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13_ncr:1_{A6302799-3848-4BAD-A19E-40BFE2B6FDED}" xr6:coauthVersionLast="47" xr6:coauthVersionMax="47" xr10:uidLastSave="{00000000-0000-0000-0000-000000000000}"/>
  <bookViews>
    <workbookView xWindow="-120" yWindow="-120" windowWidth="29040" windowHeight="15720" tabRatio="610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  <sheet name="Res DRENE" sheetId="50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7" l="1"/>
  <c r="D12" i="47"/>
  <c r="D10" i="47"/>
  <c r="P184" i="39"/>
  <c r="P155" i="39"/>
  <c r="P183" i="39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AX12" i="28"/>
  <c r="AW12" i="28"/>
  <c r="AV12" i="28"/>
  <c r="AU12" i="28"/>
  <c r="AT12" i="28"/>
  <c r="AS12" i="28"/>
  <c r="AR12" i="28"/>
  <c r="AQ12" i="28"/>
  <c r="AP12" i="28"/>
  <c r="AO12" i="28"/>
  <c r="AN12" i="28"/>
  <c r="AM12" i="28"/>
  <c r="AL12" i="28"/>
  <c r="AK12" i="28"/>
  <c r="AJ12" i="28"/>
  <c r="AI12" i="28"/>
  <c r="AH12" i="28"/>
  <c r="AG12" i="28"/>
  <c r="AF12" i="28"/>
  <c r="AE12" i="28"/>
  <c r="AD12" i="28"/>
  <c r="AC12" i="28"/>
  <c r="AB12" i="28"/>
  <c r="AA12" i="28"/>
  <c r="Z12" i="28"/>
  <c r="Y12" i="28"/>
  <c r="X12" i="28"/>
  <c r="CH14" i="28" l="1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AX14" i="28"/>
  <c r="AW14" i="28"/>
  <c r="AV14" i="28"/>
  <c r="AU14" i="28"/>
  <c r="AT14" i="28"/>
  <c r="AS14" i="28"/>
  <c r="AR14" i="28"/>
  <c r="AQ14" i="28"/>
  <c r="AP14" i="28"/>
  <c r="AO14" i="28"/>
  <c r="AN14" i="28"/>
  <c r="AM14" i="28"/>
  <c r="AL14" i="28"/>
  <c r="AK14" i="28"/>
  <c r="AJ14" i="28"/>
  <c r="AI14" i="28"/>
  <c r="AH14" i="28"/>
  <c r="AG14" i="28"/>
  <c r="AF14" i="28"/>
  <c r="AE14" i="28"/>
  <c r="AD14" i="28"/>
  <c r="AC14" i="28"/>
  <c r="AB14" i="28"/>
  <c r="AA14" i="28"/>
  <c r="Z14" i="28"/>
  <c r="Y14" i="28"/>
  <c r="X14" i="28"/>
  <c r="C21" i="2"/>
  <c r="D21" i="2"/>
  <c r="E21" i="2" s="1"/>
  <c r="F21" i="2" s="1"/>
  <c r="G21" i="2" s="1"/>
  <c r="H21" i="2" s="1"/>
  <c r="I21" i="2" s="1"/>
  <c r="J21" i="2" s="1"/>
  <c r="K21" i="2" s="1"/>
  <c r="L21" i="2" s="1"/>
  <c r="M21" i="2" s="1"/>
  <c r="N21" i="2" s="1"/>
  <c r="O21" i="2" s="1"/>
  <c r="P21" i="2" s="1"/>
  <c r="AX139" i="31" l="1"/>
  <c r="BJ139" i="31" s="1"/>
  <c r="BV139" i="31" s="1"/>
  <c r="CH139" i="31" s="1"/>
  <c r="AW139" i="31"/>
  <c r="BI139" i="31" s="1"/>
  <c r="BU139" i="31" s="1"/>
  <c r="CG139" i="31" s="1"/>
  <c r="AV139" i="31"/>
  <c r="BH139" i="31" s="1"/>
  <c r="BT139" i="31" s="1"/>
  <c r="CF139" i="31" s="1"/>
  <c r="AU139" i="31"/>
  <c r="BG139" i="31" s="1"/>
  <c r="BS139" i="31" s="1"/>
  <c r="CE139" i="31" s="1"/>
  <c r="AT139" i="31"/>
  <c r="BF139" i="31" s="1"/>
  <c r="BR139" i="31" s="1"/>
  <c r="CD139" i="31" s="1"/>
  <c r="AS139" i="31"/>
  <c r="BE139" i="31" s="1"/>
  <c r="BQ139" i="31" s="1"/>
  <c r="CC139" i="31" s="1"/>
  <c r="AR139" i="31"/>
  <c r="BD139" i="31" s="1"/>
  <c r="BP139" i="31" s="1"/>
  <c r="CB139" i="31" s="1"/>
  <c r="AQ139" i="31"/>
  <c r="BC139" i="31" s="1"/>
  <c r="BO139" i="31" s="1"/>
  <c r="CA139" i="31" s="1"/>
  <c r="AP139" i="31"/>
  <c r="BB139" i="31" s="1"/>
  <c r="BN139" i="31" s="1"/>
  <c r="BZ139" i="31" s="1"/>
  <c r="AO139" i="31"/>
  <c r="BA139" i="31" s="1"/>
  <c r="BM139" i="31" s="1"/>
  <c r="BY139" i="31" s="1"/>
  <c r="AN139" i="31"/>
  <c r="AZ139" i="31" s="1"/>
  <c r="BL139" i="31" s="1"/>
  <c r="BX139" i="31" s="1"/>
  <c r="AM139" i="31"/>
  <c r="AY139" i="31" s="1"/>
  <c r="BK139" i="31" s="1"/>
  <c r="BW139" i="31" s="1"/>
  <c r="AX138" i="31"/>
  <c r="BJ138" i="31" s="1"/>
  <c r="BV138" i="31" s="1"/>
  <c r="CH138" i="31" s="1"/>
  <c r="AW138" i="31"/>
  <c r="BI138" i="31" s="1"/>
  <c r="BU138" i="31" s="1"/>
  <c r="CG138" i="31" s="1"/>
  <c r="AV138" i="31"/>
  <c r="BH138" i="31" s="1"/>
  <c r="BT138" i="31" s="1"/>
  <c r="CF138" i="31" s="1"/>
  <c r="AU138" i="31"/>
  <c r="BG138" i="31" s="1"/>
  <c r="BS138" i="31" s="1"/>
  <c r="CE138" i="31" s="1"/>
  <c r="AT138" i="31"/>
  <c r="BF138" i="31" s="1"/>
  <c r="BR138" i="31" s="1"/>
  <c r="CD138" i="31" s="1"/>
  <c r="AS138" i="31"/>
  <c r="BE138" i="31" s="1"/>
  <c r="BQ138" i="31" s="1"/>
  <c r="CC138" i="31" s="1"/>
  <c r="AR138" i="31"/>
  <c r="BD138" i="31" s="1"/>
  <c r="BP138" i="31" s="1"/>
  <c r="CB138" i="31" s="1"/>
  <c r="AQ138" i="31"/>
  <c r="BC138" i="31" s="1"/>
  <c r="BO138" i="31" s="1"/>
  <c r="CA138" i="31" s="1"/>
  <c r="AP138" i="31"/>
  <c r="BB138" i="31" s="1"/>
  <c r="BN138" i="31" s="1"/>
  <c r="BZ138" i="31" s="1"/>
  <c r="AO138" i="31"/>
  <c r="BA138" i="31" s="1"/>
  <c r="BM138" i="31" s="1"/>
  <c r="BY138" i="31" s="1"/>
  <c r="AN138" i="31"/>
  <c r="AZ138" i="31" s="1"/>
  <c r="BL138" i="31" s="1"/>
  <c r="BX138" i="31" s="1"/>
  <c r="AM138" i="31"/>
  <c r="AY138" i="31" s="1"/>
  <c r="BK138" i="31" s="1"/>
  <c r="BW138" i="31" s="1"/>
  <c r="AX137" i="31"/>
  <c r="BJ137" i="31" s="1"/>
  <c r="BV137" i="31" s="1"/>
  <c r="CH137" i="31" s="1"/>
  <c r="AW137" i="31"/>
  <c r="BI137" i="31" s="1"/>
  <c r="BU137" i="31" s="1"/>
  <c r="CG137" i="31" s="1"/>
  <c r="AV137" i="31"/>
  <c r="BH137" i="31" s="1"/>
  <c r="BT137" i="31" s="1"/>
  <c r="CF137" i="31" s="1"/>
  <c r="AU137" i="31"/>
  <c r="BG137" i="31" s="1"/>
  <c r="BS137" i="31" s="1"/>
  <c r="CE137" i="31" s="1"/>
  <c r="AT137" i="31"/>
  <c r="BF137" i="31" s="1"/>
  <c r="BR137" i="31" s="1"/>
  <c r="CD137" i="31" s="1"/>
  <c r="AS137" i="31"/>
  <c r="BE137" i="31" s="1"/>
  <c r="BQ137" i="31" s="1"/>
  <c r="CC137" i="31" s="1"/>
  <c r="AR137" i="31"/>
  <c r="BD137" i="31" s="1"/>
  <c r="BP137" i="31" s="1"/>
  <c r="CB137" i="31" s="1"/>
  <c r="AQ137" i="31"/>
  <c r="BC137" i="31" s="1"/>
  <c r="BO137" i="31" s="1"/>
  <c r="CA137" i="31" s="1"/>
  <c r="AP137" i="31"/>
  <c r="BB137" i="31" s="1"/>
  <c r="BN137" i="31" s="1"/>
  <c r="BZ137" i="31" s="1"/>
  <c r="AO137" i="31"/>
  <c r="BA137" i="31" s="1"/>
  <c r="BM137" i="31" s="1"/>
  <c r="BY137" i="31" s="1"/>
  <c r="AN137" i="31"/>
  <c r="AZ137" i="31" s="1"/>
  <c r="BL137" i="31" s="1"/>
  <c r="BX137" i="31" s="1"/>
  <c r="AM137" i="31"/>
  <c r="AY137" i="31" s="1"/>
  <c r="BK137" i="31" s="1"/>
  <c r="BW137" i="31" s="1"/>
  <c r="AX136" i="31"/>
  <c r="BJ136" i="31" s="1"/>
  <c r="BV136" i="31" s="1"/>
  <c r="CH136" i="31" s="1"/>
  <c r="AW136" i="31"/>
  <c r="BI136" i="31" s="1"/>
  <c r="BU136" i="31" s="1"/>
  <c r="CG136" i="31" s="1"/>
  <c r="AV136" i="31"/>
  <c r="BH136" i="31" s="1"/>
  <c r="BT136" i="31" s="1"/>
  <c r="CF136" i="31" s="1"/>
  <c r="AU136" i="31"/>
  <c r="BG136" i="31" s="1"/>
  <c r="BS136" i="31" s="1"/>
  <c r="CE136" i="31" s="1"/>
  <c r="AT136" i="31"/>
  <c r="BF136" i="31" s="1"/>
  <c r="BR136" i="31" s="1"/>
  <c r="CD136" i="31" s="1"/>
  <c r="AS136" i="31"/>
  <c r="BE136" i="31" s="1"/>
  <c r="BQ136" i="31" s="1"/>
  <c r="CC136" i="31" s="1"/>
  <c r="AR136" i="31"/>
  <c r="BD136" i="31" s="1"/>
  <c r="BP136" i="31" s="1"/>
  <c r="CB136" i="31" s="1"/>
  <c r="AQ136" i="31"/>
  <c r="BC136" i="31" s="1"/>
  <c r="BO136" i="31" s="1"/>
  <c r="CA136" i="31" s="1"/>
  <c r="AP136" i="31"/>
  <c r="BB136" i="31" s="1"/>
  <c r="BN136" i="31" s="1"/>
  <c r="BZ136" i="31" s="1"/>
  <c r="AO136" i="31"/>
  <c r="BA136" i="31" s="1"/>
  <c r="BM136" i="31" s="1"/>
  <c r="BY136" i="31" s="1"/>
  <c r="AN136" i="31"/>
  <c r="AZ136" i="31" s="1"/>
  <c r="BL136" i="31" s="1"/>
  <c r="BX136" i="31" s="1"/>
  <c r="AM136" i="31"/>
  <c r="AY136" i="31" s="1"/>
  <c r="BK136" i="31" s="1"/>
  <c r="BW136" i="31" s="1"/>
  <c r="AX135" i="31"/>
  <c r="BJ135" i="31" s="1"/>
  <c r="BV135" i="31" s="1"/>
  <c r="CH135" i="31" s="1"/>
  <c r="AW135" i="31"/>
  <c r="BI135" i="31" s="1"/>
  <c r="BU135" i="31" s="1"/>
  <c r="CG135" i="31" s="1"/>
  <c r="AV135" i="31"/>
  <c r="BH135" i="31" s="1"/>
  <c r="BT135" i="31" s="1"/>
  <c r="CF135" i="31" s="1"/>
  <c r="AU135" i="31"/>
  <c r="BG135" i="31" s="1"/>
  <c r="BS135" i="31" s="1"/>
  <c r="CE135" i="31" s="1"/>
  <c r="AT135" i="31"/>
  <c r="BF135" i="31" s="1"/>
  <c r="BR135" i="31" s="1"/>
  <c r="CD135" i="31" s="1"/>
  <c r="AS135" i="31"/>
  <c r="BE135" i="31" s="1"/>
  <c r="BQ135" i="31" s="1"/>
  <c r="CC135" i="31" s="1"/>
  <c r="AR135" i="31"/>
  <c r="BD135" i="31" s="1"/>
  <c r="BP135" i="31" s="1"/>
  <c r="CB135" i="31" s="1"/>
  <c r="AQ135" i="31"/>
  <c r="BC135" i="31" s="1"/>
  <c r="BO135" i="31" s="1"/>
  <c r="CA135" i="31" s="1"/>
  <c r="AP135" i="31"/>
  <c r="BB135" i="31" s="1"/>
  <c r="BN135" i="31" s="1"/>
  <c r="BZ135" i="31" s="1"/>
  <c r="AO135" i="31"/>
  <c r="BA135" i="31" s="1"/>
  <c r="BM135" i="31" s="1"/>
  <c r="BY135" i="31" s="1"/>
  <c r="AN135" i="31"/>
  <c r="AZ135" i="31" s="1"/>
  <c r="BL135" i="31" s="1"/>
  <c r="BX135" i="31" s="1"/>
  <c r="AM135" i="31"/>
  <c r="AY135" i="31" s="1"/>
  <c r="BK135" i="31" s="1"/>
  <c r="BW135" i="31" s="1"/>
  <c r="AX134" i="31"/>
  <c r="BJ134" i="31" s="1"/>
  <c r="BV134" i="31" s="1"/>
  <c r="CH134" i="31" s="1"/>
  <c r="AW134" i="31"/>
  <c r="BI134" i="31" s="1"/>
  <c r="BU134" i="31" s="1"/>
  <c r="CG134" i="31" s="1"/>
  <c r="AV134" i="31"/>
  <c r="BH134" i="31" s="1"/>
  <c r="BT134" i="31" s="1"/>
  <c r="CF134" i="31" s="1"/>
  <c r="AU134" i="31"/>
  <c r="BG134" i="31" s="1"/>
  <c r="BS134" i="31" s="1"/>
  <c r="CE134" i="31" s="1"/>
  <c r="AT134" i="31"/>
  <c r="BF134" i="31" s="1"/>
  <c r="BR134" i="31" s="1"/>
  <c r="CD134" i="31" s="1"/>
  <c r="AS134" i="31"/>
  <c r="BE134" i="31" s="1"/>
  <c r="BQ134" i="31" s="1"/>
  <c r="CC134" i="31" s="1"/>
  <c r="AR134" i="31"/>
  <c r="BD134" i="31" s="1"/>
  <c r="BP134" i="31" s="1"/>
  <c r="CB134" i="31" s="1"/>
  <c r="AQ134" i="31"/>
  <c r="BC134" i="31" s="1"/>
  <c r="BO134" i="31" s="1"/>
  <c r="CA134" i="31" s="1"/>
  <c r="AP134" i="31"/>
  <c r="BB134" i="31" s="1"/>
  <c r="BN134" i="31" s="1"/>
  <c r="BZ134" i="31" s="1"/>
  <c r="AO134" i="31"/>
  <c r="BA134" i="31" s="1"/>
  <c r="BM134" i="31" s="1"/>
  <c r="BY134" i="31" s="1"/>
  <c r="AN134" i="31"/>
  <c r="AZ134" i="31" s="1"/>
  <c r="BL134" i="31" s="1"/>
  <c r="BX134" i="31" s="1"/>
  <c r="AM134" i="31"/>
  <c r="AY134" i="31" s="1"/>
  <c r="BK134" i="31" s="1"/>
  <c r="BW134" i="31" s="1"/>
  <c r="BF133" i="31"/>
  <c r="BR133" i="31" s="1"/>
  <c r="CD133" i="31" s="1"/>
  <c r="AX133" i="31"/>
  <c r="BJ133" i="31" s="1"/>
  <c r="BV133" i="31" s="1"/>
  <c r="CH133" i="31" s="1"/>
  <c r="AW133" i="31"/>
  <c r="BI133" i="31" s="1"/>
  <c r="BU133" i="31" s="1"/>
  <c r="CG133" i="31" s="1"/>
  <c r="AV133" i="31"/>
  <c r="BH133" i="31" s="1"/>
  <c r="BT133" i="31" s="1"/>
  <c r="CF133" i="31" s="1"/>
  <c r="AU133" i="31"/>
  <c r="BG133" i="31" s="1"/>
  <c r="BS133" i="31" s="1"/>
  <c r="CE133" i="31" s="1"/>
  <c r="AT133" i="31"/>
  <c r="AS133" i="31"/>
  <c r="BE133" i="31" s="1"/>
  <c r="BQ133" i="31" s="1"/>
  <c r="CC133" i="31" s="1"/>
  <c r="AR133" i="31"/>
  <c r="BD133" i="31" s="1"/>
  <c r="BP133" i="31" s="1"/>
  <c r="CB133" i="31" s="1"/>
  <c r="AQ133" i="31"/>
  <c r="BC133" i="31" s="1"/>
  <c r="BO133" i="31" s="1"/>
  <c r="CA133" i="31" s="1"/>
  <c r="AP133" i="31"/>
  <c r="BB133" i="31" s="1"/>
  <c r="BN133" i="31" s="1"/>
  <c r="BZ133" i="31" s="1"/>
  <c r="AO133" i="31"/>
  <c r="BA133" i="31" s="1"/>
  <c r="BM133" i="31" s="1"/>
  <c r="BY133" i="31" s="1"/>
  <c r="AN133" i="31"/>
  <c r="AZ133" i="31" s="1"/>
  <c r="BL133" i="31" s="1"/>
  <c r="BX133" i="31" s="1"/>
  <c r="AM133" i="31"/>
  <c r="AY133" i="31" s="1"/>
  <c r="BK133" i="31" s="1"/>
  <c r="BW133" i="31" s="1"/>
  <c r="AX132" i="31"/>
  <c r="BJ132" i="31" s="1"/>
  <c r="BV132" i="31" s="1"/>
  <c r="CH132" i="31" s="1"/>
  <c r="AW132" i="31"/>
  <c r="BI132" i="31" s="1"/>
  <c r="BU132" i="31" s="1"/>
  <c r="CG132" i="31" s="1"/>
  <c r="AV132" i="31"/>
  <c r="BH132" i="31" s="1"/>
  <c r="BT132" i="31" s="1"/>
  <c r="CF132" i="31" s="1"/>
  <c r="AU132" i="31"/>
  <c r="BG132" i="31" s="1"/>
  <c r="BS132" i="31" s="1"/>
  <c r="CE132" i="31" s="1"/>
  <c r="AT132" i="31"/>
  <c r="BF132" i="31" s="1"/>
  <c r="BR132" i="31" s="1"/>
  <c r="CD132" i="31" s="1"/>
  <c r="AS132" i="31"/>
  <c r="BE132" i="31" s="1"/>
  <c r="BQ132" i="31" s="1"/>
  <c r="CC132" i="31" s="1"/>
  <c r="AR132" i="31"/>
  <c r="BD132" i="31" s="1"/>
  <c r="BP132" i="31" s="1"/>
  <c r="CB132" i="31" s="1"/>
  <c r="AQ132" i="31"/>
  <c r="BC132" i="31" s="1"/>
  <c r="BO132" i="31" s="1"/>
  <c r="CA132" i="31" s="1"/>
  <c r="AP132" i="31"/>
  <c r="BB132" i="31" s="1"/>
  <c r="BN132" i="31" s="1"/>
  <c r="BZ132" i="31" s="1"/>
  <c r="AO132" i="31"/>
  <c r="BA132" i="31" s="1"/>
  <c r="BM132" i="31" s="1"/>
  <c r="BY132" i="31" s="1"/>
  <c r="AN132" i="31"/>
  <c r="AZ132" i="31" s="1"/>
  <c r="BL132" i="31" s="1"/>
  <c r="BX132" i="31" s="1"/>
  <c r="AM132" i="31"/>
  <c r="AY132" i="31" s="1"/>
  <c r="BK132" i="31" s="1"/>
  <c r="BW132" i="31" s="1"/>
  <c r="AX131" i="31"/>
  <c r="BJ131" i="31" s="1"/>
  <c r="BV131" i="31" s="1"/>
  <c r="CH131" i="31" s="1"/>
  <c r="AW131" i="31"/>
  <c r="BI131" i="31" s="1"/>
  <c r="BU131" i="31" s="1"/>
  <c r="CG131" i="31" s="1"/>
  <c r="AV131" i="31"/>
  <c r="BH131" i="31" s="1"/>
  <c r="BT131" i="31" s="1"/>
  <c r="CF131" i="31" s="1"/>
  <c r="AU131" i="31"/>
  <c r="BG131" i="31" s="1"/>
  <c r="BS131" i="31" s="1"/>
  <c r="CE131" i="31" s="1"/>
  <c r="AT131" i="31"/>
  <c r="BF131" i="31" s="1"/>
  <c r="BR131" i="31" s="1"/>
  <c r="CD131" i="31" s="1"/>
  <c r="AS131" i="31"/>
  <c r="BE131" i="31" s="1"/>
  <c r="BQ131" i="31" s="1"/>
  <c r="CC131" i="31" s="1"/>
  <c r="AR131" i="31"/>
  <c r="BD131" i="31" s="1"/>
  <c r="BP131" i="31" s="1"/>
  <c r="CB131" i="31" s="1"/>
  <c r="AQ131" i="31"/>
  <c r="BC131" i="31" s="1"/>
  <c r="BO131" i="31" s="1"/>
  <c r="CA131" i="31" s="1"/>
  <c r="AP131" i="31"/>
  <c r="BB131" i="31" s="1"/>
  <c r="BN131" i="31" s="1"/>
  <c r="BZ131" i="31" s="1"/>
  <c r="AO131" i="31"/>
  <c r="BA131" i="31" s="1"/>
  <c r="BM131" i="31" s="1"/>
  <c r="BY131" i="31" s="1"/>
  <c r="AN131" i="31"/>
  <c r="AZ131" i="31" s="1"/>
  <c r="BL131" i="31" s="1"/>
  <c r="BX131" i="31" s="1"/>
  <c r="AM131" i="31"/>
  <c r="AY131" i="31" s="1"/>
  <c r="BK131" i="31" s="1"/>
  <c r="BW131" i="31" s="1"/>
  <c r="AX130" i="31"/>
  <c r="BJ130" i="31" s="1"/>
  <c r="BV130" i="31" s="1"/>
  <c r="CH130" i="31" s="1"/>
  <c r="AW130" i="31"/>
  <c r="BI130" i="31" s="1"/>
  <c r="BU130" i="31" s="1"/>
  <c r="CG130" i="31" s="1"/>
  <c r="AV130" i="31"/>
  <c r="BH130" i="31" s="1"/>
  <c r="BT130" i="31" s="1"/>
  <c r="CF130" i="31" s="1"/>
  <c r="AU130" i="31"/>
  <c r="BG130" i="31" s="1"/>
  <c r="BS130" i="31" s="1"/>
  <c r="CE130" i="31" s="1"/>
  <c r="AT130" i="31"/>
  <c r="BF130" i="31" s="1"/>
  <c r="BR130" i="31" s="1"/>
  <c r="CD130" i="31" s="1"/>
  <c r="AS130" i="31"/>
  <c r="BE130" i="31" s="1"/>
  <c r="BQ130" i="31" s="1"/>
  <c r="CC130" i="31" s="1"/>
  <c r="AR130" i="31"/>
  <c r="BD130" i="31" s="1"/>
  <c r="BP130" i="31" s="1"/>
  <c r="CB130" i="31" s="1"/>
  <c r="AQ130" i="31"/>
  <c r="BC130" i="31" s="1"/>
  <c r="BO130" i="31" s="1"/>
  <c r="CA130" i="31" s="1"/>
  <c r="AP130" i="31"/>
  <c r="BB130" i="31" s="1"/>
  <c r="BN130" i="31" s="1"/>
  <c r="BZ130" i="31" s="1"/>
  <c r="AO130" i="31"/>
  <c r="BA130" i="31" s="1"/>
  <c r="BM130" i="31" s="1"/>
  <c r="BY130" i="31" s="1"/>
  <c r="AN130" i="31"/>
  <c r="AZ130" i="31" s="1"/>
  <c r="BL130" i="31" s="1"/>
  <c r="BX130" i="31" s="1"/>
  <c r="AM130" i="31"/>
  <c r="AY130" i="31" s="1"/>
  <c r="BK130" i="31" s="1"/>
  <c r="BW130" i="31" s="1"/>
  <c r="BF129" i="31"/>
  <c r="BR129" i="31" s="1"/>
  <c r="CD129" i="31" s="1"/>
  <c r="AX129" i="31"/>
  <c r="BJ129" i="31" s="1"/>
  <c r="BV129" i="31" s="1"/>
  <c r="CH129" i="31" s="1"/>
  <c r="AW129" i="31"/>
  <c r="BI129" i="31" s="1"/>
  <c r="BU129" i="31" s="1"/>
  <c r="CG129" i="31" s="1"/>
  <c r="AV129" i="31"/>
  <c r="BH129" i="31" s="1"/>
  <c r="BT129" i="31" s="1"/>
  <c r="CF129" i="31" s="1"/>
  <c r="AU129" i="31"/>
  <c r="BG129" i="31" s="1"/>
  <c r="BS129" i="31" s="1"/>
  <c r="CE129" i="31" s="1"/>
  <c r="AT129" i="31"/>
  <c r="AS129" i="31"/>
  <c r="BE129" i="31" s="1"/>
  <c r="BQ129" i="31" s="1"/>
  <c r="CC129" i="31" s="1"/>
  <c r="AR129" i="31"/>
  <c r="BD129" i="31" s="1"/>
  <c r="BP129" i="31" s="1"/>
  <c r="CB129" i="31" s="1"/>
  <c r="AQ129" i="31"/>
  <c r="BC129" i="31" s="1"/>
  <c r="BO129" i="31" s="1"/>
  <c r="CA129" i="31" s="1"/>
  <c r="AP129" i="31"/>
  <c r="BB129" i="31" s="1"/>
  <c r="BN129" i="31" s="1"/>
  <c r="BZ129" i="31" s="1"/>
  <c r="AO129" i="31"/>
  <c r="BA129" i="31" s="1"/>
  <c r="BM129" i="31" s="1"/>
  <c r="BY129" i="31" s="1"/>
  <c r="AN129" i="31"/>
  <c r="AZ129" i="31" s="1"/>
  <c r="BL129" i="31" s="1"/>
  <c r="BX129" i="31" s="1"/>
  <c r="AM129" i="31"/>
  <c r="AY129" i="31" s="1"/>
  <c r="BK129" i="31" s="1"/>
  <c r="BW129" i="31" s="1"/>
  <c r="AX128" i="31"/>
  <c r="BJ128" i="31" s="1"/>
  <c r="BV128" i="31" s="1"/>
  <c r="CH128" i="31" s="1"/>
  <c r="AW128" i="31"/>
  <c r="BI128" i="31" s="1"/>
  <c r="BU128" i="31" s="1"/>
  <c r="CG128" i="31" s="1"/>
  <c r="AV128" i="31"/>
  <c r="BH128" i="31" s="1"/>
  <c r="BT128" i="31" s="1"/>
  <c r="CF128" i="31" s="1"/>
  <c r="AU128" i="31"/>
  <c r="BG128" i="31" s="1"/>
  <c r="BS128" i="31" s="1"/>
  <c r="CE128" i="31" s="1"/>
  <c r="AT128" i="31"/>
  <c r="BF128" i="31" s="1"/>
  <c r="BR128" i="31" s="1"/>
  <c r="CD128" i="31" s="1"/>
  <c r="AS128" i="31"/>
  <c r="BE128" i="31" s="1"/>
  <c r="BQ128" i="31" s="1"/>
  <c r="CC128" i="31" s="1"/>
  <c r="AR128" i="31"/>
  <c r="BD128" i="31" s="1"/>
  <c r="BP128" i="31" s="1"/>
  <c r="CB128" i="31" s="1"/>
  <c r="AQ128" i="31"/>
  <c r="BC128" i="31" s="1"/>
  <c r="BO128" i="31" s="1"/>
  <c r="CA128" i="31" s="1"/>
  <c r="AP128" i="31"/>
  <c r="BB128" i="31" s="1"/>
  <c r="BN128" i="31" s="1"/>
  <c r="BZ128" i="31" s="1"/>
  <c r="AO128" i="31"/>
  <c r="BA128" i="31" s="1"/>
  <c r="BM128" i="31" s="1"/>
  <c r="BY128" i="31" s="1"/>
  <c r="AN128" i="31"/>
  <c r="AZ128" i="31" s="1"/>
  <c r="BL128" i="31" s="1"/>
  <c r="BX128" i="31" s="1"/>
  <c r="AM128" i="31"/>
  <c r="AY128" i="31" s="1"/>
  <c r="BK128" i="31" s="1"/>
  <c r="BW128" i="31" s="1"/>
  <c r="AX127" i="31"/>
  <c r="BJ127" i="31" s="1"/>
  <c r="BV127" i="31" s="1"/>
  <c r="CH127" i="31" s="1"/>
  <c r="AW127" i="31"/>
  <c r="BI127" i="31" s="1"/>
  <c r="BU127" i="31" s="1"/>
  <c r="CG127" i="31" s="1"/>
  <c r="AV127" i="31"/>
  <c r="BH127" i="31" s="1"/>
  <c r="BT127" i="31" s="1"/>
  <c r="CF127" i="31" s="1"/>
  <c r="AU127" i="31"/>
  <c r="BG127" i="31" s="1"/>
  <c r="BS127" i="31" s="1"/>
  <c r="CE127" i="31" s="1"/>
  <c r="AT127" i="31"/>
  <c r="BF127" i="31" s="1"/>
  <c r="BR127" i="31" s="1"/>
  <c r="CD127" i="31" s="1"/>
  <c r="AS127" i="31"/>
  <c r="BE127" i="31" s="1"/>
  <c r="BQ127" i="31" s="1"/>
  <c r="CC127" i="31" s="1"/>
  <c r="AR127" i="31"/>
  <c r="BD127" i="31" s="1"/>
  <c r="BP127" i="31" s="1"/>
  <c r="CB127" i="31" s="1"/>
  <c r="AQ127" i="31"/>
  <c r="BC127" i="31" s="1"/>
  <c r="BO127" i="31" s="1"/>
  <c r="CA127" i="31" s="1"/>
  <c r="AP127" i="31"/>
  <c r="BB127" i="31" s="1"/>
  <c r="BN127" i="31" s="1"/>
  <c r="BZ127" i="31" s="1"/>
  <c r="AO127" i="31"/>
  <c r="BA127" i="31" s="1"/>
  <c r="BM127" i="31" s="1"/>
  <c r="BY127" i="31" s="1"/>
  <c r="AN127" i="31"/>
  <c r="AZ127" i="31" s="1"/>
  <c r="BL127" i="31" s="1"/>
  <c r="BX127" i="31" s="1"/>
  <c r="AM127" i="31"/>
  <c r="AY127" i="31" s="1"/>
  <c r="BK127" i="31" s="1"/>
  <c r="BW127" i="31" s="1"/>
  <c r="AX122" i="31"/>
  <c r="BJ122" i="31" s="1"/>
  <c r="BV122" i="31" s="1"/>
  <c r="CH122" i="31" s="1"/>
  <c r="AW122" i="31"/>
  <c r="BI122" i="31" s="1"/>
  <c r="BU122" i="31" s="1"/>
  <c r="CG122" i="31" s="1"/>
  <c r="AV122" i="31"/>
  <c r="BH122" i="31" s="1"/>
  <c r="BT122" i="31" s="1"/>
  <c r="CF122" i="31" s="1"/>
  <c r="AU122" i="31"/>
  <c r="BG122" i="31" s="1"/>
  <c r="BS122" i="31" s="1"/>
  <c r="CE122" i="31" s="1"/>
  <c r="AT122" i="31"/>
  <c r="BF122" i="31" s="1"/>
  <c r="BR122" i="31" s="1"/>
  <c r="CD122" i="31" s="1"/>
  <c r="AS122" i="31"/>
  <c r="BE122" i="31" s="1"/>
  <c r="BQ122" i="31" s="1"/>
  <c r="CC122" i="31" s="1"/>
  <c r="AR122" i="31"/>
  <c r="BD122" i="31" s="1"/>
  <c r="BP122" i="31" s="1"/>
  <c r="CB122" i="31" s="1"/>
  <c r="AQ122" i="31"/>
  <c r="BC122" i="31" s="1"/>
  <c r="BO122" i="31" s="1"/>
  <c r="CA122" i="31" s="1"/>
  <c r="AP122" i="31"/>
  <c r="BB122" i="31" s="1"/>
  <c r="BN122" i="31" s="1"/>
  <c r="BZ122" i="31" s="1"/>
  <c r="AO122" i="31"/>
  <c r="BA122" i="31" s="1"/>
  <c r="BM122" i="31" s="1"/>
  <c r="BY122" i="31" s="1"/>
  <c r="AN122" i="31"/>
  <c r="AZ122" i="31" s="1"/>
  <c r="BL122" i="31" s="1"/>
  <c r="BX122" i="31" s="1"/>
  <c r="AM122" i="31"/>
  <c r="AY122" i="31" s="1"/>
  <c r="BK122" i="31" s="1"/>
  <c r="BW122" i="31" s="1"/>
  <c r="AX121" i="31"/>
  <c r="BJ121" i="31" s="1"/>
  <c r="BV121" i="31" s="1"/>
  <c r="CH121" i="31" s="1"/>
  <c r="AW121" i="31"/>
  <c r="BI121" i="31" s="1"/>
  <c r="BU121" i="31" s="1"/>
  <c r="CG121" i="31" s="1"/>
  <c r="AV121" i="31"/>
  <c r="BH121" i="31" s="1"/>
  <c r="BT121" i="31" s="1"/>
  <c r="CF121" i="31" s="1"/>
  <c r="AU121" i="31"/>
  <c r="BG121" i="31" s="1"/>
  <c r="BS121" i="31" s="1"/>
  <c r="CE121" i="31" s="1"/>
  <c r="AT121" i="31"/>
  <c r="BF121" i="31" s="1"/>
  <c r="BR121" i="31" s="1"/>
  <c r="CD121" i="31" s="1"/>
  <c r="AS121" i="31"/>
  <c r="BE121" i="31" s="1"/>
  <c r="BQ121" i="31" s="1"/>
  <c r="CC121" i="31" s="1"/>
  <c r="AR121" i="31"/>
  <c r="BD121" i="31" s="1"/>
  <c r="BP121" i="31" s="1"/>
  <c r="CB121" i="31" s="1"/>
  <c r="AQ121" i="31"/>
  <c r="BC121" i="31" s="1"/>
  <c r="BO121" i="31" s="1"/>
  <c r="CA121" i="31" s="1"/>
  <c r="AP121" i="31"/>
  <c r="BB121" i="31" s="1"/>
  <c r="BN121" i="31" s="1"/>
  <c r="BZ121" i="31" s="1"/>
  <c r="AO121" i="31"/>
  <c r="BA121" i="31" s="1"/>
  <c r="BM121" i="31" s="1"/>
  <c r="BY121" i="31" s="1"/>
  <c r="AN121" i="31"/>
  <c r="AZ121" i="31" s="1"/>
  <c r="BL121" i="31" s="1"/>
  <c r="BX121" i="31" s="1"/>
  <c r="AM121" i="31"/>
  <c r="AY121" i="31" s="1"/>
  <c r="BK121" i="31" s="1"/>
  <c r="BW121" i="31" s="1"/>
  <c r="AX120" i="31"/>
  <c r="BJ120" i="31" s="1"/>
  <c r="BV120" i="31" s="1"/>
  <c r="CH120" i="31" s="1"/>
  <c r="AW120" i="31"/>
  <c r="BI120" i="31" s="1"/>
  <c r="BU120" i="31" s="1"/>
  <c r="CG120" i="31" s="1"/>
  <c r="AV120" i="31"/>
  <c r="BH120" i="31" s="1"/>
  <c r="BT120" i="31" s="1"/>
  <c r="CF120" i="31" s="1"/>
  <c r="AU120" i="31"/>
  <c r="BG120" i="31" s="1"/>
  <c r="BS120" i="31" s="1"/>
  <c r="CE120" i="31" s="1"/>
  <c r="AT120" i="31"/>
  <c r="BF120" i="31" s="1"/>
  <c r="BR120" i="31" s="1"/>
  <c r="CD120" i="31" s="1"/>
  <c r="AS120" i="31"/>
  <c r="BE120" i="31" s="1"/>
  <c r="BQ120" i="31" s="1"/>
  <c r="CC120" i="31" s="1"/>
  <c r="AR120" i="31"/>
  <c r="BD120" i="31" s="1"/>
  <c r="BP120" i="31" s="1"/>
  <c r="CB120" i="31" s="1"/>
  <c r="AQ120" i="31"/>
  <c r="BC120" i="31" s="1"/>
  <c r="BO120" i="31" s="1"/>
  <c r="CA120" i="31" s="1"/>
  <c r="AP120" i="31"/>
  <c r="BB120" i="31" s="1"/>
  <c r="BN120" i="31" s="1"/>
  <c r="BZ120" i="31" s="1"/>
  <c r="AO120" i="31"/>
  <c r="BA120" i="31" s="1"/>
  <c r="BM120" i="31" s="1"/>
  <c r="BY120" i="31" s="1"/>
  <c r="AN120" i="31"/>
  <c r="AZ120" i="31" s="1"/>
  <c r="BL120" i="31" s="1"/>
  <c r="BX120" i="31" s="1"/>
  <c r="AM120" i="31"/>
  <c r="AY120" i="31" s="1"/>
  <c r="BK120" i="31" s="1"/>
  <c r="BW120" i="31" s="1"/>
  <c r="AX119" i="31"/>
  <c r="BJ119" i="31" s="1"/>
  <c r="BV119" i="31" s="1"/>
  <c r="CH119" i="31" s="1"/>
  <c r="AW119" i="31"/>
  <c r="BI119" i="31" s="1"/>
  <c r="BU119" i="31" s="1"/>
  <c r="CG119" i="31" s="1"/>
  <c r="AV119" i="31"/>
  <c r="BH119" i="31" s="1"/>
  <c r="BT119" i="31" s="1"/>
  <c r="CF119" i="31" s="1"/>
  <c r="AU119" i="31"/>
  <c r="BG119" i="31" s="1"/>
  <c r="BS119" i="31" s="1"/>
  <c r="CE119" i="31" s="1"/>
  <c r="AT119" i="31"/>
  <c r="BF119" i="31" s="1"/>
  <c r="BR119" i="31" s="1"/>
  <c r="CD119" i="31" s="1"/>
  <c r="AS119" i="31"/>
  <c r="BE119" i="31" s="1"/>
  <c r="BQ119" i="31" s="1"/>
  <c r="CC119" i="31" s="1"/>
  <c r="AR119" i="31"/>
  <c r="BD119" i="31" s="1"/>
  <c r="BP119" i="31" s="1"/>
  <c r="CB119" i="31" s="1"/>
  <c r="AQ119" i="31"/>
  <c r="BC119" i="31" s="1"/>
  <c r="BO119" i="31" s="1"/>
  <c r="CA119" i="31" s="1"/>
  <c r="AP119" i="31"/>
  <c r="BB119" i="31" s="1"/>
  <c r="BN119" i="31" s="1"/>
  <c r="BZ119" i="31" s="1"/>
  <c r="AO119" i="31"/>
  <c r="BA119" i="31" s="1"/>
  <c r="BM119" i="31" s="1"/>
  <c r="BY119" i="31" s="1"/>
  <c r="AN119" i="31"/>
  <c r="AZ119" i="31" s="1"/>
  <c r="BL119" i="31" s="1"/>
  <c r="BX119" i="31" s="1"/>
  <c r="AM119" i="31"/>
  <c r="AY119" i="31" s="1"/>
  <c r="BK119" i="31" s="1"/>
  <c r="BW119" i="31" s="1"/>
  <c r="AX118" i="31"/>
  <c r="BJ118" i="31" s="1"/>
  <c r="BV118" i="31" s="1"/>
  <c r="CH118" i="31" s="1"/>
  <c r="AW118" i="31"/>
  <c r="BI118" i="31" s="1"/>
  <c r="BU118" i="31" s="1"/>
  <c r="CG118" i="31" s="1"/>
  <c r="AV118" i="31"/>
  <c r="BH118" i="31" s="1"/>
  <c r="BT118" i="31" s="1"/>
  <c r="CF118" i="31" s="1"/>
  <c r="AU118" i="31"/>
  <c r="BG118" i="31" s="1"/>
  <c r="BS118" i="31" s="1"/>
  <c r="CE118" i="31" s="1"/>
  <c r="AT118" i="31"/>
  <c r="BF118" i="31" s="1"/>
  <c r="BR118" i="31" s="1"/>
  <c r="CD118" i="31" s="1"/>
  <c r="AS118" i="31"/>
  <c r="BE118" i="31" s="1"/>
  <c r="BQ118" i="31" s="1"/>
  <c r="CC118" i="31" s="1"/>
  <c r="AR118" i="31"/>
  <c r="BD118" i="31" s="1"/>
  <c r="BP118" i="31" s="1"/>
  <c r="CB118" i="31" s="1"/>
  <c r="AQ118" i="31"/>
  <c r="BC118" i="31" s="1"/>
  <c r="BO118" i="31" s="1"/>
  <c r="CA118" i="31" s="1"/>
  <c r="AP118" i="31"/>
  <c r="BB118" i="31" s="1"/>
  <c r="BN118" i="31" s="1"/>
  <c r="BZ118" i="31" s="1"/>
  <c r="AO118" i="31"/>
  <c r="BA118" i="31" s="1"/>
  <c r="BM118" i="31" s="1"/>
  <c r="BY118" i="31" s="1"/>
  <c r="AN118" i="31"/>
  <c r="AZ118" i="31" s="1"/>
  <c r="BL118" i="31" s="1"/>
  <c r="BX118" i="31" s="1"/>
  <c r="AM118" i="31"/>
  <c r="AY118" i="31" s="1"/>
  <c r="BK118" i="31" s="1"/>
  <c r="BW118" i="31" s="1"/>
  <c r="AX117" i="31"/>
  <c r="BJ117" i="31" s="1"/>
  <c r="BV117" i="31" s="1"/>
  <c r="CH117" i="31" s="1"/>
  <c r="AW117" i="31"/>
  <c r="BI117" i="31" s="1"/>
  <c r="BU117" i="31" s="1"/>
  <c r="CG117" i="31" s="1"/>
  <c r="AV117" i="31"/>
  <c r="BH117" i="31" s="1"/>
  <c r="BT117" i="31" s="1"/>
  <c r="CF117" i="31" s="1"/>
  <c r="AU117" i="31"/>
  <c r="BG117" i="31" s="1"/>
  <c r="BS117" i="31" s="1"/>
  <c r="CE117" i="31" s="1"/>
  <c r="AT117" i="31"/>
  <c r="BF117" i="31" s="1"/>
  <c r="BR117" i="31" s="1"/>
  <c r="CD117" i="31" s="1"/>
  <c r="AS117" i="31"/>
  <c r="BE117" i="31" s="1"/>
  <c r="BQ117" i="31" s="1"/>
  <c r="CC117" i="31" s="1"/>
  <c r="AR117" i="31"/>
  <c r="BD117" i="31" s="1"/>
  <c r="BP117" i="31" s="1"/>
  <c r="CB117" i="31" s="1"/>
  <c r="AQ117" i="31"/>
  <c r="BC117" i="31" s="1"/>
  <c r="BO117" i="31" s="1"/>
  <c r="CA117" i="31" s="1"/>
  <c r="AP117" i="31"/>
  <c r="BB117" i="31" s="1"/>
  <c r="BN117" i="31" s="1"/>
  <c r="BZ117" i="31" s="1"/>
  <c r="AO117" i="31"/>
  <c r="BA117" i="31" s="1"/>
  <c r="BM117" i="31" s="1"/>
  <c r="BY117" i="31" s="1"/>
  <c r="AN117" i="31"/>
  <c r="AZ117" i="31" s="1"/>
  <c r="BL117" i="31" s="1"/>
  <c r="BX117" i="31" s="1"/>
  <c r="AM117" i="31"/>
  <c r="AY117" i="31" s="1"/>
  <c r="BK117" i="31" s="1"/>
  <c r="BW117" i="31" s="1"/>
  <c r="AX116" i="31"/>
  <c r="BJ116" i="31" s="1"/>
  <c r="BV116" i="31" s="1"/>
  <c r="CH116" i="31" s="1"/>
  <c r="AW116" i="31"/>
  <c r="BI116" i="31" s="1"/>
  <c r="BU116" i="31" s="1"/>
  <c r="CG116" i="31" s="1"/>
  <c r="AV116" i="31"/>
  <c r="BH116" i="31" s="1"/>
  <c r="BT116" i="31" s="1"/>
  <c r="CF116" i="31" s="1"/>
  <c r="AU116" i="31"/>
  <c r="BG116" i="31" s="1"/>
  <c r="BS116" i="31" s="1"/>
  <c r="CE116" i="31" s="1"/>
  <c r="AT116" i="31"/>
  <c r="BF116" i="31" s="1"/>
  <c r="BR116" i="31" s="1"/>
  <c r="CD116" i="31" s="1"/>
  <c r="AS116" i="31"/>
  <c r="BE116" i="31" s="1"/>
  <c r="BQ116" i="31" s="1"/>
  <c r="CC116" i="31" s="1"/>
  <c r="AR116" i="31"/>
  <c r="BD116" i="31" s="1"/>
  <c r="BP116" i="31" s="1"/>
  <c r="CB116" i="31" s="1"/>
  <c r="AQ116" i="31"/>
  <c r="BC116" i="31" s="1"/>
  <c r="BO116" i="31" s="1"/>
  <c r="CA116" i="31" s="1"/>
  <c r="AP116" i="31"/>
  <c r="BB116" i="31" s="1"/>
  <c r="BN116" i="31" s="1"/>
  <c r="BZ116" i="31" s="1"/>
  <c r="AO116" i="31"/>
  <c r="BA116" i="31" s="1"/>
  <c r="BM116" i="31" s="1"/>
  <c r="BY116" i="31" s="1"/>
  <c r="AN116" i="31"/>
  <c r="AZ116" i="31" s="1"/>
  <c r="BL116" i="31" s="1"/>
  <c r="BX116" i="31" s="1"/>
  <c r="AM116" i="31"/>
  <c r="AY116" i="31" s="1"/>
  <c r="BK116" i="31" s="1"/>
  <c r="BW116" i="31" s="1"/>
  <c r="AX115" i="31"/>
  <c r="BJ115" i="31" s="1"/>
  <c r="BV115" i="31" s="1"/>
  <c r="CH115" i="31" s="1"/>
  <c r="AW115" i="31"/>
  <c r="BI115" i="31" s="1"/>
  <c r="BU115" i="31" s="1"/>
  <c r="CG115" i="31" s="1"/>
  <c r="AV115" i="31"/>
  <c r="BH115" i="31" s="1"/>
  <c r="BT115" i="31" s="1"/>
  <c r="CF115" i="31" s="1"/>
  <c r="AU115" i="31"/>
  <c r="BG115" i="31" s="1"/>
  <c r="BS115" i="31" s="1"/>
  <c r="CE115" i="31" s="1"/>
  <c r="AT115" i="31"/>
  <c r="BF115" i="31" s="1"/>
  <c r="BR115" i="31" s="1"/>
  <c r="CD115" i="31" s="1"/>
  <c r="AS115" i="31"/>
  <c r="BE115" i="31" s="1"/>
  <c r="BQ115" i="31" s="1"/>
  <c r="CC115" i="31" s="1"/>
  <c r="AR115" i="31"/>
  <c r="BD115" i="31" s="1"/>
  <c r="BP115" i="31" s="1"/>
  <c r="CB115" i="31" s="1"/>
  <c r="AQ115" i="31"/>
  <c r="BC115" i="31" s="1"/>
  <c r="BO115" i="31" s="1"/>
  <c r="CA115" i="31" s="1"/>
  <c r="AP115" i="31"/>
  <c r="BB115" i="31" s="1"/>
  <c r="BN115" i="31" s="1"/>
  <c r="BZ115" i="31" s="1"/>
  <c r="AO115" i="31"/>
  <c r="BA115" i="31" s="1"/>
  <c r="BM115" i="31" s="1"/>
  <c r="BY115" i="31" s="1"/>
  <c r="AN115" i="31"/>
  <c r="AZ115" i="31" s="1"/>
  <c r="BL115" i="31" s="1"/>
  <c r="BX115" i="31" s="1"/>
  <c r="AM115" i="31"/>
  <c r="AY115" i="31" s="1"/>
  <c r="BK115" i="31" s="1"/>
  <c r="BW115" i="31" s="1"/>
  <c r="BH114" i="31"/>
  <c r="BT114" i="31" s="1"/>
  <c r="CF114" i="31" s="1"/>
  <c r="AX114" i="31"/>
  <c r="BJ114" i="31" s="1"/>
  <c r="BV114" i="31" s="1"/>
  <c r="CH114" i="31" s="1"/>
  <c r="AW114" i="31"/>
  <c r="BI114" i="31" s="1"/>
  <c r="BU114" i="31" s="1"/>
  <c r="CG114" i="31" s="1"/>
  <c r="AV114" i="31"/>
  <c r="AU114" i="31"/>
  <c r="BG114" i="31" s="1"/>
  <c r="BS114" i="31" s="1"/>
  <c r="CE114" i="31" s="1"/>
  <c r="AT114" i="31"/>
  <c r="BF114" i="31" s="1"/>
  <c r="BR114" i="31" s="1"/>
  <c r="CD114" i="31" s="1"/>
  <c r="AS114" i="31"/>
  <c r="BE114" i="31" s="1"/>
  <c r="BQ114" i="31" s="1"/>
  <c r="CC114" i="31" s="1"/>
  <c r="AR114" i="31"/>
  <c r="BD114" i="31" s="1"/>
  <c r="BP114" i="31" s="1"/>
  <c r="CB114" i="31" s="1"/>
  <c r="AQ114" i="31"/>
  <c r="BC114" i="31" s="1"/>
  <c r="BO114" i="31" s="1"/>
  <c r="CA114" i="31" s="1"/>
  <c r="AP114" i="31"/>
  <c r="BB114" i="31" s="1"/>
  <c r="BN114" i="31" s="1"/>
  <c r="BZ114" i="31" s="1"/>
  <c r="AO114" i="31"/>
  <c r="BA114" i="31" s="1"/>
  <c r="BM114" i="31" s="1"/>
  <c r="BY114" i="31" s="1"/>
  <c r="AN114" i="31"/>
  <c r="AZ114" i="31" s="1"/>
  <c r="BL114" i="31" s="1"/>
  <c r="BX114" i="31" s="1"/>
  <c r="AM114" i="31"/>
  <c r="AY114" i="31" s="1"/>
  <c r="BK114" i="31" s="1"/>
  <c r="BW114" i="31" s="1"/>
  <c r="BH113" i="31"/>
  <c r="BT113" i="31" s="1"/>
  <c r="CF113" i="31" s="1"/>
  <c r="AX113" i="31"/>
  <c r="BJ113" i="31" s="1"/>
  <c r="BV113" i="31" s="1"/>
  <c r="CH113" i="31" s="1"/>
  <c r="AW113" i="31"/>
  <c r="BI113" i="31" s="1"/>
  <c r="BU113" i="31" s="1"/>
  <c r="CG113" i="31" s="1"/>
  <c r="AV113" i="31"/>
  <c r="AU113" i="31"/>
  <c r="BG113" i="31" s="1"/>
  <c r="BS113" i="31" s="1"/>
  <c r="CE113" i="31" s="1"/>
  <c r="AT113" i="31"/>
  <c r="BF113" i="31" s="1"/>
  <c r="BR113" i="31" s="1"/>
  <c r="CD113" i="31" s="1"/>
  <c r="AS113" i="31"/>
  <c r="BE113" i="31" s="1"/>
  <c r="BQ113" i="31" s="1"/>
  <c r="CC113" i="31" s="1"/>
  <c r="AR113" i="31"/>
  <c r="BD113" i="31" s="1"/>
  <c r="BP113" i="31" s="1"/>
  <c r="CB113" i="31" s="1"/>
  <c r="AQ113" i="31"/>
  <c r="BC113" i="31" s="1"/>
  <c r="BO113" i="31" s="1"/>
  <c r="CA113" i="31" s="1"/>
  <c r="AP113" i="31"/>
  <c r="BB113" i="31" s="1"/>
  <c r="BN113" i="31" s="1"/>
  <c r="BZ113" i="31" s="1"/>
  <c r="AO113" i="31"/>
  <c r="BA113" i="31" s="1"/>
  <c r="BM113" i="31" s="1"/>
  <c r="BY113" i="31" s="1"/>
  <c r="AN113" i="31"/>
  <c r="AZ113" i="31" s="1"/>
  <c r="BL113" i="31" s="1"/>
  <c r="BX113" i="31" s="1"/>
  <c r="AM113" i="31"/>
  <c r="AY113" i="31" s="1"/>
  <c r="BK113" i="31" s="1"/>
  <c r="BW113" i="31" s="1"/>
  <c r="BH112" i="31"/>
  <c r="BT112" i="31" s="1"/>
  <c r="CF112" i="31" s="1"/>
  <c r="AX112" i="31"/>
  <c r="BJ112" i="31" s="1"/>
  <c r="BV112" i="31" s="1"/>
  <c r="CH112" i="31" s="1"/>
  <c r="AW112" i="31"/>
  <c r="BI112" i="31" s="1"/>
  <c r="BU112" i="31" s="1"/>
  <c r="CG112" i="31" s="1"/>
  <c r="AV112" i="31"/>
  <c r="AU112" i="31"/>
  <c r="BG112" i="31" s="1"/>
  <c r="BS112" i="31" s="1"/>
  <c r="CE112" i="31" s="1"/>
  <c r="AT112" i="31"/>
  <c r="BF112" i="31" s="1"/>
  <c r="BR112" i="31" s="1"/>
  <c r="CD112" i="31" s="1"/>
  <c r="AS112" i="31"/>
  <c r="BE112" i="31" s="1"/>
  <c r="BQ112" i="31" s="1"/>
  <c r="CC112" i="31" s="1"/>
  <c r="AR112" i="31"/>
  <c r="BD112" i="31" s="1"/>
  <c r="BP112" i="31" s="1"/>
  <c r="CB112" i="31" s="1"/>
  <c r="AQ112" i="31"/>
  <c r="BC112" i="31" s="1"/>
  <c r="BO112" i="31" s="1"/>
  <c r="CA112" i="31" s="1"/>
  <c r="AP112" i="31"/>
  <c r="BB112" i="31" s="1"/>
  <c r="BN112" i="31" s="1"/>
  <c r="BZ112" i="31" s="1"/>
  <c r="AO112" i="31"/>
  <c r="BA112" i="31" s="1"/>
  <c r="BM112" i="31" s="1"/>
  <c r="BY112" i="31" s="1"/>
  <c r="AN112" i="31"/>
  <c r="AZ112" i="31" s="1"/>
  <c r="BL112" i="31" s="1"/>
  <c r="BX112" i="31" s="1"/>
  <c r="AM112" i="31"/>
  <c r="AY112" i="31" s="1"/>
  <c r="BK112" i="31" s="1"/>
  <c r="BW112" i="31" s="1"/>
  <c r="BH111" i="31"/>
  <c r="BT111" i="31" s="1"/>
  <c r="CF111" i="31" s="1"/>
  <c r="AX111" i="31"/>
  <c r="BJ111" i="31" s="1"/>
  <c r="BV111" i="31" s="1"/>
  <c r="CH111" i="31" s="1"/>
  <c r="AW111" i="31"/>
  <c r="BI111" i="31" s="1"/>
  <c r="BU111" i="31" s="1"/>
  <c r="CG111" i="31" s="1"/>
  <c r="AV111" i="31"/>
  <c r="AU111" i="31"/>
  <c r="BG111" i="31" s="1"/>
  <c r="BS111" i="31" s="1"/>
  <c r="CE111" i="31" s="1"/>
  <c r="AT111" i="31"/>
  <c r="BF111" i="31" s="1"/>
  <c r="BR111" i="31" s="1"/>
  <c r="CD111" i="31" s="1"/>
  <c r="AS111" i="31"/>
  <c r="BE111" i="31" s="1"/>
  <c r="BQ111" i="31" s="1"/>
  <c r="CC111" i="31" s="1"/>
  <c r="AR111" i="31"/>
  <c r="BD111" i="31" s="1"/>
  <c r="BP111" i="31" s="1"/>
  <c r="CB111" i="31" s="1"/>
  <c r="AQ111" i="31"/>
  <c r="BC111" i="31" s="1"/>
  <c r="BO111" i="31" s="1"/>
  <c r="CA111" i="31" s="1"/>
  <c r="AP111" i="31"/>
  <c r="BB111" i="31" s="1"/>
  <c r="BN111" i="31" s="1"/>
  <c r="BZ111" i="31" s="1"/>
  <c r="AO111" i="31"/>
  <c r="BA111" i="31" s="1"/>
  <c r="BM111" i="31" s="1"/>
  <c r="BY111" i="31" s="1"/>
  <c r="AN111" i="31"/>
  <c r="AZ111" i="31" s="1"/>
  <c r="BL111" i="31" s="1"/>
  <c r="BX111" i="31" s="1"/>
  <c r="AM111" i="31"/>
  <c r="AY111" i="31" s="1"/>
  <c r="BK111" i="31" s="1"/>
  <c r="BW111" i="31" s="1"/>
  <c r="BH110" i="31"/>
  <c r="BT110" i="31" s="1"/>
  <c r="CF110" i="31" s="1"/>
  <c r="AX110" i="31"/>
  <c r="BJ110" i="31" s="1"/>
  <c r="BV110" i="31" s="1"/>
  <c r="CH110" i="31" s="1"/>
  <c r="AW110" i="31"/>
  <c r="BI110" i="31" s="1"/>
  <c r="BU110" i="31" s="1"/>
  <c r="CG110" i="31" s="1"/>
  <c r="AV110" i="31"/>
  <c r="AU110" i="31"/>
  <c r="BG110" i="31" s="1"/>
  <c r="BS110" i="31" s="1"/>
  <c r="CE110" i="31" s="1"/>
  <c r="AT110" i="31"/>
  <c r="BF110" i="31" s="1"/>
  <c r="BR110" i="31" s="1"/>
  <c r="CD110" i="31" s="1"/>
  <c r="AS110" i="31"/>
  <c r="BE110" i="31" s="1"/>
  <c r="BQ110" i="31" s="1"/>
  <c r="CC110" i="31" s="1"/>
  <c r="AR110" i="31"/>
  <c r="BD110" i="31" s="1"/>
  <c r="BP110" i="31" s="1"/>
  <c r="CB110" i="31" s="1"/>
  <c r="AQ110" i="31"/>
  <c r="BC110" i="31" s="1"/>
  <c r="BO110" i="31" s="1"/>
  <c r="CA110" i="31" s="1"/>
  <c r="AP110" i="31"/>
  <c r="BB110" i="31" s="1"/>
  <c r="BN110" i="31" s="1"/>
  <c r="BZ110" i="31" s="1"/>
  <c r="AO110" i="31"/>
  <c r="BA110" i="31" s="1"/>
  <c r="BM110" i="31" s="1"/>
  <c r="BY110" i="31" s="1"/>
  <c r="AN110" i="31"/>
  <c r="AZ110" i="31" s="1"/>
  <c r="BL110" i="31" s="1"/>
  <c r="BX110" i="31" s="1"/>
  <c r="AM110" i="31"/>
  <c r="AY110" i="31" s="1"/>
  <c r="BK110" i="31" s="1"/>
  <c r="BW110" i="31" s="1"/>
  <c r="BF105" i="31"/>
  <c r="BR105" i="31" s="1"/>
  <c r="CD105" i="31" s="1"/>
  <c r="BE105" i="31"/>
  <c r="BQ105" i="31" s="1"/>
  <c r="CC105" i="31" s="1"/>
  <c r="BC105" i="31"/>
  <c r="BO105" i="31" s="1"/>
  <c r="CA105" i="31" s="1"/>
  <c r="AX105" i="31"/>
  <c r="BJ105" i="31" s="1"/>
  <c r="BV105" i="31" s="1"/>
  <c r="CH105" i="31" s="1"/>
  <c r="AW105" i="31"/>
  <c r="BI105" i="31" s="1"/>
  <c r="BU105" i="31" s="1"/>
  <c r="CG105" i="31" s="1"/>
  <c r="AV105" i="31"/>
  <c r="BH105" i="31" s="1"/>
  <c r="BT105" i="31" s="1"/>
  <c r="CF105" i="31" s="1"/>
  <c r="AU105" i="31"/>
  <c r="BG105" i="31" s="1"/>
  <c r="BS105" i="31" s="1"/>
  <c r="CE105" i="31" s="1"/>
  <c r="AT105" i="31"/>
  <c r="AS105" i="31"/>
  <c r="AR105" i="31"/>
  <c r="BD105" i="31" s="1"/>
  <c r="BP105" i="31" s="1"/>
  <c r="CB105" i="31" s="1"/>
  <c r="AQ105" i="31"/>
  <c r="AP105" i="31"/>
  <c r="BB105" i="31" s="1"/>
  <c r="BN105" i="31" s="1"/>
  <c r="BZ105" i="31" s="1"/>
  <c r="AO105" i="31"/>
  <c r="BA105" i="31" s="1"/>
  <c r="BM105" i="31" s="1"/>
  <c r="BY105" i="31" s="1"/>
  <c r="AN105" i="31"/>
  <c r="AZ105" i="31" s="1"/>
  <c r="BL105" i="31" s="1"/>
  <c r="BX105" i="31" s="1"/>
  <c r="AM105" i="31"/>
  <c r="AY105" i="31" s="1"/>
  <c r="BK105" i="31" s="1"/>
  <c r="BW105" i="31" s="1"/>
  <c r="BF104" i="31"/>
  <c r="BR104" i="31" s="1"/>
  <c r="CD104" i="31" s="1"/>
  <c r="BE104" i="31"/>
  <c r="BQ104" i="31" s="1"/>
  <c r="CC104" i="31" s="1"/>
  <c r="BC104" i="31"/>
  <c r="BO104" i="31" s="1"/>
  <c r="CA104" i="31" s="1"/>
  <c r="AX104" i="31"/>
  <c r="BJ104" i="31" s="1"/>
  <c r="BV104" i="31" s="1"/>
  <c r="CH104" i="31" s="1"/>
  <c r="AW104" i="31"/>
  <c r="BI104" i="31" s="1"/>
  <c r="BU104" i="31" s="1"/>
  <c r="CG104" i="31" s="1"/>
  <c r="AV104" i="31"/>
  <c r="BH104" i="31" s="1"/>
  <c r="BT104" i="31" s="1"/>
  <c r="CF104" i="31" s="1"/>
  <c r="AU104" i="31"/>
  <c r="BG104" i="31" s="1"/>
  <c r="BS104" i="31" s="1"/>
  <c r="CE104" i="31" s="1"/>
  <c r="AT104" i="31"/>
  <c r="AS104" i="31"/>
  <c r="AR104" i="31"/>
  <c r="BD104" i="31" s="1"/>
  <c r="BP104" i="31" s="1"/>
  <c r="CB104" i="31" s="1"/>
  <c r="AQ104" i="31"/>
  <c r="AP104" i="31"/>
  <c r="BB104" i="31" s="1"/>
  <c r="BN104" i="31" s="1"/>
  <c r="BZ104" i="31" s="1"/>
  <c r="AO104" i="31"/>
  <c r="BA104" i="31" s="1"/>
  <c r="BM104" i="31" s="1"/>
  <c r="BY104" i="31" s="1"/>
  <c r="AN104" i="31"/>
  <c r="AZ104" i="31" s="1"/>
  <c r="BL104" i="31" s="1"/>
  <c r="BX104" i="31" s="1"/>
  <c r="AM104" i="31"/>
  <c r="AY104" i="31" s="1"/>
  <c r="BK104" i="31" s="1"/>
  <c r="BW104" i="31" s="1"/>
  <c r="BF103" i="31"/>
  <c r="BR103" i="31" s="1"/>
  <c r="CD103" i="31" s="1"/>
  <c r="BE103" i="31"/>
  <c r="BQ103" i="31" s="1"/>
  <c r="CC103" i="31" s="1"/>
  <c r="BC103" i="31"/>
  <c r="BO103" i="31" s="1"/>
  <c r="CA103" i="31" s="1"/>
  <c r="AX103" i="31"/>
  <c r="BJ103" i="31" s="1"/>
  <c r="BV103" i="31" s="1"/>
  <c r="CH103" i="31" s="1"/>
  <c r="AW103" i="31"/>
  <c r="BI103" i="31" s="1"/>
  <c r="BU103" i="31" s="1"/>
  <c r="CG103" i="31" s="1"/>
  <c r="AV103" i="31"/>
  <c r="BH103" i="31" s="1"/>
  <c r="BT103" i="31" s="1"/>
  <c r="CF103" i="31" s="1"/>
  <c r="AU103" i="31"/>
  <c r="BG103" i="31" s="1"/>
  <c r="BS103" i="31" s="1"/>
  <c r="CE103" i="31" s="1"/>
  <c r="AT103" i="31"/>
  <c r="AS103" i="31"/>
  <c r="AR103" i="31"/>
  <c r="BD103" i="31" s="1"/>
  <c r="BP103" i="31" s="1"/>
  <c r="CB103" i="31" s="1"/>
  <c r="AQ103" i="31"/>
  <c r="AP103" i="31"/>
  <c r="BB103" i="31" s="1"/>
  <c r="BN103" i="31" s="1"/>
  <c r="BZ103" i="31" s="1"/>
  <c r="AO103" i="31"/>
  <c r="BA103" i="31" s="1"/>
  <c r="BM103" i="31" s="1"/>
  <c r="BY103" i="31" s="1"/>
  <c r="AN103" i="31"/>
  <c r="AZ103" i="31" s="1"/>
  <c r="BL103" i="31" s="1"/>
  <c r="BX103" i="31" s="1"/>
  <c r="AM103" i="31"/>
  <c r="AY103" i="31" s="1"/>
  <c r="BK103" i="31" s="1"/>
  <c r="BW103" i="31" s="1"/>
  <c r="BF102" i="31"/>
  <c r="BR102" i="31" s="1"/>
  <c r="CD102" i="31" s="1"/>
  <c r="BE102" i="31"/>
  <c r="BQ102" i="31" s="1"/>
  <c r="CC102" i="31" s="1"/>
  <c r="BC102" i="31"/>
  <c r="BO102" i="31" s="1"/>
  <c r="CA102" i="31" s="1"/>
  <c r="AX102" i="31"/>
  <c r="BJ102" i="31" s="1"/>
  <c r="BV102" i="31" s="1"/>
  <c r="CH102" i="31" s="1"/>
  <c r="AW102" i="31"/>
  <c r="BI102" i="31" s="1"/>
  <c r="BU102" i="31" s="1"/>
  <c r="CG102" i="31" s="1"/>
  <c r="AV102" i="31"/>
  <c r="BH102" i="31" s="1"/>
  <c r="BT102" i="31" s="1"/>
  <c r="CF102" i="31" s="1"/>
  <c r="AU102" i="31"/>
  <c r="BG102" i="31" s="1"/>
  <c r="BS102" i="31" s="1"/>
  <c r="CE102" i="31" s="1"/>
  <c r="AT102" i="31"/>
  <c r="AS102" i="31"/>
  <c r="AR102" i="31"/>
  <c r="BD102" i="31" s="1"/>
  <c r="BP102" i="31" s="1"/>
  <c r="CB102" i="31" s="1"/>
  <c r="AQ102" i="31"/>
  <c r="AP102" i="31"/>
  <c r="BB102" i="31" s="1"/>
  <c r="BN102" i="31" s="1"/>
  <c r="BZ102" i="31" s="1"/>
  <c r="AO102" i="31"/>
  <c r="BA102" i="31" s="1"/>
  <c r="BM102" i="31" s="1"/>
  <c r="BY102" i="31" s="1"/>
  <c r="AN102" i="31"/>
  <c r="AZ102" i="31" s="1"/>
  <c r="BL102" i="31" s="1"/>
  <c r="BX102" i="31" s="1"/>
  <c r="AM102" i="31"/>
  <c r="AY102" i="31" s="1"/>
  <c r="BK102" i="31" s="1"/>
  <c r="BW102" i="31" s="1"/>
  <c r="BF101" i="31"/>
  <c r="BR101" i="31" s="1"/>
  <c r="CD101" i="31" s="1"/>
  <c r="BE101" i="31"/>
  <c r="BQ101" i="31" s="1"/>
  <c r="CC101" i="31" s="1"/>
  <c r="BC101" i="31"/>
  <c r="BO101" i="31" s="1"/>
  <c r="CA101" i="31" s="1"/>
  <c r="AX101" i="31"/>
  <c r="BJ101" i="31" s="1"/>
  <c r="BV101" i="31" s="1"/>
  <c r="CH101" i="31" s="1"/>
  <c r="AW101" i="31"/>
  <c r="BI101" i="31" s="1"/>
  <c r="BU101" i="31" s="1"/>
  <c r="CG101" i="31" s="1"/>
  <c r="AV101" i="31"/>
  <c r="BH101" i="31" s="1"/>
  <c r="BT101" i="31" s="1"/>
  <c r="CF101" i="31" s="1"/>
  <c r="AU101" i="31"/>
  <c r="BG101" i="31" s="1"/>
  <c r="BS101" i="31" s="1"/>
  <c r="CE101" i="31" s="1"/>
  <c r="AT101" i="31"/>
  <c r="AS101" i="31"/>
  <c r="AR101" i="31"/>
  <c r="BD101" i="31" s="1"/>
  <c r="BP101" i="31" s="1"/>
  <c r="CB101" i="31" s="1"/>
  <c r="AQ101" i="31"/>
  <c r="AP101" i="31"/>
  <c r="BB101" i="31" s="1"/>
  <c r="BN101" i="31" s="1"/>
  <c r="BZ101" i="31" s="1"/>
  <c r="AO101" i="31"/>
  <c r="BA101" i="31" s="1"/>
  <c r="BM101" i="31" s="1"/>
  <c r="BY101" i="31" s="1"/>
  <c r="AN101" i="31"/>
  <c r="AZ101" i="31" s="1"/>
  <c r="BL101" i="31" s="1"/>
  <c r="BX101" i="31" s="1"/>
  <c r="AM101" i="31"/>
  <c r="AY101" i="31" s="1"/>
  <c r="BK101" i="31" s="1"/>
  <c r="BW101" i="31" s="1"/>
  <c r="BF100" i="31"/>
  <c r="BR100" i="31" s="1"/>
  <c r="CD100" i="31" s="1"/>
  <c r="BE100" i="31"/>
  <c r="BQ100" i="31" s="1"/>
  <c r="CC100" i="31" s="1"/>
  <c r="BC100" i="31"/>
  <c r="BO100" i="31" s="1"/>
  <c r="CA100" i="31" s="1"/>
  <c r="AX100" i="31"/>
  <c r="BJ100" i="31" s="1"/>
  <c r="BV100" i="31" s="1"/>
  <c r="CH100" i="31" s="1"/>
  <c r="AW100" i="31"/>
  <c r="BI100" i="31" s="1"/>
  <c r="BU100" i="31" s="1"/>
  <c r="CG100" i="31" s="1"/>
  <c r="AV100" i="31"/>
  <c r="BH100" i="31" s="1"/>
  <c r="BT100" i="31" s="1"/>
  <c r="CF100" i="31" s="1"/>
  <c r="AU100" i="31"/>
  <c r="BG100" i="31" s="1"/>
  <c r="BS100" i="31" s="1"/>
  <c r="CE100" i="31" s="1"/>
  <c r="AT100" i="31"/>
  <c r="AS100" i="31"/>
  <c r="AR100" i="31"/>
  <c r="BD100" i="31" s="1"/>
  <c r="BP100" i="31" s="1"/>
  <c r="CB100" i="31" s="1"/>
  <c r="AQ100" i="31"/>
  <c r="AP100" i="31"/>
  <c r="BB100" i="31" s="1"/>
  <c r="BN100" i="31" s="1"/>
  <c r="BZ100" i="31" s="1"/>
  <c r="AO100" i="31"/>
  <c r="BA100" i="31" s="1"/>
  <c r="BM100" i="31" s="1"/>
  <c r="BY100" i="31" s="1"/>
  <c r="AN100" i="31"/>
  <c r="AZ100" i="31" s="1"/>
  <c r="BL100" i="31" s="1"/>
  <c r="BX100" i="31" s="1"/>
  <c r="AM100" i="31"/>
  <c r="AY100" i="31" s="1"/>
  <c r="BK100" i="31" s="1"/>
  <c r="BW100" i="31" s="1"/>
  <c r="BF99" i="31"/>
  <c r="BR99" i="31" s="1"/>
  <c r="CD99" i="31" s="1"/>
  <c r="BE99" i="31"/>
  <c r="BQ99" i="31" s="1"/>
  <c r="CC99" i="31" s="1"/>
  <c r="BC99" i="31"/>
  <c r="BO99" i="31" s="1"/>
  <c r="CA99" i="31" s="1"/>
  <c r="AX99" i="31"/>
  <c r="BJ99" i="31" s="1"/>
  <c r="BV99" i="31" s="1"/>
  <c r="CH99" i="31" s="1"/>
  <c r="AW99" i="31"/>
  <c r="BI99" i="31" s="1"/>
  <c r="BU99" i="31" s="1"/>
  <c r="CG99" i="31" s="1"/>
  <c r="AV99" i="31"/>
  <c r="BH99" i="31" s="1"/>
  <c r="BT99" i="31" s="1"/>
  <c r="CF99" i="31" s="1"/>
  <c r="AU99" i="31"/>
  <c r="BG99" i="31" s="1"/>
  <c r="BS99" i="31" s="1"/>
  <c r="CE99" i="31" s="1"/>
  <c r="AT99" i="31"/>
  <c r="AS99" i="31"/>
  <c r="AR99" i="31"/>
  <c r="BD99" i="31" s="1"/>
  <c r="BP99" i="31" s="1"/>
  <c r="CB99" i="31" s="1"/>
  <c r="AQ99" i="31"/>
  <c r="AP99" i="31"/>
  <c r="BB99" i="31" s="1"/>
  <c r="BN99" i="31" s="1"/>
  <c r="BZ99" i="31" s="1"/>
  <c r="AO99" i="31"/>
  <c r="BA99" i="31" s="1"/>
  <c r="BM99" i="31" s="1"/>
  <c r="BY99" i="31" s="1"/>
  <c r="AN99" i="31"/>
  <c r="AZ99" i="31" s="1"/>
  <c r="BL99" i="31" s="1"/>
  <c r="BX99" i="31" s="1"/>
  <c r="AM99" i="31"/>
  <c r="AY99" i="31" s="1"/>
  <c r="BK99" i="31" s="1"/>
  <c r="BW99" i="31" s="1"/>
  <c r="BF98" i="31"/>
  <c r="BR98" i="31" s="1"/>
  <c r="CD98" i="31" s="1"/>
  <c r="BE98" i="31"/>
  <c r="BQ98" i="31" s="1"/>
  <c r="CC98" i="31" s="1"/>
  <c r="BC98" i="31"/>
  <c r="BO98" i="31" s="1"/>
  <c r="CA98" i="31" s="1"/>
  <c r="AX98" i="31"/>
  <c r="BJ98" i="31" s="1"/>
  <c r="BV98" i="31" s="1"/>
  <c r="CH98" i="31" s="1"/>
  <c r="AW98" i="31"/>
  <c r="BI98" i="31" s="1"/>
  <c r="BU98" i="31" s="1"/>
  <c r="CG98" i="31" s="1"/>
  <c r="AV98" i="31"/>
  <c r="BH98" i="31" s="1"/>
  <c r="BT98" i="31" s="1"/>
  <c r="CF98" i="31" s="1"/>
  <c r="AU98" i="31"/>
  <c r="BG98" i="31" s="1"/>
  <c r="BS98" i="31" s="1"/>
  <c r="CE98" i="31" s="1"/>
  <c r="AT98" i="31"/>
  <c r="AS98" i="31"/>
  <c r="AR98" i="31"/>
  <c r="BD98" i="31" s="1"/>
  <c r="BP98" i="31" s="1"/>
  <c r="CB98" i="31" s="1"/>
  <c r="AQ98" i="31"/>
  <c r="AP98" i="31"/>
  <c r="BB98" i="31" s="1"/>
  <c r="BN98" i="31" s="1"/>
  <c r="BZ98" i="31" s="1"/>
  <c r="AO98" i="31"/>
  <c r="BA98" i="31" s="1"/>
  <c r="BM98" i="31" s="1"/>
  <c r="BY98" i="31" s="1"/>
  <c r="AN98" i="31"/>
  <c r="AZ98" i="31" s="1"/>
  <c r="BL98" i="31" s="1"/>
  <c r="BX98" i="31" s="1"/>
  <c r="AM98" i="31"/>
  <c r="AY98" i="31" s="1"/>
  <c r="BK98" i="31" s="1"/>
  <c r="BW98" i="31" s="1"/>
  <c r="BF97" i="31"/>
  <c r="BR97" i="31" s="1"/>
  <c r="CD97" i="31" s="1"/>
  <c r="BE97" i="31"/>
  <c r="BQ97" i="31" s="1"/>
  <c r="CC97" i="31" s="1"/>
  <c r="BC97" i="31"/>
  <c r="BO97" i="31" s="1"/>
  <c r="CA97" i="31" s="1"/>
  <c r="AX97" i="31"/>
  <c r="BJ97" i="31" s="1"/>
  <c r="BV97" i="31" s="1"/>
  <c r="CH97" i="31" s="1"/>
  <c r="AW97" i="31"/>
  <c r="BI97" i="31" s="1"/>
  <c r="BU97" i="31" s="1"/>
  <c r="CG97" i="31" s="1"/>
  <c r="AV97" i="31"/>
  <c r="BH97" i="31" s="1"/>
  <c r="BT97" i="31" s="1"/>
  <c r="CF97" i="31" s="1"/>
  <c r="AU97" i="31"/>
  <c r="BG97" i="31" s="1"/>
  <c r="BS97" i="31" s="1"/>
  <c r="CE97" i="31" s="1"/>
  <c r="AT97" i="31"/>
  <c r="AS97" i="31"/>
  <c r="AR97" i="31"/>
  <c r="BD97" i="31" s="1"/>
  <c r="BP97" i="31" s="1"/>
  <c r="CB97" i="31" s="1"/>
  <c r="AQ97" i="31"/>
  <c r="AP97" i="31"/>
  <c r="BB97" i="31" s="1"/>
  <c r="BN97" i="31" s="1"/>
  <c r="BZ97" i="31" s="1"/>
  <c r="AO97" i="31"/>
  <c r="BA97" i="31" s="1"/>
  <c r="BM97" i="31" s="1"/>
  <c r="BY97" i="31" s="1"/>
  <c r="AN97" i="31"/>
  <c r="AZ97" i="31" s="1"/>
  <c r="BL97" i="31" s="1"/>
  <c r="BX97" i="31" s="1"/>
  <c r="AM97" i="31"/>
  <c r="AY97" i="31" s="1"/>
  <c r="BK97" i="31" s="1"/>
  <c r="BW97" i="31" s="1"/>
  <c r="BF96" i="31"/>
  <c r="BR96" i="31" s="1"/>
  <c r="CD96" i="31" s="1"/>
  <c r="BE96" i="31"/>
  <c r="BQ96" i="31" s="1"/>
  <c r="CC96" i="31" s="1"/>
  <c r="BC96" i="31"/>
  <c r="BO96" i="31" s="1"/>
  <c r="CA96" i="31" s="1"/>
  <c r="AX96" i="31"/>
  <c r="BJ96" i="31" s="1"/>
  <c r="BV96" i="31" s="1"/>
  <c r="CH96" i="31" s="1"/>
  <c r="AW96" i="31"/>
  <c r="BI96" i="31" s="1"/>
  <c r="BU96" i="31" s="1"/>
  <c r="CG96" i="31" s="1"/>
  <c r="AV96" i="31"/>
  <c r="BH96" i="31" s="1"/>
  <c r="BT96" i="31" s="1"/>
  <c r="CF96" i="31" s="1"/>
  <c r="AU96" i="31"/>
  <c r="BG96" i="31" s="1"/>
  <c r="BS96" i="31" s="1"/>
  <c r="CE96" i="31" s="1"/>
  <c r="AT96" i="31"/>
  <c r="AS96" i="31"/>
  <c r="AR96" i="31"/>
  <c r="BD96" i="31" s="1"/>
  <c r="BP96" i="31" s="1"/>
  <c r="CB96" i="31" s="1"/>
  <c r="AQ96" i="31"/>
  <c r="AP96" i="31"/>
  <c r="BB96" i="31" s="1"/>
  <c r="BN96" i="31" s="1"/>
  <c r="BZ96" i="31" s="1"/>
  <c r="AO96" i="31"/>
  <c r="BA96" i="31" s="1"/>
  <c r="BM96" i="31" s="1"/>
  <c r="BY96" i="31" s="1"/>
  <c r="AN96" i="31"/>
  <c r="AZ96" i="31" s="1"/>
  <c r="BL96" i="31" s="1"/>
  <c r="BX96" i="31" s="1"/>
  <c r="AM96" i="31"/>
  <c r="AY96" i="31" s="1"/>
  <c r="BK96" i="31" s="1"/>
  <c r="BW96" i="31" s="1"/>
  <c r="BF95" i="31"/>
  <c r="BR95" i="31" s="1"/>
  <c r="CD95" i="31" s="1"/>
  <c r="BE95" i="31"/>
  <c r="BQ95" i="31" s="1"/>
  <c r="CC95" i="31" s="1"/>
  <c r="BC95" i="31"/>
  <c r="BO95" i="31" s="1"/>
  <c r="CA95" i="31" s="1"/>
  <c r="AX95" i="31"/>
  <c r="BJ95" i="31" s="1"/>
  <c r="BV95" i="31" s="1"/>
  <c r="CH95" i="31" s="1"/>
  <c r="AW95" i="31"/>
  <c r="BI95" i="31" s="1"/>
  <c r="BU95" i="31" s="1"/>
  <c r="CG95" i="31" s="1"/>
  <c r="AV95" i="31"/>
  <c r="BH95" i="31" s="1"/>
  <c r="BT95" i="31" s="1"/>
  <c r="CF95" i="31" s="1"/>
  <c r="AU95" i="31"/>
  <c r="BG95" i="31" s="1"/>
  <c r="BS95" i="31" s="1"/>
  <c r="CE95" i="31" s="1"/>
  <c r="AT95" i="31"/>
  <c r="AS95" i="31"/>
  <c r="AR95" i="31"/>
  <c r="BD95" i="31" s="1"/>
  <c r="BP95" i="31" s="1"/>
  <c r="CB95" i="31" s="1"/>
  <c r="AQ95" i="31"/>
  <c r="AP95" i="31"/>
  <c r="BB95" i="31" s="1"/>
  <c r="BN95" i="31" s="1"/>
  <c r="BZ95" i="31" s="1"/>
  <c r="AO95" i="31"/>
  <c r="BA95" i="31" s="1"/>
  <c r="BM95" i="31" s="1"/>
  <c r="BY95" i="31" s="1"/>
  <c r="AN95" i="31"/>
  <c r="AZ95" i="31" s="1"/>
  <c r="BL95" i="31" s="1"/>
  <c r="BX95" i="31" s="1"/>
  <c r="AM95" i="31"/>
  <c r="AY95" i="31" s="1"/>
  <c r="BK95" i="31" s="1"/>
  <c r="BW95" i="31" s="1"/>
  <c r="CA94" i="31"/>
  <c r="BK94" i="31"/>
  <c r="BW94" i="31" s="1"/>
  <c r="BF94" i="31"/>
  <c r="BR94" i="31" s="1"/>
  <c r="CD94" i="31" s="1"/>
  <c r="BE94" i="31"/>
  <c r="BQ94" i="31" s="1"/>
  <c r="CC94" i="31" s="1"/>
  <c r="BC94" i="31"/>
  <c r="BO94" i="31" s="1"/>
  <c r="AX94" i="31"/>
  <c r="BJ94" i="31" s="1"/>
  <c r="BV94" i="31" s="1"/>
  <c r="CH94" i="31" s="1"/>
  <c r="AW94" i="31"/>
  <c r="BI94" i="31" s="1"/>
  <c r="BU94" i="31" s="1"/>
  <c r="CG94" i="31" s="1"/>
  <c r="AV94" i="31"/>
  <c r="BH94" i="31" s="1"/>
  <c r="BT94" i="31" s="1"/>
  <c r="CF94" i="31" s="1"/>
  <c r="AU94" i="31"/>
  <c r="BG94" i="31" s="1"/>
  <c r="BS94" i="31" s="1"/>
  <c r="CE94" i="31" s="1"/>
  <c r="AT94" i="31"/>
  <c r="AS94" i="31"/>
  <c r="AR94" i="31"/>
  <c r="BD94" i="31" s="1"/>
  <c r="BP94" i="31" s="1"/>
  <c r="CB94" i="31" s="1"/>
  <c r="AQ94" i="31"/>
  <c r="AP94" i="31"/>
  <c r="BB94" i="31" s="1"/>
  <c r="BN94" i="31" s="1"/>
  <c r="BZ94" i="31" s="1"/>
  <c r="AO94" i="31"/>
  <c r="BA94" i="31" s="1"/>
  <c r="BM94" i="31" s="1"/>
  <c r="BY94" i="31" s="1"/>
  <c r="AN94" i="31"/>
  <c r="AZ94" i="31" s="1"/>
  <c r="BL94" i="31" s="1"/>
  <c r="BX94" i="31" s="1"/>
  <c r="AM94" i="31"/>
  <c r="AY94" i="31" s="1"/>
  <c r="CA93" i="31"/>
  <c r="BS93" i="31"/>
  <c r="CE93" i="31" s="1"/>
  <c r="BH93" i="31"/>
  <c r="BT93" i="31" s="1"/>
  <c r="CF93" i="31" s="1"/>
  <c r="BF93" i="31"/>
  <c r="BR93" i="31" s="1"/>
  <c r="CD93" i="31" s="1"/>
  <c r="BE93" i="31"/>
  <c r="BQ93" i="31" s="1"/>
  <c r="CC93" i="31" s="1"/>
  <c r="BC93" i="31"/>
  <c r="BO93" i="31" s="1"/>
  <c r="AZ93" i="31"/>
  <c r="BL93" i="31" s="1"/>
  <c r="BX93" i="31" s="1"/>
  <c r="AX93" i="31"/>
  <c r="BJ93" i="31" s="1"/>
  <c r="BV93" i="31" s="1"/>
  <c r="CH93" i="31" s="1"/>
  <c r="AW93" i="31"/>
  <c r="BI93" i="31" s="1"/>
  <c r="BU93" i="31" s="1"/>
  <c r="CG93" i="31" s="1"/>
  <c r="AV93" i="31"/>
  <c r="AU93" i="31"/>
  <c r="BG93" i="31" s="1"/>
  <c r="AT93" i="31"/>
  <c r="AS93" i="31"/>
  <c r="AR93" i="31"/>
  <c r="BD93" i="31" s="1"/>
  <c r="BP93" i="31" s="1"/>
  <c r="CB93" i="31" s="1"/>
  <c r="AQ93" i="31"/>
  <c r="AP93" i="31"/>
  <c r="BB93" i="31" s="1"/>
  <c r="BN93" i="31" s="1"/>
  <c r="BZ93" i="31" s="1"/>
  <c r="AO93" i="31"/>
  <c r="BA93" i="31" s="1"/>
  <c r="BM93" i="31" s="1"/>
  <c r="BY93" i="31" s="1"/>
  <c r="AN93" i="31"/>
  <c r="AM93" i="31"/>
  <c r="AY93" i="31" s="1"/>
  <c r="BK93" i="31" s="1"/>
  <c r="BW93" i="31" s="1"/>
  <c r="AX139" i="30"/>
  <c r="BJ139" i="30" s="1"/>
  <c r="BV139" i="30" s="1"/>
  <c r="CH139" i="30" s="1"/>
  <c r="AW139" i="30"/>
  <c r="BI139" i="30" s="1"/>
  <c r="BU139" i="30" s="1"/>
  <c r="CG139" i="30" s="1"/>
  <c r="AV139" i="30"/>
  <c r="BH139" i="30" s="1"/>
  <c r="BT139" i="30" s="1"/>
  <c r="CF139" i="30" s="1"/>
  <c r="AU139" i="30"/>
  <c r="BG139" i="30" s="1"/>
  <c r="BS139" i="30" s="1"/>
  <c r="CE139" i="30" s="1"/>
  <c r="AT139" i="30"/>
  <c r="BF139" i="30" s="1"/>
  <c r="BR139" i="30" s="1"/>
  <c r="CD139" i="30" s="1"/>
  <c r="AS139" i="30"/>
  <c r="BE139" i="30" s="1"/>
  <c r="BQ139" i="30" s="1"/>
  <c r="CC139" i="30" s="1"/>
  <c r="AR139" i="30"/>
  <c r="BD139" i="30" s="1"/>
  <c r="BP139" i="30" s="1"/>
  <c r="CB139" i="30" s="1"/>
  <c r="AQ139" i="30"/>
  <c r="BC139" i="30" s="1"/>
  <c r="BO139" i="30" s="1"/>
  <c r="CA139" i="30" s="1"/>
  <c r="AP139" i="30"/>
  <c r="BB139" i="30" s="1"/>
  <c r="BN139" i="30" s="1"/>
  <c r="BZ139" i="30" s="1"/>
  <c r="AO139" i="30"/>
  <c r="BA139" i="30" s="1"/>
  <c r="BM139" i="30" s="1"/>
  <c r="BY139" i="30" s="1"/>
  <c r="AN139" i="30"/>
  <c r="AZ139" i="30" s="1"/>
  <c r="BL139" i="30" s="1"/>
  <c r="BX139" i="30" s="1"/>
  <c r="AM139" i="30"/>
  <c r="AY139" i="30" s="1"/>
  <c r="BK139" i="30" s="1"/>
  <c r="BW139" i="30" s="1"/>
  <c r="AX138" i="30"/>
  <c r="BJ138" i="30" s="1"/>
  <c r="BV138" i="30" s="1"/>
  <c r="CH138" i="30" s="1"/>
  <c r="AW138" i="30"/>
  <c r="BI138" i="30" s="1"/>
  <c r="BU138" i="30" s="1"/>
  <c r="CG138" i="30" s="1"/>
  <c r="AV138" i="30"/>
  <c r="BH138" i="30" s="1"/>
  <c r="BT138" i="30" s="1"/>
  <c r="CF138" i="30" s="1"/>
  <c r="AU138" i="30"/>
  <c r="BG138" i="30" s="1"/>
  <c r="BS138" i="30" s="1"/>
  <c r="CE138" i="30" s="1"/>
  <c r="AT138" i="30"/>
  <c r="BF138" i="30" s="1"/>
  <c r="BR138" i="30" s="1"/>
  <c r="CD138" i="30" s="1"/>
  <c r="AS138" i="30"/>
  <c r="BE138" i="30" s="1"/>
  <c r="BQ138" i="30" s="1"/>
  <c r="CC138" i="30" s="1"/>
  <c r="AR138" i="30"/>
  <c r="BD138" i="30" s="1"/>
  <c r="BP138" i="30" s="1"/>
  <c r="CB138" i="30" s="1"/>
  <c r="AQ138" i="30"/>
  <c r="BC138" i="30" s="1"/>
  <c r="BO138" i="30" s="1"/>
  <c r="CA138" i="30" s="1"/>
  <c r="AP138" i="30"/>
  <c r="BB138" i="30" s="1"/>
  <c r="BN138" i="30" s="1"/>
  <c r="BZ138" i="30" s="1"/>
  <c r="AO138" i="30"/>
  <c r="BA138" i="30" s="1"/>
  <c r="BM138" i="30" s="1"/>
  <c r="BY138" i="30" s="1"/>
  <c r="AN138" i="30"/>
  <c r="AZ138" i="30" s="1"/>
  <c r="BL138" i="30" s="1"/>
  <c r="BX138" i="30" s="1"/>
  <c r="AM138" i="30"/>
  <c r="AY138" i="30" s="1"/>
  <c r="BK138" i="30" s="1"/>
  <c r="BW138" i="30" s="1"/>
  <c r="AX137" i="30"/>
  <c r="BJ137" i="30" s="1"/>
  <c r="BV137" i="30" s="1"/>
  <c r="CH137" i="30" s="1"/>
  <c r="AW137" i="30"/>
  <c r="BI137" i="30" s="1"/>
  <c r="BU137" i="30" s="1"/>
  <c r="CG137" i="30" s="1"/>
  <c r="AV137" i="30"/>
  <c r="BH137" i="30" s="1"/>
  <c r="BT137" i="30" s="1"/>
  <c r="CF137" i="30" s="1"/>
  <c r="AU137" i="30"/>
  <c r="BG137" i="30" s="1"/>
  <c r="BS137" i="30" s="1"/>
  <c r="CE137" i="30" s="1"/>
  <c r="AT137" i="30"/>
  <c r="BF137" i="30" s="1"/>
  <c r="BR137" i="30" s="1"/>
  <c r="CD137" i="30" s="1"/>
  <c r="AS137" i="30"/>
  <c r="BE137" i="30" s="1"/>
  <c r="BQ137" i="30" s="1"/>
  <c r="CC137" i="30" s="1"/>
  <c r="AR137" i="30"/>
  <c r="BD137" i="30" s="1"/>
  <c r="BP137" i="30" s="1"/>
  <c r="CB137" i="30" s="1"/>
  <c r="AQ137" i="30"/>
  <c r="BC137" i="30" s="1"/>
  <c r="BO137" i="30" s="1"/>
  <c r="CA137" i="30" s="1"/>
  <c r="AP137" i="30"/>
  <c r="BB137" i="30" s="1"/>
  <c r="BN137" i="30" s="1"/>
  <c r="BZ137" i="30" s="1"/>
  <c r="AO137" i="30"/>
  <c r="BA137" i="30" s="1"/>
  <c r="BM137" i="30" s="1"/>
  <c r="BY137" i="30" s="1"/>
  <c r="AN137" i="30"/>
  <c r="AZ137" i="30" s="1"/>
  <c r="BL137" i="30" s="1"/>
  <c r="BX137" i="30" s="1"/>
  <c r="AM137" i="30"/>
  <c r="AY137" i="30" s="1"/>
  <c r="BK137" i="30" s="1"/>
  <c r="BW137" i="30" s="1"/>
  <c r="AX136" i="30"/>
  <c r="BJ136" i="30" s="1"/>
  <c r="BV136" i="30" s="1"/>
  <c r="CH136" i="30" s="1"/>
  <c r="AW136" i="30"/>
  <c r="BI136" i="30" s="1"/>
  <c r="BU136" i="30" s="1"/>
  <c r="CG136" i="30" s="1"/>
  <c r="AV136" i="30"/>
  <c r="BH136" i="30" s="1"/>
  <c r="BT136" i="30" s="1"/>
  <c r="CF136" i="30" s="1"/>
  <c r="AU136" i="30"/>
  <c r="BG136" i="30" s="1"/>
  <c r="BS136" i="30" s="1"/>
  <c r="CE136" i="30" s="1"/>
  <c r="AT136" i="30"/>
  <c r="BF136" i="30" s="1"/>
  <c r="BR136" i="30" s="1"/>
  <c r="CD136" i="30" s="1"/>
  <c r="AS136" i="30"/>
  <c r="BE136" i="30" s="1"/>
  <c r="BQ136" i="30" s="1"/>
  <c r="CC136" i="30" s="1"/>
  <c r="AR136" i="30"/>
  <c r="BD136" i="30" s="1"/>
  <c r="BP136" i="30" s="1"/>
  <c r="CB136" i="30" s="1"/>
  <c r="AQ136" i="30"/>
  <c r="BC136" i="30" s="1"/>
  <c r="BO136" i="30" s="1"/>
  <c r="CA136" i="30" s="1"/>
  <c r="AP136" i="30"/>
  <c r="BB136" i="30" s="1"/>
  <c r="BN136" i="30" s="1"/>
  <c r="BZ136" i="30" s="1"/>
  <c r="AO136" i="30"/>
  <c r="BA136" i="30" s="1"/>
  <c r="BM136" i="30" s="1"/>
  <c r="BY136" i="30" s="1"/>
  <c r="AN136" i="30"/>
  <c r="AZ136" i="30" s="1"/>
  <c r="BL136" i="30" s="1"/>
  <c r="BX136" i="30" s="1"/>
  <c r="AM136" i="30"/>
  <c r="AY136" i="30" s="1"/>
  <c r="BK136" i="30" s="1"/>
  <c r="BW136" i="30" s="1"/>
  <c r="AX135" i="30"/>
  <c r="BJ135" i="30" s="1"/>
  <c r="BV135" i="30" s="1"/>
  <c r="CH135" i="30" s="1"/>
  <c r="AW135" i="30"/>
  <c r="BI135" i="30" s="1"/>
  <c r="BU135" i="30" s="1"/>
  <c r="CG135" i="30" s="1"/>
  <c r="AV135" i="30"/>
  <c r="BH135" i="30" s="1"/>
  <c r="BT135" i="30" s="1"/>
  <c r="CF135" i="30" s="1"/>
  <c r="AU135" i="30"/>
  <c r="BG135" i="30" s="1"/>
  <c r="BS135" i="30" s="1"/>
  <c r="CE135" i="30" s="1"/>
  <c r="AT135" i="30"/>
  <c r="BF135" i="30" s="1"/>
  <c r="BR135" i="30" s="1"/>
  <c r="CD135" i="30" s="1"/>
  <c r="AS135" i="30"/>
  <c r="BE135" i="30" s="1"/>
  <c r="BQ135" i="30" s="1"/>
  <c r="CC135" i="30" s="1"/>
  <c r="AR135" i="30"/>
  <c r="BD135" i="30" s="1"/>
  <c r="BP135" i="30" s="1"/>
  <c r="CB135" i="30" s="1"/>
  <c r="AQ135" i="30"/>
  <c r="BC135" i="30" s="1"/>
  <c r="BO135" i="30" s="1"/>
  <c r="CA135" i="30" s="1"/>
  <c r="AP135" i="30"/>
  <c r="BB135" i="30" s="1"/>
  <c r="BN135" i="30" s="1"/>
  <c r="BZ135" i="30" s="1"/>
  <c r="AO135" i="30"/>
  <c r="BA135" i="30" s="1"/>
  <c r="BM135" i="30" s="1"/>
  <c r="BY135" i="30" s="1"/>
  <c r="AN135" i="30"/>
  <c r="AZ135" i="30" s="1"/>
  <c r="BL135" i="30" s="1"/>
  <c r="BX135" i="30" s="1"/>
  <c r="AM135" i="30"/>
  <c r="AY135" i="30" s="1"/>
  <c r="BK135" i="30" s="1"/>
  <c r="BW135" i="30" s="1"/>
  <c r="AX134" i="30"/>
  <c r="BJ134" i="30" s="1"/>
  <c r="BV134" i="30" s="1"/>
  <c r="CH134" i="30" s="1"/>
  <c r="AW134" i="30"/>
  <c r="BI134" i="30" s="1"/>
  <c r="BU134" i="30" s="1"/>
  <c r="CG134" i="30" s="1"/>
  <c r="AV134" i="30"/>
  <c r="BH134" i="30" s="1"/>
  <c r="BT134" i="30" s="1"/>
  <c r="CF134" i="30" s="1"/>
  <c r="AU134" i="30"/>
  <c r="BG134" i="30" s="1"/>
  <c r="BS134" i="30" s="1"/>
  <c r="CE134" i="30" s="1"/>
  <c r="AT134" i="30"/>
  <c r="BF134" i="30" s="1"/>
  <c r="BR134" i="30" s="1"/>
  <c r="CD134" i="30" s="1"/>
  <c r="AS134" i="30"/>
  <c r="BE134" i="30" s="1"/>
  <c r="BQ134" i="30" s="1"/>
  <c r="CC134" i="30" s="1"/>
  <c r="AR134" i="30"/>
  <c r="BD134" i="30" s="1"/>
  <c r="BP134" i="30" s="1"/>
  <c r="CB134" i="30" s="1"/>
  <c r="AQ134" i="30"/>
  <c r="BC134" i="30" s="1"/>
  <c r="BO134" i="30" s="1"/>
  <c r="CA134" i="30" s="1"/>
  <c r="AP134" i="30"/>
  <c r="BB134" i="30" s="1"/>
  <c r="BN134" i="30" s="1"/>
  <c r="BZ134" i="30" s="1"/>
  <c r="AO134" i="30"/>
  <c r="BA134" i="30" s="1"/>
  <c r="BM134" i="30" s="1"/>
  <c r="BY134" i="30" s="1"/>
  <c r="AN134" i="30"/>
  <c r="AZ134" i="30" s="1"/>
  <c r="BL134" i="30" s="1"/>
  <c r="BX134" i="30" s="1"/>
  <c r="AM134" i="30"/>
  <c r="AY134" i="30" s="1"/>
  <c r="BK134" i="30" s="1"/>
  <c r="BW134" i="30" s="1"/>
  <c r="AX133" i="30"/>
  <c r="BJ133" i="30" s="1"/>
  <c r="BV133" i="30" s="1"/>
  <c r="CH133" i="30" s="1"/>
  <c r="AW133" i="30"/>
  <c r="BI133" i="30" s="1"/>
  <c r="BU133" i="30" s="1"/>
  <c r="CG133" i="30" s="1"/>
  <c r="AV133" i="30"/>
  <c r="BH133" i="30" s="1"/>
  <c r="BT133" i="30" s="1"/>
  <c r="CF133" i="30" s="1"/>
  <c r="AU133" i="30"/>
  <c r="BG133" i="30" s="1"/>
  <c r="BS133" i="30" s="1"/>
  <c r="CE133" i="30" s="1"/>
  <c r="AT133" i="30"/>
  <c r="BF133" i="30" s="1"/>
  <c r="BR133" i="30" s="1"/>
  <c r="CD133" i="30" s="1"/>
  <c r="AS133" i="30"/>
  <c r="BE133" i="30" s="1"/>
  <c r="BQ133" i="30" s="1"/>
  <c r="CC133" i="30" s="1"/>
  <c r="AR133" i="30"/>
  <c r="BD133" i="30" s="1"/>
  <c r="BP133" i="30" s="1"/>
  <c r="CB133" i="30" s="1"/>
  <c r="AQ133" i="30"/>
  <c r="BC133" i="30" s="1"/>
  <c r="BO133" i="30" s="1"/>
  <c r="CA133" i="30" s="1"/>
  <c r="AP133" i="30"/>
  <c r="BB133" i="30" s="1"/>
  <c r="BN133" i="30" s="1"/>
  <c r="BZ133" i="30" s="1"/>
  <c r="AO133" i="30"/>
  <c r="BA133" i="30" s="1"/>
  <c r="BM133" i="30" s="1"/>
  <c r="BY133" i="30" s="1"/>
  <c r="AN133" i="30"/>
  <c r="AZ133" i="30" s="1"/>
  <c r="BL133" i="30" s="1"/>
  <c r="BX133" i="30" s="1"/>
  <c r="AM133" i="30"/>
  <c r="AY133" i="30" s="1"/>
  <c r="BK133" i="30" s="1"/>
  <c r="BW133" i="30" s="1"/>
  <c r="AX132" i="30"/>
  <c r="BJ132" i="30" s="1"/>
  <c r="BV132" i="30" s="1"/>
  <c r="CH132" i="30" s="1"/>
  <c r="AW132" i="30"/>
  <c r="BI132" i="30" s="1"/>
  <c r="BU132" i="30" s="1"/>
  <c r="CG132" i="30" s="1"/>
  <c r="AV132" i="30"/>
  <c r="BH132" i="30" s="1"/>
  <c r="BT132" i="30" s="1"/>
  <c r="CF132" i="30" s="1"/>
  <c r="AU132" i="30"/>
  <c r="BG132" i="30" s="1"/>
  <c r="BS132" i="30" s="1"/>
  <c r="CE132" i="30" s="1"/>
  <c r="AT132" i="30"/>
  <c r="BF132" i="30" s="1"/>
  <c r="BR132" i="30" s="1"/>
  <c r="CD132" i="30" s="1"/>
  <c r="AS132" i="30"/>
  <c r="BE132" i="30" s="1"/>
  <c r="BQ132" i="30" s="1"/>
  <c r="CC132" i="30" s="1"/>
  <c r="AR132" i="30"/>
  <c r="BD132" i="30" s="1"/>
  <c r="BP132" i="30" s="1"/>
  <c r="CB132" i="30" s="1"/>
  <c r="AQ132" i="30"/>
  <c r="BC132" i="30" s="1"/>
  <c r="BO132" i="30" s="1"/>
  <c r="CA132" i="30" s="1"/>
  <c r="AP132" i="30"/>
  <c r="BB132" i="30" s="1"/>
  <c r="BN132" i="30" s="1"/>
  <c r="BZ132" i="30" s="1"/>
  <c r="AO132" i="30"/>
  <c r="BA132" i="30" s="1"/>
  <c r="BM132" i="30" s="1"/>
  <c r="BY132" i="30" s="1"/>
  <c r="AN132" i="30"/>
  <c r="AZ132" i="30" s="1"/>
  <c r="BL132" i="30" s="1"/>
  <c r="BX132" i="30" s="1"/>
  <c r="AM132" i="30"/>
  <c r="AY132" i="30" s="1"/>
  <c r="BK132" i="30" s="1"/>
  <c r="BW132" i="30" s="1"/>
  <c r="AX131" i="30"/>
  <c r="BJ131" i="30" s="1"/>
  <c r="BV131" i="30" s="1"/>
  <c r="CH131" i="30" s="1"/>
  <c r="AW131" i="30"/>
  <c r="BI131" i="30" s="1"/>
  <c r="BU131" i="30" s="1"/>
  <c r="CG131" i="30" s="1"/>
  <c r="AV131" i="30"/>
  <c r="BH131" i="30" s="1"/>
  <c r="BT131" i="30" s="1"/>
  <c r="CF131" i="30" s="1"/>
  <c r="AU131" i="30"/>
  <c r="BG131" i="30" s="1"/>
  <c r="BS131" i="30" s="1"/>
  <c r="CE131" i="30" s="1"/>
  <c r="AT131" i="30"/>
  <c r="BF131" i="30" s="1"/>
  <c r="BR131" i="30" s="1"/>
  <c r="CD131" i="30" s="1"/>
  <c r="AS131" i="30"/>
  <c r="BE131" i="30" s="1"/>
  <c r="BQ131" i="30" s="1"/>
  <c r="CC131" i="30" s="1"/>
  <c r="AR131" i="30"/>
  <c r="BD131" i="30" s="1"/>
  <c r="BP131" i="30" s="1"/>
  <c r="CB131" i="30" s="1"/>
  <c r="AQ131" i="30"/>
  <c r="BC131" i="30" s="1"/>
  <c r="BO131" i="30" s="1"/>
  <c r="CA131" i="30" s="1"/>
  <c r="AP131" i="30"/>
  <c r="BB131" i="30" s="1"/>
  <c r="BN131" i="30" s="1"/>
  <c r="BZ131" i="30" s="1"/>
  <c r="AO131" i="30"/>
  <c r="BA131" i="30" s="1"/>
  <c r="BM131" i="30" s="1"/>
  <c r="BY131" i="30" s="1"/>
  <c r="AN131" i="30"/>
  <c r="AZ131" i="30" s="1"/>
  <c r="BL131" i="30" s="1"/>
  <c r="BX131" i="30" s="1"/>
  <c r="AM131" i="30"/>
  <c r="AY131" i="30" s="1"/>
  <c r="BK131" i="30" s="1"/>
  <c r="BW131" i="30" s="1"/>
  <c r="AX130" i="30"/>
  <c r="BJ130" i="30" s="1"/>
  <c r="BV130" i="30" s="1"/>
  <c r="CH130" i="30" s="1"/>
  <c r="AW130" i="30"/>
  <c r="BI130" i="30" s="1"/>
  <c r="BU130" i="30" s="1"/>
  <c r="CG130" i="30" s="1"/>
  <c r="AV130" i="30"/>
  <c r="BH130" i="30" s="1"/>
  <c r="BT130" i="30" s="1"/>
  <c r="CF130" i="30" s="1"/>
  <c r="AU130" i="30"/>
  <c r="BG130" i="30" s="1"/>
  <c r="BS130" i="30" s="1"/>
  <c r="CE130" i="30" s="1"/>
  <c r="AT130" i="30"/>
  <c r="BF130" i="30" s="1"/>
  <c r="BR130" i="30" s="1"/>
  <c r="CD130" i="30" s="1"/>
  <c r="AS130" i="30"/>
  <c r="BE130" i="30" s="1"/>
  <c r="BQ130" i="30" s="1"/>
  <c r="CC130" i="30" s="1"/>
  <c r="AR130" i="30"/>
  <c r="BD130" i="30" s="1"/>
  <c r="BP130" i="30" s="1"/>
  <c r="CB130" i="30" s="1"/>
  <c r="AQ130" i="30"/>
  <c r="BC130" i="30" s="1"/>
  <c r="BO130" i="30" s="1"/>
  <c r="CA130" i="30" s="1"/>
  <c r="AP130" i="30"/>
  <c r="BB130" i="30" s="1"/>
  <c r="BN130" i="30" s="1"/>
  <c r="BZ130" i="30" s="1"/>
  <c r="AO130" i="30"/>
  <c r="BA130" i="30" s="1"/>
  <c r="BM130" i="30" s="1"/>
  <c r="BY130" i="30" s="1"/>
  <c r="AN130" i="30"/>
  <c r="AZ130" i="30" s="1"/>
  <c r="BL130" i="30" s="1"/>
  <c r="BX130" i="30" s="1"/>
  <c r="AM130" i="30"/>
  <c r="AY130" i="30" s="1"/>
  <c r="BK130" i="30" s="1"/>
  <c r="BW130" i="30" s="1"/>
  <c r="BC129" i="30"/>
  <c r="BO129" i="30" s="1"/>
  <c r="CA129" i="30" s="1"/>
  <c r="AX129" i="30"/>
  <c r="BJ129" i="30" s="1"/>
  <c r="BV129" i="30" s="1"/>
  <c r="CH129" i="30" s="1"/>
  <c r="AW129" i="30"/>
  <c r="BI129" i="30" s="1"/>
  <c r="BU129" i="30" s="1"/>
  <c r="CG129" i="30" s="1"/>
  <c r="AV129" i="30"/>
  <c r="BH129" i="30" s="1"/>
  <c r="BT129" i="30" s="1"/>
  <c r="CF129" i="30" s="1"/>
  <c r="AU129" i="30"/>
  <c r="BG129" i="30" s="1"/>
  <c r="BS129" i="30" s="1"/>
  <c r="CE129" i="30" s="1"/>
  <c r="AT129" i="30"/>
  <c r="BF129" i="30" s="1"/>
  <c r="BR129" i="30" s="1"/>
  <c r="CD129" i="30" s="1"/>
  <c r="AS129" i="30"/>
  <c r="BE129" i="30" s="1"/>
  <c r="BQ129" i="30" s="1"/>
  <c r="CC129" i="30" s="1"/>
  <c r="AR129" i="30"/>
  <c r="BD129" i="30" s="1"/>
  <c r="BP129" i="30" s="1"/>
  <c r="CB129" i="30" s="1"/>
  <c r="AQ129" i="30"/>
  <c r="AP129" i="30"/>
  <c r="BB129" i="30" s="1"/>
  <c r="BN129" i="30" s="1"/>
  <c r="BZ129" i="30" s="1"/>
  <c r="AO129" i="30"/>
  <c r="BA129" i="30" s="1"/>
  <c r="BM129" i="30" s="1"/>
  <c r="BY129" i="30" s="1"/>
  <c r="AN129" i="30"/>
  <c r="AZ129" i="30" s="1"/>
  <c r="BL129" i="30" s="1"/>
  <c r="BX129" i="30" s="1"/>
  <c r="AM129" i="30"/>
  <c r="AY129" i="30" s="1"/>
  <c r="BK129" i="30" s="1"/>
  <c r="BW129" i="30" s="1"/>
  <c r="AX128" i="30"/>
  <c r="BJ128" i="30" s="1"/>
  <c r="BV128" i="30" s="1"/>
  <c r="CH128" i="30" s="1"/>
  <c r="AW128" i="30"/>
  <c r="BI128" i="30" s="1"/>
  <c r="BU128" i="30" s="1"/>
  <c r="CG128" i="30" s="1"/>
  <c r="AV128" i="30"/>
  <c r="BH128" i="30" s="1"/>
  <c r="BT128" i="30" s="1"/>
  <c r="CF128" i="30" s="1"/>
  <c r="AU128" i="30"/>
  <c r="BG128" i="30" s="1"/>
  <c r="BS128" i="30" s="1"/>
  <c r="CE128" i="30" s="1"/>
  <c r="AT128" i="30"/>
  <c r="BF128" i="30" s="1"/>
  <c r="BR128" i="30" s="1"/>
  <c r="CD128" i="30" s="1"/>
  <c r="AS128" i="30"/>
  <c r="BE128" i="30" s="1"/>
  <c r="BQ128" i="30" s="1"/>
  <c r="CC128" i="30" s="1"/>
  <c r="AR128" i="30"/>
  <c r="BD128" i="30" s="1"/>
  <c r="BP128" i="30" s="1"/>
  <c r="CB128" i="30" s="1"/>
  <c r="AQ128" i="30"/>
  <c r="BC128" i="30" s="1"/>
  <c r="BO128" i="30" s="1"/>
  <c r="CA128" i="30" s="1"/>
  <c r="AP128" i="30"/>
  <c r="BB128" i="30" s="1"/>
  <c r="BN128" i="30" s="1"/>
  <c r="BZ128" i="30" s="1"/>
  <c r="AO128" i="30"/>
  <c r="BA128" i="30" s="1"/>
  <c r="BM128" i="30" s="1"/>
  <c r="BY128" i="30" s="1"/>
  <c r="AN128" i="30"/>
  <c r="AZ128" i="30" s="1"/>
  <c r="BL128" i="30" s="1"/>
  <c r="BX128" i="30" s="1"/>
  <c r="AM128" i="30"/>
  <c r="AY128" i="30" s="1"/>
  <c r="BK128" i="30" s="1"/>
  <c r="BW128" i="30" s="1"/>
  <c r="AX127" i="30"/>
  <c r="BJ127" i="30" s="1"/>
  <c r="BV127" i="30" s="1"/>
  <c r="CH127" i="30" s="1"/>
  <c r="AW127" i="30"/>
  <c r="BI127" i="30" s="1"/>
  <c r="BU127" i="30" s="1"/>
  <c r="CG127" i="30" s="1"/>
  <c r="AV127" i="30"/>
  <c r="BH127" i="30" s="1"/>
  <c r="BT127" i="30" s="1"/>
  <c r="CF127" i="30" s="1"/>
  <c r="AU127" i="30"/>
  <c r="BG127" i="30" s="1"/>
  <c r="BS127" i="30" s="1"/>
  <c r="CE127" i="30" s="1"/>
  <c r="AT127" i="30"/>
  <c r="BF127" i="30" s="1"/>
  <c r="BR127" i="30" s="1"/>
  <c r="CD127" i="30" s="1"/>
  <c r="AS127" i="30"/>
  <c r="BE127" i="30" s="1"/>
  <c r="BQ127" i="30" s="1"/>
  <c r="CC127" i="30" s="1"/>
  <c r="AR127" i="30"/>
  <c r="BD127" i="30" s="1"/>
  <c r="BP127" i="30" s="1"/>
  <c r="CB127" i="30" s="1"/>
  <c r="AQ127" i="30"/>
  <c r="BC127" i="30" s="1"/>
  <c r="BO127" i="30" s="1"/>
  <c r="CA127" i="30" s="1"/>
  <c r="AP127" i="30"/>
  <c r="BB127" i="30" s="1"/>
  <c r="BN127" i="30" s="1"/>
  <c r="BZ127" i="30" s="1"/>
  <c r="AO127" i="30"/>
  <c r="BA127" i="30" s="1"/>
  <c r="BM127" i="30" s="1"/>
  <c r="BY127" i="30" s="1"/>
  <c r="AN127" i="30"/>
  <c r="AZ127" i="30" s="1"/>
  <c r="BL127" i="30" s="1"/>
  <c r="BX127" i="30" s="1"/>
  <c r="AM127" i="30"/>
  <c r="AY127" i="30" s="1"/>
  <c r="BK127" i="30" s="1"/>
  <c r="BW127" i="30" s="1"/>
  <c r="AX122" i="30"/>
  <c r="BJ122" i="30" s="1"/>
  <c r="BV122" i="30" s="1"/>
  <c r="CH122" i="30" s="1"/>
  <c r="AW122" i="30"/>
  <c r="BI122" i="30" s="1"/>
  <c r="BU122" i="30" s="1"/>
  <c r="CG122" i="30" s="1"/>
  <c r="AV122" i="30"/>
  <c r="BH122" i="30" s="1"/>
  <c r="BT122" i="30" s="1"/>
  <c r="CF122" i="30" s="1"/>
  <c r="AU122" i="30"/>
  <c r="BG122" i="30" s="1"/>
  <c r="BS122" i="30" s="1"/>
  <c r="CE122" i="30" s="1"/>
  <c r="AT122" i="30"/>
  <c r="BF122" i="30" s="1"/>
  <c r="BR122" i="30" s="1"/>
  <c r="CD122" i="30" s="1"/>
  <c r="AS122" i="30"/>
  <c r="BE122" i="30" s="1"/>
  <c r="BQ122" i="30" s="1"/>
  <c r="CC122" i="30" s="1"/>
  <c r="AR122" i="30"/>
  <c r="BD122" i="30" s="1"/>
  <c r="BP122" i="30" s="1"/>
  <c r="CB122" i="30" s="1"/>
  <c r="AQ122" i="30"/>
  <c r="BC122" i="30" s="1"/>
  <c r="BO122" i="30" s="1"/>
  <c r="CA122" i="30" s="1"/>
  <c r="AP122" i="30"/>
  <c r="BB122" i="30" s="1"/>
  <c r="BN122" i="30" s="1"/>
  <c r="BZ122" i="30" s="1"/>
  <c r="AO122" i="30"/>
  <c r="BA122" i="30" s="1"/>
  <c r="BM122" i="30" s="1"/>
  <c r="BY122" i="30" s="1"/>
  <c r="AN122" i="30"/>
  <c r="AZ122" i="30" s="1"/>
  <c r="BL122" i="30" s="1"/>
  <c r="BX122" i="30" s="1"/>
  <c r="AM122" i="30"/>
  <c r="AY122" i="30" s="1"/>
  <c r="BK122" i="30" s="1"/>
  <c r="BW122" i="30" s="1"/>
  <c r="AX121" i="30"/>
  <c r="BJ121" i="30" s="1"/>
  <c r="BV121" i="30" s="1"/>
  <c r="CH121" i="30" s="1"/>
  <c r="AW121" i="30"/>
  <c r="BI121" i="30" s="1"/>
  <c r="BU121" i="30" s="1"/>
  <c r="CG121" i="30" s="1"/>
  <c r="AV121" i="30"/>
  <c r="BH121" i="30" s="1"/>
  <c r="BT121" i="30" s="1"/>
  <c r="CF121" i="30" s="1"/>
  <c r="AU121" i="30"/>
  <c r="BG121" i="30" s="1"/>
  <c r="BS121" i="30" s="1"/>
  <c r="CE121" i="30" s="1"/>
  <c r="AT121" i="30"/>
  <c r="BF121" i="30" s="1"/>
  <c r="BR121" i="30" s="1"/>
  <c r="CD121" i="30" s="1"/>
  <c r="AS121" i="30"/>
  <c r="BE121" i="30" s="1"/>
  <c r="BQ121" i="30" s="1"/>
  <c r="CC121" i="30" s="1"/>
  <c r="AR121" i="30"/>
  <c r="BD121" i="30" s="1"/>
  <c r="BP121" i="30" s="1"/>
  <c r="CB121" i="30" s="1"/>
  <c r="AQ121" i="30"/>
  <c r="BC121" i="30" s="1"/>
  <c r="BO121" i="30" s="1"/>
  <c r="CA121" i="30" s="1"/>
  <c r="AP121" i="30"/>
  <c r="BB121" i="30" s="1"/>
  <c r="BN121" i="30" s="1"/>
  <c r="BZ121" i="30" s="1"/>
  <c r="AO121" i="30"/>
  <c r="BA121" i="30" s="1"/>
  <c r="BM121" i="30" s="1"/>
  <c r="BY121" i="30" s="1"/>
  <c r="AN121" i="30"/>
  <c r="AZ121" i="30" s="1"/>
  <c r="BL121" i="30" s="1"/>
  <c r="BX121" i="30" s="1"/>
  <c r="AM121" i="30"/>
  <c r="AY121" i="30" s="1"/>
  <c r="BK121" i="30" s="1"/>
  <c r="BW121" i="30" s="1"/>
  <c r="AX120" i="30"/>
  <c r="BJ120" i="30" s="1"/>
  <c r="BV120" i="30" s="1"/>
  <c r="CH120" i="30" s="1"/>
  <c r="AW120" i="30"/>
  <c r="BI120" i="30" s="1"/>
  <c r="BU120" i="30" s="1"/>
  <c r="CG120" i="30" s="1"/>
  <c r="AV120" i="30"/>
  <c r="BH120" i="30" s="1"/>
  <c r="BT120" i="30" s="1"/>
  <c r="CF120" i="30" s="1"/>
  <c r="AU120" i="30"/>
  <c r="BG120" i="30" s="1"/>
  <c r="BS120" i="30" s="1"/>
  <c r="CE120" i="30" s="1"/>
  <c r="AT120" i="30"/>
  <c r="BF120" i="30" s="1"/>
  <c r="BR120" i="30" s="1"/>
  <c r="CD120" i="30" s="1"/>
  <c r="AS120" i="30"/>
  <c r="BE120" i="30" s="1"/>
  <c r="BQ120" i="30" s="1"/>
  <c r="CC120" i="30" s="1"/>
  <c r="AR120" i="30"/>
  <c r="BD120" i="30" s="1"/>
  <c r="BP120" i="30" s="1"/>
  <c r="CB120" i="30" s="1"/>
  <c r="AQ120" i="30"/>
  <c r="BC120" i="30" s="1"/>
  <c r="BO120" i="30" s="1"/>
  <c r="CA120" i="30" s="1"/>
  <c r="AP120" i="30"/>
  <c r="BB120" i="30" s="1"/>
  <c r="BN120" i="30" s="1"/>
  <c r="BZ120" i="30" s="1"/>
  <c r="AO120" i="30"/>
  <c r="BA120" i="30" s="1"/>
  <c r="BM120" i="30" s="1"/>
  <c r="BY120" i="30" s="1"/>
  <c r="AN120" i="30"/>
  <c r="AZ120" i="30" s="1"/>
  <c r="BL120" i="30" s="1"/>
  <c r="BX120" i="30" s="1"/>
  <c r="AM120" i="30"/>
  <c r="AY120" i="30" s="1"/>
  <c r="BK120" i="30" s="1"/>
  <c r="BW120" i="30" s="1"/>
  <c r="AX119" i="30"/>
  <c r="BJ119" i="30" s="1"/>
  <c r="BV119" i="30" s="1"/>
  <c r="CH119" i="30" s="1"/>
  <c r="AW119" i="30"/>
  <c r="BI119" i="30" s="1"/>
  <c r="BU119" i="30" s="1"/>
  <c r="CG119" i="30" s="1"/>
  <c r="AV119" i="30"/>
  <c r="BH119" i="30" s="1"/>
  <c r="BT119" i="30" s="1"/>
  <c r="CF119" i="30" s="1"/>
  <c r="AU119" i="30"/>
  <c r="BG119" i="30" s="1"/>
  <c r="BS119" i="30" s="1"/>
  <c r="CE119" i="30" s="1"/>
  <c r="AT119" i="30"/>
  <c r="BF119" i="30" s="1"/>
  <c r="BR119" i="30" s="1"/>
  <c r="CD119" i="30" s="1"/>
  <c r="AS119" i="30"/>
  <c r="BE119" i="30" s="1"/>
  <c r="BQ119" i="30" s="1"/>
  <c r="CC119" i="30" s="1"/>
  <c r="AR119" i="30"/>
  <c r="BD119" i="30" s="1"/>
  <c r="BP119" i="30" s="1"/>
  <c r="CB119" i="30" s="1"/>
  <c r="AQ119" i="30"/>
  <c r="BC119" i="30" s="1"/>
  <c r="BO119" i="30" s="1"/>
  <c r="CA119" i="30" s="1"/>
  <c r="AP119" i="30"/>
  <c r="BB119" i="30" s="1"/>
  <c r="BN119" i="30" s="1"/>
  <c r="BZ119" i="30" s="1"/>
  <c r="AO119" i="30"/>
  <c r="BA119" i="30" s="1"/>
  <c r="BM119" i="30" s="1"/>
  <c r="BY119" i="30" s="1"/>
  <c r="AN119" i="30"/>
  <c r="AZ119" i="30" s="1"/>
  <c r="BL119" i="30" s="1"/>
  <c r="BX119" i="30" s="1"/>
  <c r="AM119" i="30"/>
  <c r="AY119" i="30" s="1"/>
  <c r="BK119" i="30" s="1"/>
  <c r="BW119" i="30" s="1"/>
  <c r="AX118" i="30"/>
  <c r="BJ118" i="30" s="1"/>
  <c r="BV118" i="30" s="1"/>
  <c r="CH118" i="30" s="1"/>
  <c r="AW118" i="30"/>
  <c r="BI118" i="30" s="1"/>
  <c r="BU118" i="30" s="1"/>
  <c r="CG118" i="30" s="1"/>
  <c r="AV118" i="30"/>
  <c r="BH118" i="30" s="1"/>
  <c r="BT118" i="30" s="1"/>
  <c r="CF118" i="30" s="1"/>
  <c r="AU118" i="30"/>
  <c r="BG118" i="30" s="1"/>
  <c r="BS118" i="30" s="1"/>
  <c r="CE118" i="30" s="1"/>
  <c r="AT118" i="30"/>
  <c r="BF118" i="30" s="1"/>
  <c r="BR118" i="30" s="1"/>
  <c r="CD118" i="30" s="1"/>
  <c r="AS118" i="30"/>
  <c r="BE118" i="30" s="1"/>
  <c r="BQ118" i="30" s="1"/>
  <c r="CC118" i="30" s="1"/>
  <c r="AR118" i="30"/>
  <c r="BD118" i="30" s="1"/>
  <c r="BP118" i="30" s="1"/>
  <c r="CB118" i="30" s="1"/>
  <c r="AQ118" i="30"/>
  <c r="BC118" i="30" s="1"/>
  <c r="BO118" i="30" s="1"/>
  <c r="CA118" i="30" s="1"/>
  <c r="AP118" i="30"/>
  <c r="BB118" i="30" s="1"/>
  <c r="BN118" i="30" s="1"/>
  <c r="BZ118" i="30" s="1"/>
  <c r="AO118" i="30"/>
  <c r="BA118" i="30" s="1"/>
  <c r="BM118" i="30" s="1"/>
  <c r="BY118" i="30" s="1"/>
  <c r="AN118" i="30"/>
  <c r="AZ118" i="30" s="1"/>
  <c r="BL118" i="30" s="1"/>
  <c r="BX118" i="30" s="1"/>
  <c r="AM118" i="30"/>
  <c r="AY118" i="30" s="1"/>
  <c r="BK118" i="30" s="1"/>
  <c r="BW118" i="30" s="1"/>
  <c r="AX117" i="30"/>
  <c r="BJ117" i="30" s="1"/>
  <c r="BV117" i="30" s="1"/>
  <c r="CH117" i="30" s="1"/>
  <c r="AW117" i="30"/>
  <c r="BI117" i="30" s="1"/>
  <c r="BU117" i="30" s="1"/>
  <c r="CG117" i="30" s="1"/>
  <c r="AV117" i="30"/>
  <c r="BH117" i="30" s="1"/>
  <c r="BT117" i="30" s="1"/>
  <c r="CF117" i="30" s="1"/>
  <c r="AU117" i="30"/>
  <c r="BG117" i="30" s="1"/>
  <c r="BS117" i="30" s="1"/>
  <c r="CE117" i="30" s="1"/>
  <c r="AT117" i="30"/>
  <c r="BF117" i="30" s="1"/>
  <c r="BR117" i="30" s="1"/>
  <c r="CD117" i="30" s="1"/>
  <c r="AS117" i="30"/>
  <c r="BE117" i="30" s="1"/>
  <c r="BQ117" i="30" s="1"/>
  <c r="CC117" i="30" s="1"/>
  <c r="AR117" i="30"/>
  <c r="BD117" i="30" s="1"/>
  <c r="BP117" i="30" s="1"/>
  <c r="CB117" i="30" s="1"/>
  <c r="AQ117" i="30"/>
  <c r="BC117" i="30" s="1"/>
  <c r="BO117" i="30" s="1"/>
  <c r="CA117" i="30" s="1"/>
  <c r="AP117" i="30"/>
  <c r="BB117" i="30" s="1"/>
  <c r="BN117" i="30" s="1"/>
  <c r="BZ117" i="30" s="1"/>
  <c r="AO117" i="30"/>
  <c r="BA117" i="30" s="1"/>
  <c r="BM117" i="30" s="1"/>
  <c r="BY117" i="30" s="1"/>
  <c r="AN117" i="30"/>
  <c r="AZ117" i="30" s="1"/>
  <c r="BL117" i="30" s="1"/>
  <c r="BX117" i="30" s="1"/>
  <c r="AM117" i="30"/>
  <c r="AY117" i="30" s="1"/>
  <c r="BK117" i="30" s="1"/>
  <c r="BW117" i="30" s="1"/>
  <c r="AX116" i="30"/>
  <c r="BJ116" i="30" s="1"/>
  <c r="BV116" i="30" s="1"/>
  <c r="CH116" i="30" s="1"/>
  <c r="AW116" i="30"/>
  <c r="BI116" i="30" s="1"/>
  <c r="BU116" i="30" s="1"/>
  <c r="CG116" i="30" s="1"/>
  <c r="AV116" i="30"/>
  <c r="BH116" i="30" s="1"/>
  <c r="BT116" i="30" s="1"/>
  <c r="CF116" i="30" s="1"/>
  <c r="AU116" i="30"/>
  <c r="BG116" i="30" s="1"/>
  <c r="BS116" i="30" s="1"/>
  <c r="CE116" i="30" s="1"/>
  <c r="AT116" i="30"/>
  <c r="BF116" i="30" s="1"/>
  <c r="BR116" i="30" s="1"/>
  <c r="CD116" i="30" s="1"/>
  <c r="AS116" i="30"/>
  <c r="BE116" i="30" s="1"/>
  <c r="BQ116" i="30" s="1"/>
  <c r="CC116" i="30" s="1"/>
  <c r="AR116" i="30"/>
  <c r="BD116" i="30" s="1"/>
  <c r="BP116" i="30" s="1"/>
  <c r="CB116" i="30" s="1"/>
  <c r="AQ116" i="30"/>
  <c r="BC116" i="30" s="1"/>
  <c r="BO116" i="30" s="1"/>
  <c r="CA116" i="30" s="1"/>
  <c r="AP116" i="30"/>
  <c r="BB116" i="30" s="1"/>
  <c r="BN116" i="30" s="1"/>
  <c r="BZ116" i="30" s="1"/>
  <c r="AO116" i="30"/>
  <c r="BA116" i="30" s="1"/>
  <c r="BM116" i="30" s="1"/>
  <c r="BY116" i="30" s="1"/>
  <c r="AN116" i="30"/>
  <c r="AZ116" i="30" s="1"/>
  <c r="BL116" i="30" s="1"/>
  <c r="BX116" i="30" s="1"/>
  <c r="AM116" i="30"/>
  <c r="AY116" i="30" s="1"/>
  <c r="BK116" i="30" s="1"/>
  <c r="BW116" i="30" s="1"/>
  <c r="BH115" i="30"/>
  <c r="BT115" i="30" s="1"/>
  <c r="CF115" i="30" s="1"/>
  <c r="AX115" i="30"/>
  <c r="BJ115" i="30" s="1"/>
  <c r="BV115" i="30" s="1"/>
  <c r="CH115" i="30" s="1"/>
  <c r="AW115" i="30"/>
  <c r="BI115" i="30" s="1"/>
  <c r="BU115" i="30" s="1"/>
  <c r="CG115" i="30" s="1"/>
  <c r="AV115" i="30"/>
  <c r="AU115" i="30"/>
  <c r="BG115" i="30" s="1"/>
  <c r="BS115" i="30" s="1"/>
  <c r="CE115" i="30" s="1"/>
  <c r="AT115" i="30"/>
  <c r="BF115" i="30" s="1"/>
  <c r="BR115" i="30" s="1"/>
  <c r="CD115" i="30" s="1"/>
  <c r="AS115" i="30"/>
  <c r="BE115" i="30" s="1"/>
  <c r="BQ115" i="30" s="1"/>
  <c r="CC115" i="30" s="1"/>
  <c r="AR115" i="30"/>
  <c r="BD115" i="30" s="1"/>
  <c r="BP115" i="30" s="1"/>
  <c r="CB115" i="30" s="1"/>
  <c r="AQ115" i="30"/>
  <c r="BC115" i="30" s="1"/>
  <c r="BO115" i="30" s="1"/>
  <c r="CA115" i="30" s="1"/>
  <c r="AP115" i="30"/>
  <c r="BB115" i="30" s="1"/>
  <c r="BN115" i="30" s="1"/>
  <c r="BZ115" i="30" s="1"/>
  <c r="AO115" i="30"/>
  <c r="BA115" i="30" s="1"/>
  <c r="BM115" i="30" s="1"/>
  <c r="BY115" i="30" s="1"/>
  <c r="AN115" i="30"/>
  <c r="AZ115" i="30" s="1"/>
  <c r="BL115" i="30" s="1"/>
  <c r="BX115" i="30" s="1"/>
  <c r="AM115" i="30"/>
  <c r="AY115" i="30" s="1"/>
  <c r="BK115" i="30" s="1"/>
  <c r="BW115" i="30" s="1"/>
  <c r="BH114" i="30"/>
  <c r="BT114" i="30" s="1"/>
  <c r="CF114" i="30" s="1"/>
  <c r="AX114" i="30"/>
  <c r="BJ114" i="30" s="1"/>
  <c r="BV114" i="30" s="1"/>
  <c r="CH114" i="30" s="1"/>
  <c r="AW114" i="30"/>
  <c r="BI114" i="30" s="1"/>
  <c r="BU114" i="30" s="1"/>
  <c r="CG114" i="30" s="1"/>
  <c r="AV114" i="30"/>
  <c r="AU114" i="30"/>
  <c r="BG114" i="30" s="1"/>
  <c r="BS114" i="30" s="1"/>
  <c r="CE114" i="30" s="1"/>
  <c r="AT114" i="30"/>
  <c r="BF114" i="30" s="1"/>
  <c r="BR114" i="30" s="1"/>
  <c r="CD114" i="30" s="1"/>
  <c r="AS114" i="30"/>
  <c r="BE114" i="30" s="1"/>
  <c r="BQ114" i="30" s="1"/>
  <c r="CC114" i="30" s="1"/>
  <c r="AR114" i="30"/>
  <c r="BD114" i="30" s="1"/>
  <c r="BP114" i="30" s="1"/>
  <c r="CB114" i="30" s="1"/>
  <c r="AQ114" i="30"/>
  <c r="BC114" i="30" s="1"/>
  <c r="BO114" i="30" s="1"/>
  <c r="CA114" i="30" s="1"/>
  <c r="AP114" i="30"/>
  <c r="BB114" i="30" s="1"/>
  <c r="BN114" i="30" s="1"/>
  <c r="BZ114" i="30" s="1"/>
  <c r="AO114" i="30"/>
  <c r="BA114" i="30" s="1"/>
  <c r="BM114" i="30" s="1"/>
  <c r="BY114" i="30" s="1"/>
  <c r="AN114" i="30"/>
  <c r="AZ114" i="30" s="1"/>
  <c r="BL114" i="30" s="1"/>
  <c r="BX114" i="30" s="1"/>
  <c r="AM114" i="30"/>
  <c r="AY114" i="30" s="1"/>
  <c r="BK114" i="30" s="1"/>
  <c r="BW114" i="30" s="1"/>
  <c r="BH113" i="30"/>
  <c r="BT113" i="30" s="1"/>
  <c r="CF113" i="30" s="1"/>
  <c r="AX113" i="30"/>
  <c r="BJ113" i="30" s="1"/>
  <c r="BV113" i="30" s="1"/>
  <c r="CH113" i="30" s="1"/>
  <c r="AW113" i="30"/>
  <c r="BI113" i="30" s="1"/>
  <c r="BU113" i="30" s="1"/>
  <c r="CG113" i="30" s="1"/>
  <c r="AV113" i="30"/>
  <c r="AU113" i="30"/>
  <c r="BG113" i="30" s="1"/>
  <c r="BS113" i="30" s="1"/>
  <c r="CE113" i="30" s="1"/>
  <c r="AT113" i="30"/>
  <c r="BF113" i="30" s="1"/>
  <c r="BR113" i="30" s="1"/>
  <c r="CD113" i="30" s="1"/>
  <c r="AS113" i="30"/>
  <c r="BE113" i="30" s="1"/>
  <c r="BQ113" i="30" s="1"/>
  <c r="CC113" i="30" s="1"/>
  <c r="AR113" i="30"/>
  <c r="BD113" i="30" s="1"/>
  <c r="BP113" i="30" s="1"/>
  <c r="CB113" i="30" s="1"/>
  <c r="AQ113" i="30"/>
  <c r="BC113" i="30" s="1"/>
  <c r="BO113" i="30" s="1"/>
  <c r="CA113" i="30" s="1"/>
  <c r="AP113" i="30"/>
  <c r="BB113" i="30" s="1"/>
  <c r="BN113" i="30" s="1"/>
  <c r="BZ113" i="30" s="1"/>
  <c r="AO113" i="30"/>
  <c r="BA113" i="30" s="1"/>
  <c r="BM113" i="30" s="1"/>
  <c r="BY113" i="30" s="1"/>
  <c r="AN113" i="30"/>
  <c r="AZ113" i="30" s="1"/>
  <c r="BL113" i="30" s="1"/>
  <c r="BX113" i="30" s="1"/>
  <c r="AM113" i="30"/>
  <c r="AY113" i="30" s="1"/>
  <c r="BK113" i="30" s="1"/>
  <c r="BW113" i="30" s="1"/>
  <c r="BH112" i="30"/>
  <c r="BT112" i="30" s="1"/>
  <c r="CF112" i="30" s="1"/>
  <c r="AX112" i="30"/>
  <c r="BJ112" i="30" s="1"/>
  <c r="BV112" i="30" s="1"/>
  <c r="CH112" i="30" s="1"/>
  <c r="AW112" i="30"/>
  <c r="BI112" i="30" s="1"/>
  <c r="BU112" i="30" s="1"/>
  <c r="CG112" i="30" s="1"/>
  <c r="AV112" i="30"/>
  <c r="AU112" i="30"/>
  <c r="BG112" i="30" s="1"/>
  <c r="BS112" i="30" s="1"/>
  <c r="CE112" i="30" s="1"/>
  <c r="AT112" i="30"/>
  <c r="BF112" i="30" s="1"/>
  <c r="BR112" i="30" s="1"/>
  <c r="CD112" i="30" s="1"/>
  <c r="AS112" i="30"/>
  <c r="BE112" i="30" s="1"/>
  <c r="BQ112" i="30" s="1"/>
  <c r="CC112" i="30" s="1"/>
  <c r="AR112" i="30"/>
  <c r="BD112" i="30" s="1"/>
  <c r="BP112" i="30" s="1"/>
  <c r="CB112" i="30" s="1"/>
  <c r="AQ112" i="30"/>
  <c r="BC112" i="30" s="1"/>
  <c r="BO112" i="30" s="1"/>
  <c r="CA112" i="30" s="1"/>
  <c r="AP112" i="30"/>
  <c r="BB112" i="30" s="1"/>
  <c r="BN112" i="30" s="1"/>
  <c r="BZ112" i="30" s="1"/>
  <c r="AO112" i="30"/>
  <c r="BA112" i="30" s="1"/>
  <c r="BM112" i="30" s="1"/>
  <c r="BY112" i="30" s="1"/>
  <c r="AN112" i="30"/>
  <c r="AZ112" i="30" s="1"/>
  <c r="BL112" i="30" s="1"/>
  <c r="BX112" i="30" s="1"/>
  <c r="AM112" i="30"/>
  <c r="AY112" i="30" s="1"/>
  <c r="BK112" i="30" s="1"/>
  <c r="BW112" i="30" s="1"/>
  <c r="AX111" i="30"/>
  <c r="BJ111" i="30" s="1"/>
  <c r="BV111" i="30" s="1"/>
  <c r="CH111" i="30" s="1"/>
  <c r="AW111" i="30"/>
  <c r="BI111" i="30" s="1"/>
  <c r="BU111" i="30" s="1"/>
  <c r="CG111" i="30" s="1"/>
  <c r="AV111" i="30"/>
  <c r="BH111" i="30" s="1"/>
  <c r="BT111" i="30" s="1"/>
  <c r="CF111" i="30" s="1"/>
  <c r="AU111" i="30"/>
  <c r="BG111" i="30" s="1"/>
  <c r="BS111" i="30" s="1"/>
  <c r="CE111" i="30" s="1"/>
  <c r="AT111" i="30"/>
  <c r="BF111" i="30" s="1"/>
  <c r="BR111" i="30" s="1"/>
  <c r="CD111" i="30" s="1"/>
  <c r="AS111" i="30"/>
  <c r="BE111" i="30" s="1"/>
  <c r="BQ111" i="30" s="1"/>
  <c r="CC111" i="30" s="1"/>
  <c r="AR111" i="30"/>
  <c r="BD111" i="30" s="1"/>
  <c r="BP111" i="30" s="1"/>
  <c r="CB111" i="30" s="1"/>
  <c r="AQ111" i="30"/>
  <c r="BC111" i="30" s="1"/>
  <c r="BO111" i="30" s="1"/>
  <c r="CA111" i="30" s="1"/>
  <c r="AP111" i="30"/>
  <c r="BB111" i="30" s="1"/>
  <c r="BN111" i="30" s="1"/>
  <c r="BZ111" i="30" s="1"/>
  <c r="AO111" i="30"/>
  <c r="BA111" i="30" s="1"/>
  <c r="BM111" i="30" s="1"/>
  <c r="BY111" i="30" s="1"/>
  <c r="AN111" i="30"/>
  <c r="AZ111" i="30" s="1"/>
  <c r="BL111" i="30" s="1"/>
  <c r="BX111" i="30" s="1"/>
  <c r="AM111" i="30"/>
  <c r="AY111" i="30" s="1"/>
  <c r="BK111" i="30" s="1"/>
  <c r="BW111" i="30" s="1"/>
  <c r="AX110" i="30"/>
  <c r="BJ110" i="30" s="1"/>
  <c r="BV110" i="30" s="1"/>
  <c r="CH110" i="30" s="1"/>
  <c r="AW110" i="30"/>
  <c r="BI110" i="30" s="1"/>
  <c r="BU110" i="30" s="1"/>
  <c r="CG110" i="30" s="1"/>
  <c r="AV110" i="30"/>
  <c r="BH110" i="30" s="1"/>
  <c r="BT110" i="30" s="1"/>
  <c r="CF110" i="30" s="1"/>
  <c r="AU110" i="30"/>
  <c r="BG110" i="30" s="1"/>
  <c r="BS110" i="30" s="1"/>
  <c r="CE110" i="30" s="1"/>
  <c r="AT110" i="30"/>
  <c r="BF110" i="30" s="1"/>
  <c r="BR110" i="30" s="1"/>
  <c r="CD110" i="30" s="1"/>
  <c r="AS110" i="30"/>
  <c r="BE110" i="30" s="1"/>
  <c r="BQ110" i="30" s="1"/>
  <c r="CC110" i="30" s="1"/>
  <c r="AR110" i="30"/>
  <c r="BD110" i="30" s="1"/>
  <c r="BP110" i="30" s="1"/>
  <c r="CB110" i="30" s="1"/>
  <c r="AQ110" i="30"/>
  <c r="BC110" i="30" s="1"/>
  <c r="BO110" i="30" s="1"/>
  <c r="CA110" i="30" s="1"/>
  <c r="AP110" i="30"/>
  <c r="BB110" i="30" s="1"/>
  <c r="BN110" i="30" s="1"/>
  <c r="BZ110" i="30" s="1"/>
  <c r="AO110" i="30"/>
  <c r="BA110" i="30" s="1"/>
  <c r="BM110" i="30" s="1"/>
  <c r="BY110" i="30" s="1"/>
  <c r="AN110" i="30"/>
  <c r="AZ110" i="30" s="1"/>
  <c r="BL110" i="30" s="1"/>
  <c r="BX110" i="30" s="1"/>
  <c r="AM110" i="30"/>
  <c r="AY110" i="30" s="1"/>
  <c r="BK110" i="30" s="1"/>
  <c r="BW110" i="30" s="1"/>
  <c r="BJ105" i="30"/>
  <c r="BV105" i="30" s="1"/>
  <c r="CH105" i="30" s="1"/>
  <c r="BH105" i="30"/>
  <c r="BT105" i="30" s="1"/>
  <c r="CF105" i="30" s="1"/>
  <c r="BE105" i="30"/>
  <c r="BQ105" i="30" s="1"/>
  <c r="CC105" i="30" s="1"/>
  <c r="BB105" i="30"/>
  <c r="BN105" i="30" s="1"/>
  <c r="BZ105" i="30" s="1"/>
  <c r="AZ105" i="30"/>
  <c r="BL105" i="30" s="1"/>
  <c r="BX105" i="30" s="1"/>
  <c r="AX105" i="30"/>
  <c r="AW105" i="30"/>
  <c r="BI105" i="30" s="1"/>
  <c r="BU105" i="30" s="1"/>
  <c r="CG105" i="30" s="1"/>
  <c r="AV105" i="30"/>
  <c r="AU105" i="30"/>
  <c r="BG105" i="30" s="1"/>
  <c r="BS105" i="30" s="1"/>
  <c r="CE105" i="30" s="1"/>
  <c r="AT105" i="30"/>
  <c r="BF105" i="30" s="1"/>
  <c r="BR105" i="30" s="1"/>
  <c r="CD105" i="30" s="1"/>
  <c r="AS105" i="30"/>
  <c r="AR105" i="30"/>
  <c r="BD105" i="30" s="1"/>
  <c r="BP105" i="30" s="1"/>
  <c r="CB105" i="30" s="1"/>
  <c r="AQ105" i="30"/>
  <c r="BC105" i="30" s="1"/>
  <c r="BO105" i="30" s="1"/>
  <c r="CA105" i="30" s="1"/>
  <c r="AP105" i="30"/>
  <c r="AO105" i="30"/>
  <c r="BA105" i="30" s="1"/>
  <c r="BM105" i="30" s="1"/>
  <c r="BY105" i="30" s="1"/>
  <c r="AN105" i="30"/>
  <c r="AM105" i="30"/>
  <c r="AY105" i="30" s="1"/>
  <c r="BK105" i="30" s="1"/>
  <c r="BW105" i="30" s="1"/>
  <c r="BJ104" i="30"/>
  <c r="BV104" i="30" s="1"/>
  <c r="CH104" i="30" s="1"/>
  <c r="BH104" i="30"/>
  <c r="BT104" i="30" s="1"/>
  <c r="CF104" i="30" s="1"/>
  <c r="BE104" i="30"/>
  <c r="BQ104" i="30" s="1"/>
  <c r="CC104" i="30" s="1"/>
  <c r="BB104" i="30"/>
  <c r="BN104" i="30" s="1"/>
  <c r="BZ104" i="30" s="1"/>
  <c r="AZ104" i="30"/>
  <c r="BL104" i="30" s="1"/>
  <c r="BX104" i="30" s="1"/>
  <c r="AX104" i="30"/>
  <c r="AW104" i="30"/>
  <c r="BI104" i="30" s="1"/>
  <c r="BU104" i="30" s="1"/>
  <c r="CG104" i="30" s="1"/>
  <c r="AV104" i="30"/>
  <c r="AU104" i="30"/>
  <c r="BG104" i="30" s="1"/>
  <c r="BS104" i="30" s="1"/>
  <c r="CE104" i="30" s="1"/>
  <c r="AT104" i="30"/>
  <c r="BF104" i="30" s="1"/>
  <c r="BR104" i="30" s="1"/>
  <c r="CD104" i="30" s="1"/>
  <c r="AS104" i="30"/>
  <c r="AR104" i="30"/>
  <c r="BD104" i="30" s="1"/>
  <c r="BP104" i="30" s="1"/>
  <c r="CB104" i="30" s="1"/>
  <c r="AQ104" i="30"/>
  <c r="BC104" i="30" s="1"/>
  <c r="BO104" i="30" s="1"/>
  <c r="CA104" i="30" s="1"/>
  <c r="AP104" i="30"/>
  <c r="AO104" i="30"/>
  <c r="BA104" i="30" s="1"/>
  <c r="BM104" i="30" s="1"/>
  <c r="BY104" i="30" s="1"/>
  <c r="AN104" i="30"/>
  <c r="AM104" i="30"/>
  <c r="AY104" i="30" s="1"/>
  <c r="BK104" i="30" s="1"/>
  <c r="BW104" i="30" s="1"/>
  <c r="BJ103" i="30"/>
  <c r="BV103" i="30" s="1"/>
  <c r="CH103" i="30" s="1"/>
  <c r="BH103" i="30"/>
  <c r="BT103" i="30" s="1"/>
  <c r="CF103" i="30" s="1"/>
  <c r="BE103" i="30"/>
  <c r="BQ103" i="30" s="1"/>
  <c r="CC103" i="30" s="1"/>
  <c r="BB103" i="30"/>
  <c r="BN103" i="30" s="1"/>
  <c r="BZ103" i="30" s="1"/>
  <c r="AZ103" i="30"/>
  <c r="BL103" i="30" s="1"/>
  <c r="BX103" i="30" s="1"/>
  <c r="AX103" i="30"/>
  <c r="AW103" i="30"/>
  <c r="BI103" i="30" s="1"/>
  <c r="BU103" i="30" s="1"/>
  <c r="CG103" i="30" s="1"/>
  <c r="AV103" i="30"/>
  <c r="AU103" i="30"/>
  <c r="BG103" i="30" s="1"/>
  <c r="BS103" i="30" s="1"/>
  <c r="CE103" i="30" s="1"/>
  <c r="AT103" i="30"/>
  <c r="BF103" i="30" s="1"/>
  <c r="BR103" i="30" s="1"/>
  <c r="CD103" i="30" s="1"/>
  <c r="AS103" i="30"/>
  <c r="AR103" i="30"/>
  <c r="BD103" i="30" s="1"/>
  <c r="BP103" i="30" s="1"/>
  <c r="CB103" i="30" s="1"/>
  <c r="AQ103" i="30"/>
  <c r="BC103" i="30" s="1"/>
  <c r="BO103" i="30" s="1"/>
  <c r="CA103" i="30" s="1"/>
  <c r="AP103" i="30"/>
  <c r="AO103" i="30"/>
  <c r="BA103" i="30" s="1"/>
  <c r="BM103" i="30" s="1"/>
  <c r="BY103" i="30" s="1"/>
  <c r="AN103" i="30"/>
  <c r="AM103" i="30"/>
  <c r="AY103" i="30" s="1"/>
  <c r="BK103" i="30" s="1"/>
  <c r="BW103" i="30" s="1"/>
  <c r="BJ102" i="30"/>
  <c r="BV102" i="30" s="1"/>
  <c r="CH102" i="30" s="1"/>
  <c r="BH102" i="30"/>
  <c r="BT102" i="30" s="1"/>
  <c r="CF102" i="30" s="1"/>
  <c r="BE102" i="30"/>
  <c r="BQ102" i="30" s="1"/>
  <c r="CC102" i="30" s="1"/>
  <c r="BB102" i="30"/>
  <c r="BN102" i="30" s="1"/>
  <c r="BZ102" i="30" s="1"/>
  <c r="AZ102" i="30"/>
  <c r="BL102" i="30" s="1"/>
  <c r="BX102" i="30" s="1"/>
  <c r="AX102" i="30"/>
  <c r="AW102" i="30"/>
  <c r="BI102" i="30" s="1"/>
  <c r="BU102" i="30" s="1"/>
  <c r="CG102" i="30" s="1"/>
  <c r="AV102" i="30"/>
  <c r="AU102" i="30"/>
  <c r="BG102" i="30" s="1"/>
  <c r="BS102" i="30" s="1"/>
  <c r="CE102" i="30" s="1"/>
  <c r="AT102" i="30"/>
  <c r="BF102" i="30" s="1"/>
  <c r="BR102" i="30" s="1"/>
  <c r="CD102" i="30" s="1"/>
  <c r="AS102" i="30"/>
  <c r="AR102" i="30"/>
  <c r="BD102" i="30" s="1"/>
  <c r="BP102" i="30" s="1"/>
  <c r="CB102" i="30" s="1"/>
  <c r="AQ102" i="30"/>
  <c r="BC102" i="30" s="1"/>
  <c r="BO102" i="30" s="1"/>
  <c r="CA102" i="30" s="1"/>
  <c r="AP102" i="30"/>
  <c r="AO102" i="30"/>
  <c r="BA102" i="30" s="1"/>
  <c r="BM102" i="30" s="1"/>
  <c r="BY102" i="30" s="1"/>
  <c r="AN102" i="30"/>
  <c r="AM102" i="30"/>
  <c r="AY102" i="30" s="1"/>
  <c r="BK102" i="30" s="1"/>
  <c r="BW102" i="30" s="1"/>
  <c r="BJ101" i="30"/>
  <c r="BV101" i="30" s="1"/>
  <c r="CH101" i="30" s="1"/>
  <c r="BH101" i="30"/>
  <c r="BT101" i="30" s="1"/>
  <c r="CF101" i="30" s="1"/>
  <c r="BE101" i="30"/>
  <c r="BQ101" i="30" s="1"/>
  <c r="CC101" i="30" s="1"/>
  <c r="BB101" i="30"/>
  <c r="BN101" i="30" s="1"/>
  <c r="BZ101" i="30" s="1"/>
  <c r="AZ101" i="30"/>
  <c r="BL101" i="30" s="1"/>
  <c r="BX101" i="30" s="1"/>
  <c r="AX101" i="30"/>
  <c r="AW101" i="30"/>
  <c r="BI101" i="30" s="1"/>
  <c r="BU101" i="30" s="1"/>
  <c r="CG101" i="30" s="1"/>
  <c r="AV101" i="30"/>
  <c r="AU101" i="30"/>
  <c r="BG101" i="30" s="1"/>
  <c r="BS101" i="30" s="1"/>
  <c r="CE101" i="30" s="1"/>
  <c r="AT101" i="30"/>
  <c r="BF101" i="30" s="1"/>
  <c r="BR101" i="30" s="1"/>
  <c r="CD101" i="30" s="1"/>
  <c r="AS101" i="30"/>
  <c r="AR101" i="30"/>
  <c r="BD101" i="30" s="1"/>
  <c r="BP101" i="30" s="1"/>
  <c r="CB101" i="30" s="1"/>
  <c r="AQ101" i="30"/>
  <c r="BC101" i="30" s="1"/>
  <c r="BO101" i="30" s="1"/>
  <c r="CA101" i="30" s="1"/>
  <c r="AP101" i="30"/>
  <c r="AO101" i="30"/>
  <c r="BA101" i="30" s="1"/>
  <c r="BM101" i="30" s="1"/>
  <c r="BY101" i="30" s="1"/>
  <c r="AN101" i="30"/>
  <c r="AM101" i="30"/>
  <c r="AY101" i="30" s="1"/>
  <c r="BK101" i="30" s="1"/>
  <c r="BW101" i="30" s="1"/>
  <c r="BJ100" i="30"/>
  <c r="BV100" i="30" s="1"/>
  <c r="CH100" i="30" s="1"/>
  <c r="BH100" i="30"/>
  <c r="BT100" i="30" s="1"/>
  <c r="CF100" i="30" s="1"/>
  <c r="BE100" i="30"/>
  <c r="BQ100" i="30" s="1"/>
  <c r="CC100" i="30" s="1"/>
  <c r="BB100" i="30"/>
  <c r="BN100" i="30" s="1"/>
  <c r="BZ100" i="30" s="1"/>
  <c r="AZ100" i="30"/>
  <c r="BL100" i="30" s="1"/>
  <c r="BX100" i="30" s="1"/>
  <c r="AX100" i="30"/>
  <c r="AW100" i="30"/>
  <c r="BI100" i="30" s="1"/>
  <c r="BU100" i="30" s="1"/>
  <c r="CG100" i="30" s="1"/>
  <c r="AV100" i="30"/>
  <c r="AU100" i="30"/>
  <c r="BG100" i="30" s="1"/>
  <c r="BS100" i="30" s="1"/>
  <c r="CE100" i="30" s="1"/>
  <c r="AT100" i="30"/>
  <c r="BF100" i="30" s="1"/>
  <c r="BR100" i="30" s="1"/>
  <c r="CD100" i="30" s="1"/>
  <c r="AS100" i="30"/>
  <c r="AR100" i="30"/>
  <c r="BD100" i="30" s="1"/>
  <c r="BP100" i="30" s="1"/>
  <c r="CB100" i="30" s="1"/>
  <c r="AQ100" i="30"/>
  <c r="BC100" i="30" s="1"/>
  <c r="BO100" i="30" s="1"/>
  <c r="CA100" i="30" s="1"/>
  <c r="AP100" i="30"/>
  <c r="AO100" i="30"/>
  <c r="BA100" i="30" s="1"/>
  <c r="BM100" i="30" s="1"/>
  <c r="BY100" i="30" s="1"/>
  <c r="AN100" i="30"/>
  <c r="AM100" i="30"/>
  <c r="AY100" i="30" s="1"/>
  <c r="BK100" i="30" s="1"/>
  <c r="BW100" i="30" s="1"/>
  <c r="BJ99" i="30"/>
  <c r="BV99" i="30" s="1"/>
  <c r="CH99" i="30" s="1"/>
  <c r="BH99" i="30"/>
  <c r="BT99" i="30" s="1"/>
  <c r="CF99" i="30" s="1"/>
  <c r="BE99" i="30"/>
  <c r="BQ99" i="30" s="1"/>
  <c r="CC99" i="30" s="1"/>
  <c r="BB99" i="30"/>
  <c r="BN99" i="30" s="1"/>
  <c r="BZ99" i="30" s="1"/>
  <c r="AZ99" i="30"/>
  <c r="BL99" i="30" s="1"/>
  <c r="BX99" i="30" s="1"/>
  <c r="AX99" i="30"/>
  <c r="AW99" i="30"/>
  <c r="BI99" i="30" s="1"/>
  <c r="BU99" i="30" s="1"/>
  <c r="CG99" i="30" s="1"/>
  <c r="AV99" i="30"/>
  <c r="AU99" i="30"/>
  <c r="BG99" i="30" s="1"/>
  <c r="BS99" i="30" s="1"/>
  <c r="CE99" i="30" s="1"/>
  <c r="AT99" i="30"/>
  <c r="BF99" i="30" s="1"/>
  <c r="BR99" i="30" s="1"/>
  <c r="CD99" i="30" s="1"/>
  <c r="AS99" i="30"/>
  <c r="AR99" i="30"/>
  <c r="BD99" i="30" s="1"/>
  <c r="BP99" i="30" s="1"/>
  <c r="CB99" i="30" s="1"/>
  <c r="AQ99" i="30"/>
  <c r="BC99" i="30" s="1"/>
  <c r="BO99" i="30" s="1"/>
  <c r="CA99" i="30" s="1"/>
  <c r="AP99" i="30"/>
  <c r="AO99" i="30"/>
  <c r="BA99" i="30" s="1"/>
  <c r="BM99" i="30" s="1"/>
  <c r="BY99" i="30" s="1"/>
  <c r="AN99" i="30"/>
  <c r="AM99" i="30"/>
  <c r="AY99" i="30" s="1"/>
  <c r="BK99" i="30" s="1"/>
  <c r="BW99" i="30" s="1"/>
  <c r="BJ98" i="30"/>
  <c r="BV98" i="30" s="1"/>
  <c r="CH98" i="30" s="1"/>
  <c r="BH98" i="30"/>
  <c r="BT98" i="30" s="1"/>
  <c r="CF98" i="30" s="1"/>
  <c r="BE98" i="30"/>
  <c r="BQ98" i="30" s="1"/>
  <c r="CC98" i="30" s="1"/>
  <c r="BB98" i="30"/>
  <c r="BN98" i="30" s="1"/>
  <c r="BZ98" i="30" s="1"/>
  <c r="AZ98" i="30"/>
  <c r="BL98" i="30" s="1"/>
  <c r="BX98" i="30" s="1"/>
  <c r="AX98" i="30"/>
  <c r="AW98" i="30"/>
  <c r="BI98" i="30" s="1"/>
  <c r="BU98" i="30" s="1"/>
  <c r="CG98" i="30" s="1"/>
  <c r="AV98" i="30"/>
  <c r="AU98" i="30"/>
  <c r="BG98" i="30" s="1"/>
  <c r="BS98" i="30" s="1"/>
  <c r="CE98" i="30" s="1"/>
  <c r="AT98" i="30"/>
  <c r="BF98" i="30" s="1"/>
  <c r="BR98" i="30" s="1"/>
  <c r="CD98" i="30" s="1"/>
  <c r="AS98" i="30"/>
  <c r="AR98" i="30"/>
  <c r="BD98" i="30" s="1"/>
  <c r="BP98" i="30" s="1"/>
  <c r="CB98" i="30" s="1"/>
  <c r="AQ98" i="30"/>
  <c r="BC98" i="30" s="1"/>
  <c r="BO98" i="30" s="1"/>
  <c r="CA98" i="30" s="1"/>
  <c r="AP98" i="30"/>
  <c r="AO98" i="30"/>
  <c r="BA98" i="30" s="1"/>
  <c r="BM98" i="30" s="1"/>
  <c r="BY98" i="30" s="1"/>
  <c r="AN98" i="30"/>
  <c r="AM98" i="30"/>
  <c r="AY98" i="30" s="1"/>
  <c r="BK98" i="30" s="1"/>
  <c r="BW98" i="30" s="1"/>
  <c r="BJ97" i="30"/>
  <c r="BV97" i="30" s="1"/>
  <c r="CH97" i="30" s="1"/>
  <c r="BH97" i="30"/>
  <c r="BT97" i="30" s="1"/>
  <c r="CF97" i="30" s="1"/>
  <c r="BE97" i="30"/>
  <c r="BQ97" i="30" s="1"/>
  <c r="CC97" i="30" s="1"/>
  <c r="BB97" i="30"/>
  <c r="BN97" i="30" s="1"/>
  <c r="BZ97" i="30" s="1"/>
  <c r="AZ97" i="30"/>
  <c r="BL97" i="30" s="1"/>
  <c r="BX97" i="30" s="1"/>
  <c r="AX97" i="30"/>
  <c r="AW97" i="30"/>
  <c r="BI97" i="30" s="1"/>
  <c r="BU97" i="30" s="1"/>
  <c r="CG97" i="30" s="1"/>
  <c r="AV97" i="30"/>
  <c r="AU97" i="30"/>
  <c r="BG97" i="30" s="1"/>
  <c r="BS97" i="30" s="1"/>
  <c r="CE97" i="30" s="1"/>
  <c r="AT97" i="30"/>
  <c r="BF97" i="30" s="1"/>
  <c r="BR97" i="30" s="1"/>
  <c r="CD97" i="30" s="1"/>
  <c r="AS97" i="30"/>
  <c r="AR97" i="30"/>
  <c r="BD97" i="30" s="1"/>
  <c r="BP97" i="30" s="1"/>
  <c r="CB97" i="30" s="1"/>
  <c r="AQ97" i="30"/>
  <c r="BC97" i="30" s="1"/>
  <c r="BO97" i="30" s="1"/>
  <c r="CA97" i="30" s="1"/>
  <c r="AP97" i="30"/>
  <c r="AO97" i="30"/>
  <c r="BA97" i="30" s="1"/>
  <c r="BM97" i="30" s="1"/>
  <c r="BY97" i="30" s="1"/>
  <c r="AN97" i="30"/>
  <c r="AM97" i="30"/>
  <c r="AY97" i="30" s="1"/>
  <c r="BK97" i="30" s="1"/>
  <c r="BW97" i="30" s="1"/>
  <c r="BJ96" i="30"/>
  <c r="BV96" i="30" s="1"/>
  <c r="CH96" i="30" s="1"/>
  <c r="BH96" i="30"/>
  <c r="BT96" i="30" s="1"/>
  <c r="CF96" i="30" s="1"/>
  <c r="BE96" i="30"/>
  <c r="BQ96" i="30" s="1"/>
  <c r="CC96" i="30" s="1"/>
  <c r="BB96" i="30"/>
  <c r="BN96" i="30" s="1"/>
  <c r="BZ96" i="30" s="1"/>
  <c r="AZ96" i="30"/>
  <c r="BL96" i="30" s="1"/>
  <c r="BX96" i="30" s="1"/>
  <c r="AX96" i="30"/>
  <c r="AW96" i="30"/>
  <c r="BI96" i="30" s="1"/>
  <c r="BU96" i="30" s="1"/>
  <c r="CG96" i="30" s="1"/>
  <c r="AV96" i="30"/>
  <c r="AU96" i="30"/>
  <c r="BG96" i="30" s="1"/>
  <c r="BS96" i="30" s="1"/>
  <c r="CE96" i="30" s="1"/>
  <c r="AT96" i="30"/>
  <c r="BF96" i="30" s="1"/>
  <c r="BR96" i="30" s="1"/>
  <c r="CD96" i="30" s="1"/>
  <c r="AS96" i="30"/>
  <c r="AR96" i="30"/>
  <c r="BD96" i="30" s="1"/>
  <c r="BP96" i="30" s="1"/>
  <c r="CB96" i="30" s="1"/>
  <c r="AQ96" i="30"/>
  <c r="BC96" i="30" s="1"/>
  <c r="BO96" i="30" s="1"/>
  <c r="CA96" i="30" s="1"/>
  <c r="AP96" i="30"/>
  <c r="AO96" i="30"/>
  <c r="BA96" i="30" s="1"/>
  <c r="BM96" i="30" s="1"/>
  <c r="BY96" i="30" s="1"/>
  <c r="AN96" i="30"/>
  <c r="AM96" i="30"/>
  <c r="AY96" i="30" s="1"/>
  <c r="BK96" i="30" s="1"/>
  <c r="BW96" i="30" s="1"/>
  <c r="BJ95" i="30"/>
  <c r="BV95" i="30" s="1"/>
  <c r="CH95" i="30" s="1"/>
  <c r="BH95" i="30"/>
  <c r="BT95" i="30" s="1"/>
  <c r="CF95" i="30" s="1"/>
  <c r="BE95" i="30"/>
  <c r="BQ95" i="30" s="1"/>
  <c r="CC95" i="30" s="1"/>
  <c r="BB95" i="30"/>
  <c r="BN95" i="30" s="1"/>
  <c r="BZ95" i="30" s="1"/>
  <c r="AZ95" i="30"/>
  <c r="BL95" i="30" s="1"/>
  <c r="BX95" i="30" s="1"/>
  <c r="AX95" i="30"/>
  <c r="AW95" i="30"/>
  <c r="BI95" i="30" s="1"/>
  <c r="BU95" i="30" s="1"/>
  <c r="CG95" i="30" s="1"/>
  <c r="AV95" i="30"/>
  <c r="AU95" i="30"/>
  <c r="BG95" i="30" s="1"/>
  <c r="BS95" i="30" s="1"/>
  <c r="CE95" i="30" s="1"/>
  <c r="AT95" i="30"/>
  <c r="BF95" i="30" s="1"/>
  <c r="BR95" i="30" s="1"/>
  <c r="CD95" i="30" s="1"/>
  <c r="AS95" i="30"/>
  <c r="AR95" i="30"/>
  <c r="BD95" i="30" s="1"/>
  <c r="BP95" i="30" s="1"/>
  <c r="CB95" i="30" s="1"/>
  <c r="AQ95" i="30"/>
  <c r="BC95" i="30" s="1"/>
  <c r="BO95" i="30" s="1"/>
  <c r="CA95" i="30" s="1"/>
  <c r="AP95" i="30"/>
  <c r="AO95" i="30"/>
  <c r="BA95" i="30" s="1"/>
  <c r="BM95" i="30" s="1"/>
  <c r="BY95" i="30" s="1"/>
  <c r="AN95" i="30"/>
  <c r="AM95" i="30"/>
  <c r="AY95" i="30" s="1"/>
  <c r="BK95" i="30" s="1"/>
  <c r="BW95" i="30" s="1"/>
  <c r="BJ94" i="30"/>
  <c r="BV94" i="30" s="1"/>
  <c r="CH94" i="30" s="1"/>
  <c r="BH94" i="30"/>
  <c r="BT94" i="30" s="1"/>
  <c r="CF94" i="30" s="1"/>
  <c r="BE94" i="30"/>
  <c r="BQ94" i="30" s="1"/>
  <c r="CC94" i="30" s="1"/>
  <c r="BB94" i="30"/>
  <c r="BN94" i="30" s="1"/>
  <c r="BZ94" i="30" s="1"/>
  <c r="AZ94" i="30"/>
  <c r="BL94" i="30" s="1"/>
  <c r="BX94" i="30" s="1"/>
  <c r="AX94" i="30"/>
  <c r="AW94" i="30"/>
  <c r="BI94" i="30" s="1"/>
  <c r="BU94" i="30" s="1"/>
  <c r="CG94" i="30" s="1"/>
  <c r="AV94" i="30"/>
  <c r="AU94" i="30"/>
  <c r="BG94" i="30" s="1"/>
  <c r="BS94" i="30" s="1"/>
  <c r="CE94" i="30" s="1"/>
  <c r="AT94" i="30"/>
  <c r="BF94" i="30" s="1"/>
  <c r="BR94" i="30" s="1"/>
  <c r="CD94" i="30" s="1"/>
  <c r="AS94" i="30"/>
  <c r="AR94" i="30"/>
  <c r="BD94" i="30" s="1"/>
  <c r="BP94" i="30" s="1"/>
  <c r="CB94" i="30" s="1"/>
  <c r="AQ94" i="30"/>
  <c r="BC94" i="30" s="1"/>
  <c r="BO94" i="30" s="1"/>
  <c r="CA94" i="30" s="1"/>
  <c r="AP94" i="30"/>
  <c r="AO94" i="30"/>
  <c r="BA94" i="30" s="1"/>
  <c r="BM94" i="30" s="1"/>
  <c r="BY94" i="30" s="1"/>
  <c r="AN94" i="30"/>
  <c r="AM94" i="30"/>
  <c r="AY94" i="30" s="1"/>
  <c r="BK94" i="30" s="1"/>
  <c r="BW94" i="30" s="1"/>
  <c r="BJ93" i="30"/>
  <c r="BV93" i="30" s="1"/>
  <c r="CH93" i="30" s="1"/>
  <c r="BH93" i="30"/>
  <c r="BT93" i="30" s="1"/>
  <c r="CF93" i="30" s="1"/>
  <c r="BE93" i="30"/>
  <c r="BQ93" i="30" s="1"/>
  <c r="CC93" i="30" s="1"/>
  <c r="BB93" i="30"/>
  <c r="BN93" i="30" s="1"/>
  <c r="BZ93" i="30" s="1"/>
  <c r="AZ93" i="30"/>
  <c r="BL93" i="30" s="1"/>
  <c r="BX93" i="30" s="1"/>
  <c r="AX93" i="30"/>
  <c r="AW93" i="30"/>
  <c r="BI93" i="30" s="1"/>
  <c r="BU93" i="30" s="1"/>
  <c r="CG93" i="30" s="1"/>
  <c r="AV93" i="30"/>
  <c r="AU93" i="30"/>
  <c r="BG93" i="30" s="1"/>
  <c r="BS93" i="30" s="1"/>
  <c r="CE93" i="30" s="1"/>
  <c r="AT93" i="30"/>
  <c r="BF93" i="30" s="1"/>
  <c r="BR93" i="30" s="1"/>
  <c r="CD93" i="30" s="1"/>
  <c r="AS93" i="30"/>
  <c r="AR93" i="30"/>
  <c r="BD93" i="30" s="1"/>
  <c r="BP93" i="30" s="1"/>
  <c r="CB93" i="30" s="1"/>
  <c r="AQ93" i="30"/>
  <c r="BC93" i="30" s="1"/>
  <c r="BO93" i="30" s="1"/>
  <c r="CA93" i="30" s="1"/>
  <c r="AP93" i="30"/>
  <c r="AO93" i="30"/>
  <c r="BA93" i="30" s="1"/>
  <c r="BM93" i="30" s="1"/>
  <c r="BY93" i="30" s="1"/>
  <c r="AN93" i="30"/>
  <c r="AM93" i="30"/>
  <c r="AY93" i="30" s="1"/>
  <c r="BK93" i="30" s="1"/>
  <c r="BW93" i="30" s="1"/>
  <c r="BI139" i="29"/>
  <c r="BU139" i="29" s="1"/>
  <c r="CG139" i="29" s="1"/>
  <c r="BF139" i="29"/>
  <c r="BR139" i="29" s="1"/>
  <c r="CD139" i="29" s="1"/>
  <c r="AX139" i="29"/>
  <c r="BJ139" i="29" s="1"/>
  <c r="BV139" i="29" s="1"/>
  <c r="CH139" i="29" s="1"/>
  <c r="AW139" i="29"/>
  <c r="AV139" i="29"/>
  <c r="BH139" i="29" s="1"/>
  <c r="BT139" i="29" s="1"/>
  <c r="CF139" i="29" s="1"/>
  <c r="AU139" i="29"/>
  <c r="BG139" i="29" s="1"/>
  <c r="BS139" i="29" s="1"/>
  <c r="CE139" i="29" s="1"/>
  <c r="AT139" i="29"/>
  <c r="AS139" i="29"/>
  <c r="BE139" i="29" s="1"/>
  <c r="BQ139" i="29" s="1"/>
  <c r="CC139" i="29" s="1"/>
  <c r="AR139" i="29"/>
  <c r="BD139" i="29" s="1"/>
  <c r="BP139" i="29" s="1"/>
  <c r="CB139" i="29" s="1"/>
  <c r="AQ139" i="29"/>
  <c r="BC139" i="29" s="1"/>
  <c r="BO139" i="29" s="1"/>
  <c r="CA139" i="29" s="1"/>
  <c r="AP139" i="29"/>
  <c r="BB139" i="29" s="1"/>
  <c r="BN139" i="29" s="1"/>
  <c r="BZ139" i="29" s="1"/>
  <c r="AO139" i="29"/>
  <c r="BA139" i="29" s="1"/>
  <c r="BM139" i="29" s="1"/>
  <c r="BY139" i="29" s="1"/>
  <c r="AN139" i="29"/>
  <c r="AZ139" i="29" s="1"/>
  <c r="BL139" i="29" s="1"/>
  <c r="BX139" i="29" s="1"/>
  <c r="AM139" i="29"/>
  <c r="AY139" i="29" s="1"/>
  <c r="BK139" i="29" s="1"/>
  <c r="BW139" i="29" s="1"/>
  <c r="BI138" i="29"/>
  <c r="BU138" i="29" s="1"/>
  <c r="CG138" i="29" s="1"/>
  <c r="BF138" i="29"/>
  <c r="BR138" i="29" s="1"/>
  <c r="CD138" i="29" s="1"/>
  <c r="AX138" i="29"/>
  <c r="BJ138" i="29" s="1"/>
  <c r="BV138" i="29" s="1"/>
  <c r="CH138" i="29" s="1"/>
  <c r="AW138" i="29"/>
  <c r="AV138" i="29"/>
  <c r="BH138" i="29" s="1"/>
  <c r="BT138" i="29" s="1"/>
  <c r="CF138" i="29" s="1"/>
  <c r="AU138" i="29"/>
  <c r="BG138" i="29" s="1"/>
  <c r="BS138" i="29" s="1"/>
  <c r="CE138" i="29" s="1"/>
  <c r="AT138" i="29"/>
  <c r="AS138" i="29"/>
  <c r="BE138" i="29" s="1"/>
  <c r="BQ138" i="29" s="1"/>
  <c r="CC138" i="29" s="1"/>
  <c r="AR138" i="29"/>
  <c r="BD138" i="29" s="1"/>
  <c r="BP138" i="29" s="1"/>
  <c r="CB138" i="29" s="1"/>
  <c r="AQ138" i="29"/>
  <c r="BC138" i="29" s="1"/>
  <c r="BO138" i="29" s="1"/>
  <c r="CA138" i="29" s="1"/>
  <c r="AP138" i="29"/>
  <c r="BB138" i="29" s="1"/>
  <c r="BN138" i="29" s="1"/>
  <c r="BZ138" i="29" s="1"/>
  <c r="AO138" i="29"/>
  <c r="BA138" i="29" s="1"/>
  <c r="BM138" i="29" s="1"/>
  <c r="BY138" i="29" s="1"/>
  <c r="AN138" i="29"/>
  <c r="AZ138" i="29" s="1"/>
  <c r="BL138" i="29" s="1"/>
  <c r="BX138" i="29" s="1"/>
  <c r="AM138" i="29"/>
  <c r="AY138" i="29" s="1"/>
  <c r="BK138" i="29" s="1"/>
  <c r="BW138" i="29" s="1"/>
  <c r="BI137" i="29"/>
  <c r="BU137" i="29" s="1"/>
  <c r="CG137" i="29" s="1"/>
  <c r="BF137" i="29"/>
  <c r="BR137" i="29" s="1"/>
  <c r="CD137" i="29" s="1"/>
  <c r="AX137" i="29"/>
  <c r="BJ137" i="29" s="1"/>
  <c r="BV137" i="29" s="1"/>
  <c r="CH137" i="29" s="1"/>
  <c r="AW137" i="29"/>
  <c r="AV137" i="29"/>
  <c r="BH137" i="29" s="1"/>
  <c r="BT137" i="29" s="1"/>
  <c r="CF137" i="29" s="1"/>
  <c r="AU137" i="29"/>
  <c r="BG137" i="29" s="1"/>
  <c r="BS137" i="29" s="1"/>
  <c r="CE137" i="29" s="1"/>
  <c r="AT137" i="29"/>
  <c r="AS137" i="29"/>
  <c r="BE137" i="29" s="1"/>
  <c r="BQ137" i="29" s="1"/>
  <c r="CC137" i="29" s="1"/>
  <c r="AR137" i="29"/>
  <c r="BD137" i="29" s="1"/>
  <c r="BP137" i="29" s="1"/>
  <c r="CB137" i="29" s="1"/>
  <c r="AQ137" i="29"/>
  <c r="BC137" i="29" s="1"/>
  <c r="BO137" i="29" s="1"/>
  <c r="CA137" i="29" s="1"/>
  <c r="AP137" i="29"/>
  <c r="BB137" i="29" s="1"/>
  <c r="BN137" i="29" s="1"/>
  <c r="BZ137" i="29" s="1"/>
  <c r="AO137" i="29"/>
  <c r="BA137" i="29" s="1"/>
  <c r="BM137" i="29" s="1"/>
  <c r="BY137" i="29" s="1"/>
  <c r="AN137" i="29"/>
  <c r="AZ137" i="29" s="1"/>
  <c r="BL137" i="29" s="1"/>
  <c r="BX137" i="29" s="1"/>
  <c r="AM137" i="29"/>
  <c r="AY137" i="29" s="1"/>
  <c r="BK137" i="29" s="1"/>
  <c r="BW137" i="29" s="1"/>
  <c r="BI136" i="29"/>
  <c r="BU136" i="29" s="1"/>
  <c r="CG136" i="29" s="1"/>
  <c r="BF136" i="29"/>
  <c r="BR136" i="29" s="1"/>
  <c r="CD136" i="29" s="1"/>
  <c r="AX136" i="29"/>
  <c r="BJ136" i="29" s="1"/>
  <c r="BV136" i="29" s="1"/>
  <c r="CH136" i="29" s="1"/>
  <c r="AW136" i="29"/>
  <c r="AV136" i="29"/>
  <c r="BH136" i="29" s="1"/>
  <c r="BT136" i="29" s="1"/>
  <c r="CF136" i="29" s="1"/>
  <c r="AU136" i="29"/>
  <c r="BG136" i="29" s="1"/>
  <c r="BS136" i="29" s="1"/>
  <c r="CE136" i="29" s="1"/>
  <c r="AT136" i="29"/>
  <c r="AS136" i="29"/>
  <c r="BE136" i="29" s="1"/>
  <c r="BQ136" i="29" s="1"/>
  <c r="CC136" i="29" s="1"/>
  <c r="AR136" i="29"/>
  <c r="BD136" i="29" s="1"/>
  <c r="BP136" i="29" s="1"/>
  <c r="CB136" i="29" s="1"/>
  <c r="AQ136" i="29"/>
  <c r="BC136" i="29" s="1"/>
  <c r="BO136" i="29" s="1"/>
  <c r="CA136" i="29" s="1"/>
  <c r="AP136" i="29"/>
  <c r="BB136" i="29" s="1"/>
  <c r="BN136" i="29" s="1"/>
  <c r="BZ136" i="29" s="1"/>
  <c r="AO136" i="29"/>
  <c r="BA136" i="29" s="1"/>
  <c r="BM136" i="29" s="1"/>
  <c r="BY136" i="29" s="1"/>
  <c r="AN136" i="29"/>
  <c r="AZ136" i="29" s="1"/>
  <c r="BL136" i="29" s="1"/>
  <c r="BX136" i="29" s="1"/>
  <c r="AM136" i="29"/>
  <c r="AY136" i="29" s="1"/>
  <c r="BK136" i="29" s="1"/>
  <c r="BW136" i="29" s="1"/>
  <c r="BI135" i="29"/>
  <c r="BU135" i="29" s="1"/>
  <c r="CG135" i="29" s="1"/>
  <c r="BF135" i="29"/>
  <c r="BR135" i="29" s="1"/>
  <c r="CD135" i="29" s="1"/>
  <c r="AX135" i="29"/>
  <c r="BJ135" i="29" s="1"/>
  <c r="BV135" i="29" s="1"/>
  <c r="CH135" i="29" s="1"/>
  <c r="AW135" i="29"/>
  <c r="AV135" i="29"/>
  <c r="BH135" i="29" s="1"/>
  <c r="BT135" i="29" s="1"/>
  <c r="CF135" i="29" s="1"/>
  <c r="AU135" i="29"/>
  <c r="BG135" i="29" s="1"/>
  <c r="BS135" i="29" s="1"/>
  <c r="CE135" i="29" s="1"/>
  <c r="AT135" i="29"/>
  <c r="AS135" i="29"/>
  <c r="BE135" i="29" s="1"/>
  <c r="BQ135" i="29" s="1"/>
  <c r="CC135" i="29" s="1"/>
  <c r="AR135" i="29"/>
  <c r="BD135" i="29" s="1"/>
  <c r="BP135" i="29" s="1"/>
  <c r="CB135" i="29" s="1"/>
  <c r="AQ135" i="29"/>
  <c r="BC135" i="29" s="1"/>
  <c r="BO135" i="29" s="1"/>
  <c r="CA135" i="29" s="1"/>
  <c r="AP135" i="29"/>
  <c r="BB135" i="29" s="1"/>
  <c r="BN135" i="29" s="1"/>
  <c r="BZ135" i="29" s="1"/>
  <c r="AO135" i="29"/>
  <c r="BA135" i="29" s="1"/>
  <c r="BM135" i="29" s="1"/>
  <c r="BY135" i="29" s="1"/>
  <c r="AN135" i="29"/>
  <c r="AZ135" i="29" s="1"/>
  <c r="BL135" i="29" s="1"/>
  <c r="BX135" i="29" s="1"/>
  <c r="AM135" i="29"/>
  <c r="AY135" i="29" s="1"/>
  <c r="BK135" i="29" s="1"/>
  <c r="BW135" i="29" s="1"/>
  <c r="BI134" i="29"/>
  <c r="BU134" i="29" s="1"/>
  <c r="CG134" i="29" s="1"/>
  <c r="BF134" i="29"/>
  <c r="BR134" i="29" s="1"/>
  <c r="CD134" i="29" s="1"/>
  <c r="BC134" i="29"/>
  <c r="BO134" i="29" s="1"/>
  <c r="CA134" i="29" s="1"/>
  <c r="AX134" i="29"/>
  <c r="BJ134" i="29" s="1"/>
  <c r="BV134" i="29" s="1"/>
  <c r="CH134" i="29" s="1"/>
  <c r="AW134" i="29"/>
  <c r="AV134" i="29"/>
  <c r="BH134" i="29" s="1"/>
  <c r="BT134" i="29" s="1"/>
  <c r="CF134" i="29" s="1"/>
  <c r="AU134" i="29"/>
  <c r="BG134" i="29" s="1"/>
  <c r="BS134" i="29" s="1"/>
  <c r="CE134" i="29" s="1"/>
  <c r="AT134" i="29"/>
  <c r="AS134" i="29"/>
  <c r="BE134" i="29" s="1"/>
  <c r="BQ134" i="29" s="1"/>
  <c r="CC134" i="29" s="1"/>
  <c r="AR134" i="29"/>
  <c r="BD134" i="29" s="1"/>
  <c r="BP134" i="29" s="1"/>
  <c r="CB134" i="29" s="1"/>
  <c r="AQ134" i="29"/>
  <c r="AP134" i="29"/>
  <c r="BB134" i="29" s="1"/>
  <c r="BN134" i="29" s="1"/>
  <c r="BZ134" i="29" s="1"/>
  <c r="AO134" i="29"/>
  <c r="BA134" i="29" s="1"/>
  <c r="BM134" i="29" s="1"/>
  <c r="BY134" i="29" s="1"/>
  <c r="AN134" i="29"/>
  <c r="AZ134" i="29" s="1"/>
  <c r="BL134" i="29" s="1"/>
  <c r="BX134" i="29" s="1"/>
  <c r="AM134" i="29"/>
  <c r="AY134" i="29" s="1"/>
  <c r="BK134" i="29" s="1"/>
  <c r="BW134" i="29" s="1"/>
  <c r="BQ133" i="29"/>
  <c r="CC133" i="29" s="1"/>
  <c r="BI133" i="29"/>
  <c r="BU133" i="29" s="1"/>
  <c r="CG133" i="29" s="1"/>
  <c r="AX133" i="29"/>
  <c r="BJ133" i="29" s="1"/>
  <c r="BV133" i="29" s="1"/>
  <c r="CH133" i="29" s="1"/>
  <c r="AW133" i="29"/>
  <c r="AV133" i="29"/>
  <c r="BH133" i="29" s="1"/>
  <c r="BT133" i="29" s="1"/>
  <c r="CF133" i="29" s="1"/>
  <c r="AU133" i="29"/>
  <c r="BG133" i="29" s="1"/>
  <c r="BS133" i="29" s="1"/>
  <c r="CE133" i="29" s="1"/>
  <c r="AT133" i="29"/>
  <c r="BF133" i="29" s="1"/>
  <c r="BR133" i="29" s="1"/>
  <c r="CD133" i="29" s="1"/>
  <c r="AS133" i="29"/>
  <c r="BE133" i="29" s="1"/>
  <c r="AR133" i="29"/>
  <c r="BD133" i="29" s="1"/>
  <c r="BP133" i="29" s="1"/>
  <c r="CB133" i="29" s="1"/>
  <c r="AQ133" i="29"/>
  <c r="BC133" i="29" s="1"/>
  <c r="BO133" i="29" s="1"/>
  <c r="CA133" i="29" s="1"/>
  <c r="AP133" i="29"/>
  <c r="BB133" i="29" s="1"/>
  <c r="BN133" i="29" s="1"/>
  <c r="BZ133" i="29" s="1"/>
  <c r="AO133" i="29"/>
  <c r="BA133" i="29" s="1"/>
  <c r="BM133" i="29" s="1"/>
  <c r="BY133" i="29" s="1"/>
  <c r="AN133" i="29"/>
  <c r="AZ133" i="29" s="1"/>
  <c r="BL133" i="29" s="1"/>
  <c r="BX133" i="29" s="1"/>
  <c r="AM133" i="29"/>
  <c r="AY133" i="29" s="1"/>
  <c r="BK133" i="29" s="1"/>
  <c r="BW133" i="29" s="1"/>
  <c r="BI132" i="29"/>
  <c r="BU132" i="29" s="1"/>
  <c r="CG132" i="29" s="1"/>
  <c r="AX132" i="29"/>
  <c r="BJ132" i="29" s="1"/>
  <c r="BV132" i="29" s="1"/>
  <c r="CH132" i="29" s="1"/>
  <c r="AW132" i="29"/>
  <c r="AV132" i="29"/>
  <c r="BH132" i="29" s="1"/>
  <c r="BT132" i="29" s="1"/>
  <c r="CF132" i="29" s="1"/>
  <c r="AU132" i="29"/>
  <c r="BG132" i="29" s="1"/>
  <c r="BS132" i="29" s="1"/>
  <c r="CE132" i="29" s="1"/>
  <c r="AT132" i="29"/>
  <c r="BF132" i="29" s="1"/>
  <c r="BR132" i="29" s="1"/>
  <c r="CD132" i="29" s="1"/>
  <c r="AS132" i="29"/>
  <c r="BE132" i="29" s="1"/>
  <c r="BQ132" i="29" s="1"/>
  <c r="CC132" i="29" s="1"/>
  <c r="AR132" i="29"/>
  <c r="BD132" i="29" s="1"/>
  <c r="BP132" i="29" s="1"/>
  <c r="CB132" i="29" s="1"/>
  <c r="AQ132" i="29"/>
  <c r="BC132" i="29" s="1"/>
  <c r="BO132" i="29" s="1"/>
  <c r="CA132" i="29" s="1"/>
  <c r="AP132" i="29"/>
  <c r="BB132" i="29" s="1"/>
  <c r="BN132" i="29" s="1"/>
  <c r="BZ132" i="29" s="1"/>
  <c r="AO132" i="29"/>
  <c r="BA132" i="29" s="1"/>
  <c r="BM132" i="29" s="1"/>
  <c r="BY132" i="29" s="1"/>
  <c r="AN132" i="29"/>
  <c r="AZ132" i="29" s="1"/>
  <c r="BL132" i="29" s="1"/>
  <c r="BX132" i="29" s="1"/>
  <c r="AM132" i="29"/>
  <c r="AY132" i="29" s="1"/>
  <c r="BK132" i="29" s="1"/>
  <c r="BW132" i="29" s="1"/>
  <c r="AX131" i="29"/>
  <c r="BJ131" i="29" s="1"/>
  <c r="BV131" i="29" s="1"/>
  <c r="CH131" i="29" s="1"/>
  <c r="AW131" i="29"/>
  <c r="BI131" i="29" s="1"/>
  <c r="BU131" i="29" s="1"/>
  <c r="CG131" i="29" s="1"/>
  <c r="AV131" i="29"/>
  <c r="BH131" i="29" s="1"/>
  <c r="BT131" i="29" s="1"/>
  <c r="CF131" i="29" s="1"/>
  <c r="AU131" i="29"/>
  <c r="BG131" i="29" s="1"/>
  <c r="BS131" i="29" s="1"/>
  <c r="CE131" i="29" s="1"/>
  <c r="AT131" i="29"/>
  <c r="BF131" i="29" s="1"/>
  <c r="BR131" i="29" s="1"/>
  <c r="CD131" i="29" s="1"/>
  <c r="AS131" i="29"/>
  <c r="BE131" i="29" s="1"/>
  <c r="BQ131" i="29" s="1"/>
  <c r="CC131" i="29" s="1"/>
  <c r="AR131" i="29"/>
  <c r="BD131" i="29" s="1"/>
  <c r="BP131" i="29" s="1"/>
  <c r="CB131" i="29" s="1"/>
  <c r="AQ131" i="29"/>
  <c r="BC131" i="29" s="1"/>
  <c r="BO131" i="29" s="1"/>
  <c r="CA131" i="29" s="1"/>
  <c r="AP131" i="29"/>
  <c r="BB131" i="29" s="1"/>
  <c r="BN131" i="29" s="1"/>
  <c r="BZ131" i="29" s="1"/>
  <c r="AO131" i="29"/>
  <c r="BA131" i="29" s="1"/>
  <c r="BM131" i="29" s="1"/>
  <c r="BY131" i="29" s="1"/>
  <c r="AN131" i="29"/>
  <c r="AZ131" i="29" s="1"/>
  <c r="BL131" i="29" s="1"/>
  <c r="BX131" i="29" s="1"/>
  <c r="AM131" i="29"/>
  <c r="AY131" i="29" s="1"/>
  <c r="BK131" i="29" s="1"/>
  <c r="BW131" i="29" s="1"/>
  <c r="BF130" i="29"/>
  <c r="BR130" i="29" s="1"/>
  <c r="CD130" i="29" s="1"/>
  <c r="AX130" i="29"/>
  <c r="BJ130" i="29" s="1"/>
  <c r="BV130" i="29" s="1"/>
  <c r="CH130" i="29" s="1"/>
  <c r="AW130" i="29"/>
  <c r="BI130" i="29" s="1"/>
  <c r="BU130" i="29" s="1"/>
  <c r="CG130" i="29" s="1"/>
  <c r="AV130" i="29"/>
  <c r="BH130" i="29" s="1"/>
  <c r="BT130" i="29" s="1"/>
  <c r="CF130" i="29" s="1"/>
  <c r="AU130" i="29"/>
  <c r="BG130" i="29" s="1"/>
  <c r="BS130" i="29" s="1"/>
  <c r="CE130" i="29" s="1"/>
  <c r="AT130" i="29"/>
  <c r="AS130" i="29"/>
  <c r="BE130" i="29" s="1"/>
  <c r="BQ130" i="29" s="1"/>
  <c r="CC130" i="29" s="1"/>
  <c r="AR130" i="29"/>
  <c r="BD130" i="29" s="1"/>
  <c r="BP130" i="29" s="1"/>
  <c r="CB130" i="29" s="1"/>
  <c r="AQ130" i="29"/>
  <c r="BC130" i="29" s="1"/>
  <c r="BO130" i="29" s="1"/>
  <c r="CA130" i="29" s="1"/>
  <c r="AP130" i="29"/>
  <c r="BB130" i="29" s="1"/>
  <c r="BN130" i="29" s="1"/>
  <c r="BZ130" i="29" s="1"/>
  <c r="AO130" i="29"/>
  <c r="BA130" i="29" s="1"/>
  <c r="BM130" i="29" s="1"/>
  <c r="BY130" i="29" s="1"/>
  <c r="AN130" i="29"/>
  <c r="AZ130" i="29" s="1"/>
  <c r="BL130" i="29" s="1"/>
  <c r="BX130" i="29" s="1"/>
  <c r="AM130" i="29"/>
  <c r="AY130" i="29" s="1"/>
  <c r="BK130" i="29" s="1"/>
  <c r="BW130" i="29" s="1"/>
  <c r="BN129" i="29"/>
  <c r="BZ129" i="29" s="1"/>
  <c r="BI129" i="29"/>
  <c r="BU129" i="29" s="1"/>
  <c r="CG129" i="29" s="1"/>
  <c r="BC129" i="29"/>
  <c r="BO129" i="29" s="1"/>
  <c r="CA129" i="29" s="1"/>
  <c r="AX129" i="29"/>
  <c r="BJ129" i="29" s="1"/>
  <c r="BV129" i="29" s="1"/>
  <c r="CH129" i="29" s="1"/>
  <c r="AW129" i="29"/>
  <c r="AV129" i="29"/>
  <c r="BH129" i="29" s="1"/>
  <c r="BT129" i="29" s="1"/>
  <c r="CF129" i="29" s="1"/>
  <c r="AU129" i="29"/>
  <c r="BG129" i="29" s="1"/>
  <c r="BS129" i="29" s="1"/>
  <c r="CE129" i="29" s="1"/>
  <c r="AT129" i="29"/>
  <c r="BF129" i="29" s="1"/>
  <c r="BR129" i="29" s="1"/>
  <c r="CD129" i="29" s="1"/>
  <c r="AS129" i="29"/>
  <c r="BE129" i="29" s="1"/>
  <c r="BQ129" i="29" s="1"/>
  <c r="CC129" i="29" s="1"/>
  <c r="AR129" i="29"/>
  <c r="BD129" i="29" s="1"/>
  <c r="BP129" i="29" s="1"/>
  <c r="CB129" i="29" s="1"/>
  <c r="AQ129" i="29"/>
  <c r="AP129" i="29"/>
  <c r="BB129" i="29" s="1"/>
  <c r="AO129" i="29"/>
  <c r="BA129" i="29" s="1"/>
  <c r="BM129" i="29" s="1"/>
  <c r="BY129" i="29" s="1"/>
  <c r="AN129" i="29"/>
  <c r="AZ129" i="29" s="1"/>
  <c r="BL129" i="29" s="1"/>
  <c r="BX129" i="29" s="1"/>
  <c r="AM129" i="29"/>
  <c r="AY129" i="29" s="1"/>
  <c r="BK129" i="29" s="1"/>
  <c r="BW129" i="29" s="1"/>
  <c r="BI128" i="29"/>
  <c r="BU128" i="29" s="1"/>
  <c r="CG128" i="29" s="1"/>
  <c r="BA128" i="29"/>
  <c r="BM128" i="29" s="1"/>
  <c r="BY128" i="29" s="1"/>
  <c r="AZ128" i="29"/>
  <c r="BL128" i="29" s="1"/>
  <c r="BX128" i="29" s="1"/>
  <c r="AX128" i="29"/>
  <c r="BJ128" i="29" s="1"/>
  <c r="BV128" i="29" s="1"/>
  <c r="CH128" i="29" s="1"/>
  <c r="AW128" i="29"/>
  <c r="AV128" i="29"/>
  <c r="BH128" i="29" s="1"/>
  <c r="BT128" i="29" s="1"/>
  <c r="CF128" i="29" s="1"/>
  <c r="AU128" i="29"/>
  <c r="BG128" i="29" s="1"/>
  <c r="BS128" i="29" s="1"/>
  <c r="CE128" i="29" s="1"/>
  <c r="AT128" i="29"/>
  <c r="BF128" i="29" s="1"/>
  <c r="BR128" i="29" s="1"/>
  <c r="CD128" i="29" s="1"/>
  <c r="AS128" i="29"/>
  <c r="BE128" i="29" s="1"/>
  <c r="BQ128" i="29" s="1"/>
  <c r="CC128" i="29" s="1"/>
  <c r="AR128" i="29"/>
  <c r="BD128" i="29" s="1"/>
  <c r="BP128" i="29" s="1"/>
  <c r="CB128" i="29" s="1"/>
  <c r="AQ128" i="29"/>
  <c r="BC128" i="29" s="1"/>
  <c r="BO128" i="29" s="1"/>
  <c r="CA128" i="29" s="1"/>
  <c r="AP128" i="29"/>
  <c r="BB128" i="29" s="1"/>
  <c r="BN128" i="29" s="1"/>
  <c r="BZ128" i="29" s="1"/>
  <c r="AO128" i="29"/>
  <c r="AN128" i="29"/>
  <c r="AM128" i="29"/>
  <c r="AY128" i="29" s="1"/>
  <c r="BK128" i="29" s="1"/>
  <c r="BW128" i="29" s="1"/>
  <c r="BI127" i="29"/>
  <c r="BU127" i="29" s="1"/>
  <c r="CG127" i="29" s="1"/>
  <c r="BH127" i="29"/>
  <c r="BT127" i="29" s="1"/>
  <c r="CF127" i="29" s="1"/>
  <c r="AX127" i="29"/>
  <c r="BJ127" i="29" s="1"/>
  <c r="BV127" i="29" s="1"/>
  <c r="CH127" i="29" s="1"/>
  <c r="AW127" i="29"/>
  <c r="AV127" i="29"/>
  <c r="AU127" i="29"/>
  <c r="BG127" i="29" s="1"/>
  <c r="BS127" i="29" s="1"/>
  <c r="CE127" i="29" s="1"/>
  <c r="AT127" i="29"/>
  <c r="BF127" i="29" s="1"/>
  <c r="BR127" i="29" s="1"/>
  <c r="CD127" i="29" s="1"/>
  <c r="AS127" i="29"/>
  <c r="BE127" i="29" s="1"/>
  <c r="BQ127" i="29" s="1"/>
  <c r="CC127" i="29" s="1"/>
  <c r="AR127" i="29"/>
  <c r="BD127" i="29" s="1"/>
  <c r="BP127" i="29" s="1"/>
  <c r="CB127" i="29" s="1"/>
  <c r="AQ127" i="29"/>
  <c r="BC127" i="29" s="1"/>
  <c r="BO127" i="29" s="1"/>
  <c r="CA127" i="29" s="1"/>
  <c r="AP127" i="29"/>
  <c r="BB127" i="29" s="1"/>
  <c r="BN127" i="29" s="1"/>
  <c r="BZ127" i="29" s="1"/>
  <c r="AO127" i="29"/>
  <c r="BA127" i="29" s="1"/>
  <c r="BM127" i="29" s="1"/>
  <c r="BY127" i="29" s="1"/>
  <c r="AN127" i="29"/>
  <c r="AZ127" i="29" s="1"/>
  <c r="BL127" i="29" s="1"/>
  <c r="BX127" i="29" s="1"/>
  <c r="AM127" i="29"/>
  <c r="AY127" i="29" s="1"/>
  <c r="BK127" i="29" s="1"/>
  <c r="BW127" i="29" s="1"/>
  <c r="BJ122" i="29"/>
  <c r="BV122" i="29" s="1"/>
  <c r="CH122" i="29" s="1"/>
  <c r="AX122" i="29"/>
  <c r="AW122" i="29"/>
  <c r="BI122" i="29" s="1"/>
  <c r="BU122" i="29" s="1"/>
  <c r="CG122" i="29" s="1"/>
  <c r="AV122" i="29"/>
  <c r="BH122" i="29" s="1"/>
  <c r="BT122" i="29" s="1"/>
  <c r="CF122" i="29" s="1"/>
  <c r="AU122" i="29"/>
  <c r="BG122" i="29" s="1"/>
  <c r="BS122" i="29" s="1"/>
  <c r="CE122" i="29" s="1"/>
  <c r="AT122" i="29"/>
  <c r="BF122" i="29" s="1"/>
  <c r="BR122" i="29" s="1"/>
  <c r="CD122" i="29" s="1"/>
  <c r="AS122" i="29"/>
  <c r="BE122" i="29" s="1"/>
  <c r="BQ122" i="29" s="1"/>
  <c r="CC122" i="29" s="1"/>
  <c r="AR122" i="29"/>
  <c r="BD122" i="29" s="1"/>
  <c r="BP122" i="29" s="1"/>
  <c r="CB122" i="29" s="1"/>
  <c r="AQ122" i="29"/>
  <c r="BC122" i="29" s="1"/>
  <c r="BO122" i="29" s="1"/>
  <c r="CA122" i="29" s="1"/>
  <c r="AP122" i="29"/>
  <c r="BB122" i="29" s="1"/>
  <c r="BN122" i="29" s="1"/>
  <c r="BZ122" i="29" s="1"/>
  <c r="AO122" i="29"/>
  <c r="BA122" i="29" s="1"/>
  <c r="BM122" i="29" s="1"/>
  <c r="BY122" i="29" s="1"/>
  <c r="AN122" i="29"/>
  <c r="AZ122" i="29" s="1"/>
  <c r="BL122" i="29" s="1"/>
  <c r="BX122" i="29" s="1"/>
  <c r="AM122" i="29"/>
  <c r="AY122" i="29" s="1"/>
  <c r="BK122" i="29" s="1"/>
  <c r="BW122" i="29" s="1"/>
  <c r="BC121" i="29"/>
  <c r="BO121" i="29" s="1"/>
  <c r="CA121" i="29" s="1"/>
  <c r="AX121" i="29"/>
  <c r="BJ121" i="29" s="1"/>
  <c r="BV121" i="29" s="1"/>
  <c r="CH121" i="29" s="1"/>
  <c r="AW121" i="29"/>
  <c r="BI121" i="29" s="1"/>
  <c r="BU121" i="29" s="1"/>
  <c r="CG121" i="29" s="1"/>
  <c r="AV121" i="29"/>
  <c r="BH121" i="29" s="1"/>
  <c r="BT121" i="29" s="1"/>
  <c r="CF121" i="29" s="1"/>
  <c r="AU121" i="29"/>
  <c r="BG121" i="29" s="1"/>
  <c r="BS121" i="29" s="1"/>
  <c r="CE121" i="29" s="1"/>
  <c r="AT121" i="29"/>
  <c r="BF121" i="29" s="1"/>
  <c r="BR121" i="29" s="1"/>
  <c r="CD121" i="29" s="1"/>
  <c r="AS121" i="29"/>
  <c r="BE121" i="29" s="1"/>
  <c r="BQ121" i="29" s="1"/>
  <c r="CC121" i="29" s="1"/>
  <c r="AR121" i="29"/>
  <c r="BD121" i="29" s="1"/>
  <c r="BP121" i="29" s="1"/>
  <c r="CB121" i="29" s="1"/>
  <c r="AQ121" i="29"/>
  <c r="AP121" i="29"/>
  <c r="BB121" i="29" s="1"/>
  <c r="BN121" i="29" s="1"/>
  <c r="BZ121" i="29" s="1"/>
  <c r="AO121" i="29"/>
  <c r="BA121" i="29" s="1"/>
  <c r="BM121" i="29" s="1"/>
  <c r="BY121" i="29" s="1"/>
  <c r="AN121" i="29"/>
  <c r="AZ121" i="29" s="1"/>
  <c r="BL121" i="29" s="1"/>
  <c r="BX121" i="29" s="1"/>
  <c r="AM121" i="29"/>
  <c r="AY121" i="29" s="1"/>
  <c r="BK121" i="29" s="1"/>
  <c r="BW121" i="29" s="1"/>
  <c r="BD120" i="29"/>
  <c r="BP120" i="29" s="1"/>
  <c r="CB120" i="29" s="1"/>
  <c r="AX120" i="29"/>
  <c r="BJ120" i="29" s="1"/>
  <c r="BV120" i="29" s="1"/>
  <c r="CH120" i="29" s="1"/>
  <c r="AW120" i="29"/>
  <c r="BI120" i="29" s="1"/>
  <c r="BU120" i="29" s="1"/>
  <c r="CG120" i="29" s="1"/>
  <c r="AV120" i="29"/>
  <c r="BH120" i="29" s="1"/>
  <c r="BT120" i="29" s="1"/>
  <c r="CF120" i="29" s="1"/>
  <c r="AU120" i="29"/>
  <c r="BG120" i="29" s="1"/>
  <c r="BS120" i="29" s="1"/>
  <c r="CE120" i="29" s="1"/>
  <c r="AT120" i="29"/>
  <c r="BF120" i="29" s="1"/>
  <c r="BR120" i="29" s="1"/>
  <c r="CD120" i="29" s="1"/>
  <c r="AS120" i="29"/>
  <c r="BE120" i="29" s="1"/>
  <c r="BQ120" i="29" s="1"/>
  <c r="CC120" i="29" s="1"/>
  <c r="AR120" i="29"/>
  <c r="AQ120" i="29"/>
  <c r="BC120" i="29" s="1"/>
  <c r="BO120" i="29" s="1"/>
  <c r="CA120" i="29" s="1"/>
  <c r="AP120" i="29"/>
  <c r="BB120" i="29" s="1"/>
  <c r="BN120" i="29" s="1"/>
  <c r="BZ120" i="29" s="1"/>
  <c r="AO120" i="29"/>
  <c r="BA120" i="29" s="1"/>
  <c r="BM120" i="29" s="1"/>
  <c r="BY120" i="29" s="1"/>
  <c r="AN120" i="29"/>
  <c r="AZ120" i="29" s="1"/>
  <c r="BL120" i="29" s="1"/>
  <c r="BX120" i="29" s="1"/>
  <c r="AM120" i="29"/>
  <c r="AY120" i="29" s="1"/>
  <c r="BK120" i="29" s="1"/>
  <c r="BW120" i="29" s="1"/>
  <c r="BS119" i="29"/>
  <c r="CE119" i="29" s="1"/>
  <c r="AX119" i="29"/>
  <c r="BJ119" i="29" s="1"/>
  <c r="BV119" i="29" s="1"/>
  <c r="CH119" i="29" s="1"/>
  <c r="AW119" i="29"/>
  <c r="BI119" i="29" s="1"/>
  <c r="BU119" i="29" s="1"/>
  <c r="CG119" i="29" s="1"/>
  <c r="AV119" i="29"/>
  <c r="BH119" i="29" s="1"/>
  <c r="BT119" i="29" s="1"/>
  <c r="CF119" i="29" s="1"/>
  <c r="AU119" i="29"/>
  <c r="BG119" i="29" s="1"/>
  <c r="AT119" i="29"/>
  <c r="BF119" i="29" s="1"/>
  <c r="BR119" i="29" s="1"/>
  <c r="CD119" i="29" s="1"/>
  <c r="AS119" i="29"/>
  <c r="BE119" i="29" s="1"/>
  <c r="BQ119" i="29" s="1"/>
  <c r="CC119" i="29" s="1"/>
  <c r="AR119" i="29"/>
  <c r="BD119" i="29" s="1"/>
  <c r="BP119" i="29" s="1"/>
  <c r="CB119" i="29" s="1"/>
  <c r="AQ119" i="29"/>
  <c r="BC119" i="29" s="1"/>
  <c r="BO119" i="29" s="1"/>
  <c r="CA119" i="29" s="1"/>
  <c r="AP119" i="29"/>
  <c r="BB119" i="29" s="1"/>
  <c r="BN119" i="29" s="1"/>
  <c r="BZ119" i="29" s="1"/>
  <c r="AO119" i="29"/>
  <c r="BA119" i="29" s="1"/>
  <c r="BM119" i="29" s="1"/>
  <c r="BY119" i="29" s="1"/>
  <c r="AN119" i="29"/>
  <c r="AZ119" i="29" s="1"/>
  <c r="BL119" i="29" s="1"/>
  <c r="BX119" i="29" s="1"/>
  <c r="AM119" i="29"/>
  <c r="AY119" i="29" s="1"/>
  <c r="BK119" i="29" s="1"/>
  <c r="BW119" i="29" s="1"/>
  <c r="BB118" i="29"/>
  <c r="BN118" i="29" s="1"/>
  <c r="BZ118" i="29" s="1"/>
  <c r="AX118" i="29"/>
  <c r="BJ118" i="29" s="1"/>
  <c r="BV118" i="29" s="1"/>
  <c r="CH118" i="29" s="1"/>
  <c r="AW118" i="29"/>
  <c r="BI118" i="29" s="1"/>
  <c r="BU118" i="29" s="1"/>
  <c r="CG118" i="29" s="1"/>
  <c r="AV118" i="29"/>
  <c r="BH118" i="29" s="1"/>
  <c r="BT118" i="29" s="1"/>
  <c r="CF118" i="29" s="1"/>
  <c r="AU118" i="29"/>
  <c r="BG118" i="29" s="1"/>
  <c r="BS118" i="29" s="1"/>
  <c r="CE118" i="29" s="1"/>
  <c r="AT118" i="29"/>
  <c r="BF118" i="29" s="1"/>
  <c r="BR118" i="29" s="1"/>
  <c r="CD118" i="29" s="1"/>
  <c r="AS118" i="29"/>
  <c r="BE118" i="29" s="1"/>
  <c r="BQ118" i="29" s="1"/>
  <c r="CC118" i="29" s="1"/>
  <c r="AR118" i="29"/>
  <c r="BD118" i="29" s="1"/>
  <c r="BP118" i="29" s="1"/>
  <c r="CB118" i="29" s="1"/>
  <c r="AQ118" i="29"/>
  <c r="BC118" i="29" s="1"/>
  <c r="BO118" i="29" s="1"/>
  <c r="CA118" i="29" s="1"/>
  <c r="AP118" i="29"/>
  <c r="AO118" i="29"/>
  <c r="BA118" i="29" s="1"/>
  <c r="BM118" i="29" s="1"/>
  <c r="BY118" i="29" s="1"/>
  <c r="AN118" i="29"/>
  <c r="AZ118" i="29" s="1"/>
  <c r="BL118" i="29" s="1"/>
  <c r="BX118" i="29" s="1"/>
  <c r="AM118" i="29"/>
  <c r="AY118" i="29" s="1"/>
  <c r="BK118" i="29" s="1"/>
  <c r="BW118" i="29" s="1"/>
  <c r="BR117" i="29"/>
  <c r="CD117" i="29" s="1"/>
  <c r="BK117" i="29"/>
  <c r="BW117" i="29" s="1"/>
  <c r="BJ117" i="29"/>
  <c r="BV117" i="29" s="1"/>
  <c r="CH117" i="29" s="1"/>
  <c r="AX117" i="29"/>
  <c r="AW117" i="29"/>
  <c r="BI117" i="29" s="1"/>
  <c r="BU117" i="29" s="1"/>
  <c r="CG117" i="29" s="1"/>
  <c r="AV117" i="29"/>
  <c r="BH117" i="29" s="1"/>
  <c r="BT117" i="29" s="1"/>
  <c r="CF117" i="29" s="1"/>
  <c r="AU117" i="29"/>
  <c r="BG117" i="29" s="1"/>
  <c r="BS117" i="29" s="1"/>
  <c r="CE117" i="29" s="1"/>
  <c r="AT117" i="29"/>
  <c r="BF117" i="29" s="1"/>
  <c r="AS117" i="29"/>
  <c r="BE117" i="29" s="1"/>
  <c r="BQ117" i="29" s="1"/>
  <c r="CC117" i="29" s="1"/>
  <c r="AR117" i="29"/>
  <c r="BD117" i="29" s="1"/>
  <c r="BP117" i="29" s="1"/>
  <c r="CB117" i="29" s="1"/>
  <c r="AQ117" i="29"/>
  <c r="BC117" i="29" s="1"/>
  <c r="BO117" i="29" s="1"/>
  <c r="CA117" i="29" s="1"/>
  <c r="AP117" i="29"/>
  <c r="BB117" i="29" s="1"/>
  <c r="BN117" i="29" s="1"/>
  <c r="BZ117" i="29" s="1"/>
  <c r="AO117" i="29"/>
  <c r="BA117" i="29" s="1"/>
  <c r="BM117" i="29" s="1"/>
  <c r="BY117" i="29" s="1"/>
  <c r="AN117" i="29"/>
  <c r="AZ117" i="29" s="1"/>
  <c r="BL117" i="29" s="1"/>
  <c r="BX117" i="29" s="1"/>
  <c r="AM117" i="29"/>
  <c r="AY117" i="29" s="1"/>
  <c r="BD116" i="29"/>
  <c r="BP116" i="29" s="1"/>
  <c r="CB116" i="29" s="1"/>
  <c r="BC116" i="29"/>
  <c r="BO116" i="29" s="1"/>
  <c r="CA116" i="29" s="1"/>
  <c r="AX116" i="29"/>
  <c r="BJ116" i="29" s="1"/>
  <c r="BV116" i="29" s="1"/>
  <c r="CH116" i="29" s="1"/>
  <c r="AW116" i="29"/>
  <c r="BI116" i="29" s="1"/>
  <c r="BU116" i="29" s="1"/>
  <c r="CG116" i="29" s="1"/>
  <c r="AV116" i="29"/>
  <c r="BH116" i="29" s="1"/>
  <c r="BT116" i="29" s="1"/>
  <c r="CF116" i="29" s="1"/>
  <c r="AU116" i="29"/>
  <c r="BG116" i="29" s="1"/>
  <c r="BS116" i="29" s="1"/>
  <c r="CE116" i="29" s="1"/>
  <c r="AT116" i="29"/>
  <c r="BF116" i="29" s="1"/>
  <c r="BR116" i="29" s="1"/>
  <c r="CD116" i="29" s="1"/>
  <c r="AS116" i="29"/>
  <c r="BE116" i="29" s="1"/>
  <c r="BQ116" i="29" s="1"/>
  <c r="CC116" i="29" s="1"/>
  <c r="AR116" i="29"/>
  <c r="AQ116" i="29"/>
  <c r="AP116" i="29"/>
  <c r="BB116" i="29" s="1"/>
  <c r="BN116" i="29" s="1"/>
  <c r="BZ116" i="29" s="1"/>
  <c r="AO116" i="29"/>
  <c r="BA116" i="29" s="1"/>
  <c r="BM116" i="29" s="1"/>
  <c r="BY116" i="29" s="1"/>
  <c r="AN116" i="29"/>
  <c r="AZ116" i="29" s="1"/>
  <c r="BL116" i="29" s="1"/>
  <c r="BX116" i="29" s="1"/>
  <c r="AM116" i="29"/>
  <c r="AY116" i="29" s="1"/>
  <c r="BK116" i="29" s="1"/>
  <c r="BW116" i="29" s="1"/>
  <c r="AX115" i="29"/>
  <c r="BJ115" i="29" s="1"/>
  <c r="BV115" i="29" s="1"/>
  <c r="CH115" i="29" s="1"/>
  <c r="AW115" i="29"/>
  <c r="BI115" i="29" s="1"/>
  <c r="BU115" i="29" s="1"/>
  <c r="CG115" i="29" s="1"/>
  <c r="AV115" i="29"/>
  <c r="BH115" i="29" s="1"/>
  <c r="BT115" i="29" s="1"/>
  <c r="CF115" i="29" s="1"/>
  <c r="AU115" i="29"/>
  <c r="BG115" i="29" s="1"/>
  <c r="BS115" i="29" s="1"/>
  <c r="CE115" i="29" s="1"/>
  <c r="AT115" i="29"/>
  <c r="BF115" i="29" s="1"/>
  <c r="BR115" i="29" s="1"/>
  <c r="CD115" i="29" s="1"/>
  <c r="AS115" i="29"/>
  <c r="BE115" i="29" s="1"/>
  <c r="BQ115" i="29" s="1"/>
  <c r="CC115" i="29" s="1"/>
  <c r="AR115" i="29"/>
  <c r="BD115" i="29" s="1"/>
  <c r="BP115" i="29" s="1"/>
  <c r="CB115" i="29" s="1"/>
  <c r="AQ115" i="29"/>
  <c r="BC115" i="29" s="1"/>
  <c r="BO115" i="29" s="1"/>
  <c r="CA115" i="29" s="1"/>
  <c r="AP115" i="29"/>
  <c r="BB115" i="29" s="1"/>
  <c r="BN115" i="29" s="1"/>
  <c r="BZ115" i="29" s="1"/>
  <c r="AO115" i="29"/>
  <c r="BA115" i="29" s="1"/>
  <c r="BM115" i="29" s="1"/>
  <c r="BY115" i="29" s="1"/>
  <c r="AN115" i="29"/>
  <c r="AZ115" i="29" s="1"/>
  <c r="BL115" i="29" s="1"/>
  <c r="BX115" i="29" s="1"/>
  <c r="AM115" i="29"/>
  <c r="AY115" i="29" s="1"/>
  <c r="BK115" i="29" s="1"/>
  <c r="BW115" i="29" s="1"/>
  <c r="BJ114" i="29"/>
  <c r="BV114" i="29" s="1"/>
  <c r="CH114" i="29" s="1"/>
  <c r="BE114" i="29"/>
  <c r="BQ114" i="29" s="1"/>
  <c r="CC114" i="29" s="1"/>
  <c r="BD114" i="29"/>
  <c r="BP114" i="29" s="1"/>
  <c r="CB114" i="29" s="1"/>
  <c r="AX114" i="29"/>
  <c r="AW114" i="29"/>
  <c r="BI114" i="29" s="1"/>
  <c r="BU114" i="29" s="1"/>
  <c r="CG114" i="29" s="1"/>
  <c r="AV114" i="29"/>
  <c r="BH114" i="29" s="1"/>
  <c r="BT114" i="29" s="1"/>
  <c r="CF114" i="29" s="1"/>
  <c r="AU114" i="29"/>
  <c r="BG114" i="29" s="1"/>
  <c r="BS114" i="29" s="1"/>
  <c r="CE114" i="29" s="1"/>
  <c r="AT114" i="29"/>
  <c r="BF114" i="29" s="1"/>
  <c r="BR114" i="29" s="1"/>
  <c r="CD114" i="29" s="1"/>
  <c r="AS114" i="29"/>
  <c r="AR114" i="29"/>
  <c r="AQ114" i="29"/>
  <c r="BC114" i="29" s="1"/>
  <c r="BO114" i="29" s="1"/>
  <c r="CA114" i="29" s="1"/>
  <c r="AP114" i="29"/>
  <c r="BB114" i="29" s="1"/>
  <c r="BN114" i="29" s="1"/>
  <c r="BZ114" i="29" s="1"/>
  <c r="AO114" i="29"/>
  <c r="BA114" i="29" s="1"/>
  <c r="BM114" i="29" s="1"/>
  <c r="BY114" i="29" s="1"/>
  <c r="AN114" i="29"/>
  <c r="AZ114" i="29" s="1"/>
  <c r="BL114" i="29" s="1"/>
  <c r="BX114" i="29" s="1"/>
  <c r="AM114" i="29"/>
  <c r="AY114" i="29" s="1"/>
  <c r="BK114" i="29" s="1"/>
  <c r="BW114" i="29" s="1"/>
  <c r="BR113" i="29"/>
  <c r="CD113" i="29" s="1"/>
  <c r="AX113" i="29"/>
  <c r="BJ113" i="29" s="1"/>
  <c r="BV113" i="29" s="1"/>
  <c r="CH113" i="29" s="1"/>
  <c r="AW113" i="29"/>
  <c r="BI113" i="29" s="1"/>
  <c r="BU113" i="29" s="1"/>
  <c r="CG113" i="29" s="1"/>
  <c r="AV113" i="29"/>
  <c r="BH113" i="29" s="1"/>
  <c r="BT113" i="29" s="1"/>
  <c r="CF113" i="29" s="1"/>
  <c r="AU113" i="29"/>
  <c r="BG113" i="29" s="1"/>
  <c r="BS113" i="29" s="1"/>
  <c r="CE113" i="29" s="1"/>
  <c r="AT113" i="29"/>
  <c r="BF113" i="29" s="1"/>
  <c r="AS113" i="29"/>
  <c r="BE113" i="29" s="1"/>
  <c r="BQ113" i="29" s="1"/>
  <c r="CC113" i="29" s="1"/>
  <c r="AR113" i="29"/>
  <c r="BD113" i="29" s="1"/>
  <c r="BP113" i="29" s="1"/>
  <c r="CB113" i="29" s="1"/>
  <c r="AQ113" i="29"/>
  <c r="BC113" i="29" s="1"/>
  <c r="BO113" i="29" s="1"/>
  <c r="CA113" i="29" s="1"/>
  <c r="AP113" i="29"/>
  <c r="BB113" i="29" s="1"/>
  <c r="BN113" i="29" s="1"/>
  <c r="BZ113" i="29" s="1"/>
  <c r="AO113" i="29"/>
  <c r="BA113" i="29" s="1"/>
  <c r="BM113" i="29" s="1"/>
  <c r="BY113" i="29" s="1"/>
  <c r="AN113" i="29"/>
  <c r="AZ113" i="29" s="1"/>
  <c r="BL113" i="29" s="1"/>
  <c r="BX113" i="29" s="1"/>
  <c r="AM113" i="29"/>
  <c r="AY113" i="29" s="1"/>
  <c r="BK113" i="29" s="1"/>
  <c r="BW113" i="29" s="1"/>
  <c r="BJ112" i="29"/>
  <c r="BV112" i="29" s="1"/>
  <c r="CH112" i="29" s="1"/>
  <c r="BE112" i="29"/>
  <c r="BQ112" i="29" s="1"/>
  <c r="CC112" i="29" s="1"/>
  <c r="BD112" i="29"/>
  <c r="BP112" i="29" s="1"/>
  <c r="CB112" i="29" s="1"/>
  <c r="AX112" i="29"/>
  <c r="AW112" i="29"/>
  <c r="BI112" i="29" s="1"/>
  <c r="BU112" i="29" s="1"/>
  <c r="CG112" i="29" s="1"/>
  <c r="AV112" i="29"/>
  <c r="BH112" i="29" s="1"/>
  <c r="BT112" i="29" s="1"/>
  <c r="CF112" i="29" s="1"/>
  <c r="AU112" i="29"/>
  <c r="BG112" i="29" s="1"/>
  <c r="BS112" i="29" s="1"/>
  <c r="CE112" i="29" s="1"/>
  <c r="AT112" i="29"/>
  <c r="BF112" i="29" s="1"/>
  <c r="BR112" i="29" s="1"/>
  <c r="CD112" i="29" s="1"/>
  <c r="AS112" i="29"/>
  <c r="AR112" i="29"/>
  <c r="AQ112" i="29"/>
  <c r="BC112" i="29" s="1"/>
  <c r="BO112" i="29" s="1"/>
  <c r="CA112" i="29" s="1"/>
  <c r="AP112" i="29"/>
  <c r="BB112" i="29" s="1"/>
  <c r="BN112" i="29" s="1"/>
  <c r="BZ112" i="29" s="1"/>
  <c r="AO112" i="29"/>
  <c r="BA112" i="29" s="1"/>
  <c r="BM112" i="29" s="1"/>
  <c r="BY112" i="29" s="1"/>
  <c r="AN112" i="29"/>
  <c r="AZ112" i="29" s="1"/>
  <c r="BL112" i="29" s="1"/>
  <c r="BX112" i="29" s="1"/>
  <c r="AM112" i="29"/>
  <c r="AY112" i="29" s="1"/>
  <c r="BK112" i="29" s="1"/>
  <c r="BW112" i="29" s="1"/>
  <c r="CB111" i="29"/>
  <c r="BD111" i="29"/>
  <c r="BP111" i="29" s="1"/>
  <c r="AX111" i="29"/>
  <c r="BJ111" i="29" s="1"/>
  <c r="BV111" i="29" s="1"/>
  <c r="CH111" i="29" s="1"/>
  <c r="AW111" i="29"/>
  <c r="BI111" i="29" s="1"/>
  <c r="BU111" i="29" s="1"/>
  <c r="CG111" i="29" s="1"/>
  <c r="AV111" i="29"/>
  <c r="BH111" i="29" s="1"/>
  <c r="BT111" i="29" s="1"/>
  <c r="CF111" i="29" s="1"/>
  <c r="AU111" i="29"/>
  <c r="BG111" i="29" s="1"/>
  <c r="BS111" i="29" s="1"/>
  <c r="CE111" i="29" s="1"/>
  <c r="AT111" i="29"/>
  <c r="BF111" i="29" s="1"/>
  <c r="BR111" i="29" s="1"/>
  <c r="CD111" i="29" s="1"/>
  <c r="AS111" i="29"/>
  <c r="BE111" i="29" s="1"/>
  <c r="BQ111" i="29" s="1"/>
  <c r="CC111" i="29" s="1"/>
  <c r="AR111" i="29"/>
  <c r="AQ111" i="29"/>
  <c r="BC111" i="29" s="1"/>
  <c r="BO111" i="29" s="1"/>
  <c r="CA111" i="29" s="1"/>
  <c r="AP111" i="29"/>
  <c r="BB111" i="29" s="1"/>
  <c r="BN111" i="29" s="1"/>
  <c r="BZ111" i="29" s="1"/>
  <c r="AO111" i="29"/>
  <c r="BA111" i="29" s="1"/>
  <c r="BM111" i="29" s="1"/>
  <c r="BY111" i="29" s="1"/>
  <c r="AN111" i="29"/>
  <c r="AZ111" i="29" s="1"/>
  <c r="BL111" i="29" s="1"/>
  <c r="BX111" i="29" s="1"/>
  <c r="AM111" i="29"/>
  <c r="AY111" i="29" s="1"/>
  <c r="BK111" i="29" s="1"/>
  <c r="BW111" i="29" s="1"/>
  <c r="BJ110" i="29"/>
  <c r="BV110" i="29" s="1"/>
  <c r="CH110" i="29" s="1"/>
  <c r="BE110" i="29"/>
  <c r="BQ110" i="29" s="1"/>
  <c r="CC110" i="29" s="1"/>
  <c r="AX110" i="29"/>
  <c r="AW110" i="29"/>
  <c r="BI110" i="29" s="1"/>
  <c r="BU110" i="29" s="1"/>
  <c r="CG110" i="29" s="1"/>
  <c r="AV110" i="29"/>
  <c r="BH110" i="29" s="1"/>
  <c r="BT110" i="29" s="1"/>
  <c r="CF110" i="29" s="1"/>
  <c r="AU110" i="29"/>
  <c r="BG110" i="29" s="1"/>
  <c r="BS110" i="29" s="1"/>
  <c r="CE110" i="29" s="1"/>
  <c r="AT110" i="29"/>
  <c r="BF110" i="29" s="1"/>
  <c r="BR110" i="29" s="1"/>
  <c r="CD110" i="29" s="1"/>
  <c r="AS110" i="29"/>
  <c r="AR110" i="29"/>
  <c r="BD110" i="29" s="1"/>
  <c r="BP110" i="29" s="1"/>
  <c r="CB110" i="29" s="1"/>
  <c r="AQ110" i="29"/>
  <c r="BC110" i="29" s="1"/>
  <c r="BO110" i="29" s="1"/>
  <c r="CA110" i="29" s="1"/>
  <c r="AP110" i="29"/>
  <c r="BB110" i="29" s="1"/>
  <c r="BN110" i="29" s="1"/>
  <c r="BZ110" i="29" s="1"/>
  <c r="AO110" i="29"/>
  <c r="BA110" i="29" s="1"/>
  <c r="BM110" i="29" s="1"/>
  <c r="BY110" i="29" s="1"/>
  <c r="AN110" i="29"/>
  <c r="AZ110" i="29" s="1"/>
  <c r="BL110" i="29" s="1"/>
  <c r="BX110" i="29" s="1"/>
  <c r="AM110" i="29"/>
  <c r="AY110" i="29" s="1"/>
  <c r="BK110" i="29" s="1"/>
  <c r="BW110" i="29" s="1"/>
  <c r="CH105" i="29"/>
  <c r="BR105" i="29"/>
  <c r="CD105" i="29" s="1"/>
  <c r="BQ105" i="29"/>
  <c r="CC105" i="29" s="1"/>
  <c r="BK105" i="29"/>
  <c r="BW105" i="29" s="1"/>
  <c r="BJ105" i="29"/>
  <c r="BV105" i="29" s="1"/>
  <c r="BI105" i="29"/>
  <c r="BU105" i="29" s="1"/>
  <c r="CG105" i="29" s="1"/>
  <c r="BD105" i="29"/>
  <c r="BP105" i="29" s="1"/>
  <c r="CB105" i="29" s="1"/>
  <c r="BC105" i="29"/>
  <c r="BO105" i="29" s="1"/>
  <c r="CA105" i="29" s="1"/>
  <c r="BB105" i="29"/>
  <c r="BN105" i="29" s="1"/>
  <c r="BZ105" i="29" s="1"/>
  <c r="BA105" i="29"/>
  <c r="BM105" i="29" s="1"/>
  <c r="BY105" i="29" s="1"/>
  <c r="AX105" i="29"/>
  <c r="AW105" i="29"/>
  <c r="AV105" i="29"/>
  <c r="BH105" i="29" s="1"/>
  <c r="BT105" i="29" s="1"/>
  <c r="CF105" i="29" s="1"/>
  <c r="AU105" i="29"/>
  <c r="BG105" i="29" s="1"/>
  <c r="BS105" i="29" s="1"/>
  <c r="CE105" i="29" s="1"/>
  <c r="AT105" i="29"/>
  <c r="BF105" i="29" s="1"/>
  <c r="AS105" i="29"/>
  <c r="BE105" i="29" s="1"/>
  <c r="AR105" i="29"/>
  <c r="AQ105" i="29"/>
  <c r="AP105" i="29"/>
  <c r="AO105" i="29"/>
  <c r="AN105" i="29"/>
  <c r="AZ105" i="29" s="1"/>
  <c r="BL105" i="29" s="1"/>
  <c r="BX105" i="29" s="1"/>
  <c r="AM105" i="29"/>
  <c r="AY105" i="29" s="1"/>
  <c r="BY104" i="29"/>
  <c r="BS104" i="29"/>
  <c r="CE104" i="29" s="1"/>
  <c r="BJ104" i="29"/>
  <c r="BV104" i="29" s="1"/>
  <c r="CH104" i="29" s="1"/>
  <c r="BI104" i="29"/>
  <c r="BU104" i="29" s="1"/>
  <c r="CG104" i="29" s="1"/>
  <c r="BD104" i="29"/>
  <c r="BP104" i="29" s="1"/>
  <c r="CB104" i="29" s="1"/>
  <c r="BC104" i="29"/>
  <c r="BO104" i="29" s="1"/>
  <c r="CA104" i="29" s="1"/>
  <c r="BB104" i="29"/>
  <c r="BN104" i="29" s="1"/>
  <c r="BZ104" i="29" s="1"/>
  <c r="BA104" i="29"/>
  <c r="BM104" i="29" s="1"/>
  <c r="AX104" i="29"/>
  <c r="AW104" i="29"/>
  <c r="AV104" i="29"/>
  <c r="BH104" i="29" s="1"/>
  <c r="BT104" i="29" s="1"/>
  <c r="CF104" i="29" s="1"/>
  <c r="AU104" i="29"/>
  <c r="BG104" i="29" s="1"/>
  <c r="AT104" i="29"/>
  <c r="BF104" i="29" s="1"/>
  <c r="BR104" i="29" s="1"/>
  <c r="CD104" i="29" s="1"/>
  <c r="AS104" i="29"/>
  <c r="BE104" i="29" s="1"/>
  <c r="BQ104" i="29" s="1"/>
  <c r="CC104" i="29" s="1"/>
  <c r="AR104" i="29"/>
  <c r="AQ104" i="29"/>
  <c r="AP104" i="29"/>
  <c r="AO104" i="29"/>
  <c r="AN104" i="29"/>
  <c r="AZ104" i="29" s="1"/>
  <c r="BL104" i="29" s="1"/>
  <c r="BX104" i="29" s="1"/>
  <c r="AM104" i="29"/>
  <c r="AY104" i="29" s="1"/>
  <c r="BK104" i="29" s="1"/>
  <c r="BW104" i="29" s="1"/>
  <c r="CA103" i="29"/>
  <c r="BZ103" i="29"/>
  <c r="BR103" i="29"/>
  <c r="CD103" i="29" s="1"/>
  <c r="BQ103" i="29"/>
  <c r="CC103" i="29" s="1"/>
  <c r="BJ103" i="29"/>
  <c r="BV103" i="29" s="1"/>
  <c r="CH103" i="29" s="1"/>
  <c r="BI103" i="29"/>
  <c r="BU103" i="29" s="1"/>
  <c r="CG103" i="29" s="1"/>
  <c r="BD103" i="29"/>
  <c r="BP103" i="29" s="1"/>
  <c r="CB103" i="29" s="1"/>
  <c r="BC103" i="29"/>
  <c r="BO103" i="29" s="1"/>
  <c r="BB103" i="29"/>
  <c r="BN103" i="29" s="1"/>
  <c r="BA103" i="29"/>
  <c r="BM103" i="29" s="1"/>
  <c r="BY103" i="29" s="1"/>
  <c r="AX103" i="29"/>
  <c r="AW103" i="29"/>
  <c r="AV103" i="29"/>
  <c r="BH103" i="29" s="1"/>
  <c r="BT103" i="29" s="1"/>
  <c r="CF103" i="29" s="1"/>
  <c r="AU103" i="29"/>
  <c r="BG103" i="29" s="1"/>
  <c r="BS103" i="29" s="1"/>
  <c r="CE103" i="29" s="1"/>
  <c r="AT103" i="29"/>
  <c r="BF103" i="29" s="1"/>
  <c r="AS103" i="29"/>
  <c r="BE103" i="29" s="1"/>
  <c r="AR103" i="29"/>
  <c r="AQ103" i="29"/>
  <c r="AP103" i="29"/>
  <c r="AO103" i="29"/>
  <c r="AN103" i="29"/>
  <c r="AZ103" i="29" s="1"/>
  <c r="BL103" i="29" s="1"/>
  <c r="BX103" i="29" s="1"/>
  <c r="AM103" i="29"/>
  <c r="AY103" i="29" s="1"/>
  <c r="BK103" i="29" s="1"/>
  <c r="BW103" i="29" s="1"/>
  <c r="CH102" i="29"/>
  <c r="BS102" i="29"/>
  <c r="CE102" i="29" s="1"/>
  <c r="BR102" i="29"/>
  <c r="CD102" i="29" s="1"/>
  <c r="BQ102" i="29"/>
  <c r="CC102" i="29" s="1"/>
  <c r="BJ102" i="29"/>
  <c r="BV102" i="29" s="1"/>
  <c r="BI102" i="29"/>
  <c r="BU102" i="29" s="1"/>
  <c r="CG102" i="29" s="1"/>
  <c r="BD102" i="29"/>
  <c r="BP102" i="29" s="1"/>
  <c r="CB102" i="29" s="1"/>
  <c r="BC102" i="29"/>
  <c r="BO102" i="29" s="1"/>
  <c r="CA102" i="29" s="1"/>
  <c r="BB102" i="29"/>
  <c r="BN102" i="29" s="1"/>
  <c r="BZ102" i="29" s="1"/>
  <c r="BA102" i="29"/>
  <c r="BM102" i="29" s="1"/>
  <c r="BY102" i="29" s="1"/>
  <c r="AX102" i="29"/>
  <c r="AW102" i="29"/>
  <c r="AV102" i="29"/>
  <c r="BH102" i="29" s="1"/>
  <c r="BT102" i="29" s="1"/>
  <c r="CF102" i="29" s="1"/>
  <c r="AU102" i="29"/>
  <c r="BG102" i="29" s="1"/>
  <c r="AT102" i="29"/>
  <c r="BF102" i="29" s="1"/>
  <c r="AS102" i="29"/>
  <c r="BE102" i="29" s="1"/>
  <c r="AR102" i="29"/>
  <c r="AQ102" i="29"/>
  <c r="AP102" i="29"/>
  <c r="AO102" i="29"/>
  <c r="AN102" i="29"/>
  <c r="AZ102" i="29" s="1"/>
  <c r="BL102" i="29" s="1"/>
  <c r="BX102" i="29" s="1"/>
  <c r="AM102" i="29"/>
  <c r="AY102" i="29" s="1"/>
  <c r="BK102" i="29" s="1"/>
  <c r="BW102" i="29" s="1"/>
  <c r="BZ101" i="29"/>
  <c r="BY101" i="29"/>
  <c r="BJ101" i="29"/>
  <c r="BV101" i="29" s="1"/>
  <c r="CH101" i="29" s="1"/>
  <c r="BI101" i="29"/>
  <c r="BU101" i="29" s="1"/>
  <c r="CG101" i="29" s="1"/>
  <c r="BD101" i="29"/>
  <c r="BP101" i="29" s="1"/>
  <c r="CB101" i="29" s="1"/>
  <c r="BC101" i="29"/>
  <c r="BO101" i="29" s="1"/>
  <c r="CA101" i="29" s="1"/>
  <c r="BB101" i="29"/>
  <c r="BN101" i="29" s="1"/>
  <c r="BA101" i="29"/>
  <c r="BM101" i="29" s="1"/>
  <c r="AX101" i="29"/>
  <c r="AW101" i="29"/>
  <c r="AV101" i="29"/>
  <c r="BH101" i="29" s="1"/>
  <c r="BT101" i="29" s="1"/>
  <c r="CF101" i="29" s="1"/>
  <c r="AU101" i="29"/>
  <c r="BG101" i="29" s="1"/>
  <c r="BS101" i="29" s="1"/>
  <c r="CE101" i="29" s="1"/>
  <c r="AT101" i="29"/>
  <c r="BF101" i="29" s="1"/>
  <c r="BR101" i="29" s="1"/>
  <c r="CD101" i="29" s="1"/>
  <c r="AS101" i="29"/>
  <c r="BE101" i="29" s="1"/>
  <c r="BQ101" i="29" s="1"/>
  <c r="CC101" i="29" s="1"/>
  <c r="AR101" i="29"/>
  <c r="AQ101" i="29"/>
  <c r="AP101" i="29"/>
  <c r="AO101" i="29"/>
  <c r="AN101" i="29"/>
  <c r="AZ101" i="29" s="1"/>
  <c r="BL101" i="29" s="1"/>
  <c r="BX101" i="29" s="1"/>
  <c r="AM101" i="29"/>
  <c r="AY101" i="29" s="1"/>
  <c r="BK101" i="29" s="1"/>
  <c r="BW101" i="29" s="1"/>
  <c r="CG100" i="29"/>
  <c r="BS100" i="29"/>
  <c r="CE100" i="29" s="1"/>
  <c r="BR100" i="29"/>
  <c r="CD100" i="29" s="1"/>
  <c r="BQ100" i="29"/>
  <c r="CC100" i="29" s="1"/>
  <c r="BK100" i="29"/>
  <c r="BW100" i="29" s="1"/>
  <c r="BJ100" i="29"/>
  <c r="BV100" i="29" s="1"/>
  <c r="CH100" i="29" s="1"/>
  <c r="BI100" i="29"/>
  <c r="BU100" i="29" s="1"/>
  <c r="BD100" i="29"/>
  <c r="BP100" i="29" s="1"/>
  <c r="CB100" i="29" s="1"/>
  <c r="BC100" i="29"/>
  <c r="BO100" i="29" s="1"/>
  <c r="CA100" i="29" s="1"/>
  <c r="BB100" i="29"/>
  <c r="BN100" i="29" s="1"/>
  <c r="BZ100" i="29" s="1"/>
  <c r="BA100" i="29"/>
  <c r="BM100" i="29" s="1"/>
  <c r="BY100" i="29" s="1"/>
  <c r="AX100" i="29"/>
  <c r="AW100" i="29"/>
  <c r="AV100" i="29"/>
  <c r="BH100" i="29" s="1"/>
  <c r="BT100" i="29" s="1"/>
  <c r="CF100" i="29" s="1"/>
  <c r="AU100" i="29"/>
  <c r="BG100" i="29" s="1"/>
  <c r="AT100" i="29"/>
  <c r="BF100" i="29" s="1"/>
  <c r="AS100" i="29"/>
  <c r="BE100" i="29" s="1"/>
  <c r="AR100" i="29"/>
  <c r="AQ100" i="29"/>
  <c r="AP100" i="29"/>
  <c r="AO100" i="29"/>
  <c r="AN100" i="29"/>
  <c r="AZ100" i="29" s="1"/>
  <c r="BL100" i="29" s="1"/>
  <c r="BX100" i="29" s="1"/>
  <c r="AM100" i="29"/>
  <c r="AY100" i="29" s="1"/>
  <c r="BS99" i="29"/>
  <c r="CE99" i="29" s="1"/>
  <c r="BR99" i="29"/>
  <c r="CD99" i="29" s="1"/>
  <c r="BJ99" i="29"/>
  <c r="BV99" i="29" s="1"/>
  <c r="CH99" i="29" s="1"/>
  <c r="BI99" i="29"/>
  <c r="BU99" i="29" s="1"/>
  <c r="CG99" i="29" s="1"/>
  <c r="BD99" i="29"/>
  <c r="BP99" i="29" s="1"/>
  <c r="CB99" i="29" s="1"/>
  <c r="BC99" i="29"/>
  <c r="BO99" i="29" s="1"/>
  <c r="CA99" i="29" s="1"/>
  <c r="BB99" i="29"/>
  <c r="BN99" i="29" s="1"/>
  <c r="BZ99" i="29" s="1"/>
  <c r="BA99" i="29"/>
  <c r="BM99" i="29" s="1"/>
  <c r="BY99" i="29" s="1"/>
  <c r="AX99" i="29"/>
  <c r="AW99" i="29"/>
  <c r="AV99" i="29"/>
  <c r="BH99" i="29" s="1"/>
  <c r="BT99" i="29" s="1"/>
  <c r="CF99" i="29" s="1"/>
  <c r="AU99" i="29"/>
  <c r="BG99" i="29" s="1"/>
  <c r="AT99" i="29"/>
  <c r="BF99" i="29" s="1"/>
  <c r="AS99" i="29"/>
  <c r="BE99" i="29" s="1"/>
  <c r="BQ99" i="29" s="1"/>
  <c r="CC99" i="29" s="1"/>
  <c r="AR99" i="29"/>
  <c r="AQ99" i="29"/>
  <c r="AP99" i="29"/>
  <c r="AO99" i="29"/>
  <c r="AN99" i="29"/>
  <c r="AZ99" i="29" s="1"/>
  <c r="BL99" i="29" s="1"/>
  <c r="BX99" i="29" s="1"/>
  <c r="AM99" i="29"/>
  <c r="AY99" i="29" s="1"/>
  <c r="BK99" i="29" s="1"/>
  <c r="BW99" i="29" s="1"/>
  <c r="CA98" i="29"/>
  <c r="BZ98" i="29"/>
  <c r="BQ98" i="29"/>
  <c r="CC98" i="29" s="1"/>
  <c r="BJ98" i="29"/>
  <c r="BV98" i="29" s="1"/>
  <c r="CH98" i="29" s="1"/>
  <c r="BI98" i="29"/>
  <c r="BU98" i="29" s="1"/>
  <c r="CG98" i="29" s="1"/>
  <c r="BD98" i="29"/>
  <c r="BP98" i="29" s="1"/>
  <c r="CB98" i="29" s="1"/>
  <c r="BC98" i="29"/>
  <c r="BO98" i="29" s="1"/>
  <c r="BB98" i="29"/>
  <c r="BN98" i="29" s="1"/>
  <c r="BA98" i="29"/>
  <c r="BM98" i="29" s="1"/>
  <c r="BY98" i="29" s="1"/>
  <c r="AX98" i="29"/>
  <c r="AW98" i="29"/>
  <c r="AV98" i="29"/>
  <c r="BH98" i="29" s="1"/>
  <c r="BT98" i="29" s="1"/>
  <c r="CF98" i="29" s="1"/>
  <c r="AU98" i="29"/>
  <c r="BG98" i="29" s="1"/>
  <c r="BS98" i="29" s="1"/>
  <c r="CE98" i="29" s="1"/>
  <c r="AT98" i="29"/>
  <c r="BF98" i="29" s="1"/>
  <c r="BR98" i="29" s="1"/>
  <c r="CD98" i="29" s="1"/>
  <c r="AS98" i="29"/>
  <c r="BE98" i="29" s="1"/>
  <c r="AR98" i="29"/>
  <c r="AQ98" i="29"/>
  <c r="AP98" i="29"/>
  <c r="AO98" i="29"/>
  <c r="AN98" i="29"/>
  <c r="AZ98" i="29" s="1"/>
  <c r="BL98" i="29" s="1"/>
  <c r="BX98" i="29" s="1"/>
  <c r="AM98" i="29"/>
  <c r="AY98" i="29" s="1"/>
  <c r="BK98" i="29" s="1"/>
  <c r="BW98" i="29" s="1"/>
  <c r="CH97" i="29"/>
  <c r="BR97" i="29"/>
  <c r="CD97" i="29" s="1"/>
  <c r="BQ97" i="29"/>
  <c r="CC97" i="29" s="1"/>
  <c r="BK97" i="29"/>
  <c r="BW97" i="29" s="1"/>
  <c r="BJ97" i="29"/>
  <c r="BV97" i="29" s="1"/>
  <c r="BI97" i="29"/>
  <c r="BU97" i="29" s="1"/>
  <c r="CG97" i="29" s="1"/>
  <c r="BD97" i="29"/>
  <c r="BP97" i="29" s="1"/>
  <c r="CB97" i="29" s="1"/>
  <c r="BC97" i="29"/>
  <c r="BO97" i="29" s="1"/>
  <c r="CA97" i="29" s="1"/>
  <c r="BB97" i="29"/>
  <c r="BN97" i="29" s="1"/>
  <c r="BZ97" i="29" s="1"/>
  <c r="BA97" i="29"/>
  <c r="BM97" i="29" s="1"/>
  <c r="BY97" i="29" s="1"/>
  <c r="AX97" i="29"/>
  <c r="AW97" i="29"/>
  <c r="AV97" i="29"/>
  <c r="BH97" i="29" s="1"/>
  <c r="BT97" i="29" s="1"/>
  <c r="CF97" i="29" s="1"/>
  <c r="AU97" i="29"/>
  <c r="BG97" i="29" s="1"/>
  <c r="BS97" i="29" s="1"/>
  <c r="CE97" i="29" s="1"/>
  <c r="AT97" i="29"/>
  <c r="BF97" i="29" s="1"/>
  <c r="AS97" i="29"/>
  <c r="BE97" i="29" s="1"/>
  <c r="AR97" i="29"/>
  <c r="AQ97" i="29"/>
  <c r="AP97" i="29"/>
  <c r="AO97" i="29"/>
  <c r="AN97" i="29"/>
  <c r="AZ97" i="29" s="1"/>
  <c r="BL97" i="29" s="1"/>
  <c r="BX97" i="29" s="1"/>
  <c r="AM97" i="29"/>
  <c r="AY97" i="29" s="1"/>
  <c r="BY96" i="29"/>
  <c r="BS96" i="29"/>
  <c r="CE96" i="29" s="1"/>
  <c r="BJ96" i="29"/>
  <c r="BV96" i="29" s="1"/>
  <c r="CH96" i="29" s="1"/>
  <c r="BI96" i="29"/>
  <c r="BU96" i="29" s="1"/>
  <c r="CG96" i="29" s="1"/>
  <c r="BD96" i="29"/>
  <c r="BP96" i="29" s="1"/>
  <c r="CB96" i="29" s="1"/>
  <c r="BC96" i="29"/>
  <c r="BO96" i="29" s="1"/>
  <c r="CA96" i="29" s="1"/>
  <c r="BB96" i="29"/>
  <c r="BN96" i="29" s="1"/>
  <c r="BZ96" i="29" s="1"/>
  <c r="BA96" i="29"/>
  <c r="BM96" i="29" s="1"/>
  <c r="AX96" i="29"/>
  <c r="AW96" i="29"/>
  <c r="AV96" i="29"/>
  <c r="BH96" i="29" s="1"/>
  <c r="BT96" i="29" s="1"/>
  <c r="CF96" i="29" s="1"/>
  <c r="AU96" i="29"/>
  <c r="BG96" i="29" s="1"/>
  <c r="AT96" i="29"/>
  <c r="BF96" i="29" s="1"/>
  <c r="BR96" i="29" s="1"/>
  <c r="CD96" i="29" s="1"/>
  <c r="AS96" i="29"/>
  <c r="BE96" i="29" s="1"/>
  <c r="BQ96" i="29" s="1"/>
  <c r="CC96" i="29" s="1"/>
  <c r="AR96" i="29"/>
  <c r="AQ96" i="29"/>
  <c r="AP96" i="29"/>
  <c r="AO96" i="29"/>
  <c r="AN96" i="29"/>
  <c r="AZ96" i="29" s="1"/>
  <c r="BL96" i="29" s="1"/>
  <c r="BX96" i="29" s="1"/>
  <c r="AM96" i="29"/>
  <c r="AY96" i="29" s="1"/>
  <c r="BK96" i="29" s="1"/>
  <c r="BW96" i="29" s="1"/>
  <c r="CA95" i="29"/>
  <c r="BZ95" i="29"/>
  <c r="BJ95" i="29"/>
  <c r="BV95" i="29" s="1"/>
  <c r="CH95" i="29" s="1"/>
  <c r="BI95" i="29"/>
  <c r="BU95" i="29" s="1"/>
  <c r="CG95" i="29" s="1"/>
  <c r="BC95" i="29"/>
  <c r="BO95" i="29" s="1"/>
  <c r="BB95" i="29"/>
  <c r="BN95" i="29" s="1"/>
  <c r="BA95" i="29"/>
  <c r="BM95" i="29" s="1"/>
  <c r="BY95" i="29" s="1"/>
  <c r="AX95" i="29"/>
  <c r="AW95" i="29"/>
  <c r="AV95" i="29"/>
  <c r="BH95" i="29" s="1"/>
  <c r="BT95" i="29" s="1"/>
  <c r="CF95" i="29" s="1"/>
  <c r="AU95" i="29"/>
  <c r="BG95" i="29" s="1"/>
  <c r="BS95" i="29" s="1"/>
  <c r="CE95" i="29" s="1"/>
  <c r="AT95" i="29"/>
  <c r="BF95" i="29" s="1"/>
  <c r="BR95" i="29" s="1"/>
  <c r="CD95" i="29" s="1"/>
  <c r="AS95" i="29"/>
  <c r="BE95" i="29" s="1"/>
  <c r="BQ95" i="29" s="1"/>
  <c r="CC95" i="29" s="1"/>
  <c r="AR95" i="29"/>
  <c r="BD95" i="29" s="1"/>
  <c r="BP95" i="29" s="1"/>
  <c r="CB95" i="29" s="1"/>
  <c r="AQ95" i="29"/>
  <c r="AP95" i="29"/>
  <c r="AO95" i="29"/>
  <c r="AN95" i="29"/>
  <c r="AZ95" i="29" s="1"/>
  <c r="BL95" i="29" s="1"/>
  <c r="BX95" i="29" s="1"/>
  <c r="AM95" i="29"/>
  <c r="AY95" i="29" s="1"/>
  <c r="BK95" i="29" s="1"/>
  <c r="BW95" i="29" s="1"/>
  <c r="CH94" i="29"/>
  <c r="CG94" i="29"/>
  <c r="BR94" i="29"/>
  <c r="CD94" i="29" s="1"/>
  <c r="BJ94" i="29"/>
  <c r="BV94" i="29" s="1"/>
  <c r="BI94" i="29"/>
  <c r="BU94" i="29" s="1"/>
  <c r="BH94" i="29"/>
  <c r="BT94" i="29" s="1"/>
  <c r="CF94" i="29" s="1"/>
  <c r="BC94" i="29"/>
  <c r="BO94" i="29" s="1"/>
  <c r="CA94" i="29" s="1"/>
  <c r="BB94" i="29"/>
  <c r="BN94" i="29" s="1"/>
  <c r="BZ94" i="29" s="1"/>
  <c r="BA94" i="29"/>
  <c r="BM94" i="29" s="1"/>
  <c r="BY94" i="29" s="1"/>
  <c r="AX94" i="29"/>
  <c r="AW94" i="29"/>
  <c r="AV94" i="29"/>
  <c r="AU94" i="29"/>
  <c r="BG94" i="29" s="1"/>
  <c r="BS94" i="29" s="1"/>
  <c r="CE94" i="29" s="1"/>
  <c r="AT94" i="29"/>
  <c r="BF94" i="29" s="1"/>
  <c r="AS94" i="29"/>
  <c r="BE94" i="29" s="1"/>
  <c r="BQ94" i="29" s="1"/>
  <c r="CC94" i="29" s="1"/>
  <c r="AR94" i="29"/>
  <c r="BD94" i="29" s="1"/>
  <c r="BP94" i="29" s="1"/>
  <c r="CB94" i="29" s="1"/>
  <c r="AQ94" i="29"/>
  <c r="AP94" i="29"/>
  <c r="AO94" i="29"/>
  <c r="AN94" i="29"/>
  <c r="AZ94" i="29" s="1"/>
  <c r="BL94" i="29" s="1"/>
  <c r="BX94" i="29" s="1"/>
  <c r="AM94" i="29"/>
  <c r="AY94" i="29" s="1"/>
  <c r="BK94" i="29" s="1"/>
  <c r="BW94" i="29" s="1"/>
  <c r="CH93" i="29"/>
  <c r="CG93" i="29"/>
  <c r="BJ93" i="29"/>
  <c r="BV93" i="29" s="1"/>
  <c r="BI93" i="29"/>
  <c r="BU93" i="29" s="1"/>
  <c r="BD93" i="29"/>
  <c r="BP93" i="29" s="1"/>
  <c r="CB93" i="29" s="1"/>
  <c r="BC93" i="29"/>
  <c r="BO93" i="29" s="1"/>
  <c r="CA93" i="29" s="1"/>
  <c r="BB93" i="29"/>
  <c r="BN93" i="29" s="1"/>
  <c r="BZ93" i="29" s="1"/>
  <c r="BA93" i="29"/>
  <c r="BM93" i="29" s="1"/>
  <c r="BY93" i="29" s="1"/>
  <c r="AX93" i="29"/>
  <c r="AW93" i="29"/>
  <c r="AV93" i="29"/>
  <c r="BH93" i="29" s="1"/>
  <c r="BT93" i="29" s="1"/>
  <c r="CF93" i="29" s="1"/>
  <c r="AU93" i="29"/>
  <c r="BG93" i="29" s="1"/>
  <c r="BS93" i="29" s="1"/>
  <c r="CE93" i="29" s="1"/>
  <c r="AT93" i="29"/>
  <c r="BF93" i="29" s="1"/>
  <c r="BR93" i="29" s="1"/>
  <c r="CD93" i="29" s="1"/>
  <c r="AS93" i="29"/>
  <c r="BE93" i="29" s="1"/>
  <c r="BQ93" i="29" s="1"/>
  <c r="CC93" i="29" s="1"/>
  <c r="AR93" i="29"/>
  <c r="AQ93" i="29"/>
  <c r="AP93" i="29"/>
  <c r="AO93" i="29"/>
  <c r="AN93" i="29"/>
  <c r="AZ93" i="29" s="1"/>
  <c r="BL93" i="29" s="1"/>
  <c r="BX93" i="29" s="1"/>
  <c r="AM93" i="29"/>
  <c r="AY93" i="29" s="1"/>
  <c r="BK93" i="29" s="1"/>
  <c r="BW93" i="29" s="1"/>
  <c r="BJ93" i="10"/>
  <c r="BV93" i="10" s="1"/>
  <c r="CH93" i="10" s="1"/>
  <c r="BI93" i="10"/>
  <c r="BU93" i="10" s="1"/>
  <c r="CG93" i="10" s="1"/>
  <c r="BD93" i="10"/>
  <c r="BP93" i="10" s="1"/>
  <c r="CB93" i="10" s="1"/>
  <c r="BC93" i="10"/>
  <c r="BO93" i="10" s="1"/>
  <c r="CA93" i="10" s="1"/>
  <c r="BB93" i="10"/>
  <c r="BN93" i="10" s="1"/>
  <c r="BZ93" i="10" s="1"/>
  <c r="BA93" i="10"/>
  <c r="BM93" i="10" s="1"/>
  <c r="BY93" i="10" s="1"/>
  <c r="AX93" i="10"/>
  <c r="AW93" i="10"/>
  <c r="AV93" i="10"/>
  <c r="BH93" i="10" s="1"/>
  <c r="BT93" i="10" s="1"/>
  <c r="CF93" i="10" s="1"/>
  <c r="AU93" i="10"/>
  <c r="BG93" i="10" s="1"/>
  <c r="BS93" i="10" s="1"/>
  <c r="CE93" i="10" s="1"/>
  <c r="AT93" i="10"/>
  <c r="BF93" i="10" s="1"/>
  <c r="BR93" i="10" s="1"/>
  <c r="CD93" i="10" s="1"/>
  <c r="AS93" i="10"/>
  <c r="BE93" i="10" s="1"/>
  <c r="BQ93" i="10" s="1"/>
  <c r="CC93" i="10" s="1"/>
  <c r="AR93" i="10"/>
  <c r="AQ93" i="10"/>
  <c r="AP93" i="10"/>
  <c r="AO93" i="10"/>
  <c r="AN93" i="10"/>
  <c r="AZ93" i="10" s="1"/>
  <c r="BL93" i="10" s="1"/>
  <c r="BX93" i="10" s="1"/>
  <c r="AM93" i="10"/>
  <c r="AY93" i="10" s="1"/>
  <c r="BK93" i="10" s="1"/>
  <c r="BW93" i="10" s="1"/>
  <c r="AX78" i="2"/>
  <c r="BJ78" i="2" s="1"/>
  <c r="BV78" i="2" s="1"/>
  <c r="CH78" i="2" s="1"/>
  <c r="AW78" i="2"/>
  <c r="BI78" i="2" s="1"/>
  <c r="BU78" i="2" s="1"/>
  <c r="CG78" i="2" s="1"/>
  <c r="AV78" i="2"/>
  <c r="BH78" i="2" s="1"/>
  <c r="BT78" i="2" s="1"/>
  <c r="CF78" i="2" s="1"/>
  <c r="AU78" i="2"/>
  <c r="BG78" i="2" s="1"/>
  <c r="BS78" i="2" s="1"/>
  <c r="CE78" i="2" s="1"/>
  <c r="AT78" i="2"/>
  <c r="BF78" i="2" s="1"/>
  <c r="BR78" i="2" s="1"/>
  <c r="CD78" i="2" s="1"/>
  <c r="AS78" i="2"/>
  <c r="BE78" i="2" s="1"/>
  <c r="BQ78" i="2" s="1"/>
  <c r="CC78" i="2" s="1"/>
  <c r="AR78" i="2"/>
  <c r="BD78" i="2" s="1"/>
  <c r="BP78" i="2" s="1"/>
  <c r="CB78" i="2" s="1"/>
  <c r="AQ78" i="2"/>
  <c r="BC78" i="2" s="1"/>
  <c r="BO78" i="2" s="1"/>
  <c r="CA78" i="2" s="1"/>
  <c r="AP78" i="2"/>
  <c r="BB78" i="2" s="1"/>
  <c r="BN78" i="2" s="1"/>
  <c r="BZ78" i="2" s="1"/>
  <c r="AO78" i="2"/>
  <c r="BA78" i="2" s="1"/>
  <c r="BM78" i="2" s="1"/>
  <c r="BY78" i="2" s="1"/>
  <c r="AN78" i="2"/>
  <c r="AZ78" i="2" s="1"/>
  <c r="BL78" i="2" s="1"/>
  <c r="BX78" i="2" s="1"/>
  <c r="AM78" i="2"/>
  <c r="AY78" i="2" s="1"/>
  <c r="BK78" i="2" s="1"/>
  <c r="BW78" i="2" s="1"/>
  <c r="CH68" i="28" l="1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AX68" i="28"/>
  <c r="AW68" i="28"/>
  <c r="AV68" i="28"/>
  <c r="AU68" i="28"/>
  <c r="AT68" i="28"/>
  <c r="AS68" i="28"/>
  <c r="AR68" i="28"/>
  <c r="AQ68" i="28"/>
  <c r="AP68" i="28"/>
  <c r="AO68" i="28"/>
  <c r="AN68" i="28"/>
  <c r="AM68" i="28"/>
  <c r="AL68" i="28"/>
  <c r="AK68" i="28"/>
  <c r="AJ68" i="28"/>
  <c r="AI68" i="28"/>
  <c r="AH68" i="28"/>
  <c r="AG68" i="28"/>
  <c r="AF68" i="28"/>
  <c r="AE68" i="28"/>
  <c r="AD68" i="28"/>
  <c r="AC68" i="28"/>
  <c r="AB68" i="28"/>
  <c r="AA68" i="28"/>
  <c r="Z68" i="28"/>
  <c r="Y68" i="28"/>
  <c r="X68" i="28"/>
  <c r="W68" i="28"/>
  <c r="V68" i="28"/>
  <c r="U68" i="28"/>
  <c r="T68" i="28"/>
  <c r="S68" i="28"/>
  <c r="R68" i="28"/>
  <c r="Q68" i="28"/>
  <c r="P68" i="28"/>
  <c r="O68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AX96" i="28"/>
  <c r="AW96" i="28"/>
  <c r="AV96" i="28"/>
  <c r="AU96" i="28"/>
  <c r="AT96" i="28"/>
  <c r="AS96" i="28"/>
  <c r="AR96" i="28"/>
  <c r="AQ96" i="28"/>
  <c r="AP96" i="28"/>
  <c r="AO96" i="28"/>
  <c r="AN96" i="28"/>
  <c r="AM96" i="28"/>
  <c r="AL96" i="28"/>
  <c r="AK96" i="28"/>
  <c r="AJ96" i="28"/>
  <c r="AI96" i="28"/>
  <c r="AH96" i="28"/>
  <c r="AG96" i="28"/>
  <c r="AF96" i="28"/>
  <c r="AE96" i="28"/>
  <c r="AD96" i="28"/>
  <c r="AC96" i="28"/>
  <c r="AB96" i="28"/>
  <c r="AA96" i="28"/>
  <c r="Z96" i="28"/>
  <c r="Y96" i="28"/>
  <c r="X96" i="28"/>
  <c r="N28" i="50"/>
  <c r="M28" i="50"/>
  <c r="L28" i="50"/>
  <c r="K28" i="50"/>
  <c r="J28" i="50"/>
  <c r="I28" i="50"/>
  <c r="H28" i="50"/>
  <c r="G28" i="50"/>
  <c r="F28" i="50"/>
  <c r="E28" i="50"/>
  <c r="D28" i="50"/>
  <c r="C28" i="50"/>
  <c r="N15" i="50"/>
  <c r="M15" i="50"/>
  <c r="L15" i="50"/>
  <c r="K15" i="50"/>
  <c r="J15" i="50"/>
  <c r="I15" i="50"/>
  <c r="H15" i="50"/>
  <c r="G15" i="50"/>
  <c r="F15" i="50"/>
  <c r="E15" i="50"/>
  <c r="D15" i="50"/>
  <c r="C15" i="50"/>
  <c r="N14" i="50"/>
  <c r="M14" i="50"/>
  <c r="L14" i="50"/>
  <c r="K14" i="50"/>
  <c r="J14" i="50"/>
  <c r="I14" i="50"/>
  <c r="H14" i="50"/>
  <c r="G14" i="50"/>
  <c r="F14" i="50"/>
  <c r="E14" i="50"/>
  <c r="D14" i="50"/>
  <c r="C14" i="50"/>
  <c r="N13" i="50"/>
  <c r="M13" i="50"/>
  <c r="L13" i="50"/>
  <c r="K13" i="50"/>
  <c r="J13" i="50"/>
  <c r="I13" i="50"/>
  <c r="H13" i="50"/>
  <c r="G13" i="50"/>
  <c r="F13" i="50"/>
  <c r="E13" i="50"/>
  <c r="D13" i="50"/>
  <c r="C13" i="50"/>
  <c r="N12" i="50"/>
  <c r="M12" i="50"/>
  <c r="L12" i="50"/>
  <c r="K12" i="50"/>
  <c r="J12" i="50"/>
  <c r="I12" i="50"/>
  <c r="H12" i="50"/>
  <c r="G12" i="50"/>
  <c r="F12" i="50"/>
  <c r="E12" i="50"/>
  <c r="D12" i="50"/>
  <c r="C12" i="50"/>
  <c r="N11" i="50"/>
  <c r="M11" i="50"/>
  <c r="L11" i="50"/>
  <c r="K11" i="50"/>
  <c r="J11" i="50"/>
  <c r="I11" i="50"/>
  <c r="H11" i="50"/>
  <c r="G11" i="50"/>
  <c r="F11" i="50"/>
  <c r="E11" i="50"/>
  <c r="D11" i="50"/>
  <c r="C11" i="50"/>
  <c r="N10" i="50"/>
  <c r="M10" i="50"/>
  <c r="L10" i="50"/>
  <c r="K10" i="50"/>
  <c r="J10" i="50"/>
  <c r="I10" i="50"/>
  <c r="H10" i="50"/>
  <c r="G10" i="50"/>
  <c r="F10" i="50"/>
  <c r="E10" i="50"/>
  <c r="D10" i="50"/>
  <c r="C10" i="50"/>
  <c r="N9" i="50"/>
  <c r="M9" i="50"/>
  <c r="L9" i="50"/>
  <c r="K9" i="50"/>
  <c r="J9" i="50"/>
  <c r="I9" i="50"/>
  <c r="H9" i="50"/>
  <c r="G9" i="50"/>
  <c r="F9" i="50"/>
  <c r="E9" i="50"/>
  <c r="D9" i="50"/>
  <c r="C9" i="50"/>
  <c r="N8" i="50"/>
  <c r="M8" i="50"/>
  <c r="L8" i="50"/>
  <c r="K8" i="50"/>
  <c r="J8" i="50"/>
  <c r="I8" i="50"/>
  <c r="H8" i="50"/>
  <c r="G8" i="50"/>
  <c r="F8" i="50"/>
  <c r="E8" i="50"/>
  <c r="D8" i="50"/>
  <c r="C8" i="50"/>
  <c r="N7" i="50"/>
  <c r="M7" i="50"/>
  <c r="L7" i="50"/>
  <c r="K7" i="50"/>
  <c r="J7" i="50"/>
  <c r="I7" i="50"/>
  <c r="H7" i="50"/>
  <c r="G7" i="50"/>
  <c r="F7" i="50"/>
  <c r="E7" i="50"/>
  <c r="D7" i="50"/>
  <c r="C7" i="50"/>
  <c r="N6" i="50"/>
  <c r="M6" i="50"/>
  <c r="L6" i="50"/>
  <c r="K6" i="50"/>
  <c r="J6" i="50"/>
  <c r="I6" i="50"/>
  <c r="H6" i="50"/>
  <c r="H17" i="50" s="1"/>
  <c r="G6" i="50"/>
  <c r="G17" i="50" s="1"/>
  <c r="F6" i="50"/>
  <c r="E6" i="50"/>
  <c r="D6" i="50"/>
  <c r="C6" i="50"/>
  <c r="N5" i="50"/>
  <c r="M5" i="50"/>
  <c r="M17" i="50" s="1"/>
  <c r="L5" i="50"/>
  <c r="L17" i="50" s="1"/>
  <c r="K5" i="50"/>
  <c r="K17" i="50" s="1"/>
  <c r="J5" i="50"/>
  <c r="I5" i="50"/>
  <c r="H5" i="50"/>
  <c r="G5" i="50"/>
  <c r="F5" i="50"/>
  <c r="F17" i="50" s="1"/>
  <c r="E5" i="50"/>
  <c r="E17" i="50" s="1"/>
  <c r="D5" i="50"/>
  <c r="D17" i="50" s="1"/>
  <c r="C5" i="50"/>
  <c r="N17" i="50"/>
  <c r="J17" i="50"/>
  <c r="I17" i="50" l="1"/>
  <c r="C17" i="50"/>
  <c r="N18" i="50"/>
  <c r="O200" i="39" l="1"/>
  <c r="N172" i="39"/>
  <c r="N173" i="39"/>
  <c r="N174" i="39"/>
  <c r="N175" i="39"/>
  <c r="N176" i="39"/>
  <c r="N177" i="39"/>
  <c r="N178" i="39"/>
  <c r="N179" i="39"/>
  <c r="N180" i="39"/>
  <c r="N181" i="39"/>
  <c r="N182" i="39"/>
  <c r="N158" i="39"/>
  <c r="N187" i="39" s="1"/>
  <c r="N159" i="39"/>
  <c r="N188" i="39" s="1"/>
  <c r="N160" i="39"/>
  <c r="N189" i="39" s="1"/>
  <c r="N161" i="39"/>
  <c r="N190" i="39" s="1"/>
  <c r="N162" i="39"/>
  <c r="N163" i="39"/>
  <c r="N164" i="39"/>
  <c r="N165" i="39"/>
  <c r="N166" i="39"/>
  <c r="N167" i="39"/>
  <c r="N196" i="39" s="1"/>
  <c r="N168" i="39"/>
  <c r="N197" i="39" s="1"/>
  <c r="C158" i="39"/>
  <c r="M155" i="39"/>
  <c r="L155" i="39"/>
  <c r="K155" i="39"/>
  <c r="J155" i="39"/>
  <c r="I155" i="39"/>
  <c r="H155" i="39"/>
  <c r="G155" i="39"/>
  <c r="F155" i="39"/>
  <c r="E155" i="39"/>
  <c r="D155" i="39"/>
  <c r="C155" i="39"/>
  <c r="O154" i="39"/>
  <c r="O153" i="39"/>
  <c r="O152" i="39"/>
  <c r="O151" i="39"/>
  <c r="O150" i="39"/>
  <c r="O149" i="39"/>
  <c r="O148" i="39"/>
  <c r="O147" i="39"/>
  <c r="O146" i="39"/>
  <c r="O145" i="39"/>
  <c r="N155" i="39"/>
  <c r="N143" i="39"/>
  <c r="M143" i="39"/>
  <c r="L143" i="39"/>
  <c r="K143" i="39"/>
  <c r="J143" i="39"/>
  <c r="I143" i="39"/>
  <c r="H143" i="39"/>
  <c r="G143" i="39"/>
  <c r="F143" i="39"/>
  <c r="E143" i="39"/>
  <c r="D143" i="39"/>
  <c r="C143" i="39"/>
  <c r="CT53" i="28"/>
  <c r="N195" i="39" l="1"/>
  <c r="N194" i="39"/>
  <c r="N193" i="39"/>
  <c r="N192" i="39"/>
  <c r="N183" i="39"/>
  <c r="N191" i="39"/>
  <c r="N198" i="39"/>
  <c r="N169" i="39"/>
  <c r="O155" i="39"/>
  <c r="O144" i="39"/>
  <c r="D5" i="28" l="1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18" i="2" l="1"/>
  <c r="CI70" i="28" s="1"/>
  <c r="N35" i="2" l="1"/>
  <c r="O35" i="2"/>
  <c r="P35" i="2"/>
  <c r="N36" i="2"/>
  <c r="N37" i="2"/>
  <c r="O37" i="2"/>
  <c r="P37" i="2" s="1"/>
  <c r="N38" i="2"/>
  <c r="O38" i="2"/>
  <c r="P38" i="2"/>
  <c r="N39" i="2"/>
  <c r="O39" i="2" s="1"/>
  <c r="P39" i="2" s="1"/>
  <c r="N40" i="2"/>
  <c r="O40" i="2" s="1"/>
  <c r="P40" i="2" s="1"/>
  <c r="N41" i="2"/>
  <c r="O41" i="2"/>
  <c r="P41" i="2"/>
  <c r="N42" i="2"/>
  <c r="O42" i="2" s="1"/>
  <c r="P42" i="2" s="1"/>
  <c r="N43" i="2"/>
  <c r="O43" i="2"/>
  <c r="P43" i="2" s="1"/>
  <c r="N44" i="2"/>
  <c r="O44" i="2"/>
  <c r="P44" i="2" s="1"/>
  <c r="CH139" i="36"/>
  <c r="CG139" i="36"/>
  <c r="CF139" i="36"/>
  <c r="CE139" i="36"/>
  <c r="CD139" i="36"/>
  <c r="CC139" i="36"/>
  <c r="CB139" i="36"/>
  <c r="CA139" i="36"/>
  <c r="BZ139" i="36"/>
  <c r="BY139" i="36"/>
  <c r="BX139" i="36"/>
  <c r="BW139" i="36"/>
  <c r="BV139" i="36"/>
  <c r="BU139" i="36"/>
  <c r="BT139" i="36"/>
  <c r="BS139" i="36"/>
  <c r="BR139" i="36"/>
  <c r="BQ139" i="36"/>
  <c r="BP139" i="36"/>
  <c r="BO139" i="36"/>
  <c r="BN139" i="36"/>
  <c r="BM139" i="36"/>
  <c r="BL139" i="36"/>
  <c r="BK139" i="36"/>
  <c r="BJ139" i="36"/>
  <c r="BI139" i="36"/>
  <c r="BH139" i="36"/>
  <c r="BG139" i="36"/>
  <c r="BF139" i="36"/>
  <c r="BE139" i="36"/>
  <c r="BD139" i="36"/>
  <c r="BC139" i="36"/>
  <c r="BB139" i="36"/>
  <c r="BA139" i="36"/>
  <c r="AZ139" i="36"/>
  <c r="AY139" i="36"/>
  <c r="AX139" i="36"/>
  <c r="AW139" i="36"/>
  <c r="AV139" i="36"/>
  <c r="AU139" i="36"/>
  <c r="AT139" i="36"/>
  <c r="AS139" i="36"/>
  <c r="AR139" i="36"/>
  <c r="AQ139" i="36"/>
  <c r="AP139" i="36"/>
  <c r="AO139" i="36"/>
  <c r="AN139" i="36"/>
  <c r="AM139" i="36"/>
  <c r="AL139" i="36"/>
  <c r="AK139" i="36"/>
  <c r="AJ139" i="36"/>
  <c r="AI139" i="36"/>
  <c r="AH139" i="36"/>
  <c r="AG139" i="36"/>
  <c r="AF139" i="36"/>
  <c r="AE139" i="36"/>
  <c r="AD139" i="36"/>
  <c r="AC139" i="36"/>
  <c r="AB139" i="36"/>
  <c r="AA139" i="36"/>
  <c r="Z139" i="36"/>
  <c r="Y139" i="36"/>
  <c r="X139" i="36"/>
  <c r="W139" i="36"/>
  <c r="V139" i="36"/>
  <c r="U139" i="36"/>
  <c r="T139" i="36"/>
  <c r="R139" i="36"/>
  <c r="N139" i="36"/>
  <c r="M139" i="36"/>
  <c r="L139" i="36"/>
  <c r="K139" i="36"/>
  <c r="J139" i="36"/>
  <c r="I139" i="36"/>
  <c r="H139" i="36"/>
  <c r="G139" i="36"/>
  <c r="F139" i="36"/>
  <c r="E139" i="36"/>
  <c r="D139" i="36"/>
  <c r="C139" i="36"/>
  <c r="CH138" i="36"/>
  <c r="CG138" i="36"/>
  <c r="CF138" i="36"/>
  <c r="CE138" i="36"/>
  <c r="CD138" i="36"/>
  <c r="CC138" i="36"/>
  <c r="CB138" i="36"/>
  <c r="CA138" i="36"/>
  <c r="BZ138" i="36"/>
  <c r="BY138" i="36"/>
  <c r="BX138" i="36"/>
  <c r="BW138" i="36"/>
  <c r="BV138" i="36"/>
  <c r="BU138" i="36"/>
  <c r="BT138" i="36"/>
  <c r="BS138" i="36"/>
  <c r="BR138" i="36"/>
  <c r="BQ138" i="36"/>
  <c r="BP138" i="36"/>
  <c r="BO138" i="36"/>
  <c r="BN138" i="36"/>
  <c r="BM138" i="36"/>
  <c r="BL138" i="36"/>
  <c r="BK138" i="36"/>
  <c r="BJ138" i="36"/>
  <c r="BI138" i="36"/>
  <c r="BH138" i="36"/>
  <c r="BG138" i="36"/>
  <c r="BF138" i="36"/>
  <c r="BE138" i="36"/>
  <c r="BD138" i="36"/>
  <c r="BC138" i="36"/>
  <c r="BB138" i="36"/>
  <c r="BA138" i="36"/>
  <c r="AZ138" i="36"/>
  <c r="AY138" i="36"/>
  <c r="AX138" i="36"/>
  <c r="AW138" i="36"/>
  <c r="AV138" i="36"/>
  <c r="AU138" i="36"/>
  <c r="AT138" i="36"/>
  <c r="AS138" i="36"/>
  <c r="AR138" i="36"/>
  <c r="AQ138" i="36"/>
  <c r="AP138" i="36"/>
  <c r="AO138" i="36"/>
  <c r="AN138" i="36"/>
  <c r="AM138" i="36"/>
  <c r="AL138" i="36"/>
  <c r="AK138" i="36"/>
  <c r="AJ138" i="36"/>
  <c r="AI138" i="36"/>
  <c r="AH138" i="36"/>
  <c r="AG138" i="36"/>
  <c r="AF138" i="36"/>
  <c r="AE138" i="36"/>
  <c r="AD138" i="36"/>
  <c r="AC138" i="36"/>
  <c r="AB138" i="36"/>
  <c r="AA138" i="36"/>
  <c r="Z138" i="36"/>
  <c r="Y138" i="36"/>
  <c r="X138" i="36"/>
  <c r="W138" i="36"/>
  <c r="V138" i="36"/>
  <c r="U138" i="36"/>
  <c r="T138" i="36"/>
  <c r="N138" i="36"/>
  <c r="M138" i="36"/>
  <c r="L138" i="36"/>
  <c r="K138" i="36"/>
  <c r="J138" i="36"/>
  <c r="I138" i="36"/>
  <c r="H138" i="36"/>
  <c r="G138" i="36"/>
  <c r="F138" i="36"/>
  <c r="E138" i="36"/>
  <c r="D138" i="36"/>
  <c r="C138" i="36"/>
  <c r="CH137" i="36"/>
  <c r="CG137" i="36"/>
  <c r="CF137" i="36"/>
  <c r="CE137" i="36"/>
  <c r="CD137" i="36"/>
  <c r="CC137" i="36"/>
  <c r="CB137" i="36"/>
  <c r="CA137" i="36"/>
  <c r="BZ137" i="36"/>
  <c r="BY137" i="36"/>
  <c r="BX137" i="36"/>
  <c r="BW137" i="36"/>
  <c r="BV137" i="36"/>
  <c r="BU137" i="36"/>
  <c r="BT137" i="36"/>
  <c r="BS137" i="36"/>
  <c r="BR137" i="36"/>
  <c r="BQ137" i="36"/>
  <c r="BP137" i="36"/>
  <c r="BO137" i="36"/>
  <c r="BN137" i="36"/>
  <c r="BM137" i="36"/>
  <c r="BL137" i="36"/>
  <c r="BK137" i="36"/>
  <c r="BJ137" i="36"/>
  <c r="BI137" i="36"/>
  <c r="BH137" i="36"/>
  <c r="BG137" i="36"/>
  <c r="BF137" i="36"/>
  <c r="BE137" i="36"/>
  <c r="BD137" i="36"/>
  <c r="BC137" i="36"/>
  <c r="BB137" i="36"/>
  <c r="BA137" i="36"/>
  <c r="AZ137" i="36"/>
  <c r="AY137" i="36"/>
  <c r="AX137" i="36"/>
  <c r="AW137" i="36"/>
  <c r="AV137" i="36"/>
  <c r="AU137" i="36"/>
  <c r="AT137" i="36"/>
  <c r="AS137" i="36"/>
  <c r="AR137" i="36"/>
  <c r="AQ137" i="36"/>
  <c r="AP137" i="36"/>
  <c r="AO137" i="36"/>
  <c r="AN137" i="36"/>
  <c r="AM137" i="36"/>
  <c r="AL137" i="36"/>
  <c r="AK137" i="36"/>
  <c r="AJ137" i="36"/>
  <c r="AI137" i="36"/>
  <c r="AH137" i="36"/>
  <c r="AG137" i="36"/>
  <c r="AF137" i="36"/>
  <c r="AE137" i="36"/>
  <c r="AD137" i="36"/>
  <c r="AC137" i="36"/>
  <c r="AB137" i="36"/>
  <c r="AA137" i="36"/>
  <c r="Z137" i="36"/>
  <c r="Y137" i="36"/>
  <c r="X137" i="36"/>
  <c r="W137" i="36"/>
  <c r="V137" i="36"/>
  <c r="U137" i="36"/>
  <c r="T137" i="36"/>
  <c r="R137" i="36"/>
  <c r="N137" i="36"/>
  <c r="M137" i="36"/>
  <c r="L137" i="36"/>
  <c r="K137" i="36"/>
  <c r="J137" i="36"/>
  <c r="I137" i="36"/>
  <c r="H137" i="36"/>
  <c r="G137" i="36"/>
  <c r="F137" i="36"/>
  <c r="E137" i="36"/>
  <c r="D137" i="36"/>
  <c r="C137" i="36"/>
  <c r="CH136" i="36"/>
  <c r="CG136" i="36"/>
  <c r="CF136" i="36"/>
  <c r="CE136" i="36"/>
  <c r="CD136" i="36"/>
  <c r="CC136" i="36"/>
  <c r="CB136" i="36"/>
  <c r="CA136" i="36"/>
  <c r="BZ136" i="36"/>
  <c r="BY136" i="36"/>
  <c r="BX136" i="36"/>
  <c r="BW136" i="36"/>
  <c r="BV136" i="36"/>
  <c r="BU136" i="36"/>
  <c r="BT136" i="36"/>
  <c r="BS136" i="36"/>
  <c r="BR136" i="36"/>
  <c r="BQ136" i="36"/>
  <c r="BP136" i="36"/>
  <c r="BO136" i="36"/>
  <c r="BN136" i="36"/>
  <c r="BM136" i="36"/>
  <c r="BL136" i="36"/>
  <c r="BK136" i="36"/>
  <c r="BJ136" i="36"/>
  <c r="BI136" i="36"/>
  <c r="BH136" i="36"/>
  <c r="BG136" i="36"/>
  <c r="BF136" i="36"/>
  <c r="BE136" i="36"/>
  <c r="BD136" i="36"/>
  <c r="BC136" i="36"/>
  <c r="BB136" i="36"/>
  <c r="BA136" i="36"/>
  <c r="AZ136" i="36"/>
  <c r="AY136" i="36"/>
  <c r="AX136" i="36"/>
  <c r="AW136" i="36"/>
  <c r="AV136" i="36"/>
  <c r="AU136" i="36"/>
  <c r="AT136" i="36"/>
  <c r="AS136" i="36"/>
  <c r="AR136" i="36"/>
  <c r="AQ136" i="36"/>
  <c r="AP136" i="36"/>
  <c r="AO136" i="36"/>
  <c r="AN136" i="36"/>
  <c r="AM136" i="36"/>
  <c r="AL136" i="36"/>
  <c r="AK136" i="36"/>
  <c r="AJ136" i="36"/>
  <c r="AI136" i="36"/>
  <c r="AH136" i="36"/>
  <c r="AG136" i="36"/>
  <c r="AF136" i="36"/>
  <c r="AE136" i="36"/>
  <c r="AD136" i="36"/>
  <c r="AC136" i="36"/>
  <c r="AB136" i="36"/>
  <c r="AA136" i="36"/>
  <c r="Z136" i="36"/>
  <c r="Y136" i="36"/>
  <c r="X136" i="36"/>
  <c r="W136" i="36"/>
  <c r="V136" i="36"/>
  <c r="U136" i="36"/>
  <c r="T136" i="36"/>
  <c r="N136" i="36"/>
  <c r="M136" i="36"/>
  <c r="L136" i="36"/>
  <c r="K136" i="36"/>
  <c r="J136" i="36"/>
  <c r="I136" i="36"/>
  <c r="H136" i="36"/>
  <c r="G136" i="36"/>
  <c r="F136" i="36"/>
  <c r="E136" i="36"/>
  <c r="D136" i="36"/>
  <c r="C136" i="36"/>
  <c r="CH135" i="36"/>
  <c r="CG135" i="36"/>
  <c r="CF135" i="36"/>
  <c r="CE135" i="36"/>
  <c r="CD135" i="36"/>
  <c r="CC135" i="36"/>
  <c r="CB135" i="36"/>
  <c r="CA135" i="36"/>
  <c r="BZ135" i="36"/>
  <c r="BY135" i="36"/>
  <c r="BX135" i="36"/>
  <c r="BW135" i="36"/>
  <c r="BV135" i="36"/>
  <c r="BU135" i="36"/>
  <c r="BT135" i="36"/>
  <c r="BS135" i="36"/>
  <c r="BR135" i="36"/>
  <c r="BQ135" i="36"/>
  <c r="BP135" i="36"/>
  <c r="BO135" i="36"/>
  <c r="BN135" i="36"/>
  <c r="BM135" i="36"/>
  <c r="BL135" i="36"/>
  <c r="BK135" i="36"/>
  <c r="BJ135" i="36"/>
  <c r="BI135" i="36"/>
  <c r="BH135" i="36"/>
  <c r="BG135" i="36"/>
  <c r="BF135" i="36"/>
  <c r="BE135" i="36"/>
  <c r="BD135" i="36"/>
  <c r="BC135" i="36"/>
  <c r="BB135" i="36"/>
  <c r="BA135" i="36"/>
  <c r="AZ135" i="36"/>
  <c r="AY135" i="36"/>
  <c r="AX135" i="36"/>
  <c r="AW135" i="36"/>
  <c r="AV135" i="36"/>
  <c r="AU135" i="36"/>
  <c r="AT135" i="36"/>
  <c r="AS135" i="36"/>
  <c r="AR135" i="36"/>
  <c r="AQ135" i="36"/>
  <c r="AP135" i="36"/>
  <c r="AO135" i="36"/>
  <c r="AN135" i="36"/>
  <c r="AM135" i="36"/>
  <c r="AL135" i="36"/>
  <c r="AK135" i="36"/>
  <c r="AJ135" i="36"/>
  <c r="AI135" i="36"/>
  <c r="AH135" i="36"/>
  <c r="AG135" i="36"/>
  <c r="AF135" i="36"/>
  <c r="AE135" i="36"/>
  <c r="AD135" i="36"/>
  <c r="AC135" i="36"/>
  <c r="AB135" i="36"/>
  <c r="AA135" i="36"/>
  <c r="Z135" i="36"/>
  <c r="Y135" i="36"/>
  <c r="X135" i="36"/>
  <c r="W135" i="36"/>
  <c r="V135" i="36"/>
  <c r="U135" i="36"/>
  <c r="T135" i="36"/>
  <c r="R135" i="36"/>
  <c r="N135" i="36"/>
  <c r="M135" i="36"/>
  <c r="L135" i="36"/>
  <c r="K135" i="36"/>
  <c r="J135" i="36"/>
  <c r="I135" i="36"/>
  <c r="H135" i="36"/>
  <c r="G135" i="36"/>
  <c r="F135" i="36"/>
  <c r="E135" i="36"/>
  <c r="D135" i="36"/>
  <c r="C135" i="36"/>
  <c r="CH134" i="36"/>
  <c r="CG134" i="36"/>
  <c r="CF134" i="36"/>
  <c r="CE134" i="36"/>
  <c r="CD134" i="36"/>
  <c r="CC134" i="36"/>
  <c r="CB134" i="36"/>
  <c r="CA134" i="36"/>
  <c r="BZ134" i="36"/>
  <c r="BY134" i="36"/>
  <c r="BX134" i="36"/>
  <c r="BW134" i="36"/>
  <c r="BV134" i="36"/>
  <c r="BU134" i="36"/>
  <c r="BT134" i="36"/>
  <c r="BS134" i="36"/>
  <c r="BR134" i="36"/>
  <c r="BQ134" i="36"/>
  <c r="BP134" i="36"/>
  <c r="BO134" i="36"/>
  <c r="BN134" i="36"/>
  <c r="BM134" i="36"/>
  <c r="BL134" i="36"/>
  <c r="BK134" i="36"/>
  <c r="BJ134" i="36"/>
  <c r="BI134" i="36"/>
  <c r="BH134" i="36"/>
  <c r="BG134" i="36"/>
  <c r="BF134" i="36"/>
  <c r="BE134" i="36"/>
  <c r="BD134" i="36"/>
  <c r="BC134" i="36"/>
  <c r="BB134" i="36"/>
  <c r="BA134" i="36"/>
  <c r="AZ134" i="36"/>
  <c r="AY134" i="36"/>
  <c r="AX134" i="36"/>
  <c r="AW134" i="36"/>
  <c r="AV134" i="36"/>
  <c r="AU134" i="36"/>
  <c r="AT134" i="36"/>
  <c r="AS134" i="36"/>
  <c r="AR134" i="36"/>
  <c r="AQ134" i="36"/>
  <c r="AP134" i="36"/>
  <c r="AO134" i="36"/>
  <c r="AN134" i="36"/>
  <c r="AM134" i="36"/>
  <c r="AL134" i="36"/>
  <c r="AK134" i="36"/>
  <c r="AJ134" i="36"/>
  <c r="AI134" i="36"/>
  <c r="AH134" i="36"/>
  <c r="AG134" i="36"/>
  <c r="AF134" i="36"/>
  <c r="AE134" i="36"/>
  <c r="AD134" i="36"/>
  <c r="AC134" i="36"/>
  <c r="AB134" i="36"/>
  <c r="AA134" i="36"/>
  <c r="Z134" i="36"/>
  <c r="Y134" i="36"/>
  <c r="X134" i="36"/>
  <c r="W134" i="36"/>
  <c r="V134" i="36"/>
  <c r="U134" i="36"/>
  <c r="T134" i="36"/>
  <c r="N134" i="36"/>
  <c r="M134" i="36"/>
  <c r="L134" i="36"/>
  <c r="K134" i="36"/>
  <c r="J134" i="36"/>
  <c r="I134" i="36"/>
  <c r="H134" i="36"/>
  <c r="G134" i="36"/>
  <c r="F134" i="36"/>
  <c r="E134" i="36"/>
  <c r="D134" i="36"/>
  <c r="C134" i="36"/>
  <c r="CH133" i="36"/>
  <c r="CG133" i="36"/>
  <c r="CF133" i="36"/>
  <c r="CE133" i="36"/>
  <c r="CD133" i="36"/>
  <c r="CC133" i="36"/>
  <c r="CB133" i="36"/>
  <c r="CA133" i="36"/>
  <c r="BZ133" i="36"/>
  <c r="BY133" i="36"/>
  <c r="BX133" i="36"/>
  <c r="BW133" i="36"/>
  <c r="BV133" i="36"/>
  <c r="BU133" i="36"/>
  <c r="BT133" i="36"/>
  <c r="BS133" i="36"/>
  <c r="BR133" i="36"/>
  <c r="BQ133" i="36"/>
  <c r="BP133" i="36"/>
  <c r="BO133" i="36"/>
  <c r="BN133" i="36"/>
  <c r="BM133" i="36"/>
  <c r="BL133" i="36"/>
  <c r="BK133" i="36"/>
  <c r="BJ133" i="36"/>
  <c r="BI133" i="36"/>
  <c r="BH133" i="36"/>
  <c r="BG133" i="36"/>
  <c r="BF133" i="36"/>
  <c r="BE133" i="36"/>
  <c r="BD133" i="36"/>
  <c r="BC133" i="36"/>
  <c r="BB133" i="36"/>
  <c r="BA133" i="36"/>
  <c r="AZ133" i="36"/>
  <c r="AY133" i="36"/>
  <c r="AX133" i="36"/>
  <c r="AW133" i="36"/>
  <c r="AV133" i="36"/>
  <c r="AU133" i="36"/>
  <c r="AT133" i="36"/>
  <c r="AS133" i="36"/>
  <c r="AR133" i="36"/>
  <c r="AQ133" i="36"/>
  <c r="AP133" i="36"/>
  <c r="AO133" i="36"/>
  <c r="AN133" i="36"/>
  <c r="AM133" i="36"/>
  <c r="AL133" i="36"/>
  <c r="AK133" i="36"/>
  <c r="AJ133" i="36"/>
  <c r="AI133" i="36"/>
  <c r="AH133" i="36"/>
  <c r="AG133" i="36"/>
  <c r="AF133" i="36"/>
  <c r="AE133" i="36"/>
  <c r="AD133" i="36"/>
  <c r="AC133" i="36"/>
  <c r="AB133" i="36"/>
  <c r="AA133" i="36"/>
  <c r="Z133" i="36"/>
  <c r="Y133" i="36"/>
  <c r="X133" i="36"/>
  <c r="W133" i="36"/>
  <c r="V133" i="36"/>
  <c r="U133" i="36"/>
  <c r="T133" i="36"/>
  <c r="R133" i="36"/>
  <c r="N133" i="36"/>
  <c r="M133" i="36"/>
  <c r="L133" i="36"/>
  <c r="K133" i="36"/>
  <c r="J133" i="36"/>
  <c r="I133" i="36"/>
  <c r="H133" i="36"/>
  <c r="G133" i="36"/>
  <c r="F133" i="36"/>
  <c r="E133" i="36"/>
  <c r="D133" i="36"/>
  <c r="C133" i="36"/>
  <c r="CH132" i="36"/>
  <c r="CG132" i="36"/>
  <c r="CF132" i="36"/>
  <c r="CE132" i="36"/>
  <c r="CD132" i="36"/>
  <c r="CC132" i="36"/>
  <c r="CB132" i="36"/>
  <c r="CA132" i="36"/>
  <c r="BZ132" i="36"/>
  <c r="BY132" i="36"/>
  <c r="BX132" i="36"/>
  <c r="BW132" i="36"/>
  <c r="BV132" i="36"/>
  <c r="BU132" i="36"/>
  <c r="BT132" i="36"/>
  <c r="BS132" i="36"/>
  <c r="BR132" i="36"/>
  <c r="BQ132" i="36"/>
  <c r="BP132" i="36"/>
  <c r="BO132" i="36"/>
  <c r="BN132" i="36"/>
  <c r="BM132" i="36"/>
  <c r="BL132" i="36"/>
  <c r="BK132" i="36"/>
  <c r="BJ132" i="36"/>
  <c r="BI132" i="36"/>
  <c r="BH132" i="36"/>
  <c r="BG132" i="36"/>
  <c r="BF132" i="36"/>
  <c r="BE132" i="36"/>
  <c r="BD132" i="36"/>
  <c r="BC132" i="36"/>
  <c r="BB132" i="36"/>
  <c r="BA132" i="36"/>
  <c r="AZ132" i="36"/>
  <c r="AY132" i="36"/>
  <c r="AX132" i="36"/>
  <c r="AW132" i="36"/>
  <c r="AV132" i="36"/>
  <c r="AU132" i="36"/>
  <c r="AT132" i="36"/>
  <c r="AS132" i="36"/>
  <c r="AR132" i="36"/>
  <c r="AQ132" i="36"/>
  <c r="AP132" i="36"/>
  <c r="AO132" i="36"/>
  <c r="AN132" i="36"/>
  <c r="AM132" i="36"/>
  <c r="AL132" i="36"/>
  <c r="AK132" i="36"/>
  <c r="AJ132" i="36"/>
  <c r="AI132" i="36"/>
  <c r="AH132" i="36"/>
  <c r="AG132" i="36"/>
  <c r="AF132" i="36"/>
  <c r="AE132" i="36"/>
  <c r="AD132" i="36"/>
  <c r="AC132" i="36"/>
  <c r="AB132" i="36"/>
  <c r="AA132" i="36"/>
  <c r="Z132" i="36"/>
  <c r="Y132" i="36"/>
  <c r="X132" i="36"/>
  <c r="W132" i="36"/>
  <c r="V132" i="36"/>
  <c r="U132" i="36"/>
  <c r="T132" i="36"/>
  <c r="N132" i="36"/>
  <c r="M132" i="36"/>
  <c r="L132" i="36"/>
  <c r="K132" i="36"/>
  <c r="J132" i="36"/>
  <c r="I132" i="36"/>
  <c r="H132" i="36"/>
  <c r="G132" i="36"/>
  <c r="F132" i="36"/>
  <c r="E132" i="36"/>
  <c r="D132" i="36"/>
  <c r="C132" i="36"/>
  <c r="CH131" i="36"/>
  <c r="CG131" i="36"/>
  <c r="CF131" i="36"/>
  <c r="CE131" i="36"/>
  <c r="CD131" i="36"/>
  <c r="CC131" i="36"/>
  <c r="CB131" i="36"/>
  <c r="CA131" i="36"/>
  <c r="BZ131" i="36"/>
  <c r="BY131" i="36"/>
  <c r="BX131" i="36"/>
  <c r="BW131" i="36"/>
  <c r="BV131" i="36"/>
  <c r="BU131" i="36"/>
  <c r="BT131" i="36"/>
  <c r="BS131" i="36"/>
  <c r="BR131" i="36"/>
  <c r="BQ131" i="36"/>
  <c r="BP131" i="36"/>
  <c r="BO131" i="36"/>
  <c r="BN131" i="36"/>
  <c r="BM131" i="36"/>
  <c r="BL131" i="36"/>
  <c r="BK131" i="36"/>
  <c r="BJ131" i="36"/>
  <c r="BI131" i="36"/>
  <c r="BH131" i="36"/>
  <c r="BG131" i="36"/>
  <c r="BF131" i="36"/>
  <c r="BE131" i="36"/>
  <c r="BD131" i="36"/>
  <c r="BC131" i="36"/>
  <c r="BB131" i="36"/>
  <c r="BA131" i="36"/>
  <c r="AZ131" i="36"/>
  <c r="AY131" i="36"/>
  <c r="AX131" i="36"/>
  <c r="AW131" i="36"/>
  <c r="AV131" i="36"/>
  <c r="AU131" i="36"/>
  <c r="AT131" i="36"/>
  <c r="AS131" i="36"/>
  <c r="AR131" i="36"/>
  <c r="AQ131" i="36"/>
  <c r="AP131" i="36"/>
  <c r="AO131" i="36"/>
  <c r="AN131" i="36"/>
  <c r="AM131" i="36"/>
  <c r="AL131" i="36"/>
  <c r="AK131" i="36"/>
  <c r="AJ131" i="36"/>
  <c r="AI131" i="36"/>
  <c r="AH131" i="36"/>
  <c r="AG131" i="36"/>
  <c r="AF131" i="36"/>
  <c r="AE131" i="36"/>
  <c r="AD131" i="36"/>
  <c r="AC131" i="36"/>
  <c r="AB131" i="36"/>
  <c r="AA131" i="36"/>
  <c r="Z131" i="36"/>
  <c r="Y131" i="36"/>
  <c r="X131" i="36"/>
  <c r="W131" i="36"/>
  <c r="V131" i="36"/>
  <c r="U131" i="36"/>
  <c r="T131" i="36"/>
  <c r="R131" i="36"/>
  <c r="N131" i="36"/>
  <c r="M131" i="36"/>
  <c r="L131" i="36"/>
  <c r="K131" i="36"/>
  <c r="J131" i="36"/>
  <c r="I131" i="36"/>
  <c r="H131" i="36"/>
  <c r="G131" i="36"/>
  <c r="F131" i="36"/>
  <c r="E131" i="36"/>
  <c r="D131" i="36"/>
  <c r="C131" i="36"/>
  <c r="CH130" i="36"/>
  <c r="CG130" i="36"/>
  <c r="CF130" i="36"/>
  <c r="CE130" i="36"/>
  <c r="CD130" i="36"/>
  <c r="CC130" i="36"/>
  <c r="CB130" i="36"/>
  <c r="CA130" i="36"/>
  <c r="BZ130" i="36"/>
  <c r="BY130" i="36"/>
  <c r="BX130" i="36"/>
  <c r="BW130" i="36"/>
  <c r="BV130" i="36"/>
  <c r="BU130" i="36"/>
  <c r="BT130" i="36"/>
  <c r="BS130" i="36"/>
  <c r="BR130" i="36"/>
  <c r="BQ130" i="36"/>
  <c r="BP130" i="36"/>
  <c r="BO130" i="36"/>
  <c r="BN130" i="36"/>
  <c r="BM130" i="36"/>
  <c r="BL130" i="36"/>
  <c r="BK130" i="36"/>
  <c r="BJ130" i="36"/>
  <c r="BI130" i="36"/>
  <c r="BH130" i="36"/>
  <c r="BG130" i="36"/>
  <c r="BF130" i="36"/>
  <c r="BE130" i="36"/>
  <c r="BD130" i="36"/>
  <c r="BC130" i="36"/>
  <c r="BB130" i="36"/>
  <c r="BA130" i="36"/>
  <c r="AZ130" i="36"/>
  <c r="AY130" i="36"/>
  <c r="AX130" i="36"/>
  <c r="AW130" i="36"/>
  <c r="AV130" i="36"/>
  <c r="AU130" i="36"/>
  <c r="AT130" i="36"/>
  <c r="AS130" i="36"/>
  <c r="AR130" i="36"/>
  <c r="AQ130" i="36"/>
  <c r="AP130" i="36"/>
  <c r="AO130" i="36"/>
  <c r="AN130" i="36"/>
  <c r="AM130" i="36"/>
  <c r="AL130" i="36"/>
  <c r="AK130" i="36"/>
  <c r="AJ130" i="36"/>
  <c r="AI130" i="36"/>
  <c r="AH130" i="36"/>
  <c r="AG130" i="36"/>
  <c r="AF130" i="36"/>
  <c r="AE130" i="36"/>
  <c r="AD130" i="36"/>
  <c r="AC130" i="36"/>
  <c r="AB130" i="36"/>
  <c r="AA130" i="36"/>
  <c r="Z130" i="36"/>
  <c r="Y130" i="36"/>
  <c r="X130" i="36"/>
  <c r="W130" i="36"/>
  <c r="V130" i="36"/>
  <c r="U130" i="36"/>
  <c r="T130" i="36"/>
  <c r="N130" i="36"/>
  <c r="M130" i="36"/>
  <c r="L130" i="36"/>
  <c r="K130" i="36"/>
  <c r="J130" i="36"/>
  <c r="I130" i="36"/>
  <c r="H130" i="36"/>
  <c r="G130" i="36"/>
  <c r="F130" i="36"/>
  <c r="E130" i="36"/>
  <c r="D130" i="36"/>
  <c r="C130" i="36"/>
  <c r="CH129" i="36"/>
  <c r="CG129" i="36"/>
  <c r="CF129" i="36"/>
  <c r="CE129" i="36"/>
  <c r="CD129" i="36"/>
  <c r="CC129" i="36"/>
  <c r="CB129" i="36"/>
  <c r="CA129" i="36"/>
  <c r="BZ129" i="36"/>
  <c r="BY129" i="36"/>
  <c r="BX129" i="36"/>
  <c r="BW129" i="36"/>
  <c r="BV129" i="36"/>
  <c r="BU129" i="36"/>
  <c r="BT129" i="36"/>
  <c r="BS129" i="36"/>
  <c r="BR129" i="36"/>
  <c r="BQ129" i="36"/>
  <c r="BP129" i="36"/>
  <c r="BO129" i="36"/>
  <c r="BN129" i="36"/>
  <c r="BM129" i="36"/>
  <c r="BL129" i="36"/>
  <c r="BK129" i="36"/>
  <c r="BJ129" i="36"/>
  <c r="BI129" i="36"/>
  <c r="BH129" i="36"/>
  <c r="BG129" i="36"/>
  <c r="BF129" i="36"/>
  <c r="BE129" i="36"/>
  <c r="BD129" i="36"/>
  <c r="BC129" i="36"/>
  <c r="BB129" i="36"/>
  <c r="BA129" i="36"/>
  <c r="AZ129" i="36"/>
  <c r="AY129" i="36"/>
  <c r="AX129" i="36"/>
  <c r="AW129" i="36"/>
  <c r="AV129" i="36"/>
  <c r="AU129" i="36"/>
  <c r="AT129" i="36"/>
  <c r="AS129" i="36"/>
  <c r="AR129" i="36"/>
  <c r="AQ129" i="36"/>
  <c r="AP129" i="36"/>
  <c r="AO129" i="36"/>
  <c r="AN129" i="36"/>
  <c r="AM129" i="36"/>
  <c r="AL129" i="36"/>
  <c r="AK129" i="36"/>
  <c r="AJ129" i="36"/>
  <c r="AI129" i="36"/>
  <c r="AH129" i="36"/>
  <c r="AG129" i="36"/>
  <c r="AF129" i="36"/>
  <c r="AE129" i="36"/>
  <c r="AD129" i="36"/>
  <c r="AC129" i="36"/>
  <c r="AB129" i="36"/>
  <c r="AA129" i="36"/>
  <c r="Z129" i="36"/>
  <c r="Y129" i="36"/>
  <c r="X129" i="36"/>
  <c r="W129" i="36"/>
  <c r="V129" i="36"/>
  <c r="U129" i="36"/>
  <c r="T129" i="36"/>
  <c r="R129" i="36"/>
  <c r="N129" i="36"/>
  <c r="M129" i="36"/>
  <c r="L129" i="36"/>
  <c r="K129" i="36"/>
  <c r="J129" i="36"/>
  <c r="I129" i="36"/>
  <c r="H129" i="36"/>
  <c r="G129" i="36"/>
  <c r="F129" i="36"/>
  <c r="E129" i="36"/>
  <c r="D129" i="36"/>
  <c r="C129" i="36"/>
  <c r="CH128" i="36"/>
  <c r="CG128" i="36"/>
  <c r="CF128" i="36"/>
  <c r="CE128" i="36"/>
  <c r="CD128" i="36"/>
  <c r="CC128" i="36"/>
  <c r="CB128" i="36"/>
  <c r="CA128" i="36"/>
  <c r="BZ128" i="36"/>
  <c r="BY128" i="36"/>
  <c r="BX128" i="36"/>
  <c r="BW128" i="36"/>
  <c r="BV128" i="36"/>
  <c r="BU128" i="36"/>
  <c r="BT128" i="36"/>
  <c r="BS128" i="36"/>
  <c r="BR128" i="36"/>
  <c r="BQ128" i="36"/>
  <c r="BP128" i="36"/>
  <c r="BO128" i="36"/>
  <c r="BN128" i="36"/>
  <c r="BM128" i="36"/>
  <c r="BL128" i="36"/>
  <c r="BK128" i="36"/>
  <c r="BJ128" i="36"/>
  <c r="BI128" i="36"/>
  <c r="BH128" i="36"/>
  <c r="BG128" i="36"/>
  <c r="BF128" i="36"/>
  <c r="BE128" i="36"/>
  <c r="BD128" i="36"/>
  <c r="BC128" i="36"/>
  <c r="BB128" i="36"/>
  <c r="BA128" i="36"/>
  <c r="AZ128" i="36"/>
  <c r="AY128" i="36"/>
  <c r="AX128" i="36"/>
  <c r="AW128" i="36"/>
  <c r="AV128" i="36"/>
  <c r="AU128" i="36"/>
  <c r="AT128" i="36"/>
  <c r="AS128" i="36"/>
  <c r="AR128" i="36"/>
  <c r="AQ128" i="36"/>
  <c r="AP128" i="36"/>
  <c r="AO128" i="36"/>
  <c r="AN128" i="36"/>
  <c r="AM128" i="36"/>
  <c r="AL128" i="36"/>
  <c r="AK128" i="36"/>
  <c r="AJ128" i="36"/>
  <c r="AI128" i="36"/>
  <c r="AH128" i="36"/>
  <c r="AG128" i="36"/>
  <c r="AF128" i="36"/>
  <c r="AE128" i="36"/>
  <c r="AD128" i="36"/>
  <c r="AC128" i="36"/>
  <c r="AB128" i="36"/>
  <c r="AA128" i="36"/>
  <c r="Z128" i="36"/>
  <c r="Y128" i="36"/>
  <c r="X128" i="36"/>
  <c r="W128" i="36"/>
  <c r="V128" i="36"/>
  <c r="U128" i="36"/>
  <c r="T128" i="36"/>
  <c r="N128" i="36"/>
  <c r="M128" i="36"/>
  <c r="L128" i="36"/>
  <c r="K128" i="36"/>
  <c r="J128" i="36"/>
  <c r="I128" i="36"/>
  <c r="H128" i="36"/>
  <c r="G128" i="36"/>
  <c r="F128" i="36"/>
  <c r="E128" i="36"/>
  <c r="D128" i="36"/>
  <c r="C128" i="36"/>
  <c r="CH127" i="36"/>
  <c r="CG127" i="36"/>
  <c r="CF127" i="36"/>
  <c r="CE127" i="36"/>
  <c r="CD127" i="36"/>
  <c r="CC127" i="36"/>
  <c r="CB127" i="36"/>
  <c r="CA127" i="36"/>
  <c r="BZ127" i="36"/>
  <c r="BY127" i="36"/>
  <c r="BX127" i="36"/>
  <c r="BW127" i="36"/>
  <c r="BV127" i="36"/>
  <c r="BU127" i="36"/>
  <c r="BT127" i="36"/>
  <c r="BS127" i="36"/>
  <c r="BR127" i="36"/>
  <c r="BQ127" i="36"/>
  <c r="BP127" i="36"/>
  <c r="BO127" i="36"/>
  <c r="BN127" i="36"/>
  <c r="BM127" i="36"/>
  <c r="BL127" i="36"/>
  <c r="BK127" i="36"/>
  <c r="BJ127" i="36"/>
  <c r="BI127" i="36"/>
  <c r="BH127" i="36"/>
  <c r="BG127" i="36"/>
  <c r="BF127" i="36"/>
  <c r="BE127" i="36"/>
  <c r="BD127" i="36"/>
  <c r="BC127" i="36"/>
  <c r="BB127" i="36"/>
  <c r="BA127" i="36"/>
  <c r="AZ127" i="36"/>
  <c r="AY127" i="36"/>
  <c r="AX127" i="36"/>
  <c r="AW127" i="36"/>
  <c r="AV127" i="36"/>
  <c r="AU127" i="36"/>
  <c r="AT127" i="36"/>
  <c r="AS127" i="36"/>
  <c r="AR127" i="36"/>
  <c r="AQ127" i="36"/>
  <c r="AP127" i="36"/>
  <c r="AO127" i="36"/>
  <c r="AN127" i="36"/>
  <c r="AM127" i="36"/>
  <c r="AL127" i="36"/>
  <c r="AK127" i="36"/>
  <c r="AJ127" i="36"/>
  <c r="AI127" i="36"/>
  <c r="AH127" i="36"/>
  <c r="AG127" i="36"/>
  <c r="AF127" i="36"/>
  <c r="AE127" i="36"/>
  <c r="AD127" i="36"/>
  <c r="AC127" i="36"/>
  <c r="AB127" i="36"/>
  <c r="AA127" i="36"/>
  <c r="Z127" i="36"/>
  <c r="Y127" i="36"/>
  <c r="X127" i="36"/>
  <c r="W127" i="36"/>
  <c r="V127" i="36"/>
  <c r="U127" i="36"/>
  <c r="T127" i="36"/>
  <c r="R127" i="36"/>
  <c r="N127" i="36"/>
  <c r="M127" i="36"/>
  <c r="L127" i="36"/>
  <c r="K127" i="36"/>
  <c r="J127" i="36"/>
  <c r="I127" i="36"/>
  <c r="H127" i="36"/>
  <c r="G127" i="36"/>
  <c r="F127" i="36"/>
  <c r="E127" i="36"/>
  <c r="D127" i="36"/>
  <c r="CH122" i="36"/>
  <c r="CG122" i="36"/>
  <c r="CF122" i="36"/>
  <c r="CE122" i="36"/>
  <c r="CD122" i="36"/>
  <c r="CC122" i="36"/>
  <c r="CB122" i="36"/>
  <c r="CA122" i="36"/>
  <c r="BZ122" i="36"/>
  <c r="BY122" i="36"/>
  <c r="BX122" i="36"/>
  <c r="BW122" i="36"/>
  <c r="BV122" i="36"/>
  <c r="BU122" i="36"/>
  <c r="BT122" i="36"/>
  <c r="BS122" i="36"/>
  <c r="BR122" i="36"/>
  <c r="BQ122" i="36"/>
  <c r="BP122" i="36"/>
  <c r="BO122" i="36"/>
  <c r="BN122" i="36"/>
  <c r="BM122" i="36"/>
  <c r="BL122" i="36"/>
  <c r="BK122" i="36"/>
  <c r="BJ122" i="36"/>
  <c r="BI122" i="36"/>
  <c r="BH122" i="36"/>
  <c r="BG122" i="36"/>
  <c r="BF122" i="36"/>
  <c r="BE122" i="36"/>
  <c r="BD122" i="36"/>
  <c r="BC122" i="36"/>
  <c r="BB122" i="36"/>
  <c r="BA122" i="36"/>
  <c r="AZ122" i="36"/>
  <c r="AY122" i="36"/>
  <c r="AX122" i="36"/>
  <c r="AW122" i="36"/>
  <c r="AV122" i="36"/>
  <c r="AU122" i="36"/>
  <c r="AT122" i="36"/>
  <c r="AS122" i="36"/>
  <c r="AR122" i="36"/>
  <c r="AQ122" i="36"/>
  <c r="AP122" i="36"/>
  <c r="AO122" i="36"/>
  <c r="AN122" i="36"/>
  <c r="AM122" i="36"/>
  <c r="AL122" i="36"/>
  <c r="AK122" i="36"/>
  <c r="AJ122" i="36"/>
  <c r="AI122" i="36"/>
  <c r="AH122" i="36"/>
  <c r="AG122" i="36"/>
  <c r="AF122" i="36"/>
  <c r="AE122" i="36"/>
  <c r="AD122" i="36"/>
  <c r="AC122" i="36"/>
  <c r="AB122" i="36"/>
  <c r="AA122" i="36"/>
  <c r="Z122" i="36"/>
  <c r="Y122" i="36"/>
  <c r="X122" i="36"/>
  <c r="W122" i="36"/>
  <c r="V122" i="36"/>
  <c r="U122" i="36"/>
  <c r="T122" i="36"/>
  <c r="N122" i="36"/>
  <c r="M122" i="36"/>
  <c r="L122" i="36"/>
  <c r="K122" i="36"/>
  <c r="J122" i="36"/>
  <c r="I122" i="36"/>
  <c r="H122" i="36"/>
  <c r="G122" i="36"/>
  <c r="F122" i="36"/>
  <c r="E122" i="36"/>
  <c r="D122" i="36"/>
  <c r="C122" i="36"/>
  <c r="CH121" i="36"/>
  <c r="CG121" i="36"/>
  <c r="CF121" i="36"/>
  <c r="CE121" i="36"/>
  <c r="CD121" i="36"/>
  <c r="CC121" i="36"/>
  <c r="CB121" i="36"/>
  <c r="CA121" i="36"/>
  <c r="BZ121" i="36"/>
  <c r="BY121" i="36"/>
  <c r="BX121" i="36"/>
  <c r="BW121" i="36"/>
  <c r="BV121" i="36"/>
  <c r="BU121" i="36"/>
  <c r="BT121" i="36"/>
  <c r="BS121" i="36"/>
  <c r="BR121" i="36"/>
  <c r="BQ121" i="36"/>
  <c r="BP121" i="36"/>
  <c r="BO121" i="36"/>
  <c r="BN121" i="36"/>
  <c r="BM121" i="36"/>
  <c r="BL121" i="36"/>
  <c r="BK121" i="36"/>
  <c r="BJ121" i="36"/>
  <c r="BI121" i="36"/>
  <c r="BH121" i="36"/>
  <c r="BG121" i="36"/>
  <c r="BF121" i="36"/>
  <c r="BE121" i="36"/>
  <c r="BD121" i="36"/>
  <c r="BC121" i="36"/>
  <c r="BB121" i="36"/>
  <c r="BA121" i="36"/>
  <c r="AZ121" i="36"/>
  <c r="AY121" i="36"/>
  <c r="AX121" i="36"/>
  <c r="AW121" i="36"/>
  <c r="AV121" i="36"/>
  <c r="AU121" i="36"/>
  <c r="AT121" i="36"/>
  <c r="AS121" i="36"/>
  <c r="AR121" i="36"/>
  <c r="AQ121" i="36"/>
  <c r="AP121" i="36"/>
  <c r="AO121" i="36"/>
  <c r="AN121" i="36"/>
  <c r="AM121" i="36"/>
  <c r="AL121" i="36"/>
  <c r="AK121" i="36"/>
  <c r="AJ121" i="36"/>
  <c r="AI121" i="36"/>
  <c r="AH121" i="36"/>
  <c r="AG121" i="36"/>
  <c r="AF121" i="36"/>
  <c r="AE121" i="36"/>
  <c r="AD121" i="36"/>
  <c r="AC121" i="36"/>
  <c r="AB121" i="36"/>
  <c r="AA121" i="36"/>
  <c r="Z121" i="36"/>
  <c r="Y121" i="36"/>
  <c r="X121" i="36"/>
  <c r="W121" i="36"/>
  <c r="V121" i="36"/>
  <c r="U121" i="36"/>
  <c r="T121" i="36"/>
  <c r="Q121" i="36"/>
  <c r="N121" i="36"/>
  <c r="M121" i="36"/>
  <c r="L121" i="36"/>
  <c r="K121" i="36"/>
  <c r="J121" i="36"/>
  <c r="I121" i="36"/>
  <c r="H121" i="36"/>
  <c r="G121" i="36"/>
  <c r="F121" i="36"/>
  <c r="E121" i="36"/>
  <c r="D121" i="36"/>
  <c r="C121" i="36"/>
  <c r="CH120" i="36"/>
  <c r="CG120" i="36"/>
  <c r="CF120" i="36"/>
  <c r="CE120" i="36"/>
  <c r="CD120" i="36"/>
  <c r="CC120" i="36"/>
  <c r="CB120" i="36"/>
  <c r="CA120" i="36"/>
  <c r="BZ120" i="36"/>
  <c r="BY120" i="36"/>
  <c r="BX120" i="36"/>
  <c r="BW120" i="36"/>
  <c r="BV120" i="36"/>
  <c r="BU120" i="36"/>
  <c r="BT120" i="36"/>
  <c r="BS120" i="36"/>
  <c r="BR120" i="36"/>
  <c r="BQ120" i="36"/>
  <c r="BP120" i="36"/>
  <c r="BO120" i="36"/>
  <c r="BN120" i="36"/>
  <c r="BM120" i="36"/>
  <c r="BL120" i="36"/>
  <c r="BK120" i="36"/>
  <c r="BJ120" i="36"/>
  <c r="BI120" i="36"/>
  <c r="BH120" i="36"/>
  <c r="BG120" i="36"/>
  <c r="BF120" i="36"/>
  <c r="BE120" i="36"/>
  <c r="BD120" i="36"/>
  <c r="BC120" i="36"/>
  <c r="BB120" i="36"/>
  <c r="BA120" i="36"/>
  <c r="AZ120" i="36"/>
  <c r="AY120" i="36"/>
  <c r="AX120" i="36"/>
  <c r="AW120" i="36"/>
  <c r="AV120" i="36"/>
  <c r="AU120" i="36"/>
  <c r="AT120" i="36"/>
  <c r="AS120" i="36"/>
  <c r="AR120" i="36"/>
  <c r="AQ120" i="36"/>
  <c r="AP120" i="36"/>
  <c r="AO120" i="36"/>
  <c r="AN120" i="36"/>
  <c r="AM120" i="36"/>
  <c r="AL120" i="36"/>
  <c r="AK120" i="36"/>
  <c r="AJ120" i="36"/>
  <c r="AI120" i="36"/>
  <c r="AH120" i="36"/>
  <c r="AG120" i="36"/>
  <c r="AF120" i="36"/>
  <c r="AE120" i="36"/>
  <c r="AD120" i="36"/>
  <c r="AC120" i="36"/>
  <c r="AB120" i="36"/>
  <c r="AA120" i="36"/>
  <c r="Z120" i="36"/>
  <c r="Y120" i="36"/>
  <c r="X120" i="36"/>
  <c r="W120" i="36"/>
  <c r="V120" i="36"/>
  <c r="U120" i="36"/>
  <c r="T120" i="36"/>
  <c r="N120" i="36"/>
  <c r="M120" i="36"/>
  <c r="L120" i="36"/>
  <c r="K120" i="36"/>
  <c r="J120" i="36"/>
  <c r="I120" i="36"/>
  <c r="H120" i="36"/>
  <c r="G120" i="36"/>
  <c r="F120" i="36"/>
  <c r="E120" i="36"/>
  <c r="D120" i="36"/>
  <c r="C120" i="36"/>
  <c r="CH119" i="36"/>
  <c r="CG119" i="36"/>
  <c r="CF119" i="36"/>
  <c r="CE119" i="36"/>
  <c r="CD119" i="36"/>
  <c r="CC119" i="36"/>
  <c r="CB119" i="36"/>
  <c r="CA119" i="36"/>
  <c r="BZ119" i="36"/>
  <c r="BY119" i="36"/>
  <c r="BX119" i="36"/>
  <c r="BW119" i="36"/>
  <c r="BV119" i="36"/>
  <c r="BU119" i="36"/>
  <c r="BT119" i="36"/>
  <c r="BS119" i="36"/>
  <c r="BR119" i="36"/>
  <c r="BQ119" i="36"/>
  <c r="BP119" i="36"/>
  <c r="BO119" i="36"/>
  <c r="BN119" i="36"/>
  <c r="BM119" i="36"/>
  <c r="BL119" i="36"/>
  <c r="BK119" i="36"/>
  <c r="BJ119" i="36"/>
  <c r="BI119" i="36"/>
  <c r="BH119" i="36"/>
  <c r="BG119" i="36"/>
  <c r="BF119" i="36"/>
  <c r="BE119" i="36"/>
  <c r="BD119" i="36"/>
  <c r="BC119" i="36"/>
  <c r="BB119" i="36"/>
  <c r="BA119" i="36"/>
  <c r="AZ119" i="36"/>
  <c r="AY119" i="36"/>
  <c r="AX119" i="36"/>
  <c r="AW119" i="36"/>
  <c r="AV119" i="36"/>
  <c r="AU119" i="36"/>
  <c r="AT119" i="36"/>
  <c r="AS119" i="36"/>
  <c r="AR119" i="36"/>
  <c r="AQ119" i="36"/>
  <c r="AP119" i="36"/>
  <c r="AO119" i="36"/>
  <c r="AN119" i="36"/>
  <c r="AM119" i="36"/>
  <c r="AL119" i="36"/>
  <c r="AK119" i="36"/>
  <c r="AJ119" i="36"/>
  <c r="AI119" i="36"/>
  <c r="AH119" i="36"/>
  <c r="AG119" i="36"/>
  <c r="AF119" i="36"/>
  <c r="AE119" i="36"/>
  <c r="AD119" i="36"/>
  <c r="AC119" i="36"/>
  <c r="AB119" i="36"/>
  <c r="AA119" i="36"/>
  <c r="Z119" i="36"/>
  <c r="Y119" i="36"/>
  <c r="X119" i="36"/>
  <c r="W119" i="36"/>
  <c r="V119" i="36"/>
  <c r="U119" i="36"/>
  <c r="T119" i="36"/>
  <c r="Q119" i="36"/>
  <c r="N119" i="36"/>
  <c r="M119" i="36"/>
  <c r="L119" i="36"/>
  <c r="K119" i="36"/>
  <c r="J119" i="36"/>
  <c r="I119" i="36"/>
  <c r="H119" i="36"/>
  <c r="G119" i="36"/>
  <c r="F119" i="36"/>
  <c r="E119" i="36"/>
  <c r="D119" i="36"/>
  <c r="C119" i="36"/>
  <c r="CH118" i="36"/>
  <c r="CG118" i="36"/>
  <c r="CF118" i="36"/>
  <c r="CE118" i="36"/>
  <c r="CD118" i="36"/>
  <c r="CC118" i="36"/>
  <c r="CB118" i="36"/>
  <c r="CA118" i="36"/>
  <c r="BZ118" i="36"/>
  <c r="BY118" i="36"/>
  <c r="BX118" i="36"/>
  <c r="BW118" i="36"/>
  <c r="BV118" i="36"/>
  <c r="BU118" i="36"/>
  <c r="BT118" i="36"/>
  <c r="BS118" i="36"/>
  <c r="BR118" i="36"/>
  <c r="BQ118" i="36"/>
  <c r="BP118" i="36"/>
  <c r="BO118" i="36"/>
  <c r="BN118" i="36"/>
  <c r="BM118" i="36"/>
  <c r="BL118" i="36"/>
  <c r="BK118" i="36"/>
  <c r="BJ118" i="36"/>
  <c r="BI118" i="36"/>
  <c r="BH118" i="36"/>
  <c r="BG118" i="36"/>
  <c r="BF118" i="36"/>
  <c r="BE118" i="36"/>
  <c r="BD118" i="36"/>
  <c r="BC118" i="36"/>
  <c r="BB118" i="36"/>
  <c r="BA118" i="36"/>
  <c r="AZ118" i="36"/>
  <c r="AY118" i="36"/>
  <c r="AX118" i="36"/>
  <c r="AW118" i="36"/>
  <c r="AV118" i="36"/>
  <c r="AU118" i="36"/>
  <c r="AT118" i="36"/>
  <c r="AS118" i="36"/>
  <c r="AR118" i="36"/>
  <c r="AQ118" i="36"/>
  <c r="AP118" i="36"/>
  <c r="AO118" i="36"/>
  <c r="AN118" i="36"/>
  <c r="AM118" i="36"/>
  <c r="AL118" i="36"/>
  <c r="AK118" i="36"/>
  <c r="AJ118" i="36"/>
  <c r="AI118" i="36"/>
  <c r="AH118" i="36"/>
  <c r="AG118" i="36"/>
  <c r="AF118" i="36"/>
  <c r="AE118" i="36"/>
  <c r="AD118" i="36"/>
  <c r="AC118" i="36"/>
  <c r="AB118" i="36"/>
  <c r="AA118" i="36"/>
  <c r="Z118" i="36"/>
  <c r="Y118" i="36"/>
  <c r="X118" i="36"/>
  <c r="W118" i="36"/>
  <c r="V118" i="36"/>
  <c r="U118" i="36"/>
  <c r="T118" i="36"/>
  <c r="N118" i="36"/>
  <c r="M118" i="36"/>
  <c r="L118" i="36"/>
  <c r="K118" i="36"/>
  <c r="J118" i="36"/>
  <c r="I118" i="36"/>
  <c r="H118" i="36"/>
  <c r="G118" i="36"/>
  <c r="F118" i="36"/>
  <c r="E118" i="36"/>
  <c r="D118" i="36"/>
  <c r="C118" i="36"/>
  <c r="CH117" i="36"/>
  <c r="CG117" i="36"/>
  <c r="CF117" i="36"/>
  <c r="CE117" i="36"/>
  <c r="CD117" i="36"/>
  <c r="CC117" i="36"/>
  <c r="CB117" i="36"/>
  <c r="CA117" i="36"/>
  <c r="BZ117" i="36"/>
  <c r="BY117" i="36"/>
  <c r="BX117" i="36"/>
  <c r="BW117" i="36"/>
  <c r="BV117" i="36"/>
  <c r="BU117" i="36"/>
  <c r="BT117" i="36"/>
  <c r="BS117" i="36"/>
  <c r="BR117" i="36"/>
  <c r="BQ117" i="36"/>
  <c r="BP117" i="36"/>
  <c r="BO117" i="36"/>
  <c r="BN117" i="36"/>
  <c r="BM117" i="36"/>
  <c r="BL117" i="36"/>
  <c r="BK117" i="36"/>
  <c r="BJ117" i="36"/>
  <c r="BI117" i="36"/>
  <c r="BH117" i="36"/>
  <c r="BG117" i="36"/>
  <c r="BF117" i="36"/>
  <c r="BE117" i="36"/>
  <c r="BD117" i="36"/>
  <c r="BC117" i="36"/>
  <c r="BB117" i="36"/>
  <c r="BA117" i="36"/>
  <c r="AZ117" i="36"/>
  <c r="AY117" i="36"/>
  <c r="AX117" i="36"/>
  <c r="AW117" i="36"/>
  <c r="AV117" i="36"/>
  <c r="AU117" i="36"/>
  <c r="AT117" i="36"/>
  <c r="AS117" i="36"/>
  <c r="AR117" i="36"/>
  <c r="AQ117" i="36"/>
  <c r="AP117" i="36"/>
  <c r="AO117" i="36"/>
  <c r="AN117" i="36"/>
  <c r="AM117" i="36"/>
  <c r="AL117" i="36"/>
  <c r="AK117" i="36"/>
  <c r="AJ117" i="36"/>
  <c r="AI117" i="36"/>
  <c r="AH117" i="36"/>
  <c r="AG117" i="36"/>
  <c r="AF117" i="36"/>
  <c r="AE117" i="36"/>
  <c r="AD117" i="36"/>
  <c r="AC117" i="36"/>
  <c r="AB117" i="36"/>
  <c r="AA117" i="36"/>
  <c r="Z117" i="36"/>
  <c r="Y117" i="36"/>
  <c r="X117" i="36"/>
  <c r="W117" i="36"/>
  <c r="V117" i="36"/>
  <c r="U117" i="36"/>
  <c r="T117" i="36"/>
  <c r="Q117" i="36"/>
  <c r="N117" i="36"/>
  <c r="M117" i="36"/>
  <c r="L117" i="36"/>
  <c r="K117" i="36"/>
  <c r="J117" i="36"/>
  <c r="I117" i="36"/>
  <c r="H117" i="36"/>
  <c r="G117" i="36"/>
  <c r="F117" i="36"/>
  <c r="E117" i="36"/>
  <c r="D117" i="36"/>
  <c r="C117" i="36"/>
  <c r="CH116" i="36"/>
  <c r="CG116" i="36"/>
  <c r="CF116" i="36"/>
  <c r="CE116" i="36"/>
  <c r="CD116" i="36"/>
  <c r="CC116" i="36"/>
  <c r="CB116" i="36"/>
  <c r="CA116" i="36"/>
  <c r="BZ116" i="36"/>
  <c r="BY116" i="36"/>
  <c r="BX116" i="36"/>
  <c r="BW116" i="36"/>
  <c r="BV116" i="36"/>
  <c r="BU116" i="36"/>
  <c r="BT116" i="36"/>
  <c r="BS116" i="36"/>
  <c r="BR116" i="36"/>
  <c r="BQ116" i="36"/>
  <c r="BP116" i="36"/>
  <c r="BO116" i="36"/>
  <c r="BN116" i="36"/>
  <c r="BM116" i="36"/>
  <c r="BL116" i="36"/>
  <c r="BK116" i="36"/>
  <c r="BJ116" i="36"/>
  <c r="BI116" i="36"/>
  <c r="BH116" i="36"/>
  <c r="BG116" i="36"/>
  <c r="BF116" i="36"/>
  <c r="BE116" i="36"/>
  <c r="BD116" i="36"/>
  <c r="BC116" i="36"/>
  <c r="BB116" i="36"/>
  <c r="BA116" i="36"/>
  <c r="AZ116" i="36"/>
  <c r="AY116" i="36"/>
  <c r="AX116" i="36"/>
  <c r="AW116" i="36"/>
  <c r="AV116" i="36"/>
  <c r="AU116" i="36"/>
  <c r="AT116" i="36"/>
  <c r="AS116" i="36"/>
  <c r="AR116" i="36"/>
  <c r="AQ116" i="36"/>
  <c r="AP116" i="36"/>
  <c r="AO116" i="36"/>
  <c r="AN116" i="36"/>
  <c r="AM116" i="36"/>
  <c r="AL116" i="36"/>
  <c r="AK116" i="36"/>
  <c r="AJ116" i="36"/>
  <c r="AI116" i="36"/>
  <c r="AH116" i="36"/>
  <c r="AG116" i="36"/>
  <c r="AF116" i="36"/>
  <c r="AE116" i="36"/>
  <c r="AD116" i="36"/>
  <c r="AC116" i="36"/>
  <c r="AB116" i="36"/>
  <c r="AA116" i="36"/>
  <c r="Z116" i="36"/>
  <c r="Y116" i="36"/>
  <c r="X116" i="36"/>
  <c r="W116" i="36"/>
  <c r="V116" i="36"/>
  <c r="U116" i="36"/>
  <c r="T116" i="36"/>
  <c r="N116" i="36"/>
  <c r="M116" i="36"/>
  <c r="L116" i="36"/>
  <c r="K116" i="36"/>
  <c r="J116" i="36"/>
  <c r="I116" i="36"/>
  <c r="H116" i="36"/>
  <c r="G116" i="36"/>
  <c r="F116" i="36"/>
  <c r="E116" i="36"/>
  <c r="D116" i="36"/>
  <c r="C116" i="36"/>
  <c r="CH115" i="36"/>
  <c r="CG115" i="36"/>
  <c r="CF115" i="36"/>
  <c r="CE115" i="36"/>
  <c r="CD115" i="36"/>
  <c r="CC115" i="36"/>
  <c r="CB115" i="36"/>
  <c r="CA115" i="36"/>
  <c r="BZ115" i="36"/>
  <c r="BY115" i="36"/>
  <c r="BX115" i="36"/>
  <c r="BW115" i="36"/>
  <c r="BV115" i="36"/>
  <c r="BU115" i="36"/>
  <c r="BT115" i="36"/>
  <c r="BS115" i="36"/>
  <c r="BR115" i="36"/>
  <c r="BQ115" i="36"/>
  <c r="BP115" i="36"/>
  <c r="BO115" i="36"/>
  <c r="BN115" i="36"/>
  <c r="BM115" i="36"/>
  <c r="BL115" i="36"/>
  <c r="BK115" i="36"/>
  <c r="BJ115" i="36"/>
  <c r="BI115" i="36"/>
  <c r="BH115" i="36"/>
  <c r="BG115" i="36"/>
  <c r="BF115" i="36"/>
  <c r="BE115" i="36"/>
  <c r="BD115" i="36"/>
  <c r="BC115" i="36"/>
  <c r="BB115" i="36"/>
  <c r="BA115" i="36"/>
  <c r="AZ115" i="36"/>
  <c r="AY115" i="36"/>
  <c r="AX115" i="36"/>
  <c r="AW115" i="36"/>
  <c r="AV115" i="36"/>
  <c r="AU115" i="36"/>
  <c r="AT115" i="36"/>
  <c r="AS115" i="36"/>
  <c r="AR115" i="36"/>
  <c r="AQ115" i="36"/>
  <c r="AP115" i="36"/>
  <c r="AO115" i="36"/>
  <c r="AN115" i="36"/>
  <c r="AM115" i="36"/>
  <c r="AL115" i="36"/>
  <c r="AK115" i="36"/>
  <c r="AJ115" i="36"/>
  <c r="AI115" i="36"/>
  <c r="AH115" i="36"/>
  <c r="AG115" i="36"/>
  <c r="AF115" i="36"/>
  <c r="AE115" i="36"/>
  <c r="AD115" i="36"/>
  <c r="AC115" i="36"/>
  <c r="AB115" i="36"/>
  <c r="AA115" i="36"/>
  <c r="Z115" i="36"/>
  <c r="Y115" i="36"/>
  <c r="X115" i="36"/>
  <c r="W115" i="36"/>
  <c r="V115" i="36"/>
  <c r="U115" i="36"/>
  <c r="T115" i="36"/>
  <c r="N115" i="36"/>
  <c r="M115" i="36"/>
  <c r="L115" i="36"/>
  <c r="K115" i="36"/>
  <c r="J115" i="36"/>
  <c r="I115" i="36"/>
  <c r="H115" i="36"/>
  <c r="G115" i="36"/>
  <c r="F115" i="36"/>
  <c r="E115" i="36"/>
  <c r="D115" i="36"/>
  <c r="C115" i="36"/>
  <c r="CH114" i="36"/>
  <c r="CG114" i="36"/>
  <c r="CF114" i="36"/>
  <c r="CE114" i="36"/>
  <c r="CD114" i="36"/>
  <c r="CC114" i="36"/>
  <c r="CB114" i="36"/>
  <c r="CA114" i="36"/>
  <c r="BZ114" i="36"/>
  <c r="BY114" i="36"/>
  <c r="BX114" i="36"/>
  <c r="BW114" i="36"/>
  <c r="BV114" i="36"/>
  <c r="BU114" i="36"/>
  <c r="BT114" i="36"/>
  <c r="BS114" i="36"/>
  <c r="BR114" i="36"/>
  <c r="BQ114" i="36"/>
  <c r="BP114" i="36"/>
  <c r="BO114" i="36"/>
  <c r="BN114" i="36"/>
  <c r="BM114" i="36"/>
  <c r="BL114" i="36"/>
  <c r="BK114" i="36"/>
  <c r="BJ114" i="36"/>
  <c r="BI114" i="36"/>
  <c r="BH114" i="36"/>
  <c r="BG114" i="36"/>
  <c r="BF114" i="36"/>
  <c r="BE114" i="36"/>
  <c r="BD114" i="36"/>
  <c r="BC114" i="36"/>
  <c r="BB114" i="36"/>
  <c r="BA114" i="36"/>
  <c r="AZ114" i="36"/>
  <c r="AY114" i="36"/>
  <c r="AX114" i="36"/>
  <c r="AW114" i="36"/>
  <c r="AV114" i="36"/>
  <c r="AU114" i="36"/>
  <c r="AT114" i="36"/>
  <c r="AS114" i="36"/>
  <c r="AR114" i="36"/>
  <c r="AQ114" i="36"/>
  <c r="AP114" i="36"/>
  <c r="AO114" i="36"/>
  <c r="AN114" i="36"/>
  <c r="AM114" i="36"/>
  <c r="AL114" i="36"/>
  <c r="AK114" i="36"/>
  <c r="AJ114" i="36"/>
  <c r="AI114" i="36"/>
  <c r="AH114" i="36"/>
  <c r="AG114" i="36"/>
  <c r="AF114" i="36"/>
  <c r="AE114" i="36"/>
  <c r="AD114" i="36"/>
  <c r="AC114" i="36"/>
  <c r="AB114" i="36"/>
  <c r="AA114" i="36"/>
  <c r="Z114" i="36"/>
  <c r="Y114" i="36"/>
  <c r="X114" i="36"/>
  <c r="W114" i="36"/>
  <c r="V114" i="36"/>
  <c r="U114" i="36"/>
  <c r="T114" i="36"/>
  <c r="N114" i="36"/>
  <c r="M114" i="36"/>
  <c r="L114" i="36"/>
  <c r="K114" i="36"/>
  <c r="J114" i="36"/>
  <c r="I114" i="36"/>
  <c r="H114" i="36"/>
  <c r="G114" i="36"/>
  <c r="F114" i="36"/>
  <c r="E114" i="36"/>
  <c r="D114" i="36"/>
  <c r="C114" i="36"/>
  <c r="CH113" i="36"/>
  <c r="CG113" i="36"/>
  <c r="CF113" i="36"/>
  <c r="CE113" i="36"/>
  <c r="CD113" i="36"/>
  <c r="CC113" i="36"/>
  <c r="CB113" i="36"/>
  <c r="CA113" i="36"/>
  <c r="BZ113" i="36"/>
  <c r="BY113" i="36"/>
  <c r="BX113" i="36"/>
  <c r="BW113" i="36"/>
  <c r="BV113" i="36"/>
  <c r="BU113" i="36"/>
  <c r="BT113" i="36"/>
  <c r="BS113" i="36"/>
  <c r="BR113" i="36"/>
  <c r="BQ113" i="36"/>
  <c r="BP113" i="36"/>
  <c r="BO113" i="36"/>
  <c r="BN113" i="36"/>
  <c r="BM113" i="36"/>
  <c r="BL113" i="36"/>
  <c r="BK113" i="36"/>
  <c r="BJ113" i="36"/>
  <c r="BI113" i="36"/>
  <c r="BH113" i="36"/>
  <c r="BG113" i="36"/>
  <c r="BF113" i="36"/>
  <c r="BE113" i="36"/>
  <c r="BD113" i="36"/>
  <c r="BC113" i="36"/>
  <c r="BB113" i="36"/>
  <c r="BA113" i="36"/>
  <c r="AZ113" i="36"/>
  <c r="AY113" i="36"/>
  <c r="AX113" i="36"/>
  <c r="AW113" i="36"/>
  <c r="AV113" i="36"/>
  <c r="AU113" i="36"/>
  <c r="AT113" i="36"/>
  <c r="AS113" i="36"/>
  <c r="AR113" i="36"/>
  <c r="AQ113" i="36"/>
  <c r="AP113" i="36"/>
  <c r="AO113" i="36"/>
  <c r="AN113" i="36"/>
  <c r="AM113" i="36"/>
  <c r="AL113" i="36"/>
  <c r="AK113" i="36"/>
  <c r="AJ113" i="36"/>
  <c r="AI113" i="36"/>
  <c r="AH113" i="36"/>
  <c r="AG113" i="36"/>
  <c r="AF113" i="36"/>
  <c r="AE113" i="36"/>
  <c r="AD113" i="36"/>
  <c r="AC113" i="36"/>
  <c r="AB113" i="36"/>
  <c r="AA113" i="36"/>
  <c r="Z113" i="36"/>
  <c r="Y113" i="36"/>
  <c r="X113" i="36"/>
  <c r="W113" i="36"/>
  <c r="V113" i="36"/>
  <c r="U113" i="36"/>
  <c r="T113" i="36"/>
  <c r="Q113" i="36"/>
  <c r="N113" i="36"/>
  <c r="M113" i="36"/>
  <c r="L113" i="36"/>
  <c r="K113" i="36"/>
  <c r="J113" i="36"/>
  <c r="I113" i="36"/>
  <c r="H113" i="36"/>
  <c r="G113" i="36"/>
  <c r="F113" i="36"/>
  <c r="E113" i="36"/>
  <c r="D113" i="36"/>
  <c r="C113" i="36"/>
  <c r="CH112" i="36"/>
  <c r="CG112" i="36"/>
  <c r="CF112" i="36"/>
  <c r="CE112" i="36"/>
  <c r="CD112" i="36"/>
  <c r="CC112" i="36"/>
  <c r="CB112" i="36"/>
  <c r="CA112" i="36"/>
  <c r="BZ112" i="36"/>
  <c r="BY112" i="36"/>
  <c r="BX112" i="36"/>
  <c r="BW112" i="36"/>
  <c r="BV112" i="36"/>
  <c r="BU112" i="36"/>
  <c r="BT112" i="36"/>
  <c r="BS112" i="36"/>
  <c r="BR112" i="36"/>
  <c r="BQ112" i="36"/>
  <c r="BP112" i="36"/>
  <c r="BO112" i="36"/>
  <c r="BN112" i="36"/>
  <c r="BM112" i="36"/>
  <c r="BL112" i="36"/>
  <c r="BK112" i="36"/>
  <c r="BJ112" i="36"/>
  <c r="BI112" i="36"/>
  <c r="BH112" i="36"/>
  <c r="BG112" i="36"/>
  <c r="BF112" i="36"/>
  <c r="BE112" i="36"/>
  <c r="BD112" i="36"/>
  <c r="BC112" i="36"/>
  <c r="BB112" i="36"/>
  <c r="BA112" i="36"/>
  <c r="AZ112" i="36"/>
  <c r="AY112" i="36"/>
  <c r="AX112" i="36"/>
  <c r="AW112" i="36"/>
  <c r="AV112" i="36"/>
  <c r="AU112" i="36"/>
  <c r="AT112" i="36"/>
  <c r="AS112" i="36"/>
  <c r="AR112" i="36"/>
  <c r="AQ112" i="36"/>
  <c r="AP112" i="36"/>
  <c r="AO112" i="36"/>
  <c r="AN112" i="36"/>
  <c r="AM112" i="36"/>
  <c r="AL112" i="36"/>
  <c r="AK112" i="36"/>
  <c r="AJ112" i="36"/>
  <c r="AI112" i="36"/>
  <c r="AH112" i="36"/>
  <c r="AG112" i="36"/>
  <c r="AF112" i="36"/>
  <c r="AE112" i="36"/>
  <c r="AD112" i="36"/>
  <c r="AC112" i="36"/>
  <c r="AB112" i="36"/>
  <c r="AA112" i="36"/>
  <c r="Z112" i="36"/>
  <c r="Y112" i="36"/>
  <c r="X112" i="36"/>
  <c r="W112" i="36"/>
  <c r="V112" i="36"/>
  <c r="U112" i="36"/>
  <c r="T112" i="36"/>
  <c r="N112" i="36"/>
  <c r="M112" i="36"/>
  <c r="L112" i="36"/>
  <c r="K112" i="36"/>
  <c r="J112" i="36"/>
  <c r="I112" i="36"/>
  <c r="H112" i="36"/>
  <c r="G112" i="36"/>
  <c r="F112" i="36"/>
  <c r="E112" i="36"/>
  <c r="D112" i="36"/>
  <c r="C112" i="36"/>
  <c r="CH111" i="36"/>
  <c r="CG111" i="36"/>
  <c r="CF111" i="36"/>
  <c r="CE111" i="36"/>
  <c r="CD111" i="36"/>
  <c r="CC111" i="36"/>
  <c r="CB111" i="36"/>
  <c r="CA111" i="36"/>
  <c r="BZ111" i="36"/>
  <c r="BY111" i="36"/>
  <c r="BX111" i="36"/>
  <c r="BW111" i="36"/>
  <c r="BV111" i="36"/>
  <c r="BU111" i="36"/>
  <c r="BT111" i="36"/>
  <c r="BS111" i="36"/>
  <c r="BR111" i="36"/>
  <c r="BQ111" i="36"/>
  <c r="BP111" i="36"/>
  <c r="BO111" i="36"/>
  <c r="BN111" i="36"/>
  <c r="BM111" i="36"/>
  <c r="BL111" i="36"/>
  <c r="BK111" i="36"/>
  <c r="BJ111" i="36"/>
  <c r="BI111" i="36"/>
  <c r="BH111" i="36"/>
  <c r="BG111" i="36"/>
  <c r="BF111" i="36"/>
  <c r="BE111" i="36"/>
  <c r="BD111" i="36"/>
  <c r="BC111" i="36"/>
  <c r="BB111" i="36"/>
  <c r="BA111" i="36"/>
  <c r="AZ111" i="36"/>
  <c r="AY111" i="36"/>
  <c r="AX111" i="36"/>
  <c r="AW111" i="36"/>
  <c r="AV111" i="36"/>
  <c r="AU111" i="36"/>
  <c r="AT111" i="36"/>
  <c r="AS111" i="36"/>
  <c r="AR111" i="36"/>
  <c r="AQ111" i="36"/>
  <c r="AP111" i="36"/>
  <c r="AO111" i="36"/>
  <c r="AN111" i="36"/>
  <c r="AM111" i="36"/>
  <c r="AL111" i="36"/>
  <c r="AK111" i="36"/>
  <c r="AJ111" i="36"/>
  <c r="AI111" i="36"/>
  <c r="AH111" i="36"/>
  <c r="AG111" i="36"/>
  <c r="AF111" i="36"/>
  <c r="AE111" i="36"/>
  <c r="AD111" i="36"/>
  <c r="AC111" i="36"/>
  <c r="AB111" i="36"/>
  <c r="AA111" i="36"/>
  <c r="Z111" i="36"/>
  <c r="Y111" i="36"/>
  <c r="X111" i="36"/>
  <c r="W111" i="36"/>
  <c r="V111" i="36"/>
  <c r="U111" i="36"/>
  <c r="T111" i="36"/>
  <c r="Q111" i="36"/>
  <c r="N111" i="36"/>
  <c r="M111" i="36"/>
  <c r="L111" i="36"/>
  <c r="K111" i="36"/>
  <c r="J111" i="36"/>
  <c r="I111" i="36"/>
  <c r="H111" i="36"/>
  <c r="G111" i="36"/>
  <c r="F111" i="36"/>
  <c r="E111" i="36"/>
  <c r="D111" i="36"/>
  <c r="C111" i="36"/>
  <c r="CH110" i="36"/>
  <c r="CG110" i="36"/>
  <c r="CF110" i="36"/>
  <c r="CE110" i="36"/>
  <c r="CD110" i="36"/>
  <c r="CC110" i="36"/>
  <c r="CB110" i="36"/>
  <c r="CA110" i="36"/>
  <c r="BZ110" i="36"/>
  <c r="BY110" i="36"/>
  <c r="BX110" i="36"/>
  <c r="BW110" i="36"/>
  <c r="BV110" i="36"/>
  <c r="BU110" i="36"/>
  <c r="BT110" i="36"/>
  <c r="BS110" i="36"/>
  <c r="BR110" i="36"/>
  <c r="BQ110" i="36"/>
  <c r="BP110" i="36"/>
  <c r="BO110" i="36"/>
  <c r="BN110" i="36"/>
  <c r="BM110" i="36"/>
  <c r="BL110" i="36"/>
  <c r="BK110" i="36"/>
  <c r="BJ110" i="36"/>
  <c r="BI110" i="36"/>
  <c r="BH110" i="36"/>
  <c r="BG110" i="36"/>
  <c r="BF110" i="36"/>
  <c r="BE110" i="36"/>
  <c r="BD110" i="36"/>
  <c r="BC110" i="36"/>
  <c r="BB110" i="36"/>
  <c r="BA110" i="36"/>
  <c r="AZ110" i="36"/>
  <c r="AY110" i="36"/>
  <c r="AX110" i="36"/>
  <c r="AW110" i="36"/>
  <c r="AV110" i="36"/>
  <c r="AU110" i="36"/>
  <c r="AT110" i="36"/>
  <c r="AS110" i="36"/>
  <c r="AR110" i="36"/>
  <c r="AQ110" i="36"/>
  <c r="AP110" i="36"/>
  <c r="AO110" i="36"/>
  <c r="AN110" i="36"/>
  <c r="AM110" i="36"/>
  <c r="AL110" i="36"/>
  <c r="AK110" i="36"/>
  <c r="AJ110" i="36"/>
  <c r="AI110" i="36"/>
  <c r="AH110" i="36"/>
  <c r="AG110" i="36"/>
  <c r="AF110" i="36"/>
  <c r="AE110" i="36"/>
  <c r="AD110" i="36"/>
  <c r="AC110" i="36"/>
  <c r="AB110" i="36"/>
  <c r="AA110" i="36"/>
  <c r="Z110" i="36"/>
  <c r="Y110" i="36"/>
  <c r="X110" i="36"/>
  <c r="W110" i="36"/>
  <c r="V110" i="36"/>
  <c r="U110" i="36"/>
  <c r="T110" i="36"/>
  <c r="N110" i="36"/>
  <c r="M110" i="36"/>
  <c r="L110" i="36"/>
  <c r="K110" i="36"/>
  <c r="J110" i="36"/>
  <c r="I110" i="36"/>
  <c r="H110" i="36"/>
  <c r="G110" i="36"/>
  <c r="F110" i="36"/>
  <c r="E110" i="36"/>
  <c r="D110" i="36"/>
  <c r="S139" i="31"/>
  <c r="S139" i="36" s="1"/>
  <c r="R139" i="31"/>
  <c r="Q139" i="31"/>
  <c r="Q139" i="36" s="1"/>
  <c r="P139" i="31"/>
  <c r="P139" i="36" s="1"/>
  <c r="O139" i="31"/>
  <c r="O139" i="36" s="1"/>
  <c r="S138" i="31"/>
  <c r="S138" i="36" s="1"/>
  <c r="R138" i="31"/>
  <c r="R138" i="36" s="1"/>
  <c r="Q138" i="31"/>
  <c r="Q138" i="36" s="1"/>
  <c r="P138" i="31"/>
  <c r="P138" i="36" s="1"/>
  <c r="O138" i="31"/>
  <c r="O138" i="36" s="1"/>
  <c r="S137" i="31"/>
  <c r="S137" i="36" s="1"/>
  <c r="R137" i="31"/>
  <c r="Q137" i="31"/>
  <c r="Q137" i="36" s="1"/>
  <c r="P137" i="31"/>
  <c r="P137" i="36" s="1"/>
  <c r="O137" i="31"/>
  <c r="O137" i="36" s="1"/>
  <c r="S136" i="31"/>
  <c r="S136" i="36" s="1"/>
  <c r="R136" i="31"/>
  <c r="R136" i="36" s="1"/>
  <c r="Q136" i="31"/>
  <c r="Q136" i="36" s="1"/>
  <c r="P136" i="31"/>
  <c r="P136" i="36" s="1"/>
  <c r="O136" i="31"/>
  <c r="O136" i="36" s="1"/>
  <c r="S135" i="31"/>
  <c r="S135" i="36" s="1"/>
  <c r="R135" i="31"/>
  <c r="Q135" i="31"/>
  <c r="Q135" i="36" s="1"/>
  <c r="P135" i="31"/>
  <c r="P135" i="36" s="1"/>
  <c r="O135" i="31"/>
  <c r="O135" i="36" s="1"/>
  <c r="S134" i="31"/>
  <c r="S134" i="36" s="1"/>
  <c r="R134" i="31"/>
  <c r="R134" i="36" s="1"/>
  <c r="Q134" i="31"/>
  <c r="Q134" i="36" s="1"/>
  <c r="P134" i="31"/>
  <c r="P134" i="36" s="1"/>
  <c r="O134" i="31"/>
  <c r="O134" i="36" s="1"/>
  <c r="S133" i="31"/>
  <c r="S133" i="36" s="1"/>
  <c r="R133" i="31"/>
  <c r="Q133" i="31"/>
  <c r="Q133" i="36" s="1"/>
  <c r="P133" i="31"/>
  <c r="P133" i="36" s="1"/>
  <c r="O133" i="31"/>
  <c r="O133" i="36" s="1"/>
  <c r="S132" i="31"/>
  <c r="S132" i="36" s="1"/>
  <c r="R132" i="31"/>
  <c r="R132" i="36" s="1"/>
  <c r="Q132" i="31"/>
  <c r="Q132" i="36" s="1"/>
  <c r="P132" i="31"/>
  <c r="P132" i="36" s="1"/>
  <c r="O132" i="31"/>
  <c r="O132" i="36" s="1"/>
  <c r="S131" i="31"/>
  <c r="S131" i="36" s="1"/>
  <c r="R131" i="31"/>
  <c r="Q131" i="31"/>
  <c r="Q131" i="36" s="1"/>
  <c r="P131" i="31"/>
  <c r="P131" i="36" s="1"/>
  <c r="O131" i="31"/>
  <c r="O131" i="36" s="1"/>
  <c r="S130" i="31"/>
  <c r="S130" i="36" s="1"/>
  <c r="R130" i="31"/>
  <c r="R130" i="36" s="1"/>
  <c r="Q130" i="31"/>
  <c r="Q130" i="36" s="1"/>
  <c r="P130" i="31"/>
  <c r="P130" i="36" s="1"/>
  <c r="O130" i="31"/>
  <c r="O130" i="36" s="1"/>
  <c r="S129" i="31"/>
  <c r="S129" i="36" s="1"/>
  <c r="R129" i="31"/>
  <c r="Q129" i="31"/>
  <c r="Q129" i="36" s="1"/>
  <c r="P129" i="31"/>
  <c r="P129" i="36" s="1"/>
  <c r="O129" i="31"/>
  <c r="O129" i="36" s="1"/>
  <c r="S128" i="31"/>
  <c r="S128" i="36" s="1"/>
  <c r="R128" i="31"/>
  <c r="R128" i="36" s="1"/>
  <c r="Q128" i="31"/>
  <c r="Q128" i="36" s="1"/>
  <c r="P128" i="31"/>
  <c r="P128" i="36" s="1"/>
  <c r="O128" i="31"/>
  <c r="O128" i="36" s="1"/>
  <c r="S127" i="31"/>
  <c r="S127" i="36" s="1"/>
  <c r="R127" i="31"/>
  <c r="Q127" i="31"/>
  <c r="Q127" i="36" s="1"/>
  <c r="P127" i="31"/>
  <c r="P127" i="36" s="1"/>
  <c r="O127" i="31"/>
  <c r="O127" i="36" s="1"/>
  <c r="S122" i="31"/>
  <c r="S122" i="36" s="1"/>
  <c r="R122" i="31"/>
  <c r="R122" i="36" s="1"/>
  <c r="Q122" i="31"/>
  <c r="Q122" i="36" s="1"/>
  <c r="P122" i="31"/>
  <c r="P122" i="36" s="1"/>
  <c r="O122" i="31"/>
  <c r="O122" i="36" s="1"/>
  <c r="S121" i="31"/>
  <c r="S121" i="36" s="1"/>
  <c r="R121" i="31"/>
  <c r="R121" i="36" s="1"/>
  <c r="Q121" i="31"/>
  <c r="P121" i="31"/>
  <c r="P121" i="36" s="1"/>
  <c r="O121" i="31"/>
  <c r="O121" i="36" s="1"/>
  <c r="S120" i="31"/>
  <c r="S120" i="36" s="1"/>
  <c r="R120" i="31"/>
  <c r="R120" i="36" s="1"/>
  <c r="Q120" i="31"/>
  <c r="Q120" i="36" s="1"/>
  <c r="P120" i="31"/>
  <c r="P120" i="36" s="1"/>
  <c r="O120" i="31"/>
  <c r="O120" i="36" s="1"/>
  <c r="S119" i="31"/>
  <c r="S119" i="36" s="1"/>
  <c r="R119" i="31"/>
  <c r="R119" i="36" s="1"/>
  <c r="Q119" i="31"/>
  <c r="P119" i="31"/>
  <c r="P119" i="36" s="1"/>
  <c r="O119" i="31"/>
  <c r="O119" i="36" s="1"/>
  <c r="S118" i="31"/>
  <c r="S118" i="36" s="1"/>
  <c r="R118" i="31"/>
  <c r="R118" i="36" s="1"/>
  <c r="Q118" i="31"/>
  <c r="Q118" i="36" s="1"/>
  <c r="P118" i="31"/>
  <c r="P118" i="36" s="1"/>
  <c r="O118" i="31"/>
  <c r="O118" i="36" s="1"/>
  <c r="S117" i="31"/>
  <c r="S117" i="36" s="1"/>
  <c r="R117" i="31"/>
  <c r="R117" i="36" s="1"/>
  <c r="Q117" i="31"/>
  <c r="P117" i="31"/>
  <c r="P117" i="36" s="1"/>
  <c r="O117" i="31"/>
  <c r="O117" i="36" s="1"/>
  <c r="S116" i="31"/>
  <c r="S116" i="36" s="1"/>
  <c r="R116" i="31"/>
  <c r="R116" i="36" s="1"/>
  <c r="Q116" i="31"/>
  <c r="Q116" i="36" s="1"/>
  <c r="P116" i="31"/>
  <c r="P116" i="36" s="1"/>
  <c r="O116" i="31"/>
  <c r="O116" i="36" s="1"/>
  <c r="S115" i="31"/>
  <c r="S115" i="36" s="1"/>
  <c r="R115" i="31"/>
  <c r="R115" i="36" s="1"/>
  <c r="Q115" i="31"/>
  <c r="Q115" i="36" s="1"/>
  <c r="P115" i="31"/>
  <c r="P115" i="36" s="1"/>
  <c r="O115" i="31"/>
  <c r="O115" i="36" s="1"/>
  <c r="S114" i="31"/>
  <c r="S114" i="36" s="1"/>
  <c r="R114" i="31"/>
  <c r="R114" i="36" s="1"/>
  <c r="Q114" i="31"/>
  <c r="Q114" i="36" s="1"/>
  <c r="P114" i="31"/>
  <c r="P114" i="36" s="1"/>
  <c r="O114" i="31"/>
  <c r="O114" i="36" s="1"/>
  <c r="S113" i="31"/>
  <c r="S113" i="36" s="1"/>
  <c r="R113" i="31"/>
  <c r="R113" i="36" s="1"/>
  <c r="Q113" i="31"/>
  <c r="P113" i="31"/>
  <c r="P113" i="36" s="1"/>
  <c r="O113" i="31"/>
  <c r="O113" i="36" s="1"/>
  <c r="S112" i="31"/>
  <c r="S112" i="36" s="1"/>
  <c r="R112" i="31"/>
  <c r="R112" i="36" s="1"/>
  <c r="Q112" i="31"/>
  <c r="Q112" i="36" s="1"/>
  <c r="P112" i="31"/>
  <c r="P112" i="36" s="1"/>
  <c r="O112" i="31"/>
  <c r="O112" i="36" s="1"/>
  <c r="S111" i="31"/>
  <c r="S111" i="36" s="1"/>
  <c r="R111" i="31"/>
  <c r="R111" i="36" s="1"/>
  <c r="Q111" i="31"/>
  <c r="P111" i="31"/>
  <c r="P111" i="36" s="1"/>
  <c r="O111" i="31"/>
  <c r="O111" i="36" s="1"/>
  <c r="S110" i="31"/>
  <c r="S110" i="36" s="1"/>
  <c r="R110" i="31"/>
  <c r="R110" i="36" s="1"/>
  <c r="Q110" i="31"/>
  <c r="Q110" i="36" s="1"/>
  <c r="P110" i="31"/>
  <c r="P110" i="36" s="1"/>
  <c r="O110" i="31"/>
  <c r="O110" i="36" s="1"/>
  <c r="CH139" i="35"/>
  <c r="CG139" i="35"/>
  <c r="CF139" i="35"/>
  <c r="CE139" i="35"/>
  <c r="CD139" i="35"/>
  <c r="CC139" i="35"/>
  <c r="CB139" i="35"/>
  <c r="CA139" i="35"/>
  <c r="BZ139" i="35"/>
  <c r="BY139" i="35"/>
  <c r="BX139" i="35"/>
  <c r="BW139" i="35"/>
  <c r="BV139" i="35"/>
  <c r="BU139" i="35"/>
  <c r="BT139" i="35"/>
  <c r="BS139" i="35"/>
  <c r="BR139" i="35"/>
  <c r="BQ139" i="35"/>
  <c r="BP139" i="35"/>
  <c r="BO139" i="35"/>
  <c r="BN139" i="35"/>
  <c r="BM139" i="35"/>
  <c r="BL139" i="35"/>
  <c r="BK139" i="35"/>
  <c r="BJ139" i="35"/>
  <c r="BI139" i="35"/>
  <c r="BH139" i="35"/>
  <c r="BG139" i="35"/>
  <c r="BF139" i="35"/>
  <c r="BE139" i="35"/>
  <c r="BD139" i="35"/>
  <c r="BC139" i="35"/>
  <c r="BB139" i="35"/>
  <c r="BA139" i="35"/>
  <c r="AZ139" i="35"/>
  <c r="AY139" i="35"/>
  <c r="AX139" i="35"/>
  <c r="AW139" i="35"/>
  <c r="AV139" i="35"/>
  <c r="AU139" i="35"/>
  <c r="AT139" i="35"/>
  <c r="AS139" i="35"/>
  <c r="AR139" i="35"/>
  <c r="AQ139" i="35"/>
  <c r="AP139" i="35"/>
  <c r="AO139" i="35"/>
  <c r="AN139" i="35"/>
  <c r="AM139" i="35"/>
  <c r="AL139" i="35"/>
  <c r="AK139" i="35"/>
  <c r="AJ139" i="35"/>
  <c r="AI139" i="35"/>
  <c r="AH139" i="35"/>
  <c r="AG139" i="35"/>
  <c r="AF139" i="35"/>
  <c r="AE139" i="35"/>
  <c r="AD139" i="35"/>
  <c r="AC139" i="35"/>
  <c r="AB139" i="35"/>
  <c r="AA139" i="35"/>
  <c r="Z139" i="35"/>
  <c r="Y139" i="35"/>
  <c r="X139" i="35"/>
  <c r="W139" i="35"/>
  <c r="V139" i="35"/>
  <c r="U139" i="35"/>
  <c r="T139" i="35"/>
  <c r="N139" i="35"/>
  <c r="M139" i="35"/>
  <c r="L139" i="35"/>
  <c r="K139" i="35"/>
  <c r="J139" i="35"/>
  <c r="I139" i="35"/>
  <c r="H139" i="35"/>
  <c r="G139" i="35"/>
  <c r="F139" i="35"/>
  <c r="E139" i="35"/>
  <c r="D139" i="35"/>
  <c r="C139" i="35"/>
  <c r="CH138" i="35"/>
  <c r="CG138" i="35"/>
  <c r="CF138" i="35"/>
  <c r="CE138" i="35"/>
  <c r="CD138" i="35"/>
  <c r="CC138" i="35"/>
  <c r="CB138" i="35"/>
  <c r="CA138" i="35"/>
  <c r="BZ138" i="35"/>
  <c r="BY138" i="35"/>
  <c r="BX138" i="35"/>
  <c r="BW138" i="35"/>
  <c r="BV138" i="35"/>
  <c r="BU138" i="35"/>
  <c r="BT138" i="35"/>
  <c r="BS138" i="35"/>
  <c r="BR138" i="35"/>
  <c r="BQ138" i="35"/>
  <c r="BP138" i="35"/>
  <c r="BO138" i="35"/>
  <c r="BN138" i="35"/>
  <c r="BM138" i="35"/>
  <c r="BL138" i="35"/>
  <c r="BK138" i="35"/>
  <c r="BJ138" i="35"/>
  <c r="BI138" i="35"/>
  <c r="BH138" i="35"/>
  <c r="BG138" i="35"/>
  <c r="BF138" i="35"/>
  <c r="BE138" i="35"/>
  <c r="BD138" i="35"/>
  <c r="BC138" i="35"/>
  <c r="BB138" i="35"/>
  <c r="BA138" i="35"/>
  <c r="AZ138" i="35"/>
  <c r="AY138" i="35"/>
  <c r="AX138" i="35"/>
  <c r="AW138" i="35"/>
  <c r="AV138" i="35"/>
  <c r="AU138" i="35"/>
  <c r="AT138" i="35"/>
  <c r="AS138" i="35"/>
  <c r="AR138" i="35"/>
  <c r="AQ138" i="35"/>
  <c r="AP138" i="35"/>
  <c r="AO138" i="35"/>
  <c r="AN138" i="35"/>
  <c r="AM138" i="35"/>
  <c r="AL138" i="35"/>
  <c r="AK138" i="35"/>
  <c r="AJ138" i="35"/>
  <c r="AI138" i="35"/>
  <c r="AH138" i="35"/>
  <c r="AG138" i="35"/>
  <c r="AF138" i="35"/>
  <c r="AE138" i="35"/>
  <c r="AD138" i="35"/>
  <c r="AC138" i="35"/>
  <c r="AB138" i="35"/>
  <c r="AA138" i="35"/>
  <c r="Z138" i="35"/>
  <c r="Y138" i="35"/>
  <c r="X138" i="35"/>
  <c r="W138" i="35"/>
  <c r="V138" i="35"/>
  <c r="U138" i="35"/>
  <c r="T138" i="35"/>
  <c r="N138" i="35"/>
  <c r="M138" i="35"/>
  <c r="L138" i="35"/>
  <c r="K138" i="35"/>
  <c r="J138" i="35"/>
  <c r="I138" i="35"/>
  <c r="H138" i="35"/>
  <c r="G138" i="35"/>
  <c r="F138" i="35"/>
  <c r="E138" i="35"/>
  <c r="D138" i="35"/>
  <c r="C138" i="35"/>
  <c r="CH137" i="35"/>
  <c r="CG137" i="35"/>
  <c r="CF137" i="35"/>
  <c r="CE137" i="35"/>
  <c r="CD137" i="35"/>
  <c r="CC137" i="35"/>
  <c r="CB137" i="35"/>
  <c r="CA137" i="35"/>
  <c r="BZ137" i="35"/>
  <c r="BY137" i="35"/>
  <c r="BX137" i="35"/>
  <c r="BW137" i="35"/>
  <c r="BV137" i="35"/>
  <c r="BU137" i="35"/>
  <c r="BT137" i="35"/>
  <c r="BS137" i="35"/>
  <c r="BR137" i="35"/>
  <c r="BQ137" i="35"/>
  <c r="BP137" i="35"/>
  <c r="BO137" i="35"/>
  <c r="BN137" i="35"/>
  <c r="BM137" i="35"/>
  <c r="BL137" i="35"/>
  <c r="BK137" i="35"/>
  <c r="BJ137" i="35"/>
  <c r="BI137" i="35"/>
  <c r="BH137" i="35"/>
  <c r="BG137" i="35"/>
  <c r="BF137" i="35"/>
  <c r="BE137" i="35"/>
  <c r="BD137" i="35"/>
  <c r="BC137" i="35"/>
  <c r="BB137" i="35"/>
  <c r="BA137" i="35"/>
  <c r="AZ137" i="35"/>
  <c r="AY137" i="35"/>
  <c r="AX137" i="35"/>
  <c r="AW137" i="35"/>
  <c r="AV137" i="35"/>
  <c r="AU137" i="35"/>
  <c r="AT137" i="35"/>
  <c r="AS137" i="35"/>
  <c r="AR137" i="35"/>
  <c r="AQ137" i="35"/>
  <c r="AP137" i="35"/>
  <c r="AO137" i="35"/>
  <c r="AN137" i="35"/>
  <c r="AM137" i="35"/>
  <c r="AL137" i="35"/>
  <c r="AK137" i="35"/>
  <c r="AJ137" i="35"/>
  <c r="AI137" i="35"/>
  <c r="AH137" i="35"/>
  <c r="AG137" i="35"/>
  <c r="AF137" i="35"/>
  <c r="AE137" i="35"/>
  <c r="AD137" i="35"/>
  <c r="AC137" i="35"/>
  <c r="AB137" i="35"/>
  <c r="AA137" i="35"/>
  <c r="Z137" i="35"/>
  <c r="Y137" i="35"/>
  <c r="X137" i="35"/>
  <c r="W137" i="35"/>
  <c r="V137" i="35"/>
  <c r="U137" i="35"/>
  <c r="T137" i="35"/>
  <c r="N137" i="35"/>
  <c r="M137" i="35"/>
  <c r="L137" i="35"/>
  <c r="K137" i="35"/>
  <c r="J137" i="35"/>
  <c r="I137" i="35"/>
  <c r="H137" i="35"/>
  <c r="G137" i="35"/>
  <c r="F137" i="35"/>
  <c r="E137" i="35"/>
  <c r="D137" i="35"/>
  <c r="C137" i="35"/>
  <c r="CH136" i="35"/>
  <c r="CG136" i="35"/>
  <c r="CF136" i="35"/>
  <c r="CE136" i="35"/>
  <c r="CD136" i="35"/>
  <c r="CC136" i="35"/>
  <c r="CB136" i="35"/>
  <c r="CA136" i="35"/>
  <c r="BZ136" i="35"/>
  <c r="BY136" i="35"/>
  <c r="BX136" i="35"/>
  <c r="BW136" i="35"/>
  <c r="BV136" i="35"/>
  <c r="BU136" i="35"/>
  <c r="BT136" i="35"/>
  <c r="BS136" i="35"/>
  <c r="BR136" i="35"/>
  <c r="BQ136" i="35"/>
  <c r="BP136" i="35"/>
  <c r="BO136" i="35"/>
  <c r="BN136" i="35"/>
  <c r="BM136" i="35"/>
  <c r="BL136" i="35"/>
  <c r="BK136" i="35"/>
  <c r="BJ136" i="35"/>
  <c r="BI136" i="35"/>
  <c r="BH136" i="35"/>
  <c r="BG136" i="35"/>
  <c r="BF136" i="35"/>
  <c r="BE136" i="35"/>
  <c r="BD136" i="35"/>
  <c r="BC136" i="35"/>
  <c r="BB136" i="35"/>
  <c r="BA136" i="35"/>
  <c r="AZ136" i="35"/>
  <c r="AY136" i="35"/>
  <c r="AX136" i="35"/>
  <c r="AW136" i="35"/>
  <c r="AV136" i="35"/>
  <c r="AU136" i="35"/>
  <c r="AT136" i="35"/>
  <c r="AS136" i="35"/>
  <c r="AR136" i="35"/>
  <c r="AQ136" i="35"/>
  <c r="AP136" i="35"/>
  <c r="AO136" i="35"/>
  <c r="AN136" i="35"/>
  <c r="AM136" i="35"/>
  <c r="AL136" i="35"/>
  <c r="AK136" i="35"/>
  <c r="AJ136" i="35"/>
  <c r="AI136" i="35"/>
  <c r="AH136" i="35"/>
  <c r="AG136" i="35"/>
  <c r="AF136" i="35"/>
  <c r="AE136" i="35"/>
  <c r="AD136" i="35"/>
  <c r="AC136" i="35"/>
  <c r="AB136" i="35"/>
  <c r="AA136" i="35"/>
  <c r="Z136" i="35"/>
  <c r="Y136" i="35"/>
  <c r="X136" i="35"/>
  <c r="W136" i="35"/>
  <c r="V136" i="35"/>
  <c r="U136" i="35"/>
  <c r="T136" i="35"/>
  <c r="N136" i="35"/>
  <c r="M136" i="35"/>
  <c r="L136" i="35"/>
  <c r="K136" i="35"/>
  <c r="J136" i="35"/>
  <c r="I136" i="35"/>
  <c r="H136" i="35"/>
  <c r="G136" i="35"/>
  <c r="F136" i="35"/>
  <c r="E136" i="35"/>
  <c r="D136" i="35"/>
  <c r="C136" i="35"/>
  <c r="CH135" i="35"/>
  <c r="CG135" i="35"/>
  <c r="CF135" i="35"/>
  <c r="CE135" i="35"/>
  <c r="CD135" i="35"/>
  <c r="CC135" i="35"/>
  <c r="CB135" i="35"/>
  <c r="CA135" i="35"/>
  <c r="BZ135" i="35"/>
  <c r="BY135" i="35"/>
  <c r="BX135" i="35"/>
  <c r="BW135" i="35"/>
  <c r="BV135" i="35"/>
  <c r="BU135" i="35"/>
  <c r="BT135" i="35"/>
  <c r="BS135" i="35"/>
  <c r="BR135" i="35"/>
  <c r="BQ135" i="35"/>
  <c r="BP135" i="35"/>
  <c r="BO135" i="35"/>
  <c r="BN135" i="35"/>
  <c r="BM135" i="35"/>
  <c r="BL135" i="35"/>
  <c r="BK135" i="35"/>
  <c r="BJ135" i="35"/>
  <c r="BI135" i="35"/>
  <c r="BH135" i="35"/>
  <c r="BG135" i="35"/>
  <c r="BF135" i="35"/>
  <c r="BE135" i="35"/>
  <c r="BD135" i="35"/>
  <c r="BC135" i="35"/>
  <c r="BB135" i="35"/>
  <c r="BA135" i="35"/>
  <c r="AZ135" i="35"/>
  <c r="AY135" i="35"/>
  <c r="AX135" i="35"/>
  <c r="AW135" i="35"/>
  <c r="AV135" i="35"/>
  <c r="AU135" i="35"/>
  <c r="AT135" i="35"/>
  <c r="AS135" i="35"/>
  <c r="AR135" i="35"/>
  <c r="AQ135" i="35"/>
  <c r="AP135" i="35"/>
  <c r="AO135" i="35"/>
  <c r="AN135" i="35"/>
  <c r="AM135" i="35"/>
  <c r="AL135" i="35"/>
  <c r="AK135" i="35"/>
  <c r="AJ135" i="35"/>
  <c r="AI135" i="35"/>
  <c r="AH135" i="35"/>
  <c r="AG135" i="35"/>
  <c r="AF135" i="35"/>
  <c r="AE135" i="35"/>
  <c r="AD135" i="35"/>
  <c r="AC135" i="35"/>
  <c r="AB135" i="35"/>
  <c r="AA135" i="35"/>
  <c r="Z135" i="35"/>
  <c r="Y135" i="35"/>
  <c r="X135" i="35"/>
  <c r="W135" i="35"/>
  <c r="V135" i="35"/>
  <c r="U135" i="35"/>
  <c r="T135" i="35"/>
  <c r="N135" i="35"/>
  <c r="M135" i="35"/>
  <c r="L135" i="35"/>
  <c r="K135" i="35"/>
  <c r="J135" i="35"/>
  <c r="I135" i="35"/>
  <c r="H135" i="35"/>
  <c r="G135" i="35"/>
  <c r="F135" i="35"/>
  <c r="E135" i="35"/>
  <c r="D135" i="35"/>
  <c r="C135" i="35"/>
  <c r="CH134" i="35"/>
  <c r="CG134" i="35"/>
  <c r="CF134" i="35"/>
  <c r="CE134" i="35"/>
  <c r="CD134" i="35"/>
  <c r="CC134" i="35"/>
  <c r="CB134" i="35"/>
  <c r="CA134" i="35"/>
  <c r="BZ134" i="35"/>
  <c r="BY134" i="35"/>
  <c r="BX134" i="35"/>
  <c r="BW134" i="35"/>
  <c r="BV134" i="35"/>
  <c r="BU134" i="35"/>
  <c r="BT134" i="35"/>
  <c r="BS134" i="35"/>
  <c r="BR134" i="35"/>
  <c r="BQ134" i="35"/>
  <c r="BP134" i="35"/>
  <c r="BO134" i="35"/>
  <c r="BN134" i="35"/>
  <c r="BM134" i="35"/>
  <c r="BL134" i="35"/>
  <c r="BK134" i="35"/>
  <c r="BJ134" i="35"/>
  <c r="BI134" i="35"/>
  <c r="BH134" i="35"/>
  <c r="BG134" i="35"/>
  <c r="BF134" i="35"/>
  <c r="BE134" i="35"/>
  <c r="BD134" i="35"/>
  <c r="BC134" i="35"/>
  <c r="BB134" i="35"/>
  <c r="BA134" i="35"/>
  <c r="AZ134" i="35"/>
  <c r="AY134" i="35"/>
  <c r="AX134" i="35"/>
  <c r="AW134" i="35"/>
  <c r="AV134" i="35"/>
  <c r="AU134" i="35"/>
  <c r="AT134" i="35"/>
  <c r="AS134" i="35"/>
  <c r="AR134" i="35"/>
  <c r="AQ134" i="35"/>
  <c r="AP134" i="35"/>
  <c r="AO134" i="35"/>
  <c r="AN134" i="35"/>
  <c r="AM134" i="35"/>
  <c r="AL134" i="35"/>
  <c r="AK134" i="35"/>
  <c r="AJ134" i="35"/>
  <c r="AI134" i="35"/>
  <c r="AH134" i="35"/>
  <c r="AG134" i="35"/>
  <c r="AF134" i="35"/>
  <c r="AE134" i="35"/>
  <c r="AD134" i="35"/>
  <c r="AC134" i="35"/>
  <c r="AB134" i="35"/>
  <c r="AA134" i="35"/>
  <c r="Z134" i="35"/>
  <c r="Y134" i="35"/>
  <c r="X134" i="35"/>
  <c r="W134" i="35"/>
  <c r="V134" i="35"/>
  <c r="U134" i="35"/>
  <c r="T134" i="35"/>
  <c r="N134" i="35"/>
  <c r="M134" i="35"/>
  <c r="L134" i="35"/>
  <c r="K134" i="35"/>
  <c r="J134" i="35"/>
  <c r="I134" i="35"/>
  <c r="H134" i="35"/>
  <c r="G134" i="35"/>
  <c r="F134" i="35"/>
  <c r="E134" i="35"/>
  <c r="D134" i="35"/>
  <c r="C134" i="35"/>
  <c r="CH133" i="35"/>
  <c r="CG133" i="35"/>
  <c r="CF133" i="35"/>
  <c r="CE133" i="35"/>
  <c r="CD133" i="35"/>
  <c r="CC133" i="35"/>
  <c r="CB133" i="35"/>
  <c r="CA133" i="35"/>
  <c r="BZ133" i="35"/>
  <c r="BY133" i="35"/>
  <c r="BX133" i="35"/>
  <c r="BW133" i="35"/>
  <c r="BV133" i="35"/>
  <c r="BU133" i="35"/>
  <c r="BT133" i="35"/>
  <c r="BS133" i="35"/>
  <c r="BR133" i="35"/>
  <c r="BQ133" i="35"/>
  <c r="BP133" i="35"/>
  <c r="BO133" i="35"/>
  <c r="BN133" i="35"/>
  <c r="BM133" i="35"/>
  <c r="BL133" i="35"/>
  <c r="BK133" i="35"/>
  <c r="BJ133" i="35"/>
  <c r="BI133" i="35"/>
  <c r="BH133" i="35"/>
  <c r="BG133" i="35"/>
  <c r="BF133" i="35"/>
  <c r="BE133" i="35"/>
  <c r="BD133" i="35"/>
  <c r="BC133" i="35"/>
  <c r="BB133" i="35"/>
  <c r="BA133" i="35"/>
  <c r="AZ133" i="35"/>
  <c r="AY133" i="35"/>
  <c r="AX133" i="35"/>
  <c r="AW133" i="35"/>
  <c r="AV133" i="35"/>
  <c r="AU133" i="35"/>
  <c r="AT133" i="35"/>
  <c r="AS133" i="35"/>
  <c r="AR133" i="35"/>
  <c r="AQ133" i="35"/>
  <c r="AP133" i="35"/>
  <c r="AO133" i="35"/>
  <c r="AN133" i="35"/>
  <c r="AM133" i="35"/>
  <c r="AL133" i="35"/>
  <c r="AK133" i="35"/>
  <c r="AJ133" i="35"/>
  <c r="AI133" i="35"/>
  <c r="AH133" i="35"/>
  <c r="AG133" i="35"/>
  <c r="AF133" i="35"/>
  <c r="AE133" i="35"/>
  <c r="AD133" i="35"/>
  <c r="AC133" i="35"/>
  <c r="AB133" i="35"/>
  <c r="AA133" i="35"/>
  <c r="Z133" i="35"/>
  <c r="Y133" i="35"/>
  <c r="X133" i="35"/>
  <c r="W133" i="35"/>
  <c r="V133" i="35"/>
  <c r="U133" i="35"/>
  <c r="T133" i="35"/>
  <c r="N133" i="35"/>
  <c r="M133" i="35"/>
  <c r="L133" i="35"/>
  <c r="K133" i="35"/>
  <c r="J133" i="35"/>
  <c r="I133" i="35"/>
  <c r="H133" i="35"/>
  <c r="G133" i="35"/>
  <c r="F133" i="35"/>
  <c r="E133" i="35"/>
  <c r="D133" i="35"/>
  <c r="C133" i="35"/>
  <c r="CH132" i="35"/>
  <c r="CG132" i="35"/>
  <c r="CF132" i="35"/>
  <c r="CE132" i="35"/>
  <c r="CD132" i="35"/>
  <c r="CC132" i="35"/>
  <c r="CB132" i="35"/>
  <c r="CA132" i="35"/>
  <c r="BZ132" i="35"/>
  <c r="BY132" i="35"/>
  <c r="BX132" i="35"/>
  <c r="BW132" i="35"/>
  <c r="BV132" i="35"/>
  <c r="BU132" i="35"/>
  <c r="BT132" i="35"/>
  <c r="BS132" i="35"/>
  <c r="BR132" i="35"/>
  <c r="BQ132" i="35"/>
  <c r="BP132" i="35"/>
  <c r="BO132" i="35"/>
  <c r="BN132" i="35"/>
  <c r="BM132" i="35"/>
  <c r="BL132" i="35"/>
  <c r="BK132" i="35"/>
  <c r="BJ132" i="35"/>
  <c r="BI132" i="35"/>
  <c r="BH132" i="35"/>
  <c r="BG132" i="35"/>
  <c r="BF132" i="35"/>
  <c r="BE132" i="35"/>
  <c r="BD132" i="35"/>
  <c r="BC132" i="35"/>
  <c r="BB132" i="35"/>
  <c r="BA132" i="35"/>
  <c r="AZ132" i="35"/>
  <c r="AY132" i="35"/>
  <c r="AX132" i="35"/>
  <c r="AW132" i="35"/>
  <c r="AV132" i="35"/>
  <c r="AU132" i="35"/>
  <c r="AT132" i="35"/>
  <c r="AS132" i="35"/>
  <c r="AR132" i="35"/>
  <c r="AQ132" i="35"/>
  <c r="AP132" i="35"/>
  <c r="AO132" i="35"/>
  <c r="AN132" i="35"/>
  <c r="AM132" i="35"/>
  <c r="AL132" i="35"/>
  <c r="AK132" i="35"/>
  <c r="AJ132" i="35"/>
  <c r="AI132" i="35"/>
  <c r="AH132" i="35"/>
  <c r="AG132" i="35"/>
  <c r="AF132" i="35"/>
  <c r="AE132" i="35"/>
  <c r="AD132" i="35"/>
  <c r="AC132" i="35"/>
  <c r="AB132" i="35"/>
  <c r="AA132" i="35"/>
  <c r="Z132" i="35"/>
  <c r="Y132" i="35"/>
  <c r="X132" i="35"/>
  <c r="W132" i="35"/>
  <c r="V132" i="35"/>
  <c r="U132" i="35"/>
  <c r="T132" i="35"/>
  <c r="N132" i="35"/>
  <c r="M132" i="35"/>
  <c r="L132" i="35"/>
  <c r="K132" i="35"/>
  <c r="J132" i="35"/>
  <c r="I132" i="35"/>
  <c r="H132" i="35"/>
  <c r="G132" i="35"/>
  <c r="F132" i="35"/>
  <c r="E132" i="35"/>
  <c r="D132" i="35"/>
  <c r="C132" i="35"/>
  <c r="CH131" i="35"/>
  <c r="CG131" i="35"/>
  <c r="CF131" i="35"/>
  <c r="CE131" i="35"/>
  <c r="CD131" i="35"/>
  <c r="CC131" i="35"/>
  <c r="CB131" i="35"/>
  <c r="CA131" i="35"/>
  <c r="BZ131" i="35"/>
  <c r="BY131" i="35"/>
  <c r="BX131" i="35"/>
  <c r="BW131" i="35"/>
  <c r="BV131" i="35"/>
  <c r="BU131" i="35"/>
  <c r="BT131" i="35"/>
  <c r="BS131" i="35"/>
  <c r="BR131" i="35"/>
  <c r="BQ131" i="35"/>
  <c r="BP131" i="35"/>
  <c r="BO131" i="35"/>
  <c r="BN131" i="35"/>
  <c r="BM131" i="35"/>
  <c r="BL131" i="35"/>
  <c r="BK131" i="35"/>
  <c r="BJ131" i="35"/>
  <c r="BI131" i="35"/>
  <c r="BH131" i="35"/>
  <c r="BG131" i="35"/>
  <c r="BF131" i="35"/>
  <c r="BE131" i="35"/>
  <c r="BD131" i="35"/>
  <c r="BC131" i="35"/>
  <c r="BB131" i="35"/>
  <c r="BA131" i="35"/>
  <c r="AZ131" i="35"/>
  <c r="AY131" i="35"/>
  <c r="AX131" i="35"/>
  <c r="AW131" i="35"/>
  <c r="AV131" i="35"/>
  <c r="AU131" i="35"/>
  <c r="AT131" i="35"/>
  <c r="AS131" i="35"/>
  <c r="AR131" i="35"/>
  <c r="AQ131" i="35"/>
  <c r="AP131" i="35"/>
  <c r="AO131" i="35"/>
  <c r="AN131" i="35"/>
  <c r="AM131" i="35"/>
  <c r="AL131" i="35"/>
  <c r="AK131" i="35"/>
  <c r="AJ131" i="35"/>
  <c r="AI131" i="35"/>
  <c r="AH131" i="35"/>
  <c r="AG131" i="35"/>
  <c r="AF131" i="35"/>
  <c r="AE131" i="35"/>
  <c r="AD131" i="35"/>
  <c r="AC131" i="35"/>
  <c r="AB131" i="35"/>
  <c r="AA131" i="35"/>
  <c r="Z131" i="35"/>
  <c r="Y131" i="35"/>
  <c r="X131" i="35"/>
  <c r="W131" i="35"/>
  <c r="V131" i="35"/>
  <c r="U131" i="35"/>
  <c r="T131" i="35"/>
  <c r="N131" i="35"/>
  <c r="M131" i="35"/>
  <c r="L131" i="35"/>
  <c r="K131" i="35"/>
  <c r="J131" i="35"/>
  <c r="I131" i="35"/>
  <c r="H131" i="35"/>
  <c r="G131" i="35"/>
  <c r="F131" i="35"/>
  <c r="E131" i="35"/>
  <c r="D131" i="35"/>
  <c r="C131" i="35"/>
  <c r="CH130" i="35"/>
  <c r="CG130" i="35"/>
  <c r="CF130" i="35"/>
  <c r="CE130" i="35"/>
  <c r="CD130" i="35"/>
  <c r="CC130" i="35"/>
  <c r="CB130" i="35"/>
  <c r="CA130" i="35"/>
  <c r="BZ130" i="35"/>
  <c r="BY130" i="35"/>
  <c r="BX130" i="35"/>
  <c r="BW130" i="35"/>
  <c r="BV130" i="35"/>
  <c r="BU130" i="35"/>
  <c r="BT130" i="35"/>
  <c r="BS130" i="35"/>
  <c r="BR130" i="35"/>
  <c r="BQ130" i="35"/>
  <c r="BP130" i="35"/>
  <c r="BO130" i="35"/>
  <c r="BN130" i="35"/>
  <c r="BM130" i="35"/>
  <c r="BL130" i="35"/>
  <c r="BK130" i="35"/>
  <c r="BJ130" i="35"/>
  <c r="BI130" i="35"/>
  <c r="BH130" i="35"/>
  <c r="BG130" i="35"/>
  <c r="BF130" i="35"/>
  <c r="BE130" i="35"/>
  <c r="BD130" i="35"/>
  <c r="BC130" i="35"/>
  <c r="BB130" i="35"/>
  <c r="BA130" i="35"/>
  <c r="AZ130" i="35"/>
  <c r="AY130" i="35"/>
  <c r="AX130" i="35"/>
  <c r="AW130" i="35"/>
  <c r="AV130" i="35"/>
  <c r="AU130" i="35"/>
  <c r="AT130" i="35"/>
  <c r="AS130" i="35"/>
  <c r="AR130" i="35"/>
  <c r="AQ130" i="35"/>
  <c r="AP130" i="35"/>
  <c r="AO130" i="35"/>
  <c r="AN130" i="35"/>
  <c r="AM130" i="35"/>
  <c r="AL130" i="35"/>
  <c r="AK130" i="35"/>
  <c r="AJ130" i="35"/>
  <c r="AI130" i="35"/>
  <c r="AH130" i="35"/>
  <c r="AG130" i="35"/>
  <c r="AF130" i="35"/>
  <c r="AE130" i="35"/>
  <c r="AD130" i="35"/>
  <c r="AC130" i="35"/>
  <c r="AB130" i="35"/>
  <c r="AA130" i="35"/>
  <c r="Z130" i="35"/>
  <c r="Y130" i="35"/>
  <c r="X130" i="35"/>
  <c r="W130" i="35"/>
  <c r="V130" i="35"/>
  <c r="U130" i="35"/>
  <c r="T130" i="35"/>
  <c r="N130" i="35"/>
  <c r="M130" i="35"/>
  <c r="L130" i="35"/>
  <c r="K130" i="35"/>
  <c r="J130" i="35"/>
  <c r="I130" i="35"/>
  <c r="H130" i="35"/>
  <c r="G130" i="35"/>
  <c r="F130" i="35"/>
  <c r="E130" i="35"/>
  <c r="D130" i="35"/>
  <c r="C130" i="35"/>
  <c r="CH129" i="35"/>
  <c r="CG129" i="35"/>
  <c r="CF129" i="35"/>
  <c r="CE129" i="35"/>
  <c r="CD129" i="35"/>
  <c r="CC129" i="35"/>
  <c r="CB129" i="35"/>
  <c r="CA129" i="35"/>
  <c r="BZ129" i="35"/>
  <c r="BY129" i="35"/>
  <c r="BX129" i="35"/>
  <c r="BW129" i="35"/>
  <c r="BV129" i="35"/>
  <c r="BU129" i="35"/>
  <c r="BT129" i="35"/>
  <c r="BS129" i="35"/>
  <c r="BR129" i="35"/>
  <c r="BQ129" i="35"/>
  <c r="BP129" i="35"/>
  <c r="BO129" i="35"/>
  <c r="BN129" i="35"/>
  <c r="BM129" i="35"/>
  <c r="BL129" i="35"/>
  <c r="BK129" i="35"/>
  <c r="BJ129" i="35"/>
  <c r="BI129" i="35"/>
  <c r="BH129" i="35"/>
  <c r="BG129" i="35"/>
  <c r="BF129" i="35"/>
  <c r="BE129" i="35"/>
  <c r="BD129" i="35"/>
  <c r="BC129" i="35"/>
  <c r="BB129" i="35"/>
  <c r="BA129" i="35"/>
  <c r="AZ129" i="35"/>
  <c r="AY129" i="35"/>
  <c r="AX129" i="35"/>
  <c r="AW129" i="35"/>
  <c r="AV129" i="35"/>
  <c r="AU129" i="35"/>
  <c r="AT129" i="35"/>
  <c r="AS129" i="35"/>
  <c r="AR129" i="35"/>
  <c r="AQ129" i="35"/>
  <c r="AP129" i="35"/>
  <c r="AO129" i="35"/>
  <c r="AN129" i="35"/>
  <c r="AM129" i="35"/>
  <c r="AL129" i="35"/>
  <c r="AK129" i="35"/>
  <c r="AJ129" i="35"/>
  <c r="AI129" i="35"/>
  <c r="AH129" i="35"/>
  <c r="AG129" i="35"/>
  <c r="AF129" i="35"/>
  <c r="AE129" i="35"/>
  <c r="AD129" i="35"/>
  <c r="AC129" i="35"/>
  <c r="AB129" i="35"/>
  <c r="AA129" i="35"/>
  <c r="Z129" i="35"/>
  <c r="Y129" i="35"/>
  <c r="X129" i="35"/>
  <c r="W129" i="35"/>
  <c r="V129" i="35"/>
  <c r="U129" i="35"/>
  <c r="T129" i="35"/>
  <c r="N129" i="35"/>
  <c r="M129" i="35"/>
  <c r="L129" i="35"/>
  <c r="K129" i="35"/>
  <c r="J129" i="35"/>
  <c r="I129" i="35"/>
  <c r="H129" i="35"/>
  <c r="G129" i="35"/>
  <c r="F129" i="35"/>
  <c r="E129" i="35"/>
  <c r="D129" i="35"/>
  <c r="C129" i="35"/>
  <c r="CH128" i="35"/>
  <c r="CG128" i="35"/>
  <c r="CF128" i="35"/>
  <c r="CE128" i="35"/>
  <c r="CD128" i="35"/>
  <c r="CC128" i="35"/>
  <c r="CB128" i="35"/>
  <c r="CA128" i="35"/>
  <c r="BZ128" i="35"/>
  <c r="BY128" i="35"/>
  <c r="BX128" i="35"/>
  <c r="BW128" i="35"/>
  <c r="BV128" i="35"/>
  <c r="BU128" i="35"/>
  <c r="BT128" i="35"/>
  <c r="BS128" i="35"/>
  <c r="BR128" i="35"/>
  <c r="BQ128" i="35"/>
  <c r="BP128" i="35"/>
  <c r="BO128" i="35"/>
  <c r="BN128" i="35"/>
  <c r="BM128" i="35"/>
  <c r="BL128" i="35"/>
  <c r="BK128" i="35"/>
  <c r="BJ128" i="35"/>
  <c r="BI128" i="35"/>
  <c r="BH128" i="35"/>
  <c r="BG128" i="35"/>
  <c r="BF128" i="35"/>
  <c r="BE128" i="35"/>
  <c r="BD128" i="35"/>
  <c r="BC128" i="35"/>
  <c r="BB128" i="35"/>
  <c r="BA128" i="35"/>
  <c r="AZ128" i="35"/>
  <c r="AY128" i="35"/>
  <c r="AX128" i="35"/>
  <c r="AW128" i="35"/>
  <c r="AV128" i="35"/>
  <c r="AU128" i="35"/>
  <c r="AT128" i="35"/>
  <c r="AS128" i="35"/>
  <c r="AR128" i="35"/>
  <c r="AQ128" i="35"/>
  <c r="AP128" i="35"/>
  <c r="AO128" i="35"/>
  <c r="AN128" i="35"/>
  <c r="AM128" i="35"/>
  <c r="AL128" i="35"/>
  <c r="AK128" i="35"/>
  <c r="AJ128" i="35"/>
  <c r="AI128" i="35"/>
  <c r="AH128" i="35"/>
  <c r="AG128" i="35"/>
  <c r="AF128" i="35"/>
  <c r="AE128" i="35"/>
  <c r="AD128" i="35"/>
  <c r="AC128" i="35"/>
  <c r="AB128" i="35"/>
  <c r="AA128" i="35"/>
  <c r="Z128" i="35"/>
  <c r="Y128" i="35"/>
  <c r="X128" i="35"/>
  <c r="W128" i="35"/>
  <c r="V128" i="35"/>
  <c r="U128" i="35"/>
  <c r="T128" i="35"/>
  <c r="N128" i="35"/>
  <c r="M128" i="35"/>
  <c r="L128" i="35"/>
  <c r="K128" i="35"/>
  <c r="J128" i="35"/>
  <c r="I128" i="35"/>
  <c r="H128" i="35"/>
  <c r="G128" i="35"/>
  <c r="F128" i="35"/>
  <c r="E128" i="35"/>
  <c r="D128" i="35"/>
  <c r="C128" i="35"/>
  <c r="CH127" i="35"/>
  <c r="CG127" i="35"/>
  <c r="CF127" i="35"/>
  <c r="CE127" i="35"/>
  <c r="CD127" i="35"/>
  <c r="CC127" i="35"/>
  <c r="CB127" i="35"/>
  <c r="CA127" i="35"/>
  <c r="BZ127" i="35"/>
  <c r="BY127" i="35"/>
  <c r="BX127" i="35"/>
  <c r="BW127" i="35"/>
  <c r="BV127" i="35"/>
  <c r="BU127" i="35"/>
  <c r="BT127" i="35"/>
  <c r="BS127" i="35"/>
  <c r="BR127" i="35"/>
  <c r="BQ127" i="35"/>
  <c r="BP127" i="35"/>
  <c r="BO127" i="35"/>
  <c r="BN127" i="35"/>
  <c r="BM127" i="35"/>
  <c r="BL127" i="35"/>
  <c r="BK127" i="35"/>
  <c r="BJ127" i="35"/>
  <c r="BI127" i="35"/>
  <c r="BH127" i="35"/>
  <c r="BG127" i="35"/>
  <c r="BF127" i="35"/>
  <c r="BE127" i="35"/>
  <c r="BD127" i="35"/>
  <c r="BC127" i="35"/>
  <c r="BB127" i="35"/>
  <c r="BA127" i="35"/>
  <c r="AZ127" i="35"/>
  <c r="AY127" i="35"/>
  <c r="AX127" i="35"/>
  <c r="AW127" i="35"/>
  <c r="AV127" i="35"/>
  <c r="AU127" i="35"/>
  <c r="AT127" i="35"/>
  <c r="AS127" i="35"/>
  <c r="AR127" i="35"/>
  <c r="AQ127" i="35"/>
  <c r="AP127" i="35"/>
  <c r="AO127" i="35"/>
  <c r="AN127" i="35"/>
  <c r="AM127" i="35"/>
  <c r="AL127" i="35"/>
  <c r="AK127" i="35"/>
  <c r="AJ127" i="35"/>
  <c r="AI127" i="35"/>
  <c r="AH127" i="35"/>
  <c r="AG127" i="35"/>
  <c r="AF127" i="35"/>
  <c r="AE127" i="35"/>
  <c r="AD127" i="35"/>
  <c r="AC127" i="35"/>
  <c r="AB127" i="35"/>
  <c r="AA127" i="35"/>
  <c r="Z127" i="35"/>
  <c r="Y127" i="35"/>
  <c r="X127" i="35"/>
  <c r="W127" i="35"/>
  <c r="V127" i="35"/>
  <c r="U127" i="35"/>
  <c r="T127" i="35"/>
  <c r="N127" i="35"/>
  <c r="M127" i="35"/>
  <c r="L127" i="35"/>
  <c r="K127" i="35"/>
  <c r="J127" i="35"/>
  <c r="I127" i="35"/>
  <c r="H127" i="35"/>
  <c r="G127" i="35"/>
  <c r="F127" i="35"/>
  <c r="E127" i="35"/>
  <c r="D127" i="35"/>
  <c r="CH122" i="35"/>
  <c r="CG122" i="35"/>
  <c r="CF122" i="35"/>
  <c r="CE122" i="35"/>
  <c r="CD122" i="35"/>
  <c r="CC122" i="35"/>
  <c r="CB122" i="35"/>
  <c r="CA122" i="35"/>
  <c r="BZ122" i="35"/>
  <c r="BY122" i="35"/>
  <c r="BX122" i="35"/>
  <c r="BW122" i="35"/>
  <c r="BV122" i="35"/>
  <c r="BU122" i="35"/>
  <c r="BT122" i="35"/>
  <c r="BS122" i="35"/>
  <c r="BR122" i="35"/>
  <c r="BQ122" i="35"/>
  <c r="BP122" i="35"/>
  <c r="BO122" i="35"/>
  <c r="BN122" i="35"/>
  <c r="BM122" i="35"/>
  <c r="BL122" i="35"/>
  <c r="BK122" i="35"/>
  <c r="BJ122" i="35"/>
  <c r="BI122" i="35"/>
  <c r="BH122" i="35"/>
  <c r="BG122" i="35"/>
  <c r="BF122" i="35"/>
  <c r="BE122" i="35"/>
  <c r="BD122" i="35"/>
  <c r="BC122" i="35"/>
  <c r="BB122" i="35"/>
  <c r="BA122" i="35"/>
  <c r="AZ122" i="35"/>
  <c r="AY122" i="35"/>
  <c r="AX122" i="35"/>
  <c r="AW122" i="35"/>
  <c r="AV122" i="35"/>
  <c r="AU122" i="35"/>
  <c r="AT122" i="35"/>
  <c r="AS122" i="35"/>
  <c r="AR122" i="35"/>
  <c r="AQ122" i="35"/>
  <c r="AP122" i="35"/>
  <c r="AO122" i="35"/>
  <c r="AN122" i="35"/>
  <c r="AM122" i="35"/>
  <c r="AL122" i="35"/>
  <c r="AK122" i="35"/>
  <c r="AJ122" i="35"/>
  <c r="AI122" i="35"/>
  <c r="AH122" i="35"/>
  <c r="AG122" i="35"/>
  <c r="AF122" i="35"/>
  <c r="AE122" i="35"/>
  <c r="AD122" i="35"/>
  <c r="AC122" i="35"/>
  <c r="AB122" i="35"/>
  <c r="AA122" i="35"/>
  <c r="Z122" i="35"/>
  <c r="Y122" i="35"/>
  <c r="X122" i="35"/>
  <c r="W122" i="35"/>
  <c r="V122" i="35"/>
  <c r="U122" i="35"/>
  <c r="T122" i="35"/>
  <c r="N122" i="35"/>
  <c r="M122" i="35"/>
  <c r="L122" i="35"/>
  <c r="K122" i="35"/>
  <c r="J122" i="35"/>
  <c r="I122" i="35"/>
  <c r="H122" i="35"/>
  <c r="G122" i="35"/>
  <c r="F122" i="35"/>
  <c r="E122" i="35"/>
  <c r="D122" i="35"/>
  <c r="C122" i="35"/>
  <c r="CH121" i="35"/>
  <c r="CG121" i="35"/>
  <c r="CF121" i="35"/>
  <c r="CE121" i="35"/>
  <c r="CD121" i="35"/>
  <c r="CC121" i="35"/>
  <c r="CB121" i="35"/>
  <c r="CA121" i="35"/>
  <c r="BZ121" i="35"/>
  <c r="BY121" i="35"/>
  <c r="BX121" i="35"/>
  <c r="BW121" i="35"/>
  <c r="BV121" i="35"/>
  <c r="BU121" i="35"/>
  <c r="BT121" i="35"/>
  <c r="BS121" i="35"/>
  <c r="BR121" i="35"/>
  <c r="BQ121" i="35"/>
  <c r="BP121" i="35"/>
  <c r="BO121" i="35"/>
  <c r="BN121" i="35"/>
  <c r="BM121" i="35"/>
  <c r="BL121" i="35"/>
  <c r="BK121" i="35"/>
  <c r="BJ121" i="35"/>
  <c r="BI121" i="35"/>
  <c r="BH121" i="35"/>
  <c r="BG121" i="35"/>
  <c r="BF121" i="35"/>
  <c r="BE121" i="35"/>
  <c r="BD121" i="35"/>
  <c r="BC121" i="35"/>
  <c r="BB121" i="35"/>
  <c r="BA121" i="35"/>
  <c r="AZ121" i="35"/>
  <c r="AY121" i="35"/>
  <c r="AX121" i="35"/>
  <c r="AW121" i="35"/>
  <c r="AV121" i="35"/>
  <c r="AU121" i="35"/>
  <c r="AT121" i="35"/>
  <c r="AS121" i="35"/>
  <c r="AR121" i="35"/>
  <c r="AQ121" i="35"/>
  <c r="AP121" i="35"/>
  <c r="AO121" i="35"/>
  <c r="AN121" i="35"/>
  <c r="AM121" i="35"/>
  <c r="AL121" i="35"/>
  <c r="AK121" i="35"/>
  <c r="AJ121" i="35"/>
  <c r="AI121" i="35"/>
  <c r="AH121" i="35"/>
  <c r="AG121" i="35"/>
  <c r="AF121" i="35"/>
  <c r="AE121" i="35"/>
  <c r="AD121" i="35"/>
  <c r="AC121" i="35"/>
  <c r="AB121" i="35"/>
  <c r="AA121" i="35"/>
  <c r="Z121" i="35"/>
  <c r="Y121" i="35"/>
  <c r="X121" i="35"/>
  <c r="W121" i="35"/>
  <c r="V121" i="35"/>
  <c r="U121" i="35"/>
  <c r="T121" i="35"/>
  <c r="N121" i="35"/>
  <c r="M121" i="35"/>
  <c r="L121" i="35"/>
  <c r="K121" i="35"/>
  <c r="J121" i="35"/>
  <c r="I121" i="35"/>
  <c r="H121" i="35"/>
  <c r="G121" i="35"/>
  <c r="F121" i="35"/>
  <c r="E121" i="35"/>
  <c r="D121" i="35"/>
  <c r="C121" i="35"/>
  <c r="CH120" i="35"/>
  <c r="CG120" i="35"/>
  <c r="CF120" i="35"/>
  <c r="CE120" i="35"/>
  <c r="CD120" i="35"/>
  <c r="CC120" i="35"/>
  <c r="CB120" i="35"/>
  <c r="CA120" i="35"/>
  <c r="BZ120" i="35"/>
  <c r="BY120" i="35"/>
  <c r="BX120" i="35"/>
  <c r="BW120" i="35"/>
  <c r="BV120" i="35"/>
  <c r="BU120" i="35"/>
  <c r="BT120" i="35"/>
  <c r="BS120" i="35"/>
  <c r="BR120" i="35"/>
  <c r="BQ120" i="35"/>
  <c r="BP120" i="35"/>
  <c r="BO120" i="35"/>
  <c r="BN120" i="35"/>
  <c r="BM120" i="35"/>
  <c r="BL120" i="35"/>
  <c r="BK120" i="35"/>
  <c r="BJ120" i="35"/>
  <c r="BI120" i="35"/>
  <c r="BH120" i="35"/>
  <c r="BG120" i="35"/>
  <c r="BF120" i="35"/>
  <c r="BE120" i="35"/>
  <c r="BD120" i="35"/>
  <c r="BC120" i="35"/>
  <c r="BB120" i="35"/>
  <c r="BA120" i="35"/>
  <c r="AZ120" i="35"/>
  <c r="AY120" i="35"/>
  <c r="AX120" i="35"/>
  <c r="AW120" i="35"/>
  <c r="AV120" i="35"/>
  <c r="AU120" i="35"/>
  <c r="AT120" i="35"/>
  <c r="AS120" i="35"/>
  <c r="AR120" i="35"/>
  <c r="AQ120" i="35"/>
  <c r="AP120" i="35"/>
  <c r="AO120" i="35"/>
  <c r="AN120" i="35"/>
  <c r="AM120" i="35"/>
  <c r="AL120" i="35"/>
  <c r="AK120" i="35"/>
  <c r="AJ120" i="35"/>
  <c r="AI120" i="35"/>
  <c r="AH120" i="35"/>
  <c r="AG120" i="35"/>
  <c r="AF120" i="35"/>
  <c r="AE120" i="35"/>
  <c r="AD120" i="35"/>
  <c r="AC120" i="35"/>
  <c r="AB120" i="35"/>
  <c r="AA120" i="35"/>
  <c r="Z120" i="35"/>
  <c r="Y120" i="35"/>
  <c r="X120" i="35"/>
  <c r="W120" i="35"/>
  <c r="V120" i="35"/>
  <c r="U120" i="35"/>
  <c r="T120" i="35"/>
  <c r="N120" i="35"/>
  <c r="M120" i="35"/>
  <c r="L120" i="35"/>
  <c r="K120" i="35"/>
  <c r="J120" i="35"/>
  <c r="I120" i="35"/>
  <c r="H120" i="35"/>
  <c r="G120" i="35"/>
  <c r="F120" i="35"/>
  <c r="E120" i="35"/>
  <c r="D120" i="35"/>
  <c r="C120" i="35"/>
  <c r="CH119" i="35"/>
  <c r="CG119" i="35"/>
  <c r="CF119" i="35"/>
  <c r="CE119" i="35"/>
  <c r="CD119" i="35"/>
  <c r="CC119" i="35"/>
  <c r="CB119" i="35"/>
  <c r="CA119" i="35"/>
  <c r="BZ119" i="35"/>
  <c r="BY119" i="35"/>
  <c r="BX119" i="35"/>
  <c r="BW119" i="35"/>
  <c r="BV119" i="35"/>
  <c r="BU119" i="35"/>
  <c r="BT119" i="35"/>
  <c r="BS119" i="35"/>
  <c r="BR119" i="35"/>
  <c r="BQ119" i="35"/>
  <c r="BP119" i="35"/>
  <c r="BO119" i="35"/>
  <c r="BN119" i="35"/>
  <c r="BM119" i="35"/>
  <c r="BL119" i="35"/>
  <c r="BK119" i="35"/>
  <c r="BJ119" i="35"/>
  <c r="BI119" i="35"/>
  <c r="BH119" i="35"/>
  <c r="BG119" i="35"/>
  <c r="BF119" i="35"/>
  <c r="BE119" i="35"/>
  <c r="BD119" i="35"/>
  <c r="BC119" i="35"/>
  <c r="BB119" i="35"/>
  <c r="BA119" i="35"/>
  <c r="AZ119" i="35"/>
  <c r="AY119" i="35"/>
  <c r="AX119" i="35"/>
  <c r="AW119" i="35"/>
  <c r="AV119" i="35"/>
  <c r="AU119" i="35"/>
  <c r="AT119" i="35"/>
  <c r="AS119" i="35"/>
  <c r="AR119" i="35"/>
  <c r="AQ119" i="35"/>
  <c r="AP119" i="35"/>
  <c r="AO119" i="35"/>
  <c r="AN119" i="35"/>
  <c r="AM119" i="35"/>
  <c r="AL119" i="35"/>
  <c r="AK119" i="35"/>
  <c r="AJ119" i="35"/>
  <c r="AI119" i="35"/>
  <c r="AH119" i="35"/>
  <c r="AG119" i="35"/>
  <c r="AF119" i="35"/>
  <c r="AE119" i="35"/>
  <c r="AD119" i="35"/>
  <c r="AC119" i="35"/>
  <c r="AB119" i="35"/>
  <c r="AA119" i="35"/>
  <c r="Z119" i="35"/>
  <c r="Y119" i="35"/>
  <c r="X119" i="35"/>
  <c r="W119" i="35"/>
  <c r="V119" i="35"/>
  <c r="U119" i="35"/>
  <c r="T119" i="35"/>
  <c r="N119" i="35"/>
  <c r="M119" i="35"/>
  <c r="L119" i="35"/>
  <c r="K119" i="35"/>
  <c r="J119" i="35"/>
  <c r="I119" i="35"/>
  <c r="H119" i="35"/>
  <c r="G119" i="35"/>
  <c r="F119" i="35"/>
  <c r="E119" i="35"/>
  <c r="D119" i="35"/>
  <c r="C119" i="35"/>
  <c r="CH118" i="35"/>
  <c r="CG118" i="35"/>
  <c r="CF118" i="35"/>
  <c r="CE118" i="35"/>
  <c r="CD118" i="35"/>
  <c r="CC118" i="35"/>
  <c r="CB118" i="35"/>
  <c r="CA118" i="35"/>
  <c r="BZ118" i="35"/>
  <c r="BY118" i="35"/>
  <c r="BX118" i="35"/>
  <c r="BW118" i="35"/>
  <c r="BV118" i="35"/>
  <c r="BU118" i="35"/>
  <c r="BT118" i="35"/>
  <c r="BS118" i="35"/>
  <c r="BR118" i="35"/>
  <c r="BQ118" i="35"/>
  <c r="BP118" i="35"/>
  <c r="BO118" i="35"/>
  <c r="BN118" i="35"/>
  <c r="BM118" i="35"/>
  <c r="BL118" i="35"/>
  <c r="BK118" i="35"/>
  <c r="BJ118" i="35"/>
  <c r="BI118" i="35"/>
  <c r="BH118" i="35"/>
  <c r="BG118" i="35"/>
  <c r="BF118" i="35"/>
  <c r="BE118" i="35"/>
  <c r="BD118" i="35"/>
  <c r="BC118" i="35"/>
  <c r="BB118" i="35"/>
  <c r="BA118" i="35"/>
  <c r="AZ118" i="35"/>
  <c r="AY118" i="35"/>
  <c r="AX118" i="35"/>
  <c r="AW118" i="35"/>
  <c r="AV118" i="35"/>
  <c r="AU118" i="35"/>
  <c r="AT118" i="35"/>
  <c r="AS118" i="35"/>
  <c r="AR118" i="35"/>
  <c r="AQ118" i="35"/>
  <c r="AP118" i="35"/>
  <c r="AO118" i="35"/>
  <c r="AN118" i="35"/>
  <c r="AM118" i="35"/>
  <c r="AL118" i="35"/>
  <c r="AK118" i="35"/>
  <c r="AJ118" i="35"/>
  <c r="AI118" i="35"/>
  <c r="AH118" i="35"/>
  <c r="AG118" i="35"/>
  <c r="AF118" i="35"/>
  <c r="AE118" i="35"/>
  <c r="AD118" i="35"/>
  <c r="AC118" i="35"/>
  <c r="AB118" i="35"/>
  <c r="AA118" i="35"/>
  <c r="Z118" i="35"/>
  <c r="Y118" i="35"/>
  <c r="X118" i="35"/>
  <c r="W118" i="35"/>
  <c r="V118" i="35"/>
  <c r="U118" i="35"/>
  <c r="T118" i="35"/>
  <c r="N118" i="35"/>
  <c r="M118" i="35"/>
  <c r="L118" i="35"/>
  <c r="K118" i="35"/>
  <c r="J118" i="35"/>
  <c r="I118" i="35"/>
  <c r="H118" i="35"/>
  <c r="G118" i="35"/>
  <c r="F118" i="35"/>
  <c r="E118" i="35"/>
  <c r="D118" i="35"/>
  <c r="C118" i="35"/>
  <c r="CH117" i="35"/>
  <c r="CG117" i="35"/>
  <c r="CF117" i="35"/>
  <c r="CE117" i="35"/>
  <c r="CD117" i="35"/>
  <c r="CC117" i="35"/>
  <c r="CB117" i="35"/>
  <c r="CA117" i="35"/>
  <c r="BZ117" i="35"/>
  <c r="BY117" i="35"/>
  <c r="BX117" i="35"/>
  <c r="BW117" i="35"/>
  <c r="BV117" i="35"/>
  <c r="BU117" i="35"/>
  <c r="BT117" i="35"/>
  <c r="BS117" i="35"/>
  <c r="BR117" i="35"/>
  <c r="BQ117" i="35"/>
  <c r="BP117" i="35"/>
  <c r="BO117" i="35"/>
  <c r="BN117" i="35"/>
  <c r="BM117" i="35"/>
  <c r="BL117" i="35"/>
  <c r="BK117" i="35"/>
  <c r="BJ117" i="35"/>
  <c r="BI117" i="35"/>
  <c r="BH117" i="35"/>
  <c r="BG117" i="35"/>
  <c r="BF117" i="35"/>
  <c r="BE117" i="35"/>
  <c r="BD117" i="35"/>
  <c r="BC117" i="35"/>
  <c r="BB117" i="35"/>
  <c r="BA117" i="35"/>
  <c r="AZ117" i="35"/>
  <c r="AY117" i="35"/>
  <c r="AX117" i="35"/>
  <c r="AW117" i="35"/>
  <c r="AV117" i="35"/>
  <c r="AU117" i="35"/>
  <c r="AT117" i="35"/>
  <c r="AS117" i="35"/>
  <c r="AR117" i="35"/>
  <c r="AQ117" i="35"/>
  <c r="AP117" i="35"/>
  <c r="AO117" i="35"/>
  <c r="AN117" i="35"/>
  <c r="AM117" i="35"/>
  <c r="AL117" i="35"/>
  <c r="AK117" i="35"/>
  <c r="AJ117" i="35"/>
  <c r="AI117" i="35"/>
  <c r="AH117" i="35"/>
  <c r="AG117" i="35"/>
  <c r="AF117" i="35"/>
  <c r="AE117" i="35"/>
  <c r="AD117" i="35"/>
  <c r="AC117" i="35"/>
  <c r="AB117" i="35"/>
  <c r="AA117" i="35"/>
  <c r="Z117" i="35"/>
  <c r="Y117" i="35"/>
  <c r="X117" i="35"/>
  <c r="W117" i="35"/>
  <c r="V117" i="35"/>
  <c r="U117" i="35"/>
  <c r="T117" i="35"/>
  <c r="N117" i="35"/>
  <c r="M117" i="35"/>
  <c r="L117" i="35"/>
  <c r="K117" i="35"/>
  <c r="J117" i="35"/>
  <c r="I117" i="35"/>
  <c r="H117" i="35"/>
  <c r="G117" i="35"/>
  <c r="F117" i="35"/>
  <c r="E117" i="35"/>
  <c r="D117" i="35"/>
  <c r="C117" i="35"/>
  <c r="CH116" i="35"/>
  <c r="CG116" i="35"/>
  <c r="CF116" i="35"/>
  <c r="CE116" i="35"/>
  <c r="CD116" i="35"/>
  <c r="CC116" i="35"/>
  <c r="CB116" i="35"/>
  <c r="CA116" i="35"/>
  <c r="BZ116" i="35"/>
  <c r="BY116" i="35"/>
  <c r="BX116" i="35"/>
  <c r="BW116" i="35"/>
  <c r="BV116" i="35"/>
  <c r="BU116" i="35"/>
  <c r="BT116" i="35"/>
  <c r="BS116" i="35"/>
  <c r="BR116" i="35"/>
  <c r="BQ116" i="35"/>
  <c r="BP116" i="35"/>
  <c r="BO116" i="35"/>
  <c r="BN116" i="35"/>
  <c r="BM116" i="35"/>
  <c r="BL116" i="35"/>
  <c r="BK116" i="35"/>
  <c r="BJ116" i="35"/>
  <c r="BI116" i="35"/>
  <c r="BH116" i="35"/>
  <c r="BG116" i="35"/>
  <c r="BF116" i="35"/>
  <c r="BE116" i="35"/>
  <c r="BD116" i="35"/>
  <c r="BC116" i="35"/>
  <c r="BB116" i="35"/>
  <c r="BA116" i="35"/>
  <c r="AZ116" i="35"/>
  <c r="AY116" i="35"/>
  <c r="AX116" i="35"/>
  <c r="AW116" i="35"/>
  <c r="AV116" i="35"/>
  <c r="AU116" i="35"/>
  <c r="AT116" i="35"/>
  <c r="AS116" i="35"/>
  <c r="AR116" i="35"/>
  <c r="AQ116" i="35"/>
  <c r="AP116" i="35"/>
  <c r="AO116" i="35"/>
  <c r="AN116" i="35"/>
  <c r="AM116" i="35"/>
  <c r="AL116" i="35"/>
  <c r="AK116" i="35"/>
  <c r="AJ116" i="35"/>
  <c r="AI116" i="35"/>
  <c r="AH116" i="35"/>
  <c r="AG116" i="35"/>
  <c r="AF116" i="35"/>
  <c r="AE116" i="35"/>
  <c r="AD116" i="35"/>
  <c r="AC116" i="35"/>
  <c r="AB116" i="35"/>
  <c r="AA116" i="35"/>
  <c r="Z116" i="35"/>
  <c r="Y116" i="35"/>
  <c r="X116" i="35"/>
  <c r="W116" i="35"/>
  <c r="V116" i="35"/>
  <c r="U116" i="35"/>
  <c r="T116" i="35"/>
  <c r="N116" i="35"/>
  <c r="M116" i="35"/>
  <c r="L116" i="35"/>
  <c r="K116" i="35"/>
  <c r="J116" i="35"/>
  <c r="I116" i="35"/>
  <c r="H116" i="35"/>
  <c r="G116" i="35"/>
  <c r="F116" i="35"/>
  <c r="E116" i="35"/>
  <c r="D116" i="35"/>
  <c r="C116" i="35"/>
  <c r="CH115" i="35"/>
  <c r="CG115" i="35"/>
  <c r="CF115" i="35"/>
  <c r="CE115" i="35"/>
  <c r="CD115" i="35"/>
  <c r="CC115" i="35"/>
  <c r="CB115" i="35"/>
  <c r="CA115" i="35"/>
  <c r="BZ115" i="35"/>
  <c r="BY115" i="35"/>
  <c r="BX115" i="35"/>
  <c r="BW115" i="35"/>
  <c r="BV115" i="35"/>
  <c r="BU115" i="35"/>
  <c r="BT115" i="35"/>
  <c r="BS115" i="35"/>
  <c r="BR115" i="35"/>
  <c r="BQ115" i="35"/>
  <c r="BP115" i="35"/>
  <c r="BO115" i="35"/>
  <c r="BN115" i="35"/>
  <c r="BM115" i="35"/>
  <c r="BL115" i="35"/>
  <c r="BK115" i="35"/>
  <c r="BJ115" i="35"/>
  <c r="BI115" i="35"/>
  <c r="BH115" i="35"/>
  <c r="BG115" i="35"/>
  <c r="BF115" i="35"/>
  <c r="BE115" i="35"/>
  <c r="BD115" i="35"/>
  <c r="BC115" i="35"/>
  <c r="BB115" i="35"/>
  <c r="BA115" i="35"/>
  <c r="AZ115" i="35"/>
  <c r="AY115" i="35"/>
  <c r="AX115" i="35"/>
  <c r="AW115" i="35"/>
  <c r="AV115" i="35"/>
  <c r="AU115" i="35"/>
  <c r="AT115" i="35"/>
  <c r="AS115" i="35"/>
  <c r="AR115" i="35"/>
  <c r="AQ115" i="35"/>
  <c r="AP115" i="35"/>
  <c r="AO115" i="35"/>
  <c r="AN115" i="35"/>
  <c r="AM115" i="35"/>
  <c r="AL115" i="35"/>
  <c r="AK115" i="35"/>
  <c r="AJ115" i="35"/>
  <c r="AI115" i="35"/>
  <c r="AH115" i="35"/>
  <c r="AG115" i="35"/>
  <c r="AF115" i="35"/>
  <c r="AE115" i="35"/>
  <c r="AD115" i="35"/>
  <c r="AC115" i="35"/>
  <c r="AB115" i="35"/>
  <c r="AA115" i="35"/>
  <c r="Z115" i="35"/>
  <c r="Y115" i="35"/>
  <c r="X115" i="35"/>
  <c r="W115" i="35"/>
  <c r="V115" i="35"/>
  <c r="U115" i="35"/>
  <c r="T115" i="35"/>
  <c r="N115" i="35"/>
  <c r="M115" i="35"/>
  <c r="L115" i="35"/>
  <c r="K115" i="35"/>
  <c r="J115" i="35"/>
  <c r="I115" i="35"/>
  <c r="H115" i="35"/>
  <c r="G115" i="35"/>
  <c r="F115" i="35"/>
  <c r="E115" i="35"/>
  <c r="D115" i="35"/>
  <c r="C115" i="35"/>
  <c r="CH114" i="35"/>
  <c r="CG114" i="35"/>
  <c r="CF114" i="35"/>
  <c r="CE114" i="35"/>
  <c r="CD114" i="35"/>
  <c r="CC114" i="35"/>
  <c r="CB114" i="35"/>
  <c r="CA114" i="35"/>
  <c r="BZ114" i="35"/>
  <c r="BY114" i="35"/>
  <c r="BX114" i="35"/>
  <c r="BW114" i="35"/>
  <c r="BV114" i="35"/>
  <c r="BU114" i="35"/>
  <c r="BT114" i="35"/>
  <c r="BS114" i="35"/>
  <c r="BR114" i="35"/>
  <c r="BQ114" i="35"/>
  <c r="BP114" i="35"/>
  <c r="BO114" i="35"/>
  <c r="BN114" i="35"/>
  <c r="BM114" i="35"/>
  <c r="BL114" i="35"/>
  <c r="BK114" i="35"/>
  <c r="BJ114" i="35"/>
  <c r="BI114" i="35"/>
  <c r="BH114" i="35"/>
  <c r="BG114" i="35"/>
  <c r="BF114" i="35"/>
  <c r="BE114" i="35"/>
  <c r="BD114" i="35"/>
  <c r="BC114" i="35"/>
  <c r="BB114" i="35"/>
  <c r="BA114" i="35"/>
  <c r="AZ114" i="35"/>
  <c r="AY114" i="35"/>
  <c r="AX114" i="35"/>
  <c r="AW114" i="35"/>
  <c r="AV114" i="35"/>
  <c r="AU114" i="35"/>
  <c r="AT114" i="35"/>
  <c r="AS114" i="35"/>
  <c r="AR114" i="35"/>
  <c r="AQ114" i="35"/>
  <c r="AP114" i="35"/>
  <c r="AO114" i="35"/>
  <c r="AN114" i="35"/>
  <c r="AM114" i="35"/>
  <c r="AL114" i="35"/>
  <c r="AK114" i="35"/>
  <c r="AJ114" i="35"/>
  <c r="AI114" i="35"/>
  <c r="AH114" i="35"/>
  <c r="AG114" i="35"/>
  <c r="AF114" i="35"/>
  <c r="AE114" i="35"/>
  <c r="AD114" i="35"/>
  <c r="AC114" i="35"/>
  <c r="AB114" i="35"/>
  <c r="AA114" i="35"/>
  <c r="Z114" i="35"/>
  <c r="Y114" i="35"/>
  <c r="X114" i="35"/>
  <c r="W114" i="35"/>
  <c r="V114" i="35"/>
  <c r="U114" i="35"/>
  <c r="T114" i="35"/>
  <c r="N114" i="35"/>
  <c r="M114" i="35"/>
  <c r="L114" i="35"/>
  <c r="K114" i="35"/>
  <c r="J114" i="35"/>
  <c r="I114" i="35"/>
  <c r="H114" i="35"/>
  <c r="G114" i="35"/>
  <c r="F114" i="35"/>
  <c r="E114" i="35"/>
  <c r="D114" i="35"/>
  <c r="C114" i="35"/>
  <c r="CH113" i="35"/>
  <c r="CG113" i="35"/>
  <c r="CF113" i="35"/>
  <c r="CE113" i="35"/>
  <c r="CD113" i="35"/>
  <c r="CC113" i="35"/>
  <c r="CB113" i="35"/>
  <c r="CA113" i="35"/>
  <c r="BZ113" i="35"/>
  <c r="BY113" i="35"/>
  <c r="BX113" i="35"/>
  <c r="BW113" i="35"/>
  <c r="BV113" i="35"/>
  <c r="BU113" i="35"/>
  <c r="BT113" i="35"/>
  <c r="BS113" i="35"/>
  <c r="BR113" i="35"/>
  <c r="BQ113" i="35"/>
  <c r="BP113" i="35"/>
  <c r="BO113" i="35"/>
  <c r="BN113" i="35"/>
  <c r="BM113" i="35"/>
  <c r="BL113" i="35"/>
  <c r="BK113" i="35"/>
  <c r="BJ113" i="35"/>
  <c r="BI113" i="35"/>
  <c r="BH113" i="35"/>
  <c r="BG113" i="35"/>
  <c r="BF113" i="35"/>
  <c r="BE113" i="35"/>
  <c r="BD113" i="35"/>
  <c r="BC113" i="35"/>
  <c r="BB113" i="35"/>
  <c r="BA113" i="35"/>
  <c r="AZ113" i="35"/>
  <c r="AY113" i="35"/>
  <c r="AX113" i="35"/>
  <c r="AW113" i="35"/>
  <c r="AV113" i="35"/>
  <c r="AU113" i="35"/>
  <c r="AT113" i="35"/>
  <c r="AS113" i="35"/>
  <c r="AR113" i="35"/>
  <c r="AQ113" i="35"/>
  <c r="AP113" i="35"/>
  <c r="AO113" i="35"/>
  <c r="AN113" i="35"/>
  <c r="AM113" i="35"/>
  <c r="AL113" i="35"/>
  <c r="AK113" i="35"/>
  <c r="AJ113" i="35"/>
  <c r="AI113" i="35"/>
  <c r="AH113" i="35"/>
  <c r="AG113" i="35"/>
  <c r="AF113" i="35"/>
  <c r="AE113" i="35"/>
  <c r="AD113" i="35"/>
  <c r="AC113" i="35"/>
  <c r="AB113" i="35"/>
  <c r="AA113" i="35"/>
  <c r="Z113" i="35"/>
  <c r="Y113" i="35"/>
  <c r="X113" i="35"/>
  <c r="W113" i="35"/>
  <c r="V113" i="35"/>
  <c r="U113" i="35"/>
  <c r="T113" i="35"/>
  <c r="N113" i="35"/>
  <c r="M113" i="35"/>
  <c r="L113" i="35"/>
  <c r="K113" i="35"/>
  <c r="J113" i="35"/>
  <c r="I113" i="35"/>
  <c r="H113" i="35"/>
  <c r="G113" i="35"/>
  <c r="F113" i="35"/>
  <c r="E113" i="35"/>
  <c r="D113" i="35"/>
  <c r="C113" i="35"/>
  <c r="CH112" i="35"/>
  <c r="CG112" i="35"/>
  <c r="CF112" i="35"/>
  <c r="CE112" i="35"/>
  <c r="CD112" i="35"/>
  <c r="CC112" i="35"/>
  <c r="CB112" i="35"/>
  <c r="CA112" i="35"/>
  <c r="BZ112" i="35"/>
  <c r="BY112" i="35"/>
  <c r="BX112" i="35"/>
  <c r="BW112" i="35"/>
  <c r="BV112" i="35"/>
  <c r="BU112" i="35"/>
  <c r="BT112" i="35"/>
  <c r="BS112" i="35"/>
  <c r="BR112" i="35"/>
  <c r="BQ112" i="35"/>
  <c r="BP112" i="35"/>
  <c r="BO112" i="35"/>
  <c r="BN112" i="35"/>
  <c r="BM112" i="35"/>
  <c r="BL112" i="35"/>
  <c r="BK112" i="35"/>
  <c r="BJ112" i="35"/>
  <c r="BI112" i="35"/>
  <c r="BH112" i="35"/>
  <c r="BG112" i="35"/>
  <c r="BF112" i="35"/>
  <c r="BE112" i="35"/>
  <c r="BD112" i="35"/>
  <c r="BC112" i="35"/>
  <c r="BB112" i="35"/>
  <c r="BA112" i="35"/>
  <c r="AZ112" i="35"/>
  <c r="AY112" i="35"/>
  <c r="AX112" i="35"/>
  <c r="AW112" i="35"/>
  <c r="AV112" i="35"/>
  <c r="AU112" i="35"/>
  <c r="AT112" i="35"/>
  <c r="AS112" i="35"/>
  <c r="AR112" i="35"/>
  <c r="AQ112" i="35"/>
  <c r="AP112" i="35"/>
  <c r="AO112" i="35"/>
  <c r="AN112" i="35"/>
  <c r="AM112" i="35"/>
  <c r="AL112" i="35"/>
  <c r="AK112" i="35"/>
  <c r="AJ112" i="35"/>
  <c r="AI112" i="35"/>
  <c r="AH112" i="35"/>
  <c r="AG112" i="35"/>
  <c r="AF112" i="35"/>
  <c r="AE112" i="35"/>
  <c r="AD112" i="35"/>
  <c r="AC112" i="35"/>
  <c r="AB112" i="35"/>
  <c r="AA112" i="35"/>
  <c r="Z112" i="35"/>
  <c r="Y112" i="35"/>
  <c r="X112" i="35"/>
  <c r="W112" i="35"/>
  <c r="V112" i="35"/>
  <c r="U112" i="35"/>
  <c r="T112" i="35"/>
  <c r="N112" i="35"/>
  <c r="M112" i="35"/>
  <c r="L112" i="35"/>
  <c r="K112" i="35"/>
  <c r="J112" i="35"/>
  <c r="I112" i="35"/>
  <c r="H112" i="35"/>
  <c r="G112" i="35"/>
  <c r="F112" i="35"/>
  <c r="E112" i="35"/>
  <c r="D112" i="35"/>
  <c r="C112" i="35"/>
  <c r="CH111" i="35"/>
  <c r="CG111" i="35"/>
  <c r="CF111" i="35"/>
  <c r="CE111" i="35"/>
  <c r="CD111" i="35"/>
  <c r="CC111" i="35"/>
  <c r="CB111" i="35"/>
  <c r="CA111" i="35"/>
  <c r="BZ111" i="35"/>
  <c r="BY111" i="35"/>
  <c r="BX111" i="35"/>
  <c r="BW111" i="35"/>
  <c r="BV111" i="35"/>
  <c r="BU111" i="35"/>
  <c r="BT111" i="35"/>
  <c r="BS111" i="35"/>
  <c r="BR111" i="35"/>
  <c r="BQ111" i="35"/>
  <c r="BP111" i="35"/>
  <c r="BO111" i="35"/>
  <c r="BN111" i="35"/>
  <c r="BM111" i="35"/>
  <c r="BL111" i="35"/>
  <c r="BK111" i="35"/>
  <c r="BJ111" i="35"/>
  <c r="BI111" i="35"/>
  <c r="BH111" i="35"/>
  <c r="BG111" i="35"/>
  <c r="BF111" i="35"/>
  <c r="BE111" i="35"/>
  <c r="BD111" i="35"/>
  <c r="BC111" i="35"/>
  <c r="BB111" i="35"/>
  <c r="BA111" i="35"/>
  <c r="AZ111" i="35"/>
  <c r="AY111" i="35"/>
  <c r="AX111" i="35"/>
  <c r="AW111" i="35"/>
  <c r="AV111" i="35"/>
  <c r="AU111" i="35"/>
  <c r="AT111" i="35"/>
  <c r="AS111" i="35"/>
  <c r="AR111" i="35"/>
  <c r="AQ111" i="35"/>
  <c r="AP111" i="35"/>
  <c r="AO111" i="35"/>
  <c r="AN111" i="35"/>
  <c r="AM111" i="35"/>
  <c r="AL111" i="35"/>
  <c r="AK111" i="35"/>
  <c r="AJ111" i="35"/>
  <c r="AI111" i="35"/>
  <c r="AH111" i="35"/>
  <c r="AG111" i="35"/>
  <c r="AF111" i="35"/>
  <c r="AE111" i="35"/>
  <c r="AD111" i="35"/>
  <c r="AC111" i="35"/>
  <c r="AB111" i="35"/>
  <c r="AA111" i="35"/>
  <c r="Z111" i="35"/>
  <c r="Y111" i="35"/>
  <c r="X111" i="35"/>
  <c r="W111" i="35"/>
  <c r="V111" i="35"/>
  <c r="U111" i="35"/>
  <c r="T111" i="35"/>
  <c r="N111" i="35"/>
  <c r="M111" i="35"/>
  <c r="L111" i="35"/>
  <c r="K111" i="35"/>
  <c r="J111" i="35"/>
  <c r="I111" i="35"/>
  <c r="H111" i="35"/>
  <c r="G111" i="35"/>
  <c r="F111" i="35"/>
  <c r="E111" i="35"/>
  <c r="D111" i="35"/>
  <c r="C111" i="35"/>
  <c r="CH110" i="35"/>
  <c r="CG110" i="35"/>
  <c r="CF110" i="35"/>
  <c r="CE110" i="35"/>
  <c r="CD110" i="35"/>
  <c r="CC110" i="35"/>
  <c r="CB110" i="35"/>
  <c r="CA110" i="35"/>
  <c r="BZ110" i="35"/>
  <c r="BY110" i="35"/>
  <c r="BX110" i="35"/>
  <c r="BW110" i="35"/>
  <c r="BV110" i="35"/>
  <c r="BU110" i="35"/>
  <c r="BT110" i="35"/>
  <c r="BS110" i="35"/>
  <c r="BR110" i="35"/>
  <c r="BQ110" i="35"/>
  <c r="BP110" i="35"/>
  <c r="BO110" i="35"/>
  <c r="BN110" i="35"/>
  <c r="BM110" i="35"/>
  <c r="BL110" i="35"/>
  <c r="BK110" i="35"/>
  <c r="BJ110" i="35"/>
  <c r="BI110" i="35"/>
  <c r="BH110" i="35"/>
  <c r="BG110" i="35"/>
  <c r="BF110" i="35"/>
  <c r="BE110" i="35"/>
  <c r="BD110" i="35"/>
  <c r="BC110" i="35"/>
  <c r="BB110" i="35"/>
  <c r="BA110" i="35"/>
  <c r="AZ110" i="35"/>
  <c r="AY110" i="35"/>
  <c r="AX110" i="35"/>
  <c r="AW110" i="35"/>
  <c r="AV110" i="35"/>
  <c r="AU110" i="35"/>
  <c r="AT110" i="35"/>
  <c r="AS110" i="35"/>
  <c r="AR110" i="35"/>
  <c r="AQ110" i="35"/>
  <c r="AP110" i="35"/>
  <c r="AO110" i="35"/>
  <c r="AN110" i="35"/>
  <c r="AM110" i="35"/>
  <c r="AL110" i="35"/>
  <c r="AK110" i="35"/>
  <c r="AJ110" i="35"/>
  <c r="AI110" i="35"/>
  <c r="AH110" i="35"/>
  <c r="AG110" i="35"/>
  <c r="AF110" i="35"/>
  <c r="AE110" i="35"/>
  <c r="AD110" i="35"/>
  <c r="AC110" i="35"/>
  <c r="AB110" i="35"/>
  <c r="AA110" i="35"/>
  <c r="Z110" i="35"/>
  <c r="Y110" i="35"/>
  <c r="X110" i="35"/>
  <c r="W110" i="35"/>
  <c r="V110" i="35"/>
  <c r="U110" i="35"/>
  <c r="T110" i="35"/>
  <c r="N110" i="35"/>
  <c r="M110" i="35"/>
  <c r="L110" i="35"/>
  <c r="K110" i="35"/>
  <c r="J110" i="35"/>
  <c r="I110" i="35"/>
  <c r="H110" i="35"/>
  <c r="G110" i="35"/>
  <c r="F110" i="35"/>
  <c r="E110" i="35"/>
  <c r="D110" i="35"/>
  <c r="S139" i="30"/>
  <c r="S139" i="35" s="1"/>
  <c r="R139" i="30"/>
  <c r="R139" i="35" s="1"/>
  <c r="Q139" i="30"/>
  <c r="Q139" i="35" s="1"/>
  <c r="P139" i="30"/>
  <c r="P139" i="35" s="1"/>
  <c r="O139" i="30"/>
  <c r="O139" i="35" s="1"/>
  <c r="S138" i="30"/>
  <c r="S138" i="35" s="1"/>
  <c r="R138" i="30"/>
  <c r="R138" i="35" s="1"/>
  <c r="Q138" i="30"/>
  <c r="Q138" i="35" s="1"/>
  <c r="P138" i="30"/>
  <c r="P138" i="35" s="1"/>
  <c r="O138" i="30"/>
  <c r="O138" i="35" s="1"/>
  <c r="S137" i="30"/>
  <c r="S137" i="35" s="1"/>
  <c r="R137" i="30"/>
  <c r="R137" i="35" s="1"/>
  <c r="Q137" i="30"/>
  <c r="Q137" i="35" s="1"/>
  <c r="P137" i="30"/>
  <c r="P137" i="35" s="1"/>
  <c r="O137" i="30"/>
  <c r="O137" i="35" s="1"/>
  <c r="S136" i="30"/>
  <c r="S136" i="35" s="1"/>
  <c r="R136" i="30"/>
  <c r="R136" i="35" s="1"/>
  <c r="Q136" i="30"/>
  <c r="Q136" i="35" s="1"/>
  <c r="P136" i="30"/>
  <c r="P136" i="35" s="1"/>
  <c r="O136" i="30"/>
  <c r="O136" i="35" s="1"/>
  <c r="S135" i="30"/>
  <c r="S135" i="35" s="1"/>
  <c r="R135" i="30"/>
  <c r="R135" i="35" s="1"/>
  <c r="Q135" i="30"/>
  <c r="Q135" i="35" s="1"/>
  <c r="P135" i="30"/>
  <c r="P135" i="35" s="1"/>
  <c r="O135" i="30"/>
  <c r="O135" i="35" s="1"/>
  <c r="S134" i="30"/>
  <c r="S134" i="35" s="1"/>
  <c r="R134" i="30"/>
  <c r="R134" i="35" s="1"/>
  <c r="Q134" i="30"/>
  <c r="Q134" i="35" s="1"/>
  <c r="P134" i="30"/>
  <c r="P134" i="35" s="1"/>
  <c r="O134" i="30"/>
  <c r="O134" i="35" s="1"/>
  <c r="S133" i="30"/>
  <c r="S133" i="35" s="1"/>
  <c r="R133" i="30"/>
  <c r="R133" i="35" s="1"/>
  <c r="Q133" i="30"/>
  <c r="Q133" i="35" s="1"/>
  <c r="P133" i="30"/>
  <c r="P133" i="35" s="1"/>
  <c r="O133" i="30"/>
  <c r="O133" i="35" s="1"/>
  <c r="S132" i="30"/>
  <c r="S132" i="35" s="1"/>
  <c r="R132" i="30"/>
  <c r="R132" i="35" s="1"/>
  <c r="Q132" i="30"/>
  <c r="Q132" i="35" s="1"/>
  <c r="P132" i="30"/>
  <c r="P132" i="35" s="1"/>
  <c r="O132" i="30"/>
  <c r="O132" i="35" s="1"/>
  <c r="S131" i="30"/>
  <c r="S131" i="35" s="1"/>
  <c r="R131" i="30"/>
  <c r="R131" i="35" s="1"/>
  <c r="Q131" i="30"/>
  <c r="Q131" i="35" s="1"/>
  <c r="P131" i="30"/>
  <c r="P131" i="35" s="1"/>
  <c r="O131" i="30"/>
  <c r="O131" i="35" s="1"/>
  <c r="S130" i="30"/>
  <c r="S130" i="35" s="1"/>
  <c r="R130" i="30"/>
  <c r="R130" i="35" s="1"/>
  <c r="Q130" i="30"/>
  <c r="Q130" i="35" s="1"/>
  <c r="P130" i="30"/>
  <c r="P130" i="35" s="1"/>
  <c r="O130" i="30"/>
  <c r="O130" i="35" s="1"/>
  <c r="S129" i="30"/>
  <c r="S129" i="35" s="1"/>
  <c r="R129" i="30"/>
  <c r="R129" i="35" s="1"/>
  <c r="Q129" i="30"/>
  <c r="Q129" i="35" s="1"/>
  <c r="P129" i="30"/>
  <c r="P129" i="35" s="1"/>
  <c r="O129" i="30"/>
  <c r="O129" i="35" s="1"/>
  <c r="S128" i="30"/>
  <c r="S128" i="35" s="1"/>
  <c r="R128" i="30"/>
  <c r="R128" i="35" s="1"/>
  <c r="Q128" i="30"/>
  <c r="Q128" i="35" s="1"/>
  <c r="P128" i="30"/>
  <c r="P128" i="35" s="1"/>
  <c r="O128" i="30"/>
  <c r="O128" i="35" s="1"/>
  <c r="S127" i="30"/>
  <c r="S127" i="35" s="1"/>
  <c r="R127" i="30"/>
  <c r="R127" i="35" s="1"/>
  <c r="Q127" i="30"/>
  <c r="Q127" i="35" s="1"/>
  <c r="P127" i="30"/>
  <c r="P127" i="35" s="1"/>
  <c r="O127" i="30"/>
  <c r="O127" i="35" s="1"/>
  <c r="S122" i="30"/>
  <c r="S122" i="35" s="1"/>
  <c r="R122" i="30"/>
  <c r="R122" i="35" s="1"/>
  <c r="Q122" i="30"/>
  <c r="Q122" i="35" s="1"/>
  <c r="P122" i="30"/>
  <c r="P122" i="35" s="1"/>
  <c r="O122" i="30"/>
  <c r="O122" i="35" s="1"/>
  <c r="S121" i="30"/>
  <c r="S121" i="35" s="1"/>
  <c r="R121" i="30"/>
  <c r="R121" i="35" s="1"/>
  <c r="Q121" i="30"/>
  <c r="Q121" i="35" s="1"/>
  <c r="P121" i="30"/>
  <c r="P121" i="35" s="1"/>
  <c r="O121" i="30"/>
  <c r="O121" i="35" s="1"/>
  <c r="S120" i="30"/>
  <c r="S120" i="35" s="1"/>
  <c r="R120" i="30"/>
  <c r="R120" i="35" s="1"/>
  <c r="Q120" i="30"/>
  <c r="Q120" i="35" s="1"/>
  <c r="P120" i="30"/>
  <c r="P120" i="35" s="1"/>
  <c r="O120" i="30"/>
  <c r="O120" i="35" s="1"/>
  <c r="S119" i="30"/>
  <c r="S119" i="35" s="1"/>
  <c r="R119" i="30"/>
  <c r="R119" i="35" s="1"/>
  <c r="Q119" i="30"/>
  <c r="Q119" i="35" s="1"/>
  <c r="P119" i="30"/>
  <c r="P119" i="35" s="1"/>
  <c r="O119" i="30"/>
  <c r="O119" i="35" s="1"/>
  <c r="S118" i="30"/>
  <c r="S118" i="35" s="1"/>
  <c r="R118" i="30"/>
  <c r="R118" i="35" s="1"/>
  <c r="Q118" i="30"/>
  <c r="Q118" i="35" s="1"/>
  <c r="P118" i="30"/>
  <c r="P118" i="35" s="1"/>
  <c r="O118" i="30"/>
  <c r="O118" i="35" s="1"/>
  <c r="S117" i="30"/>
  <c r="S117" i="35" s="1"/>
  <c r="R117" i="30"/>
  <c r="R117" i="35" s="1"/>
  <c r="Q117" i="30"/>
  <c r="Q117" i="35" s="1"/>
  <c r="P117" i="30"/>
  <c r="P117" i="35" s="1"/>
  <c r="O117" i="30"/>
  <c r="O117" i="35" s="1"/>
  <c r="S116" i="30"/>
  <c r="S116" i="35" s="1"/>
  <c r="R116" i="30"/>
  <c r="R116" i="35" s="1"/>
  <c r="Q116" i="30"/>
  <c r="Q116" i="35" s="1"/>
  <c r="P116" i="30"/>
  <c r="P116" i="35" s="1"/>
  <c r="O116" i="30"/>
  <c r="O116" i="35" s="1"/>
  <c r="S115" i="30"/>
  <c r="S115" i="35" s="1"/>
  <c r="R115" i="30"/>
  <c r="R115" i="35" s="1"/>
  <c r="Q115" i="30"/>
  <c r="Q115" i="35" s="1"/>
  <c r="P115" i="30"/>
  <c r="P115" i="35" s="1"/>
  <c r="O115" i="30"/>
  <c r="O115" i="35" s="1"/>
  <c r="S114" i="30"/>
  <c r="S114" i="35" s="1"/>
  <c r="R114" i="30"/>
  <c r="R114" i="35" s="1"/>
  <c r="Q114" i="30"/>
  <c r="Q114" i="35" s="1"/>
  <c r="P114" i="30"/>
  <c r="P114" i="35" s="1"/>
  <c r="O114" i="30"/>
  <c r="O114" i="35" s="1"/>
  <c r="S113" i="30"/>
  <c r="S113" i="35" s="1"/>
  <c r="R113" i="30"/>
  <c r="R113" i="35" s="1"/>
  <c r="Q113" i="30"/>
  <c r="Q113" i="35" s="1"/>
  <c r="P113" i="30"/>
  <c r="P113" i="35" s="1"/>
  <c r="O113" i="30"/>
  <c r="O113" i="35" s="1"/>
  <c r="S112" i="30"/>
  <c r="S112" i="35" s="1"/>
  <c r="R112" i="30"/>
  <c r="R112" i="35" s="1"/>
  <c r="Q112" i="30"/>
  <c r="Q112" i="35" s="1"/>
  <c r="P112" i="30"/>
  <c r="P112" i="35" s="1"/>
  <c r="O112" i="30"/>
  <c r="O112" i="35" s="1"/>
  <c r="S111" i="30"/>
  <c r="S111" i="35" s="1"/>
  <c r="R111" i="30"/>
  <c r="R111" i="35" s="1"/>
  <c r="Q111" i="30"/>
  <c r="Q111" i="35" s="1"/>
  <c r="P111" i="30"/>
  <c r="P111" i="35" s="1"/>
  <c r="O111" i="30"/>
  <c r="O111" i="35" s="1"/>
  <c r="S110" i="30"/>
  <c r="S110" i="35" s="1"/>
  <c r="R110" i="30"/>
  <c r="R110" i="35" s="1"/>
  <c r="Q110" i="30"/>
  <c r="Q110" i="35" s="1"/>
  <c r="P110" i="30"/>
  <c r="P110" i="35" s="1"/>
  <c r="O110" i="30"/>
  <c r="O110" i="35" s="1"/>
  <c r="CH139" i="34"/>
  <c r="CG139" i="34"/>
  <c r="CF139" i="34"/>
  <c r="CE139" i="34"/>
  <c r="CD139" i="34"/>
  <c r="CC139" i="34"/>
  <c r="CB139" i="34"/>
  <c r="CA139" i="34"/>
  <c r="BZ139" i="34"/>
  <c r="BY139" i="34"/>
  <c r="BX139" i="34"/>
  <c r="BW139" i="34"/>
  <c r="BV139" i="34"/>
  <c r="BU139" i="34"/>
  <c r="BT139" i="34"/>
  <c r="BS139" i="34"/>
  <c r="BR139" i="34"/>
  <c r="BQ139" i="34"/>
  <c r="BP139" i="34"/>
  <c r="BO139" i="34"/>
  <c r="BN139" i="34"/>
  <c r="BM139" i="34"/>
  <c r="BL139" i="34"/>
  <c r="BK139" i="34"/>
  <c r="BJ139" i="34"/>
  <c r="BI139" i="34"/>
  <c r="BH139" i="34"/>
  <c r="BG139" i="34"/>
  <c r="BF139" i="34"/>
  <c r="BE139" i="34"/>
  <c r="BD139" i="34"/>
  <c r="BC139" i="34"/>
  <c r="BB139" i="34"/>
  <c r="BA139" i="34"/>
  <c r="AZ139" i="34"/>
  <c r="AY139" i="34"/>
  <c r="AX139" i="34"/>
  <c r="AW139" i="34"/>
  <c r="AV139" i="34"/>
  <c r="AU139" i="34"/>
  <c r="AT139" i="34"/>
  <c r="AS139" i="34"/>
  <c r="AR139" i="34"/>
  <c r="AQ139" i="34"/>
  <c r="AP139" i="34"/>
  <c r="AO139" i="34"/>
  <c r="AN139" i="34"/>
  <c r="AM139" i="34"/>
  <c r="AL139" i="34"/>
  <c r="AK139" i="34"/>
  <c r="AJ139" i="34"/>
  <c r="AI139" i="34"/>
  <c r="AH139" i="34"/>
  <c r="AG139" i="34"/>
  <c r="AF139" i="34"/>
  <c r="AE139" i="34"/>
  <c r="AD139" i="34"/>
  <c r="AC139" i="34"/>
  <c r="AB139" i="34"/>
  <c r="AA139" i="34"/>
  <c r="Z139" i="34"/>
  <c r="Y139" i="34"/>
  <c r="X139" i="34"/>
  <c r="W139" i="34"/>
  <c r="V139" i="34"/>
  <c r="U139" i="34"/>
  <c r="T139" i="34"/>
  <c r="S139" i="34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CH138" i="34"/>
  <c r="CG138" i="34"/>
  <c r="CF138" i="34"/>
  <c r="CE138" i="34"/>
  <c r="CD138" i="34"/>
  <c r="CC138" i="34"/>
  <c r="CB138" i="34"/>
  <c r="CA138" i="34"/>
  <c r="BZ138" i="34"/>
  <c r="BY138" i="34"/>
  <c r="BX138" i="34"/>
  <c r="BW138" i="34"/>
  <c r="BV138" i="34"/>
  <c r="BU138" i="34"/>
  <c r="BT138" i="34"/>
  <c r="BS138" i="34"/>
  <c r="BR138" i="34"/>
  <c r="BQ138" i="34"/>
  <c r="BP138" i="34"/>
  <c r="BO138" i="34"/>
  <c r="BN138" i="34"/>
  <c r="BM138" i="34"/>
  <c r="BL138" i="34"/>
  <c r="BK138" i="34"/>
  <c r="BJ138" i="34"/>
  <c r="BI138" i="34"/>
  <c r="BH138" i="34"/>
  <c r="BG138" i="34"/>
  <c r="BF138" i="34"/>
  <c r="BE138" i="34"/>
  <c r="BD138" i="34"/>
  <c r="BC138" i="34"/>
  <c r="BB138" i="34"/>
  <c r="BA138" i="34"/>
  <c r="AZ138" i="34"/>
  <c r="AY138" i="34"/>
  <c r="AX138" i="34"/>
  <c r="AW138" i="34"/>
  <c r="AV138" i="34"/>
  <c r="AU138" i="34"/>
  <c r="AT138" i="34"/>
  <c r="AS138" i="34"/>
  <c r="AR138" i="34"/>
  <c r="AQ138" i="34"/>
  <c r="AP138" i="34"/>
  <c r="AO138" i="34"/>
  <c r="AN138" i="34"/>
  <c r="AM138" i="34"/>
  <c r="AL138" i="34"/>
  <c r="AK138" i="34"/>
  <c r="AJ138" i="34"/>
  <c r="AI138" i="34"/>
  <c r="AH138" i="34"/>
  <c r="AG138" i="34"/>
  <c r="AF138" i="34"/>
  <c r="AE138" i="34"/>
  <c r="AD138" i="34"/>
  <c r="AC138" i="34"/>
  <c r="AB138" i="34"/>
  <c r="AA138" i="34"/>
  <c r="Z138" i="34"/>
  <c r="Y138" i="34"/>
  <c r="X138" i="34"/>
  <c r="W138" i="34"/>
  <c r="V138" i="34"/>
  <c r="U138" i="34"/>
  <c r="T138" i="34"/>
  <c r="O138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CH137" i="34"/>
  <c r="CG137" i="34"/>
  <c r="CF137" i="34"/>
  <c r="CE137" i="34"/>
  <c r="CD137" i="34"/>
  <c r="CC137" i="34"/>
  <c r="CB137" i="34"/>
  <c r="CA137" i="34"/>
  <c r="BZ137" i="34"/>
  <c r="BY137" i="34"/>
  <c r="BX137" i="34"/>
  <c r="BW137" i="34"/>
  <c r="BV137" i="34"/>
  <c r="BU137" i="34"/>
  <c r="BT137" i="34"/>
  <c r="BS137" i="34"/>
  <c r="BR137" i="34"/>
  <c r="BQ137" i="34"/>
  <c r="BP137" i="34"/>
  <c r="BO137" i="34"/>
  <c r="BN137" i="34"/>
  <c r="BM137" i="34"/>
  <c r="BL137" i="34"/>
  <c r="BK137" i="34"/>
  <c r="BJ137" i="34"/>
  <c r="BI137" i="34"/>
  <c r="BH137" i="34"/>
  <c r="BG137" i="34"/>
  <c r="BF137" i="34"/>
  <c r="BE137" i="34"/>
  <c r="BD137" i="34"/>
  <c r="BC137" i="34"/>
  <c r="BB137" i="34"/>
  <c r="BA137" i="34"/>
  <c r="AZ137" i="34"/>
  <c r="AY137" i="34"/>
  <c r="AX137" i="34"/>
  <c r="AW137" i="34"/>
  <c r="AV137" i="34"/>
  <c r="AU137" i="34"/>
  <c r="AT137" i="34"/>
  <c r="AS137" i="34"/>
  <c r="AR137" i="34"/>
  <c r="AQ137" i="34"/>
  <c r="AP137" i="34"/>
  <c r="AO137" i="34"/>
  <c r="AN137" i="34"/>
  <c r="AM137" i="34"/>
  <c r="AL137" i="34"/>
  <c r="AK137" i="34"/>
  <c r="AJ137" i="34"/>
  <c r="AI137" i="34"/>
  <c r="AH137" i="34"/>
  <c r="AG137" i="34"/>
  <c r="AF137" i="34"/>
  <c r="AE137" i="34"/>
  <c r="AD137" i="34"/>
  <c r="AC137" i="34"/>
  <c r="AB137" i="34"/>
  <c r="AA137" i="34"/>
  <c r="Z137" i="34"/>
  <c r="Y137" i="34"/>
  <c r="X137" i="34"/>
  <c r="W137" i="34"/>
  <c r="V137" i="34"/>
  <c r="U137" i="34"/>
  <c r="T137" i="34"/>
  <c r="S137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CH136" i="34"/>
  <c r="CG136" i="34"/>
  <c r="CF136" i="34"/>
  <c r="CE136" i="34"/>
  <c r="CD136" i="34"/>
  <c r="CC136" i="34"/>
  <c r="CB136" i="34"/>
  <c r="CA136" i="34"/>
  <c r="BZ136" i="34"/>
  <c r="BY136" i="34"/>
  <c r="BX136" i="34"/>
  <c r="BW136" i="34"/>
  <c r="BV136" i="34"/>
  <c r="BU136" i="34"/>
  <c r="BT136" i="34"/>
  <c r="BS136" i="34"/>
  <c r="BR136" i="34"/>
  <c r="BQ136" i="34"/>
  <c r="BP136" i="34"/>
  <c r="BO136" i="34"/>
  <c r="BN136" i="34"/>
  <c r="BM136" i="34"/>
  <c r="BL136" i="34"/>
  <c r="BK136" i="34"/>
  <c r="BJ136" i="34"/>
  <c r="BI136" i="34"/>
  <c r="BH136" i="34"/>
  <c r="BG136" i="34"/>
  <c r="BF136" i="34"/>
  <c r="BE136" i="34"/>
  <c r="BD136" i="34"/>
  <c r="BC136" i="34"/>
  <c r="BB136" i="34"/>
  <c r="BA136" i="34"/>
  <c r="AZ136" i="34"/>
  <c r="AY136" i="34"/>
  <c r="AX136" i="34"/>
  <c r="AW136" i="34"/>
  <c r="AV136" i="34"/>
  <c r="AU136" i="34"/>
  <c r="AT136" i="34"/>
  <c r="AS136" i="34"/>
  <c r="AR136" i="34"/>
  <c r="AQ136" i="34"/>
  <c r="AP136" i="34"/>
  <c r="AO136" i="34"/>
  <c r="AN136" i="34"/>
  <c r="AM136" i="34"/>
  <c r="AL136" i="34"/>
  <c r="AK136" i="34"/>
  <c r="AJ136" i="34"/>
  <c r="AI136" i="34"/>
  <c r="AH136" i="34"/>
  <c r="AG136" i="34"/>
  <c r="AF136" i="34"/>
  <c r="AE136" i="34"/>
  <c r="AD136" i="34"/>
  <c r="AC136" i="34"/>
  <c r="AB136" i="34"/>
  <c r="AA136" i="34"/>
  <c r="Z136" i="34"/>
  <c r="Y136" i="34"/>
  <c r="X136" i="34"/>
  <c r="W136" i="34"/>
  <c r="V136" i="34"/>
  <c r="U136" i="34"/>
  <c r="T136" i="34"/>
  <c r="O136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CH135" i="34"/>
  <c r="CG135" i="34"/>
  <c r="CF135" i="34"/>
  <c r="CE135" i="34"/>
  <c r="CD135" i="34"/>
  <c r="CC135" i="34"/>
  <c r="CB135" i="34"/>
  <c r="CA135" i="34"/>
  <c r="BZ135" i="34"/>
  <c r="BY135" i="34"/>
  <c r="BX135" i="34"/>
  <c r="BW135" i="34"/>
  <c r="BV135" i="34"/>
  <c r="BU135" i="34"/>
  <c r="BT135" i="34"/>
  <c r="BS135" i="34"/>
  <c r="BR135" i="34"/>
  <c r="BQ135" i="34"/>
  <c r="BP135" i="34"/>
  <c r="BO135" i="34"/>
  <c r="BN135" i="34"/>
  <c r="BM135" i="34"/>
  <c r="BL135" i="34"/>
  <c r="BK135" i="34"/>
  <c r="BJ135" i="34"/>
  <c r="BI135" i="34"/>
  <c r="BH135" i="34"/>
  <c r="BG135" i="34"/>
  <c r="BF135" i="34"/>
  <c r="BE135" i="34"/>
  <c r="BD135" i="34"/>
  <c r="BC135" i="34"/>
  <c r="BB135" i="34"/>
  <c r="BA135" i="34"/>
  <c r="AZ135" i="34"/>
  <c r="AY135" i="34"/>
  <c r="AX135" i="34"/>
  <c r="AW135" i="34"/>
  <c r="AV135" i="34"/>
  <c r="AU135" i="34"/>
  <c r="AT135" i="34"/>
  <c r="AS135" i="34"/>
  <c r="AR135" i="34"/>
  <c r="AQ135" i="34"/>
  <c r="AP135" i="34"/>
  <c r="AO135" i="34"/>
  <c r="AN135" i="34"/>
  <c r="AM135" i="34"/>
  <c r="AL135" i="34"/>
  <c r="AK135" i="34"/>
  <c r="AJ135" i="34"/>
  <c r="AI135" i="34"/>
  <c r="AH135" i="34"/>
  <c r="AG135" i="34"/>
  <c r="AF135" i="34"/>
  <c r="AE135" i="34"/>
  <c r="AD135" i="34"/>
  <c r="AC135" i="34"/>
  <c r="AB135" i="34"/>
  <c r="AA135" i="34"/>
  <c r="Z135" i="34"/>
  <c r="Y135" i="34"/>
  <c r="X135" i="34"/>
  <c r="W135" i="34"/>
  <c r="V135" i="34"/>
  <c r="U135" i="34"/>
  <c r="T135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CH134" i="34"/>
  <c r="CG134" i="34"/>
  <c r="CF134" i="34"/>
  <c r="CE134" i="34"/>
  <c r="CD134" i="34"/>
  <c r="CC134" i="34"/>
  <c r="CB134" i="34"/>
  <c r="CA134" i="34"/>
  <c r="BZ134" i="34"/>
  <c r="BY134" i="34"/>
  <c r="BX134" i="34"/>
  <c r="BW134" i="34"/>
  <c r="BV134" i="34"/>
  <c r="BU134" i="34"/>
  <c r="BT134" i="34"/>
  <c r="BS134" i="34"/>
  <c r="BR134" i="34"/>
  <c r="BQ134" i="34"/>
  <c r="BP134" i="34"/>
  <c r="BO134" i="34"/>
  <c r="BN134" i="34"/>
  <c r="BM134" i="34"/>
  <c r="BL134" i="34"/>
  <c r="BK134" i="34"/>
  <c r="BJ134" i="34"/>
  <c r="BI134" i="34"/>
  <c r="BH134" i="34"/>
  <c r="BG134" i="34"/>
  <c r="BF134" i="34"/>
  <c r="BE134" i="34"/>
  <c r="BD134" i="34"/>
  <c r="BC134" i="34"/>
  <c r="BB134" i="34"/>
  <c r="BA134" i="34"/>
  <c r="AZ134" i="34"/>
  <c r="AY134" i="34"/>
  <c r="AX134" i="34"/>
  <c r="AW134" i="34"/>
  <c r="AV134" i="34"/>
  <c r="AU134" i="34"/>
  <c r="AT134" i="34"/>
  <c r="AS134" i="34"/>
  <c r="AR134" i="34"/>
  <c r="AQ134" i="34"/>
  <c r="AP134" i="34"/>
  <c r="AO134" i="34"/>
  <c r="AN134" i="34"/>
  <c r="AM134" i="34"/>
  <c r="AL134" i="34"/>
  <c r="AK134" i="34"/>
  <c r="AJ134" i="34"/>
  <c r="AI134" i="34"/>
  <c r="AH134" i="34"/>
  <c r="AG134" i="34"/>
  <c r="AF134" i="34"/>
  <c r="AE134" i="34"/>
  <c r="AD134" i="34"/>
  <c r="AC134" i="34"/>
  <c r="AB134" i="34"/>
  <c r="AA134" i="34"/>
  <c r="Z134" i="34"/>
  <c r="Y134" i="34"/>
  <c r="X134" i="34"/>
  <c r="W134" i="34"/>
  <c r="V134" i="34"/>
  <c r="U134" i="34"/>
  <c r="T134" i="34"/>
  <c r="O134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CH133" i="34"/>
  <c r="CG133" i="34"/>
  <c r="CF133" i="34"/>
  <c r="CE133" i="34"/>
  <c r="CD133" i="34"/>
  <c r="CC133" i="34"/>
  <c r="CB133" i="34"/>
  <c r="CA133" i="34"/>
  <c r="BZ133" i="34"/>
  <c r="BY133" i="34"/>
  <c r="BX133" i="34"/>
  <c r="BW133" i="34"/>
  <c r="BV133" i="34"/>
  <c r="BU133" i="34"/>
  <c r="BT133" i="34"/>
  <c r="BS133" i="34"/>
  <c r="BR133" i="34"/>
  <c r="BQ133" i="34"/>
  <c r="BP133" i="34"/>
  <c r="BO133" i="34"/>
  <c r="BN133" i="34"/>
  <c r="BM133" i="34"/>
  <c r="BL133" i="34"/>
  <c r="BK133" i="34"/>
  <c r="BJ133" i="34"/>
  <c r="BI133" i="34"/>
  <c r="BH133" i="34"/>
  <c r="BG133" i="34"/>
  <c r="BF133" i="34"/>
  <c r="BE133" i="34"/>
  <c r="BD133" i="34"/>
  <c r="BC133" i="34"/>
  <c r="BB133" i="34"/>
  <c r="BA133" i="34"/>
  <c r="AZ133" i="34"/>
  <c r="AY133" i="34"/>
  <c r="AX133" i="34"/>
  <c r="AW133" i="34"/>
  <c r="AV133" i="34"/>
  <c r="AU133" i="34"/>
  <c r="AT133" i="34"/>
  <c r="AS133" i="34"/>
  <c r="AR133" i="34"/>
  <c r="AQ133" i="34"/>
  <c r="AP133" i="34"/>
  <c r="AO133" i="34"/>
  <c r="AN133" i="34"/>
  <c r="AM133" i="34"/>
  <c r="AL133" i="34"/>
  <c r="AK133" i="34"/>
  <c r="AJ133" i="34"/>
  <c r="AI133" i="34"/>
  <c r="AH133" i="34"/>
  <c r="AG133" i="34"/>
  <c r="AF133" i="34"/>
  <c r="AE133" i="34"/>
  <c r="AD133" i="34"/>
  <c r="AC133" i="34"/>
  <c r="AB133" i="34"/>
  <c r="AA133" i="34"/>
  <c r="Z133" i="34"/>
  <c r="Y133" i="34"/>
  <c r="X133" i="34"/>
  <c r="W133" i="34"/>
  <c r="V133" i="34"/>
  <c r="U133" i="34"/>
  <c r="T133" i="34"/>
  <c r="S133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CH132" i="34"/>
  <c r="CG132" i="34"/>
  <c r="CF132" i="34"/>
  <c r="CE132" i="34"/>
  <c r="CD132" i="34"/>
  <c r="CC132" i="34"/>
  <c r="CB132" i="34"/>
  <c r="CA132" i="34"/>
  <c r="BZ132" i="34"/>
  <c r="BY132" i="34"/>
  <c r="BX132" i="34"/>
  <c r="BW132" i="34"/>
  <c r="BV132" i="34"/>
  <c r="BU132" i="34"/>
  <c r="BT132" i="34"/>
  <c r="BS132" i="34"/>
  <c r="BR132" i="34"/>
  <c r="BQ132" i="34"/>
  <c r="BP132" i="34"/>
  <c r="BO132" i="34"/>
  <c r="BN132" i="34"/>
  <c r="BM132" i="34"/>
  <c r="BL132" i="34"/>
  <c r="BK132" i="34"/>
  <c r="BJ132" i="34"/>
  <c r="BI132" i="34"/>
  <c r="BH132" i="34"/>
  <c r="BG132" i="34"/>
  <c r="BF132" i="34"/>
  <c r="BE132" i="34"/>
  <c r="BD132" i="34"/>
  <c r="BC132" i="34"/>
  <c r="BB132" i="34"/>
  <c r="BA132" i="34"/>
  <c r="AZ132" i="34"/>
  <c r="AY132" i="34"/>
  <c r="AX132" i="34"/>
  <c r="AW132" i="34"/>
  <c r="AV132" i="34"/>
  <c r="AU132" i="34"/>
  <c r="AT132" i="34"/>
  <c r="AS132" i="34"/>
  <c r="AR132" i="34"/>
  <c r="AQ132" i="34"/>
  <c r="AP132" i="34"/>
  <c r="AO132" i="34"/>
  <c r="AN132" i="34"/>
  <c r="AM132" i="34"/>
  <c r="AL132" i="34"/>
  <c r="AK132" i="34"/>
  <c r="AJ132" i="34"/>
  <c r="AI132" i="34"/>
  <c r="AH132" i="34"/>
  <c r="AG132" i="34"/>
  <c r="AF132" i="34"/>
  <c r="AE132" i="34"/>
  <c r="AD132" i="34"/>
  <c r="AC132" i="34"/>
  <c r="AB132" i="34"/>
  <c r="AA132" i="34"/>
  <c r="Z132" i="34"/>
  <c r="Y132" i="34"/>
  <c r="X132" i="34"/>
  <c r="W132" i="34"/>
  <c r="V132" i="34"/>
  <c r="U132" i="34"/>
  <c r="T132" i="34"/>
  <c r="O132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CH131" i="34"/>
  <c r="CG131" i="34"/>
  <c r="CF131" i="34"/>
  <c r="CE131" i="34"/>
  <c r="CD131" i="34"/>
  <c r="CC131" i="34"/>
  <c r="CB131" i="34"/>
  <c r="CA131" i="34"/>
  <c r="BZ131" i="34"/>
  <c r="BY131" i="34"/>
  <c r="BX131" i="34"/>
  <c r="BW131" i="34"/>
  <c r="BV131" i="34"/>
  <c r="BU131" i="34"/>
  <c r="BT131" i="34"/>
  <c r="BS131" i="34"/>
  <c r="BR131" i="34"/>
  <c r="BQ131" i="34"/>
  <c r="BP131" i="34"/>
  <c r="BO131" i="34"/>
  <c r="BN131" i="34"/>
  <c r="BM131" i="34"/>
  <c r="BL131" i="34"/>
  <c r="BK131" i="34"/>
  <c r="BJ131" i="34"/>
  <c r="BI131" i="34"/>
  <c r="BH131" i="34"/>
  <c r="BG131" i="34"/>
  <c r="BF131" i="34"/>
  <c r="BE131" i="34"/>
  <c r="BD131" i="34"/>
  <c r="BC131" i="34"/>
  <c r="BB131" i="34"/>
  <c r="BA131" i="34"/>
  <c r="AZ131" i="34"/>
  <c r="AY131" i="34"/>
  <c r="AX131" i="34"/>
  <c r="AW131" i="34"/>
  <c r="AV131" i="34"/>
  <c r="AU131" i="34"/>
  <c r="AT131" i="34"/>
  <c r="AS131" i="34"/>
  <c r="AR131" i="34"/>
  <c r="AQ131" i="34"/>
  <c r="AP131" i="34"/>
  <c r="AO131" i="34"/>
  <c r="AN131" i="34"/>
  <c r="AM131" i="34"/>
  <c r="AL131" i="34"/>
  <c r="AK131" i="34"/>
  <c r="AJ131" i="34"/>
  <c r="AI131" i="34"/>
  <c r="AH131" i="34"/>
  <c r="AG131" i="34"/>
  <c r="AF131" i="34"/>
  <c r="AE131" i="34"/>
  <c r="AD131" i="34"/>
  <c r="AC131" i="34"/>
  <c r="AB131" i="34"/>
  <c r="AA131" i="34"/>
  <c r="Z131" i="34"/>
  <c r="Y131" i="34"/>
  <c r="X131" i="34"/>
  <c r="W131" i="34"/>
  <c r="V131" i="34"/>
  <c r="U131" i="34"/>
  <c r="T131" i="34"/>
  <c r="S131" i="34"/>
  <c r="N131" i="34"/>
  <c r="M131" i="34"/>
  <c r="L131" i="34"/>
  <c r="K131" i="34"/>
  <c r="J131" i="34"/>
  <c r="I131" i="34"/>
  <c r="H131" i="34"/>
  <c r="G131" i="34"/>
  <c r="F131" i="34"/>
  <c r="E131" i="34"/>
  <c r="D131" i="34"/>
  <c r="C131" i="34"/>
  <c r="CH130" i="34"/>
  <c r="CG130" i="34"/>
  <c r="CF130" i="34"/>
  <c r="CE130" i="34"/>
  <c r="CD130" i="34"/>
  <c r="CC130" i="34"/>
  <c r="CB130" i="34"/>
  <c r="CA130" i="34"/>
  <c r="BZ130" i="34"/>
  <c r="BY130" i="34"/>
  <c r="BX130" i="34"/>
  <c r="BW130" i="34"/>
  <c r="BV130" i="34"/>
  <c r="BU130" i="34"/>
  <c r="BT130" i="34"/>
  <c r="BS130" i="34"/>
  <c r="BR130" i="34"/>
  <c r="BQ130" i="34"/>
  <c r="BP130" i="34"/>
  <c r="BO130" i="34"/>
  <c r="BN130" i="34"/>
  <c r="BM130" i="34"/>
  <c r="BL130" i="34"/>
  <c r="BK130" i="34"/>
  <c r="BJ130" i="34"/>
  <c r="BI130" i="34"/>
  <c r="BH130" i="34"/>
  <c r="BG130" i="34"/>
  <c r="BF130" i="34"/>
  <c r="BE130" i="34"/>
  <c r="BD130" i="34"/>
  <c r="BC130" i="34"/>
  <c r="BB130" i="34"/>
  <c r="BA130" i="34"/>
  <c r="AZ130" i="34"/>
  <c r="AY130" i="34"/>
  <c r="AX130" i="34"/>
  <c r="AW130" i="34"/>
  <c r="AV130" i="34"/>
  <c r="AU130" i="34"/>
  <c r="AT130" i="34"/>
  <c r="AS130" i="34"/>
  <c r="AR130" i="34"/>
  <c r="AQ130" i="34"/>
  <c r="AP130" i="34"/>
  <c r="AO130" i="34"/>
  <c r="AN130" i="34"/>
  <c r="AM130" i="34"/>
  <c r="AL130" i="34"/>
  <c r="AK130" i="34"/>
  <c r="AJ130" i="34"/>
  <c r="AI130" i="34"/>
  <c r="AH130" i="34"/>
  <c r="AG130" i="34"/>
  <c r="AF130" i="34"/>
  <c r="AE130" i="34"/>
  <c r="AD130" i="34"/>
  <c r="AC130" i="34"/>
  <c r="AB130" i="34"/>
  <c r="AA130" i="34"/>
  <c r="Z130" i="34"/>
  <c r="Y130" i="34"/>
  <c r="X130" i="34"/>
  <c r="W130" i="34"/>
  <c r="V130" i="34"/>
  <c r="U130" i="34"/>
  <c r="T130" i="34"/>
  <c r="O130" i="34"/>
  <c r="N130" i="34"/>
  <c r="M130" i="34"/>
  <c r="L130" i="34"/>
  <c r="K130" i="34"/>
  <c r="J130" i="34"/>
  <c r="I130" i="34"/>
  <c r="H130" i="34"/>
  <c r="G130" i="34"/>
  <c r="F130" i="34"/>
  <c r="E130" i="34"/>
  <c r="D130" i="34"/>
  <c r="C130" i="34"/>
  <c r="CH129" i="34"/>
  <c r="CG129" i="34"/>
  <c r="CF129" i="34"/>
  <c r="CE129" i="34"/>
  <c r="CD129" i="34"/>
  <c r="CC129" i="34"/>
  <c r="CB129" i="34"/>
  <c r="CA129" i="34"/>
  <c r="BZ129" i="34"/>
  <c r="BY129" i="34"/>
  <c r="BX129" i="34"/>
  <c r="BW129" i="34"/>
  <c r="BV129" i="34"/>
  <c r="BU129" i="34"/>
  <c r="BT129" i="34"/>
  <c r="BS129" i="34"/>
  <c r="BR129" i="34"/>
  <c r="BQ129" i="34"/>
  <c r="BP129" i="34"/>
  <c r="BO129" i="34"/>
  <c r="BN129" i="34"/>
  <c r="BM129" i="34"/>
  <c r="BL129" i="34"/>
  <c r="BK129" i="34"/>
  <c r="BJ129" i="34"/>
  <c r="BI129" i="34"/>
  <c r="BH129" i="34"/>
  <c r="BG129" i="34"/>
  <c r="BF129" i="34"/>
  <c r="BE129" i="34"/>
  <c r="BD129" i="34"/>
  <c r="BC129" i="34"/>
  <c r="BB129" i="34"/>
  <c r="BA129" i="34"/>
  <c r="AZ129" i="34"/>
  <c r="AY129" i="34"/>
  <c r="AX129" i="34"/>
  <c r="AW129" i="34"/>
  <c r="AV129" i="34"/>
  <c r="AU129" i="34"/>
  <c r="AT129" i="34"/>
  <c r="AS129" i="34"/>
  <c r="AR129" i="34"/>
  <c r="AQ129" i="34"/>
  <c r="AP129" i="34"/>
  <c r="AO129" i="34"/>
  <c r="AN129" i="34"/>
  <c r="AM129" i="34"/>
  <c r="AL129" i="34"/>
  <c r="AK129" i="34"/>
  <c r="AJ129" i="34"/>
  <c r="AI129" i="34"/>
  <c r="AH129" i="34"/>
  <c r="AG129" i="34"/>
  <c r="AF129" i="34"/>
  <c r="AE129" i="34"/>
  <c r="AD129" i="34"/>
  <c r="AC129" i="34"/>
  <c r="AB129" i="34"/>
  <c r="AA129" i="34"/>
  <c r="Z129" i="34"/>
  <c r="Y129" i="34"/>
  <c r="X129" i="34"/>
  <c r="W129" i="34"/>
  <c r="V129" i="34"/>
  <c r="U129" i="34"/>
  <c r="T129" i="34"/>
  <c r="S129" i="34"/>
  <c r="N129" i="34"/>
  <c r="M129" i="34"/>
  <c r="L129" i="34"/>
  <c r="K129" i="34"/>
  <c r="J129" i="34"/>
  <c r="I129" i="34"/>
  <c r="H129" i="34"/>
  <c r="G129" i="34"/>
  <c r="F129" i="34"/>
  <c r="E129" i="34"/>
  <c r="D129" i="34"/>
  <c r="C129" i="34"/>
  <c r="CH128" i="34"/>
  <c r="CG128" i="34"/>
  <c r="CF128" i="34"/>
  <c r="CE128" i="34"/>
  <c r="CD128" i="34"/>
  <c r="CC128" i="34"/>
  <c r="CB128" i="34"/>
  <c r="CA128" i="34"/>
  <c r="BZ128" i="34"/>
  <c r="BY128" i="34"/>
  <c r="BX128" i="34"/>
  <c r="BW128" i="34"/>
  <c r="BV128" i="34"/>
  <c r="BU128" i="34"/>
  <c r="BT128" i="34"/>
  <c r="BS128" i="34"/>
  <c r="BR128" i="34"/>
  <c r="BQ128" i="34"/>
  <c r="BP128" i="34"/>
  <c r="BO128" i="34"/>
  <c r="BN128" i="34"/>
  <c r="BM128" i="34"/>
  <c r="BL128" i="34"/>
  <c r="BK128" i="34"/>
  <c r="BJ128" i="34"/>
  <c r="BI128" i="34"/>
  <c r="BH128" i="34"/>
  <c r="BG128" i="34"/>
  <c r="BF128" i="34"/>
  <c r="BE128" i="34"/>
  <c r="BD128" i="34"/>
  <c r="BC128" i="34"/>
  <c r="BB128" i="34"/>
  <c r="BA128" i="34"/>
  <c r="AZ128" i="34"/>
  <c r="AY128" i="34"/>
  <c r="AX128" i="34"/>
  <c r="AW128" i="34"/>
  <c r="AV128" i="34"/>
  <c r="AU128" i="34"/>
  <c r="AT128" i="34"/>
  <c r="AS128" i="34"/>
  <c r="AR128" i="34"/>
  <c r="AQ128" i="34"/>
  <c r="AP128" i="34"/>
  <c r="AO128" i="34"/>
  <c r="AN128" i="34"/>
  <c r="AM128" i="34"/>
  <c r="AL128" i="34"/>
  <c r="AK128" i="34"/>
  <c r="AJ128" i="34"/>
  <c r="AI128" i="34"/>
  <c r="AH128" i="34"/>
  <c r="AG128" i="34"/>
  <c r="AF128" i="34"/>
  <c r="AE128" i="34"/>
  <c r="AD128" i="34"/>
  <c r="AC128" i="34"/>
  <c r="AB128" i="34"/>
  <c r="AA128" i="34"/>
  <c r="Z128" i="34"/>
  <c r="Y128" i="34"/>
  <c r="X128" i="34"/>
  <c r="W128" i="34"/>
  <c r="V128" i="34"/>
  <c r="U128" i="34"/>
  <c r="T128" i="34"/>
  <c r="O128" i="34"/>
  <c r="N128" i="34"/>
  <c r="M128" i="34"/>
  <c r="L128" i="34"/>
  <c r="K128" i="34"/>
  <c r="J128" i="34"/>
  <c r="I128" i="34"/>
  <c r="H128" i="34"/>
  <c r="G128" i="34"/>
  <c r="F128" i="34"/>
  <c r="E128" i="34"/>
  <c r="D128" i="34"/>
  <c r="C128" i="34"/>
  <c r="CH127" i="34"/>
  <c r="CG127" i="34"/>
  <c r="CF127" i="34"/>
  <c r="CE127" i="34"/>
  <c r="CD127" i="34"/>
  <c r="CC127" i="34"/>
  <c r="CB127" i="34"/>
  <c r="CA127" i="34"/>
  <c r="BZ127" i="34"/>
  <c r="BY127" i="34"/>
  <c r="BX127" i="34"/>
  <c r="BW127" i="34"/>
  <c r="BV127" i="34"/>
  <c r="BU127" i="34"/>
  <c r="BT127" i="34"/>
  <c r="BS127" i="34"/>
  <c r="BR127" i="34"/>
  <c r="BQ127" i="34"/>
  <c r="BP127" i="34"/>
  <c r="BO127" i="34"/>
  <c r="BN127" i="34"/>
  <c r="BM127" i="34"/>
  <c r="BL127" i="34"/>
  <c r="BK127" i="34"/>
  <c r="BJ127" i="34"/>
  <c r="BI127" i="34"/>
  <c r="BH127" i="34"/>
  <c r="BG127" i="34"/>
  <c r="BF127" i="34"/>
  <c r="BE127" i="34"/>
  <c r="BD127" i="34"/>
  <c r="BC127" i="34"/>
  <c r="BB127" i="34"/>
  <c r="BA127" i="34"/>
  <c r="AZ127" i="34"/>
  <c r="AY127" i="34"/>
  <c r="AX127" i="34"/>
  <c r="AW127" i="34"/>
  <c r="AV127" i="34"/>
  <c r="AU127" i="34"/>
  <c r="AT127" i="34"/>
  <c r="AS127" i="34"/>
  <c r="AR127" i="34"/>
  <c r="AQ127" i="34"/>
  <c r="AP127" i="34"/>
  <c r="AO127" i="34"/>
  <c r="AN127" i="34"/>
  <c r="AM127" i="34"/>
  <c r="AL127" i="34"/>
  <c r="AK127" i="34"/>
  <c r="AJ127" i="34"/>
  <c r="AI127" i="34"/>
  <c r="AH127" i="34"/>
  <c r="AG127" i="34"/>
  <c r="AF127" i="34"/>
  <c r="AE127" i="34"/>
  <c r="AD127" i="34"/>
  <c r="AC127" i="34"/>
  <c r="AB127" i="34"/>
  <c r="AA127" i="34"/>
  <c r="Z127" i="34"/>
  <c r="Y127" i="34"/>
  <c r="X127" i="34"/>
  <c r="W127" i="34"/>
  <c r="V127" i="34"/>
  <c r="U127" i="34"/>
  <c r="T127" i="34"/>
  <c r="N127" i="34"/>
  <c r="M127" i="34"/>
  <c r="L127" i="34"/>
  <c r="K127" i="34"/>
  <c r="J127" i="34"/>
  <c r="I127" i="34"/>
  <c r="H127" i="34"/>
  <c r="G127" i="34"/>
  <c r="F127" i="34"/>
  <c r="E127" i="34"/>
  <c r="D127" i="34"/>
  <c r="C127" i="34"/>
  <c r="CH122" i="34"/>
  <c r="CG122" i="34"/>
  <c r="CF122" i="34"/>
  <c r="CE122" i="34"/>
  <c r="CD122" i="34"/>
  <c r="CC122" i="34"/>
  <c r="CB122" i="34"/>
  <c r="CA122" i="34"/>
  <c r="BZ122" i="34"/>
  <c r="BY122" i="34"/>
  <c r="BX122" i="34"/>
  <c r="BW122" i="34"/>
  <c r="BV122" i="34"/>
  <c r="BU122" i="34"/>
  <c r="BT122" i="34"/>
  <c r="BS122" i="34"/>
  <c r="BR122" i="34"/>
  <c r="BQ122" i="34"/>
  <c r="BP122" i="34"/>
  <c r="BO122" i="34"/>
  <c r="BN122" i="34"/>
  <c r="BM122" i="34"/>
  <c r="BL122" i="34"/>
  <c r="BK122" i="34"/>
  <c r="BJ122" i="34"/>
  <c r="BI122" i="34"/>
  <c r="BH122" i="34"/>
  <c r="BG122" i="34"/>
  <c r="BF122" i="34"/>
  <c r="BE122" i="34"/>
  <c r="BD122" i="34"/>
  <c r="BC122" i="34"/>
  <c r="BB122" i="34"/>
  <c r="BA122" i="34"/>
  <c r="AZ122" i="34"/>
  <c r="AY122" i="34"/>
  <c r="AX122" i="34"/>
  <c r="AW122" i="34"/>
  <c r="AV122" i="34"/>
  <c r="AU122" i="34"/>
  <c r="AT122" i="34"/>
  <c r="AS122" i="34"/>
  <c r="AR122" i="34"/>
  <c r="AQ122" i="34"/>
  <c r="AP122" i="34"/>
  <c r="AO122" i="34"/>
  <c r="AN122" i="34"/>
  <c r="AM122" i="34"/>
  <c r="AL122" i="34"/>
  <c r="AK122" i="34"/>
  <c r="AJ122" i="34"/>
  <c r="AI122" i="34"/>
  <c r="AH122" i="34"/>
  <c r="AG122" i="34"/>
  <c r="AF122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O122" i="34"/>
  <c r="N122" i="34"/>
  <c r="M122" i="34"/>
  <c r="L122" i="34"/>
  <c r="K122" i="34"/>
  <c r="J122" i="34"/>
  <c r="I122" i="34"/>
  <c r="H122" i="34"/>
  <c r="G122" i="34"/>
  <c r="F122" i="34"/>
  <c r="E122" i="34"/>
  <c r="D122" i="34"/>
  <c r="C122" i="34"/>
  <c r="CH121" i="34"/>
  <c r="CG121" i="34"/>
  <c r="CF121" i="34"/>
  <c r="CE121" i="34"/>
  <c r="CD121" i="34"/>
  <c r="CC121" i="34"/>
  <c r="CB121" i="34"/>
  <c r="CA121" i="34"/>
  <c r="BZ121" i="34"/>
  <c r="BY121" i="34"/>
  <c r="BX121" i="34"/>
  <c r="BW121" i="34"/>
  <c r="BV121" i="34"/>
  <c r="BU121" i="34"/>
  <c r="BT121" i="34"/>
  <c r="BS121" i="34"/>
  <c r="BR121" i="34"/>
  <c r="BQ121" i="34"/>
  <c r="BP121" i="34"/>
  <c r="BO121" i="34"/>
  <c r="BN121" i="34"/>
  <c r="BM121" i="34"/>
  <c r="BL121" i="34"/>
  <c r="BK121" i="34"/>
  <c r="BJ121" i="34"/>
  <c r="BI121" i="34"/>
  <c r="BH121" i="34"/>
  <c r="BG121" i="34"/>
  <c r="BF121" i="34"/>
  <c r="BE121" i="34"/>
  <c r="BD121" i="34"/>
  <c r="BC121" i="34"/>
  <c r="BB121" i="34"/>
  <c r="BA121" i="34"/>
  <c r="AZ121" i="34"/>
  <c r="AY121" i="34"/>
  <c r="AX121" i="34"/>
  <c r="AW121" i="34"/>
  <c r="AV121" i="34"/>
  <c r="AU121" i="34"/>
  <c r="AT121" i="34"/>
  <c r="AS121" i="34"/>
  <c r="AR121" i="34"/>
  <c r="AQ121" i="34"/>
  <c r="AP121" i="34"/>
  <c r="AO121" i="34"/>
  <c r="AN121" i="34"/>
  <c r="AM121" i="34"/>
  <c r="AL121" i="34"/>
  <c r="AK121" i="34"/>
  <c r="AJ121" i="34"/>
  <c r="AI121" i="34"/>
  <c r="AH121" i="34"/>
  <c r="AG121" i="34"/>
  <c r="AF121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N121" i="34"/>
  <c r="M121" i="34"/>
  <c r="L121" i="34"/>
  <c r="K121" i="34"/>
  <c r="J121" i="34"/>
  <c r="I121" i="34"/>
  <c r="H121" i="34"/>
  <c r="G121" i="34"/>
  <c r="F121" i="34"/>
  <c r="E121" i="34"/>
  <c r="D121" i="34"/>
  <c r="C121" i="34"/>
  <c r="CH120" i="34"/>
  <c r="CG120" i="34"/>
  <c r="CF120" i="34"/>
  <c r="CE120" i="34"/>
  <c r="CD120" i="34"/>
  <c r="CC120" i="34"/>
  <c r="CB120" i="34"/>
  <c r="CA120" i="34"/>
  <c r="BZ120" i="34"/>
  <c r="BY120" i="34"/>
  <c r="BX120" i="34"/>
  <c r="BW120" i="34"/>
  <c r="BV120" i="34"/>
  <c r="BU120" i="34"/>
  <c r="BT120" i="34"/>
  <c r="BS120" i="34"/>
  <c r="BR120" i="34"/>
  <c r="BQ120" i="34"/>
  <c r="BP120" i="34"/>
  <c r="BO120" i="34"/>
  <c r="BN120" i="34"/>
  <c r="BM120" i="34"/>
  <c r="BL120" i="34"/>
  <c r="BK120" i="34"/>
  <c r="BJ120" i="34"/>
  <c r="BI120" i="34"/>
  <c r="BH120" i="34"/>
  <c r="BG120" i="34"/>
  <c r="BF120" i="34"/>
  <c r="BE120" i="34"/>
  <c r="BD120" i="34"/>
  <c r="BC120" i="34"/>
  <c r="BB120" i="34"/>
  <c r="BA120" i="34"/>
  <c r="AZ120" i="34"/>
  <c r="AY120" i="34"/>
  <c r="AX120" i="34"/>
  <c r="AW120" i="34"/>
  <c r="AV120" i="34"/>
  <c r="AU120" i="34"/>
  <c r="AT120" i="34"/>
  <c r="AS120" i="34"/>
  <c r="AR120" i="34"/>
  <c r="AQ120" i="34"/>
  <c r="AP120" i="34"/>
  <c r="AO120" i="34"/>
  <c r="AN120" i="34"/>
  <c r="AM120" i="34"/>
  <c r="AL120" i="34"/>
  <c r="AK120" i="34"/>
  <c r="AJ120" i="34"/>
  <c r="AI120" i="34"/>
  <c r="AH120" i="34"/>
  <c r="AG120" i="34"/>
  <c r="AF120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O120" i="34"/>
  <c r="N120" i="34"/>
  <c r="M120" i="34"/>
  <c r="L120" i="34"/>
  <c r="K120" i="34"/>
  <c r="J120" i="34"/>
  <c r="I120" i="34"/>
  <c r="H120" i="34"/>
  <c r="G120" i="34"/>
  <c r="F120" i="34"/>
  <c r="E120" i="34"/>
  <c r="D120" i="34"/>
  <c r="C120" i="34"/>
  <c r="CH119" i="34"/>
  <c r="CG119" i="34"/>
  <c r="CF119" i="34"/>
  <c r="CE119" i="34"/>
  <c r="CD119" i="34"/>
  <c r="CC119" i="34"/>
  <c r="CB119" i="34"/>
  <c r="CA119" i="34"/>
  <c r="BZ119" i="34"/>
  <c r="BY119" i="34"/>
  <c r="BX119" i="34"/>
  <c r="BW119" i="34"/>
  <c r="BV119" i="34"/>
  <c r="BU119" i="34"/>
  <c r="BT119" i="34"/>
  <c r="BS119" i="34"/>
  <c r="BR119" i="34"/>
  <c r="BQ119" i="34"/>
  <c r="BP119" i="34"/>
  <c r="BO119" i="34"/>
  <c r="BN119" i="34"/>
  <c r="BM119" i="34"/>
  <c r="BL119" i="34"/>
  <c r="BK119" i="34"/>
  <c r="BJ119" i="34"/>
  <c r="BI119" i="34"/>
  <c r="BH119" i="34"/>
  <c r="BG119" i="34"/>
  <c r="BF119" i="34"/>
  <c r="BE119" i="34"/>
  <c r="BD119" i="34"/>
  <c r="BC119" i="34"/>
  <c r="BB119" i="34"/>
  <c r="BA119" i="34"/>
  <c r="AZ119" i="34"/>
  <c r="AY119" i="34"/>
  <c r="AX119" i="34"/>
  <c r="AW119" i="34"/>
  <c r="AV119" i="34"/>
  <c r="AU119" i="34"/>
  <c r="AT119" i="34"/>
  <c r="AS119" i="34"/>
  <c r="AR119" i="34"/>
  <c r="AQ119" i="34"/>
  <c r="AP119" i="34"/>
  <c r="AO119" i="34"/>
  <c r="AN119" i="34"/>
  <c r="AM119" i="34"/>
  <c r="AL119" i="34"/>
  <c r="AK119" i="34"/>
  <c r="AJ119" i="34"/>
  <c r="AI119" i="34"/>
  <c r="AH119" i="34"/>
  <c r="AG119" i="34"/>
  <c r="AF119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N119" i="34"/>
  <c r="M119" i="34"/>
  <c r="L119" i="34"/>
  <c r="K119" i="34"/>
  <c r="J119" i="34"/>
  <c r="I119" i="34"/>
  <c r="H119" i="34"/>
  <c r="G119" i="34"/>
  <c r="F119" i="34"/>
  <c r="E119" i="34"/>
  <c r="D119" i="34"/>
  <c r="C119" i="34"/>
  <c r="CH118" i="34"/>
  <c r="CG118" i="34"/>
  <c r="CF118" i="34"/>
  <c r="CE118" i="34"/>
  <c r="CD118" i="34"/>
  <c r="CC118" i="34"/>
  <c r="CB118" i="34"/>
  <c r="CA118" i="34"/>
  <c r="BZ118" i="34"/>
  <c r="BY118" i="34"/>
  <c r="BX118" i="34"/>
  <c r="BW118" i="34"/>
  <c r="BV118" i="34"/>
  <c r="BU118" i="34"/>
  <c r="BT118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AU118" i="34"/>
  <c r="AT118" i="34"/>
  <c r="AS118" i="34"/>
  <c r="AR118" i="34"/>
  <c r="AQ118" i="34"/>
  <c r="AP118" i="34"/>
  <c r="AO118" i="34"/>
  <c r="AN118" i="34"/>
  <c r="AM118" i="34"/>
  <c r="AL118" i="34"/>
  <c r="AK118" i="34"/>
  <c r="AJ118" i="34"/>
  <c r="AI118" i="34"/>
  <c r="AH118" i="34"/>
  <c r="AG118" i="34"/>
  <c r="AF118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O118" i="34"/>
  <c r="N118" i="34"/>
  <c r="M118" i="34"/>
  <c r="L118" i="34"/>
  <c r="K118" i="34"/>
  <c r="J118" i="34"/>
  <c r="I118" i="34"/>
  <c r="H118" i="34"/>
  <c r="G118" i="34"/>
  <c r="F118" i="34"/>
  <c r="E118" i="34"/>
  <c r="D118" i="34"/>
  <c r="C118" i="34"/>
  <c r="CH117" i="34"/>
  <c r="CG117" i="34"/>
  <c r="CF117" i="34"/>
  <c r="CE117" i="34"/>
  <c r="CD117" i="34"/>
  <c r="CC117" i="34"/>
  <c r="CB117" i="34"/>
  <c r="CA117" i="34"/>
  <c r="BZ117" i="34"/>
  <c r="BY117" i="34"/>
  <c r="BX117" i="34"/>
  <c r="BW117" i="34"/>
  <c r="BV117" i="34"/>
  <c r="BU117" i="34"/>
  <c r="BT117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CH116" i="34"/>
  <c r="CG116" i="34"/>
  <c r="CF116" i="34"/>
  <c r="CE116" i="34"/>
  <c r="CD116" i="34"/>
  <c r="CC116" i="34"/>
  <c r="CB116" i="34"/>
  <c r="CA116" i="34"/>
  <c r="BZ116" i="34"/>
  <c r="BY116" i="34"/>
  <c r="BX116" i="34"/>
  <c r="BW116" i="34"/>
  <c r="BV116" i="34"/>
  <c r="BU116" i="34"/>
  <c r="BT116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CH115" i="34"/>
  <c r="CG115" i="34"/>
  <c r="CF115" i="34"/>
  <c r="CE115" i="34"/>
  <c r="CD115" i="34"/>
  <c r="CC115" i="34"/>
  <c r="CB115" i="34"/>
  <c r="CA115" i="34"/>
  <c r="BZ115" i="34"/>
  <c r="BY115" i="34"/>
  <c r="BX115" i="34"/>
  <c r="BW115" i="34"/>
  <c r="BV115" i="34"/>
  <c r="BU115" i="34"/>
  <c r="BT115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CH114" i="34"/>
  <c r="CG114" i="34"/>
  <c r="CF114" i="34"/>
  <c r="CE114" i="34"/>
  <c r="CD114" i="34"/>
  <c r="CC114" i="34"/>
  <c r="CB114" i="34"/>
  <c r="CA114" i="34"/>
  <c r="BZ114" i="34"/>
  <c r="BY114" i="34"/>
  <c r="BX114" i="34"/>
  <c r="BW114" i="34"/>
  <c r="BV114" i="34"/>
  <c r="BU114" i="34"/>
  <c r="BT114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CH113" i="34"/>
  <c r="CG113" i="34"/>
  <c r="CF113" i="34"/>
  <c r="CE113" i="34"/>
  <c r="CD113" i="34"/>
  <c r="CC113" i="34"/>
  <c r="CB113" i="34"/>
  <c r="CA113" i="34"/>
  <c r="BZ113" i="34"/>
  <c r="BY113" i="34"/>
  <c r="BX113" i="34"/>
  <c r="BW113" i="34"/>
  <c r="BV113" i="34"/>
  <c r="BU113" i="34"/>
  <c r="BT113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CH112" i="34"/>
  <c r="CG112" i="34"/>
  <c r="CF112" i="34"/>
  <c r="CE112" i="34"/>
  <c r="CD112" i="34"/>
  <c r="CC112" i="34"/>
  <c r="CB112" i="34"/>
  <c r="CA112" i="34"/>
  <c r="BZ112" i="34"/>
  <c r="BY112" i="34"/>
  <c r="BX112" i="34"/>
  <c r="BW112" i="34"/>
  <c r="BV112" i="34"/>
  <c r="BU112" i="34"/>
  <c r="BT112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CH111" i="34"/>
  <c r="CG111" i="34"/>
  <c r="CF111" i="34"/>
  <c r="CE111" i="34"/>
  <c r="CD111" i="34"/>
  <c r="CC111" i="34"/>
  <c r="CB111" i="34"/>
  <c r="CA111" i="34"/>
  <c r="BZ111" i="34"/>
  <c r="BY111" i="34"/>
  <c r="BX111" i="34"/>
  <c r="BW111" i="34"/>
  <c r="BV111" i="34"/>
  <c r="BU111" i="34"/>
  <c r="BT111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CH110" i="34"/>
  <c r="CG110" i="34"/>
  <c r="CF110" i="34"/>
  <c r="CE110" i="34"/>
  <c r="CD110" i="34"/>
  <c r="CC110" i="34"/>
  <c r="CB110" i="34"/>
  <c r="CA110" i="34"/>
  <c r="BZ110" i="34"/>
  <c r="BY110" i="34"/>
  <c r="BX110" i="34"/>
  <c r="BW110" i="34"/>
  <c r="BV110" i="34"/>
  <c r="BU110" i="34"/>
  <c r="BT110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S139" i="29"/>
  <c r="R139" i="29"/>
  <c r="R139" i="34" s="1"/>
  <c r="Q139" i="29"/>
  <c r="Q139" i="34" s="1"/>
  <c r="P139" i="29"/>
  <c r="P139" i="34" s="1"/>
  <c r="O139" i="29"/>
  <c r="O139" i="34" s="1"/>
  <c r="S138" i="29"/>
  <c r="S138" i="34" s="1"/>
  <c r="R138" i="29"/>
  <c r="R138" i="34" s="1"/>
  <c r="Q138" i="29"/>
  <c r="Q138" i="34" s="1"/>
  <c r="P138" i="29"/>
  <c r="P138" i="34" s="1"/>
  <c r="O138" i="29"/>
  <c r="S137" i="29"/>
  <c r="R137" i="29"/>
  <c r="R137" i="34" s="1"/>
  <c r="Q137" i="29"/>
  <c r="Q137" i="34" s="1"/>
  <c r="P137" i="29"/>
  <c r="P137" i="34" s="1"/>
  <c r="O137" i="29"/>
  <c r="O137" i="34" s="1"/>
  <c r="S136" i="29"/>
  <c r="S136" i="34" s="1"/>
  <c r="R136" i="29"/>
  <c r="R136" i="34" s="1"/>
  <c r="Q136" i="29"/>
  <c r="Q136" i="34" s="1"/>
  <c r="P136" i="29"/>
  <c r="P136" i="34" s="1"/>
  <c r="O136" i="29"/>
  <c r="S135" i="29"/>
  <c r="S135" i="34" s="1"/>
  <c r="R135" i="29"/>
  <c r="R135" i="34" s="1"/>
  <c r="Q135" i="29"/>
  <c r="Q135" i="34" s="1"/>
  <c r="P135" i="29"/>
  <c r="P135" i="34" s="1"/>
  <c r="O135" i="29"/>
  <c r="O135" i="34" s="1"/>
  <c r="S134" i="29"/>
  <c r="S134" i="34" s="1"/>
  <c r="R134" i="29"/>
  <c r="R134" i="34" s="1"/>
  <c r="Q134" i="29"/>
  <c r="Q134" i="34" s="1"/>
  <c r="P134" i="29"/>
  <c r="P134" i="34" s="1"/>
  <c r="O134" i="29"/>
  <c r="S133" i="29"/>
  <c r="R133" i="29"/>
  <c r="R133" i="34" s="1"/>
  <c r="Q133" i="29"/>
  <c r="Q133" i="34" s="1"/>
  <c r="P133" i="29"/>
  <c r="P133" i="34" s="1"/>
  <c r="O133" i="29"/>
  <c r="O133" i="34" s="1"/>
  <c r="S132" i="29"/>
  <c r="S132" i="34" s="1"/>
  <c r="R132" i="29"/>
  <c r="R132" i="34" s="1"/>
  <c r="Q132" i="29"/>
  <c r="Q132" i="34" s="1"/>
  <c r="P132" i="29"/>
  <c r="P132" i="34" s="1"/>
  <c r="O132" i="29"/>
  <c r="S131" i="29"/>
  <c r="R131" i="29"/>
  <c r="R131" i="34" s="1"/>
  <c r="Q131" i="29"/>
  <c r="Q131" i="34" s="1"/>
  <c r="P131" i="29"/>
  <c r="P131" i="34" s="1"/>
  <c r="O131" i="29"/>
  <c r="O131" i="34" s="1"/>
  <c r="S130" i="29"/>
  <c r="S130" i="34" s="1"/>
  <c r="R130" i="29"/>
  <c r="R130" i="34" s="1"/>
  <c r="Q130" i="29"/>
  <c r="Q130" i="34" s="1"/>
  <c r="P130" i="29"/>
  <c r="P130" i="34" s="1"/>
  <c r="O130" i="29"/>
  <c r="S129" i="29"/>
  <c r="R129" i="29"/>
  <c r="R129" i="34" s="1"/>
  <c r="Q129" i="29"/>
  <c r="Q129" i="34" s="1"/>
  <c r="P129" i="29"/>
  <c r="P129" i="34" s="1"/>
  <c r="O129" i="29"/>
  <c r="O129" i="34" s="1"/>
  <c r="S128" i="29"/>
  <c r="S128" i="34" s="1"/>
  <c r="R128" i="29"/>
  <c r="R128" i="34" s="1"/>
  <c r="Q128" i="29"/>
  <c r="Q128" i="34" s="1"/>
  <c r="P128" i="29"/>
  <c r="P128" i="34" s="1"/>
  <c r="O128" i="29"/>
  <c r="S127" i="29"/>
  <c r="S127" i="34" s="1"/>
  <c r="R127" i="29"/>
  <c r="R127" i="34" s="1"/>
  <c r="Q127" i="29"/>
  <c r="Q127" i="34" s="1"/>
  <c r="P127" i="29"/>
  <c r="P127" i="34" s="1"/>
  <c r="O127" i="29"/>
  <c r="O127" i="34" s="1"/>
  <c r="S122" i="29"/>
  <c r="S122" i="34" s="1"/>
  <c r="R122" i="29"/>
  <c r="R122" i="34" s="1"/>
  <c r="Q122" i="29"/>
  <c r="Q122" i="34" s="1"/>
  <c r="P122" i="29"/>
  <c r="P122" i="34" s="1"/>
  <c r="O122" i="29"/>
  <c r="S121" i="29"/>
  <c r="R121" i="29"/>
  <c r="R121" i="34" s="1"/>
  <c r="Q121" i="29"/>
  <c r="Q121" i="34" s="1"/>
  <c r="P121" i="29"/>
  <c r="P121" i="34" s="1"/>
  <c r="O121" i="29"/>
  <c r="O121" i="34" s="1"/>
  <c r="S120" i="29"/>
  <c r="S120" i="34" s="1"/>
  <c r="R120" i="29"/>
  <c r="R120" i="34" s="1"/>
  <c r="Q120" i="29"/>
  <c r="Q120" i="34" s="1"/>
  <c r="P120" i="29"/>
  <c r="P120" i="34" s="1"/>
  <c r="O120" i="29"/>
  <c r="S119" i="29"/>
  <c r="R119" i="29"/>
  <c r="R119" i="34" s="1"/>
  <c r="Q119" i="29"/>
  <c r="Q119" i="34" s="1"/>
  <c r="P119" i="29"/>
  <c r="P119" i="34" s="1"/>
  <c r="O119" i="29"/>
  <c r="O119" i="34" s="1"/>
  <c r="S118" i="29"/>
  <c r="S118" i="34" s="1"/>
  <c r="R118" i="29"/>
  <c r="R118" i="34" s="1"/>
  <c r="Q118" i="29"/>
  <c r="Q118" i="34" s="1"/>
  <c r="P118" i="29"/>
  <c r="P118" i="34" s="1"/>
  <c r="O118" i="29"/>
  <c r="S117" i="29"/>
  <c r="R117" i="29"/>
  <c r="R117" i="34" s="1"/>
  <c r="Q117" i="29"/>
  <c r="Q117" i="34" s="1"/>
  <c r="P117" i="29"/>
  <c r="P117" i="34" s="1"/>
  <c r="O117" i="29"/>
  <c r="O117" i="34" s="1"/>
  <c r="S116" i="29"/>
  <c r="S116" i="34" s="1"/>
  <c r="R116" i="29"/>
  <c r="R116" i="34" s="1"/>
  <c r="Q116" i="29"/>
  <c r="Q116" i="34" s="1"/>
  <c r="P116" i="29"/>
  <c r="P116" i="34" s="1"/>
  <c r="O116" i="29"/>
  <c r="S115" i="29"/>
  <c r="S115" i="34" s="1"/>
  <c r="R115" i="29"/>
  <c r="R115" i="34" s="1"/>
  <c r="Q115" i="29"/>
  <c r="Q115" i="34" s="1"/>
  <c r="P115" i="29"/>
  <c r="P115" i="34" s="1"/>
  <c r="O115" i="29"/>
  <c r="O115" i="34" s="1"/>
  <c r="S114" i="29"/>
  <c r="S114" i="34" s="1"/>
  <c r="R114" i="29"/>
  <c r="R114" i="34" s="1"/>
  <c r="Q114" i="29"/>
  <c r="Q114" i="34" s="1"/>
  <c r="P114" i="29"/>
  <c r="P114" i="34" s="1"/>
  <c r="O114" i="29"/>
  <c r="S113" i="29"/>
  <c r="R113" i="29"/>
  <c r="R113" i="34" s="1"/>
  <c r="Q113" i="29"/>
  <c r="Q113" i="34" s="1"/>
  <c r="P113" i="29"/>
  <c r="P113" i="34" s="1"/>
  <c r="O113" i="29"/>
  <c r="O113" i="34" s="1"/>
  <c r="S112" i="29"/>
  <c r="S112" i="34" s="1"/>
  <c r="R112" i="29"/>
  <c r="R112" i="34" s="1"/>
  <c r="Q112" i="29"/>
  <c r="Q112" i="34" s="1"/>
  <c r="P112" i="29"/>
  <c r="P112" i="34" s="1"/>
  <c r="O112" i="29"/>
  <c r="S111" i="29"/>
  <c r="R111" i="29"/>
  <c r="R111" i="34" s="1"/>
  <c r="Q111" i="29"/>
  <c r="Q111" i="34" s="1"/>
  <c r="P111" i="29"/>
  <c r="P111" i="34" s="1"/>
  <c r="O111" i="29"/>
  <c r="O111" i="34" s="1"/>
  <c r="S110" i="29"/>
  <c r="S110" i="34" s="1"/>
  <c r="R110" i="29"/>
  <c r="R110" i="34" s="1"/>
  <c r="Q110" i="29"/>
  <c r="Q110" i="34" s="1"/>
  <c r="P110" i="29"/>
  <c r="P110" i="34" s="1"/>
  <c r="O110" i="29"/>
  <c r="CC93" i="43"/>
  <c r="CB93" i="43"/>
  <c r="BU93" i="43"/>
  <c r="BT93" i="43"/>
  <c r="BM93" i="43"/>
  <c r="BL93" i="43"/>
  <c r="BE93" i="43"/>
  <c r="BD93" i="43"/>
  <c r="AW93" i="43"/>
  <c r="AV93" i="43"/>
  <c r="AO93" i="43"/>
  <c r="AN93" i="43"/>
  <c r="AG93" i="43"/>
  <c r="AF93" i="43"/>
  <c r="Y93" i="43"/>
  <c r="X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E92" i="43"/>
  <c r="CD92" i="43"/>
  <c r="BW92" i="43"/>
  <c r="BV92" i="43"/>
  <c r="BO92" i="43"/>
  <c r="BN92" i="43"/>
  <c r="BG92" i="43"/>
  <c r="BF92" i="43"/>
  <c r="AY92" i="43"/>
  <c r="AX92" i="43"/>
  <c r="AQ92" i="43"/>
  <c r="AP92" i="43"/>
  <c r="AI92" i="43"/>
  <c r="AH92" i="43"/>
  <c r="AA92" i="43"/>
  <c r="Z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C91" i="43"/>
  <c r="BU91" i="43"/>
  <c r="BM91" i="43"/>
  <c r="BE91" i="43"/>
  <c r="AW91" i="43"/>
  <c r="AO91" i="43"/>
  <c r="AG91" i="43"/>
  <c r="Y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H105" i="36"/>
  <c r="CG105" i="36"/>
  <c r="CF105" i="36"/>
  <c r="CE105" i="36"/>
  <c r="CD105" i="36"/>
  <c r="CC105" i="36"/>
  <c r="CB105" i="36"/>
  <c r="CA105" i="36"/>
  <c r="BZ105" i="36"/>
  <c r="BY105" i="36"/>
  <c r="BX105" i="36"/>
  <c r="BW105" i="36"/>
  <c r="BV105" i="36"/>
  <c r="BU105" i="36"/>
  <c r="BT105" i="36"/>
  <c r="BS105" i="36"/>
  <c r="BR105" i="36"/>
  <c r="BQ105" i="36"/>
  <c r="BP105" i="36"/>
  <c r="BO105" i="36"/>
  <c r="BN105" i="36"/>
  <c r="BM105" i="36"/>
  <c r="BL105" i="36"/>
  <c r="BK105" i="36"/>
  <c r="BJ105" i="36"/>
  <c r="BI105" i="36"/>
  <c r="BH105" i="36"/>
  <c r="BG105" i="36"/>
  <c r="BF105" i="36"/>
  <c r="BE105" i="36"/>
  <c r="BD105" i="36"/>
  <c r="BC105" i="36"/>
  <c r="BB105" i="36"/>
  <c r="BA105" i="36"/>
  <c r="AZ105" i="36"/>
  <c r="AY105" i="36"/>
  <c r="AX105" i="36"/>
  <c r="AW105" i="36"/>
  <c r="AV105" i="36"/>
  <c r="AU105" i="36"/>
  <c r="AT105" i="36"/>
  <c r="AS105" i="36"/>
  <c r="AR105" i="36"/>
  <c r="AQ105" i="36"/>
  <c r="AP105" i="36"/>
  <c r="AO105" i="36"/>
  <c r="AN105" i="36"/>
  <c r="AM105" i="36"/>
  <c r="AL105" i="36"/>
  <c r="AK105" i="36"/>
  <c r="AJ105" i="36"/>
  <c r="AI105" i="36"/>
  <c r="AH105" i="36"/>
  <c r="AG105" i="36"/>
  <c r="AF105" i="36"/>
  <c r="AE105" i="36"/>
  <c r="AD105" i="36"/>
  <c r="AC105" i="36"/>
  <c r="AB105" i="36"/>
  <c r="AA105" i="36"/>
  <c r="Z105" i="36"/>
  <c r="Y105" i="36"/>
  <c r="X105" i="36"/>
  <c r="W105" i="36"/>
  <c r="V105" i="36"/>
  <c r="U105" i="36"/>
  <c r="T105" i="36"/>
  <c r="S105" i="36"/>
  <c r="R105" i="36"/>
  <c r="Q105" i="36"/>
  <c r="P105" i="36"/>
  <c r="O105" i="36"/>
  <c r="N105" i="36"/>
  <c r="M105" i="36"/>
  <c r="L105" i="36"/>
  <c r="K105" i="36"/>
  <c r="J105" i="36"/>
  <c r="I105" i="36"/>
  <c r="H105" i="36"/>
  <c r="G105" i="36"/>
  <c r="F105" i="36"/>
  <c r="E105" i="36"/>
  <c r="D105" i="36"/>
  <c r="C105" i="36"/>
  <c r="CH104" i="36"/>
  <c r="CG104" i="36"/>
  <c r="CF104" i="36"/>
  <c r="CE104" i="36"/>
  <c r="CD104" i="36"/>
  <c r="CC104" i="36"/>
  <c r="CB104" i="36"/>
  <c r="CA104" i="36"/>
  <c r="BZ104" i="36"/>
  <c r="BY104" i="36"/>
  <c r="BX104" i="36"/>
  <c r="BW104" i="36"/>
  <c r="BV104" i="36"/>
  <c r="BU104" i="36"/>
  <c r="BT104" i="36"/>
  <c r="BS104" i="36"/>
  <c r="BR104" i="36"/>
  <c r="BQ104" i="36"/>
  <c r="BP104" i="36"/>
  <c r="BO104" i="36"/>
  <c r="BN104" i="36"/>
  <c r="BM104" i="36"/>
  <c r="BL104" i="36"/>
  <c r="BK104" i="36"/>
  <c r="BJ104" i="36"/>
  <c r="BI104" i="36"/>
  <c r="BH104" i="36"/>
  <c r="BG104" i="36"/>
  <c r="BF104" i="36"/>
  <c r="BE104" i="36"/>
  <c r="BD104" i="36"/>
  <c r="BC104" i="36"/>
  <c r="BB104" i="36"/>
  <c r="BA104" i="36"/>
  <c r="AZ104" i="36"/>
  <c r="AY104" i="36"/>
  <c r="AX104" i="36"/>
  <c r="AW104" i="36"/>
  <c r="AV104" i="36"/>
  <c r="AU104" i="36"/>
  <c r="AT104" i="36"/>
  <c r="AS104" i="36"/>
  <c r="AR104" i="36"/>
  <c r="AQ104" i="36"/>
  <c r="AP104" i="36"/>
  <c r="AO104" i="36"/>
  <c r="AN104" i="36"/>
  <c r="AM104" i="36"/>
  <c r="AL104" i="36"/>
  <c r="AK104" i="36"/>
  <c r="AJ104" i="36"/>
  <c r="AI104" i="36"/>
  <c r="AH104" i="36"/>
  <c r="AG104" i="36"/>
  <c r="AF104" i="36"/>
  <c r="AE104" i="36"/>
  <c r="AD104" i="36"/>
  <c r="AC104" i="36"/>
  <c r="AB104" i="36"/>
  <c r="AA104" i="36"/>
  <c r="Z104" i="36"/>
  <c r="Y104" i="36"/>
  <c r="X104" i="36"/>
  <c r="W104" i="36"/>
  <c r="V104" i="36"/>
  <c r="U104" i="36"/>
  <c r="T104" i="36"/>
  <c r="S104" i="36"/>
  <c r="R104" i="36"/>
  <c r="Q104" i="36"/>
  <c r="P104" i="36"/>
  <c r="O104" i="36"/>
  <c r="N104" i="36"/>
  <c r="M104" i="36"/>
  <c r="L104" i="36"/>
  <c r="K104" i="36"/>
  <c r="J104" i="36"/>
  <c r="I104" i="36"/>
  <c r="H104" i="36"/>
  <c r="G104" i="36"/>
  <c r="F104" i="36"/>
  <c r="E104" i="36"/>
  <c r="D104" i="36"/>
  <c r="C104" i="36"/>
  <c r="CH103" i="36"/>
  <c r="CG103" i="36"/>
  <c r="CF103" i="36"/>
  <c r="CE103" i="36"/>
  <c r="CD103" i="36"/>
  <c r="CC103" i="36"/>
  <c r="CB103" i="36"/>
  <c r="CA103" i="36"/>
  <c r="BZ103" i="36"/>
  <c r="BY103" i="36"/>
  <c r="BX103" i="36"/>
  <c r="BW103" i="36"/>
  <c r="BV103" i="36"/>
  <c r="BU103" i="36"/>
  <c r="BT103" i="36"/>
  <c r="BS103" i="36"/>
  <c r="BR103" i="36"/>
  <c r="BQ103" i="36"/>
  <c r="BP103" i="36"/>
  <c r="BO103" i="36"/>
  <c r="BN103" i="36"/>
  <c r="BM103" i="36"/>
  <c r="BL103" i="36"/>
  <c r="BK103" i="36"/>
  <c r="BJ103" i="36"/>
  <c r="BI103" i="36"/>
  <c r="BH103" i="36"/>
  <c r="BG103" i="36"/>
  <c r="BF103" i="36"/>
  <c r="BE103" i="36"/>
  <c r="BD103" i="36"/>
  <c r="BC103" i="36"/>
  <c r="BB103" i="36"/>
  <c r="BA103" i="36"/>
  <c r="AZ103" i="36"/>
  <c r="AY103" i="36"/>
  <c r="AX103" i="36"/>
  <c r="AW103" i="36"/>
  <c r="AV103" i="36"/>
  <c r="AU103" i="36"/>
  <c r="AT103" i="36"/>
  <c r="AS103" i="36"/>
  <c r="AR103" i="36"/>
  <c r="AQ103" i="36"/>
  <c r="AP103" i="36"/>
  <c r="AO103" i="36"/>
  <c r="AN103" i="36"/>
  <c r="AM103" i="36"/>
  <c r="AL103" i="36"/>
  <c r="AK103" i="36"/>
  <c r="AJ103" i="36"/>
  <c r="AI103" i="36"/>
  <c r="AH103" i="36"/>
  <c r="AG103" i="36"/>
  <c r="AF103" i="36"/>
  <c r="AE103" i="36"/>
  <c r="AD103" i="36"/>
  <c r="AC103" i="36"/>
  <c r="AB103" i="36"/>
  <c r="AA103" i="36"/>
  <c r="Z103" i="36"/>
  <c r="Y103" i="36"/>
  <c r="X103" i="36"/>
  <c r="W103" i="36"/>
  <c r="V103" i="36"/>
  <c r="U103" i="36"/>
  <c r="T103" i="36"/>
  <c r="S103" i="36"/>
  <c r="R103" i="36"/>
  <c r="Q103" i="36"/>
  <c r="P103" i="36"/>
  <c r="O103" i="36"/>
  <c r="N103" i="36"/>
  <c r="M103" i="36"/>
  <c r="L103" i="36"/>
  <c r="K103" i="36"/>
  <c r="J103" i="36"/>
  <c r="I103" i="36"/>
  <c r="H103" i="36"/>
  <c r="G103" i="36"/>
  <c r="F103" i="36"/>
  <c r="E103" i="36"/>
  <c r="D103" i="36"/>
  <c r="C103" i="36"/>
  <c r="CH102" i="36"/>
  <c r="CG102" i="36"/>
  <c r="CF102" i="36"/>
  <c r="CE102" i="36"/>
  <c r="CD102" i="36"/>
  <c r="CC102" i="36"/>
  <c r="CB102" i="36"/>
  <c r="CA102" i="36"/>
  <c r="BZ102" i="36"/>
  <c r="BY102" i="36"/>
  <c r="BX102" i="36"/>
  <c r="BW102" i="36"/>
  <c r="BV102" i="36"/>
  <c r="BU102" i="36"/>
  <c r="BT102" i="36"/>
  <c r="BS102" i="36"/>
  <c r="BR102" i="36"/>
  <c r="BQ102" i="36"/>
  <c r="BP102" i="36"/>
  <c r="BO102" i="36"/>
  <c r="BN102" i="36"/>
  <c r="BM102" i="36"/>
  <c r="BL102" i="36"/>
  <c r="BK102" i="36"/>
  <c r="BJ102" i="36"/>
  <c r="BI102" i="36"/>
  <c r="BH102" i="36"/>
  <c r="BG102" i="36"/>
  <c r="BF102" i="36"/>
  <c r="BE102" i="36"/>
  <c r="BD102" i="36"/>
  <c r="BC102" i="36"/>
  <c r="BB102" i="36"/>
  <c r="BA102" i="36"/>
  <c r="AZ102" i="36"/>
  <c r="AY102" i="36"/>
  <c r="AX102" i="36"/>
  <c r="AW102" i="36"/>
  <c r="AV102" i="36"/>
  <c r="AU102" i="36"/>
  <c r="AT102" i="36"/>
  <c r="AS102" i="36"/>
  <c r="AR102" i="36"/>
  <c r="AQ102" i="36"/>
  <c r="AP102" i="36"/>
  <c r="AO102" i="36"/>
  <c r="AN102" i="36"/>
  <c r="AM102" i="36"/>
  <c r="AL102" i="36"/>
  <c r="AK102" i="36"/>
  <c r="AJ102" i="36"/>
  <c r="AI102" i="36"/>
  <c r="AH102" i="36"/>
  <c r="AG102" i="36"/>
  <c r="AF102" i="36"/>
  <c r="AE102" i="36"/>
  <c r="AD102" i="36"/>
  <c r="AC102" i="36"/>
  <c r="AB102" i="36"/>
  <c r="AA102" i="36"/>
  <c r="Z102" i="36"/>
  <c r="Y102" i="36"/>
  <c r="X102" i="36"/>
  <c r="W102" i="36"/>
  <c r="V102" i="36"/>
  <c r="U102" i="36"/>
  <c r="T102" i="36"/>
  <c r="S102" i="36"/>
  <c r="R102" i="36"/>
  <c r="Q102" i="36"/>
  <c r="P102" i="36"/>
  <c r="O102" i="36"/>
  <c r="N102" i="36"/>
  <c r="M102" i="36"/>
  <c r="L102" i="36"/>
  <c r="K102" i="36"/>
  <c r="J102" i="36"/>
  <c r="I102" i="36"/>
  <c r="H102" i="36"/>
  <c r="G102" i="36"/>
  <c r="F102" i="36"/>
  <c r="E102" i="36"/>
  <c r="D102" i="36"/>
  <c r="C102" i="36"/>
  <c r="CH101" i="36"/>
  <c r="CH93" i="43" s="1"/>
  <c r="CG101" i="36"/>
  <c r="CG93" i="43" s="1"/>
  <c r="CF101" i="36"/>
  <c r="CF93" i="43" s="1"/>
  <c r="CE101" i="36"/>
  <c r="CE93" i="43" s="1"/>
  <c r="CD101" i="36"/>
  <c r="CD93" i="43" s="1"/>
  <c r="CC101" i="36"/>
  <c r="CB101" i="36"/>
  <c r="CA101" i="36"/>
  <c r="CA93" i="43" s="1"/>
  <c r="BZ101" i="36"/>
  <c r="BZ93" i="43" s="1"/>
  <c r="BY101" i="36"/>
  <c r="BY93" i="43" s="1"/>
  <c r="BX101" i="36"/>
  <c r="BX93" i="43" s="1"/>
  <c r="BW101" i="36"/>
  <c r="BW93" i="43" s="1"/>
  <c r="BV101" i="36"/>
  <c r="BV93" i="43" s="1"/>
  <c r="BU101" i="36"/>
  <c r="BT101" i="36"/>
  <c r="BS101" i="36"/>
  <c r="BS93" i="43" s="1"/>
  <c r="BR101" i="36"/>
  <c r="BR93" i="43" s="1"/>
  <c r="BQ101" i="36"/>
  <c r="BQ93" i="43" s="1"/>
  <c r="BP101" i="36"/>
  <c r="BP93" i="43" s="1"/>
  <c r="BO101" i="36"/>
  <c r="BO93" i="43" s="1"/>
  <c r="BN101" i="36"/>
  <c r="BN93" i="43" s="1"/>
  <c r="BM101" i="36"/>
  <c r="BL101" i="36"/>
  <c r="BK101" i="36"/>
  <c r="BK93" i="43" s="1"/>
  <c r="BJ101" i="36"/>
  <c r="BJ93" i="43" s="1"/>
  <c r="BI101" i="36"/>
  <c r="BI93" i="43" s="1"/>
  <c r="BH101" i="36"/>
  <c r="BH93" i="43" s="1"/>
  <c r="BG101" i="36"/>
  <c r="BG93" i="43" s="1"/>
  <c r="BF101" i="36"/>
  <c r="BF93" i="43" s="1"/>
  <c r="BE101" i="36"/>
  <c r="BD101" i="36"/>
  <c r="BC101" i="36"/>
  <c r="BC93" i="43" s="1"/>
  <c r="BB101" i="36"/>
  <c r="BB93" i="43" s="1"/>
  <c r="BA101" i="36"/>
  <c r="BA93" i="43" s="1"/>
  <c r="AZ101" i="36"/>
  <c r="AZ93" i="43" s="1"/>
  <c r="AY101" i="36"/>
  <c r="AY93" i="43" s="1"/>
  <c r="AX101" i="36"/>
  <c r="AX93" i="43" s="1"/>
  <c r="AW101" i="36"/>
  <c r="AV101" i="36"/>
  <c r="AU101" i="36"/>
  <c r="AU93" i="43" s="1"/>
  <c r="AT101" i="36"/>
  <c r="AT93" i="43" s="1"/>
  <c r="AS101" i="36"/>
  <c r="AS93" i="43" s="1"/>
  <c r="AR101" i="36"/>
  <c r="AR93" i="43" s="1"/>
  <c r="AQ101" i="36"/>
  <c r="AQ93" i="43" s="1"/>
  <c r="AP101" i="36"/>
  <c r="AP93" i="43" s="1"/>
  <c r="AO101" i="36"/>
  <c r="AN101" i="36"/>
  <c r="AM101" i="36"/>
  <c r="AM93" i="43" s="1"/>
  <c r="AL101" i="36"/>
  <c r="AL93" i="43" s="1"/>
  <c r="AK101" i="36"/>
  <c r="AK93" i="43" s="1"/>
  <c r="AJ101" i="36"/>
  <c r="AJ93" i="43" s="1"/>
  <c r="AI101" i="36"/>
  <c r="AI93" i="43" s="1"/>
  <c r="AH101" i="36"/>
  <c r="AH93" i="43" s="1"/>
  <c r="AG101" i="36"/>
  <c r="AF101" i="36"/>
  <c r="AE101" i="36"/>
  <c r="AE93" i="43" s="1"/>
  <c r="AD101" i="36"/>
  <c r="AD93" i="43" s="1"/>
  <c r="AC101" i="36"/>
  <c r="AC93" i="43" s="1"/>
  <c r="AB101" i="36"/>
  <c r="AB93" i="43" s="1"/>
  <c r="AA101" i="36"/>
  <c r="AA93" i="43" s="1"/>
  <c r="Z101" i="36"/>
  <c r="Z93" i="43" s="1"/>
  <c r="Y101" i="36"/>
  <c r="X101" i="36"/>
  <c r="W101" i="36"/>
  <c r="W93" i="43" s="1"/>
  <c r="V101" i="36"/>
  <c r="V93" i="43" s="1"/>
  <c r="U101" i="36"/>
  <c r="U93" i="43" s="1"/>
  <c r="T101" i="36"/>
  <c r="T93" i="43" s="1"/>
  <c r="S101" i="36"/>
  <c r="R101" i="36"/>
  <c r="Q101" i="36"/>
  <c r="P101" i="36"/>
  <c r="O101" i="36"/>
  <c r="N101" i="36"/>
  <c r="M101" i="36"/>
  <c r="L101" i="36"/>
  <c r="K101" i="36"/>
  <c r="J101" i="36"/>
  <c r="I101" i="36"/>
  <c r="H101" i="36"/>
  <c r="G101" i="36"/>
  <c r="F101" i="36"/>
  <c r="E101" i="36"/>
  <c r="D101" i="36"/>
  <c r="C101" i="36"/>
  <c r="CH100" i="36"/>
  <c r="CG100" i="36"/>
  <c r="CF100" i="36"/>
  <c r="CE100" i="36"/>
  <c r="CD100" i="36"/>
  <c r="CC100" i="36"/>
  <c r="CB100" i="36"/>
  <c r="CA100" i="36"/>
  <c r="BZ100" i="36"/>
  <c r="BY100" i="36"/>
  <c r="BX100" i="36"/>
  <c r="BW100" i="36"/>
  <c r="BV100" i="36"/>
  <c r="BU100" i="36"/>
  <c r="BT100" i="36"/>
  <c r="BS100" i="36"/>
  <c r="BR100" i="36"/>
  <c r="BQ100" i="36"/>
  <c r="BP100" i="36"/>
  <c r="BO100" i="36"/>
  <c r="BN100" i="36"/>
  <c r="BM100" i="36"/>
  <c r="BL100" i="36"/>
  <c r="BK100" i="36"/>
  <c r="BJ100" i="36"/>
  <c r="BI100" i="36"/>
  <c r="BH100" i="36"/>
  <c r="BG100" i="36"/>
  <c r="BF100" i="36"/>
  <c r="BE100" i="36"/>
  <c r="BD100" i="36"/>
  <c r="BC100" i="36"/>
  <c r="BB100" i="36"/>
  <c r="BA100" i="36"/>
  <c r="AZ100" i="36"/>
  <c r="AY100" i="36"/>
  <c r="AX100" i="36"/>
  <c r="AW100" i="36"/>
  <c r="AV100" i="36"/>
  <c r="AU100" i="36"/>
  <c r="AT100" i="36"/>
  <c r="AS100" i="36"/>
  <c r="AR100" i="36"/>
  <c r="AQ100" i="36"/>
  <c r="AP100" i="36"/>
  <c r="AO100" i="36"/>
  <c r="AN100" i="36"/>
  <c r="AM100" i="36"/>
  <c r="AL100" i="36"/>
  <c r="AK100" i="36"/>
  <c r="AJ100" i="36"/>
  <c r="AI100" i="36"/>
  <c r="AH100" i="36"/>
  <c r="AG100" i="36"/>
  <c r="AF100" i="36"/>
  <c r="AE100" i="36"/>
  <c r="AD100" i="36"/>
  <c r="AC100" i="36"/>
  <c r="AB100" i="36"/>
  <c r="AA100" i="36"/>
  <c r="Z100" i="36"/>
  <c r="Y100" i="36"/>
  <c r="X100" i="36"/>
  <c r="W100" i="36"/>
  <c r="V100" i="36"/>
  <c r="U100" i="36"/>
  <c r="T100" i="36"/>
  <c r="S100" i="36"/>
  <c r="R100" i="36"/>
  <c r="Q100" i="36"/>
  <c r="P100" i="36"/>
  <c r="O100" i="36"/>
  <c r="N100" i="36"/>
  <c r="M100" i="36"/>
  <c r="L100" i="36"/>
  <c r="K100" i="36"/>
  <c r="J100" i="36"/>
  <c r="I100" i="36"/>
  <c r="H100" i="36"/>
  <c r="G100" i="36"/>
  <c r="F100" i="36"/>
  <c r="E100" i="36"/>
  <c r="D100" i="36"/>
  <c r="C100" i="36"/>
  <c r="CH99" i="36"/>
  <c r="CG99" i="36"/>
  <c r="CF99" i="36"/>
  <c r="CE99" i="36"/>
  <c r="CD99" i="36"/>
  <c r="CC99" i="36"/>
  <c r="CB99" i="36"/>
  <c r="CA99" i="36"/>
  <c r="BZ99" i="36"/>
  <c r="BY99" i="36"/>
  <c r="BX99" i="36"/>
  <c r="BW99" i="36"/>
  <c r="BV99" i="36"/>
  <c r="BU99" i="36"/>
  <c r="BT99" i="36"/>
  <c r="BS99" i="36"/>
  <c r="BR99" i="36"/>
  <c r="BQ99" i="36"/>
  <c r="BP99" i="36"/>
  <c r="BO99" i="36"/>
  <c r="BN99" i="36"/>
  <c r="BM99" i="36"/>
  <c r="BL99" i="36"/>
  <c r="BK99" i="36"/>
  <c r="BJ99" i="36"/>
  <c r="BI99" i="36"/>
  <c r="BH99" i="36"/>
  <c r="BG99" i="36"/>
  <c r="BF99" i="36"/>
  <c r="BE99" i="36"/>
  <c r="BD99" i="36"/>
  <c r="BC99" i="36"/>
  <c r="BB99" i="36"/>
  <c r="BA99" i="36"/>
  <c r="AZ99" i="36"/>
  <c r="AY99" i="36"/>
  <c r="AX99" i="36"/>
  <c r="AW99" i="36"/>
  <c r="AV99" i="36"/>
  <c r="AU99" i="36"/>
  <c r="AT99" i="36"/>
  <c r="AS99" i="36"/>
  <c r="AR99" i="36"/>
  <c r="AQ99" i="36"/>
  <c r="AP99" i="36"/>
  <c r="AO99" i="36"/>
  <c r="AN99" i="36"/>
  <c r="AM99" i="36"/>
  <c r="AL99" i="36"/>
  <c r="AK99" i="36"/>
  <c r="AJ99" i="36"/>
  <c r="AI99" i="36"/>
  <c r="AH99" i="36"/>
  <c r="AG99" i="36"/>
  <c r="AF99" i="36"/>
  <c r="AE99" i="36"/>
  <c r="AD99" i="36"/>
  <c r="AC99" i="36"/>
  <c r="AB99" i="36"/>
  <c r="AA99" i="36"/>
  <c r="Z99" i="36"/>
  <c r="Y99" i="36"/>
  <c r="X99" i="36"/>
  <c r="W99" i="36"/>
  <c r="V99" i="36"/>
  <c r="U99" i="36"/>
  <c r="T99" i="36"/>
  <c r="S99" i="36"/>
  <c r="R99" i="36"/>
  <c r="Q99" i="36"/>
  <c r="P99" i="36"/>
  <c r="O99" i="36"/>
  <c r="N99" i="36"/>
  <c r="M99" i="36"/>
  <c r="L99" i="36"/>
  <c r="K99" i="36"/>
  <c r="J99" i="36"/>
  <c r="I99" i="36"/>
  <c r="H99" i="36"/>
  <c r="G99" i="36"/>
  <c r="F99" i="36"/>
  <c r="E99" i="36"/>
  <c r="D99" i="36"/>
  <c r="C99" i="36"/>
  <c r="CH98" i="36"/>
  <c r="CG98" i="36"/>
  <c r="CF98" i="36"/>
  <c r="CE98" i="36"/>
  <c r="CD98" i="36"/>
  <c r="CC98" i="36"/>
  <c r="CB98" i="36"/>
  <c r="CA98" i="36"/>
  <c r="BZ98" i="36"/>
  <c r="BY98" i="36"/>
  <c r="BX98" i="36"/>
  <c r="BW98" i="36"/>
  <c r="BV98" i="36"/>
  <c r="BU98" i="36"/>
  <c r="BT98" i="36"/>
  <c r="BS98" i="36"/>
  <c r="BR98" i="36"/>
  <c r="BQ98" i="36"/>
  <c r="BP98" i="36"/>
  <c r="BO98" i="36"/>
  <c r="BN98" i="36"/>
  <c r="BM98" i="36"/>
  <c r="BL98" i="36"/>
  <c r="BK98" i="36"/>
  <c r="BJ98" i="36"/>
  <c r="BI98" i="36"/>
  <c r="BH98" i="36"/>
  <c r="BG98" i="36"/>
  <c r="BF98" i="36"/>
  <c r="BE98" i="36"/>
  <c r="BD98" i="36"/>
  <c r="BC98" i="36"/>
  <c r="BB98" i="36"/>
  <c r="BA98" i="36"/>
  <c r="AZ98" i="36"/>
  <c r="AY98" i="36"/>
  <c r="AX98" i="36"/>
  <c r="AW98" i="36"/>
  <c r="AV98" i="36"/>
  <c r="AU98" i="36"/>
  <c r="AT98" i="36"/>
  <c r="AS98" i="36"/>
  <c r="AR98" i="36"/>
  <c r="AQ98" i="36"/>
  <c r="AP98" i="36"/>
  <c r="AO98" i="36"/>
  <c r="AN98" i="36"/>
  <c r="AM98" i="36"/>
  <c r="AL98" i="36"/>
  <c r="AK98" i="36"/>
  <c r="AJ98" i="36"/>
  <c r="AI98" i="36"/>
  <c r="AH98" i="36"/>
  <c r="AG98" i="36"/>
  <c r="AF98" i="36"/>
  <c r="AE98" i="36"/>
  <c r="AD98" i="36"/>
  <c r="AC98" i="36"/>
  <c r="AB98" i="36"/>
  <c r="AA98" i="36"/>
  <c r="Z98" i="36"/>
  <c r="Y98" i="36"/>
  <c r="X98" i="36"/>
  <c r="W98" i="36"/>
  <c r="V98" i="36"/>
  <c r="U98" i="36"/>
  <c r="T98" i="36"/>
  <c r="S98" i="36"/>
  <c r="R98" i="36"/>
  <c r="Q98" i="36"/>
  <c r="P98" i="36"/>
  <c r="O98" i="36"/>
  <c r="N98" i="36"/>
  <c r="M98" i="36"/>
  <c r="L98" i="36"/>
  <c r="K98" i="36"/>
  <c r="J98" i="36"/>
  <c r="I98" i="36"/>
  <c r="H98" i="36"/>
  <c r="G98" i="36"/>
  <c r="F98" i="36"/>
  <c r="E98" i="36"/>
  <c r="D98" i="36"/>
  <c r="C98" i="36"/>
  <c r="CH97" i="36"/>
  <c r="CG97" i="36"/>
  <c r="CF97" i="36"/>
  <c r="CE97" i="36"/>
  <c r="CD97" i="36"/>
  <c r="CC97" i="36"/>
  <c r="CB97" i="36"/>
  <c r="CA97" i="36"/>
  <c r="BZ97" i="36"/>
  <c r="BY97" i="36"/>
  <c r="BX97" i="36"/>
  <c r="BW97" i="36"/>
  <c r="BV97" i="36"/>
  <c r="BU97" i="36"/>
  <c r="BT97" i="36"/>
  <c r="BS97" i="36"/>
  <c r="BR97" i="36"/>
  <c r="BQ97" i="36"/>
  <c r="BP97" i="36"/>
  <c r="BO97" i="36"/>
  <c r="BN97" i="36"/>
  <c r="BM97" i="36"/>
  <c r="BL97" i="36"/>
  <c r="BK97" i="36"/>
  <c r="BJ97" i="36"/>
  <c r="BI97" i="36"/>
  <c r="BH97" i="36"/>
  <c r="BG97" i="36"/>
  <c r="BF97" i="36"/>
  <c r="BE97" i="36"/>
  <c r="BD97" i="36"/>
  <c r="BC97" i="36"/>
  <c r="BB97" i="36"/>
  <c r="BA97" i="36"/>
  <c r="AZ97" i="36"/>
  <c r="AY97" i="36"/>
  <c r="AX97" i="36"/>
  <c r="AW97" i="36"/>
  <c r="AV97" i="36"/>
  <c r="AU97" i="36"/>
  <c r="AT97" i="36"/>
  <c r="AS97" i="36"/>
  <c r="AR97" i="36"/>
  <c r="AQ97" i="36"/>
  <c r="AP97" i="36"/>
  <c r="AO97" i="36"/>
  <c r="AN97" i="36"/>
  <c r="AM97" i="36"/>
  <c r="AL97" i="36"/>
  <c r="AK97" i="36"/>
  <c r="AJ97" i="36"/>
  <c r="AI97" i="36"/>
  <c r="AH97" i="36"/>
  <c r="AG97" i="36"/>
  <c r="AF97" i="36"/>
  <c r="AE97" i="36"/>
  <c r="AD97" i="36"/>
  <c r="AC97" i="36"/>
  <c r="AB97" i="36"/>
  <c r="AA97" i="36"/>
  <c r="Z97" i="36"/>
  <c r="Y97" i="36"/>
  <c r="X97" i="36"/>
  <c r="W97" i="36"/>
  <c r="V97" i="36"/>
  <c r="U97" i="36"/>
  <c r="T97" i="36"/>
  <c r="S97" i="36"/>
  <c r="R97" i="36"/>
  <c r="Q97" i="36"/>
  <c r="P97" i="36"/>
  <c r="O97" i="36"/>
  <c r="N97" i="36"/>
  <c r="M97" i="36"/>
  <c r="L97" i="36"/>
  <c r="K97" i="36"/>
  <c r="J97" i="36"/>
  <c r="I97" i="36"/>
  <c r="H97" i="36"/>
  <c r="G97" i="36"/>
  <c r="F97" i="36"/>
  <c r="E97" i="36"/>
  <c r="D97" i="36"/>
  <c r="C97" i="36"/>
  <c r="CH96" i="36"/>
  <c r="CG96" i="36"/>
  <c r="CF96" i="36"/>
  <c r="CE96" i="36"/>
  <c r="CD96" i="36"/>
  <c r="CC96" i="36"/>
  <c r="CB96" i="36"/>
  <c r="CA96" i="36"/>
  <c r="BZ96" i="36"/>
  <c r="BY96" i="36"/>
  <c r="BX96" i="36"/>
  <c r="BW96" i="36"/>
  <c r="BV96" i="36"/>
  <c r="BU96" i="36"/>
  <c r="BT96" i="36"/>
  <c r="BS96" i="36"/>
  <c r="BR96" i="36"/>
  <c r="BQ96" i="36"/>
  <c r="BP96" i="36"/>
  <c r="BO96" i="36"/>
  <c r="BN96" i="36"/>
  <c r="BM96" i="36"/>
  <c r="BL96" i="36"/>
  <c r="BK96" i="36"/>
  <c r="BJ96" i="36"/>
  <c r="BI96" i="36"/>
  <c r="BH96" i="36"/>
  <c r="BG96" i="36"/>
  <c r="BF96" i="36"/>
  <c r="BE96" i="36"/>
  <c r="BD96" i="36"/>
  <c r="BC96" i="36"/>
  <c r="BB96" i="36"/>
  <c r="BA96" i="36"/>
  <c r="AZ96" i="36"/>
  <c r="AY96" i="36"/>
  <c r="AX96" i="36"/>
  <c r="AW96" i="36"/>
  <c r="AV96" i="36"/>
  <c r="AU96" i="36"/>
  <c r="AT96" i="36"/>
  <c r="AS96" i="36"/>
  <c r="AR96" i="36"/>
  <c r="AQ96" i="36"/>
  <c r="AP96" i="36"/>
  <c r="AO96" i="36"/>
  <c r="AN96" i="36"/>
  <c r="AM96" i="36"/>
  <c r="AL96" i="36"/>
  <c r="AK96" i="36"/>
  <c r="AJ96" i="36"/>
  <c r="AI96" i="36"/>
  <c r="AH96" i="36"/>
  <c r="AG96" i="36"/>
  <c r="AF96" i="36"/>
  <c r="AE96" i="36"/>
  <c r="AD96" i="36"/>
  <c r="AC96" i="36"/>
  <c r="AB96" i="36"/>
  <c r="AA96" i="36"/>
  <c r="Z96" i="36"/>
  <c r="Y96" i="36"/>
  <c r="X96" i="36"/>
  <c r="W96" i="36"/>
  <c r="V96" i="36"/>
  <c r="U96" i="36"/>
  <c r="T96" i="36"/>
  <c r="S96" i="36"/>
  <c r="R96" i="36"/>
  <c r="Q96" i="36"/>
  <c r="P96" i="36"/>
  <c r="O96" i="36"/>
  <c r="N96" i="36"/>
  <c r="M96" i="36"/>
  <c r="L96" i="36"/>
  <c r="K96" i="36"/>
  <c r="J96" i="36"/>
  <c r="I96" i="36"/>
  <c r="H96" i="36"/>
  <c r="G96" i="36"/>
  <c r="F96" i="36"/>
  <c r="E96" i="36"/>
  <c r="D96" i="36"/>
  <c r="C96" i="36"/>
  <c r="CH95" i="36"/>
  <c r="CG95" i="36"/>
  <c r="CF95" i="36"/>
  <c r="CE95" i="36"/>
  <c r="CD95" i="36"/>
  <c r="CC95" i="36"/>
  <c r="CB95" i="36"/>
  <c r="CA95" i="36"/>
  <c r="BZ95" i="36"/>
  <c r="BY95" i="36"/>
  <c r="BX95" i="36"/>
  <c r="BW95" i="36"/>
  <c r="BV95" i="36"/>
  <c r="BU95" i="36"/>
  <c r="BT95" i="36"/>
  <c r="BS95" i="36"/>
  <c r="BR95" i="36"/>
  <c r="BQ95" i="36"/>
  <c r="BP95" i="36"/>
  <c r="BO95" i="36"/>
  <c r="BN95" i="36"/>
  <c r="BM95" i="36"/>
  <c r="BL95" i="36"/>
  <c r="BK95" i="36"/>
  <c r="BJ95" i="36"/>
  <c r="BI95" i="36"/>
  <c r="BH95" i="36"/>
  <c r="BG95" i="36"/>
  <c r="BF95" i="36"/>
  <c r="BE95" i="36"/>
  <c r="BD95" i="36"/>
  <c r="BC95" i="36"/>
  <c r="BB95" i="36"/>
  <c r="BA95" i="36"/>
  <c r="AZ95" i="36"/>
  <c r="AY95" i="36"/>
  <c r="AX95" i="36"/>
  <c r="AW95" i="36"/>
  <c r="AV95" i="36"/>
  <c r="AU95" i="36"/>
  <c r="AT95" i="36"/>
  <c r="AS95" i="36"/>
  <c r="AR95" i="36"/>
  <c r="AQ95" i="36"/>
  <c r="AP95" i="36"/>
  <c r="AO95" i="36"/>
  <c r="AN95" i="36"/>
  <c r="AM95" i="36"/>
  <c r="AL95" i="36"/>
  <c r="AK95" i="36"/>
  <c r="AJ95" i="36"/>
  <c r="AI95" i="36"/>
  <c r="AH95" i="36"/>
  <c r="AG95" i="36"/>
  <c r="AF95" i="36"/>
  <c r="AE95" i="36"/>
  <c r="AD95" i="36"/>
  <c r="AC95" i="36"/>
  <c r="AB95" i="36"/>
  <c r="AA95" i="36"/>
  <c r="Z95" i="36"/>
  <c r="Y95" i="36"/>
  <c r="X95" i="36"/>
  <c r="W95" i="36"/>
  <c r="V95" i="36"/>
  <c r="U95" i="36"/>
  <c r="T95" i="36"/>
  <c r="S95" i="36"/>
  <c r="R95" i="36"/>
  <c r="Q95" i="36"/>
  <c r="P95" i="36"/>
  <c r="O95" i="36"/>
  <c r="N95" i="36"/>
  <c r="M95" i="36"/>
  <c r="L95" i="36"/>
  <c r="K95" i="36"/>
  <c r="J95" i="36"/>
  <c r="I95" i="36"/>
  <c r="H95" i="36"/>
  <c r="G95" i="36"/>
  <c r="F95" i="36"/>
  <c r="E95" i="36"/>
  <c r="D95" i="36"/>
  <c r="C95" i="36"/>
  <c r="CH94" i="36"/>
  <c r="CG94" i="36"/>
  <c r="CF94" i="36"/>
  <c r="CE94" i="36"/>
  <c r="CD94" i="36"/>
  <c r="CC94" i="36"/>
  <c r="CB94" i="36"/>
  <c r="CA94" i="36"/>
  <c r="BZ94" i="36"/>
  <c r="BY94" i="36"/>
  <c r="BX94" i="36"/>
  <c r="BW94" i="36"/>
  <c r="BV94" i="36"/>
  <c r="BU94" i="36"/>
  <c r="BT94" i="36"/>
  <c r="BS94" i="36"/>
  <c r="BR94" i="36"/>
  <c r="BQ94" i="36"/>
  <c r="BP94" i="36"/>
  <c r="BO94" i="36"/>
  <c r="BN94" i="36"/>
  <c r="BM94" i="36"/>
  <c r="BL94" i="36"/>
  <c r="BK94" i="36"/>
  <c r="BJ94" i="36"/>
  <c r="BI94" i="36"/>
  <c r="BH94" i="36"/>
  <c r="BG94" i="36"/>
  <c r="BF94" i="36"/>
  <c r="BE94" i="36"/>
  <c r="BD94" i="36"/>
  <c r="BC94" i="36"/>
  <c r="BB94" i="36"/>
  <c r="BA94" i="36"/>
  <c r="AZ94" i="36"/>
  <c r="AY94" i="36"/>
  <c r="AX94" i="36"/>
  <c r="AW94" i="36"/>
  <c r="AV94" i="36"/>
  <c r="AU94" i="36"/>
  <c r="AT94" i="36"/>
  <c r="AS94" i="36"/>
  <c r="AR94" i="36"/>
  <c r="AQ94" i="36"/>
  <c r="AP94" i="36"/>
  <c r="AO94" i="36"/>
  <c r="AN94" i="36"/>
  <c r="AM94" i="36"/>
  <c r="AL94" i="36"/>
  <c r="AK94" i="36"/>
  <c r="AJ94" i="36"/>
  <c r="AI94" i="36"/>
  <c r="AH94" i="36"/>
  <c r="AG94" i="36"/>
  <c r="AF94" i="36"/>
  <c r="AE94" i="36"/>
  <c r="AD94" i="36"/>
  <c r="AC94" i="36"/>
  <c r="AB94" i="36"/>
  <c r="AA94" i="36"/>
  <c r="Z94" i="36"/>
  <c r="Y94" i="36"/>
  <c r="X94" i="36"/>
  <c r="W94" i="36"/>
  <c r="V94" i="36"/>
  <c r="U94" i="36"/>
  <c r="T94" i="36"/>
  <c r="S94" i="36"/>
  <c r="R94" i="36"/>
  <c r="Q94" i="36"/>
  <c r="P94" i="36"/>
  <c r="O94" i="36"/>
  <c r="N94" i="36"/>
  <c r="M94" i="36"/>
  <c r="L94" i="36"/>
  <c r="K94" i="36"/>
  <c r="J94" i="36"/>
  <c r="I94" i="36"/>
  <c r="H94" i="36"/>
  <c r="G94" i="36"/>
  <c r="F94" i="36"/>
  <c r="E94" i="36"/>
  <c r="D94" i="36"/>
  <c r="C94" i="36"/>
  <c r="CH93" i="36"/>
  <c r="CG93" i="36"/>
  <c r="CF93" i="36"/>
  <c r="CE93" i="36"/>
  <c r="CD93" i="36"/>
  <c r="CC93" i="36"/>
  <c r="CB93" i="36"/>
  <c r="CA93" i="36"/>
  <c r="BZ93" i="36"/>
  <c r="BY93" i="36"/>
  <c r="BX93" i="36"/>
  <c r="BW93" i="36"/>
  <c r="BV93" i="36"/>
  <c r="BU93" i="36"/>
  <c r="BT93" i="36"/>
  <c r="BS93" i="36"/>
  <c r="BR93" i="36"/>
  <c r="BQ93" i="36"/>
  <c r="BP93" i="36"/>
  <c r="BO93" i="36"/>
  <c r="BN93" i="36"/>
  <c r="BM93" i="36"/>
  <c r="BL93" i="36"/>
  <c r="BK93" i="36"/>
  <c r="BJ93" i="36"/>
  <c r="BI93" i="36"/>
  <c r="BH93" i="36"/>
  <c r="BG93" i="36"/>
  <c r="BF93" i="36"/>
  <c r="BE93" i="36"/>
  <c r="BD93" i="36"/>
  <c r="BC93" i="36"/>
  <c r="BB93" i="36"/>
  <c r="BA93" i="36"/>
  <c r="AZ93" i="36"/>
  <c r="AY93" i="36"/>
  <c r="AX93" i="36"/>
  <c r="AW93" i="36"/>
  <c r="AV93" i="36"/>
  <c r="AU93" i="36"/>
  <c r="AT93" i="36"/>
  <c r="AS93" i="36"/>
  <c r="AR93" i="36"/>
  <c r="AQ93" i="36"/>
  <c r="AP93" i="36"/>
  <c r="AO93" i="36"/>
  <c r="AN93" i="36"/>
  <c r="AM93" i="36"/>
  <c r="AL93" i="36"/>
  <c r="AK93" i="36"/>
  <c r="AJ93" i="36"/>
  <c r="AI93" i="36"/>
  <c r="AH93" i="36"/>
  <c r="AG93" i="36"/>
  <c r="AF93" i="36"/>
  <c r="AE93" i="36"/>
  <c r="AD93" i="36"/>
  <c r="AC93" i="36"/>
  <c r="AB93" i="36"/>
  <c r="AA93" i="36"/>
  <c r="Z93" i="36"/>
  <c r="Y93" i="36"/>
  <c r="X93" i="36"/>
  <c r="W93" i="36"/>
  <c r="V93" i="36"/>
  <c r="U93" i="36"/>
  <c r="T93" i="36"/>
  <c r="S93" i="36"/>
  <c r="R93" i="36"/>
  <c r="Q93" i="36"/>
  <c r="P93" i="36"/>
  <c r="O93" i="36"/>
  <c r="N93" i="36"/>
  <c r="M93" i="36"/>
  <c r="L93" i="36"/>
  <c r="K93" i="36"/>
  <c r="J93" i="36"/>
  <c r="I93" i="36"/>
  <c r="H93" i="36"/>
  <c r="G93" i="36"/>
  <c r="F93" i="36"/>
  <c r="E93" i="36"/>
  <c r="D93" i="36"/>
  <c r="S105" i="31"/>
  <c r="R105" i="31"/>
  <c r="Q105" i="31"/>
  <c r="P105" i="31"/>
  <c r="O105" i="31"/>
  <c r="S104" i="31"/>
  <c r="R104" i="31"/>
  <c r="Q104" i="31"/>
  <c r="P104" i="31"/>
  <c r="O104" i="31"/>
  <c r="S103" i="31"/>
  <c r="R103" i="31"/>
  <c r="Q103" i="31"/>
  <c r="P103" i="31"/>
  <c r="O103" i="31"/>
  <c r="S102" i="31"/>
  <c r="R102" i="31"/>
  <c r="Q102" i="31"/>
  <c r="P102" i="31"/>
  <c r="O102" i="31"/>
  <c r="S101" i="31"/>
  <c r="R101" i="31"/>
  <c r="Q101" i="31"/>
  <c r="P101" i="31"/>
  <c r="O101" i="31"/>
  <c r="S100" i="31"/>
  <c r="R100" i="31"/>
  <c r="Q100" i="31"/>
  <c r="P100" i="31"/>
  <c r="O100" i="31"/>
  <c r="S99" i="31"/>
  <c r="R99" i="31"/>
  <c r="Q99" i="31"/>
  <c r="P99" i="31"/>
  <c r="O99" i="31"/>
  <c r="S98" i="31"/>
  <c r="R98" i="31"/>
  <c r="Q98" i="31"/>
  <c r="P98" i="31"/>
  <c r="O98" i="31"/>
  <c r="S97" i="31"/>
  <c r="R97" i="31"/>
  <c r="Q97" i="31"/>
  <c r="P97" i="31"/>
  <c r="O97" i="31"/>
  <c r="S96" i="31"/>
  <c r="R96" i="31"/>
  <c r="Q96" i="31"/>
  <c r="P96" i="31"/>
  <c r="O96" i="31"/>
  <c r="S95" i="31"/>
  <c r="R95" i="31"/>
  <c r="Q95" i="31"/>
  <c r="P95" i="31"/>
  <c r="O95" i="31"/>
  <c r="S94" i="31"/>
  <c r="R94" i="31"/>
  <c r="Q94" i="31"/>
  <c r="P94" i="31"/>
  <c r="O94" i="31"/>
  <c r="S93" i="31"/>
  <c r="R93" i="31"/>
  <c r="Q93" i="31"/>
  <c r="P93" i="31"/>
  <c r="O93" i="31"/>
  <c r="CH105" i="35"/>
  <c r="CG105" i="35"/>
  <c r="CF105" i="35"/>
  <c r="CE105" i="35"/>
  <c r="CD105" i="35"/>
  <c r="CC105" i="35"/>
  <c r="CB105" i="35"/>
  <c r="CA105" i="35"/>
  <c r="BZ105" i="35"/>
  <c r="BY105" i="35"/>
  <c r="BX105" i="35"/>
  <c r="BW105" i="35"/>
  <c r="BV105" i="35"/>
  <c r="BU105" i="35"/>
  <c r="BT105" i="35"/>
  <c r="BS105" i="35"/>
  <c r="BR105" i="35"/>
  <c r="BQ105" i="35"/>
  <c r="BP105" i="35"/>
  <c r="BO105" i="35"/>
  <c r="BN105" i="35"/>
  <c r="BM105" i="35"/>
  <c r="BL105" i="35"/>
  <c r="BK105" i="35"/>
  <c r="BJ105" i="35"/>
  <c r="BI105" i="35"/>
  <c r="BH105" i="35"/>
  <c r="BG105" i="35"/>
  <c r="BF105" i="35"/>
  <c r="BE105" i="35"/>
  <c r="BD105" i="35"/>
  <c r="BC105" i="35"/>
  <c r="BB105" i="35"/>
  <c r="BA105" i="35"/>
  <c r="AZ105" i="35"/>
  <c r="AY105" i="35"/>
  <c r="AX105" i="35"/>
  <c r="AW105" i="35"/>
  <c r="AV105" i="35"/>
  <c r="AU105" i="35"/>
  <c r="AT105" i="35"/>
  <c r="AS105" i="35"/>
  <c r="AR105" i="35"/>
  <c r="AQ105" i="35"/>
  <c r="AP105" i="35"/>
  <c r="AO105" i="35"/>
  <c r="AN105" i="35"/>
  <c r="AM105" i="35"/>
  <c r="AL105" i="35"/>
  <c r="AK105" i="35"/>
  <c r="AJ105" i="35"/>
  <c r="AI105" i="35"/>
  <c r="AH105" i="35"/>
  <c r="AG105" i="35"/>
  <c r="AF105" i="35"/>
  <c r="AE105" i="35"/>
  <c r="AD105" i="35"/>
  <c r="AC105" i="35"/>
  <c r="AB105" i="35"/>
  <c r="AA105" i="35"/>
  <c r="Z105" i="35"/>
  <c r="Y105" i="35"/>
  <c r="X105" i="35"/>
  <c r="W105" i="35"/>
  <c r="V105" i="35"/>
  <c r="U105" i="35"/>
  <c r="T105" i="35"/>
  <c r="S105" i="35"/>
  <c r="R105" i="35"/>
  <c r="Q105" i="35"/>
  <c r="P105" i="35"/>
  <c r="O105" i="35"/>
  <c r="N105" i="35"/>
  <c r="M105" i="35"/>
  <c r="L105" i="35"/>
  <c r="K105" i="35"/>
  <c r="J105" i="35"/>
  <c r="I105" i="35"/>
  <c r="H105" i="35"/>
  <c r="G105" i="35"/>
  <c r="F105" i="35"/>
  <c r="E105" i="35"/>
  <c r="D105" i="35"/>
  <c r="C105" i="35"/>
  <c r="CH104" i="35"/>
  <c r="CG104" i="35"/>
  <c r="CF104" i="35"/>
  <c r="CE104" i="35"/>
  <c r="CD104" i="35"/>
  <c r="CC104" i="35"/>
  <c r="CB104" i="35"/>
  <c r="CA104" i="35"/>
  <c r="BZ104" i="35"/>
  <c r="BY104" i="35"/>
  <c r="BX104" i="35"/>
  <c r="BW104" i="35"/>
  <c r="BV104" i="35"/>
  <c r="BU104" i="35"/>
  <c r="BT104" i="35"/>
  <c r="BS104" i="35"/>
  <c r="BR104" i="35"/>
  <c r="BQ104" i="35"/>
  <c r="BP104" i="35"/>
  <c r="BO104" i="35"/>
  <c r="BN104" i="35"/>
  <c r="BM104" i="35"/>
  <c r="BL104" i="35"/>
  <c r="BK104" i="35"/>
  <c r="BJ104" i="35"/>
  <c r="BI104" i="35"/>
  <c r="BH104" i="35"/>
  <c r="BG104" i="35"/>
  <c r="BF104" i="35"/>
  <c r="BE104" i="35"/>
  <c r="BD104" i="35"/>
  <c r="BC104" i="35"/>
  <c r="BB104" i="35"/>
  <c r="BA104" i="35"/>
  <c r="AZ104" i="35"/>
  <c r="AY104" i="35"/>
  <c r="AX104" i="35"/>
  <c r="AW104" i="35"/>
  <c r="AV104" i="35"/>
  <c r="AU104" i="35"/>
  <c r="AT104" i="35"/>
  <c r="AS104" i="35"/>
  <c r="AR104" i="35"/>
  <c r="AQ104" i="35"/>
  <c r="AP104" i="35"/>
  <c r="AO104" i="35"/>
  <c r="AN104" i="35"/>
  <c r="AM104" i="35"/>
  <c r="AL104" i="35"/>
  <c r="AK104" i="35"/>
  <c r="AJ104" i="35"/>
  <c r="AI104" i="35"/>
  <c r="AH104" i="35"/>
  <c r="AG104" i="35"/>
  <c r="AF104" i="35"/>
  <c r="AE104" i="35"/>
  <c r="AD104" i="35"/>
  <c r="AC104" i="35"/>
  <c r="AB104" i="35"/>
  <c r="AA104" i="35"/>
  <c r="Z104" i="35"/>
  <c r="Y104" i="35"/>
  <c r="X104" i="35"/>
  <c r="W104" i="35"/>
  <c r="V104" i="35"/>
  <c r="U104" i="35"/>
  <c r="T104" i="35"/>
  <c r="S104" i="35"/>
  <c r="R104" i="35"/>
  <c r="Q104" i="35"/>
  <c r="P104" i="35"/>
  <c r="O104" i="35"/>
  <c r="N104" i="35"/>
  <c r="M104" i="35"/>
  <c r="L104" i="35"/>
  <c r="K104" i="35"/>
  <c r="J104" i="35"/>
  <c r="I104" i="35"/>
  <c r="H104" i="35"/>
  <c r="G104" i="35"/>
  <c r="F104" i="35"/>
  <c r="E104" i="35"/>
  <c r="D104" i="35"/>
  <c r="C104" i="35"/>
  <c r="CH103" i="35"/>
  <c r="CG103" i="35"/>
  <c r="CF103" i="35"/>
  <c r="CE103" i="35"/>
  <c r="CD103" i="35"/>
  <c r="CC103" i="35"/>
  <c r="CB103" i="35"/>
  <c r="CA103" i="35"/>
  <c r="BZ103" i="35"/>
  <c r="BY103" i="35"/>
  <c r="BX103" i="35"/>
  <c r="BW103" i="35"/>
  <c r="BV103" i="35"/>
  <c r="BU103" i="35"/>
  <c r="BT103" i="35"/>
  <c r="BS103" i="35"/>
  <c r="BR103" i="35"/>
  <c r="BQ103" i="35"/>
  <c r="BP103" i="35"/>
  <c r="BO103" i="35"/>
  <c r="BN103" i="35"/>
  <c r="BM103" i="35"/>
  <c r="BL103" i="35"/>
  <c r="BK103" i="35"/>
  <c r="BJ103" i="35"/>
  <c r="BI103" i="35"/>
  <c r="BH103" i="35"/>
  <c r="BG103" i="35"/>
  <c r="BF103" i="35"/>
  <c r="BE103" i="35"/>
  <c r="BD103" i="35"/>
  <c r="BC103" i="35"/>
  <c r="BB103" i="35"/>
  <c r="BA103" i="35"/>
  <c r="AZ103" i="35"/>
  <c r="AY103" i="35"/>
  <c r="AX103" i="35"/>
  <c r="AW103" i="35"/>
  <c r="AV103" i="35"/>
  <c r="AU103" i="35"/>
  <c r="AT103" i="35"/>
  <c r="AS103" i="35"/>
  <c r="AR103" i="35"/>
  <c r="AQ103" i="35"/>
  <c r="AP103" i="35"/>
  <c r="AO103" i="35"/>
  <c r="AN103" i="35"/>
  <c r="AM103" i="35"/>
  <c r="AL103" i="35"/>
  <c r="AK103" i="35"/>
  <c r="AJ103" i="35"/>
  <c r="AI103" i="35"/>
  <c r="AH103" i="35"/>
  <c r="AG103" i="35"/>
  <c r="AF103" i="35"/>
  <c r="AE103" i="35"/>
  <c r="AD103" i="35"/>
  <c r="AC103" i="35"/>
  <c r="AB103" i="35"/>
  <c r="AA103" i="35"/>
  <c r="Z103" i="35"/>
  <c r="Y103" i="35"/>
  <c r="X103" i="35"/>
  <c r="W103" i="35"/>
  <c r="V103" i="35"/>
  <c r="U103" i="35"/>
  <c r="T103" i="35"/>
  <c r="S103" i="35"/>
  <c r="R103" i="35"/>
  <c r="Q103" i="35"/>
  <c r="P103" i="35"/>
  <c r="O103" i="35"/>
  <c r="N103" i="35"/>
  <c r="M103" i="35"/>
  <c r="L103" i="35"/>
  <c r="K103" i="35"/>
  <c r="J103" i="35"/>
  <c r="I103" i="35"/>
  <c r="H103" i="35"/>
  <c r="G103" i="35"/>
  <c r="F103" i="35"/>
  <c r="E103" i="35"/>
  <c r="D103" i="35"/>
  <c r="C103" i="35"/>
  <c r="CH102" i="35"/>
  <c r="CG102" i="35"/>
  <c r="CF102" i="35"/>
  <c r="CE102" i="35"/>
  <c r="CD102" i="35"/>
  <c r="CC102" i="35"/>
  <c r="CB102" i="35"/>
  <c r="CA102" i="35"/>
  <c r="BZ102" i="35"/>
  <c r="BY102" i="35"/>
  <c r="BX102" i="35"/>
  <c r="BW102" i="35"/>
  <c r="BV102" i="35"/>
  <c r="BU102" i="35"/>
  <c r="BT102" i="35"/>
  <c r="BS102" i="35"/>
  <c r="BR102" i="35"/>
  <c r="BQ102" i="35"/>
  <c r="BP102" i="35"/>
  <c r="BO102" i="35"/>
  <c r="BN102" i="35"/>
  <c r="BM102" i="35"/>
  <c r="BL102" i="35"/>
  <c r="BK102" i="35"/>
  <c r="BJ102" i="35"/>
  <c r="BI102" i="35"/>
  <c r="BH102" i="35"/>
  <c r="BG102" i="35"/>
  <c r="BF102" i="35"/>
  <c r="BE102" i="35"/>
  <c r="BD102" i="35"/>
  <c r="BC102" i="35"/>
  <c r="BB102" i="35"/>
  <c r="BA102" i="35"/>
  <c r="AZ102" i="35"/>
  <c r="AY102" i="35"/>
  <c r="AX102" i="35"/>
  <c r="AW102" i="35"/>
  <c r="AV102" i="35"/>
  <c r="AU102" i="35"/>
  <c r="AT102" i="35"/>
  <c r="AS102" i="35"/>
  <c r="AR102" i="35"/>
  <c r="AQ102" i="35"/>
  <c r="AP102" i="35"/>
  <c r="AO102" i="35"/>
  <c r="AN102" i="35"/>
  <c r="AM102" i="35"/>
  <c r="AL102" i="35"/>
  <c r="AK102" i="35"/>
  <c r="AJ102" i="35"/>
  <c r="AI102" i="35"/>
  <c r="AH102" i="35"/>
  <c r="AG102" i="35"/>
  <c r="AF102" i="35"/>
  <c r="AE102" i="35"/>
  <c r="AD102" i="35"/>
  <c r="AC102" i="35"/>
  <c r="AB102" i="35"/>
  <c r="AA102" i="35"/>
  <c r="Z102" i="35"/>
  <c r="Y102" i="35"/>
  <c r="X102" i="35"/>
  <c r="W102" i="35"/>
  <c r="V102" i="35"/>
  <c r="U102" i="35"/>
  <c r="T102" i="35"/>
  <c r="S102" i="35"/>
  <c r="R102" i="35"/>
  <c r="Q102" i="35"/>
  <c r="P102" i="35"/>
  <c r="O102" i="35"/>
  <c r="N102" i="35"/>
  <c r="M102" i="35"/>
  <c r="L102" i="35"/>
  <c r="K102" i="35"/>
  <c r="J102" i="35"/>
  <c r="I102" i="35"/>
  <c r="H102" i="35"/>
  <c r="G102" i="35"/>
  <c r="F102" i="35"/>
  <c r="E102" i="35"/>
  <c r="D102" i="35"/>
  <c r="C102" i="35"/>
  <c r="CH101" i="35"/>
  <c r="CH92" i="43" s="1"/>
  <c r="CG101" i="35"/>
  <c r="CG92" i="43" s="1"/>
  <c r="CF101" i="35"/>
  <c r="CF92" i="43" s="1"/>
  <c r="CE101" i="35"/>
  <c r="CD101" i="35"/>
  <c r="CC101" i="35"/>
  <c r="CC92" i="43" s="1"/>
  <c r="CB101" i="35"/>
  <c r="CB92" i="43" s="1"/>
  <c r="CA101" i="35"/>
  <c r="CA92" i="43" s="1"/>
  <c r="BZ101" i="35"/>
  <c r="BZ92" i="43" s="1"/>
  <c r="BY101" i="35"/>
  <c r="BY92" i="43" s="1"/>
  <c r="BX101" i="35"/>
  <c r="BX92" i="43" s="1"/>
  <c r="BW101" i="35"/>
  <c r="BV101" i="35"/>
  <c r="BU101" i="35"/>
  <c r="BU92" i="43" s="1"/>
  <c r="BT101" i="35"/>
  <c r="BT92" i="43" s="1"/>
  <c r="BS101" i="35"/>
  <c r="BS92" i="43" s="1"/>
  <c r="BR101" i="35"/>
  <c r="BR92" i="43" s="1"/>
  <c r="BQ101" i="35"/>
  <c r="BQ92" i="43" s="1"/>
  <c r="BP101" i="35"/>
  <c r="BP92" i="43" s="1"/>
  <c r="BO101" i="35"/>
  <c r="BN101" i="35"/>
  <c r="BM101" i="35"/>
  <c r="BM92" i="43" s="1"/>
  <c r="BL101" i="35"/>
  <c r="BL92" i="43" s="1"/>
  <c r="BK101" i="35"/>
  <c r="BK92" i="43" s="1"/>
  <c r="BJ101" i="35"/>
  <c r="BJ92" i="43" s="1"/>
  <c r="BI101" i="35"/>
  <c r="BI92" i="43" s="1"/>
  <c r="BH101" i="35"/>
  <c r="BH92" i="43" s="1"/>
  <c r="BG101" i="35"/>
  <c r="BF101" i="35"/>
  <c r="BE101" i="35"/>
  <c r="BE92" i="43" s="1"/>
  <c r="BD101" i="35"/>
  <c r="BD92" i="43" s="1"/>
  <c r="BC101" i="35"/>
  <c r="BC92" i="43" s="1"/>
  <c r="BB101" i="35"/>
  <c r="BB92" i="43" s="1"/>
  <c r="BA101" i="35"/>
  <c r="BA92" i="43" s="1"/>
  <c r="AZ101" i="35"/>
  <c r="AZ92" i="43" s="1"/>
  <c r="AY101" i="35"/>
  <c r="AX101" i="35"/>
  <c r="AW101" i="35"/>
  <c r="AW92" i="43" s="1"/>
  <c r="AV101" i="35"/>
  <c r="AV92" i="43" s="1"/>
  <c r="AU101" i="35"/>
  <c r="AU92" i="43" s="1"/>
  <c r="AT101" i="35"/>
  <c r="AT92" i="43" s="1"/>
  <c r="AS101" i="35"/>
  <c r="AS92" i="43" s="1"/>
  <c r="AR101" i="35"/>
  <c r="AR92" i="43" s="1"/>
  <c r="AQ101" i="35"/>
  <c r="AP101" i="35"/>
  <c r="AO101" i="35"/>
  <c r="AO92" i="43" s="1"/>
  <c r="AN101" i="35"/>
  <c r="AN92" i="43" s="1"/>
  <c r="AM101" i="35"/>
  <c r="AM92" i="43" s="1"/>
  <c r="AL101" i="35"/>
  <c r="AL92" i="43" s="1"/>
  <c r="AK101" i="35"/>
  <c r="AK92" i="43" s="1"/>
  <c r="AJ101" i="35"/>
  <c r="AJ92" i="43" s="1"/>
  <c r="AI101" i="35"/>
  <c r="AH101" i="35"/>
  <c r="AG101" i="35"/>
  <c r="AG92" i="43" s="1"/>
  <c r="AF101" i="35"/>
  <c r="AF92" i="43" s="1"/>
  <c r="AE101" i="35"/>
  <c r="AE92" i="43" s="1"/>
  <c r="AD101" i="35"/>
  <c r="AD92" i="43" s="1"/>
  <c r="AC101" i="35"/>
  <c r="AC92" i="43" s="1"/>
  <c r="AB101" i="35"/>
  <c r="AB92" i="43" s="1"/>
  <c r="AA101" i="35"/>
  <c r="Z101" i="35"/>
  <c r="Y101" i="35"/>
  <c r="Y92" i="43" s="1"/>
  <c r="X101" i="35"/>
  <c r="X92" i="43" s="1"/>
  <c r="W101" i="35"/>
  <c r="W92" i="43" s="1"/>
  <c r="V101" i="35"/>
  <c r="V92" i="43" s="1"/>
  <c r="U101" i="35"/>
  <c r="U92" i="43" s="1"/>
  <c r="T101" i="35"/>
  <c r="T92" i="43" s="1"/>
  <c r="S101" i="35"/>
  <c r="R101" i="35"/>
  <c r="Q101" i="35"/>
  <c r="P101" i="35"/>
  <c r="O101" i="35"/>
  <c r="N101" i="35"/>
  <c r="M101" i="35"/>
  <c r="L101" i="35"/>
  <c r="K101" i="35"/>
  <c r="J101" i="35"/>
  <c r="I101" i="35"/>
  <c r="H101" i="35"/>
  <c r="G101" i="35"/>
  <c r="F101" i="35"/>
  <c r="E101" i="35"/>
  <c r="D101" i="35"/>
  <c r="C101" i="35"/>
  <c r="CH100" i="35"/>
  <c r="CG100" i="35"/>
  <c r="CF100" i="35"/>
  <c r="CE100" i="35"/>
  <c r="CD100" i="35"/>
  <c r="CC100" i="35"/>
  <c r="CB100" i="35"/>
  <c r="CA100" i="35"/>
  <c r="BZ100" i="35"/>
  <c r="BY100" i="35"/>
  <c r="BX100" i="35"/>
  <c r="BW100" i="35"/>
  <c r="BV100" i="35"/>
  <c r="BU100" i="35"/>
  <c r="BT100" i="35"/>
  <c r="BS100" i="35"/>
  <c r="BR100" i="35"/>
  <c r="BQ100" i="35"/>
  <c r="BP100" i="35"/>
  <c r="BO100" i="35"/>
  <c r="BN100" i="35"/>
  <c r="BM100" i="35"/>
  <c r="BL100" i="35"/>
  <c r="BK100" i="35"/>
  <c r="BJ100" i="35"/>
  <c r="BI100" i="35"/>
  <c r="BH100" i="35"/>
  <c r="BG100" i="35"/>
  <c r="BF100" i="35"/>
  <c r="BE100" i="35"/>
  <c r="BD100" i="35"/>
  <c r="BC100" i="35"/>
  <c r="BB100" i="35"/>
  <c r="BA100" i="35"/>
  <c r="AZ100" i="35"/>
  <c r="AY100" i="35"/>
  <c r="AX100" i="35"/>
  <c r="AW100" i="35"/>
  <c r="AV100" i="35"/>
  <c r="AU100" i="35"/>
  <c r="AT100" i="35"/>
  <c r="AS100" i="35"/>
  <c r="AR100" i="35"/>
  <c r="AQ100" i="35"/>
  <c r="AP100" i="35"/>
  <c r="AO100" i="35"/>
  <c r="AN100" i="35"/>
  <c r="AM100" i="35"/>
  <c r="AL100" i="35"/>
  <c r="AK100" i="35"/>
  <c r="AJ100" i="35"/>
  <c r="AI100" i="35"/>
  <c r="AH100" i="35"/>
  <c r="AG100" i="35"/>
  <c r="AF100" i="35"/>
  <c r="AE100" i="35"/>
  <c r="AD100" i="35"/>
  <c r="AC100" i="35"/>
  <c r="AB100" i="35"/>
  <c r="AA100" i="35"/>
  <c r="Z100" i="35"/>
  <c r="Y100" i="35"/>
  <c r="X100" i="35"/>
  <c r="W100" i="35"/>
  <c r="V100" i="35"/>
  <c r="U100" i="35"/>
  <c r="T100" i="35"/>
  <c r="S100" i="35"/>
  <c r="R100" i="35"/>
  <c r="Q100" i="35"/>
  <c r="P100" i="35"/>
  <c r="O100" i="35"/>
  <c r="N100" i="35"/>
  <c r="M100" i="35"/>
  <c r="L100" i="35"/>
  <c r="K100" i="35"/>
  <c r="J100" i="35"/>
  <c r="I100" i="35"/>
  <c r="H100" i="35"/>
  <c r="G100" i="35"/>
  <c r="F100" i="35"/>
  <c r="E100" i="35"/>
  <c r="D100" i="35"/>
  <c r="C100" i="35"/>
  <c r="CH99" i="35"/>
  <c r="CG99" i="35"/>
  <c r="CF99" i="35"/>
  <c r="CE99" i="35"/>
  <c r="CD99" i="35"/>
  <c r="CC99" i="35"/>
  <c r="CB99" i="35"/>
  <c r="CA99" i="35"/>
  <c r="BZ99" i="35"/>
  <c r="BY99" i="35"/>
  <c r="BX99" i="35"/>
  <c r="BW99" i="35"/>
  <c r="BV99" i="35"/>
  <c r="BU99" i="35"/>
  <c r="BT99" i="35"/>
  <c r="BS99" i="35"/>
  <c r="BR99" i="35"/>
  <c r="BQ99" i="35"/>
  <c r="BP99" i="35"/>
  <c r="BO99" i="35"/>
  <c r="BN99" i="35"/>
  <c r="BM99" i="35"/>
  <c r="BL99" i="35"/>
  <c r="BK99" i="35"/>
  <c r="BJ99" i="35"/>
  <c r="BI99" i="35"/>
  <c r="BH99" i="35"/>
  <c r="BG99" i="35"/>
  <c r="BF99" i="35"/>
  <c r="BE99" i="35"/>
  <c r="BD99" i="35"/>
  <c r="BC99" i="35"/>
  <c r="BB99" i="35"/>
  <c r="BA99" i="35"/>
  <c r="AZ99" i="35"/>
  <c r="AY99" i="35"/>
  <c r="AX99" i="35"/>
  <c r="AW99" i="35"/>
  <c r="AV99" i="35"/>
  <c r="AU99" i="35"/>
  <c r="AT99" i="35"/>
  <c r="AS99" i="35"/>
  <c r="AR99" i="35"/>
  <c r="AQ99" i="35"/>
  <c r="AP99" i="35"/>
  <c r="AO99" i="35"/>
  <c r="AN99" i="35"/>
  <c r="AM99" i="35"/>
  <c r="AL99" i="35"/>
  <c r="AK99" i="35"/>
  <c r="AJ99" i="35"/>
  <c r="AI99" i="35"/>
  <c r="AH99" i="35"/>
  <c r="AG99" i="35"/>
  <c r="AF99" i="35"/>
  <c r="AE99" i="35"/>
  <c r="AD99" i="35"/>
  <c r="AC99" i="35"/>
  <c r="AB99" i="35"/>
  <c r="AA99" i="35"/>
  <c r="Z99" i="35"/>
  <c r="Y99" i="35"/>
  <c r="X99" i="35"/>
  <c r="W99" i="35"/>
  <c r="V99" i="35"/>
  <c r="U99" i="35"/>
  <c r="T99" i="35"/>
  <c r="S99" i="35"/>
  <c r="R99" i="35"/>
  <c r="Q99" i="35"/>
  <c r="P99" i="35"/>
  <c r="O99" i="35"/>
  <c r="N99" i="35"/>
  <c r="M99" i="35"/>
  <c r="L99" i="35"/>
  <c r="K99" i="35"/>
  <c r="J99" i="35"/>
  <c r="I99" i="35"/>
  <c r="H99" i="35"/>
  <c r="G99" i="35"/>
  <c r="F99" i="35"/>
  <c r="E99" i="35"/>
  <c r="D99" i="35"/>
  <c r="C99" i="35"/>
  <c r="CH98" i="35"/>
  <c r="CG98" i="35"/>
  <c r="CF98" i="35"/>
  <c r="CE98" i="35"/>
  <c r="CD98" i="35"/>
  <c r="CC98" i="35"/>
  <c r="CB98" i="35"/>
  <c r="CA98" i="35"/>
  <c r="BZ98" i="35"/>
  <c r="BY98" i="35"/>
  <c r="BX98" i="35"/>
  <c r="BW98" i="35"/>
  <c r="BV98" i="35"/>
  <c r="BU98" i="35"/>
  <c r="BT98" i="35"/>
  <c r="BS98" i="35"/>
  <c r="BR98" i="35"/>
  <c r="BQ98" i="35"/>
  <c r="BP98" i="35"/>
  <c r="BO98" i="35"/>
  <c r="BN98" i="35"/>
  <c r="BM98" i="35"/>
  <c r="BL98" i="35"/>
  <c r="BK98" i="35"/>
  <c r="BJ98" i="35"/>
  <c r="BI98" i="35"/>
  <c r="BH98" i="35"/>
  <c r="BG98" i="35"/>
  <c r="BF98" i="35"/>
  <c r="BE98" i="35"/>
  <c r="BD98" i="35"/>
  <c r="BC98" i="35"/>
  <c r="BB98" i="35"/>
  <c r="BA98" i="35"/>
  <c r="AZ98" i="35"/>
  <c r="AY98" i="35"/>
  <c r="AX98" i="35"/>
  <c r="AW98" i="35"/>
  <c r="AV98" i="35"/>
  <c r="AU98" i="35"/>
  <c r="AT98" i="35"/>
  <c r="AS98" i="35"/>
  <c r="AR98" i="35"/>
  <c r="AQ98" i="35"/>
  <c r="AP98" i="35"/>
  <c r="AO98" i="35"/>
  <c r="AN98" i="35"/>
  <c r="AM98" i="35"/>
  <c r="AL98" i="35"/>
  <c r="AK98" i="35"/>
  <c r="AJ98" i="35"/>
  <c r="AI98" i="35"/>
  <c r="AH98" i="35"/>
  <c r="AG98" i="35"/>
  <c r="AF98" i="35"/>
  <c r="AE98" i="35"/>
  <c r="AD98" i="35"/>
  <c r="AC98" i="35"/>
  <c r="AB98" i="35"/>
  <c r="AA98" i="35"/>
  <c r="Z98" i="35"/>
  <c r="Y98" i="35"/>
  <c r="X98" i="35"/>
  <c r="W98" i="35"/>
  <c r="V98" i="35"/>
  <c r="U98" i="35"/>
  <c r="T98" i="35"/>
  <c r="S98" i="35"/>
  <c r="R98" i="35"/>
  <c r="Q98" i="35"/>
  <c r="P98" i="35"/>
  <c r="O98" i="35"/>
  <c r="N98" i="35"/>
  <c r="M98" i="35"/>
  <c r="L98" i="35"/>
  <c r="K98" i="35"/>
  <c r="J98" i="35"/>
  <c r="I98" i="35"/>
  <c r="H98" i="35"/>
  <c r="G98" i="35"/>
  <c r="F98" i="35"/>
  <c r="E98" i="35"/>
  <c r="D98" i="35"/>
  <c r="C98" i="35"/>
  <c r="CH97" i="35"/>
  <c r="CG97" i="35"/>
  <c r="CF97" i="35"/>
  <c r="CE97" i="35"/>
  <c r="CD97" i="35"/>
  <c r="CC97" i="35"/>
  <c r="CB97" i="35"/>
  <c r="CA97" i="35"/>
  <c r="BZ97" i="35"/>
  <c r="BY97" i="35"/>
  <c r="BX97" i="35"/>
  <c r="BW97" i="35"/>
  <c r="BV97" i="35"/>
  <c r="BU97" i="35"/>
  <c r="BT97" i="35"/>
  <c r="BS97" i="35"/>
  <c r="BR97" i="35"/>
  <c r="BQ97" i="35"/>
  <c r="BP97" i="35"/>
  <c r="BO97" i="35"/>
  <c r="BN97" i="35"/>
  <c r="BM97" i="35"/>
  <c r="BL97" i="35"/>
  <c r="BK97" i="35"/>
  <c r="BJ97" i="35"/>
  <c r="BI97" i="35"/>
  <c r="BH97" i="35"/>
  <c r="BG97" i="35"/>
  <c r="BF97" i="35"/>
  <c r="BE97" i="35"/>
  <c r="BD97" i="35"/>
  <c r="BC97" i="35"/>
  <c r="BB97" i="35"/>
  <c r="BA97" i="35"/>
  <c r="AZ97" i="35"/>
  <c r="AY97" i="35"/>
  <c r="AX97" i="35"/>
  <c r="AW97" i="35"/>
  <c r="AV97" i="35"/>
  <c r="AU97" i="35"/>
  <c r="AT97" i="35"/>
  <c r="AS97" i="35"/>
  <c r="AR97" i="35"/>
  <c r="AQ97" i="35"/>
  <c r="AP97" i="35"/>
  <c r="AO97" i="35"/>
  <c r="AN97" i="35"/>
  <c r="AM97" i="35"/>
  <c r="AL97" i="35"/>
  <c r="AK97" i="35"/>
  <c r="AJ97" i="35"/>
  <c r="AI97" i="35"/>
  <c r="AH97" i="35"/>
  <c r="AG97" i="35"/>
  <c r="AF97" i="35"/>
  <c r="AE97" i="35"/>
  <c r="AD97" i="35"/>
  <c r="AC97" i="35"/>
  <c r="AB97" i="35"/>
  <c r="AA97" i="35"/>
  <c r="Z97" i="35"/>
  <c r="Y97" i="35"/>
  <c r="X97" i="35"/>
  <c r="W97" i="35"/>
  <c r="V97" i="35"/>
  <c r="U97" i="35"/>
  <c r="T97" i="35"/>
  <c r="S97" i="35"/>
  <c r="R97" i="35"/>
  <c r="Q97" i="35"/>
  <c r="P97" i="35"/>
  <c r="O97" i="35"/>
  <c r="N97" i="35"/>
  <c r="M97" i="35"/>
  <c r="L97" i="35"/>
  <c r="K97" i="35"/>
  <c r="J97" i="35"/>
  <c r="I97" i="35"/>
  <c r="H97" i="35"/>
  <c r="G97" i="35"/>
  <c r="F97" i="35"/>
  <c r="E97" i="35"/>
  <c r="D97" i="35"/>
  <c r="C97" i="35"/>
  <c r="CH96" i="35"/>
  <c r="CG96" i="35"/>
  <c r="CF96" i="35"/>
  <c r="CE96" i="35"/>
  <c r="CD96" i="35"/>
  <c r="CC96" i="35"/>
  <c r="CB96" i="35"/>
  <c r="CA96" i="35"/>
  <c r="BZ96" i="35"/>
  <c r="BY96" i="35"/>
  <c r="BX96" i="35"/>
  <c r="BW96" i="35"/>
  <c r="BV96" i="35"/>
  <c r="BU96" i="35"/>
  <c r="BT96" i="35"/>
  <c r="BS96" i="35"/>
  <c r="BR96" i="35"/>
  <c r="BQ96" i="35"/>
  <c r="BP96" i="35"/>
  <c r="BO96" i="35"/>
  <c r="BN96" i="35"/>
  <c r="BM96" i="35"/>
  <c r="BL96" i="35"/>
  <c r="BK96" i="35"/>
  <c r="BJ96" i="35"/>
  <c r="BI96" i="35"/>
  <c r="BH96" i="35"/>
  <c r="BG96" i="35"/>
  <c r="BF96" i="35"/>
  <c r="BE96" i="35"/>
  <c r="BD96" i="35"/>
  <c r="BC96" i="35"/>
  <c r="BB96" i="35"/>
  <c r="BA96" i="35"/>
  <c r="AZ96" i="35"/>
  <c r="AY96" i="35"/>
  <c r="AX96" i="35"/>
  <c r="AW96" i="35"/>
  <c r="AV96" i="35"/>
  <c r="AU96" i="35"/>
  <c r="AT96" i="35"/>
  <c r="AS96" i="35"/>
  <c r="AR96" i="35"/>
  <c r="AQ96" i="35"/>
  <c r="AP96" i="35"/>
  <c r="AO96" i="35"/>
  <c r="AN96" i="35"/>
  <c r="AM96" i="35"/>
  <c r="AL96" i="35"/>
  <c r="AK96" i="35"/>
  <c r="AJ96" i="35"/>
  <c r="AI96" i="35"/>
  <c r="AH96" i="35"/>
  <c r="AG96" i="35"/>
  <c r="AF96" i="35"/>
  <c r="AE96" i="35"/>
  <c r="AD96" i="35"/>
  <c r="AC96" i="35"/>
  <c r="AB96" i="35"/>
  <c r="AA96" i="35"/>
  <c r="Z96" i="35"/>
  <c r="Y96" i="35"/>
  <c r="X96" i="35"/>
  <c r="W96" i="35"/>
  <c r="V96" i="35"/>
  <c r="U96" i="35"/>
  <c r="T96" i="35"/>
  <c r="S96" i="35"/>
  <c r="R96" i="35"/>
  <c r="Q96" i="35"/>
  <c r="P96" i="35"/>
  <c r="O96" i="35"/>
  <c r="N96" i="35"/>
  <c r="M96" i="35"/>
  <c r="L96" i="35"/>
  <c r="K96" i="35"/>
  <c r="J96" i="35"/>
  <c r="I96" i="35"/>
  <c r="H96" i="35"/>
  <c r="G96" i="35"/>
  <c r="F96" i="35"/>
  <c r="E96" i="35"/>
  <c r="D96" i="35"/>
  <c r="C96" i="35"/>
  <c r="CH95" i="35"/>
  <c r="CG95" i="35"/>
  <c r="CF95" i="35"/>
  <c r="CE95" i="35"/>
  <c r="CD95" i="35"/>
  <c r="CC95" i="35"/>
  <c r="CB95" i="35"/>
  <c r="CA95" i="35"/>
  <c r="BZ95" i="35"/>
  <c r="BY95" i="35"/>
  <c r="BX95" i="35"/>
  <c r="BW95" i="35"/>
  <c r="BV95" i="35"/>
  <c r="BU95" i="35"/>
  <c r="BT95" i="35"/>
  <c r="BS95" i="35"/>
  <c r="BR95" i="35"/>
  <c r="BQ95" i="35"/>
  <c r="BP95" i="35"/>
  <c r="BO95" i="35"/>
  <c r="BN95" i="35"/>
  <c r="BM95" i="35"/>
  <c r="BL95" i="35"/>
  <c r="BK95" i="35"/>
  <c r="BJ95" i="35"/>
  <c r="BI95" i="35"/>
  <c r="BH95" i="35"/>
  <c r="BG95" i="35"/>
  <c r="BF95" i="35"/>
  <c r="BE95" i="35"/>
  <c r="BD95" i="35"/>
  <c r="BC95" i="35"/>
  <c r="BB95" i="35"/>
  <c r="BA95" i="35"/>
  <c r="AZ95" i="35"/>
  <c r="AY95" i="35"/>
  <c r="AX95" i="35"/>
  <c r="AW95" i="35"/>
  <c r="AV95" i="35"/>
  <c r="AU95" i="35"/>
  <c r="AT95" i="35"/>
  <c r="AS95" i="35"/>
  <c r="AR95" i="35"/>
  <c r="AQ95" i="35"/>
  <c r="AP95" i="35"/>
  <c r="AO95" i="35"/>
  <c r="AN95" i="35"/>
  <c r="AM95" i="35"/>
  <c r="AL95" i="35"/>
  <c r="AK95" i="35"/>
  <c r="AJ95" i="35"/>
  <c r="AI95" i="35"/>
  <c r="AH95" i="35"/>
  <c r="AG95" i="35"/>
  <c r="AF95" i="35"/>
  <c r="AE95" i="35"/>
  <c r="AD95" i="35"/>
  <c r="AC95" i="35"/>
  <c r="AB95" i="35"/>
  <c r="AA95" i="35"/>
  <c r="Z95" i="35"/>
  <c r="Y95" i="35"/>
  <c r="X95" i="35"/>
  <c r="W95" i="35"/>
  <c r="V95" i="35"/>
  <c r="U95" i="35"/>
  <c r="T95" i="35"/>
  <c r="S95" i="35"/>
  <c r="R95" i="35"/>
  <c r="Q95" i="35"/>
  <c r="P95" i="35"/>
  <c r="O95" i="35"/>
  <c r="N95" i="35"/>
  <c r="M95" i="35"/>
  <c r="L95" i="35"/>
  <c r="K95" i="35"/>
  <c r="J95" i="35"/>
  <c r="I95" i="35"/>
  <c r="H95" i="35"/>
  <c r="G95" i="35"/>
  <c r="F95" i="35"/>
  <c r="E95" i="35"/>
  <c r="D95" i="35"/>
  <c r="C95" i="35"/>
  <c r="CH94" i="35"/>
  <c r="CG94" i="35"/>
  <c r="CF94" i="35"/>
  <c r="CE94" i="35"/>
  <c r="CD94" i="35"/>
  <c r="CC94" i="35"/>
  <c r="CB94" i="35"/>
  <c r="CA94" i="35"/>
  <c r="BZ94" i="35"/>
  <c r="BY94" i="35"/>
  <c r="BX94" i="35"/>
  <c r="BW94" i="35"/>
  <c r="BV94" i="35"/>
  <c r="BU94" i="35"/>
  <c r="BT94" i="35"/>
  <c r="BS94" i="35"/>
  <c r="BR94" i="35"/>
  <c r="BQ94" i="35"/>
  <c r="BP94" i="35"/>
  <c r="BO94" i="35"/>
  <c r="BN94" i="35"/>
  <c r="BM94" i="35"/>
  <c r="BL94" i="35"/>
  <c r="BK94" i="35"/>
  <c r="BJ94" i="35"/>
  <c r="BI94" i="35"/>
  <c r="BH94" i="35"/>
  <c r="BG94" i="35"/>
  <c r="BF94" i="35"/>
  <c r="BE94" i="35"/>
  <c r="BD94" i="35"/>
  <c r="BC94" i="35"/>
  <c r="BB94" i="35"/>
  <c r="BA94" i="35"/>
  <c r="AZ94" i="35"/>
  <c r="AY94" i="35"/>
  <c r="AX94" i="35"/>
  <c r="AW94" i="35"/>
  <c r="AV94" i="35"/>
  <c r="AU94" i="35"/>
  <c r="AT94" i="35"/>
  <c r="AS94" i="35"/>
  <c r="AR94" i="35"/>
  <c r="AQ94" i="35"/>
  <c r="AP94" i="35"/>
  <c r="AO94" i="35"/>
  <c r="AN94" i="35"/>
  <c r="AM94" i="35"/>
  <c r="AL94" i="35"/>
  <c r="AK94" i="35"/>
  <c r="AJ94" i="35"/>
  <c r="AI94" i="35"/>
  <c r="AH94" i="35"/>
  <c r="AG94" i="35"/>
  <c r="AF94" i="35"/>
  <c r="AE94" i="35"/>
  <c r="AD94" i="35"/>
  <c r="AC94" i="35"/>
  <c r="AB94" i="35"/>
  <c r="AA94" i="35"/>
  <c r="Z94" i="35"/>
  <c r="Y94" i="35"/>
  <c r="X94" i="35"/>
  <c r="W94" i="35"/>
  <c r="V94" i="35"/>
  <c r="U94" i="35"/>
  <c r="T94" i="35"/>
  <c r="S94" i="35"/>
  <c r="R94" i="35"/>
  <c r="Q94" i="35"/>
  <c r="P94" i="35"/>
  <c r="O94" i="35"/>
  <c r="N94" i="35"/>
  <c r="M94" i="35"/>
  <c r="L94" i="35"/>
  <c r="K94" i="35"/>
  <c r="J94" i="35"/>
  <c r="I94" i="35"/>
  <c r="H94" i="35"/>
  <c r="G94" i="35"/>
  <c r="F94" i="35"/>
  <c r="E94" i="35"/>
  <c r="D94" i="35"/>
  <c r="C94" i="35"/>
  <c r="CH93" i="35"/>
  <c r="CG93" i="35"/>
  <c r="CF93" i="35"/>
  <c r="CE93" i="35"/>
  <c r="CD93" i="35"/>
  <c r="CC93" i="35"/>
  <c r="CB93" i="35"/>
  <c r="CA93" i="35"/>
  <c r="BZ93" i="35"/>
  <c r="BY93" i="35"/>
  <c r="BX93" i="35"/>
  <c r="BW93" i="35"/>
  <c r="BV93" i="35"/>
  <c r="BU93" i="35"/>
  <c r="BT93" i="35"/>
  <c r="BS93" i="35"/>
  <c r="BR93" i="35"/>
  <c r="BQ93" i="35"/>
  <c r="BP93" i="35"/>
  <c r="BO93" i="35"/>
  <c r="BN93" i="35"/>
  <c r="BM93" i="35"/>
  <c r="BL93" i="35"/>
  <c r="BK93" i="35"/>
  <c r="BJ93" i="35"/>
  <c r="BI93" i="35"/>
  <c r="BH93" i="35"/>
  <c r="BG93" i="35"/>
  <c r="BF93" i="35"/>
  <c r="BE93" i="35"/>
  <c r="BD93" i="35"/>
  <c r="BC93" i="35"/>
  <c r="BB93" i="35"/>
  <c r="BA93" i="35"/>
  <c r="AZ93" i="35"/>
  <c r="AY93" i="35"/>
  <c r="AX93" i="35"/>
  <c r="AW93" i="35"/>
  <c r="AV93" i="35"/>
  <c r="AU93" i="35"/>
  <c r="AT93" i="35"/>
  <c r="AS93" i="35"/>
  <c r="AR93" i="35"/>
  <c r="AQ93" i="35"/>
  <c r="AP93" i="35"/>
  <c r="AO93" i="35"/>
  <c r="AN93" i="35"/>
  <c r="AM93" i="35"/>
  <c r="AL93" i="35"/>
  <c r="AK93" i="35"/>
  <c r="AJ93" i="35"/>
  <c r="AI93" i="35"/>
  <c r="AH93" i="35"/>
  <c r="AG93" i="35"/>
  <c r="AF93" i="35"/>
  <c r="AE93" i="35"/>
  <c r="AD93" i="35"/>
  <c r="AC93" i="35"/>
  <c r="AB93" i="35"/>
  <c r="AA93" i="35"/>
  <c r="Z93" i="35"/>
  <c r="Y93" i="35"/>
  <c r="X93" i="35"/>
  <c r="W93" i="35"/>
  <c r="V93" i="35"/>
  <c r="U93" i="35"/>
  <c r="T93" i="35"/>
  <c r="S93" i="35"/>
  <c r="R93" i="35"/>
  <c r="Q93" i="35"/>
  <c r="P93" i="35"/>
  <c r="O93" i="35"/>
  <c r="N93" i="35"/>
  <c r="M93" i="35"/>
  <c r="L93" i="35"/>
  <c r="K93" i="35"/>
  <c r="J93" i="35"/>
  <c r="I93" i="35"/>
  <c r="H93" i="35"/>
  <c r="G93" i="35"/>
  <c r="F93" i="35"/>
  <c r="E93" i="35"/>
  <c r="D93" i="35"/>
  <c r="S105" i="30"/>
  <c r="R105" i="30"/>
  <c r="Q105" i="30"/>
  <c r="P105" i="30"/>
  <c r="O105" i="30"/>
  <c r="S104" i="30"/>
  <c r="R104" i="30"/>
  <c r="Q104" i="30"/>
  <c r="P104" i="30"/>
  <c r="O104" i="30"/>
  <c r="S103" i="30"/>
  <c r="R103" i="30"/>
  <c r="Q103" i="30"/>
  <c r="P103" i="30"/>
  <c r="O103" i="30"/>
  <c r="S102" i="30"/>
  <c r="R102" i="30"/>
  <c r="Q102" i="30"/>
  <c r="P102" i="30"/>
  <c r="O102" i="30"/>
  <c r="S101" i="30"/>
  <c r="R101" i="30"/>
  <c r="Q101" i="30"/>
  <c r="P101" i="30"/>
  <c r="O101" i="30"/>
  <c r="S100" i="30"/>
  <c r="R100" i="30"/>
  <c r="Q100" i="30"/>
  <c r="P100" i="30"/>
  <c r="O100" i="30"/>
  <c r="S99" i="30"/>
  <c r="R99" i="30"/>
  <c r="Q99" i="30"/>
  <c r="P99" i="30"/>
  <c r="O99" i="30"/>
  <c r="S98" i="30"/>
  <c r="R98" i="30"/>
  <c r="Q98" i="30"/>
  <c r="P98" i="30"/>
  <c r="O98" i="30"/>
  <c r="S97" i="30"/>
  <c r="R97" i="30"/>
  <c r="Q97" i="30"/>
  <c r="P97" i="30"/>
  <c r="O97" i="30"/>
  <c r="S96" i="30"/>
  <c r="R96" i="30"/>
  <c r="Q96" i="30"/>
  <c r="P96" i="30"/>
  <c r="O96" i="30"/>
  <c r="S95" i="30"/>
  <c r="R95" i="30"/>
  <c r="Q95" i="30"/>
  <c r="P95" i="30"/>
  <c r="O95" i="30"/>
  <c r="S94" i="30"/>
  <c r="R94" i="30"/>
  <c r="Q94" i="30"/>
  <c r="P94" i="30"/>
  <c r="O94" i="30"/>
  <c r="S93" i="30"/>
  <c r="R93" i="30"/>
  <c r="Q93" i="30"/>
  <c r="P93" i="30"/>
  <c r="O93" i="30"/>
  <c r="CH105" i="34"/>
  <c r="CG105" i="34"/>
  <c r="CF105" i="34"/>
  <c r="CE105" i="34"/>
  <c r="CD105" i="34"/>
  <c r="CC105" i="34"/>
  <c r="CB105" i="34"/>
  <c r="CA105" i="34"/>
  <c r="BZ105" i="34"/>
  <c r="BY105" i="34"/>
  <c r="BX105" i="34"/>
  <c r="BW105" i="34"/>
  <c r="BV105" i="34"/>
  <c r="BU105" i="34"/>
  <c r="BT105" i="34"/>
  <c r="BS105" i="34"/>
  <c r="BR105" i="34"/>
  <c r="BQ105" i="34"/>
  <c r="BP105" i="34"/>
  <c r="BO105" i="34"/>
  <c r="BN105" i="34"/>
  <c r="BM105" i="34"/>
  <c r="BL105" i="34"/>
  <c r="BK105" i="34"/>
  <c r="BJ105" i="34"/>
  <c r="BI105" i="34"/>
  <c r="BH105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CH104" i="34"/>
  <c r="CG104" i="34"/>
  <c r="CF104" i="34"/>
  <c r="CE104" i="34"/>
  <c r="CD104" i="34"/>
  <c r="CC104" i="34"/>
  <c r="CB104" i="34"/>
  <c r="CA104" i="34"/>
  <c r="BZ104" i="34"/>
  <c r="BY104" i="34"/>
  <c r="BX104" i="34"/>
  <c r="BW104" i="34"/>
  <c r="BV104" i="34"/>
  <c r="BU104" i="34"/>
  <c r="BT104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CH103" i="34"/>
  <c r="CG103" i="34"/>
  <c r="CF103" i="34"/>
  <c r="CE103" i="34"/>
  <c r="CD103" i="34"/>
  <c r="CC103" i="34"/>
  <c r="CB103" i="34"/>
  <c r="CA103" i="34"/>
  <c r="BZ103" i="34"/>
  <c r="BY103" i="34"/>
  <c r="BX103" i="34"/>
  <c r="BW103" i="34"/>
  <c r="BV103" i="34"/>
  <c r="BU103" i="34"/>
  <c r="BT103" i="34"/>
  <c r="BS103" i="34"/>
  <c r="BR103" i="34"/>
  <c r="BQ103" i="34"/>
  <c r="BP103" i="34"/>
  <c r="BO103" i="34"/>
  <c r="BN103" i="34"/>
  <c r="BM103" i="34"/>
  <c r="BL103" i="34"/>
  <c r="BK103" i="34"/>
  <c r="BJ103" i="34"/>
  <c r="BI103" i="34"/>
  <c r="BH103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CH102" i="34"/>
  <c r="CG102" i="34"/>
  <c r="CF102" i="34"/>
  <c r="CE102" i="34"/>
  <c r="CD102" i="34"/>
  <c r="CC102" i="34"/>
  <c r="CB102" i="34"/>
  <c r="CA102" i="34"/>
  <c r="BZ102" i="34"/>
  <c r="BY102" i="34"/>
  <c r="BX102" i="34"/>
  <c r="BW102" i="34"/>
  <c r="BV102" i="34"/>
  <c r="BU102" i="34"/>
  <c r="BT102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CH101" i="34"/>
  <c r="CH91" i="43" s="1"/>
  <c r="CG101" i="34"/>
  <c r="CG91" i="43" s="1"/>
  <c r="CF101" i="34"/>
  <c r="CF91" i="43" s="1"/>
  <c r="CE101" i="34"/>
  <c r="CE91" i="43" s="1"/>
  <c r="CD101" i="34"/>
  <c r="CD91" i="43" s="1"/>
  <c r="CC101" i="34"/>
  <c r="CB101" i="34"/>
  <c r="CB91" i="43" s="1"/>
  <c r="CA101" i="34"/>
  <c r="CA91" i="43" s="1"/>
  <c r="BZ101" i="34"/>
  <c r="BZ91" i="43" s="1"/>
  <c r="BY101" i="34"/>
  <c r="BY91" i="43" s="1"/>
  <c r="BX101" i="34"/>
  <c r="BX91" i="43" s="1"/>
  <c r="BW101" i="34"/>
  <c r="BW91" i="43" s="1"/>
  <c r="BV101" i="34"/>
  <c r="BV91" i="43" s="1"/>
  <c r="BU101" i="34"/>
  <c r="BT101" i="34"/>
  <c r="BT91" i="43" s="1"/>
  <c r="BS101" i="34"/>
  <c r="BS91" i="43" s="1"/>
  <c r="BR101" i="34"/>
  <c r="BR91" i="43" s="1"/>
  <c r="BQ101" i="34"/>
  <c r="BQ91" i="43" s="1"/>
  <c r="BP101" i="34"/>
  <c r="BP91" i="43" s="1"/>
  <c r="BO101" i="34"/>
  <c r="BO91" i="43" s="1"/>
  <c r="BN101" i="34"/>
  <c r="BN91" i="43" s="1"/>
  <c r="BM101" i="34"/>
  <c r="BL101" i="34"/>
  <c r="BL91" i="43" s="1"/>
  <c r="BK101" i="34"/>
  <c r="BK91" i="43" s="1"/>
  <c r="BJ101" i="34"/>
  <c r="BJ91" i="43" s="1"/>
  <c r="BI101" i="34"/>
  <c r="BI91" i="43" s="1"/>
  <c r="BH101" i="34"/>
  <c r="BH91" i="43" s="1"/>
  <c r="BG101" i="34"/>
  <c r="BG91" i="43" s="1"/>
  <c r="BF101" i="34"/>
  <c r="BF91" i="43" s="1"/>
  <c r="BE101" i="34"/>
  <c r="BD101" i="34"/>
  <c r="BD91" i="43" s="1"/>
  <c r="BC101" i="34"/>
  <c r="BC91" i="43" s="1"/>
  <c r="BB101" i="34"/>
  <c r="BB91" i="43" s="1"/>
  <c r="BA101" i="34"/>
  <c r="BA91" i="43" s="1"/>
  <c r="AZ101" i="34"/>
  <c r="AZ91" i="43" s="1"/>
  <c r="AY101" i="34"/>
  <c r="AY91" i="43" s="1"/>
  <c r="AX101" i="34"/>
  <c r="AX91" i="43" s="1"/>
  <c r="AW101" i="34"/>
  <c r="AV101" i="34"/>
  <c r="AV91" i="43" s="1"/>
  <c r="AU101" i="34"/>
  <c r="AU91" i="43" s="1"/>
  <c r="AT101" i="34"/>
  <c r="AT91" i="43" s="1"/>
  <c r="AS101" i="34"/>
  <c r="AS91" i="43" s="1"/>
  <c r="AR101" i="34"/>
  <c r="AR91" i="43" s="1"/>
  <c r="AQ101" i="34"/>
  <c r="AQ91" i="43" s="1"/>
  <c r="AP101" i="34"/>
  <c r="AP91" i="43" s="1"/>
  <c r="AO101" i="34"/>
  <c r="AN101" i="34"/>
  <c r="AN91" i="43" s="1"/>
  <c r="AM101" i="34"/>
  <c r="AM91" i="43" s="1"/>
  <c r="AL101" i="34"/>
  <c r="AL91" i="43" s="1"/>
  <c r="AK101" i="34"/>
  <c r="AK91" i="43" s="1"/>
  <c r="AJ101" i="34"/>
  <c r="AJ91" i="43" s="1"/>
  <c r="AI101" i="34"/>
  <c r="AI91" i="43" s="1"/>
  <c r="AH101" i="34"/>
  <c r="AH91" i="43" s="1"/>
  <c r="AG101" i="34"/>
  <c r="AF101" i="34"/>
  <c r="AF91" i="43" s="1"/>
  <c r="AE101" i="34"/>
  <c r="AE91" i="43" s="1"/>
  <c r="AD101" i="34"/>
  <c r="AD91" i="43" s="1"/>
  <c r="AC101" i="34"/>
  <c r="AC91" i="43" s="1"/>
  <c r="AB101" i="34"/>
  <c r="AB91" i="43" s="1"/>
  <c r="AA101" i="34"/>
  <c r="AA91" i="43" s="1"/>
  <c r="Z101" i="34"/>
  <c r="Z91" i="43" s="1"/>
  <c r="Y101" i="34"/>
  <c r="X101" i="34"/>
  <c r="X91" i="43" s="1"/>
  <c r="W101" i="34"/>
  <c r="W91" i="43" s="1"/>
  <c r="V101" i="34"/>
  <c r="V91" i="43" s="1"/>
  <c r="U101" i="34"/>
  <c r="U91" i="43" s="1"/>
  <c r="T101" i="34"/>
  <c r="T91" i="43" s="1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CH100" i="34"/>
  <c r="CG100" i="34"/>
  <c r="CF100" i="34"/>
  <c r="CE100" i="34"/>
  <c r="CD100" i="34"/>
  <c r="CC100" i="34"/>
  <c r="CB100" i="34"/>
  <c r="CA100" i="34"/>
  <c r="BZ100" i="34"/>
  <c r="BY100" i="34"/>
  <c r="BX100" i="34"/>
  <c r="BW100" i="34"/>
  <c r="BV100" i="34"/>
  <c r="BU100" i="34"/>
  <c r="BT100" i="34"/>
  <c r="BS100" i="34"/>
  <c r="BR100" i="34"/>
  <c r="BQ100" i="34"/>
  <c r="BP100" i="34"/>
  <c r="BO100" i="34"/>
  <c r="BN100" i="34"/>
  <c r="BM100" i="34"/>
  <c r="BL100" i="34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CH99" i="34"/>
  <c r="CG99" i="34"/>
  <c r="CF99" i="34"/>
  <c r="CE99" i="34"/>
  <c r="CD99" i="34"/>
  <c r="CC99" i="34"/>
  <c r="CB99" i="34"/>
  <c r="CA99" i="34"/>
  <c r="BZ99" i="34"/>
  <c r="BY99" i="34"/>
  <c r="BX99" i="34"/>
  <c r="BW99" i="34"/>
  <c r="BV99" i="34"/>
  <c r="BU99" i="34"/>
  <c r="BT99" i="34"/>
  <c r="BS99" i="34"/>
  <c r="BR99" i="34"/>
  <c r="BQ99" i="34"/>
  <c r="BP99" i="34"/>
  <c r="BO99" i="34"/>
  <c r="BN99" i="34"/>
  <c r="BM99" i="34"/>
  <c r="BL99" i="34"/>
  <c r="BK99" i="34"/>
  <c r="BJ99" i="34"/>
  <c r="BI99" i="34"/>
  <c r="BH99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CH98" i="34"/>
  <c r="CG98" i="34"/>
  <c r="CF98" i="34"/>
  <c r="CE98" i="34"/>
  <c r="CD98" i="34"/>
  <c r="CC98" i="34"/>
  <c r="CB98" i="34"/>
  <c r="CA98" i="34"/>
  <c r="BZ98" i="34"/>
  <c r="BY98" i="34"/>
  <c r="BX98" i="34"/>
  <c r="BW98" i="34"/>
  <c r="BV98" i="34"/>
  <c r="BU98" i="34"/>
  <c r="BT98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CH97" i="34"/>
  <c r="CG97" i="34"/>
  <c r="CF97" i="34"/>
  <c r="CE97" i="34"/>
  <c r="CD97" i="34"/>
  <c r="CC97" i="34"/>
  <c r="CB97" i="34"/>
  <c r="CA97" i="34"/>
  <c r="BZ97" i="34"/>
  <c r="BY97" i="34"/>
  <c r="BX97" i="34"/>
  <c r="BW97" i="34"/>
  <c r="BV97" i="34"/>
  <c r="BU97" i="34"/>
  <c r="BT97" i="34"/>
  <c r="BS97" i="34"/>
  <c r="BR97" i="34"/>
  <c r="BQ97" i="34"/>
  <c r="BP97" i="34"/>
  <c r="BO97" i="34"/>
  <c r="BN97" i="34"/>
  <c r="BM97" i="34"/>
  <c r="BL97" i="34"/>
  <c r="BK97" i="34"/>
  <c r="BJ97" i="34"/>
  <c r="BI97" i="34"/>
  <c r="BH97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CH96" i="34"/>
  <c r="CG96" i="34"/>
  <c r="CF96" i="34"/>
  <c r="CE96" i="34"/>
  <c r="CD96" i="34"/>
  <c r="CC96" i="34"/>
  <c r="CB96" i="34"/>
  <c r="CA96" i="34"/>
  <c r="BZ96" i="34"/>
  <c r="BY96" i="34"/>
  <c r="BX96" i="34"/>
  <c r="BW96" i="34"/>
  <c r="BV96" i="34"/>
  <c r="BU96" i="34"/>
  <c r="BT96" i="34"/>
  <c r="BS96" i="34"/>
  <c r="BR96" i="34"/>
  <c r="BQ96" i="34"/>
  <c r="BP96" i="34"/>
  <c r="BO96" i="34"/>
  <c r="BN96" i="34"/>
  <c r="BM96" i="34"/>
  <c r="BL96" i="34"/>
  <c r="BK96" i="34"/>
  <c r="BJ96" i="34"/>
  <c r="BI96" i="34"/>
  <c r="BH96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CH95" i="34"/>
  <c r="CG95" i="34"/>
  <c r="CF95" i="34"/>
  <c r="CE95" i="34"/>
  <c r="CD95" i="34"/>
  <c r="CC95" i="34"/>
  <c r="CB95" i="34"/>
  <c r="CA95" i="34"/>
  <c r="BZ95" i="34"/>
  <c r="BY95" i="34"/>
  <c r="BX95" i="34"/>
  <c r="BW95" i="34"/>
  <c r="BV95" i="34"/>
  <c r="BU95" i="34"/>
  <c r="BT95" i="34"/>
  <c r="BS95" i="34"/>
  <c r="BR95" i="34"/>
  <c r="BQ95" i="34"/>
  <c r="BP95" i="34"/>
  <c r="BO95" i="34"/>
  <c r="BN95" i="34"/>
  <c r="BM95" i="34"/>
  <c r="BL95" i="34"/>
  <c r="BK95" i="34"/>
  <c r="BJ95" i="34"/>
  <c r="BI95" i="34"/>
  <c r="BH95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CH94" i="34"/>
  <c r="CG94" i="34"/>
  <c r="CF94" i="34"/>
  <c r="CE94" i="34"/>
  <c r="CD94" i="34"/>
  <c r="CC94" i="34"/>
  <c r="CB94" i="34"/>
  <c r="CA94" i="34"/>
  <c r="BZ94" i="34"/>
  <c r="BY94" i="34"/>
  <c r="BX94" i="34"/>
  <c r="BW94" i="34"/>
  <c r="BV94" i="34"/>
  <c r="BU94" i="34"/>
  <c r="BT94" i="34"/>
  <c r="BS94" i="34"/>
  <c r="BR94" i="34"/>
  <c r="BQ94" i="34"/>
  <c r="BP94" i="34"/>
  <c r="BO94" i="34"/>
  <c r="BN94" i="34"/>
  <c r="BM94" i="34"/>
  <c r="BL94" i="34"/>
  <c r="BK94" i="34"/>
  <c r="BJ94" i="34"/>
  <c r="BI94" i="34"/>
  <c r="BH94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CH93" i="34"/>
  <c r="CG93" i="34"/>
  <c r="CF93" i="34"/>
  <c r="CE93" i="34"/>
  <c r="CD93" i="34"/>
  <c r="CC93" i="34"/>
  <c r="CB93" i="34"/>
  <c r="CA93" i="34"/>
  <c r="BZ93" i="34"/>
  <c r="BY93" i="34"/>
  <c r="BX93" i="34"/>
  <c r="BW93" i="34"/>
  <c r="BV93" i="34"/>
  <c r="BU93" i="34"/>
  <c r="BT93" i="34"/>
  <c r="BS93" i="34"/>
  <c r="BR93" i="34"/>
  <c r="BQ93" i="34"/>
  <c r="BP93" i="34"/>
  <c r="BO93" i="34"/>
  <c r="BN93" i="34"/>
  <c r="BM93" i="34"/>
  <c r="BL93" i="34"/>
  <c r="BK93" i="34"/>
  <c r="BJ93" i="34"/>
  <c r="BI93" i="34"/>
  <c r="BH93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S105" i="29"/>
  <c r="R105" i="29"/>
  <c r="Q105" i="29"/>
  <c r="P105" i="29"/>
  <c r="O105" i="29"/>
  <c r="S104" i="29"/>
  <c r="R104" i="29"/>
  <c r="Q104" i="29"/>
  <c r="P104" i="29"/>
  <c r="O104" i="29"/>
  <c r="S103" i="29"/>
  <c r="R103" i="29"/>
  <c r="Q103" i="29"/>
  <c r="P103" i="29"/>
  <c r="O103" i="29"/>
  <c r="S102" i="29"/>
  <c r="R102" i="29"/>
  <c r="Q102" i="29"/>
  <c r="P102" i="29"/>
  <c r="O102" i="29"/>
  <c r="S101" i="29"/>
  <c r="R101" i="29"/>
  <c r="Q101" i="29"/>
  <c r="P101" i="29"/>
  <c r="O101" i="29"/>
  <c r="S100" i="29"/>
  <c r="R100" i="29"/>
  <c r="Q100" i="29"/>
  <c r="P100" i="29"/>
  <c r="O100" i="29"/>
  <c r="S99" i="29"/>
  <c r="R99" i="29"/>
  <c r="Q99" i="29"/>
  <c r="P99" i="29"/>
  <c r="O99" i="29"/>
  <c r="S98" i="29"/>
  <c r="R98" i="29"/>
  <c r="Q98" i="29"/>
  <c r="P98" i="29"/>
  <c r="O98" i="29"/>
  <c r="S97" i="29"/>
  <c r="R97" i="29"/>
  <c r="Q97" i="29"/>
  <c r="P97" i="29"/>
  <c r="O97" i="29"/>
  <c r="S96" i="29"/>
  <c r="R96" i="29"/>
  <c r="Q96" i="29"/>
  <c r="P96" i="29"/>
  <c r="O96" i="29"/>
  <c r="S95" i="29"/>
  <c r="R95" i="29"/>
  <c r="Q95" i="29"/>
  <c r="P95" i="29"/>
  <c r="O95" i="29"/>
  <c r="S94" i="29"/>
  <c r="R94" i="29"/>
  <c r="Q94" i="29"/>
  <c r="P94" i="29"/>
  <c r="O94" i="29"/>
  <c r="S93" i="29"/>
  <c r="R93" i="29"/>
  <c r="Q93" i="29"/>
  <c r="P93" i="29"/>
  <c r="O93" i="29"/>
  <c r="CH93" i="33" l="1"/>
  <c r="CH90" i="43" s="1"/>
  <c r="CG93" i="33"/>
  <c r="CG90" i="43" s="1"/>
  <c r="CF93" i="33"/>
  <c r="CF90" i="43" s="1"/>
  <c r="CE93" i="33"/>
  <c r="CE90" i="43" s="1"/>
  <c r="CD93" i="33"/>
  <c r="CD90" i="43" s="1"/>
  <c r="CC93" i="33"/>
  <c r="CC90" i="43" s="1"/>
  <c r="CB93" i="33"/>
  <c r="CB90" i="43" s="1"/>
  <c r="CA93" i="33"/>
  <c r="CA90" i="43" s="1"/>
  <c r="BZ93" i="33"/>
  <c r="BZ90" i="43" s="1"/>
  <c r="BY93" i="33"/>
  <c r="BY90" i="43" s="1"/>
  <c r="BX93" i="33"/>
  <c r="BX90" i="43" s="1"/>
  <c r="BW93" i="33"/>
  <c r="BW90" i="43" s="1"/>
  <c r="BV93" i="33"/>
  <c r="BV90" i="43" s="1"/>
  <c r="BU93" i="33"/>
  <c r="BU90" i="43" s="1"/>
  <c r="BT93" i="33"/>
  <c r="BT90" i="43" s="1"/>
  <c r="BS93" i="33"/>
  <c r="BS90" i="43" s="1"/>
  <c r="BR93" i="33"/>
  <c r="BR90" i="43" s="1"/>
  <c r="BQ93" i="33"/>
  <c r="BQ90" i="43" s="1"/>
  <c r="BP93" i="33"/>
  <c r="BP90" i="43" s="1"/>
  <c r="BO93" i="33"/>
  <c r="BO90" i="43" s="1"/>
  <c r="BN93" i="33"/>
  <c r="BN90" i="43" s="1"/>
  <c r="BM93" i="33"/>
  <c r="BM90" i="43" s="1"/>
  <c r="BL93" i="33"/>
  <c r="BL90" i="43" s="1"/>
  <c r="BK93" i="33"/>
  <c r="BK90" i="43" s="1"/>
  <c r="BJ93" i="33"/>
  <c r="BJ90" i="43" s="1"/>
  <c r="BI93" i="33"/>
  <c r="BI90" i="43" s="1"/>
  <c r="BH93" i="33"/>
  <c r="BH90" i="43" s="1"/>
  <c r="BG93" i="33"/>
  <c r="BG90" i="43" s="1"/>
  <c r="BF93" i="33"/>
  <c r="BF90" i="43" s="1"/>
  <c r="BE93" i="33"/>
  <c r="BE90" i="43" s="1"/>
  <c r="BD93" i="33"/>
  <c r="BD90" i="43" s="1"/>
  <c r="BC93" i="33"/>
  <c r="BC90" i="43" s="1"/>
  <c r="BB93" i="33"/>
  <c r="BB90" i="43" s="1"/>
  <c r="BA93" i="33"/>
  <c r="BA90" i="43" s="1"/>
  <c r="AZ93" i="33"/>
  <c r="AZ90" i="43" s="1"/>
  <c r="AY93" i="33"/>
  <c r="AY90" i="43" s="1"/>
  <c r="AX93" i="33"/>
  <c r="AX90" i="43" s="1"/>
  <c r="AW93" i="33"/>
  <c r="AW90" i="43" s="1"/>
  <c r="AV93" i="33"/>
  <c r="AV90" i="43" s="1"/>
  <c r="AU93" i="33"/>
  <c r="AU90" i="43" s="1"/>
  <c r="AT93" i="33"/>
  <c r="AT90" i="43" s="1"/>
  <c r="AS93" i="33"/>
  <c r="AS90" i="43" s="1"/>
  <c r="AR93" i="33"/>
  <c r="AR90" i="43" s="1"/>
  <c r="AQ93" i="33"/>
  <c r="AQ90" i="43" s="1"/>
  <c r="AP93" i="33"/>
  <c r="AP90" i="43" s="1"/>
  <c r="AO93" i="33"/>
  <c r="AO90" i="43" s="1"/>
  <c r="AN93" i="33"/>
  <c r="AN90" i="43" s="1"/>
  <c r="AM93" i="33"/>
  <c r="AM90" i="43" s="1"/>
  <c r="AL93" i="33"/>
  <c r="AL90" i="43" s="1"/>
  <c r="AK93" i="33"/>
  <c r="AK90" i="43" s="1"/>
  <c r="AJ93" i="33"/>
  <c r="AJ90" i="43" s="1"/>
  <c r="AI93" i="33"/>
  <c r="AI90" i="43" s="1"/>
  <c r="AH93" i="33"/>
  <c r="AH90" i="43" s="1"/>
  <c r="AG93" i="33"/>
  <c r="AG90" i="43" s="1"/>
  <c r="AF93" i="33"/>
  <c r="AF90" i="43" s="1"/>
  <c r="AE93" i="33"/>
  <c r="AE90" i="43" s="1"/>
  <c r="AD93" i="33"/>
  <c r="AD90" i="43" s="1"/>
  <c r="AC93" i="33"/>
  <c r="AC90" i="43" s="1"/>
  <c r="AB93" i="33"/>
  <c r="AB90" i="43" s="1"/>
  <c r="AA93" i="33"/>
  <c r="AA90" i="43" s="1"/>
  <c r="Z93" i="33"/>
  <c r="Z90" i="43" s="1"/>
  <c r="Y93" i="33"/>
  <c r="Y90" i="43" s="1"/>
  <c r="X93" i="33"/>
  <c r="X90" i="43" s="1"/>
  <c r="W93" i="33"/>
  <c r="W90" i="43" s="1"/>
  <c r="V93" i="33"/>
  <c r="V90" i="43" s="1"/>
  <c r="U93" i="33"/>
  <c r="U90" i="43" s="1"/>
  <c r="T93" i="33"/>
  <c r="T90" i="43" s="1"/>
  <c r="S93" i="33"/>
  <c r="R93" i="33"/>
  <c r="Q93" i="33"/>
  <c r="P93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P93" i="10"/>
  <c r="Q93" i="10"/>
  <c r="R93" i="10"/>
  <c r="S93" i="10"/>
  <c r="O93" i="10"/>
  <c r="N78" i="32"/>
  <c r="M78" i="32"/>
  <c r="L78" i="32"/>
  <c r="K78" i="32"/>
  <c r="J78" i="32"/>
  <c r="I78" i="32"/>
  <c r="H78" i="32"/>
  <c r="G78" i="32"/>
  <c r="F78" i="32"/>
  <c r="E78" i="32"/>
  <c r="D78" i="32"/>
  <c r="Z78" i="32"/>
  <c r="Y78" i="32"/>
  <c r="U78" i="32"/>
  <c r="S78" i="2"/>
  <c r="S28" i="50" s="1"/>
  <c r="R78" i="2"/>
  <c r="R78" i="32" s="1"/>
  <c r="Q78" i="2"/>
  <c r="Q78" i="32" s="1"/>
  <c r="P78" i="2"/>
  <c r="O78" i="2"/>
  <c r="O28" i="50" s="1"/>
  <c r="AA28" i="50" l="1"/>
  <c r="S78" i="32"/>
  <c r="AA78" i="32"/>
  <c r="T28" i="50"/>
  <c r="U28" i="50"/>
  <c r="V28" i="50"/>
  <c r="T78" i="32"/>
  <c r="W28" i="50"/>
  <c r="P28" i="50"/>
  <c r="X28" i="50"/>
  <c r="V78" i="32"/>
  <c r="Q28" i="50"/>
  <c r="Y28" i="50"/>
  <c r="O78" i="32"/>
  <c r="W78" i="32"/>
  <c r="R28" i="50"/>
  <c r="Z28" i="50"/>
  <c r="P78" i="32"/>
  <c r="X78" i="32"/>
  <c r="CH90" i="36"/>
  <c r="CG90" i="36"/>
  <c r="CF90" i="36"/>
  <c r="CE90" i="36"/>
  <c r="CD90" i="36"/>
  <c r="CC90" i="36"/>
  <c r="CB90" i="36"/>
  <c r="CA90" i="36"/>
  <c r="BZ90" i="36"/>
  <c r="BY90" i="36"/>
  <c r="BX90" i="36"/>
  <c r="BW90" i="36"/>
  <c r="BV90" i="36"/>
  <c r="BU90" i="36"/>
  <c r="BT90" i="36"/>
  <c r="BS90" i="36"/>
  <c r="BR90" i="36"/>
  <c r="BQ90" i="36"/>
  <c r="BP90" i="36"/>
  <c r="BO90" i="36"/>
  <c r="BN90" i="36"/>
  <c r="BM90" i="36"/>
  <c r="BL90" i="36"/>
  <c r="BK90" i="36"/>
  <c r="BJ90" i="36"/>
  <c r="BI90" i="36"/>
  <c r="BH90" i="36"/>
  <c r="BG90" i="36"/>
  <c r="BF90" i="36"/>
  <c r="BE90" i="36"/>
  <c r="BD90" i="36"/>
  <c r="BC90" i="36"/>
  <c r="BB90" i="36"/>
  <c r="BA90" i="36"/>
  <c r="AZ90" i="36"/>
  <c r="AY90" i="36"/>
  <c r="AX90" i="36"/>
  <c r="AW90" i="36"/>
  <c r="AV90" i="36"/>
  <c r="AU90" i="36"/>
  <c r="AT90" i="36"/>
  <c r="AS90" i="36"/>
  <c r="AR90" i="36"/>
  <c r="AQ90" i="36"/>
  <c r="AP90" i="36"/>
  <c r="AO90" i="36"/>
  <c r="AN90" i="36"/>
  <c r="AM90" i="36"/>
  <c r="AL90" i="36"/>
  <c r="AK90" i="36"/>
  <c r="AJ90" i="36"/>
  <c r="AI90" i="36"/>
  <c r="AH90" i="36"/>
  <c r="AG90" i="36"/>
  <c r="AF90" i="36"/>
  <c r="AE90" i="36"/>
  <c r="AD90" i="36"/>
  <c r="AC90" i="36"/>
  <c r="AB90" i="36"/>
  <c r="AA90" i="36"/>
  <c r="Z90" i="36"/>
  <c r="Y90" i="36"/>
  <c r="X90" i="36"/>
  <c r="W90" i="36"/>
  <c r="V90" i="36"/>
  <c r="U90" i="36"/>
  <c r="T90" i="36"/>
  <c r="S90" i="36"/>
  <c r="R90" i="36"/>
  <c r="Q90" i="36"/>
  <c r="P90" i="36"/>
  <c r="O90" i="36"/>
  <c r="N90" i="36"/>
  <c r="M90" i="36"/>
  <c r="L90" i="36"/>
  <c r="K90" i="36"/>
  <c r="J90" i="36"/>
  <c r="I90" i="36"/>
  <c r="H90" i="36"/>
  <c r="G90" i="36"/>
  <c r="F90" i="36"/>
  <c r="E90" i="36"/>
  <c r="D90" i="36"/>
  <c r="C90" i="36"/>
  <c r="CH89" i="36"/>
  <c r="CG89" i="36"/>
  <c r="CF89" i="36"/>
  <c r="CE89" i="36"/>
  <c r="CD89" i="36"/>
  <c r="CC89" i="36"/>
  <c r="CB89" i="36"/>
  <c r="CA89" i="36"/>
  <c r="BZ89" i="36"/>
  <c r="BY89" i="36"/>
  <c r="BX89" i="36"/>
  <c r="BW89" i="36"/>
  <c r="BV89" i="36"/>
  <c r="BU89" i="36"/>
  <c r="BT89" i="36"/>
  <c r="BS89" i="36"/>
  <c r="BR89" i="36"/>
  <c r="BQ89" i="36"/>
  <c r="BP89" i="36"/>
  <c r="BO89" i="36"/>
  <c r="BN89" i="36"/>
  <c r="BM89" i="36"/>
  <c r="BL89" i="36"/>
  <c r="BK89" i="36"/>
  <c r="BJ89" i="36"/>
  <c r="BI89" i="36"/>
  <c r="BH89" i="36"/>
  <c r="BG89" i="36"/>
  <c r="BF89" i="36"/>
  <c r="BE89" i="36"/>
  <c r="BD89" i="36"/>
  <c r="BC89" i="36"/>
  <c r="BB89" i="36"/>
  <c r="BA89" i="36"/>
  <c r="AZ89" i="36"/>
  <c r="AY89" i="36"/>
  <c r="AX89" i="36"/>
  <c r="AW89" i="36"/>
  <c r="AV89" i="36"/>
  <c r="AU89" i="36"/>
  <c r="AT89" i="36"/>
  <c r="AS89" i="36"/>
  <c r="AR89" i="36"/>
  <c r="AQ89" i="36"/>
  <c r="AP89" i="36"/>
  <c r="AO89" i="36"/>
  <c r="AN89" i="36"/>
  <c r="AM89" i="36"/>
  <c r="AL89" i="36"/>
  <c r="AK89" i="36"/>
  <c r="AJ89" i="36"/>
  <c r="AI89" i="36"/>
  <c r="AH89" i="36"/>
  <c r="AG89" i="36"/>
  <c r="AF89" i="36"/>
  <c r="AE89" i="36"/>
  <c r="AD89" i="36"/>
  <c r="AC89" i="36"/>
  <c r="AB89" i="36"/>
  <c r="AA89" i="36"/>
  <c r="Z89" i="36"/>
  <c r="Y89" i="36"/>
  <c r="X89" i="36"/>
  <c r="W89" i="36"/>
  <c r="V89" i="36"/>
  <c r="U89" i="36"/>
  <c r="T89" i="36"/>
  <c r="S89" i="36"/>
  <c r="R89" i="36"/>
  <c r="Q89" i="36"/>
  <c r="P89" i="36"/>
  <c r="O89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CH88" i="36"/>
  <c r="CG88" i="36"/>
  <c r="CF88" i="36"/>
  <c r="CE88" i="36"/>
  <c r="CD88" i="36"/>
  <c r="CC88" i="36"/>
  <c r="CB88" i="36"/>
  <c r="CA88" i="36"/>
  <c r="BZ88" i="36"/>
  <c r="BY88" i="36"/>
  <c r="BX88" i="36"/>
  <c r="BW88" i="36"/>
  <c r="BV88" i="36"/>
  <c r="BU88" i="36"/>
  <c r="BT88" i="36"/>
  <c r="BS88" i="36"/>
  <c r="BR88" i="36"/>
  <c r="BQ88" i="36"/>
  <c r="BP88" i="36"/>
  <c r="BO88" i="36"/>
  <c r="BN88" i="36"/>
  <c r="BM88" i="36"/>
  <c r="BL88" i="36"/>
  <c r="BK88" i="36"/>
  <c r="BJ88" i="36"/>
  <c r="BI88" i="36"/>
  <c r="BH88" i="36"/>
  <c r="BG88" i="36"/>
  <c r="BF88" i="36"/>
  <c r="BE88" i="36"/>
  <c r="BD88" i="36"/>
  <c r="BC88" i="36"/>
  <c r="BB88" i="36"/>
  <c r="BA88" i="36"/>
  <c r="AZ88" i="36"/>
  <c r="AY88" i="36"/>
  <c r="AX88" i="36"/>
  <c r="AW88" i="36"/>
  <c r="AV88" i="36"/>
  <c r="AU88" i="36"/>
  <c r="AT88" i="36"/>
  <c r="AS88" i="36"/>
  <c r="AR88" i="36"/>
  <c r="AQ88" i="36"/>
  <c r="AP88" i="36"/>
  <c r="AO88" i="36"/>
  <c r="AN88" i="36"/>
  <c r="AM88" i="36"/>
  <c r="AL88" i="36"/>
  <c r="AK88" i="36"/>
  <c r="AJ88" i="36"/>
  <c r="AI88" i="36"/>
  <c r="AH88" i="36"/>
  <c r="AG88" i="36"/>
  <c r="AF88" i="36"/>
  <c r="AE88" i="36"/>
  <c r="AD88" i="36"/>
  <c r="AC88" i="36"/>
  <c r="AB88" i="36"/>
  <c r="AA88" i="36"/>
  <c r="Z88" i="36"/>
  <c r="Y88" i="36"/>
  <c r="X88" i="36"/>
  <c r="W88" i="36"/>
  <c r="V88" i="36"/>
  <c r="U88" i="36"/>
  <c r="T88" i="36"/>
  <c r="S88" i="36"/>
  <c r="R88" i="36"/>
  <c r="Q88" i="36"/>
  <c r="P88" i="36"/>
  <c r="O88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CH87" i="36"/>
  <c r="CG87" i="36"/>
  <c r="CF87" i="36"/>
  <c r="CE87" i="36"/>
  <c r="CD87" i="36"/>
  <c r="CC87" i="36"/>
  <c r="CB87" i="36"/>
  <c r="CA87" i="36"/>
  <c r="BZ87" i="36"/>
  <c r="BY87" i="36"/>
  <c r="BX87" i="36"/>
  <c r="BW87" i="36"/>
  <c r="BV87" i="36"/>
  <c r="BU87" i="36"/>
  <c r="BT87" i="36"/>
  <c r="BS87" i="36"/>
  <c r="BR87" i="36"/>
  <c r="BQ87" i="36"/>
  <c r="BP87" i="36"/>
  <c r="BO87" i="36"/>
  <c r="BN87" i="36"/>
  <c r="BM87" i="36"/>
  <c r="BL87" i="36"/>
  <c r="BK87" i="36"/>
  <c r="BJ87" i="36"/>
  <c r="BI87" i="36"/>
  <c r="BH87" i="36"/>
  <c r="BG87" i="36"/>
  <c r="BF87" i="36"/>
  <c r="BE87" i="36"/>
  <c r="BD87" i="36"/>
  <c r="BC87" i="36"/>
  <c r="BB87" i="36"/>
  <c r="BA87" i="36"/>
  <c r="AZ87" i="36"/>
  <c r="AY87" i="36"/>
  <c r="AX87" i="36"/>
  <c r="AW87" i="36"/>
  <c r="AV87" i="36"/>
  <c r="AU87" i="36"/>
  <c r="AT87" i="36"/>
  <c r="AS87" i="36"/>
  <c r="AR87" i="36"/>
  <c r="AQ87" i="36"/>
  <c r="AP87" i="36"/>
  <c r="AO87" i="36"/>
  <c r="AN87" i="36"/>
  <c r="AM87" i="36"/>
  <c r="AL87" i="36"/>
  <c r="AK87" i="36"/>
  <c r="AJ87" i="36"/>
  <c r="AI87" i="36"/>
  <c r="AH87" i="36"/>
  <c r="AG87" i="36"/>
  <c r="AF87" i="36"/>
  <c r="AE87" i="36"/>
  <c r="AD87" i="36"/>
  <c r="AC87" i="36"/>
  <c r="AB87" i="36"/>
  <c r="AA87" i="36"/>
  <c r="Z87" i="36"/>
  <c r="Y87" i="36"/>
  <c r="X87" i="36"/>
  <c r="W87" i="36"/>
  <c r="V87" i="36"/>
  <c r="U87" i="36"/>
  <c r="T87" i="36"/>
  <c r="S87" i="36"/>
  <c r="R87" i="36"/>
  <c r="Q87" i="36"/>
  <c r="P87" i="36"/>
  <c r="O87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CH86" i="36"/>
  <c r="CG86" i="36"/>
  <c r="CF86" i="36"/>
  <c r="CE86" i="36"/>
  <c r="CD86" i="36"/>
  <c r="CC86" i="36"/>
  <c r="CB86" i="36"/>
  <c r="CA86" i="36"/>
  <c r="BZ86" i="36"/>
  <c r="BY86" i="36"/>
  <c r="BX86" i="36"/>
  <c r="BW86" i="36"/>
  <c r="BV86" i="36"/>
  <c r="BU86" i="36"/>
  <c r="BT86" i="36"/>
  <c r="BS86" i="36"/>
  <c r="BR86" i="36"/>
  <c r="BQ86" i="36"/>
  <c r="BP86" i="36"/>
  <c r="BO86" i="36"/>
  <c r="BN86" i="36"/>
  <c r="BM86" i="36"/>
  <c r="BL86" i="36"/>
  <c r="BK86" i="36"/>
  <c r="BJ86" i="36"/>
  <c r="BI86" i="36"/>
  <c r="BH86" i="36"/>
  <c r="BG86" i="36"/>
  <c r="BF86" i="36"/>
  <c r="BE86" i="36"/>
  <c r="BD86" i="36"/>
  <c r="BC86" i="36"/>
  <c r="BB86" i="36"/>
  <c r="BA86" i="36"/>
  <c r="AZ86" i="36"/>
  <c r="AY86" i="36"/>
  <c r="AX86" i="36"/>
  <c r="AW86" i="36"/>
  <c r="AV86" i="36"/>
  <c r="AU86" i="36"/>
  <c r="AT86" i="36"/>
  <c r="AS86" i="36"/>
  <c r="AR86" i="36"/>
  <c r="AQ86" i="36"/>
  <c r="AP86" i="36"/>
  <c r="AO86" i="36"/>
  <c r="AN86" i="36"/>
  <c r="AM86" i="36"/>
  <c r="AL86" i="36"/>
  <c r="AK86" i="36"/>
  <c r="AJ86" i="36"/>
  <c r="AI86" i="36"/>
  <c r="AH86" i="36"/>
  <c r="AG86" i="36"/>
  <c r="AF86" i="36"/>
  <c r="AE86" i="36"/>
  <c r="AD86" i="36"/>
  <c r="AC86" i="36"/>
  <c r="AB86" i="36"/>
  <c r="AA86" i="36"/>
  <c r="Z86" i="36"/>
  <c r="Y86" i="36"/>
  <c r="X86" i="36"/>
  <c r="W86" i="36"/>
  <c r="V86" i="36"/>
  <c r="U86" i="36"/>
  <c r="T86" i="36"/>
  <c r="S86" i="36"/>
  <c r="R86" i="36"/>
  <c r="Q86" i="36"/>
  <c r="P86" i="36"/>
  <c r="O86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CH85" i="36"/>
  <c r="CG85" i="36"/>
  <c r="CF85" i="36"/>
  <c r="CE85" i="36"/>
  <c r="CD85" i="36"/>
  <c r="CC85" i="36"/>
  <c r="CB85" i="36"/>
  <c r="CA85" i="36"/>
  <c r="BZ85" i="36"/>
  <c r="BY85" i="36"/>
  <c r="BX85" i="36"/>
  <c r="BW85" i="36"/>
  <c r="BV85" i="36"/>
  <c r="BU85" i="36"/>
  <c r="BT85" i="36"/>
  <c r="BS85" i="36"/>
  <c r="BR85" i="36"/>
  <c r="BQ85" i="36"/>
  <c r="BP85" i="36"/>
  <c r="BO85" i="36"/>
  <c r="BN85" i="36"/>
  <c r="BM85" i="36"/>
  <c r="BL85" i="36"/>
  <c r="BK85" i="36"/>
  <c r="BJ85" i="36"/>
  <c r="BI85" i="36"/>
  <c r="BH85" i="36"/>
  <c r="BG85" i="36"/>
  <c r="BF85" i="36"/>
  <c r="BE85" i="36"/>
  <c r="BD85" i="36"/>
  <c r="BC85" i="36"/>
  <c r="BB85" i="36"/>
  <c r="BA85" i="36"/>
  <c r="AZ85" i="36"/>
  <c r="AY85" i="36"/>
  <c r="AX85" i="36"/>
  <c r="AW85" i="36"/>
  <c r="AV85" i="36"/>
  <c r="AU85" i="36"/>
  <c r="AT85" i="36"/>
  <c r="AS85" i="36"/>
  <c r="AR85" i="36"/>
  <c r="AQ85" i="36"/>
  <c r="AP85" i="36"/>
  <c r="AO85" i="36"/>
  <c r="AN85" i="36"/>
  <c r="AM85" i="36"/>
  <c r="AL85" i="36"/>
  <c r="AK85" i="36"/>
  <c r="AJ85" i="36"/>
  <c r="AI85" i="36"/>
  <c r="AH85" i="36"/>
  <c r="AG85" i="36"/>
  <c r="AF85" i="36"/>
  <c r="AE85" i="36"/>
  <c r="AD85" i="36"/>
  <c r="AC85" i="36"/>
  <c r="AB85" i="36"/>
  <c r="AA85" i="36"/>
  <c r="Z85" i="36"/>
  <c r="Y85" i="36"/>
  <c r="X85" i="36"/>
  <c r="W85" i="36"/>
  <c r="V85" i="36"/>
  <c r="U85" i="36"/>
  <c r="T85" i="36"/>
  <c r="S85" i="36"/>
  <c r="R85" i="36"/>
  <c r="Q85" i="36"/>
  <c r="P85" i="36"/>
  <c r="O85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CH84" i="36"/>
  <c r="CG84" i="36"/>
  <c r="CF84" i="36"/>
  <c r="CE84" i="36"/>
  <c r="CD84" i="36"/>
  <c r="CC84" i="36"/>
  <c r="CB84" i="36"/>
  <c r="CA84" i="36"/>
  <c r="BZ84" i="36"/>
  <c r="BY84" i="36"/>
  <c r="BX84" i="36"/>
  <c r="BW84" i="36"/>
  <c r="BV84" i="36"/>
  <c r="BU84" i="36"/>
  <c r="BT84" i="36"/>
  <c r="BS84" i="36"/>
  <c r="BR84" i="36"/>
  <c r="BQ84" i="36"/>
  <c r="BP84" i="36"/>
  <c r="BO84" i="36"/>
  <c r="BN84" i="36"/>
  <c r="BM84" i="36"/>
  <c r="BL84" i="36"/>
  <c r="BK84" i="36"/>
  <c r="BJ84" i="36"/>
  <c r="BI84" i="36"/>
  <c r="BH84" i="36"/>
  <c r="BG84" i="36"/>
  <c r="BF84" i="36"/>
  <c r="BE84" i="36"/>
  <c r="BD84" i="36"/>
  <c r="BC84" i="36"/>
  <c r="BB84" i="36"/>
  <c r="BA84" i="36"/>
  <c r="AZ84" i="36"/>
  <c r="AY84" i="36"/>
  <c r="AX84" i="36"/>
  <c r="AW84" i="36"/>
  <c r="AV84" i="36"/>
  <c r="AU84" i="36"/>
  <c r="AT84" i="36"/>
  <c r="AS84" i="36"/>
  <c r="AR84" i="36"/>
  <c r="AQ84" i="36"/>
  <c r="AP84" i="36"/>
  <c r="AO84" i="36"/>
  <c r="AN84" i="36"/>
  <c r="AM84" i="36"/>
  <c r="AL84" i="36"/>
  <c r="AK84" i="36"/>
  <c r="AJ84" i="36"/>
  <c r="AI84" i="36"/>
  <c r="AH84" i="36"/>
  <c r="AG84" i="36"/>
  <c r="AF84" i="36"/>
  <c r="AE84" i="36"/>
  <c r="AD84" i="36"/>
  <c r="AC84" i="36"/>
  <c r="AB84" i="36"/>
  <c r="AA84" i="36"/>
  <c r="Z84" i="36"/>
  <c r="Y84" i="36"/>
  <c r="X84" i="36"/>
  <c r="W84" i="36"/>
  <c r="V84" i="36"/>
  <c r="U84" i="36"/>
  <c r="T84" i="36"/>
  <c r="S84" i="36"/>
  <c r="R84" i="36"/>
  <c r="Q84" i="36"/>
  <c r="P84" i="36"/>
  <c r="O84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CH83" i="36"/>
  <c r="CG83" i="36"/>
  <c r="CF83" i="36"/>
  <c r="CE83" i="36"/>
  <c r="CD83" i="36"/>
  <c r="CC83" i="36"/>
  <c r="CB83" i="36"/>
  <c r="CA83" i="36"/>
  <c r="BZ83" i="36"/>
  <c r="BY83" i="36"/>
  <c r="BX83" i="36"/>
  <c r="BW83" i="36"/>
  <c r="BV83" i="36"/>
  <c r="BU83" i="36"/>
  <c r="BT83" i="36"/>
  <c r="BS83" i="36"/>
  <c r="BR83" i="36"/>
  <c r="BQ83" i="36"/>
  <c r="BP83" i="36"/>
  <c r="BO83" i="36"/>
  <c r="BN83" i="36"/>
  <c r="BM83" i="36"/>
  <c r="BL83" i="36"/>
  <c r="BK83" i="36"/>
  <c r="BJ83" i="36"/>
  <c r="BI83" i="36"/>
  <c r="BH83" i="36"/>
  <c r="BG83" i="36"/>
  <c r="BF83" i="36"/>
  <c r="BE83" i="36"/>
  <c r="BD83" i="36"/>
  <c r="BC83" i="36"/>
  <c r="BB83" i="36"/>
  <c r="BA83" i="36"/>
  <c r="AZ83" i="36"/>
  <c r="AY83" i="36"/>
  <c r="AX83" i="36"/>
  <c r="AW83" i="36"/>
  <c r="AV83" i="36"/>
  <c r="AU83" i="36"/>
  <c r="AT83" i="36"/>
  <c r="AS83" i="36"/>
  <c r="AR83" i="36"/>
  <c r="AQ83" i="36"/>
  <c r="AP83" i="36"/>
  <c r="AO83" i="36"/>
  <c r="AN83" i="36"/>
  <c r="AM83" i="36"/>
  <c r="AL83" i="36"/>
  <c r="AK83" i="36"/>
  <c r="AJ83" i="36"/>
  <c r="AI83" i="36"/>
  <c r="AH83" i="36"/>
  <c r="AG83" i="36"/>
  <c r="AF83" i="36"/>
  <c r="AE83" i="36"/>
  <c r="AD83" i="36"/>
  <c r="AC83" i="36"/>
  <c r="AB83" i="36"/>
  <c r="AA83" i="36"/>
  <c r="Z83" i="36"/>
  <c r="Y83" i="36"/>
  <c r="X83" i="36"/>
  <c r="W83" i="36"/>
  <c r="V83" i="36"/>
  <c r="U83" i="36"/>
  <c r="T83" i="36"/>
  <c r="S83" i="36"/>
  <c r="R83" i="36"/>
  <c r="Q83" i="36"/>
  <c r="P83" i="36"/>
  <c r="O83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CH82" i="36"/>
  <c r="CG82" i="36"/>
  <c r="CF82" i="36"/>
  <c r="CE82" i="36"/>
  <c r="CD82" i="36"/>
  <c r="CC82" i="36"/>
  <c r="CB82" i="36"/>
  <c r="CA82" i="36"/>
  <c r="BZ82" i="36"/>
  <c r="BY82" i="36"/>
  <c r="BX82" i="36"/>
  <c r="BW82" i="36"/>
  <c r="BV82" i="36"/>
  <c r="BU82" i="36"/>
  <c r="BT82" i="36"/>
  <c r="BS82" i="36"/>
  <c r="BR82" i="36"/>
  <c r="BQ82" i="36"/>
  <c r="BP82" i="36"/>
  <c r="BO82" i="36"/>
  <c r="BN82" i="36"/>
  <c r="BM82" i="36"/>
  <c r="BL82" i="36"/>
  <c r="BK82" i="36"/>
  <c r="BJ82" i="36"/>
  <c r="BI82" i="36"/>
  <c r="BH82" i="36"/>
  <c r="BG82" i="36"/>
  <c r="BF82" i="36"/>
  <c r="BE82" i="36"/>
  <c r="BD82" i="36"/>
  <c r="BC82" i="36"/>
  <c r="BB82" i="36"/>
  <c r="BA82" i="36"/>
  <c r="AZ82" i="36"/>
  <c r="AY82" i="36"/>
  <c r="AX82" i="36"/>
  <c r="AW82" i="36"/>
  <c r="AV82" i="36"/>
  <c r="AU82" i="36"/>
  <c r="AT82" i="36"/>
  <c r="AS82" i="36"/>
  <c r="AR82" i="36"/>
  <c r="AQ82" i="36"/>
  <c r="AP82" i="36"/>
  <c r="AO82" i="36"/>
  <c r="AN82" i="36"/>
  <c r="AM82" i="36"/>
  <c r="AL82" i="36"/>
  <c r="AK82" i="36"/>
  <c r="AJ82" i="36"/>
  <c r="AI82" i="36"/>
  <c r="AH82" i="36"/>
  <c r="AG82" i="36"/>
  <c r="AF82" i="36"/>
  <c r="AE82" i="36"/>
  <c r="AD82" i="36"/>
  <c r="AC82" i="36"/>
  <c r="AB82" i="36"/>
  <c r="AA82" i="36"/>
  <c r="Z82" i="36"/>
  <c r="Y82" i="36"/>
  <c r="X82" i="36"/>
  <c r="W82" i="36"/>
  <c r="V82" i="36"/>
  <c r="U82" i="36"/>
  <c r="T82" i="36"/>
  <c r="S82" i="36"/>
  <c r="R82" i="36"/>
  <c r="Q82" i="36"/>
  <c r="P82" i="36"/>
  <c r="O82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CH81" i="36"/>
  <c r="CG81" i="36"/>
  <c r="CF81" i="36"/>
  <c r="CE81" i="36"/>
  <c r="CD81" i="36"/>
  <c r="CC81" i="36"/>
  <c r="CB81" i="36"/>
  <c r="CA81" i="36"/>
  <c r="BZ81" i="36"/>
  <c r="BY81" i="36"/>
  <c r="BX81" i="36"/>
  <c r="BW81" i="36"/>
  <c r="BV81" i="36"/>
  <c r="BU81" i="36"/>
  <c r="BT81" i="36"/>
  <c r="BS81" i="36"/>
  <c r="BR81" i="36"/>
  <c r="BQ81" i="36"/>
  <c r="BP81" i="36"/>
  <c r="BO81" i="36"/>
  <c r="BN81" i="36"/>
  <c r="BM81" i="36"/>
  <c r="BL81" i="36"/>
  <c r="BK81" i="36"/>
  <c r="BJ81" i="36"/>
  <c r="BI81" i="36"/>
  <c r="BH81" i="36"/>
  <c r="BG81" i="36"/>
  <c r="BF81" i="36"/>
  <c r="BE81" i="36"/>
  <c r="BD81" i="36"/>
  <c r="BC81" i="36"/>
  <c r="BB81" i="36"/>
  <c r="BA81" i="36"/>
  <c r="AZ81" i="36"/>
  <c r="AY81" i="36"/>
  <c r="AX81" i="36"/>
  <c r="AW81" i="36"/>
  <c r="AV81" i="36"/>
  <c r="AU81" i="36"/>
  <c r="AT81" i="36"/>
  <c r="AS81" i="36"/>
  <c r="AR81" i="36"/>
  <c r="AQ81" i="36"/>
  <c r="AP81" i="36"/>
  <c r="AO81" i="36"/>
  <c r="AN81" i="36"/>
  <c r="AM81" i="36"/>
  <c r="AL81" i="36"/>
  <c r="AK81" i="36"/>
  <c r="AJ81" i="36"/>
  <c r="AI81" i="36"/>
  <c r="AH81" i="36"/>
  <c r="AG81" i="36"/>
  <c r="AF81" i="36"/>
  <c r="AE81" i="36"/>
  <c r="AD81" i="36"/>
  <c r="AC81" i="36"/>
  <c r="AB81" i="36"/>
  <c r="AA81" i="36"/>
  <c r="Z81" i="36"/>
  <c r="Y81" i="36"/>
  <c r="X81" i="36"/>
  <c r="W81" i="36"/>
  <c r="V81" i="36"/>
  <c r="U81" i="36"/>
  <c r="T81" i="36"/>
  <c r="S81" i="36"/>
  <c r="R81" i="36"/>
  <c r="Q81" i="36"/>
  <c r="P81" i="36"/>
  <c r="O81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CH80" i="36"/>
  <c r="CG80" i="36"/>
  <c r="CF80" i="36"/>
  <c r="CE80" i="36"/>
  <c r="CD80" i="36"/>
  <c r="CC80" i="36"/>
  <c r="CB80" i="36"/>
  <c r="CA80" i="36"/>
  <c r="BZ80" i="36"/>
  <c r="BY80" i="36"/>
  <c r="BX80" i="36"/>
  <c r="BW80" i="36"/>
  <c r="BV80" i="36"/>
  <c r="BU80" i="36"/>
  <c r="BT80" i="36"/>
  <c r="BS80" i="36"/>
  <c r="BR80" i="36"/>
  <c r="BQ80" i="36"/>
  <c r="BP80" i="36"/>
  <c r="BO80" i="36"/>
  <c r="BN80" i="36"/>
  <c r="BM80" i="36"/>
  <c r="BL80" i="36"/>
  <c r="BK80" i="36"/>
  <c r="BJ80" i="36"/>
  <c r="BI80" i="36"/>
  <c r="BH80" i="36"/>
  <c r="BG80" i="36"/>
  <c r="BF80" i="36"/>
  <c r="BE80" i="36"/>
  <c r="BD80" i="36"/>
  <c r="BC80" i="36"/>
  <c r="BB80" i="36"/>
  <c r="BA80" i="36"/>
  <c r="AZ80" i="36"/>
  <c r="AY80" i="36"/>
  <c r="AX80" i="36"/>
  <c r="AW80" i="36"/>
  <c r="AV80" i="36"/>
  <c r="AU80" i="36"/>
  <c r="AT80" i="36"/>
  <c r="AS80" i="36"/>
  <c r="AR80" i="36"/>
  <c r="AQ80" i="36"/>
  <c r="AP80" i="36"/>
  <c r="AO80" i="36"/>
  <c r="AN80" i="36"/>
  <c r="AM80" i="36"/>
  <c r="AL80" i="36"/>
  <c r="AK80" i="36"/>
  <c r="AJ80" i="36"/>
  <c r="AI80" i="36"/>
  <c r="AH80" i="36"/>
  <c r="AG80" i="36"/>
  <c r="AF80" i="36"/>
  <c r="AE80" i="36"/>
  <c r="AD80" i="36"/>
  <c r="AC80" i="36"/>
  <c r="AB80" i="36"/>
  <c r="AA80" i="36"/>
  <c r="Z80" i="36"/>
  <c r="Y80" i="36"/>
  <c r="X80" i="36"/>
  <c r="W80" i="36"/>
  <c r="V80" i="36"/>
  <c r="U80" i="36"/>
  <c r="T80" i="36"/>
  <c r="S80" i="36"/>
  <c r="R80" i="36"/>
  <c r="Q80" i="36"/>
  <c r="P80" i="36"/>
  <c r="O80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CH79" i="36"/>
  <c r="CG79" i="36"/>
  <c r="CF79" i="36"/>
  <c r="CE79" i="36"/>
  <c r="CD79" i="36"/>
  <c r="CC79" i="36"/>
  <c r="CB79" i="36"/>
  <c r="CA79" i="36"/>
  <c r="BZ79" i="36"/>
  <c r="BY79" i="36"/>
  <c r="BX79" i="36"/>
  <c r="BW79" i="36"/>
  <c r="BV79" i="36"/>
  <c r="BU79" i="36"/>
  <c r="BT79" i="36"/>
  <c r="BS79" i="36"/>
  <c r="BR79" i="36"/>
  <c r="BQ79" i="36"/>
  <c r="BP79" i="36"/>
  <c r="BO79" i="36"/>
  <c r="BN79" i="36"/>
  <c r="BM79" i="36"/>
  <c r="BL79" i="36"/>
  <c r="BK79" i="36"/>
  <c r="BJ79" i="36"/>
  <c r="BI79" i="36"/>
  <c r="BH79" i="36"/>
  <c r="BG79" i="36"/>
  <c r="BF79" i="36"/>
  <c r="BE79" i="36"/>
  <c r="BD79" i="36"/>
  <c r="BC79" i="36"/>
  <c r="BB79" i="36"/>
  <c r="BA79" i="36"/>
  <c r="AZ79" i="36"/>
  <c r="AY79" i="36"/>
  <c r="AX79" i="36"/>
  <c r="AW79" i="36"/>
  <c r="AV79" i="36"/>
  <c r="AU79" i="36"/>
  <c r="AT79" i="36"/>
  <c r="AS79" i="36"/>
  <c r="AR79" i="36"/>
  <c r="AQ79" i="36"/>
  <c r="AP79" i="36"/>
  <c r="AO79" i="36"/>
  <c r="AN79" i="36"/>
  <c r="AM79" i="36"/>
  <c r="AL79" i="36"/>
  <c r="AK79" i="36"/>
  <c r="AJ79" i="36"/>
  <c r="AI79" i="36"/>
  <c r="AH79" i="36"/>
  <c r="AG79" i="36"/>
  <c r="AF79" i="36"/>
  <c r="AE79" i="36"/>
  <c r="AD79" i="36"/>
  <c r="AC79" i="36"/>
  <c r="AB79" i="36"/>
  <c r="AA79" i="36"/>
  <c r="Z79" i="36"/>
  <c r="Y79" i="36"/>
  <c r="X79" i="36"/>
  <c r="W79" i="36"/>
  <c r="V79" i="36"/>
  <c r="U79" i="36"/>
  <c r="T79" i="36"/>
  <c r="S79" i="36"/>
  <c r="R79" i="36"/>
  <c r="Q79" i="36"/>
  <c r="P79" i="36"/>
  <c r="O79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CH78" i="36"/>
  <c r="CG78" i="36"/>
  <c r="CF78" i="36"/>
  <c r="CE78" i="36"/>
  <c r="CD78" i="36"/>
  <c r="CC78" i="36"/>
  <c r="CB78" i="36"/>
  <c r="CA78" i="36"/>
  <c r="BZ78" i="36"/>
  <c r="BY78" i="36"/>
  <c r="BX78" i="36"/>
  <c r="BV78" i="36"/>
  <c r="BU78" i="36"/>
  <c r="BT78" i="36"/>
  <c r="BS78" i="36"/>
  <c r="BR78" i="36"/>
  <c r="BQ78" i="36"/>
  <c r="BP78" i="36"/>
  <c r="BO78" i="36"/>
  <c r="BN78" i="36"/>
  <c r="BM78" i="36"/>
  <c r="BL78" i="36"/>
  <c r="BJ78" i="36"/>
  <c r="BI78" i="36"/>
  <c r="BH78" i="36"/>
  <c r="BG78" i="36"/>
  <c r="BF78" i="36"/>
  <c r="BE78" i="36"/>
  <c r="BD78" i="36"/>
  <c r="BC78" i="36"/>
  <c r="BB78" i="36"/>
  <c r="BA78" i="36"/>
  <c r="AZ78" i="36"/>
  <c r="AX78" i="36"/>
  <c r="AW78" i="36"/>
  <c r="AV78" i="36"/>
  <c r="AU78" i="36"/>
  <c r="AT78" i="36"/>
  <c r="AS78" i="36"/>
  <c r="AR78" i="36"/>
  <c r="AQ78" i="36"/>
  <c r="AP78" i="36"/>
  <c r="AO78" i="36"/>
  <c r="AN78" i="36"/>
  <c r="AL78" i="36"/>
  <c r="AK78" i="36"/>
  <c r="AJ78" i="36"/>
  <c r="AI78" i="36"/>
  <c r="AH78" i="36"/>
  <c r="AG78" i="36"/>
  <c r="AF78" i="36"/>
  <c r="AE78" i="36"/>
  <c r="AD78" i="36"/>
  <c r="AC78" i="36"/>
  <c r="AB78" i="36"/>
  <c r="Z78" i="36"/>
  <c r="Y78" i="36"/>
  <c r="X78" i="36"/>
  <c r="W78" i="36"/>
  <c r="V78" i="36"/>
  <c r="U78" i="36"/>
  <c r="T78" i="36"/>
  <c r="S78" i="36"/>
  <c r="R78" i="36"/>
  <c r="Q78" i="36"/>
  <c r="P78" i="36"/>
  <c r="N78" i="36"/>
  <c r="M78" i="36"/>
  <c r="L78" i="36"/>
  <c r="K78" i="36"/>
  <c r="J78" i="36"/>
  <c r="I78" i="36"/>
  <c r="H78" i="36"/>
  <c r="G78" i="36"/>
  <c r="F78" i="36"/>
  <c r="E78" i="36"/>
  <c r="D78" i="36"/>
  <c r="CH90" i="35"/>
  <c r="CG90" i="35"/>
  <c r="CF90" i="35"/>
  <c r="CE90" i="35"/>
  <c r="CD90" i="35"/>
  <c r="CC90" i="35"/>
  <c r="CB90" i="35"/>
  <c r="CA90" i="35"/>
  <c r="BZ90" i="35"/>
  <c r="BY90" i="35"/>
  <c r="BX90" i="35"/>
  <c r="BW90" i="35"/>
  <c r="BV90" i="35"/>
  <c r="BU90" i="35"/>
  <c r="BT90" i="35"/>
  <c r="BS90" i="35"/>
  <c r="BR90" i="35"/>
  <c r="BQ90" i="35"/>
  <c r="BP90" i="35"/>
  <c r="BO90" i="35"/>
  <c r="BN90" i="35"/>
  <c r="BM90" i="35"/>
  <c r="BL90" i="35"/>
  <c r="BK90" i="35"/>
  <c r="BJ90" i="35"/>
  <c r="BI90" i="35"/>
  <c r="BH90" i="35"/>
  <c r="BG90" i="35"/>
  <c r="BF90" i="35"/>
  <c r="BE90" i="35"/>
  <c r="BD90" i="35"/>
  <c r="BC90" i="35"/>
  <c r="BB90" i="35"/>
  <c r="BA90" i="35"/>
  <c r="AZ90" i="35"/>
  <c r="AY90" i="35"/>
  <c r="AX90" i="35"/>
  <c r="AW90" i="35"/>
  <c r="AV90" i="35"/>
  <c r="AU90" i="35"/>
  <c r="AT90" i="35"/>
  <c r="AS90" i="35"/>
  <c r="AR90" i="35"/>
  <c r="AQ90" i="35"/>
  <c r="AP90" i="35"/>
  <c r="AO90" i="35"/>
  <c r="AN90" i="35"/>
  <c r="AM90" i="35"/>
  <c r="AL90" i="35"/>
  <c r="AK90" i="35"/>
  <c r="AJ90" i="35"/>
  <c r="AI90" i="35"/>
  <c r="AH90" i="35"/>
  <c r="AG90" i="35"/>
  <c r="AF90" i="35"/>
  <c r="AE90" i="35"/>
  <c r="AD90" i="35"/>
  <c r="AC90" i="35"/>
  <c r="AB90" i="35"/>
  <c r="AA90" i="35"/>
  <c r="Z90" i="35"/>
  <c r="Y90" i="35"/>
  <c r="X90" i="35"/>
  <c r="W90" i="35"/>
  <c r="V90" i="35"/>
  <c r="U90" i="35"/>
  <c r="T90" i="35"/>
  <c r="S90" i="35"/>
  <c r="R90" i="35"/>
  <c r="Q90" i="35"/>
  <c r="P90" i="35"/>
  <c r="O90" i="35"/>
  <c r="N90" i="35"/>
  <c r="M90" i="35"/>
  <c r="L90" i="35"/>
  <c r="K90" i="35"/>
  <c r="J90" i="35"/>
  <c r="I90" i="35"/>
  <c r="H90" i="35"/>
  <c r="G90" i="35"/>
  <c r="F90" i="35"/>
  <c r="E90" i="35"/>
  <c r="D90" i="35"/>
  <c r="C90" i="35"/>
  <c r="CH89" i="35"/>
  <c r="CG89" i="35"/>
  <c r="CF89" i="35"/>
  <c r="CE89" i="35"/>
  <c r="CD89" i="35"/>
  <c r="CC89" i="35"/>
  <c r="CB89" i="35"/>
  <c r="CA89" i="35"/>
  <c r="BZ89" i="35"/>
  <c r="BY89" i="35"/>
  <c r="BX89" i="35"/>
  <c r="BW89" i="35"/>
  <c r="BV89" i="35"/>
  <c r="BU89" i="35"/>
  <c r="BT89" i="35"/>
  <c r="BS89" i="35"/>
  <c r="BR89" i="35"/>
  <c r="BQ89" i="35"/>
  <c r="BP89" i="35"/>
  <c r="BO89" i="35"/>
  <c r="BN89" i="35"/>
  <c r="BM89" i="35"/>
  <c r="BL89" i="35"/>
  <c r="BK89" i="35"/>
  <c r="BJ89" i="35"/>
  <c r="BI89" i="35"/>
  <c r="BH89" i="35"/>
  <c r="BG89" i="35"/>
  <c r="BF89" i="35"/>
  <c r="BE89" i="35"/>
  <c r="BD89" i="35"/>
  <c r="BC89" i="35"/>
  <c r="BB89" i="35"/>
  <c r="BA89" i="35"/>
  <c r="AZ89" i="35"/>
  <c r="AY89" i="35"/>
  <c r="AX89" i="35"/>
  <c r="AW89" i="35"/>
  <c r="AV89" i="35"/>
  <c r="AU89" i="35"/>
  <c r="AT89" i="35"/>
  <c r="AS89" i="35"/>
  <c r="AR89" i="35"/>
  <c r="AQ89" i="35"/>
  <c r="AP89" i="35"/>
  <c r="AO89" i="35"/>
  <c r="AN89" i="35"/>
  <c r="AM89" i="35"/>
  <c r="AL89" i="35"/>
  <c r="AK89" i="35"/>
  <c r="AJ89" i="35"/>
  <c r="AI89" i="35"/>
  <c r="AH89" i="35"/>
  <c r="AG89" i="35"/>
  <c r="AF89" i="35"/>
  <c r="AE89" i="35"/>
  <c r="AD89" i="35"/>
  <c r="AC89" i="35"/>
  <c r="AB89" i="35"/>
  <c r="AA89" i="35"/>
  <c r="Z89" i="35"/>
  <c r="Y89" i="35"/>
  <c r="X89" i="35"/>
  <c r="W89" i="35"/>
  <c r="V89" i="35"/>
  <c r="U89" i="35"/>
  <c r="T89" i="35"/>
  <c r="S89" i="35"/>
  <c r="R89" i="35"/>
  <c r="Q89" i="35"/>
  <c r="P89" i="35"/>
  <c r="O89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CH88" i="35"/>
  <c r="CG88" i="35"/>
  <c r="CF88" i="35"/>
  <c r="CE88" i="35"/>
  <c r="CD88" i="35"/>
  <c r="CC88" i="35"/>
  <c r="CB88" i="35"/>
  <c r="CA88" i="35"/>
  <c r="BZ88" i="35"/>
  <c r="BY88" i="35"/>
  <c r="BX88" i="35"/>
  <c r="BW88" i="35"/>
  <c r="BV88" i="35"/>
  <c r="BU88" i="35"/>
  <c r="BT88" i="35"/>
  <c r="BS88" i="35"/>
  <c r="BR88" i="35"/>
  <c r="BQ88" i="35"/>
  <c r="BP88" i="35"/>
  <c r="BO88" i="35"/>
  <c r="BN88" i="35"/>
  <c r="BM88" i="35"/>
  <c r="BL88" i="35"/>
  <c r="BK88" i="35"/>
  <c r="BJ88" i="35"/>
  <c r="BI88" i="35"/>
  <c r="BH88" i="35"/>
  <c r="BG88" i="35"/>
  <c r="BF88" i="35"/>
  <c r="BE88" i="35"/>
  <c r="BD88" i="35"/>
  <c r="BC88" i="35"/>
  <c r="BB88" i="35"/>
  <c r="BA88" i="35"/>
  <c r="AZ88" i="35"/>
  <c r="AY88" i="35"/>
  <c r="AX88" i="35"/>
  <c r="AW88" i="35"/>
  <c r="AV88" i="35"/>
  <c r="AU88" i="35"/>
  <c r="AT88" i="35"/>
  <c r="AS88" i="35"/>
  <c r="AR88" i="35"/>
  <c r="AQ88" i="35"/>
  <c r="AP88" i="35"/>
  <c r="AO88" i="35"/>
  <c r="AN88" i="35"/>
  <c r="AM88" i="35"/>
  <c r="AL88" i="35"/>
  <c r="AK88" i="35"/>
  <c r="AJ88" i="35"/>
  <c r="AI88" i="35"/>
  <c r="AH88" i="35"/>
  <c r="AG88" i="35"/>
  <c r="AF88" i="35"/>
  <c r="AE88" i="35"/>
  <c r="AD88" i="35"/>
  <c r="AC88" i="35"/>
  <c r="AB88" i="35"/>
  <c r="AA88" i="35"/>
  <c r="Z88" i="35"/>
  <c r="Y88" i="35"/>
  <c r="X88" i="35"/>
  <c r="W88" i="35"/>
  <c r="V88" i="35"/>
  <c r="U88" i="35"/>
  <c r="T88" i="35"/>
  <c r="S88" i="35"/>
  <c r="R88" i="35"/>
  <c r="Q88" i="35"/>
  <c r="P88" i="35"/>
  <c r="O88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CH87" i="35"/>
  <c r="CG87" i="35"/>
  <c r="CF87" i="35"/>
  <c r="CE87" i="35"/>
  <c r="CD87" i="35"/>
  <c r="CC87" i="35"/>
  <c r="CB87" i="35"/>
  <c r="CA87" i="35"/>
  <c r="BZ87" i="35"/>
  <c r="BY87" i="35"/>
  <c r="BX87" i="35"/>
  <c r="BW87" i="35"/>
  <c r="BV87" i="35"/>
  <c r="BU87" i="35"/>
  <c r="BT87" i="35"/>
  <c r="BS87" i="35"/>
  <c r="BR87" i="35"/>
  <c r="BQ87" i="35"/>
  <c r="BP87" i="35"/>
  <c r="BO87" i="35"/>
  <c r="BN87" i="35"/>
  <c r="BM87" i="35"/>
  <c r="BL87" i="35"/>
  <c r="BK87" i="35"/>
  <c r="BJ87" i="35"/>
  <c r="BI87" i="35"/>
  <c r="BH87" i="35"/>
  <c r="BG87" i="35"/>
  <c r="BF87" i="35"/>
  <c r="BE87" i="35"/>
  <c r="BD87" i="35"/>
  <c r="BC87" i="35"/>
  <c r="BB87" i="35"/>
  <c r="BA87" i="35"/>
  <c r="AZ87" i="35"/>
  <c r="AY87" i="35"/>
  <c r="AX87" i="35"/>
  <c r="AW87" i="35"/>
  <c r="AV87" i="35"/>
  <c r="AU87" i="35"/>
  <c r="AT87" i="35"/>
  <c r="AS87" i="35"/>
  <c r="AR87" i="35"/>
  <c r="AQ87" i="35"/>
  <c r="AP87" i="35"/>
  <c r="AO87" i="35"/>
  <c r="AN87" i="35"/>
  <c r="AM87" i="35"/>
  <c r="AL87" i="35"/>
  <c r="AK87" i="35"/>
  <c r="AJ87" i="35"/>
  <c r="AI87" i="35"/>
  <c r="AH87" i="35"/>
  <c r="AG87" i="35"/>
  <c r="AF87" i="35"/>
  <c r="AE87" i="35"/>
  <c r="AD87" i="35"/>
  <c r="AC87" i="35"/>
  <c r="AB87" i="35"/>
  <c r="AA87" i="35"/>
  <c r="Z87" i="35"/>
  <c r="Y87" i="35"/>
  <c r="X87" i="35"/>
  <c r="W87" i="35"/>
  <c r="V87" i="35"/>
  <c r="U87" i="35"/>
  <c r="T87" i="35"/>
  <c r="S87" i="35"/>
  <c r="R87" i="35"/>
  <c r="Q87" i="35"/>
  <c r="P87" i="35"/>
  <c r="O87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CH86" i="35"/>
  <c r="CG86" i="35"/>
  <c r="CF86" i="35"/>
  <c r="CE86" i="35"/>
  <c r="CD86" i="35"/>
  <c r="CC86" i="35"/>
  <c r="CB86" i="35"/>
  <c r="CA86" i="35"/>
  <c r="BZ86" i="35"/>
  <c r="BY86" i="35"/>
  <c r="BX86" i="35"/>
  <c r="BW86" i="35"/>
  <c r="BV86" i="35"/>
  <c r="BU86" i="35"/>
  <c r="BT86" i="35"/>
  <c r="BS86" i="35"/>
  <c r="BR86" i="35"/>
  <c r="BQ86" i="35"/>
  <c r="BP86" i="35"/>
  <c r="BO86" i="35"/>
  <c r="BN86" i="35"/>
  <c r="BM86" i="35"/>
  <c r="BL86" i="35"/>
  <c r="BK86" i="35"/>
  <c r="BJ86" i="35"/>
  <c r="BI86" i="35"/>
  <c r="BH86" i="35"/>
  <c r="BG86" i="35"/>
  <c r="BF86" i="35"/>
  <c r="BE86" i="35"/>
  <c r="BD86" i="35"/>
  <c r="BC86" i="35"/>
  <c r="BB86" i="35"/>
  <c r="BA86" i="35"/>
  <c r="AZ86" i="35"/>
  <c r="AY86" i="35"/>
  <c r="AX86" i="35"/>
  <c r="AW86" i="35"/>
  <c r="AV86" i="35"/>
  <c r="AU86" i="35"/>
  <c r="AT86" i="35"/>
  <c r="AS86" i="35"/>
  <c r="AR86" i="35"/>
  <c r="AQ86" i="35"/>
  <c r="AP86" i="35"/>
  <c r="AO86" i="35"/>
  <c r="AN86" i="35"/>
  <c r="AM86" i="35"/>
  <c r="AL86" i="35"/>
  <c r="AK86" i="35"/>
  <c r="AJ86" i="35"/>
  <c r="AI86" i="35"/>
  <c r="AH86" i="35"/>
  <c r="AG86" i="35"/>
  <c r="AF86" i="35"/>
  <c r="AE86" i="35"/>
  <c r="AD86" i="35"/>
  <c r="AC86" i="35"/>
  <c r="AB86" i="35"/>
  <c r="AA86" i="35"/>
  <c r="Z86" i="35"/>
  <c r="Y86" i="35"/>
  <c r="X86" i="35"/>
  <c r="W86" i="35"/>
  <c r="V86" i="35"/>
  <c r="U86" i="35"/>
  <c r="T86" i="35"/>
  <c r="S86" i="35"/>
  <c r="R86" i="35"/>
  <c r="Q86" i="35"/>
  <c r="P86" i="35"/>
  <c r="O86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CH85" i="35"/>
  <c r="CG85" i="35"/>
  <c r="CF85" i="35"/>
  <c r="CE85" i="35"/>
  <c r="CD85" i="35"/>
  <c r="CC85" i="35"/>
  <c r="CB85" i="35"/>
  <c r="CA85" i="35"/>
  <c r="BZ85" i="35"/>
  <c r="BY85" i="35"/>
  <c r="BX85" i="35"/>
  <c r="BW85" i="35"/>
  <c r="BV85" i="35"/>
  <c r="BU85" i="35"/>
  <c r="BT85" i="35"/>
  <c r="BS85" i="35"/>
  <c r="BR85" i="35"/>
  <c r="BQ85" i="35"/>
  <c r="BP85" i="35"/>
  <c r="BO85" i="35"/>
  <c r="BN85" i="35"/>
  <c r="BM85" i="35"/>
  <c r="BL85" i="35"/>
  <c r="BK85" i="35"/>
  <c r="BJ85" i="35"/>
  <c r="BI85" i="35"/>
  <c r="BH85" i="35"/>
  <c r="BG85" i="35"/>
  <c r="BF85" i="35"/>
  <c r="BE85" i="35"/>
  <c r="BD85" i="35"/>
  <c r="BC85" i="35"/>
  <c r="BB85" i="35"/>
  <c r="BA85" i="35"/>
  <c r="AZ85" i="35"/>
  <c r="AY85" i="35"/>
  <c r="AX85" i="35"/>
  <c r="AW85" i="35"/>
  <c r="AV85" i="35"/>
  <c r="AU85" i="35"/>
  <c r="AT85" i="35"/>
  <c r="AS85" i="35"/>
  <c r="AR85" i="35"/>
  <c r="AQ85" i="35"/>
  <c r="AP85" i="35"/>
  <c r="AO85" i="35"/>
  <c r="AN85" i="35"/>
  <c r="AM85" i="35"/>
  <c r="AL85" i="35"/>
  <c r="AK85" i="35"/>
  <c r="AJ85" i="35"/>
  <c r="AI85" i="35"/>
  <c r="AH85" i="35"/>
  <c r="AG85" i="35"/>
  <c r="AF85" i="35"/>
  <c r="AE85" i="35"/>
  <c r="AD85" i="35"/>
  <c r="AC85" i="35"/>
  <c r="AB85" i="35"/>
  <c r="AA85" i="35"/>
  <c r="Z85" i="35"/>
  <c r="Y85" i="35"/>
  <c r="X85" i="35"/>
  <c r="W85" i="35"/>
  <c r="V85" i="35"/>
  <c r="U85" i="35"/>
  <c r="T85" i="35"/>
  <c r="S85" i="35"/>
  <c r="R85" i="35"/>
  <c r="Q85" i="35"/>
  <c r="P85" i="35"/>
  <c r="O85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CH84" i="35"/>
  <c r="CG84" i="35"/>
  <c r="CF84" i="35"/>
  <c r="CE84" i="35"/>
  <c r="CD84" i="35"/>
  <c r="CC84" i="35"/>
  <c r="CB84" i="35"/>
  <c r="CA84" i="35"/>
  <c r="BZ84" i="35"/>
  <c r="BY84" i="35"/>
  <c r="BX84" i="35"/>
  <c r="BW84" i="35"/>
  <c r="BV84" i="35"/>
  <c r="BU84" i="35"/>
  <c r="BT84" i="35"/>
  <c r="BS84" i="35"/>
  <c r="BR84" i="35"/>
  <c r="BQ84" i="35"/>
  <c r="BP84" i="35"/>
  <c r="BO84" i="35"/>
  <c r="BN84" i="35"/>
  <c r="BM84" i="35"/>
  <c r="BL84" i="35"/>
  <c r="BK84" i="35"/>
  <c r="BJ84" i="35"/>
  <c r="BI84" i="35"/>
  <c r="BH84" i="35"/>
  <c r="BG84" i="35"/>
  <c r="BF84" i="35"/>
  <c r="BE84" i="35"/>
  <c r="BD84" i="35"/>
  <c r="BC84" i="35"/>
  <c r="BB84" i="35"/>
  <c r="BA84" i="35"/>
  <c r="AZ84" i="35"/>
  <c r="AY84" i="35"/>
  <c r="AX84" i="35"/>
  <c r="AW84" i="35"/>
  <c r="AV84" i="35"/>
  <c r="AU84" i="35"/>
  <c r="AT84" i="35"/>
  <c r="AS84" i="35"/>
  <c r="AR84" i="35"/>
  <c r="AQ84" i="35"/>
  <c r="AP84" i="35"/>
  <c r="AO84" i="35"/>
  <c r="AN84" i="35"/>
  <c r="AM84" i="35"/>
  <c r="AL84" i="35"/>
  <c r="AK84" i="35"/>
  <c r="AJ84" i="35"/>
  <c r="AI84" i="35"/>
  <c r="AH84" i="35"/>
  <c r="AG84" i="35"/>
  <c r="AF84" i="35"/>
  <c r="AE84" i="35"/>
  <c r="AD84" i="35"/>
  <c r="AC84" i="35"/>
  <c r="AB84" i="35"/>
  <c r="AA84" i="35"/>
  <c r="Z84" i="35"/>
  <c r="Y84" i="35"/>
  <c r="X84" i="35"/>
  <c r="W84" i="35"/>
  <c r="V84" i="35"/>
  <c r="U84" i="35"/>
  <c r="T84" i="35"/>
  <c r="S84" i="35"/>
  <c r="R84" i="35"/>
  <c r="Q84" i="35"/>
  <c r="P84" i="35"/>
  <c r="O84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CH83" i="35"/>
  <c r="CG83" i="35"/>
  <c r="CF83" i="35"/>
  <c r="CE83" i="35"/>
  <c r="CD83" i="35"/>
  <c r="CC83" i="35"/>
  <c r="CB83" i="35"/>
  <c r="CA83" i="35"/>
  <c r="BZ83" i="35"/>
  <c r="BY83" i="35"/>
  <c r="BX83" i="35"/>
  <c r="BW83" i="35"/>
  <c r="BV83" i="35"/>
  <c r="BU83" i="35"/>
  <c r="BT83" i="35"/>
  <c r="BS83" i="35"/>
  <c r="BR83" i="35"/>
  <c r="BQ83" i="35"/>
  <c r="BP83" i="35"/>
  <c r="BO83" i="35"/>
  <c r="BN83" i="35"/>
  <c r="BM83" i="35"/>
  <c r="BL83" i="35"/>
  <c r="BK83" i="35"/>
  <c r="BJ83" i="35"/>
  <c r="BI83" i="35"/>
  <c r="BH83" i="35"/>
  <c r="BG83" i="35"/>
  <c r="BF83" i="35"/>
  <c r="BE83" i="35"/>
  <c r="BD83" i="35"/>
  <c r="BC83" i="35"/>
  <c r="BB83" i="35"/>
  <c r="BA83" i="35"/>
  <c r="AZ83" i="35"/>
  <c r="AY83" i="35"/>
  <c r="AX83" i="35"/>
  <c r="AW83" i="35"/>
  <c r="AV83" i="35"/>
  <c r="AU83" i="35"/>
  <c r="AT83" i="35"/>
  <c r="AS83" i="35"/>
  <c r="AR83" i="35"/>
  <c r="AQ83" i="35"/>
  <c r="AP83" i="35"/>
  <c r="AO83" i="35"/>
  <c r="AN83" i="35"/>
  <c r="AM83" i="35"/>
  <c r="AL83" i="35"/>
  <c r="AK83" i="35"/>
  <c r="AJ83" i="35"/>
  <c r="AI83" i="35"/>
  <c r="AH83" i="35"/>
  <c r="AG83" i="35"/>
  <c r="AF83" i="35"/>
  <c r="AE83" i="35"/>
  <c r="AD83" i="35"/>
  <c r="AC83" i="35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CH82" i="35"/>
  <c r="CG82" i="35"/>
  <c r="CF82" i="35"/>
  <c r="CE82" i="35"/>
  <c r="CD82" i="35"/>
  <c r="CC82" i="35"/>
  <c r="CB82" i="35"/>
  <c r="CA82" i="35"/>
  <c r="BZ82" i="35"/>
  <c r="BY82" i="35"/>
  <c r="BX82" i="35"/>
  <c r="BW82" i="35"/>
  <c r="BV82" i="35"/>
  <c r="BU82" i="35"/>
  <c r="BT82" i="35"/>
  <c r="BS82" i="35"/>
  <c r="BR82" i="35"/>
  <c r="BQ82" i="35"/>
  <c r="BP82" i="35"/>
  <c r="BO82" i="35"/>
  <c r="BN82" i="35"/>
  <c r="BM82" i="35"/>
  <c r="BL82" i="35"/>
  <c r="BK82" i="35"/>
  <c r="BJ82" i="35"/>
  <c r="BI82" i="35"/>
  <c r="BH82" i="35"/>
  <c r="BG82" i="35"/>
  <c r="BF82" i="35"/>
  <c r="BE82" i="35"/>
  <c r="BD82" i="35"/>
  <c r="BC82" i="35"/>
  <c r="BB82" i="35"/>
  <c r="BA82" i="35"/>
  <c r="AZ82" i="35"/>
  <c r="AY82" i="35"/>
  <c r="AX82" i="35"/>
  <c r="AW82" i="35"/>
  <c r="AV82" i="35"/>
  <c r="AU82" i="35"/>
  <c r="AT82" i="35"/>
  <c r="AS82" i="35"/>
  <c r="AR82" i="35"/>
  <c r="AQ82" i="35"/>
  <c r="AP82" i="35"/>
  <c r="AO82" i="35"/>
  <c r="AN82" i="35"/>
  <c r="AM82" i="35"/>
  <c r="AL82" i="35"/>
  <c r="AK82" i="35"/>
  <c r="AJ82" i="35"/>
  <c r="AI82" i="35"/>
  <c r="AH82" i="35"/>
  <c r="AG82" i="35"/>
  <c r="AF82" i="35"/>
  <c r="AE82" i="35"/>
  <c r="AD82" i="35"/>
  <c r="AC82" i="35"/>
  <c r="AB82" i="35"/>
  <c r="AA82" i="35"/>
  <c r="Z82" i="35"/>
  <c r="Y82" i="35"/>
  <c r="X82" i="35"/>
  <c r="W82" i="35"/>
  <c r="V82" i="35"/>
  <c r="U82" i="35"/>
  <c r="T82" i="35"/>
  <c r="S82" i="35"/>
  <c r="R82" i="35"/>
  <c r="Q82" i="35"/>
  <c r="P82" i="35"/>
  <c r="O82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CH81" i="35"/>
  <c r="CG81" i="35"/>
  <c r="CF81" i="35"/>
  <c r="CE81" i="35"/>
  <c r="CD81" i="35"/>
  <c r="CC81" i="35"/>
  <c r="CB81" i="35"/>
  <c r="CA81" i="35"/>
  <c r="BZ81" i="35"/>
  <c r="BY81" i="35"/>
  <c r="BX81" i="35"/>
  <c r="BW81" i="35"/>
  <c r="BV81" i="35"/>
  <c r="BU81" i="35"/>
  <c r="BT81" i="35"/>
  <c r="BS81" i="35"/>
  <c r="BR81" i="35"/>
  <c r="BQ81" i="35"/>
  <c r="BP81" i="35"/>
  <c r="BO81" i="35"/>
  <c r="BN81" i="35"/>
  <c r="BM81" i="35"/>
  <c r="BL81" i="35"/>
  <c r="BK81" i="35"/>
  <c r="BJ81" i="35"/>
  <c r="BI81" i="35"/>
  <c r="BH81" i="35"/>
  <c r="BG81" i="35"/>
  <c r="BF81" i="35"/>
  <c r="BE81" i="35"/>
  <c r="BD81" i="35"/>
  <c r="BC81" i="35"/>
  <c r="BB81" i="35"/>
  <c r="BA81" i="35"/>
  <c r="AZ81" i="35"/>
  <c r="AY81" i="35"/>
  <c r="AX81" i="35"/>
  <c r="AW81" i="35"/>
  <c r="AV81" i="35"/>
  <c r="AU81" i="35"/>
  <c r="AT81" i="35"/>
  <c r="AS81" i="35"/>
  <c r="AR81" i="35"/>
  <c r="AQ81" i="35"/>
  <c r="AP81" i="35"/>
  <c r="AO81" i="35"/>
  <c r="AN81" i="35"/>
  <c r="AM81" i="35"/>
  <c r="AL81" i="35"/>
  <c r="AK81" i="35"/>
  <c r="AJ81" i="35"/>
  <c r="AI81" i="35"/>
  <c r="AH81" i="35"/>
  <c r="AG81" i="35"/>
  <c r="AF81" i="35"/>
  <c r="AE81" i="35"/>
  <c r="AD81" i="35"/>
  <c r="AC81" i="35"/>
  <c r="AB81" i="35"/>
  <c r="AA81" i="35"/>
  <c r="Z81" i="35"/>
  <c r="Y81" i="35"/>
  <c r="X81" i="35"/>
  <c r="W81" i="35"/>
  <c r="V81" i="35"/>
  <c r="U81" i="35"/>
  <c r="T81" i="35"/>
  <c r="S81" i="35"/>
  <c r="R81" i="35"/>
  <c r="Q81" i="35"/>
  <c r="P81" i="35"/>
  <c r="O81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CH80" i="35"/>
  <c r="CG80" i="35"/>
  <c r="CF80" i="35"/>
  <c r="CE80" i="35"/>
  <c r="CD80" i="35"/>
  <c r="CC80" i="35"/>
  <c r="CB80" i="35"/>
  <c r="CA80" i="35"/>
  <c r="BZ80" i="35"/>
  <c r="BY80" i="35"/>
  <c r="BX80" i="35"/>
  <c r="BW80" i="35"/>
  <c r="BV80" i="35"/>
  <c r="BU80" i="35"/>
  <c r="BT80" i="35"/>
  <c r="BS80" i="35"/>
  <c r="BR80" i="35"/>
  <c r="BQ80" i="35"/>
  <c r="BP80" i="35"/>
  <c r="BO80" i="35"/>
  <c r="BN80" i="35"/>
  <c r="BM80" i="35"/>
  <c r="BL80" i="35"/>
  <c r="BK80" i="35"/>
  <c r="BJ80" i="35"/>
  <c r="BI80" i="35"/>
  <c r="BH80" i="35"/>
  <c r="BG80" i="35"/>
  <c r="BF80" i="35"/>
  <c r="BE80" i="35"/>
  <c r="BD80" i="35"/>
  <c r="BC80" i="35"/>
  <c r="BB80" i="35"/>
  <c r="BA80" i="35"/>
  <c r="AZ80" i="35"/>
  <c r="AY80" i="35"/>
  <c r="AX80" i="35"/>
  <c r="AW80" i="35"/>
  <c r="AV80" i="35"/>
  <c r="AU80" i="35"/>
  <c r="AT80" i="35"/>
  <c r="AS80" i="35"/>
  <c r="AR80" i="35"/>
  <c r="AQ80" i="35"/>
  <c r="AP80" i="35"/>
  <c r="AO80" i="35"/>
  <c r="AN80" i="35"/>
  <c r="AM80" i="35"/>
  <c r="AL80" i="35"/>
  <c r="AK80" i="35"/>
  <c r="AJ80" i="35"/>
  <c r="AI80" i="35"/>
  <c r="AH80" i="35"/>
  <c r="AG80" i="35"/>
  <c r="AF80" i="35"/>
  <c r="AE80" i="35"/>
  <c r="AD80" i="35"/>
  <c r="AC80" i="35"/>
  <c r="AB80" i="35"/>
  <c r="AA80" i="35"/>
  <c r="Z80" i="35"/>
  <c r="Y80" i="35"/>
  <c r="X80" i="35"/>
  <c r="W80" i="35"/>
  <c r="V80" i="35"/>
  <c r="U80" i="35"/>
  <c r="T80" i="35"/>
  <c r="S80" i="35"/>
  <c r="R80" i="35"/>
  <c r="Q80" i="35"/>
  <c r="P80" i="35"/>
  <c r="O80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CH79" i="35"/>
  <c r="CG79" i="35"/>
  <c r="CF79" i="35"/>
  <c r="CE79" i="35"/>
  <c r="CD79" i="35"/>
  <c r="CC79" i="35"/>
  <c r="CB79" i="35"/>
  <c r="CA79" i="35"/>
  <c r="BZ79" i="35"/>
  <c r="BY79" i="35"/>
  <c r="BX79" i="35"/>
  <c r="BW79" i="35"/>
  <c r="BV79" i="35"/>
  <c r="BU79" i="35"/>
  <c r="BT79" i="35"/>
  <c r="BS79" i="35"/>
  <c r="BR79" i="35"/>
  <c r="BQ79" i="35"/>
  <c r="BP79" i="35"/>
  <c r="BO79" i="35"/>
  <c r="BN79" i="35"/>
  <c r="BM79" i="35"/>
  <c r="BL79" i="35"/>
  <c r="BK79" i="35"/>
  <c r="BJ79" i="35"/>
  <c r="BI79" i="35"/>
  <c r="BH79" i="35"/>
  <c r="BG79" i="35"/>
  <c r="BF79" i="35"/>
  <c r="BE79" i="35"/>
  <c r="BD79" i="35"/>
  <c r="BC79" i="35"/>
  <c r="BB79" i="35"/>
  <c r="BA79" i="35"/>
  <c r="AZ79" i="35"/>
  <c r="AY79" i="35"/>
  <c r="AX79" i="35"/>
  <c r="AW79" i="35"/>
  <c r="AV79" i="35"/>
  <c r="AU79" i="35"/>
  <c r="AT79" i="35"/>
  <c r="AS79" i="35"/>
  <c r="AR79" i="35"/>
  <c r="AQ79" i="35"/>
  <c r="AP79" i="35"/>
  <c r="AO79" i="35"/>
  <c r="AN79" i="35"/>
  <c r="AM79" i="35"/>
  <c r="AL79" i="35"/>
  <c r="AK79" i="35"/>
  <c r="AJ79" i="35"/>
  <c r="AI79" i="35"/>
  <c r="AH79" i="35"/>
  <c r="AG79" i="35"/>
  <c r="AF79" i="35"/>
  <c r="AE79" i="35"/>
  <c r="AD79" i="35"/>
  <c r="AC79" i="35"/>
  <c r="AB79" i="35"/>
  <c r="AA79" i="35"/>
  <c r="Z79" i="35"/>
  <c r="Y79" i="35"/>
  <c r="X79" i="35"/>
  <c r="W79" i="35"/>
  <c r="V79" i="35"/>
  <c r="U79" i="35"/>
  <c r="T79" i="35"/>
  <c r="S79" i="35"/>
  <c r="R79" i="35"/>
  <c r="Q79" i="35"/>
  <c r="P79" i="35"/>
  <c r="O79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CH78" i="35"/>
  <c r="CG78" i="35"/>
  <c r="CF78" i="35"/>
  <c r="CE78" i="35"/>
  <c r="CD78" i="35"/>
  <c r="CC78" i="35"/>
  <c r="CB78" i="35"/>
  <c r="CA78" i="35"/>
  <c r="BZ78" i="35"/>
  <c r="BY78" i="35"/>
  <c r="BX78" i="35"/>
  <c r="BV78" i="35"/>
  <c r="BU78" i="35"/>
  <c r="BT78" i="35"/>
  <c r="BS78" i="35"/>
  <c r="BR78" i="35"/>
  <c r="BQ78" i="35"/>
  <c r="BP78" i="35"/>
  <c r="BO78" i="35"/>
  <c r="BN78" i="35"/>
  <c r="BM78" i="35"/>
  <c r="BL78" i="35"/>
  <c r="BJ78" i="35"/>
  <c r="BI78" i="35"/>
  <c r="BH78" i="35"/>
  <c r="BG78" i="35"/>
  <c r="BF78" i="35"/>
  <c r="BE78" i="35"/>
  <c r="BD78" i="35"/>
  <c r="BC78" i="35"/>
  <c r="BB78" i="35"/>
  <c r="BA78" i="35"/>
  <c r="AZ78" i="35"/>
  <c r="AX78" i="35"/>
  <c r="AW78" i="35"/>
  <c r="AV78" i="35"/>
  <c r="AU78" i="35"/>
  <c r="AT78" i="35"/>
  <c r="AS78" i="35"/>
  <c r="AR78" i="35"/>
  <c r="AQ78" i="35"/>
  <c r="AP78" i="35"/>
  <c r="AO78" i="35"/>
  <c r="AN78" i="35"/>
  <c r="AL78" i="35"/>
  <c r="AK78" i="35"/>
  <c r="AJ78" i="35"/>
  <c r="AI78" i="35"/>
  <c r="AH78" i="35"/>
  <c r="AG78" i="35"/>
  <c r="AF78" i="35"/>
  <c r="AE78" i="35"/>
  <c r="AD78" i="35"/>
  <c r="AC78" i="35"/>
  <c r="AB78" i="35"/>
  <c r="Z78" i="35"/>
  <c r="Y78" i="35"/>
  <c r="X78" i="35"/>
  <c r="W78" i="35"/>
  <c r="V78" i="35"/>
  <c r="U78" i="35"/>
  <c r="T78" i="35"/>
  <c r="S78" i="35"/>
  <c r="R78" i="35"/>
  <c r="Q78" i="35"/>
  <c r="P78" i="35"/>
  <c r="N78" i="35"/>
  <c r="M78" i="35"/>
  <c r="L78" i="35"/>
  <c r="K78" i="35"/>
  <c r="J78" i="35"/>
  <c r="I78" i="35"/>
  <c r="H78" i="35"/>
  <c r="G78" i="35"/>
  <c r="F78" i="35"/>
  <c r="E78" i="35"/>
  <c r="D78" i="35"/>
  <c r="CH90" i="34"/>
  <c r="CG90" i="34"/>
  <c r="CF90" i="34"/>
  <c r="CE90" i="34"/>
  <c r="CD90" i="34"/>
  <c r="CC90" i="34"/>
  <c r="CB90" i="34"/>
  <c r="CA90" i="34"/>
  <c r="BZ90" i="34"/>
  <c r="BY90" i="34"/>
  <c r="BX90" i="34"/>
  <c r="BW90" i="34"/>
  <c r="BV90" i="34"/>
  <c r="BU90" i="34"/>
  <c r="BT90" i="34"/>
  <c r="BS90" i="34"/>
  <c r="BR90" i="34"/>
  <c r="BQ90" i="34"/>
  <c r="BP90" i="34"/>
  <c r="BO90" i="34"/>
  <c r="BN90" i="34"/>
  <c r="BM90" i="34"/>
  <c r="BL90" i="34"/>
  <c r="BK90" i="34"/>
  <c r="BJ90" i="34"/>
  <c r="BI90" i="34"/>
  <c r="BH90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CH89" i="34"/>
  <c r="CG89" i="34"/>
  <c r="CF89" i="34"/>
  <c r="CE89" i="34"/>
  <c r="CD89" i="34"/>
  <c r="CC89" i="34"/>
  <c r="CB89" i="34"/>
  <c r="CA89" i="34"/>
  <c r="BZ89" i="34"/>
  <c r="BY89" i="34"/>
  <c r="BX89" i="34"/>
  <c r="BW89" i="34"/>
  <c r="BV89" i="34"/>
  <c r="BU89" i="34"/>
  <c r="BT89" i="34"/>
  <c r="BS89" i="34"/>
  <c r="BR89" i="34"/>
  <c r="BQ89" i="34"/>
  <c r="BP89" i="34"/>
  <c r="BO89" i="34"/>
  <c r="BN89" i="34"/>
  <c r="BM89" i="34"/>
  <c r="BL89" i="34"/>
  <c r="BK89" i="34"/>
  <c r="BJ89" i="34"/>
  <c r="BI89" i="34"/>
  <c r="BH89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CH88" i="34"/>
  <c r="CG88" i="34"/>
  <c r="CF88" i="34"/>
  <c r="CE88" i="34"/>
  <c r="CD88" i="34"/>
  <c r="CC88" i="34"/>
  <c r="CB88" i="34"/>
  <c r="CA88" i="34"/>
  <c r="BZ88" i="34"/>
  <c r="BY88" i="34"/>
  <c r="BX88" i="34"/>
  <c r="BW88" i="34"/>
  <c r="BV88" i="34"/>
  <c r="BU88" i="34"/>
  <c r="BT88" i="34"/>
  <c r="BS88" i="34"/>
  <c r="BR88" i="34"/>
  <c r="BQ88" i="34"/>
  <c r="BP88" i="34"/>
  <c r="BO88" i="34"/>
  <c r="BN88" i="34"/>
  <c r="BM88" i="34"/>
  <c r="BL88" i="34"/>
  <c r="BK88" i="34"/>
  <c r="BJ88" i="34"/>
  <c r="BI88" i="34"/>
  <c r="BH88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CH87" i="34"/>
  <c r="CG87" i="34"/>
  <c r="CF87" i="34"/>
  <c r="CE87" i="34"/>
  <c r="CD87" i="34"/>
  <c r="CC87" i="34"/>
  <c r="CB87" i="34"/>
  <c r="CA87" i="34"/>
  <c r="BZ87" i="34"/>
  <c r="BY87" i="34"/>
  <c r="BX87" i="34"/>
  <c r="BW87" i="34"/>
  <c r="BV87" i="34"/>
  <c r="BU87" i="34"/>
  <c r="BT87" i="34"/>
  <c r="BS87" i="34"/>
  <c r="BR87" i="34"/>
  <c r="BQ87" i="34"/>
  <c r="BP87" i="34"/>
  <c r="BO87" i="34"/>
  <c r="BN87" i="34"/>
  <c r="BM87" i="34"/>
  <c r="BL87" i="34"/>
  <c r="BK87" i="34"/>
  <c r="BJ87" i="34"/>
  <c r="BI87" i="34"/>
  <c r="BH87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CH86" i="34"/>
  <c r="CG86" i="34"/>
  <c r="CF86" i="34"/>
  <c r="CE86" i="34"/>
  <c r="CD86" i="34"/>
  <c r="CC86" i="34"/>
  <c r="CB86" i="34"/>
  <c r="CA86" i="34"/>
  <c r="BZ86" i="34"/>
  <c r="BY86" i="34"/>
  <c r="BX86" i="34"/>
  <c r="BW86" i="34"/>
  <c r="BV86" i="34"/>
  <c r="BU86" i="34"/>
  <c r="BT86" i="34"/>
  <c r="BS86" i="34"/>
  <c r="BR86" i="34"/>
  <c r="BQ86" i="34"/>
  <c r="BP86" i="34"/>
  <c r="BO86" i="34"/>
  <c r="BN86" i="34"/>
  <c r="BM86" i="34"/>
  <c r="BL86" i="34"/>
  <c r="BK86" i="34"/>
  <c r="BJ86" i="34"/>
  <c r="BI86" i="34"/>
  <c r="BH86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CH85" i="34"/>
  <c r="CG85" i="34"/>
  <c r="CF85" i="34"/>
  <c r="CE85" i="34"/>
  <c r="CD85" i="34"/>
  <c r="CC85" i="34"/>
  <c r="CB85" i="34"/>
  <c r="CA85" i="34"/>
  <c r="BZ85" i="34"/>
  <c r="BY85" i="34"/>
  <c r="BX85" i="34"/>
  <c r="BW85" i="34"/>
  <c r="BV85" i="34"/>
  <c r="BU85" i="34"/>
  <c r="BT85" i="34"/>
  <c r="BS85" i="34"/>
  <c r="BR85" i="34"/>
  <c r="BQ85" i="34"/>
  <c r="BP85" i="34"/>
  <c r="BO85" i="34"/>
  <c r="BN85" i="34"/>
  <c r="BM85" i="34"/>
  <c r="BL85" i="34"/>
  <c r="BK85" i="34"/>
  <c r="BJ85" i="34"/>
  <c r="BI85" i="34"/>
  <c r="BH85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CH84" i="34"/>
  <c r="CG84" i="34"/>
  <c r="CF84" i="34"/>
  <c r="CE84" i="34"/>
  <c r="CD84" i="34"/>
  <c r="CC84" i="34"/>
  <c r="CB84" i="34"/>
  <c r="CA84" i="34"/>
  <c r="BZ84" i="34"/>
  <c r="BY84" i="34"/>
  <c r="BX84" i="34"/>
  <c r="BW84" i="34"/>
  <c r="BV84" i="34"/>
  <c r="BU84" i="34"/>
  <c r="BT84" i="34"/>
  <c r="BS84" i="34"/>
  <c r="BR84" i="34"/>
  <c r="BQ84" i="34"/>
  <c r="BP84" i="34"/>
  <c r="BO84" i="34"/>
  <c r="BN84" i="34"/>
  <c r="BM84" i="34"/>
  <c r="BL84" i="34"/>
  <c r="BK84" i="34"/>
  <c r="BJ84" i="34"/>
  <c r="BI84" i="34"/>
  <c r="BH84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CH83" i="34"/>
  <c r="CG83" i="34"/>
  <c r="CF83" i="34"/>
  <c r="CE83" i="34"/>
  <c r="CD83" i="34"/>
  <c r="CC83" i="34"/>
  <c r="CB83" i="34"/>
  <c r="CA83" i="34"/>
  <c r="BZ83" i="34"/>
  <c r="BY83" i="34"/>
  <c r="BX83" i="34"/>
  <c r="BW83" i="34"/>
  <c r="BV83" i="34"/>
  <c r="BU83" i="34"/>
  <c r="BT83" i="34"/>
  <c r="BS83" i="34"/>
  <c r="BR83" i="34"/>
  <c r="BQ83" i="34"/>
  <c r="BP83" i="34"/>
  <c r="BO83" i="34"/>
  <c r="BN83" i="34"/>
  <c r="BM83" i="34"/>
  <c r="BL83" i="34"/>
  <c r="BK83" i="34"/>
  <c r="BJ83" i="34"/>
  <c r="BI83" i="34"/>
  <c r="BH83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CH82" i="34"/>
  <c r="CG82" i="34"/>
  <c r="CF82" i="34"/>
  <c r="CE82" i="34"/>
  <c r="CD82" i="34"/>
  <c r="CC82" i="34"/>
  <c r="CB82" i="34"/>
  <c r="CA82" i="34"/>
  <c r="BZ82" i="34"/>
  <c r="BY82" i="34"/>
  <c r="BX82" i="34"/>
  <c r="BW82" i="34"/>
  <c r="BV82" i="34"/>
  <c r="BU82" i="34"/>
  <c r="BT82" i="34"/>
  <c r="BS82" i="34"/>
  <c r="BR82" i="34"/>
  <c r="BQ82" i="34"/>
  <c r="BP82" i="34"/>
  <c r="BO82" i="34"/>
  <c r="BN82" i="34"/>
  <c r="BM82" i="34"/>
  <c r="BL82" i="34"/>
  <c r="BK82" i="34"/>
  <c r="BJ82" i="34"/>
  <c r="BI82" i="34"/>
  <c r="BH82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CH81" i="34"/>
  <c r="CG81" i="34"/>
  <c r="CF81" i="34"/>
  <c r="CE81" i="34"/>
  <c r="CD81" i="34"/>
  <c r="CC81" i="34"/>
  <c r="CB81" i="34"/>
  <c r="CA81" i="34"/>
  <c r="BZ81" i="34"/>
  <c r="BY81" i="34"/>
  <c r="BX81" i="34"/>
  <c r="BW81" i="34"/>
  <c r="BV81" i="34"/>
  <c r="BU81" i="34"/>
  <c r="BT81" i="34"/>
  <c r="BS81" i="34"/>
  <c r="BR81" i="34"/>
  <c r="BQ81" i="34"/>
  <c r="BP81" i="34"/>
  <c r="BO81" i="34"/>
  <c r="BN81" i="34"/>
  <c r="BM81" i="34"/>
  <c r="BL81" i="34"/>
  <c r="BK81" i="34"/>
  <c r="BJ81" i="34"/>
  <c r="BI81" i="34"/>
  <c r="BH81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CH80" i="34"/>
  <c r="CG80" i="34"/>
  <c r="CF80" i="34"/>
  <c r="CE80" i="34"/>
  <c r="CD80" i="34"/>
  <c r="CC80" i="34"/>
  <c r="CB80" i="34"/>
  <c r="CA80" i="34"/>
  <c r="BZ80" i="34"/>
  <c r="BY80" i="34"/>
  <c r="BX80" i="34"/>
  <c r="BW80" i="34"/>
  <c r="BV80" i="34"/>
  <c r="BU80" i="34"/>
  <c r="BT80" i="34"/>
  <c r="BS80" i="34"/>
  <c r="BR80" i="34"/>
  <c r="BQ80" i="34"/>
  <c r="BP80" i="34"/>
  <c r="BO80" i="34"/>
  <c r="BN80" i="34"/>
  <c r="BM80" i="34"/>
  <c r="BL80" i="34"/>
  <c r="BK80" i="34"/>
  <c r="BJ80" i="34"/>
  <c r="BI80" i="34"/>
  <c r="BH80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CH79" i="34"/>
  <c r="CG79" i="34"/>
  <c r="CF79" i="34"/>
  <c r="CE79" i="34"/>
  <c r="CD79" i="34"/>
  <c r="CC79" i="34"/>
  <c r="CB79" i="34"/>
  <c r="CA79" i="34"/>
  <c r="BZ79" i="34"/>
  <c r="BY79" i="34"/>
  <c r="BX79" i="34"/>
  <c r="BW79" i="34"/>
  <c r="BV79" i="34"/>
  <c r="BU79" i="34"/>
  <c r="BT79" i="34"/>
  <c r="BS79" i="34"/>
  <c r="BR79" i="34"/>
  <c r="BQ79" i="34"/>
  <c r="BP79" i="34"/>
  <c r="BO79" i="34"/>
  <c r="BN79" i="34"/>
  <c r="BM79" i="34"/>
  <c r="BL79" i="34"/>
  <c r="BK79" i="34"/>
  <c r="BJ79" i="34"/>
  <c r="BI79" i="34"/>
  <c r="BH79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CH78" i="34"/>
  <c r="CG78" i="34"/>
  <c r="CF78" i="34"/>
  <c r="CE78" i="34"/>
  <c r="CD78" i="34"/>
  <c r="CC78" i="34"/>
  <c r="CB78" i="34"/>
  <c r="CA78" i="34"/>
  <c r="BZ78" i="34"/>
  <c r="BY78" i="34"/>
  <c r="BX78" i="34"/>
  <c r="BV78" i="34"/>
  <c r="BU78" i="34"/>
  <c r="BT78" i="34"/>
  <c r="BS78" i="34"/>
  <c r="BR78" i="34"/>
  <c r="BQ78" i="34"/>
  <c r="BP78" i="34"/>
  <c r="BO78" i="34"/>
  <c r="BN78" i="34"/>
  <c r="BM78" i="34"/>
  <c r="BL78" i="34"/>
  <c r="BJ78" i="34"/>
  <c r="BI78" i="34"/>
  <c r="BH78" i="34"/>
  <c r="BG78" i="34"/>
  <c r="BF78" i="34"/>
  <c r="BE78" i="34"/>
  <c r="BD78" i="34"/>
  <c r="BC78" i="34"/>
  <c r="BB78" i="34"/>
  <c r="BA78" i="34"/>
  <c r="AZ78" i="34"/>
  <c r="AX78" i="34"/>
  <c r="AW78" i="34"/>
  <c r="AV78" i="34"/>
  <c r="AU78" i="34"/>
  <c r="AT78" i="34"/>
  <c r="AS78" i="34"/>
  <c r="AR78" i="34"/>
  <c r="AQ78" i="34"/>
  <c r="AP78" i="34"/>
  <c r="AO78" i="34"/>
  <c r="AN78" i="34"/>
  <c r="AL78" i="34"/>
  <c r="AK78" i="34"/>
  <c r="AJ78" i="34"/>
  <c r="AI78" i="34"/>
  <c r="AH78" i="34"/>
  <c r="AG78" i="34"/>
  <c r="AF78" i="34"/>
  <c r="AE78" i="34"/>
  <c r="AD78" i="34"/>
  <c r="AC78" i="34"/>
  <c r="AB78" i="34"/>
  <c r="Z78" i="34"/>
  <c r="Y78" i="34"/>
  <c r="X78" i="34"/>
  <c r="W78" i="34"/>
  <c r="V78" i="34"/>
  <c r="U78" i="34"/>
  <c r="T78" i="34"/>
  <c r="S78" i="34"/>
  <c r="R78" i="34"/>
  <c r="Q78" i="34"/>
  <c r="P78" i="34"/>
  <c r="N78" i="34"/>
  <c r="M78" i="34"/>
  <c r="L78" i="34"/>
  <c r="K78" i="34"/>
  <c r="J78" i="34"/>
  <c r="I78" i="34"/>
  <c r="H78" i="34"/>
  <c r="G78" i="34"/>
  <c r="F78" i="34"/>
  <c r="E78" i="34"/>
  <c r="D78" i="34"/>
  <c r="CH90" i="31"/>
  <c r="CG90" i="31"/>
  <c r="CF90" i="31"/>
  <c r="CE90" i="31"/>
  <c r="CD90" i="31"/>
  <c r="CC90" i="31"/>
  <c r="CB90" i="31"/>
  <c r="CA90" i="31"/>
  <c r="BZ90" i="31"/>
  <c r="BY90" i="31"/>
  <c r="BX90" i="31"/>
  <c r="BW90" i="31"/>
  <c r="BV90" i="31"/>
  <c r="BU90" i="31"/>
  <c r="BT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AU90" i="31"/>
  <c r="AT90" i="31"/>
  <c r="AS90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CH89" i="31"/>
  <c r="CG89" i="31"/>
  <c r="CF89" i="31"/>
  <c r="CE89" i="31"/>
  <c r="CD89" i="31"/>
  <c r="CC89" i="31"/>
  <c r="CB89" i="31"/>
  <c r="CA89" i="31"/>
  <c r="BZ89" i="31"/>
  <c r="BY89" i="31"/>
  <c r="BX89" i="31"/>
  <c r="BW89" i="31"/>
  <c r="BV89" i="31"/>
  <c r="BU89" i="31"/>
  <c r="BT89" i="31"/>
  <c r="BS89" i="31"/>
  <c r="BR89" i="31"/>
  <c r="BQ89" i="31"/>
  <c r="BP89" i="31"/>
  <c r="BO89" i="31"/>
  <c r="BN89" i="31"/>
  <c r="BM89" i="31"/>
  <c r="BL89" i="31"/>
  <c r="BK89" i="31"/>
  <c r="BJ89" i="31"/>
  <c r="BI89" i="31"/>
  <c r="BH89" i="31"/>
  <c r="BG89" i="31"/>
  <c r="BF89" i="31"/>
  <c r="BE89" i="31"/>
  <c r="BD89" i="31"/>
  <c r="BC89" i="31"/>
  <c r="BB89" i="31"/>
  <c r="BA89" i="31"/>
  <c r="AZ89" i="31"/>
  <c r="AY89" i="31"/>
  <c r="AX89" i="31"/>
  <c r="AW89" i="31"/>
  <c r="AV89" i="31"/>
  <c r="AU89" i="31"/>
  <c r="AT89" i="31"/>
  <c r="AS89" i="31"/>
  <c r="AR89" i="31"/>
  <c r="AQ89" i="31"/>
  <c r="AP89" i="31"/>
  <c r="AO89" i="31"/>
  <c r="AN89" i="31"/>
  <c r="AM89" i="31"/>
  <c r="AL89" i="31"/>
  <c r="AK89" i="31"/>
  <c r="AJ89" i="31"/>
  <c r="AI89" i="31"/>
  <c r="AH89" i="31"/>
  <c r="AG89" i="31"/>
  <c r="AF89" i="31"/>
  <c r="AE89" i="31"/>
  <c r="AD89" i="31"/>
  <c r="AC89" i="31"/>
  <c r="AB89" i="31"/>
  <c r="AA89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CH88" i="31"/>
  <c r="CG88" i="31"/>
  <c r="CF88" i="31"/>
  <c r="CE88" i="31"/>
  <c r="CD88" i="31"/>
  <c r="CC88" i="31"/>
  <c r="CB88" i="31"/>
  <c r="CA88" i="31"/>
  <c r="BZ88" i="31"/>
  <c r="BY88" i="31"/>
  <c r="BX88" i="31"/>
  <c r="BW88" i="31"/>
  <c r="BV88" i="31"/>
  <c r="BU88" i="31"/>
  <c r="BT88" i="31"/>
  <c r="BS88" i="31"/>
  <c r="BR88" i="31"/>
  <c r="BQ88" i="31"/>
  <c r="BP88" i="31"/>
  <c r="BO88" i="31"/>
  <c r="BN88" i="31"/>
  <c r="BM88" i="31"/>
  <c r="BL88" i="31"/>
  <c r="BK88" i="31"/>
  <c r="BJ88" i="31"/>
  <c r="BI88" i="31"/>
  <c r="BH88" i="31"/>
  <c r="BG88" i="31"/>
  <c r="BF88" i="31"/>
  <c r="BE88" i="31"/>
  <c r="BD88" i="31"/>
  <c r="BC88" i="31"/>
  <c r="BB88" i="31"/>
  <c r="BA88" i="31"/>
  <c r="AZ88" i="31"/>
  <c r="AY88" i="31"/>
  <c r="AX88" i="31"/>
  <c r="AW88" i="31"/>
  <c r="AV88" i="31"/>
  <c r="AU88" i="31"/>
  <c r="AT88" i="31"/>
  <c r="AS88" i="31"/>
  <c r="AR88" i="31"/>
  <c r="AQ88" i="31"/>
  <c r="AP88" i="31"/>
  <c r="AO88" i="31"/>
  <c r="AN88" i="31"/>
  <c r="AM88" i="31"/>
  <c r="AL88" i="31"/>
  <c r="AK88" i="31"/>
  <c r="AJ88" i="31"/>
  <c r="AI88" i="31"/>
  <c r="AH88" i="31"/>
  <c r="AG88" i="31"/>
  <c r="AF88" i="31"/>
  <c r="AE88" i="31"/>
  <c r="AD88" i="31"/>
  <c r="AC88" i="31"/>
  <c r="AB88" i="31"/>
  <c r="AA88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CH87" i="31"/>
  <c r="CG87" i="31"/>
  <c r="CF87" i="31"/>
  <c r="CE87" i="31"/>
  <c r="CD87" i="31"/>
  <c r="CC87" i="31"/>
  <c r="CB87" i="31"/>
  <c r="CA87" i="31"/>
  <c r="BZ87" i="31"/>
  <c r="BY87" i="31"/>
  <c r="BX87" i="31"/>
  <c r="BW87" i="31"/>
  <c r="BV87" i="31"/>
  <c r="BU87" i="31"/>
  <c r="BT87" i="31"/>
  <c r="BS87" i="31"/>
  <c r="BR87" i="31"/>
  <c r="BQ87" i="31"/>
  <c r="BP87" i="31"/>
  <c r="BO87" i="31"/>
  <c r="BN87" i="31"/>
  <c r="BM87" i="31"/>
  <c r="BL87" i="31"/>
  <c r="BK87" i="31"/>
  <c r="BJ87" i="31"/>
  <c r="BI87" i="31"/>
  <c r="BH87" i="31"/>
  <c r="BG87" i="31"/>
  <c r="BF87" i="31"/>
  <c r="BE87" i="31"/>
  <c r="BD87" i="31"/>
  <c r="BC87" i="31"/>
  <c r="BB87" i="31"/>
  <c r="BA87" i="31"/>
  <c r="AZ87" i="31"/>
  <c r="AY87" i="31"/>
  <c r="AX87" i="31"/>
  <c r="AW87" i="31"/>
  <c r="AV87" i="31"/>
  <c r="AU87" i="31"/>
  <c r="AT87" i="31"/>
  <c r="AS87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CH86" i="31"/>
  <c r="CG86" i="31"/>
  <c r="CF86" i="31"/>
  <c r="CE86" i="31"/>
  <c r="CD86" i="31"/>
  <c r="CC86" i="31"/>
  <c r="CB86" i="31"/>
  <c r="CA86" i="31"/>
  <c r="BZ86" i="31"/>
  <c r="BY86" i="31"/>
  <c r="BX86" i="31"/>
  <c r="BW86" i="31"/>
  <c r="BV86" i="31"/>
  <c r="BU86" i="31"/>
  <c r="BT86" i="31"/>
  <c r="BS86" i="31"/>
  <c r="BR86" i="31"/>
  <c r="BQ86" i="31"/>
  <c r="BP86" i="31"/>
  <c r="BO86" i="31"/>
  <c r="BN86" i="31"/>
  <c r="BM86" i="31"/>
  <c r="BL86" i="31"/>
  <c r="BK86" i="31"/>
  <c r="BJ86" i="31"/>
  <c r="BI86" i="31"/>
  <c r="BH86" i="31"/>
  <c r="BG86" i="31"/>
  <c r="BF86" i="31"/>
  <c r="BE86" i="31"/>
  <c r="BD86" i="31"/>
  <c r="BC86" i="31"/>
  <c r="BB86" i="31"/>
  <c r="BA86" i="31"/>
  <c r="AZ86" i="31"/>
  <c r="AY86" i="31"/>
  <c r="AX86" i="31"/>
  <c r="AW86" i="31"/>
  <c r="AV86" i="31"/>
  <c r="AU86" i="31"/>
  <c r="AT86" i="31"/>
  <c r="AS86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CH85" i="31"/>
  <c r="CG85" i="31"/>
  <c r="CF85" i="31"/>
  <c r="CE85" i="31"/>
  <c r="CD85" i="31"/>
  <c r="CC85" i="31"/>
  <c r="CB85" i="31"/>
  <c r="CA85" i="31"/>
  <c r="BZ85" i="31"/>
  <c r="BY85" i="31"/>
  <c r="BX85" i="31"/>
  <c r="BW85" i="31"/>
  <c r="BV85" i="31"/>
  <c r="BU85" i="31"/>
  <c r="BT85" i="31"/>
  <c r="BS85" i="31"/>
  <c r="BR85" i="31"/>
  <c r="BQ85" i="31"/>
  <c r="BP85" i="31"/>
  <c r="BO85" i="31"/>
  <c r="BN85" i="31"/>
  <c r="BM85" i="31"/>
  <c r="BL85" i="31"/>
  <c r="BK85" i="31"/>
  <c r="BJ85" i="31"/>
  <c r="BI85" i="31"/>
  <c r="BH85" i="31"/>
  <c r="BG85" i="31"/>
  <c r="BF85" i="31"/>
  <c r="BE85" i="31"/>
  <c r="BD85" i="31"/>
  <c r="BC85" i="31"/>
  <c r="BB85" i="31"/>
  <c r="BA85" i="31"/>
  <c r="AZ85" i="31"/>
  <c r="AY85" i="31"/>
  <c r="AX85" i="31"/>
  <c r="AW85" i="31"/>
  <c r="AV85" i="31"/>
  <c r="AU85" i="31"/>
  <c r="AT85" i="31"/>
  <c r="AS85" i="31"/>
  <c r="AR85" i="31"/>
  <c r="AQ85" i="31"/>
  <c r="AP85" i="31"/>
  <c r="AO85" i="31"/>
  <c r="AN85" i="31"/>
  <c r="AM85" i="31"/>
  <c r="AL85" i="31"/>
  <c r="AK85" i="31"/>
  <c r="AJ85" i="31"/>
  <c r="AI85" i="31"/>
  <c r="AH85" i="31"/>
  <c r="AG85" i="31"/>
  <c r="AF85" i="31"/>
  <c r="AE85" i="31"/>
  <c r="AD85" i="31"/>
  <c r="AC85" i="31"/>
  <c r="AB85" i="31"/>
  <c r="AA85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CH84" i="31"/>
  <c r="CG84" i="31"/>
  <c r="CF84" i="31"/>
  <c r="CE84" i="31"/>
  <c r="CD84" i="31"/>
  <c r="CC84" i="31"/>
  <c r="CB84" i="31"/>
  <c r="CA84" i="31"/>
  <c r="BZ84" i="31"/>
  <c r="BY84" i="31"/>
  <c r="BX84" i="31"/>
  <c r="BW84" i="31"/>
  <c r="BV84" i="31"/>
  <c r="BU84" i="31"/>
  <c r="BT84" i="31"/>
  <c r="BS84" i="31"/>
  <c r="BR84" i="31"/>
  <c r="BQ84" i="31"/>
  <c r="BP84" i="31"/>
  <c r="BO84" i="31"/>
  <c r="BN84" i="31"/>
  <c r="BM84" i="31"/>
  <c r="BL84" i="31"/>
  <c r="BK84" i="31"/>
  <c r="BJ84" i="31"/>
  <c r="BI84" i="31"/>
  <c r="BH84" i="31"/>
  <c r="BG84" i="31"/>
  <c r="BF84" i="31"/>
  <c r="BE84" i="31"/>
  <c r="BD84" i="31"/>
  <c r="BC84" i="31"/>
  <c r="BB84" i="31"/>
  <c r="BA84" i="31"/>
  <c r="AZ84" i="31"/>
  <c r="AY84" i="31"/>
  <c r="AX84" i="31"/>
  <c r="AW84" i="31"/>
  <c r="AV84" i="31"/>
  <c r="AU84" i="31"/>
  <c r="AT84" i="31"/>
  <c r="AS84" i="31"/>
  <c r="AR84" i="31"/>
  <c r="AQ84" i="31"/>
  <c r="AP84" i="31"/>
  <c r="AO84" i="31"/>
  <c r="AN84" i="31"/>
  <c r="AM84" i="31"/>
  <c r="AL84" i="31"/>
  <c r="AK84" i="31"/>
  <c r="AJ84" i="31"/>
  <c r="AI84" i="31"/>
  <c r="AH84" i="31"/>
  <c r="AG84" i="31"/>
  <c r="AF84" i="31"/>
  <c r="AE84" i="31"/>
  <c r="AD84" i="31"/>
  <c r="AC84" i="31"/>
  <c r="AB84" i="31"/>
  <c r="AA84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CH83" i="31"/>
  <c r="CG83" i="31"/>
  <c r="CF83" i="31"/>
  <c r="CE83" i="31"/>
  <c r="CD83" i="31"/>
  <c r="CC83" i="31"/>
  <c r="CB83" i="31"/>
  <c r="CA83" i="31"/>
  <c r="BZ83" i="31"/>
  <c r="BY83" i="31"/>
  <c r="BX83" i="31"/>
  <c r="BW83" i="31"/>
  <c r="BV83" i="31"/>
  <c r="BU83" i="31"/>
  <c r="BT83" i="31"/>
  <c r="BS83" i="31"/>
  <c r="BR83" i="31"/>
  <c r="BQ83" i="31"/>
  <c r="BP83" i="31"/>
  <c r="BO83" i="31"/>
  <c r="BN83" i="31"/>
  <c r="BM83" i="31"/>
  <c r="BL83" i="31"/>
  <c r="BK83" i="31"/>
  <c r="BJ83" i="31"/>
  <c r="BI83" i="31"/>
  <c r="BH83" i="31"/>
  <c r="BG83" i="31"/>
  <c r="BF83" i="31"/>
  <c r="BE83" i="31"/>
  <c r="BD83" i="31"/>
  <c r="BC83" i="31"/>
  <c r="BB83" i="31"/>
  <c r="BA83" i="31"/>
  <c r="AZ83" i="31"/>
  <c r="AY83" i="31"/>
  <c r="AX83" i="31"/>
  <c r="AW83" i="31"/>
  <c r="AV83" i="31"/>
  <c r="AU83" i="31"/>
  <c r="AT83" i="31"/>
  <c r="AS83" i="31"/>
  <c r="AR83" i="31"/>
  <c r="AQ83" i="31"/>
  <c r="AP83" i="31"/>
  <c r="AO83" i="31"/>
  <c r="AN83" i="31"/>
  <c r="AM83" i="31"/>
  <c r="AL83" i="31"/>
  <c r="AK83" i="31"/>
  <c r="AJ83" i="31"/>
  <c r="AI83" i="31"/>
  <c r="AH83" i="31"/>
  <c r="AG83" i="31"/>
  <c r="AF83" i="31"/>
  <c r="AE83" i="31"/>
  <c r="AD83" i="31"/>
  <c r="AC83" i="31"/>
  <c r="AB83" i="31"/>
  <c r="AA83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CH82" i="31"/>
  <c r="CG82" i="31"/>
  <c r="CF82" i="31"/>
  <c r="CE82" i="31"/>
  <c r="CD82" i="31"/>
  <c r="CC82" i="31"/>
  <c r="CB82" i="31"/>
  <c r="CA82" i="31"/>
  <c r="BZ82" i="31"/>
  <c r="BY82" i="31"/>
  <c r="BX82" i="31"/>
  <c r="BW82" i="31"/>
  <c r="BV82" i="31"/>
  <c r="BU82" i="31"/>
  <c r="BT82" i="31"/>
  <c r="BS82" i="31"/>
  <c r="BR82" i="31"/>
  <c r="BQ82" i="31"/>
  <c r="BP82" i="31"/>
  <c r="BO82" i="31"/>
  <c r="BN82" i="31"/>
  <c r="BM82" i="31"/>
  <c r="BL82" i="31"/>
  <c r="BK82" i="31"/>
  <c r="BJ82" i="31"/>
  <c r="BI82" i="31"/>
  <c r="BH82" i="31"/>
  <c r="BG82" i="31"/>
  <c r="BF82" i="31"/>
  <c r="BE82" i="31"/>
  <c r="BD82" i="31"/>
  <c r="BC82" i="31"/>
  <c r="BB82" i="31"/>
  <c r="BA82" i="31"/>
  <c r="AZ82" i="31"/>
  <c r="AY82" i="31"/>
  <c r="AX82" i="31"/>
  <c r="AW82" i="31"/>
  <c r="AV82" i="31"/>
  <c r="AU82" i="31"/>
  <c r="AT82" i="31"/>
  <c r="AS82" i="31"/>
  <c r="AR82" i="31"/>
  <c r="AQ82" i="31"/>
  <c r="AP82" i="31"/>
  <c r="AO82" i="31"/>
  <c r="AN82" i="31"/>
  <c r="AM82" i="31"/>
  <c r="AL82" i="31"/>
  <c r="AK82" i="31"/>
  <c r="AJ82" i="31"/>
  <c r="AI82" i="31"/>
  <c r="AH82" i="31"/>
  <c r="AG82" i="31"/>
  <c r="AF82" i="31"/>
  <c r="AE82" i="31"/>
  <c r="AD82" i="31"/>
  <c r="AC82" i="31"/>
  <c r="AB82" i="31"/>
  <c r="AA82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CH81" i="31"/>
  <c r="CG81" i="31"/>
  <c r="CF81" i="31"/>
  <c r="CE81" i="31"/>
  <c r="CD81" i="31"/>
  <c r="CC81" i="31"/>
  <c r="CB81" i="31"/>
  <c r="CA81" i="31"/>
  <c r="BZ81" i="31"/>
  <c r="BY81" i="31"/>
  <c r="BX81" i="31"/>
  <c r="BW81" i="31"/>
  <c r="BV81" i="31"/>
  <c r="BU81" i="31"/>
  <c r="BT81" i="31"/>
  <c r="BS81" i="31"/>
  <c r="BR81" i="31"/>
  <c r="BQ81" i="31"/>
  <c r="BP81" i="31"/>
  <c r="BO81" i="31"/>
  <c r="BN81" i="31"/>
  <c r="BM81" i="31"/>
  <c r="BL81" i="31"/>
  <c r="BK81" i="31"/>
  <c r="BJ81" i="31"/>
  <c r="BI81" i="31"/>
  <c r="BH81" i="31"/>
  <c r="BG81" i="31"/>
  <c r="BF81" i="31"/>
  <c r="BE81" i="31"/>
  <c r="BD81" i="31"/>
  <c r="BC81" i="31"/>
  <c r="BB81" i="31"/>
  <c r="BA81" i="31"/>
  <c r="AZ81" i="31"/>
  <c r="AY81" i="31"/>
  <c r="AX81" i="31"/>
  <c r="AW81" i="31"/>
  <c r="AV81" i="31"/>
  <c r="AU81" i="31"/>
  <c r="AT81" i="31"/>
  <c r="AS81" i="31"/>
  <c r="AR81" i="31"/>
  <c r="AQ81" i="31"/>
  <c r="AP81" i="31"/>
  <c r="AO81" i="31"/>
  <c r="AN81" i="31"/>
  <c r="AM81" i="31"/>
  <c r="AL81" i="31"/>
  <c r="AK81" i="31"/>
  <c r="AJ81" i="31"/>
  <c r="AI81" i="31"/>
  <c r="AH81" i="31"/>
  <c r="AG81" i="31"/>
  <c r="AF81" i="31"/>
  <c r="AE81" i="31"/>
  <c r="AD81" i="31"/>
  <c r="AC81" i="31"/>
  <c r="AB81" i="31"/>
  <c r="AA81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CH80" i="31"/>
  <c r="CG80" i="31"/>
  <c r="CF80" i="31"/>
  <c r="CE80" i="31"/>
  <c r="CD80" i="31"/>
  <c r="CC80" i="31"/>
  <c r="CB80" i="31"/>
  <c r="CA80" i="31"/>
  <c r="BZ80" i="31"/>
  <c r="BY80" i="31"/>
  <c r="BX80" i="31"/>
  <c r="BW80" i="31"/>
  <c r="BV80" i="31"/>
  <c r="BU80" i="31"/>
  <c r="BT80" i="31"/>
  <c r="BS80" i="31"/>
  <c r="BR80" i="31"/>
  <c r="BQ80" i="31"/>
  <c r="BP80" i="31"/>
  <c r="BO80" i="31"/>
  <c r="BN80" i="31"/>
  <c r="BM80" i="31"/>
  <c r="BL80" i="31"/>
  <c r="BK80" i="31"/>
  <c r="BJ80" i="31"/>
  <c r="BI80" i="31"/>
  <c r="BH80" i="31"/>
  <c r="BG80" i="31"/>
  <c r="BF80" i="31"/>
  <c r="BE80" i="31"/>
  <c r="BD80" i="31"/>
  <c r="BC80" i="31"/>
  <c r="BB80" i="31"/>
  <c r="BA80" i="31"/>
  <c r="AZ80" i="31"/>
  <c r="AY80" i="31"/>
  <c r="AX80" i="31"/>
  <c r="AW80" i="31"/>
  <c r="AV80" i="31"/>
  <c r="AU80" i="31"/>
  <c r="AT80" i="31"/>
  <c r="AS80" i="31"/>
  <c r="AR80" i="31"/>
  <c r="AQ80" i="31"/>
  <c r="AP80" i="31"/>
  <c r="AO80" i="31"/>
  <c r="AN80" i="31"/>
  <c r="AM80" i="31"/>
  <c r="AL80" i="31"/>
  <c r="AK80" i="31"/>
  <c r="AJ80" i="31"/>
  <c r="AI80" i="31"/>
  <c r="AH80" i="31"/>
  <c r="AG80" i="31"/>
  <c r="AF80" i="31"/>
  <c r="AE80" i="31"/>
  <c r="AD80" i="31"/>
  <c r="AC80" i="31"/>
  <c r="AB80" i="31"/>
  <c r="AA80" i="31"/>
  <c r="Z80" i="31"/>
  <c r="Y80" i="31"/>
  <c r="X80" i="31"/>
  <c r="W80" i="31"/>
  <c r="V80" i="31"/>
  <c r="U80" i="31"/>
  <c r="T80" i="31"/>
  <c r="S80" i="31"/>
  <c r="R80" i="31"/>
  <c r="Q80" i="31"/>
  <c r="P80" i="31"/>
  <c r="O80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CH79" i="31"/>
  <c r="CG79" i="31"/>
  <c r="CF79" i="31"/>
  <c r="CE79" i="31"/>
  <c r="CD79" i="31"/>
  <c r="CC79" i="31"/>
  <c r="CB79" i="31"/>
  <c r="CA79" i="31"/>
  <c r="BZ79" i="31"/>
  <c r="BY79" i="31"/>
  <c r="BX79" i="31"/>
  <c r="BW79" i="31"/>
  <c r="BV79" i="31"/>
  <c r="BU79" i="31"/>
  <c r="BT79" i="31"/>
  <c r="BS79" i="31"/>
  <c r="BR79" i="31"/>
  <c r="BQ79" i="31"/>
  <c r="BP79" i="31"/>
  <c r="BO79" i="31"/>
  <c r="BN79" i="31"/>
  <c r="BM79" i="31"/>
  <c r="BL79" i="31"/>
  <c r="BK79" i="31"/>
  <c r="BJ79" i="31"/>
  <c r="BI79" i="31"/>
  <c r="BH79" i="31"/>
  <c r="BG79" i="31"/>
  <c r="BF79" i="31"/>
  <c r="BE79" i="31"/>
  <c r="BD79" i="31"/>
  <c r="BC79" i="31"/>
  <c r="BB79" i="31"/>
  <c r="BA79" i="31"/>
  <c r="AZ79" i="31"/>
  <c r="AY79" i="31"/>
  <c r="AX79" i="31"/>
  <c r="AW79" i="31"/>
  <c r="AV79" i="31"/>
  <c r="AU79" i="31"/>
  <c r="AT79" i="31"/>
  <c r="AS79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Y79" i="31"/>
  <c r="X79" i="31"/>
  <c r="W79" i="31"/>
  <c r="V79" i="31"/>
  <c r="U79" i="31"/>
  <c r="T79" i="31"/>
  <c r="S79" i="31"/>
  <c r="R79" i="31"/>
  <c r="Q79" i="31"/>
  <c r="P79" i="31"/>
  <c r="O79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CH78" i="31"/>
  <c r="CG78" i="31"/>
  <c r="CF78" i="31"/>
  <c r="CE78" i="31"/>
  <c r="CD78" i="31"/>
  <c r="CC78" i="31"/>
  <c r="CB78" i="31"/>
  <c r="CA78" i="31"/>
  <c r="BZ78" i="31"/>
  <c r="BY78" i="31"/>
  <c r="BX78" i="31"/>
  <c r="BV78" i="31"/>
  <c r="BU78" i="31"/>
  <c r="BT78" i="31"/>
  <c r="BS78" i="31"/>
  <c r="BR78" i="31"/>
  <c r="BQ78" i="31"/>
  <c r="BP78" i="31"/>
  <c r="BO78" i="31"/>
  <c r="BN78" i="31"/>
  <c r="BM78" i="31"/>
  <c r="BL78" i="31"/>
  <c r="BJ78" i="31"/>
  <c r="BI78" i="31"/>
  <c r="BH78" i="31"/>
  <c r="BG78" i="31"/>
  <c r="BF78" i="31"/>
  <c r="BE78" i="31"/>
  <c r="BD78" i="31"/>
  <c r="BC78" i="31"/>
  <c r="BB78" i="31"/>
  <c r="BA78" i="31"/>
  <c r="AZ78" i="31"/>
  <c r="AX78" i="31"/>
  <c r="AW78" i="31"/>
  <c r="AV78" i="31"/>
  <c r="AU78" i="31"/>
  <c r="AT78" i="31"/>
  <c r="AS78" i="31"/>
  <c r="AR78" i="31"/>
  <c r="AQ78" i="31"/>
  <c r="AP78" i="31"/>
  <c r="AO78" i="31"/>
  <c r="AN78" i="31"/>
  <c r="AL78" i="31"/>
  <c r="AK78" i="31"/>
  <c r="AJ78" i="31"/>
  <c r="AI78" i="31"/>
  <c r="AH78" i="31"/>
  <c r="AG78" i="31"/>
  <c r="AF78" i="31"/>
  <c r="AE78" i="31"/>
  <c r="AD78" i="31"/>
  <c r="AC78" i="31"/>
  <c r="AB78" i="31"/>
  <c r="Z78" i="31"/>
  <c r="Y78" i="31"/>
  <c r="X78" i="31"/>
  <c r="W78" i="31"/>
  <c r="V78" i="31"/>
  <c r="U78" i="31"/>
  <c r="T78" i="31"/>
  <c r="S78" i="31"/>
  <c r="R78" i="31"/>
  <c r="Q78" i="31"/>
  <c r="P78" i="31"/>
  <c r="N78" i="31"/>
  <c r="M78" i="31"/>
  <c r="L78" i="31"/>
  <c r="K78" i="31"/>
  <c r="J78" i="31"/>
  <c r="I78" i="31"/>
  <c r="H78" i="31"/>
  <c r="G78" i="31"/>
  <c r="F78" i="31"/>
  <c r="E78" i="31"/>
  <c r="D78" i="31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AX90" i="30"/>
  <c r="AW90" i="30"/>
  <c r="AV90" i="30"/>
  <c r="AU90" i="30"/>
  <c r="AT90" i="30"/>
  <c r="AS90" i="30"/>
  <c r="AR90" i="30"/>
  <c r="AQ90" i="30"/>
  <c r="AP90" i="30"/>
  <c r="AO90" i="30"/>
  <c r="AN90" i="30"/>
  <c r="AM90" i="30"/>
  <c r="AL90" i="30"/>
  <c r="AK90" i="30"/>
  <c r="AJ90" i="30"/>
  <c r="AI90" i="30"/>
  <c r="AH90" i="30"/>
  <c r="AG90" i="30"/>
  <c r="AF90" i="30"/>
  <c r="AE90" i="30"/>
  <c r="AD90" i="30"/>
  <c r="AC90" i="30"/>
  <c r="AB90" i="30"/>
  <c r="AA90" i="30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AX89" i="30"/>
  <c r="AW89" i="30"/>
  <c r="AV89" i="30"/>
  <c r="AU89" i="30"/>
  <c r="AT89" i="30"/>
  <c r="AS89" i="30"/>
  <c r="AR89" i="30"/>
  <c r="AQ89" i="30"/>
  <c r="AP89" i="30"/>
  <c r="AO89" i="30"/>
  <c r="AN89" i="30"/>
  <c r="AM89" i="30"/>
  <c r="AL89" i="30"/>
  <c r="AK89" i="30"/>
  <c r="AJ89" i="30"/>
  <c r="AI89" i="30"/>
  <c r="AH89" i="30"/>
  <c r="AG89" i="30"/>
  <c r="AF89" i="30"/>
  <c r="AE89" i="30"/>
  <c r="AD89" i="30"/>
  <c r="AC89" i="30"/>
  <c r="AB89" i="30"/>
  <c r="AA89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AX88" i="30"/>
  <c r="AW88" i="30"/>
  <c r="AV88" i="30"/>
  <c r="AU88" i="30"/>
  <c r="AT88" i="30"/>
  <c r="AS88" i="30"/>
  <c r="AR88" i="30"/>
  <c r="AQ88" i="30"/>
  <c r="AP88" i="30"/>
  <c r="AO88" i="30"/>
  <c r="AN88" i="30"/>
  <c r="AM88" i="30"/>
  <c r="AL88" i="30"/>
  <c r="AK88" i="30"/>
  <c r="AJ88" i="30"/>
  <c r="AI88" i="30"/>
  <c r="AH88" i="30"/>
  <c r="AG88" i="30"/>
  <c r="AF88" i="30"/>
  <c r="AE88" i="30"/>
  <c r="AD88" i="30"/>
  <c r="AC88" i="30"/>
  <c r="AB88" i="30"/>
  <c r="AA88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AX87" i="30"/>
  <c r="AW87" i="30"/>
  <c r="AV87" i="30"/>
  <c r="AU87" i="30"/>
  <c r="AT87" i="30"/>
  <c r="AS87" i="30"/>
  <c r="AR87" i="30"/>
  <c r="AQ87" i="30"/>
  <c r="AP87" i="30"/>
  <c r="AO87" i="30"/>
  <c r="AN87" i="30"/>
  <c r="AM87" i="30"/>
  <c r="AL87" i="30"/>
  <c r="AK87" i="30"/>
  <c r="AJ87" i="30"/>
  <c r="AI87" i="30"/>
  <c r="AH87" i="30"/>
  <c r="AG87" i="30"/>
  <c r="AF87" i="30"/>
  <c r="AE87" i="30"/>
  <c r="AD87" i="30"/>
  <c r="AC87" i="30"/>
  <c r="AB87" i="30"/>
  <c r="AA87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AX86" i="30"/>
  <c r="AW86" i="30"/>
  <c r="AV86" i="30"/>
  <c r="AU86" i="30"/>
  <c r="AT86" i="30"/>
  <c r="AS86" i="30"/>
  <c r="AR86" i="30"/>
  <c r="AQ86" i="30"/>
  <c r="AP86" i="30"/>
  <c r="AO86" i="30"/>
  <c r="AN86" i="30"/>
  <c r="AM86" i="30"/>
  <c r="AL86" i="30"/>
  <c r="AK86" i="30"/>
  <c r="AJ86" i="30"/>
  <c r="AI86" i="30"/>
  <c r="AH86" i="30"/>
  <c r="AG86" i="30"/>
  <c r="AF86" i="30"/>
  <c r="AE86" i="30"/>
  <c r="AD86" i="30"/>
  <c r="AC86" i="30"/>
  <c r="AB86" i="30"/>
  <c r="AA86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AX85" i="30"/>
  <c r="AW85" i="30"/>
  <c r="AV85" i="30"/>
  <c r="AU85" i="30"/>
  <c r="AT85" i="30"/>
  <c r="AS85" i="30"/>
  <c r="AR85" i="30"/>
  <c r="AQ85" i="30"/>
  <c r="AP85" i="30"/>
  <c r="AO85" i="30"/>
  <c r="AN85" i="30"/>
  <c r="AM85" i="30"/>
  <c r="AL85" i="30"/>
  <c r="AK85" i="30"/>
  <c r="AJ85" i="30"/>
  <c r="AI85" i="30"/>
  <c r="AH85" i="30"/>
  <c r="AG85" i="30"/>
  <c r="AF85" i="30"/>
  <c r="AE85" i="30"/>
  <c r="AD85" i="30"/>
  <c r="AC85" i="30"/>
  <c r="AB85" i="30"/>
  <c r="AA85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AX84" i="30"/>
  <c r="AW84" i="30"/>
  <c r="AV84" i="30"/>
  <c r="AU84" i="30"/>
  <c r="AT84" i="30"/>
  <c r="AS84" i="30"/>
  <c r="AR84" i="30"/>
  <c r="AQ84" i="30"/>
  <c r="AP84" i="30"/>
  <c r="AO84" i="30"/>
  <c r="AN84" i="30"/>
  <c r="AM84" i="30"/>
  <c r="AL84" i="30"/>
  <c r="AK84" i="30"/>
  <c r="AJ84" i="30"/>
  <c r="AI84" i="30"/>
  <c r="AH84" i="30"/>
  <c r="AG84" i="30"/>
  <c r="AF84" i="30"/>
  <c r="AE84" i="30"/>
  <c r="AD84" i="30"/>
  <c r="AC84" i="30"/>
  <c r="AB84" i="30"/>
  <c r="AA84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AX83" i="30"/>
  <c r="AW83" i="30"/>
  <c r="AV83" i="30"/>
  <c r="AU83" i="30"/>
  <c r="AT83" i="30"/>
  <c r="AS83" i="30"/>
  <c r="AR83" i="30"/>
  <c r="AQ83" i="30"/>
  <c r="AP83" i="30"/>
  <c r="AO83" i="30"/>
  <c r="AN83" i="30"/>
  <c r="AM83" i="30"/>
  <c r="AL83" i="30"/>
  <c r="AK83" i="30"/>
  <c r="AJ83" i="30"/>
  <c r="AI83" i="30"/>
  <c r="AH83" i="30"/>
  <c r="AG83" i="30"/>
  <c r="AF83" i="30"/>
  <c r="AE83" i="30"/>
  <c r="AD83" i="30"/>
  <c r="AC83" i="30"/>
  <c r="AB83" i="30"/>
  <c r="AA83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AX82" i="30"/>
  <c r="AW82" i="30"/>
  <c r="AV82" i="30"/>
  <c r="AU82" i="30"/>
  <c r="AT82" i="30"/>
  <c r="AS82" i="30"/>
  <c r="AR82" i="30"/>
  <c r="AQ82" i="30"/>
  <c r="AP82" i="30"/>
  <c r="AO82" i="30"/>
  <c r="AN82" i="30"/>
  <c r="AM82" i="30"/>
  <c r="AL82" i="30"/>
  <c r="AK82" i="30"/>
  <c r="AJ82" i="30"/>
  <c r="AI82" i="30"/>
  <c r="AH82" i="30"/>
  <c r="AG82" i="30"/>
  <c r="AF82" i="30"/>
  <c r="AE82" i="30"/>
  <c r="AD82" i="30"/>
  <c r="AC82" i="30"/>
  <c r="AB82" i="30"/>
  <c r="AA82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AX81" i="30"/>
  <c r="AW81" i="30"/>
  <c r="AV81" i="30"/>
  <c r="AU81" i="30"/>
  <c r="AT81" i="30"/>
  <c r="AS81" i="30"/>
  <c r="AR81" i="30"/>
  <c r="AQ81" i="30"/>
  <c r="AP81" i="30"/>
  <c r="AO81" i="30"/>
  <c r="AN81" i="30"/>
  <c r="AM81" i="30"/>
  <c r="AL81" i="30"/>
  <c r="AK81" i="30"/>
  <c r="AJ81" i="30"/>
  <c r="AI81" i="30"/>
  <c r="AH81" i="30"/>
  <c r="AG81" i="30"/>
  <c r="AF81" i="30"/>
  <c r="AE81" i="30"/>
  <c r="AD81" i="30"/>
  <c r="AC81" i="30"/>
  <c r="AB81" i="30"/>
  <c r="AA81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AX80" i="30"/>
  <c r="AW80" i="30"/>
  <c r="AV80" i="30"/>
  <c r="AU80" i="30"/>
  <c r="AT80" i="30"/>
  <c r="AS80" i="30"/>
  <c r="AR80" i="30"/>
  <c r="AQ80" i="30"/>
  <c r="AP80" i="30"/>
  <c r="AO80" i="30"/>
  <c r="AN80" i="30"/>
  <c r="AM80" i="30"/>
  <c r="AL80" i="30"/>
  <c r="AK80" i="30"/>
  <c r="AJ80" i="30"/>
  <c r="AI80" i="30"/>
  <c r="AH80" i="30"/>
  <c r="AG80" i="30"/>
  <c r="AF80" i="30"/>
  <c r="AE80" i="30"/>
  <c r="AD80" i="30"/>
  <c r="AC80" i="30"/>
  <c r="AB80" i="30"/>
  <c r="AA80" i="30"/>
  <c r="Z80" i="30"/>
  <c r="Y80" i="30"/>
  <c r="X80" i="30"/>
  <c r="W80" i="30"/>
  <c r="V80" i="30"/>
  <c r="U80" i="30"/>
  <c r="T80" i="30"/>
  <c r="S80" i="30"/>
  <c r="R80" i="30"/>
  <c r="Q80" i="30"/>
  <c r="P80" i="30"/>
  <c r="O80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AX79" i="30"/>
  <c r="AW79" i="30"/>
  <c r="AV79" i="30"/>
  <c r="AU79" i="30"/>
  <c r="AT79" i="30"/>
  <c r="AS79" i="30"/>
  <c r="AR79" i="30"/>
  <c r="AQ79" i="30"/>
  <c r="AP79" i="30"/>
  <c r="AO79" i="30"/>
  <c r="AN79" i="30"/>
  <c r="AM79" i="30"/>
  <c r="AL79" i="30"/>
  <c r="AK79" i="30"/>
  <c r="AJ79" i="30"/>
  <c r="AI79" i="30"/>
  <c r="AH79" i="30"/>
  <c r="AG79" i="30"/>
  <c r="AF79" i="30"/>
  <c r="AE79" i="30"/>
  <c r="AD79" i="30"/>
  <c r="AC79" i="30"/>
  <c r="AB79" i="30"/>
  <c r="AA79" i="30"/>
  <c r="Z79" i="30"/>
  <c r="Y79" i="30"/>
  <c r="X79" i="30"/>
  <c r="W79" i="30"/>
  <c r="V79" i="30"/>
  <c r="U79" i="30"/>
  <c r="T79" i="30"/>
  <c r="S79" i="30"/>
  <c r="R79" i="30"/>
  <c r="Q79" i="30"/>
  <c r="P79" i="30"/>
  <c r="O79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CH78" i="30"/>
  <c r="CG78" i="30"/>
  <c r="CF78" i="30"/>
  <c r="CE78" i="30"/>
  <c r="CD78" i="30"/>
  <c r="CC78" i="30"/>
  <c r="CB78" i="30"/>
  <c r="CA78" i="30"/>
  <c r="BZ78" i="30"/>
  <c r="BY78" i="30"/>
  <c r="BX78" i="30"/>
  <c r="BV78" i="30"/>
  <c r="BU78" i="30"/>
  <c r="BT78" i="30"/>
  <c r="BS78" i="30"/>
  <c r="BR78" i="30"/>
  <c r="BQ78" i="30"/>
  <c r="BP78" i="30"/>
  <c r="BO78" i="30"/>
  <c r="BN78" i="30"/>
  <c r="BM78" i="30"/>
  <c r="BL78" i="30"/>
  <c r="BJ78" i="30"/>
  <c r="BI78" i="30"/>
  <c r="BH78" i="30"/>
  <c r="BG78" i="30"/>
  <c r="BF78" i="30"/>
  <c r="BE78" i="30"/>
  <c r="BD78" i="30"/>
  <c r="BC78" i="30"/>
  <c r="BB78" i="30"/>
  <c r="BA78" i="30"/>
  <c r="AZ78" i="30"/>
  <c r="AX78" i="30"/>
  <c r="AW78" i="30"/>
  <c r="AV78" i="30"/>
  <c r="AU78" i="30"/>
  <c r="AT78" i="30"/>
  <c r="AS78" i="30"/>
  <c r="AR78" i="30"/>
  <c r="AQ78" i="30"/>
  <c r="AP78" i="30"/>
  <c r="AO78" i="30"/>
  <c r="AN78" i="30"/>
  <c r="AL78" i="30"/>
  <c r="AK78" i="30"/>
  <c r="AJ78" i="30"/>
  <c r="AI78" i="30"/>
  <c r="AH78" i="30"/>
  <c r="AG78" i="30"/>
  <c r="AF78" i="30"/>
  <c r="AE78" i="30"/>
  <c r="AD78" i="30"/>
  <c r="AC78" i="30"/>
  <c r="AB78" i="30"/>
  <c r="Z78" i="30"/>
  <c r="Y78" i="30"/>
  <c r="X78" i="30"/>
  <c r="W78" i="30"/>
  <c r="V78" i="30"/>
  <c r="U78" i="30"/>
  <c r="T78" i="30"/>
  <c r="S78" i="30"/>
  <c r="R78" i="30"/>
  <c r="Q78" i="30"/>
  <c r="P78" i="30"/>
  <c r="N78" i="30"/>
  <c r="M78" i="30"/>
  <c r="L78" i="30"/>
  <c r="K78" i="30"/>
  <c r="J78" i="30"/>
  <c r="I78" i="30"/>
  <c r="H78" i="30"/>
  <c r="G78" i="30"/>
  <c r="F78" i="30"/>
  <c r="E78" i="30"/>
  <c r="D78" i="30"/>
  <c r="CH90" i="29"/>
  <c r="CG90" i="29"/>
  <c r="CF90" i="29"/>
  <c r="CE90" i="29"/>
  <c r="CD90" i="29"/>
  <c r="CC90" i="29"/>
  <c r="CB90" i="29"/>
  <c r="CA90" i="29"/>
  <c r="BZ90" i="29"/>
  <c r="BY90" i="29"/>
  <c r="BX90" i="29"/>
  <c r="BW90" i="29"/>
  <c r="BV90" i="29"/>
  <c r="BU90" i="29"/>
  <c r="BT90" i="29"/>
  <c r="BS90" i="29"/>
  <c r="BR90" i="29"/>
  <c r="BQ90" i="29"/>
  <c r="BP90" i="29"/>
  <c r="BO90" i="29"/>
  <c r="BN90" i="29"/>
  <c r="BM90" i="29"/>
  <c r="BL90" i="29"/>
  <c r="BK90" i="29"/>
  <c r="BJ90" i="29"/>
  <c r="BI90" i="29"/>
  <c r="BH90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CH89" i="29"/>
  <c r="CG89" i="29"/>
  <c r="CF89" i="29"/>
  <c r="CE89" i="29"/>
  <c r="CD89" i="29"/>
  <c r="CC89" i="29"/>
  <c r="CB89" i="29"/>
  <c r="CA89" i="29"/>
  <c r="BZ89" i="29"/>
  <c r="BY89" i="29"/>
  <c r="BX89" i="29"/>
  <c r="BW89" i="29"/>
  <c r="BV89" i="29"/>
  <c r="BU89" i="29"/>
  <c r="BT89" i="29"/>
  <c r="BS89" i="29"/>
  <c r="BR89" i="29"/>
  <c r="BQ89" i="29"/>
  <c r="BP89" i="29"/>
  <c r="BO89" i="29"/>
  <c r="BN89" i="29"/>
  <c r="BM89" i="29"/>
  <c r="BL89" i="29"/>
  <c r="BK89" i="29"/>
  <c r="BJ89" i="29"/>
  <c r="BI89" i="29"/>
  <c r="BH89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CH88" i="29"/>
  <c r="CG88" i="29"/>
  <c r="CF88" i="29"/>
  <c r="CE88" i="29"/>
  <c r="CD88" i="29"/>
  <c r="CC88" i="29"/>
  <c r="CB88" i="29"/>
  <c r="CA88" i="29"/>
  <c r="BZ88" i="29"/>
  <c r="BY88" i="29"/>
  <c r="BX88" i="29"/>
  <c r="BW88" i="29"/>
  <c r="BV88" i="29"/>
  <c r="BU88" i="29"/>
  <c r="BT88" i="29"/>
  <c r="BS88" i="29"/>
  <c r="BR88" i="29"/>
  <c r="BQ88" i="29"/>
  <c r="BP88" i="29"/>
  <c r="BO88" i="29"/>
  <c r="BN88" i="29"/>
  <c r="BM88" i="29"/>
  <c r="BL88" i="29"/>
  <c r="BK88" i="29"/>
  <c r="BJ88" i="29"/>
  <c r="BI88" i="29"/>
  <c r="BH88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CH87" i="29"/>
  <c r="CG87" i="29"/>
  <c r="CF87" i="29"/>
  <c r="CE87" i="29"/>
  <c r="CD87" i="29"/>
  <c r="CC87" i="29"/>
  <c r="CB87" i="29"/>
  <c r="CA87" i="29"/>
  <c r="BZ87" i="29"/>
  <c r="BY87" i="29"/>
  <c r="BX87" i="29"/>
  <c r="BW87" i="29"/>
  <c r="BV87" i="29"/>
  <c r="BU87" i="29"/>
  <c r="BT87" i="29"/>
  <c r="BS87" i="29"/>
  <c r="BR87" i="29"/>
  <c r="BQ87" i="29"/>
  <c r="BP87" i="29"/>
  <c r="BO87" i="29"/>
  <c r="BN87" i="29"/>
  <c r="BM87" i="29"/>
  <c r="BL87" i="29"/>
  <c r="BK87" i="29"/>
  <c r="BJ87" i="29"/>
  <c r="BI87" i="29"/>
  <c r="BH87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CH86" i="29"/>
  <c r="CG86" i="29"/>
  <c r="CF86" i="29"/>
  <c r="CE86" i="29"/>
  <c r="CD86" i="29"/>
  <c r="CC86" i="29"/>
  <c r="CB86" i="29"/>
  <c r="CA86" i="29"/>
  <c r="BZ86" i="29"/>
  <c r="BY86" i="29"/>
  <c r="BX86" i="29"/>
  <c r="BW86" i="29"/>
  <c r="BV86" i="29"/>
  <c r="BU86" i="29"/>
  <c r="BT86" i="29"/>
  <c r="BS86" i="29"/>
  <c r="BR86" i="29"/>
  <c r="BQ86" i="29"/>
  <c r="BP86" i="29"/>
  <c r="BO86" i="29"/>
  <c r="BN86" i="29"/>
  <c r="BM86" i="29"/>
  <c r="BL86" i="29"/>
  <c r="BK86" i="29"/>
  <c r="BJ86" i="29"/>
  <c r="BI86" i="29"/>
  <c r="BH86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CH85" i="29"/>
  <c r="CG85" i="29"/>
  <c r="CF85" i="29"/>
  <c r="CE85" i="29"/>
  <c r="CD85" i="29"/>
  <c r="CC85" i="29"/>
  <c r="CB85" i="29"/>
  <c r="CA85" i="29"/>
  <c r="BZ85" i="29"/>
  <c r="BY85" i="29"/>
  <c r="BX85" i="29"/>
  <c r="BW85" i="29"/>
  <c r="BV85" i="29"/>
  <c r="BU85" i="29"/>
  <c r="BT85" i="29"/>
  <c r="BS85" i="29"/>
  <c r="BR85" i="29"/>
  <c r="BQ85" i="29"/>
  <c r="BP85" i="29"/>
  <c r="BO85" i="29"/>
  <c r="BN85" i="29"/>
  <c r="BM85" i="29"/>
  <c r="BL85" i="29"/>
  <c r="BK85" i="29"/>
  <c r="BJ85" i="29"/>
  <c r="BI85" i="29"/>
  <c r="BH85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CH84" i="29"/>
  <c r="CG84" i="29"/>
  <c r="CF84" i="29"/>
  <c r="CE84" i="29"/>
  <c r="CD84" i="29"/>
  <c r="CC84" i="29"/>
  <c r="CB84" i="29"/>
  <c r="CA84" i="29"/>
  <c r="BZ84" i="29"/>
  <c r="BY84" i="29"/>
  <c r="BX84" i="29"/>
  <c r="BW84" i="29"/>
  <c r="BV84" i="29"/>
  <c r="BU84" i="29"/>
  <c r="BT84" i="29"/>
  <c r="BS84" i="29"/>
  <c r="BR84" i="29"/>
  <c r="BQ84" i="29"/>
  <c r="BP84" i="29"/>
  <c r="BO84" i="29"/>
  <c r="BN84" i="29"/>
  <c r="BM84" i="29"/>
  <c r="BL84" i="29"/>
  <c r="BK84" i="29"/>
  <c r="BJ84" i="29"/>
  <c r="BI84" i="29"/>
  <c r="BH84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CH83" i="29"/>
  <c r="CG83" i="29"/>
  <c r="CF83" i="29"/>
  <c r="CE83" i="29"/>
  <c r="CD83" i="29"/>
  <c r="CC83" i="29"/>
  <c r="CB83" i="29"/>
  <c r="CA83" i="29"/>
  <c r="BZ83" i="29"/>
  <c r="BY83" i="29"/>
  <c r="BX83" i="29"/>
  <c r="BW83" i="29"/>
  <c r="BV83" i="29"/>
  <c r="BU83" i="29"/>
  <c r="BT83" i="29"/>
  <c r="BS83" i="29"/>
  <c r="BR83" i="29"/>
  <c r="BQ83" i="29"/>
  <c r="BP83" i="29"/>
  <c r="BO83" i="29"/>
  <c r="BN83" i="29"/>
  <c r="BM83" i="29"/>
  <c r="BL83" i="29"/>
  <c r="BK83" i="29"/>
  <c r="BJ83" i="29"/>
  <c r="BI83" i="29"/>
  <c r="BH83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CH82" i="29"/>
  <c r="CG82" i="29"/>
  <c r="CF82" i="29"/>
  <c r="CE82" i="29"/>
  <c r="CD82" i="29"/>
  <c r="CC82" i="29"/>
  <c r="CB82" i="29"/>
  <c r="CA82" i="29"/>
  <c r="BZ82" i="29"/>
  <c r="BY82" i="29"/>
  <c r="BX82" i="29"/>
  <c r="BW82" i="29"/>
  <c r="BV82" i="29"/>
  <c r="BU82" i="29"/>
  <c r="BT82" i="29"/>
  <c r="BS82" i="29"/>
  <c r="BR82" i="29"/>
  <c r="BQ82" i="29"/>
  <c r="BP82" i="29"/>
  <c r="BO82" i="29"/>
  <c r="BN82" i="29"/>
  <c r="BM82" i="29"/>
  <c r="BL82" i="29"/>
  <c r="BK82" i="29"/>
  <c r="BJ82" i="29"/>
  <c r="BI82" i="29"/>
  <c r="BH82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H81" i="29"/>
  <c r="CG81" i="29"/>
  <c r="CF81" i="29"/>
  <c r="CE81" i="29"/>
  <c r="CD81" i="29"/>
  <c r="CC81" i="29"/>
  <c r="CB81" i="29"/>
  <c r="CA81" i="29"/>
  <c r="BZ81" i="29"/>
  <c r="BY81" i="29"/>
  <c r="BX81" i="29"/>
  <c r="BW81" i="29"/>
  <c r="BV81" i="29"/>
  <c r="BU81" i="29"/>
  <c r="BT81" i="29"/>
  <c r="BS81" i="29"/>
  <c r="BR81" i="29"/>
  <c r="BQ81" i="29"/>
  <c r="BP81" i="29"/>
  <c r="BO81" i="29"/>
  <c r="BN81" i="29"/>
  <c r="BM81" i="29"/>
  <c r="BL81" i="29"/>
  <c r="BK81" i="29"/>
  <c r="BJ81" i="29"/>
  <c r="BI81" i="29"/>
  <c r="BH81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CH80" i="29"/>
  <c r="CG80" i="29"/>
  <c r="CF80" i="29"/>
  <c r="CE80" i="29"/>
  <c r="CD80" i="29"/>
  <c r="CC80" i="29"/>
  <c r="CB80" i="29"/>
  <c r="CA80" i="29"/>
  <c r="BZ80" i="29"/>
  <c r="BY80" i="29"/>
  <c r="BX80" i="29"/>
  <c r="BW80" i="29"/>
  <c r="BV80" i="29"/>
  <c r="BU80" i="29"/>
  <c r="BT80" i="29"/>
  <c r="BS80" i="29"/>
  <c r="BR80" i="29"/>
  <c r="BQ80" i="29"/>
  <c r="BP80" i="29"/>
  <c r="BO80" i="29"/>
  <c r="BN80" i="29"/>
  <c r="BM80" i="29"/>
  <c r="BL80" i="29"/>
  <c r="BK80" i="29"/>
  <c r="BJ80" i="29"/>
  <c r="BI80" i="29"/>
  <c r="BH80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CH79" i="29"/>
  <c r="CG79" i="29"/>
  <c r="CF79" i="29"/>
  <c r="CE79" i="29"/>
  <c r="CD79" i="29"/>
  <c r="CC79" i="29"/>
  <c r="CB79" i="29"/>
  <c r="CA79" i="29"/>
  <c r="BZ79" i="29"/>
  <c r="BY79" i="29"/>
  <c r="BX79" i="29"/>
  <c r="BW79" i="29"/>
  <c r="BV79" i="29"/>
  <c r="BU79" i="29"/>
  <c r="BT79" i="29"/>
  <c r="BS79" i="29"/>
  <c r="BR79" i="29"/>
  <c r="BQ79" i="29"/>
  <c r="BP79" i="29"/>
  <c r="BO79" i="29"/>
  <c r="BN79" i="29"/>
  <c r="BM79" i="29"/>
  <c r="BL79" i="29"/>
  <c r="BK79" i="29"/>
  <c r="BJ79" i="29"/>
  <c r="BI79" i="29"/>
  <c r="BH79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CH78" i="29"/>
  <c r="CG78" i="29"/>
  <c r="CF78" i="29"/>
  <c r="CE78" i="29"/>
  <c r="CD78" i="29"/>
  <c r="CC78" i="29"/>
  <c r="CB78" i="29"/>
  <c r="CA78" i="29"/>
  <c r="BZ78" i="29"/>
  <c r="BY78" i="29"/>
  <c r="BX78" i="29"/>
  <c r="BV78" i="29"/>
  <c r="BU78" i="29"/>
  <c r="BT78" i="29"/>
  <c r="BS78" i="29"/>
  <c r="BR78" i="29"/>
  <c r="BQ78" i="29"/>
  <c r="BP78" i="29"/>
  <c r="BO78" i="29"/>
  <c r="BN78" i="29"/>
  <c r="BM78" i="29"/>
  <c r="BL78" i="29"/>
  <c r="BJ78" i="29"/>
  <c r="BI78" i="29"/>
  <c r="BH78" i="29"/>
  <c r="BG78" i="29"/>
  <c r="BF78" i="29"/>
  <c r="BE78" i="29"/>
  <c r="BD78" i="29"/>
  <c r="BC78" i="29"/>
  <c r="BB78" i="29"/>
  <c r="BA78" i="29"/>
  <c r="AZ78" i="29"/>
  <c r="AX78" i="29"/>
  <c r="AW78" i="29"/>
  <c r="AV78" i="29"/>
  <c r="AU78" i="29"/>
  <c r="AT78" i="29"/>
  <c r="AS78" i="29"/>
  <c r="AR78" i="29"/>
  <c r="AQ78" i="29"/>
  <c r="AP78" i="29"/>
  <c r="AO78" i="29"/>
  <c r="AN78" i="29"/>
  <c r="AL78" i="29"/>
  <c r="AK78" i="29"/>
  <c r="AJ78" i="29"/>
  <c r="AI78" i="29"/>
  <c r="AH78" i="29"/>
  <c r="AG78" i="29"/>
  <c r="AF78" i="29"/>
  <c r="AE78" i="29"/>
  <c r="AD78" i="29"/>
  <c r="AC78" i="29"/>
  <c r="AB78" i="29"/>
  <c r="Z78" i="29"/>
  <c r="Y78" i="29"/>
  <c r="X78" i="29"/>
  <c r="W78" i="29"/>
  <c r="V78" i="29"/>
  <c r="U78" i="29"/>
  <c r="T78" i="29"/>
  <c r="S78" i="29"/>
  <c r="R78" i="29"/>
  <c r="Q78" i="29"/>
  <c r="P78" i="29"/>
  <c r="N78" i="29"/>
  <c r="M78" i="29"/>
  <c r="L78" i="29"/>
  <c r="K78" i="29"/>
  <c r="J78" i="29"/>
  <c r="I78" i="29"/>
  <c r="H78" i="29"/>
  <c r="G78" i="29"/>
  <c r="F78" i="29"/>
  <c r="E78" i="29"/>
  <c r="D78" i="29"/>
  <c r="CJ81" i="33"/>
  <c r="CJ82" i="33"/>
  <c r="CJ83" i="33"/>
  <c r="CJ84" i="33"/>
  <c r="CJ85" i="33"/>
  <c r="CJ86" i="33"/>
  <c r="CJ87" i="33"/>
  <c r="CJ88" i="33"/>
  <c r="CJ89" i="33"/>
  <c r="CJ90" i="33"/>
  <c r="CH90" i="33"/>
  <c r="CG90" i="33"/>
  <c r="CF90" i="33"/>
  <c r="CE90" i="33"/>
  <c r="CD90" i="33"/>
  <c r="CC90" i="33"/>
  <c r="CB90" i="33"/>
  <c r="CA90" i="33"/>
  <c r="BZ90" i="33"/>
  <c r="BY90" i="33"/>
  <c r="BX90" i="33"/>
  <c r="BW90" i="33"/>
  <c r="BV90" i="33"/>
  <c r="BU90" i="33"/>
  <c r="BT90" i="33"/>
  <c r="BS90" i="33"/>
  <c r="BR90" i="33"/>
  <c r="BQ90" i="33"/>
  <c r="BP90" i="33"/>
  <c r="BO90" i="33"/>
  <c r="BN90" i="33"/>
  <c r="BM90" i="33"/>
  <c r="BL90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AW90" i="33"/>
  <c r="AV90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G90" i="33"/>
  <c r="AF90" i="33"/>
  <c r="AE90" i="33"/>
  <c r="AD90" i="33"/>
  <c r="AC90" i="33"/>
  <c r="AB90" i="33"/>
  <c r="AA90" i="33"/>
  <c r="Z90" i="33"/>
  <c r="Y90" i="33"/>
  <c r="X90" i="33"/>
  <c r="W90" i="33"/>
  <c r="V90" i="33"/>
  <c r="U90" i="33"/>
  <c r="T90" i="33"/>
  <c r="S90" i="33"/>
  <c r="R90" i="33"/>
  <c r="Q90" i="33"/>
  <c r="P90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CH89" i="33"/>
  <c r="CG89" i="33"/>
  <c r="CF89" i="33"/>
  <c r="CE89" i="33"/>
  <c r="CD89" i="33"/>
  <c r="CC89" i="33"/>
  <c r="CB89" i="33"/>
  <c r="CA89" i="33"/>
  <c r="BZ89" i="33"/>
  <c r="BY89" i="33"/>
  <c r="BX89" i="33"/>
  <c r="BW89" i="33"/>
  <c r="BV89" i="33"/>
  <c r="BU89" i="33"/>
  <c r="BT89" i="33"/>
  <c r="BS89" i="33"/>
  <c r="BR89" i="33"/>
  <c r="BQ89" i="33"/>
  <c r="BP89" i="33"/>
  <c r="BO89" i="33"/>
  <c r="BN89" i="33"/>
  <c r="BM89" i="33"/>
  <c r="BL89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AW89" i="33"/>
  <c r="AV89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G89" i="33"/>
  <c r="AF89" i="33"/>
  <c r="AE89" i="33"/>
  <c r="AD89" i="33"/>
  <c r="AC89" i="33"/>
  <c r="AB89" i="33"/>
  <c r="AA89" i="33"/>
  <c r="Z89" i="33"/>
  <c r="Y89" i="33"/>
  <c r="X89" i="33"/>
  <c r="W89" i="33"/>
  <c r="V89" i="33"/>
  <c r="U89" i="33"/>
  <c r="T89" i="33"/>
  <c r="S89" i="33"/>
  <c r="R89" i="33"/>
  <c r="Q89" i="33"/>
  <c r="P89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CH88" i="33"/>
  <c r="CG88" i="33"/>
  <c r="CF88" i="33"/>
  <c r="CE88" i="33"/>
  <c r="CD88" i="33"/>
  <c r="CC88" i="33"/>
  <c r="CB88" i="33"/>
  <c r="CA88" i="33"/>
  <c r="BZ88" i="33"/>
  <c r="BY88" i="33"/>
  <c r="BX88" i="33"/>
  <c r="BW88" i="33"/>
  <c r="BV88" i="33"/>
  <c r="BU88" i="33"/>
  <c r="BT88" i="33"/>
  <c r="BS88" i="33"/>
  <c r="BR88" i="33"/>
  <c r="BQ88" i="33"/>
  <c r="BP88" i="33"/>
  <c r="BO88" i="33"/>
  <c r="BN88" i="33"/>
  <c r="BM88" i="33"/>
  <c r="BL88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AW88" i="33"/>
  <c r="AV88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G88" i="33"/>
  <c r="AF88" i="33"/>
  <c r="AE88" i="33"/>
  <c r="AD88" i="33"/>
  <c r="AC88" i="33"/>
  <c r="AB88" i="33"/>
  <c r="AA88" i="33"/>
  <c r="Z88" i="33"/>
  <c r="Y88" i="33"/>
  <c r="X88" i="33"/>
  <c r="W88" i="33"/>
  <c r="V88" i="33"/>
  <c r="U88" i="33"/>
  <c r="T88" i="33"/>
  <c r="S88" i="33"/>
  <c r="R88" i="33"/>
  <c r="Q88" i="33"/>
  <c r="P88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CH87" i="33"/>
  <c r="CG87" i="33"/>
  <c r="CF87" i="33"/>
  <c r="CE87" i="33"/>
  <c r="CD87" i="33"/>
  <c r="CC87" i="33"/>
  <c r="CB87" i="33"/>
  <c r="CA87" i="33"/>
  <c r="BZ87" i="33"/>
  <c r="BY87" i="33"/>
  <c r="BX87" i="33"/>
  <c r="BW87" i="33"/>
  <c r="BV87" i="33"/>
  <c r="BU87" i="33"/>
  <c r="BT87" i="33"/>
  <c r="BS87" i="33"/>
  <c r="BR87" i="33"/>
  <c r="BQ87" i="33"/>
  <c r="BP87" i="33"/>
  <c r="BO87" i="33"/>
  <c r="BN87" i="33"/>
  <c r="BM87" i="33"/>
  <c r="BL87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AW87" i="33"/>
  <c r="AV87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G87" i="33"/>
  <c r="AF87" i="33"/>
  <c r="AE87" i="33"/>
  <c r="AD87" i="33"/>
  <c r="AC87" i="33"/>
  <c r="AB87" i="33"/>
  <c r="AA87" i="33"/>
  <c r="Z87" i="33"/>
  <c r="Y87" i="33"/>
  <c r="X87" i="33"/>
  <c r="W87" i="33"/>
  <c r="V87" i="33"/>
  <c r="U87" i="33"/>
  <c r="T87" i="33"/>
  <c r="S87" i="33"/>
  <c r="R87" i="33"/>
  <c r="Q87" i="33"/>
  <c r="P87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CH86" i="33"/>
  <c r="CG86" i="33"/>
  <c r="CF86" i="33"/>
  <c r="CE86" i="33"/>
  <c r="CD86" i="33"/>
  <c r="CC86" i="33"/>
  <c r="CB86" i="33"/>
  <c r="CA86" i="33"/>
  <c r="BZ86" i="33"/>
  <c r="BY86" i="33"/>
  <c r="BX86" i="33"/>
  <c r="BW86" i="33"/>
  <c r="BV86" i="33"/>
  <c r="BU86" i="33"/>
  <c r="BT86" i="33"/>
  <c r="BS86" i="33"/>
  <c r="BR86" i="33"/>
  <c r="BQ86" i="33"/>
  <c r="BP86" i="33"/>
  <c r="BO86" i="33"/>
  <c r="BN86" i="33"/>
  <c r="BM86" i="33"/>
  <c r="BL86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AW86" i="33"/>
  <c r="AV86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G86" i="33"/>
  <c r="AF86" i="33"/>
  <c r="AE86" i="33"/>
  <c r="AD86" i="33"/>
  <c r="AC86" i="33"/>
  <c r="AB86" i="33"/>
  <c r="AA86" i="33"/>
  <c r="Z86" i="33"/>
  <c r="Y86" i="33"/>
  <c r="X86" i="33"/>
  <c r="W86" i="33"/>
  <c r="V86" i="33"/>
  <c r="U86" i="33"/>
  <c r="T86" i="33"/>
  <c r="S86" i="33"/>
  <c r="R86" i="33"/>
  <c r="Q86" i="33"/>
  <c r="P86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CH85" i="33"/>
  <c r="CG85" i="33"/>
  <c r="CF85" i="33"/>
  <c r="CE85" i="33"/>
  <c r="CD85" i="33"/>
  <c r="CC85" i="33"/>
  <c r="CB85" i="33"/>
  <c r="CA85" i="33"/>
  <c r="BZ85" i="33"/>
  <c r="BY85" i="33"/>
  <c r="BX85" i="33"/>
  <c r="BW85" i="33"/>
  <c r="BV85" i="33"/>
  <c r="BU85" i="33"/>
  <c r="BT85" i="33"/>
  <c r="BS85" i="33"/>
  <c r="BR85" i="33"/>
  <c r="BQ85" i="33"/>
  <c r="BP85" i="33"/>
  <c r="BO85" i="33"/>
  <c r="BN85" i="33"/>
  <c r="BM85" i="33"/>
  <c r="BL85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AW85" i="33"/>
  <c r="AV85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G85" i="33"/>
  <c r="AF85" i="33"/>
  <c r="AE85" i="33"/>
  <c r="AD85" i="33"/>
  <c r="AC85" i="33"/>
  <c r="AB85" i="33"/>
  <c r="AA85" i="33"/>
  <c r="Z85" i="33"/>
  <c r="Y85" i="33"/>
  <c r="X85" i="33"/>
  <c r="W85" i="33"/>
  <c r="V85" i="33"/>
  <c r="U85" i="33"/>
  <c r="T85" i="33"/>
  <c r="S85" i="33"/>
  <c r="R85" i="33"/>
  <c r="Q85" i="33"/>
  <c r="P85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CH84" i="33"/>
  <c r="CG84" i="33"/>
  <c r="CF84" i="33"/>
  <c r="CE84" i="33"/>
  <c r="CD84" i="33"/>
  <c r="CC84" i="33"/>
  <c r="CB84" i="33"/>
  <c r="CA84" i="33"/>
  <c r="BZ84" i="33"/>
  <c r="BY84" i="33"/>
  <c r="BX84" i="33"/>
  <c r="BW84" i="33"/>
  <c r="BV84" i="33"/>
  <c r="BU84" i="33"/>
  <c r="BT84" i="33"/>
  <c r="BS84" i="33"/>
  <c r="BR84" i="33"/>
  <c r="BQ84" i="33"/>
  <c r="BP84" i="33"/>
  <c r="BO84" i="33"/>
  <c r="BN84" i="33"/>
  <c r="BM84" i="33"/>
  <c r="BL84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AW84" i="33"/>
  <c r="AV84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G84" i="33"/>
  <c r="AF84" i="33"/>
  <c r="AE84" i="33"/>
  <c r="AD84" i="33"/>
  <c r="AC84" i="33"/>
  <c r="AB84" i="33"/>
  <c r="AA84" i="33"/>
  <c r="Z84" i="33"/>
  <c r="Y84" i="33"/>
  <c r="X84" i="33"/>
  <c r="W84" i="33"/>
  <c r="V84" i="33"/>
  <c r="U84" i="33"/>
  <c r="T84" i="33"/>
  <c r="S84" i="33"/>
  <c r="R84" i="33"/>
  <c r="Q84" i="33"/>
  <c r="P84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CH83" i="33"/>
  <c r="CG83" i="33"/>
  <c r="CF83" i="33"/>
  <c r="CE83" i="33"/>
  <c r="CD83" i="33"/>
  <c r="CC83" i="33"/>
  <c r="CB83" i="33"/>
  <c r="CA83" i="33"/>
  <c r="BZ83" i="33"/>
  <c r="BY83" i="33"/>
  <c r="BX83" i="33"/>
  <c r="BW83" i="33"/>
  <c r="BV83" i="33"/>
  <c r="BU83" i="33"/>
  <c r="BT83" i="33"/>
  <c r="BS83" i="33"/>
  <c r="BR83" i="33"/>
  <c r="BQ83" i="33"/>
  <c r="BP83" i="33"/>
  <c r="BO83" i="33"/>
  <c r="BN83" i="33"/>
  <c r="BM83" i="33"/>
  <c r="BL83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AW83" i="33"/>
  <c r="AV83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G83" i="33"/>
  <c r="AF83" i="33"/>
  <c r="AE83" i="33"/>
  <c r="AD83" i="33"/>
  <c r="AC83" i="33"/>
  <c r="AB83" i="33"/>
  <c r="AA83" i="33"/>
  <c r="Z83" i="33"/>
  <c r="Y83" i="33"/>
  <c r="X83" i="33"/>
  <c r="W83" i="33"/>
  <c r="V83" i="33"/>
  <c r="U83" i="33"/>
  <c r="T83" i="33"/>
  <c r="S83" i="33"/>
  <c r="R83" i="33"/>
  <c r="Q83" i="33"/>
  <c r="P83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CH82" i="33"/>
  <c r="CG82" i="33"/>
  <c r="CF82" i="33"/>
  <c r="CE82" i="33"/>
  <c r="CD82" i="33"/>
  <c r="CC82" i="33"/>
  <c r="CB82" i="33"/>
  <c r="CA82" i="33"/>
  <c r="BZ82" i="33"/>
  <c r="BY82" i="33"/>
  <c r="BX82" i="33"/>
  <c r="BW82" i="33"/>
  <c r="BV82" i="33"/>
  <c r="BU82" i="33"/>
  <c r="BT82" i="33"/>
  <c r="BS82" i="33"/>
  <c r="BR82" i="33"/>
  <c r="BQ82" i="33"/>
  <c r="BP82" i="33"/>
  <c r="BO82" i="33"/>
  <c r="BN82" i="33"/>
  <c r="BM82" i="33"/>
  <c r="BL82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AW82" i="33"/>
  <c r="AV82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G82" i="33"/>
  <c r="AF82" i="33"/>
  <c r="AE82" i="33"/>
  <c r="AD82" i="33"/>
  <c r="AC82" i="33"/>
  <c r="AB82" i="33"/>
  <c r="AA82" i="33"/>
  <c r="Z82" i="33"/>
  <c r="Y82" i="33"/>
  <c r="X82" i="33"/>
  <c r="W82" i="33"/>
  <c r="V82" i="33"/>
  <c r="U82" i="33"/>
  <c r="T82" i="33"/>
  <c r="S82" i="33"/>
  <c r="R82" i="33"/>
  <c r="Q82" i="33"/>
  <c r="P82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CH81" i="33"/>
  <c r="CG81" i="33"/>
  <c r="CF81" i="33"/>
  <c r="CE81" i="33"/>
  <c r="CD81" i="33"/>
  <c r="CC81" i="33"/>
  <c r="CB81" i="33"/>
  <c r="CA81" i="33"/>
  <c r="BZ81" i="33"/>
  <c r="BY81" i="33"/>
  <c r="BX81" i="33"/>
  <c r="BW81" i="33"/>
  <c r="BV81" i="33"/>
  <c r="BU81" i="33"/>
  <c r="BT81" i="33"/>
  <c r="BS81" i="33"/>
  <c r="BR81" i="33"/>
  <c r="BQ81" i="33"/>
  <c r="BP81" i="33"/>
  <c r="BO81" i="33"/>
  <c r="BN81" i="33"/>
  <c r="BM81" i="33"/>
  <c r="BL81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AW81" i="33"/>
  <c r="AV81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G81" i="33"/>
  <c r="AF81" i="33"/>
  <c r="AE81" i="33"/>
  <c r="AD81" i="33"/>
  <c r="AC81" i="33"/>
  <c r="AB81" i="33"/>
  <c r="AA81" i="33"/>
  <c r="Z81" i="33"/>
  <c r="Y81" i="33"/>
  <c r="X81" i="33"/>
  <c r="W81" i="33"/>
  <c r="V81" i="33"/>
  <c r="U81" i="33"/>
  <c r="T81" i="33"/>
  <c r="S81" i="33"/>
  <c r="R81" i="33"/>
  <c r="Q81" i="33"/>
  <c r="P81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CH80" i="33"/>
  <c r="CG80" i="33"/>
  <c r="CF80" i="33"/>
  <c r="CE80" i="33"/>
  <c r="CD80" i="33"/>
  <c r="CC80" i="33"/>
  <c r="CB80" i="33"/>
  <c r="CA80" i="33"/>
  <c r="BZ80" i="33"/>
  <c r="BY80" i="33"/>
  <c r="BX80" i="33"/>
  <c r="BW80" i="33"/>
  <c r="BV80" i="33"/>
  <c r="BU80" i="33"/>
  <c r="BT80" i="33"/>
  <c r="BS80" i="33"/>
  <c r="BR80" i="33"/>
  <c r="BQ80" i="33"/>
  <c r="BP80" i="33"/>
  <c r="BO80" i="33"/>
  <c r="BN80" i="33"/>
  <c r="BM80" i="33"/>
  <c r="BL80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AW80" i="33"/>
  <c r="AV80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G80" i="33"/>
  <c r="AF80" i="33"/>
  <c r="AE80" i="33"/>
  <c r="AD80" i="33"/>
  <c r="AC80" i="33"/>
  <c r="AB80" i="33"/>
  <c r="AA80" i="33"/>
  <c r="Z80" i="33"/>
  <c r="Y80" i="33"/>
  <c r="X80" i="33"/>
  <c r="W80" i="33"/>
  <c r="V80" i="33"/>
  <c r="U80" i="33"/>
  <c r="T80" i="33"/>
  <c r="S80" i="33"/>
  <c r="R80" i="33"/>
  <c r="Q80" i="33"/>
  <c r="P80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CH79" i="33"/>
  <c r="CG79" i="33"/>
  <c r="CF79" i="33"/>
  <c r="CE79" i="33"/>
  <c r="CD79" i="33"/>
  <c r="CC79" i="33"/>
  <c r="CB79" i="33"/>
  <c r="CA79" i="33"/>
  <c r="BZ79" i="33"/>
  <c r="BY79" i="33"/>
  <c r="BX79" i="33"/>
  <c r="BW79" i="33"/>
  <c r="BV79" i="33"/>
  <c r="BU79" i="33"/>
  <c r="BT79" i="33"/>
  <c r="BS79" i="33"/>
  <c r="BR79" i="33"/>
  <c r="BQ79" i="33"/>
  <c r="BP79" i="33"/>
  <c r="BO79" i="33"/>
  <c r="BN79" i="33"/>
  <c r="BM79" i="33"/>
  <c r="BL79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AW79" i="33"/>
  <c r="AV79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G79" i="33"/>
  <c r="AF79" i="33"/>
  <c r="AE79" i="33"/>
  <c r="AD79" i="33"/>
  <c r="AC79" i="33"/>
  <c r="AB79" i="33"/>
  <c r="AA79" i="33"/>
  <c r="Z79" i="33"/>
  <c r="Y79" i="33"/>
  <c r="X79" i="33"/>
  <c r="W79" i="33"/>
  <c r="V79" i="33"/>
  <c r="U79" i="33"/>
  <c r="T79" i="33"/>
  <c r="S79" i="33"/>
  <c r="R79" i="33"/>
  <c r="Q79" i="33"/>
  <c r="P79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CH78" i="33"/>
  <c r="CG78" i="33"/>
  <c r="CF78" i="33"/>
  <c r="CE78" i="33"/>
  <c r="CD78" i="33"/>
  <c r="CC78" i="33"/>
  <c r="CB78" i="33"/>
  <c r="CA78" i="33"/>
  <c r="BZ78" i="33"/>
  <c r="BY78" i="33"/>
  <c r="BX78" i="33"/>
  <c r="BV78" i="33"/>
  <c r="BU78" i="33"/>
  <c r="BT78" i="33"/>
  <c r="BS78" i="33"/>
  <c r="BR78" i="33"/>
  <c r="BQ78" i="33"/>
  <c r="BP78" i="33"/>
  <c r="BO78" i="33"/>
  <c r="BN78" i="33"/>
  <c r="BM78" i="33"/>
  <c r="BL78" i="33"/>
  <c r="BJ78" i="33"/>
  <c r="BI78" i="33"/>
  <c r="BH78" i="33"/>
  <c r="BG78" i="33"/>
  <c r="BF78" i="33"/>
  <c r="BE78" i="33"/>
  <c r="BD78" i="33"/>
  <c r="BC78" i="33"/>
  <c r="BB78" i="33"/>
  <c r="BA78" i="33"/>
  <c r="AZ78" i="33"/>
  <c r="AX78" i="33"/>
  <c r="AW78" i="33"/>
  <c r="AV78" i="33"/>
  <c r="AU78" i="33"/>
  <c r="AT78" i="33"/>
  <c r="AS78" i="33"/>
  <c r="AR78" i="33"/>
  <c r="AQ78" i="33"/>
  <c r="AP78" i="33"/>
  <c r="AO78" i="33"/>
  <c r="AN78" i="33"/>
  <c r="AL78" i="33"/>
  <c r="AK78" i="33"/>
  <c r="AJ78" i="33"/>
  <c r="AI78" i="33"/>
  <c r="AH78" i="33"/>
  <c r="AG78" i="33"/>
  <c r="AF78" i="33"/>
  <c r="AE78" i="33"/>
  <c r="AD78" i="33"/>
  <c r="AC78" i="33"/>
  <c r="AB78" i="33"/>
  <c r="Z78" i="33"/>
  <c r="Y78" i="33"/>
  <c r="X78" i="33"/>
  <c r="W78" i="33"/>
  <c r="V78" i="33"/>
  <c r="U78" i="33"/>
  <c r="T78" i="33"/>
  <c r="S78" i="33"/>
  <c r="R78" i="33"/>
  <c r="Q78" i="33"/>
  <c r="P78" i="33"/>
  <c r="N78" i="33"/>
  <c r="M78" i="33"/>
  <c r="L78" i="33"/>
  <c r="K78" i="33"/>
  <c r="J78" i="33"/>
  <c r="I78" i="33"/>
  <c r="H78" i="33"/>
  <c r="G78" i="33"/>
  <c r="F78" i="33"/>
  <c r="E78" i="33"/>
  <c r="D78" i="33"/>
  <c r="BD90" i="10"/>
  <c r="BP90" i="10" s="1"/>
  <c r="CB90" i="10" s="1"/>
  <c r="BC90" i="10"/>
  <c r="BO90" i="10" s="1"/>
  <c r="CA90" i="10" s="1"/>
  <c r="AK90" i="10"/>
  <c r="AW90" i="10" s="1"/>
  <c r="BI90" i="10" s="1"/>
  <c r="BU90" i="10" s="1"/>
  <c r="CG90" i="10" s="1"/>
  <c r="AF90" i="10"/>
  <c r="AR90" i="10" s="1"/>
  <c r="AE90" i="10"/>
  <c r="AQ90" i="10" s="1"/>
  <c r="AC90" i="10"/>
  <c r="AO90" i="10" s="1"/>
  <c r="BA90" i="10" s="1"/>
  <c r="BM90" i="10" s="1"/>
  <c r="BY90" i="10" s="1"/>
  <c r="Z90" i="10"/>
  <c r="AL90" i="10" s="1"/>
  <c r="AX90" i="10" s="1"/>
  <c r="BJ90" i="10" s="1"/>
  <c r="BV90" i="10" s="1"/>
  <c r="CH90" i="10" s="1"/>
  <c r="Y90" i="10"/>
  <c r="X90" i="10"/>
  <c r="AJ90" i="10" s="1"/>
  <c r="AV90" i="10" s="1"/>
  <c r="BH90" i="10" s="1"/>
  <c r="BT90" i="10" s="1"/>
  <c r="CF90" i="10" s="1"/>
  <c r="W90" i="10"/>
  <c r="AI90" i="10" s="1"/>
  <c r="AU90" i="10" s="1"/>
  <c r="BG90" i="10" s="1"/>
  <c r="BS90" i="10" s="1"/>
  <c r="CE90" i="10" s="1"/>
  <c r="V90" i="10"/>
  <c r="AH90" i="10" s="1"/>
  <c r="AT90" i="10" s="1"/>
  <c r="BF90" i="10" s="1"/>
  <c r="BR90" i="10" s="1"/>
  <c r="CD90" i="10" s="1"/>
  <c r="U90" i="10"/>
  <c r="AG90" i="10" s="1"/>
  <c r="AS90" i="10" s="1"/>
  <c r="BE90" i="10" s="1"/>
  <c r="BQ90" i="10" s="1"/>
  <c r="CC90" i="10" s="1"/>
  <c r="T90" i="10"/>
  <c r="S90" i="10"/>
  <c r="R90" i="10"/>
  <c r="AD90" i="10" s="1"/>
  <c r="AP90" i="10" s="1"/>
  <c r="BB90" i="10" s="1"/>
  <c r="BN90" i="10" s="1"/>
  <c r="BZ90" i="10" s="1"/>
  <c r="Q90" i="10"/>
  <c r="P90" i="10"/>
  <c r="AB90" i="10" s="1"/>
  <c r="AN90" i="10" s="1"/>
  <c r="AZ90" i="10" s="1"/>
  <c r="BL90" i="10" s="1"/>
  <c r="BX90" i="10" s="1"/>
  <c r="O90" i="10"/>
  <c r="AA90" i="10" s="1"/>
  <c r="AM90" i="10" s="1"/>
  <c r="AY90" i="10" s="1"/>
  <c r="BK90" i="10" s="1"/>
  <c r="BW90" i="10" s="1"/>
  <c r="CB89" i="10"/>
  <c r="BD89" i="10"/>
  <c r="BP89" i="10" s="1"/>
  <c r="BC89" i="10"/>
  <c r="BO89" i="10" s="1"/>
  <c r="CA89" i="10" s="1"/>
  <c r="AN89" i="10"/>
  <c r="AZ89" i="10" s="1"/>
  <c r="BL89" i="10" s="1"/>
  <c r="BX89" i="10" s="1"/>
  <c r="AM89" i="10"/>
  <c r="AY89" i="10" s="1"/>
  <c r="BK89" i="10" s="1"/>
  <c r="BW89" i="10" s="1"/>
  <c r="AK89" i="10"/>
  <c r="AW89" i="10" s="1"/>
  <c r="BI89" i="10" s="1"/>
  <c r="BU89" i="10" s="1"/>
  <c r="CG89" i="10" s="1"/>
  <c r="AF89" i="10"/>
  <c r="AR89" i="10" s="1"/>
  <c r="AE89" i="10"/>
  <c r="AQ89" i="10" s="1"/>
  <c r="AC89" i="10"/>
  <c r="AO89" i="10" s="1"/>
  <c r="BA89" i="10" s="1"/>
  <c r="BM89" i="10" s="1"/>
  <c r="BY89" i="10" s="1"/>
  <c r="Z89" i="10"/>
  <c r="AL89" i="10" s="1"/>
  <c r="AX89" i="10" s="1"/>
  <c r="BJ89" i="10" s="1"/>
  <c r="BV89" i="10" s="1"/>
  <c r="CH89" i="10" s="1"/>
  <c r="Y89" i="10"/>
  <c r="X89" i="10"/>
  <c r="AJ89" i="10" s="1"/>
  <c r="AV89" i="10" s="1"/>
  <c r="BH89" i="10" s="1"/>
  <c r="BT89" i="10" s="1"/>
  <c r="CF89" i="10" s="1"/>
  <c r="W89" i="10"/>
  <c r="AI89" i="10" s="1"/>
  <c r="AU89" i="10" s="1"/>
  <c r="BG89" i="10" s="1"/>
  <c r="BS89" i="10" s="1"/>
  <c r="CE89" i="10" s="1"/>
  <c r="V89" i="10"/>
  <c r="AH89" i="10" s="1"/>
  <c r="AT89" i="10" s="1"/>
  <c r="BF89" i="10" s="1"/>
  <c r="BR89" i="10" s="1"/>
  <c r="CD89" i="10" s="1"/>
  <c r="U89" i="10"/>
  <c r="AG89" i="10" s="1"/>
  <c r="AS89" i="10" s="1"/>
  <c r="BE89" i="10" s="1"/>
  <c r="BQ89" i="10" s="1"/>
  <c r="CC89" i="10" s="1"/>
  <c r="T89" i="10"/>
  <c r="S89" i="10"/>
  <c r="R89" i="10"/>
  <c r="AD89" i="10" s="1"/>
  <c r="AP89" i="10" s="1"/>
  <c r="BB89" i="10" s="1"/>
  <c r="BN89" i="10" s="1"/>
  <c r="BZ89" i="10" s="1"/>
  <c r="Q89" i="10"/>
  <c r="P89" i="10"/>
  <c r="AB89" i="10" s="1"/>
  <c r="O89" i="10"/>
  <c r="AA89" i="10" s="1"/>
  <c r="BD88" i="10"/>
  <c r="BP88" i="10" s="1"/>
  <c r="CB88" i="10" s="1"/>
  <c r="BC88" i="10"/>
  <c r="BO88" i="10" s="1"/>
  <c r="CA88" i="10" s="1"/>
  <c r="AK88" i="10"/>
  <c r="AW88" i="10" s="1"/>
  <c r="BI88" i="10" s="1"/>
  <c r="BU88" i="10" s="1"/>
  <c r="CG88" i="10" s="1"/>
  <c r="AF88" i="10"/>
  <c r="AR88" i="10" s="1"/>
  <c r="AE88" i="10"/>
  <c r="AQ88" i="10" s="1"/>
  <c r="AC88" i="10"/>
  <c r="AO88" i="10" s="1"/>
  <c r="BA88" i="10" s="1"/>
  <c r="BM88" i="10" s="1"/>
  <c r="BY88" i="10" s="1"/>
  <c r="Z88" i="10"/>
  <c r="AL88" i="10" s="1"/>
  <c r="AX88" i="10" s="1"/>
  <c r="BJ88" i="10" s="1"/>
  <c r="BV88" i="10" s="1"/>
  <c r="CH88" i="10" s="1"/>
  <c r="Y88" i="10"/>
  <c r="X88" i="10"/>
  <c r="AJ88" i="10" s="1"/>
  <c r="AV88" i="10" s="1"/>
  <c r="BH88" i="10" s="1"/>
  <c r="BT88" i="10" s="1"/>
  <c r="CF88" i="10" s="1"/>
  <c r="W88" i="10"/>
  <c r="AI88" i="10" s="1"/>
  <c r="AU88" i="10" s="1"/>
  <c r="BG88" i="10" s="1"/>
  <c r="BS88" i="10" s="1"/>
  <c r="CE88" i="10" s="1"/>
  <c r="V88" i="10"/>
  <c r="AH88" i="10" s="1"/>
  <c r="AT88" i="10" s="1"/>
  <c r="BF88" i="10" s="1"/>
  <c r="BR88" i="10" s="1"/>
  <c r="CD88" i="10" s="1"/>
  <c r="U88" i="10"/>
  <c r="AG88" i="10" s="1"/>
  <c r="AS88" i="10" s="1"/>
  <c r="BE88" i="10" s="1"/>
  <c r="BQ88" i="10" s="1"/>
  <c r="CC88" i="10" s="1"/>
  <c r="T88" i="10"/>
  <c r="S88" i="10"/>
  <c r="R88" i="10"/>
  <c r="AD88" i="10" s="1"/>
  <c r="AP88" i="10" s="1"/>
  <c r="BB88" i="10" s="1"/>
  <c r="BN88" i="10" s="1"/>
  <c r="BZ88" i="10" s="1"/>
  <c r="Q88" i="10"/>
  <c r="P88" i="10"/>
  <c r="AB88" i="10" s="1"/>
  <c r="AN88" i="10" s="1"/>
  <c r="AZ88" i="10" s="1"/>
  <c r="BL88" i="10" s="1"/>
  <c r="BX88" i="10" s="1"/>
  <c r="O88" i="10"/>
  <c r="AA88" i="10" s="1"/>
  <c r="AM88" i="10" s="1"/>
  <c r="AY88" i="10" s="1"/>
  <c r="BK88" i="10" s="1"/>
  <c r="BW88" i="10" s="1"/>
  <c r="CB87" i="10"/>
  <c r="BD87" i="10"/>
  <c r="BP87" i="10" s="1"/>
  <c r="BC87" i="10"/>
  <c r="BO87" i="10" s="1"/>
  <c r="CA87" i="10" s="1"/>
  <c r="AK87" i="10"/>
  <c r="AW87" i="10" s="1"/>
  <c r="BI87" i="10" s="1"/>
  <c r="BU87" i="10" s="1"/>
  <c r="CG87" i="10" s="1"/>
  <c r="AF87" i="10"/>
  <c r="AR87" i="10" s="1"/>
  <c r="AE87" i="10"/>
  <c r="AQ87" i="10" s="1"/>
  <c r="AC87" i="10"/>
  <c r="AO87" i="10" s="1"/>
  <c r="BA87" i="10" s="1"/>
  <c r="BM87" i="10" s="1"/>
  <c r="BY87" i="10" s="1"/>
  <c r="Z87" i="10"/>
  <c r="AL87" i="10" s="1"/>
  <c r="AX87" i="10" s="1"/>
  <c r="BJ87" i="10" s="1"/>
  <c r="BV87" i="10" s="1"/>
  <c r="CH87" i="10" s="1"/>
  <c r="Y87" i="10"/>
  <c r="X87" i="10"/>
  <c r="AJ87" i="10" s="1"/>
  <c r="AV87" i="10" s="1"/>
  <c r="BH87" i="10" s="1"/>
  <c r="BT87" i="10" s="1"/>
  <c r="CF87" i="10" s="1"/>
  <c r="W87" i="10"/>
  <c r="AI87" i="10" s="1"/>
  <c r="AU87" i="10" s="1"/>
  <c r="BG87" i="10" s="1"/>
  <c r="BS87" i="10" s="1"/>
  <c r="CE87" i="10" s="1"/>
  <c r="V87" i="10"/>
  <c r="AH87" i="10" s="1"/>
  <c r="AT87" i="10" s="1"/>
  <c r="BF87" i="10" s="1"/>
  <c r="BR87" i="10" s="1"/>
  <c r="CD87" i="10" s="1"/>
  <c r="U87" i="10"/>
  <c r="AG87" i="10" s="1"/>
  <c r="AS87" i="10" s="1"/>
  <c r="BE87" i="10" s="1"/>
  <c r="BQ87" i="10" s="1"/>
  <c r="CC87" i="10" s="1"/>
  <c r="T87" i="10"/>
  <c r="S87" i="10"/>
  <c r="R87" i="10"/>
  <c r="AD87" i="10" s="1"/>
  <c r="AP87" i="10" s="1"/>
  <c r="BB87" i="10" s="1"/>
  <c r="BN87" i="10" s="1"/>
  <c r="BZ87" i="10" s="1"/>
  <c r="Q87" i="10"/>
  <c r="P87" i="10"/>
  <c r="AB87" i="10" s="1"/>
  <c r="AN87" i="10" s="1"/>
  <c r="AZ87" i="10" s="1"/>
  <c r="BL87" i="10" s="1"/>
  <c r="BX87" i="10" s="1"/>
  <c r="O87" i="10"/>
  <c r="AA87" i="10" s="1"/>
  <c r="AM87" i="10" s="1"/>
  <c r="AY87" i="10" s="1"/>
  <c r="BK87" i="10" s="1"/>
  <c r="BW87" i="10" s="1"/>
  <c r="BD86" i="10"/>
  <c r="BP86" i="10" s="1"/>
  <c r="CB86" i="10" s="1"/>
  <c r="BC86" i="10"/>
  <c r="BO86" i="10" s="1"/>
  <c r="CA86" i="10" s="1"/>
  <c r="AK86" i="10"/>
  <c r="AW86" i="10" s="1"/>
  <c r="BI86" i="10" s="1"/>
  <c r="BU86" i="10" s="1"/>
  <c r="CG86" i="10" s="1"/>
  <c r="AF86" i="10"/>
  <c r="AR86" i="10" s="1"/>
  <c r="AE86" i="10"/>
  <c r="AQ86" i="10" s="1"/>
  <c r="AC86" i="10"/>
  <c r="AO86" i="10" s="1"/>
  <c r="BA86" i="10" s="1"/>
  <c r="BM86" i="10" s="1"/>
  <c r="BY86" i="10" s="1"/>
  <c r="Z86" i="10"/>
  <c r="AL86" i="10" s="1"/>
  <c r="AX86" i="10" s="1"/>
  <c r="BJ86" i="10" s="1"/>
  <c r="BV86" i="10" s="1"/>
  <c r="CH86" i="10" s="1"/>
  <c r="Y86" i="10"/>
  <c r="X86" i="10"/>
  <c r="AJ86" i="10" s="1"/>
  <c r="AV86" i="10" s="1"/>
  <c r="BH86" i="10" s="1"/>
  <c r="BT86" i="10" s="1"/>
  <c r="CF86" i="10" s="1"/>
  <c r="W86" i="10"/>
  <c r="AI86" i="10" s="1"/>
  <c r="AU86" i="10" s="1"/>
  <c r="BG86" i="10" s="1"/>
  <c r="BS86" i="10" s="1"/>
  <c r="CE86" i="10" s="1"/>
  <c r="V86" i="10"/>
  <c r="AH86" i="10" s="1"/>
  <c r="AT86" i="10" s="1"/>
  <c r="BF86" i="10" s="1"/>
  <c r="BR86" i="10" s="1"/>
  <c r="CD86" i="10" s="1"/>
  <c r="U86" i="10"/>
  <c r="AG86" i="10" s="1"/>
  <c r="AS86" i="10" s="1"/>
  <c r="BE86" i="10" s="1"/>
  <c r="BQ86" i="10" s="1"/>
  <c r="CC86" i="10" s="1"/>
  <c r="T86" i="10"/>
  <c r="S86" i="10"/>
  <c r="R86" i="10"/>
  <c r="AD86" i="10" s="1"/>
  <c r="AP86" i="10" s="1"/>
  <c r="BB86" i="10" s="1"/>
  <c r="BN86" i="10" s="1"/>
  <c r="BZ86" i="10" s="1"/>
  <c r="Q86" i="10"/>
  <c r="P86" i="10"/>
  <c r="AB86" i="10" s="1"/>
  <c r="AN86" i="10" s="1"/>
  <c r="AZ86" i="10" s="1"/>
  <c r="BL86" i="10" s="1"/>
  <c r="BX86" i="10" s="1"/>
  <c r="O86" i="10"/>
  <c r="AA86" i="10" s="1"/>
  <c r="AM86" i="10" s="1"/>
  <c r="AY86" i="10" s="1"/>
  <c r="BK86" i="10" s="1"/>
  <c r="BW86" i="10" s="1"/>
  <c r="BS85" i="10"/>
  <c r="CE85" i="10" s="1"/>
  <c r="AU85" i="10"/>
  <c r="BG85" i="10" s="1"/>
  <c r="AM85" i="10"/>
  <c r="AY85" i="10" s="1"/>
  <c r="BK85" i="10" s="1"/>
  <c r="BW85" i="10" s="1"/>
  <c r="AK85" i="10"/>
  <c r="AW85" i="10" s="1"/>
  <c r="BI85" i="10" s="1"/>
  <c r="BU85" i="10" s="1"/>
  <c r="CG85" i="10" s="1"/>
  <c r="AH85" i="10"/>
  <c r="AT85" i="10" s="1"/>
  <c r="BF85" i="10" s="1"/>
  <c r="BR85" i="10" s="1"/>
  <c r="CD85" i="10" s="1"/>
  <c r="AF85" i="10"/>
  <c r="AR85" i="10" s="1"/>
  <c r="BD85" i="10" s="1"/>
  <c r="BP85" i="10" s="1"/>
  <c r="CB85" i="10" s="1"/>
  <c r="AE85" i="10"/>
  <c r="AQ85" i="10" s="1"/>
  <c r="BC85" i="10" s="1"/>
  <c r="BO85" i="10" s="1"/>
  <c r="CA85" i="10" s="1"/>
  <c r="AC85" i="10"/>
  <c r="AO85" i="10" s="1"/>
  <c r="BA85" i="10" s="1"/>
  <c r="BM85" i="10" s="1"/>
  <c r="BY85" i="10" s="1"/>
  <c r="Z85" i="10"/>
  <c r="AL85" i="10" s="1"/>
  <c r="AX85" i="10" s="1"/>
  <c r="BJ85" i="10" s="1"/>
  <c r="BV85" i="10" s="1"/>
  <c r="CH85" i="10" s="1"/>
  <c r="Y85" i="10"/>
  <c r="X85" i="10"/>
  <c r="AJ85" i="10" s="1"/>
  <c r="AV85" i="10" s="1"/>
  <c r="BH85" i="10" s="1"/>
  <c r="BT85" i="10" s="1"/>
  <c r="CF85" i="10" s="1"/>
  <c r="W85" i="10"/>
  <c r="AI85" i="10" s="1"/>
  <c r="V85" i="10"/>
  <c r="U85" i="10"/>
  <c r="AG85" i="10" s="1"/>
  <c r="AS85" i="10" s="1"/>
  <c r="BE85" i="10" s="1"/>
  <c r="BQ85" i="10" s="1"/>
  <c r="CC85" i="10" s="1"/>
  <c r="T85" i="10"/>
  <c r="S85" i="10"/>
  <c r="R85" i="10"/>
  <c r="AD85" i="10" s="1"/>
  <c r="AP85" i="10" s="1"/>
  <c r="BB85" i="10" s="1"/>
  <c r="BN85" i="10" s="1"/>
  <c r="BZ85" i="10" s="1"/>
  <c r="Q85" i="10"/>
  <c r="P85" i="10"/>
  <c r="AB85" i="10" s="1"/>
  <c r="AN85" i="10" s="1"/>
  <c r="AZ85" i="10" s="1"/>
  <c r="BL85" i="10" s="1"/>
  <c r="BX85" i="10" s="1"/>
  <c r="O85" i="10"/>
  <c r="AA85" i="10" s="1"/>
  <c r="BD84" i="10"/>
  <c r="BP84" i="10" s="1"/>
  <c r="CB84" i="10" s="1"/>
  <c r="AK84" i="10"/>
  <c r="AW84" i="10" s="1"/>
  <c r="BI84" i="10" s="1"/>
  <c r="BU84" i="10" s="1"/>
  <c r="CG84" i="10" s="1"/>
  <c r="AF84" i="10"/>
  <c r="AR84" i="10" s="1"/>
  <c r="AE84" i="10"/>
  <c r="AQ84" i="10" s="1"/>
  <c r="BC84" i="10" s="1"/>
  <c r="BO84" i="10" s="1"/>
  <c r="CA84" i="10" s="1"/>
  <c r="AC84" i="10"/>
  <c r="AO84" i="10" s="1"/>
  <c r="BA84" i="10" s="1"/>
  <c r="BM84" i="10" s="1"/>
  <c r="BY84" i="10" s="1"/>
  <c r="Z84" i="10"/>
  <c r="AL84" i="10" s="1"/>
  <c r="AX84" i="10" s="1"/>
  <c r="BJ84" i="10" s="1"/>
  <c r="BV84" i="10" s="1"/>
  <c r="CH84" i="10" s="1"/>
  <c r="Y84" i="10"/>
  <c r="X84" i="10"/>
  <c r="AJ84" i="10" s="1"/>
  <c r="AV84" i="10" s="1"/>
  <c r="BH84" i="10" s="1"/>
  <c r="BT84" i="10" s="1"/>
  <c r="CF84" i="10" s="1"/>
  <c r="W84" i="10"/>
  <c r="AI84" i="10" s="1"/>
  <c r="AU84" i="10" s="1"/>
  <c r="BG84" i="10" s="1"/>
  <c r="BS84" i="10" s="1"/>
  <c r="CE84" i="10" s="1"/>
  <c r="V84" i="10"/>
  <c r="AH84" i="10" s="1"/>
  <c r="AT84" i="10" s="1"/>
  <c r="BF84" i="10" s="1"/>
  <c r="BR84" i="10" s="1"/>
  <c r="CD84" i="10" s="1"/>
  <c r="U84" i="10"/>
  <c r="AG84" i="10" s="1"/>
  <c r="AS84" i="10" s="1"/>
  <c r="BE84" i="10" s="1"/>
  <c r="BQ84" i="10" s="1"/>
  <c r="CC84" i="10" s="1"/>
  <c r="T84" i="10"/>
  <c r="S84" i="10"/>
  <c r="R84" i="10"/>
  <c r="AD84" i="10" s="1"/>
  <c r="AP84" i="10" s="1"/>
  <c r="BB84" i="10" s="1"/>
  <c r="BN84" i="10" s="1"/>
  <c r="BZ84" i="10" s="1"/>
  <c r="Q84" i="10"/>
  <c r="P84" i="10"/>
  <c r="AB84" i="10" s="1"/>
  <c r="AN84" i="10" s="1"/>
  <c r="AZ84" i="10" s="1"/>
  <c r="BL84" i="10" s="1"/>
  <c r="BX84" i="10" s="1"/>
  <c r="O84" i="10"/>
  <c r="AA84" i="10" s="1"/>
  <c r="AM84" i="10" s="1"/>
  <c r="AY84" i="10" s="1"/>
  <c r="BK84" i="10" s="1"/>
  <c r="BW84" i="10" s="1"/>
  <c r="BC83" i="10"/>
  <c r="BO83" i="10" s="1"/>
  <c r="CA83" i="10" s="1"/>
  <c r="AK83" i="10"/>
  <c r="AW83" i="10" s="1"/>
  <c r="BI83" i="10" s="1"/>
  <c r="BU83" i="10" s="1"/>
  <c r="CG83" i="10" s="1"/>
  <c r="AF83" i="10"/>
  <c r="AR83" i="10" s="1"/>
  <c r="BD83" i="10" s="1"/>
  <c r="BP83" i="10" s="1"/>
  <c r="CB83" i="10" s="1"/>
  <c r="AE83" i="10"/>
  <c r="AQ83" i="10" s="1"/>
  <c r="AC83" i="10"/>
  <c r="AO83" i="10" s="1"/>
  <c r="BA83" i="10" s="1"/>
  <c r="BM83" i="10" s="1"/>
  <c r="BY83" i="10" s="1"/>
  <c r="Z83" i="10"/>
  <c r="AL83" i="10" s="1"/>
  <c r="AX83" i="10" s="1"/>
  <c r="BJ83" i="10" s="1"/>
  <c r="BV83" i="10" s="1"/>
  <c r="CH83" i="10" s="1"/>
  <c r="Y83" i="10"/>
  <c r="X83" i="10"/>
  <c r="AJ83" i="10" s="1"/>
  <c r="AV83" i="10" s="1"/>
  <c r="BH83" i="10" s="1"/>
  <c r="BT83" i="10" s="1"/>
  <c r="CF83" i="10" s="1"/>
  <c r="W83" i="10"/>
  <c r="AI83" i="10" s="1"/>
  <c r="AU83" i="10" s="1"/>
  <c r="BG83" i="10" s="1"/>
  <c r="BS83" i="10" s="1"/>
  <c r="CE83" i="10" s="1"/>
  <c r="V83" i="10"/>
  <c r="AH83" i="10" s="1"/>
  <c r="AT83" i="10" s="1"/>
  <c r="BF83" i="10" s="1"/>
  <c r="BR83" i="10" s="1"/>
  <c r="CD83" i="10" s="1"/>
  <c r="U83" i="10"/>
  <c r="AG83" i="10" s="1"/>
  <c r="AS83" i="10" s="1"/>
  <c r="BE83" i="10" s="1"/>
  <c r="BQ83" i="10" s="1"/>
  <c r="CC83" i="10" s="1"/>
  <c r="T83" i="10"/>
  <c r="S83" i="10"/>
  <c r="R83" i="10"/>
  <c r="AD83" i="10" s="1"/>
  <c r="AP83" i="10" s="1"/>
  <c r="BB83" i="10" s="1"/>
  <c r="BN83" i="10" s="1"/>
  <c r="BZ83" i="10" s="1"/>
  <c r="Q83" i="10"/>
  <c r="P83" i="10"/>
  <c r="AB83" i="10" s="1"/>
  <c r="AN83" i="10" s="1"/>
  <c r="AZ83" i="10" s="1"/>
  <c r="BL83" i="10" s="1"/>
  <c r="BX83" i="10" s="1"/>
  <c r="O83" i="10"/>
  <c r="AA83" i="10" s="1"/>
  <c r="AM83" i="10" s="1"/>
  <c r="AY83" i="10" s="1"/>
  <c r="BK83" i="10" s="1"/>
  <c r="BW83" i="10" s="1"/>
  <c r="AS82" i="10"/>
  <c r="BE82" i="10" s="1"/>
  <c r="BQ82" i="10" s="1"/>
  <c r="CC82" i="10" s="1"/>
  <c r="AG82" i="10"/>
  <c r="AF82" i="10"/>
  <c r="AR82" i="10" s="1"/>
  <c r="BD82" i="10" s="1"/>
  <c r="BP82" i="10" s="1"/>
  <c r="CB82" i="10" s="1"/>
  <c r="AE82" i="10"/>
  <c r="AQ82" i="10" s="1"/>
  <c r="BC82" i="10" s="1"/>
  <c r="BO82" i="10" s="1"/>
  <c r="CA82" i="10" s="1"/>
  <c r="Z82" i="10"/>
  <c r="AL82" i="10" s="1"/>
  <c r="AX82" i="10" s="1"/>
  <c r="BJ82" i="10" s="1"/>
  <c r="BV82" i="10" s="1"/>
  <c r="CH82" i="10" s="1"/>
  <c r="Y82" i="10"/>
  <c r="AK82" i="10" s="1"/>
  <c r="AW82" i="10" s="1"/>
  <c r="BI82" i="10" s="1"/>
  <c r="BU82" i="10" s="1"/>
  <c r="CG82" i="10" s="1"/>
  <c r="X82" i="10"/>
  <c r="AJ82" i="10" s="1"/>
  <c r="AV82" i="10" s="1"/>
  <c r="BH82" i="10" s="1"/>
  <c r="BT82" i="10" s="1"/>
  <c r="CF82" i="10" s="1"/>
  <c r="W82" i="10"/>
  <c r="AI82" i="10" s="1"/>
  <c r="AU82" i="10" s="1"/>
  <c r="BG82" i="10" s="1"/>
  <c r="BS82" i="10" s="1"/>
  <c r="CE82" i="10" s="1"/>
  <c r="V82" i="10"/>
  <c r="AH82" i="10" s="1"/>
  <c r="AT82" i="10" s="1"/>
  <c r="BF82" i="10" s="1"/>
  <c r="BR82" i="10" s="1"/>
  <c r="CD82" i="10" s="1"/>
  <c r="U82" i="10"/>
  <c r="T82" i="10"/>
  <c r="S82" i="10"/>
  <c r="R82" i="10"/>
  <c r="AD82" i="10" s="1"/>
  <c r="AP82" i="10" s="1"/>
  <c r="BB82" i="10" s="1"/>
  <c r="BN82" i="10" s="1"/>
  <c r="BZ82" i="10" s="1"/>
  <c r="Q82" i="10"/>
  <c r="AC82" i="10" s="1"/>
  <c r="AO82" i="10" s="1"/>
  <c r="BA82" i="10" s="1"/>
  <c r="BM82" i="10" s="1"/>
  <c r="BY82" i="10" s="1"/>
  <c r="P82" i="10"/>
  <c r="AB82" i="10" s="1"/>
  <c r="AN82" i="10" s="1"/>
  <c r="AZ82" i="10" s="1"/>
  <c r="BL82" i="10" s="1"/>
  <c r="BX82" i="10" s="1"/>
  <c r="O82" i="10"/>
  <c r="AA82" i="10" s="1"/>
  <c r="AM82" i="10" s="1"/>
  <c r="AY82" i="10" s="1"/>
  <c r="BK82" i="10" s="1"/>
  <c r="BW82" i="10" s="1"/>
  <c r="AK81" i="10"/>
  <c r="AW81" i="10" s="1"/>
  <c r="BI81" i="10" s="1"/>
  <c r="BU81" i="10" s="1"/>
  <c r="CG81" i="10" s="1"/>
  <c r="AG81" i="10"/>
  <c r="AS81" i="10" s="1"/>
  <c r="BE81" i="10" s="1"/>
  <c r="BQ81" i="10" s="1"/>
  <c r="CC81" i="10" s="1"/>
  <c r="AF81" i="10"/>
  <c r="AR81" i="10" s="1"/>
  <c r="BD81" i="10" s="1"/>
  <c r="BP81" i="10" s="1"/>
  <c r="CB81" i="10" s="1"/>
  <c r="Z81" i="10"/>
  <c r="AL81" i="10" s="1"/>
  <c r="AX81" i="10" s="1"/>
  <c r="BJ81" i="10" s="1"/>
  <c r="BV81" i="10" s="1"/>
  <c r="CH81" i="10" s="1"/>
  <c r="Y81" i="10"/>
  <c r="X81" i="10"/>
  <c r="AJ81" i="10" s="1"/>
  <c r="AV81" i="10" s="1"/>
  <c r="BH81" i="10" s="1"/>
  <c r="BT81" i="10" s="1"/>
  <c r="CF81" i="10" s="1"/>
  <c r="W81" i="10"/>
  <c r="AI81" i="10" s="1"/>
  <c r="AU81" i="10" s="1"/>
  <c r="BG81" i="10" s="1"/>
  <c r="BS81" i="10" s="1"/>
  <c r="CE81" i="10" s="1"/>
  <c r="V81" i="10"/>
  <c r="AH81" i="10" s="1"/>
  <c r="AT81" i="10" s="1"/>
  <c r="BF81" i="10" s="1"/>
  <c r="BR81" i="10" s="1"/>
  <c r="CD81" i="10" s="1"/>
  <c r="U81" i="10"/>
  <c r="T81" i="10"/>
  <c r="S81" i="10"/>
  <c r="AE81" i="10" s="1"/>
  <c r="AQ81" i="10" s="1"/>
  <c r="BC81" i="10" s="1"/>
  <c r="BO81" i="10" s="1"/>
  <c r="CA81" i="10" s="1"/>
  <c r="R81" i="10"/>
  <c r="AD81" i="10" s="1"/>
  <c r="AP81" i="10" s="1"/>
  <c r="BB81" i="10" s="1"/>
  <c r="BN81" i="10" s="1"/>
  <c r="BZ81" i="10" s="1"/>
  <c r="Q81" i="10"/>
  <c r="AC81" i="10" s="1"/>
  <c r="AO81" i="10" s="1"/>
  <c r="BA81" i="10" s="1"/>
  <c r="BM81" i="10" s="1"/>
  <c r="BY81" i="10" s="1"/>
  <c r="P81" i="10"/>
  <c r="AB81" i="10" s="1"/>
  <c r="AN81" i="10" s="1"/>
  <c r="AZ81" i="10" s="1"/>
  <c r="BL81" i="10" s="1"/>
  <c r="BX81" i="10" s="1"/>
  <c r="O81" i="10"/>
  <c r="AA81" i="10" s="1"/>
  <c r="AM81" i="10" s="1"/>
  <c r="AY81" i="10" s="1"/>
  <c r="BK81" i="10" s="1"/>
  <c r="BW81" i="10" s="1"/>
  <c r="AL80" i="10"/>
  <c r="AX80" i="10" s="1"/>
  <c r="BJ80" i="10" s="1"/>
  <c r="BV80" i="10" s="1"/>
  <c r="CH80" i="10" s="1"/>
  <c r="AK80" i="10"/>
  <c r="AW80" i="10" s="1"/>
  <c r="BI80" i="10" s="1"/>
  <c r="BU80" i="10" s="1"/>
  <c r="CG80" i="10" s="1"/>
  <c r="AJ80" i="10"/>
  <c r="AV80" i="10" s="1"/>
  <c r="BH80" i="10" s="1"/>
  <c r="BT80" i="10" s="1"/>
  <c r="CF80" i="10" s="1"/>
  <c r="AE80" i="10"/>
  <c r="AQ80" i="10" s="1"/>
  <c r="BC80" i="10" s="1"/>
  <c r="BO80" i="10" s="1"/>
  <c r="CA80" i="10" s="1"/>
  <c r="AD80" i="10"/>
  <c r="AP80" i="10" s="1"/>
  <c r="BB80" i="10" s="1"/>
  <c r="BN80" i="10" s="1"/>
  <c r="BZ80" i="10" s="1"/>
  <c r="AC80" i="10"/>
  <c r="AO80" i="10" s="1"/>
  <c r="BA80" i="10" s="1"/>
  <c r="BM80" i="10" s="1"/>
  <c r="BY80" i="10" s="1"/>
  <c r="AB80" i="10"/>
  <c r="AN80" i="10" s="1"/>
  <c r="AZ80" i="10" s="1"/>
  <c r="BL80" i="10" s="1"/>
  <c r="BX80" i="10" s="1"/>
  <c r="Z80" i="10"/>
  <c r="Y80" i="10"/>
  <c r="X80" i="10"/>
  <c r="W80" i="10"/>
  <c r="AI80" i="10" s="1"/>
  <c r="AU80" i="10" s="1"/>
  <c r="BG80" i="10" s="1"/>
  <c r="BS80" i="10" s="1"/>
  <c r="CE80" i="10" s="1"/>
  <c r="V80" i="10"/>
  <c r="AH80" i="10" s="1"/>
  <c r="AT80" i="10" s="1"/>
  <c r="BF80" i="10" s="1"/>
  <c r="BR80" i="10" s="1"/>
  <c r="CD80" i="10" s="1"/>
  <c r="U80" i="10"/>
  <c r="AG80" i="10" s="1"/>
  <c r="AS80" i="10" s="1"/>
  <c r="BE80" i="10" s="1"/>
  <c r="BQ80" i="10" s="1"/>
  <c r="CC80" i="10" s="1"/>
  <c r="T80" i="10"/>
  <c r="AF80" i="10" s="1"/>
  <c r="AR80" i="10" s="1"/>
  <c r="BD80" i="10" s="1"/>
  <c r="BP80" i="10" s="1"/>
  <c r="CB80" i="10" s="1"/>
  <c r="S80" i="10"/>
  <c r="R80" i="10"/>
  <c r="Q80" i="10"/>
  <c r="P80" i="10"/>
  <c r="O80" i="10"/>
  <c r="AA80" i="10" s="1"/>
  <c r="AM80" i="10" s="1"/>
  <c r="AY80" i="10" s="1"/>
  <c r="BK80" i="10" s="1"/>
  <c r="BW80" i="10" s="1"/>
  <c r="AL79" i="10"/>
  <c r="AX79" i="10" s="1"/>
  <c r="BJ79" i="10" s="1"/>
  <c r="BV79" i="10" s="1"/>
  <c r="CH79" i="10" s="1"/>
  <c r="AK79" i="10"/>
  <c r="AW79" i="10" s="1"/>
  <c r="BI79" i="10" s="1"/>
  <c r="BU79" i="10" s="1"/>
  <c r="CG79" i="10" s="1"/>
  <c r="AJ79" i="10"/>
  <c r="AV79" i="10" s="1"/>
  <c r="BH79" i="10" s="1"/>
  <c r="BT79" i="10" s="1"/>
  <c r="CF79" i="10" s="1"/>
  <c r="AE79" i="10"/>
  <c r="AQ79" i="10" s="1"/>
  <c r="BC79" i="10" s="1"/>
  <c r="BO79" i="10" s="1"/>
  <c r="CA79" i="10" s="1"/>
  <c r="AD79" i="10"/>
  <c r="AP79" i="10" s="1"/>
  <c r="BB79" i="10" s="1"/>
  <c r="BN79" i="10" s="1"/>
  <c r="BZ79" i="10" s="1"/>
  <c r="AC79" i="10"/>
  <c r="AO79" i="10" s="1"/>
  <c r="BA79" i="10" s="1"/>
  <c r="BM79" i="10" s="1"/>
  <c r="BY79" i="10" s="1"/>
  <c r="AB79" i="10"/>
  <c r="AN79" i="10" s="1"/>
  <c r="AZ79" i="10" s="1"/>
  <c r="BL79" i="10" s="1"/>
  <c r="BX79" i="10" s="1"/>
  <c r="Z79" i="10"/>
  <c r="Y79" i="10"/>
  <c r="X79" i="10"/>
  <c r="W79" i="10"/>
  <c r="AI79" i="10" s="1"/>
  <c r="AU79" i="10" s="1"/>
  <c r="BG79" i="10" s="1"/>
  <c r="BS79" i="10" s="1"/>
  <c r="CE79" i="10" s="1"/>
  <c r="V79" i="10"/>
  <c r="AH79" i="10" s="1"/>
  <c r="AT79" i="10" s="1"/>
  <c r="BF79" i="10" s="1"/>
  <c r="BR79" i="10" s="1"/>
  <c r="CD79" i="10" s="1"/>
  <c r="U79" i="10"/>
  <c r="AG79" i="10" s="1"/>
  <c r="AS79" i="10" s="1"/>
  <c r="BE79" i="10" s="1"/>
  <c r="BQ79" i="10" s="1"/>
  <c r="CC79" i="10" s="1"/>
  <c r="T79" i="10"/>
  <c r="AF79" i="10" s="1"/>
  <c r="AR79" i="10" s="1"/>
  <c r="BD79" i="10" s="1"/>
  <c r="BP79" i="10" s="1"/>
  <c r="CB79" i="10" s="1"/>
  <c r="S79" i="10"/>
  <c r="R79" i="10"/>
  <c r="Q79" i="10"/>
  <c r="P79" i="10"/>
  <c r="O79" i="10"/>
  <c r="AA79" i="10" s="1"/>
  <c r="AM79" i="10" s="1"/>
  <c r="AY79" i="10" s="1"/>
  <c r="BK79" i="10" s="1"/>
  <c r="BW79" i="10" s="1"/>
  <c r="AL78" i="10"/>
  <c r="AX78" i="10" s="1"/>
  <c r="BJ78" i="10" s="1"/>
  <c r="BV78" i="10" s="1"/>
  <c r="CH78" i="10" s="1"/>
  <c r="AK78" i="10"/>
  <c r="AW78" i="10" s="1"/>
  <c r="BI78" i="10" s="1"/>
  <c r="BU78" i="10" s="1"/>
  <c r="CG78" i="10" s="1"/>
  <c r="AJ78" i="10"/>
  <c r="AV78" i="10" s="1"/>
  <c r="BH78" i="10" s="1"/>
  <c r="BT78" i="10" s="1"/>
  <c r="CF78" i="10" s="1"/>
  <c r="AE78" i="10"/>
  <c r="AQ78" i="10" s="1"/>
  <c r="BC78" i="10" s="1"/>
  <c r="BO78" i="10" s="1"/>
  <c r="CA78" i="10" s="1"/>
  <c r="AD78" i="10"/>
  <c r="AP78" i="10" s="1"/>
  <c r="BB78" i="10" s="1"/>
  <c r="BN78" i="10" s="1"/>
  <c r="BZ78" i="10" s="1"/>
  <c r="AC78" i="10"/>
  <c r="AO78" i="10" s="1"/>
  <c r="BA78" i="10" s="1"/>
  <c r="BM78" i="10" s="1"/>
  <c r="BY78" i="10" s="1"/>
  <c r="AB78" i="10"/>
  <c r="AN78" i="10" s="1"/>
  <c r="AZ78" i="10" s="1"/>
  <c r="BL78" i="10" s="1"/>
  <c r="BX78" i="10" s="1"/>
  <c r="Z78" i="10"/>
  <c r="Y78" i="10"/>
  <c r="X78" i="10"/>
  <c r="W78" i="10"/>
  <c r="AI78" i="10" s="1"/>
  <c r="AU78" i="10" s="1"/>
  <c r="BG78" i="10" s="1"/>
  <c r="BS78" i="10" s="1"/>
  <c r="CE78" i="10" s="1"/>
  <c r="V78" i="10"/>
  <c r="AH78" i="10" s="1"/>
  <c r="AT78" i="10" s="1"/>
  <c r="BF78" i="10" s="1"/>
  <c r="BR78" i="10" s="1"/>
  <c r="CD78" i="10" s="1"/>
  <c r="U78" i="10"/>
  <c r="AG78" i="10" s="1"/>
  <c r="AS78" i="10" s="1"/>
  <c r="BE78" i="10" s="1"/>
  <c r="BQ78" i="10" s="1"/>
  <c r="CC78" i="10" s="1"/>
  <c r="T78" i="10"/>
  <c r="AF78" i="10" s="1"/>
  <c r="AR78" i="10" s="1"/>
  <c r="BD78" i="10" s="1"/>
  <c r="BP78" i="10" s="1"/>
  <c r="CB78" i="10" s="1"/>
  <c r="S78" i="10"/>
  <c r="R78" i="10"/>
  <c r="Q78" i="10"/>
  <c r="P78" i="10"/>
  <c r="O78" i="10"/>
  <c r="AA78" i="10" s="1"/>
  <c r="AM78" i="10" s="1"/>
  <c r="AY78" i="10" s="1"/>
  <c r="BK78" i="10" s="1"/>
  <c r="BW78" i="10" s="1"/>
  <c r="BW78" i="34" s="1"/>
  <c r="CH75" i="32"/>
  <c r="CG75" i="32"/>
  <c r="CF75" i="32"/>
  <c r="CE75" i="32"/>
  <c r="CD75" i="32"/>
  <c r="CC75" i="32"/>
  <c r="CB75" i="32"/>
  <c r="CA75" i="32"/>
  <c r="BZ75" i="32"/>
  <c r="BY75" i="32"/>
  <c r="BX75" i="32"/>
  <c r="BW75" i="32"/>
  <c r="BV75" i="32"/>
  <c r="BU75" i="32"/>
  <c r="BT75" i="32"/>
  <c r="BS75" i="32"/>
  <c r="BR75" i="32"/>
  <c r="BQ75" i="32"/>
  <c r="BP75" i="32"/>
  <c r="BO75" i="32"/>
  <c r="BN75" i="32"/>
  <c r="BM75" i="32"/>
  <c r="BL75" i="32"/>
  <c r="BK75" i="32"/>
  <c r="BJ75" i="32"/>
  <c r="BI75" i="32"/>
  <c r="BH75" i="32"/>
  <c r="BG75" i="32"/>
  <c r="BF75" i="32"/>
  <c r="BE75" i="32"/>
  <c r="BD75" i="32"/>
  <c r="BC75" i="32"/>
  <c r="BB75" i="32"/>
  <c r="BA75" i="32"/>
  <c r="AZ75" i="32"/>
  <c r="AY75" i="32"/>
  <c r="AX75" i="32"/>
  <c r="AW75" i="32"/>
  <c r="AV75" i="32"/>
  <c r="AU75" i="32"/>
  <c r="AT75" i="32"/>
  <c r="AS75" i="32"/>
  <c r="AR75" i="32"/>
  <c r="AQ75" i="32"/>
  <c r="AP75" i="32"/>
  <c r="AO75" i="32"/>
  <c r="AN75" i="32"/>
  <c r="AM75" i="32"/>
  <c r="N75" i="32"/>
  <c r="M75" i="32"/>
  <c r="L75" i="32"/>
  <c r="K75" i="32"/>
  <c r="J75" i="32"/>
  <c r="I75" i="32"/>
  <c r="H75" i="32"/>
  <c r="G75" i="32"/>
  <c r="F75" i="32"/>
  <c r="E75" i="32"/>
  <c r="D75" i="32"/>
  <c r="C75" i="32"/>
  <c r="CH74" i="32"/>
  <c r="CG74" i="32"/>
  <c r="CF74" i="32"/>
  <c r="CE74" i="32"/>
  <c r="CD74" i="32"/>
  <c r="CC74" i="32"/>
  <c r="CB74" i="32"/>
  <c r="CA74" i="32"/>
  <c r="BZ74" i="32"/>
  <c r="BY74" i="32"/>
  <c r="BX74" i="32"/>
  <c r="BW74" i="32"/>
  <c r="BV74" i="32"/>
  <c r="BU74" i="32"/>
  <c r="BT74" i="32"/>
  <c r="BS74" i="32"/>
  <c r="BR74" i="32"/>
  <c r="BQ74" i="32"/>
  <c r="BP74" i="32"/>
  <c r="BO74" i="32"/>
  <c r="BN74" i="32"/>
  <c r="BM74" i="32"/>
  <c r="BL74" i="32"/>
  <c r="BK74" i="32"/>
  <c r="BJ74" i="32"/>
  <c r="BI74" i="32"/>
  <c r="BH74" i="32"/>
  <c r="BG74" i="32"/>
  <c r="BF74" i="32"/>
  <c r="BE74" i="32"/>
  <c r="BD74" i="32"/>
  <c r="BC74" i="32"/>
  <c r="BB74" i="32"/>
  <c r="BA74" i="32"/>
  <c r="AZ74" i="32"/>
  <c r="AY74" i="32"/>
  <c r="AX74" i="32"/>
  <c r="AW74" i="32"/>
  <c r="AV74" i="32"/>
  <c r="AU74" i="32"/>
  <c r="AT74" i="32"/>
  <c r="AS74" i="32"/>
  <c r="AR74" i="32"/>
  <c r="AQ74" i="32"/>
  <c r="AP74" i="32"/>
  <c r="AO74" i="32"/>
  <c r="AN74" i="32"/>
  <c r="AM74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CH73" i="32"/>
  <c r="CG73" i="32"/>
  <c r="CF73" i="32"/>
  <c r="CE73" i="32"/>
  <c r="CD73" i="32"/>
  <c r="CC73" i="32"/>
  <c r="CB73" i="32"/>
  <c r="CA73" i="32"/>
  <c r="BZ73" i="32"/>
  <c r="BY73" i="32"/>
  <c r="BX73" i="32"/>
  <c r="BW73" i="32"/>
  <c r="BV73" i="32"/>
  <c r="BU73" i="32"/>
  <c r="BT73" i="32"/>
  <c r="BS73" i="32"/>
  <c r="BR73" i="32"/>
  <c r="BQ73" i="32"/>
  <c r="BP73" i="32"/>
  <c r="BO73" i="32"/>
  <c r="BN73" i="32"/>
  <c r="BM73" i="32"/>
  <c r="BL73" i="32"/>
  <c r="BK73" i="32"/>
  <c r="BJ73" i="32"/>
  <c r="BI73" i="32"/>
  <c r="BH73" i="32"/>
  <c r="BG73" i="32"/>
  <c r="BF73" i="32"/>
  <c r="BE73" i="32"/>
  <c r="BD73" i="32"/>
  <c r="BC73" i="32"/>
  <c r="BB73" i="32"/>
  <c r="BA73" i="32"/>
  <c r="AZ73" i="32"/>
  <c r="AY73" i="32"/>
  <c r="AX73" i="32"/>
  <c r="AW73" i="32"/>
  <c r="AV73" i="32"/>
  <c r="AU73" i="32"/>
  <c r="AT73" i="32"/>
  <c r="AS73" i="32"/>
  <c r="AR73" i="32"/>
  <c r="AQ73" i="32"/>
  <c r="AP73" i="32"/>
  <c r="AO73" i="32"/>
  <c r="AN73" i="32"/>
  <c r="AM73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CH72" i="32"/>
  <c r="CG72" i="32"/>
  <c r="CF72" i="32"/>
  <c r="CE72" i="32"/>
  <c r="CD72" i="32"/>
  <c r="CC72" i="32"/>
  <c r="CB72" i="32"/>
  <c r="CA72" i="32"/>
  <c r="BZ72" i="32"/>
  <c r="BY72" i="32"/>
  <c r="BX72" i="32"/>
  <c r="BW72" i="32"/>
  <c r="BV72" i="32"/>
  <c r="BU72" i="32"/>
  <c r="BT72" i="32"/>
  <c r="BS72" i="32"/>
  <c r="BR72" i="32"/>
  <c r="BQ72" i="32"/>
  <c r="BP72" i="32"/>
  <c r="BO72" i="32"/>
  <c r="BN72" i="32"/>
  <c r="BM72" i="32"/>
  <c r="BL72" i="32"/>
  <c r="BK72" i="32"/>
  <c r="BJ72" i="32"/>
  <c r="BI72" i="32"/>
  <c r="BH72" i="32"/>
  <c r="BG72" i="32"/>
  <c r="BF72" i="32"/>
  <c r="BE72" i="32"/>
  <c r="BD72" i="32"/>
  <c r="BC72" i="32"/>
  <c r="BB72" i="32"/>
  <c r="BA72" i="32"/>
  <c r="AZ72" i="32"/>
  <c r="AY72" i="32"/>
  <c r="AX72" i="32"/>
  <c r="AW72" i="32"/>
  <c r="AV72" i="32"/>
  <c r="AU72" i="32"/>
  <c r="AT72" i="32"/>
  <c r="AS72" i="32"/>
  <c r="AR72" i="32"/>
  <c r="AQ72" i="32"/>
  <c r="AP72" i="32"/>
  <c r="AO72" i="32"/>
  <c r="AN72" i="32"/>
  <c r="AM72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CH71" i="32"/>
  <c r="CG71" i="32"/>
  <c r="CF71" i="32"/>
  <c r="CE71" i="32"/>
  <c r="CD71" i="32"/>
  <c r="CC71" i="32"/>
  <c r="CB71" i="32"/>
  <c r="CA71" i="32"/>
  <c r="BZ71" i="32"/>
  <c r="BY71" i="32"/>
  <c r="BX71" i="32"/>
  <c r="BW71" i="32"/>
  <c r="BV71" i="32"/>
  <c r="BU71" i="32"/>
  <c r="BT71" i="32"/>
  <c r="BS71" i="32"/>
  <c r="BR71" i="32"/>
  <c r="BQ71" i="32"/>
  <c r="BP71" i="32"/>
  <c r="BO71" i="32"/>
  <c r="BN71" i="32"/>
  <c r="BM71" i="32"/>
  <c r="BL71" i="32"/>
  <c r="BK71" i="32"/>
  <c r="BJ71" i="32"/>
  <c r="BI71" i="32"/>
  <c r="BH71" i="32"/>
  <c r="BG71" i="32"/>
  <c r="BF71" i="32"/>
  <c r="BE71" i="32"/>
  <c r="BD71" i="32"/>
  <c r="BC71" i="32"/>
  <c r="BB71" i="32"/>
  <c r="BA71" i="32"/>
  <c r="AZ71" i="32"/>
  <c r="AY71" i="32"/>
  <c r="AX71" i="32"/>
  <c r="AW71" i="32"/>
  <c r="AV71" i="32"/>
  <c r="AU71" i="32"/>
  <c r="AT71" i="32"/>
  <c r="AS71" i="32"/>
  <c r="AR71" i="32"/>
  <c r="AQ71" i="32"/>
  <c r="AP71" i="32"/>
  <c r="AO71" i="32"/>
  <c r="AN71" i="32"/>
  <c r="AM71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CH70" i="32"/>
  <c r="CG70" i="32"/>
  <c r="CF70" i="32"/>
  <c r="CE70" i="32"/>
  <c r="CD70" i="32"/>
  <c r="CC70" i="32"/>
  <c r="CB70" i="32"/>
  <c r="CA70" i="32"/>
  <c r="BZ70" i="32"/>
  <c r="BY70" i="32"/>
  <c r="BX70" i="32"/>
  <c r="BW70" i="32"/>
  <c r="BV70" i="32"/>
  <c r="BU70" i="32"/>
  <c r="BT70" i="32"/>
  <c r="BS70" i="32"/>
  <c r="BR70" i="32"/>
  <c r="BQ70" i="32"/>
  <c r="BP70" i="32"/>
  <c r="BO70" i="32"/>
  <c r="BN70" i="32"/>
  <c r="BM70" i="32"/>
  <c r="BL70" i="32"/>
  <c r="BK70" i="32"/>
  <c r="BJ70" i="32"/>
  <c r="BI70" i="32"/>
  <c r="BH70" i="32"/>
  <c r="BG70" i="32"/>
  <c r="BF70" i="32"/>
  <c r="BE70" i="32"/>
  <c r="BD70" i="32"/>
  <c r="BC70" i="32"/>
  <c r="BB70" i="32"/>
  <c r="BA70" i="32"/>
  <c r="AZ70" i="32"/>
  <c r="AY70" i="32"/>
  <c r="AX70" i="32"/>
  <c r="AW70" i="32"/>
  <c r="AV70" i="32"/>
  <c r="AU70" i="32"/>
  <c r="AT70" i="32"/>
  <c r="AS70" i="32"/>
  <c r="AR70" i="32"/>
  <c r="AQ70" i="32"/>
  <c r="AP70" i="32"/>
  <c r="AO70" i="32"/>
  <c r="AN70" i="32"/>
  <c r="AM70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CH69" i="32"/>
  <c r="CG69" i="32"/>
  <c r="CF69" i="32"/>
  <c r="CE69" i="32"/>
  <c r="CD69" i="32"/>
  <c r="CC69" i="32"/>
  <c r="CB69" i="32"/>
  <c r="CA69" i="32"/>
  <c r="BZ69" i="32"/>
  <c r="BY69" i="32"/>
  <c r="BX69" i="32"/>
  <c r="BW69" i="32"/>
  <c r="BV69" i="32"/>
  <c r="BU69" i="32"/>
  <c r="BT69" i="32"/>
  <c r="BS69" i="32"/>
  <c r="BR69" i="32"/>
  <c r="BQ69" i="32"/>
  <c r="BP69" i="32"/>
  <c r="BO69" i="32"/>
  <c r="BN69" i="32"/>
  <c r="BM69" i="32"/>
  <c r="BL69" i="32"/>
  <c r="BK69" i="32"/>
  <c r="BJ69" i="32"/>
  <c r="BI69" i="32"/>
  <c r="BH69" i="32"/>
  <c r="BG69" i="32"/>
  <c r="BF69" i="32"/>
  <c r="BE69" i="32"/>
  <c r="BD69" i="32"/>
  <c r="BC69" i="32"/>
  <c r="BB69" i="32"/>
  <c r="BA69" i="32"/>
  <c r="AZ69" i="32"/>
  <c r="AY69" i="32"/>
  <c r="AX69" i="32"/>
  <c r="AW69" i="32"/>
  <c r="AV69" i="32"/>
  <c r="AU69" i="32"/>
  <c r="AT69" i="32"/>
  <c r="AS69" i="32"/>
  <c r="AR69" i="32"/>
  <c r="AQ69" i="32"/>
  <c r="AP69" i="32"/>
  <c r="AO69" i="32"/>
  <c r="AN69" i="32"/>
  <c r="AM69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CH68" i="32"/>
  <c r="CG68" i="32"/>
  <c r="CF68" i="32"/>
  <c r="CE68" i="32"/>
  <c r="CD68" i="32"/>
  <c r="CC68" i="32"/>
  <c r="CB68" i="32"/>
  <c r="CA68" i="32"/>
  <c r="BZ68" i="32"/>
  <c r="BY68" i="32"/>
  <c r="BX68" i="32"/>
  <c r="BW68" i="32"/>
  <c r="BV68" i="32"/>
  <c r="BU68" i="32"/>
  <c r="BT68" i="32"/>
  <c r="BS68" i="32"/>
  <c r="BR68" i="32"/>
  <c r="BQ68" i="32"/>
  <c r="BP68" i="32"/>
  <c r="BO68" i="32"/>
  <c r="BN68" i="32"/>
  <c r="BM68" i="32"/>
  <c r="BL68" i="32"/>
  <c r="BK68" i="32"/>
  <c r="BJ68" i="32"/>
  <c r="BI68" i="32"/>
  <c r="BH68" i="32"/>
  <c r="BG68" i="32"/>
  <c r="BF68" i="32"/>
  <c r="BE68" i="32"/>
  <c r="BD68" i="32"/>
  <c r="BC68" i="32"/>
  <c r="BB68" i="32"/>
  <c r="BA68" i="32"/>
  <c r="AZ68" i="32"/>
  <c r="AY68" i="32"/>
  <c r="AX68" i="32"/>
  <c r="AW68" i="32"/>
  <c r="AV68" i="32"/>
  <c r="AU68" i="32"/>
  <c r="AT68" i="32"/>
  <c r="AS68" i="32"/>
  <c r="AR68" i="32"/>
  <c r="AQ68" i="32"/>
  <c r="AP68" i="32"/>
  <c r="AO68" i="32"/>
  <c r="AN68" i="32"/>
  <c r="AM68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CH67" i="32"/>
  <c r="CG67" i="32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BH67" i="32"/>
  <c r="BG67" i="32"/>
  <c r="BF67" i="32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CH66" i="32"/>
  <c r="CG66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BH66" i="32"/>
  <c r="BG66" i="32"/>
  <c r="BF66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N66" i="32"/>
  <c r="M66" i="32"/>
  <c r="L66" i="32"/>
  <c r="K66" i="32"/>
  <c r="J66" i="32"/>
  <c r="I66" i="32"/>
  <c r="H66" i="32"/>
  <c r="G66" i="32"/>
  <c r="F66" i="32"/>
  <c r="E66" i="32"/>
  <c r="D66" i="32"/>
  <c r="Z75" i="2"/>
  <c r="Z75" i="32" s="1"/>
  <c r="Y75" i="2"/>
  <c r="AK75" i="2" s="1"/>
  <c r="AK75" i="32" s="1"/>
  <c r="X75" i="2"/>
  <c r="AJ75" i="2" s="1"/>
  <c r="AJ75" i="32" s="1"/>
  <c r="W75" i="2"/>
  <c r="AI75" i="2" s="1"/>
  <c r="AI75" i="32" s="1"/>
  <c r="V75" i="2"/>
  <c r="AH75" i="2" s="1"/>
  <c r="AH75" i="32" s="1"/>
  <c r="U75" i="2"/>
  <c r="U75" i="32" s="1"/>
  <c r="T75" i="2"/>
  <c r="T75" i="32" s="1"/>
  <c r="S75" i="2"/>
  <c r="S75" i="32" s="1"/>
  <c r="R75" i="2"/>
  <c r="R75" i="32" s="1"/>
  <c r="Q75" i="2"/>
  <c r="AC75" i="2" s="1"/>
  <c r="AC75" i="32" s="1"/>
  <c r="P75" i="2"/>
  <c r="AB75" i="2" s="1"/>
  <c r="AB75" i="32" s="1"/>
  <c r="O75" i="2"/>
  <c r="AA75" i="2" s="1"/>
  <c r="AA75" i="32" s="1"/>
  <c r="Z74" i="2"/>
  <c r="AL74" i="2" s="1"/>
  <c r="AL74" i="32" s="1"/>
  <c r="Y74" i="2"/>
  <c r="Y74" i="32" s="1"/>
  <c r="X74" i="2"/>
  <c r="X74" i="32" s="1"/>
  <c r="W74" i="2"/>
  <c r="W74" i="32" s="1"/>
  <c r="V74" i="2"/>
  <c r="V74" i="32" s="1"/>
  <c r="U74" i="2"/>
  <c r="AG74" i="2" s="1"/>
  <c r="AG74" i="32" s="1"/>
  <c r="T74" i="2"/>
  <c r="AF74" i="2" s="1"/>
  <c r="AF74" i="32" s="1"/>
  <c r="S74" i="2"/>
  <c r="AE74" i="2" s="1"/>
  <c r="AE74" i="32" s="1"/>
  <c r="R74" i="2"/>
  <c r="AD74" i="2" s="1"/>
  <c r="AD74" i="32" s="1"/>
  <c r="Q74" i="2"/>
  <c r="Q74" i="32" s="1"/>
  <c r="P74" i="2"/>
  <c r="P74" i="32" s="1"/>
  <c r="O74" i="2"/>
  <c r="O74" i="32" s="1"/>
  <c r="Z73" i="2"/>
  <c r="Z73" i="32" s="1"/>
  <c r="Y73" i="2"/>
  <c r="Y73" i="32" s="1"/>
  <c r="X73" i="2"/>
  <c r="AJ73" i="2" s="1"/>
  <c r="AJ73" i="32" s="1"/>
  <c r="W73" i="2"/>
  <c r="AI73" i="2" s="1"/>
  <c r="AI73" i="32" s="1"/>
  <c r="V73" i="2"/>
  <c r="AH73" i="2" s="1"/>
  <c r="AH73" i="32" s="1"/>
  <c r="U73" i="2"/>
  <c r="U73" i="32" s="1"/>
  <c r="T73" i="2"/>
  <c r="T73" i="32" s="1"/>
  <c r="S73" i="2"/>
  <c r="S73" i="32" s="1"/>
  <c r="R73" i="2"/>
  <c r="R73" i="32" s="1"/>
  <c r="Q73" i="2"/>
  <c r="Q73" i="32" s="1"/>
  <c r="P73" i="2"/>
  <c r="AB73" i="2" s="1"/>
  <c r="AB73" i="32" s="1"/>
  <c r="O73" i="2"/>
  <c r="AA73" i="2" s="1"/>
  <c r="AA73" i="32" s="1"/>
  <c r="Z72" i="2"/>
  <c r="AL72" i="2" s="1"/>
  <c r="AL72" i="32" s="1"/>
  <c r="Y72" i="2"/>
  <c r="Y72" i="32" s="1"/>
  <c r="X72" i="2"/>
  <c r="X72" i="32" s="1"/>
  <c r="W72" i="2"/>
  <c r="W72" i="32" s="1"/>
  <c r="V72" i="2"/>
  <c r="V72" i="32" s="1"/>
  <c r="U72" i="2"/>
  <c r="U72" i="32" s="1"/>
  <c r="T72" i="2"/>
  <c r="AF72" i="2" s="1"/>
  <c r="AF72" i="32" s="1"/>
  <c r="S72" i="2"/>
  <c r="AE72" i="2" s="1"/>
  <c r="AE72" i="32" s="1"/>
  <c r="R72" i="2"/>
  <c r="AD72" i="2" s="1"/>
  <c r="AD72" i="32" s="1"/>
  <c r="Q72" i="2"/>
  <c r="Q72" i="32" s="1"/>
  <c r="P72" i="2"/>
  <c r="P72" i="32" s="1"/>
  <c r="O72" i="2"/>
  <c r="O72" i="32" s="1"/>
  <c r="Z71" i="2"/>
  <c r="Z71" i="32" s="1"/>
  <c r="Y71" i="2"/>
  <c r="AK71" i="2" s="1"/>
  <c r="AK71" i="32" s="1"/>
  <c r="X71" i="2"/>
  <c r="AJ71" i="2" s="1"/>
  <c r="AJ71" i="32" s="1"/>
  <c r="W71" i="2"/>
  <c r="AI71" i="2" s="1"/>
  <c r="AI71" i="32" s="1"/>
  <c r="V71" i="2"/>
  <c r="AH71" i="2" s="1"/>
  <c r="AH71" i="32" s="1"/>
  <c r="U71" i="2"/>
  <c r="U71" i="32" s="1"/>
  <c r="T71" i="2"/>
  <c r="T71" i="32" s="1"/>
  <c r="S71" i="2"/>
  <c r="S71" i="32" s="1"/>
  <c r="R71" i="2"/>
  <c r="R71" i="32" s="1"/>
  <c r="Q71" i="2"/>
  <c r="AC71" i="2" s="1"/>
  <c r="AC71" i="32" s="1"/>
  <c r="P71" i="2"/>
  <c r="AB71" i="2" s="1"/>
  <c r="AB71" i="32" s="1"/>
  <c r="O71" i="2"/>
  <c r="AA71" i="2" s="1"/>
  <c r="AA71" i="32" s="1"/>
  <c r="Z70" i="2"/>
  <c r="AL70" i="2" s="1"/>
  <c r="AL70" i="32" s="1"/>
  <c r="Y70" i="2"/>
  <c r="Y70" i="32" s="1"/>
  <c r="X70" i="2"/>
  <c r="X70" i="32" s="1"/>
  <c r="W70" i="2"/>
  <c r="W70" i="32" s="1"/>
  <c r="V70" i="2"/>
  <c r="V70" i="32" s="1"/>
  <c r="U70" i="2"/>
  <c r="AG70" i="2" s="1"/>
  <c r="AG70" i="32" s="1"/>
  <c r="T70" i="2"/>
  <c r="AF70" i="2" s="1"/>
  <c r="AF70" i="32" s="1"/>
  <c r="S70" i="2"/>
  <c r="AE70" i="2" s="1"/>
  <c r="AE70" i="32" s="1"/>
  <c r="R70" i="2"/>
  <c r="AD70" i="2" s="1"/>
  <c r="AD70" i="32" s="1"/>
  <c r="Q70" i="2"/>
  <c r="Q70" i="32" s="1"/>
  <c r="P70" i="2"/>
  <c r="P70" i="32" s="1"/>
  <c r="O70" i="2"/>
  <c r="O70" i="32" s="1"/>
  <c r="Z69" i="2"/>
  <c r="Z69" i="32" s="1"/>
  <c r="Y69" i="2"/>
  <c r="Y69" i="32" s="1"/>
  <c r="X69" i="2"/>
  <c r="AJ69" i="2" s="1"/>
  <c r="AJ69" i="32" s="1"/>
  <c r="W69" i="2"/>
  <c r="AI69" i="2" s="1"/>
  <c r="AI69" i="32" s="1"/>
  <c r="V69" i="2"/>
  <c r="AH69" i="2" s="1"/>
  <c r="AH69" i="32" s="1"/>
  <c r="U69" i="2"/>
  <c r="U69" i="32" s="1"/>
  <c r="T69" i="2"/>
  <c r="T69" i="32" s="1"/>
  <c r="S69" i="2"/>
  <c r="S69" i="32" s="1"/>
  <c r="R69" i="2"/>
  <c r="R69" i="32" s="1"/>
  <c r="Q69" i="2"/>
  <c r="AC69" i="2" s="1"/>
  <c r="AC69" i="32" s="1"/>
  <c r="P69" i="2"/>
  <c r="AB69" i="2" s="1"/>
  <c r="AB69" i="32" s="1"/>
  <c r="O69" i="2"/>
  <c r="AA69" i="2" s="1"/>
  <c r="AA69" i="32" s="1"/>
  <c r="Z68" i="2"/>
  <c r="AL68" i="2" s="1"/>
  <c r="AL68" i="32" s="1"/>
  <c r="Y68" i="2"/>
  <c r="Y68" i="32" s="1"/>
  <c r="X68" i="2"/>
  <c r="X68" i="32" s="1"/>
  <c r="W68" i="2"/>
  <c r="W68" i="32" s="1"/>
  <c r="V68" i="2"/>
  <c r="V68" i="32" s="1"/>
  <c r="U68" i="2"/>
  <c r="U68" i="32" s="1"/>
  <c r="T68" i="2"/>
  <c r="AF68" i="2" s="1"/>
  <c r="AF68" i="32" s="1"/>
  <c r="S68" i="2"/>
  <c r="AE68" i="2" s="1"/>
  <c r="AE68" i="32" s="1"/>
  <c r="R68" i="2"/>
  <c r="AD68" i="2" s="1"/>
  <c r="AD68" i="32" s="1"/>
  <c r="Q68" i="2"/>
  <c r="Q68" i="32" s="1"/>
  <c r="P68" i="2"/>
  <c r="P68" i="32" s="1"/>
  <c r="O68" i="2"/>
  <c r="O68" i="32" s="1"/>
  <c r="Z67" i="2"/>
  <c r="Z67" i="32" s="1"/>
  <c r="Y67" i="2"/>
  <c r="AK67" i="2" s="1"/>
  <c r="AK67" i="32" s="1"/>
  <c r="X67" i="2"/>
  <c r="AJ67" i="2" s="1"/>
  <c r="AJ67" i="32" s="1"/>
  <c r="W67" i="2"/>
  <c r="AI67" i="2" s="1"/>
  <c r="AI67" i="32" s="1"/>
  <c r="V67" i="2"/>
  <c r="AH67" i="2" s="1"/>
  <c r="AH67" i="32" s="1"/>
  <c r="U67" i="2"/>
  <c r="U67" i="32" s="1"/>
  <c r="T67" i="2"/>
  <c r="T67" i="32" s="1"/>
  <c r="S67" i="2"/>
  <c r="S67" i="32" s="1"/>
  <c r="R67" i="2"/>
  <c r="R67" i="32" s="1"/>
  <c r="Q67" i="2"/>
  <c r="AC67" i="2" s="1"/>
  <c r="AC67" i="32" s="1"/>
  <c r="P67" i="2"/>
  <c r="AB67" i="2" s="1"/>
  <c r="AB67" i="32" s="1"/>
  <c r="O67" i="2"/>
  <c r="AA67" i="2" s="1"/>
  <c r="AA67" i="32" s="1"/>
  <c r="Z66" i="2"/>
  <c r="AL66" i="2" s="1"/>
  <c r="AL66" i="32" s="1"/>
  <c r="Y66" i="2"/>
  <c r="Y66" i="32" s="1"/>
  <c r="X66" i="2"/>
  <c r="X66" i="32" s="1"/>
  <c r="W66" i="2"/>
  <c r="V66" i="2"/>
  <c r="V66" i="32" s="1"/>
  <c r="U66" i="2"/>
  <c r="U66" i="32" s="1"/>
  <c r="T66" i="2"/>
  <c r="AF66" i="2" s="1"/>
  <c r="AF66" i="32" s="1"/>
  <c r="S66" i="2"/>
  <c r="AE66" i="2" s="1"/>
  <c r="AE66" i="32" s="1"/>
  <c r="R66" i="2"/>
  <c r="AD66" i="2" s="1"/>
  <c r="AD66" i="32" s="1"/>
  <c r="Q66" i="2"/>
  <c r="Q66" i="32" s="1"/>
  <c r="P66" i="2"/>
  <c r="P66" i="32" s="1"/>
  <c r="O66" i="2"/>
  <c r="O66" i="32" s="1"/>
  <c r="W66" i="32" l="1"/>
  <c r="V71" i="32"/>
  <c r="R68" i="32"/>
  <c r="Z68" i="32"/>
  <c r="R74" i="32"/>
  <c r="Z74" i="32"/>
  <c r="V67" i="32"/>
  <c r="R70" i="32"/>
  <c r="Z70" i="32"/>
  <c r="V73" i="32"/>
  <c r="R66" i="32"/>
  <c r="Z66" i="32"/>
  <c r="V69" i="32"/>
  <c r="R72" i="32"/>
  <c r="Z72" i="32"/>
  <c r="V75" i="32"/>
  <c r="AG66" i="2"/>
  <c r="AG66" i="32" s="1"/>
  <c r="AK69" i="2"/>
  <c r="AK69" i="32" s="1"/>
  <c r="AK73" i="2"/>
  <c r="AK73" i="32" s="1"/>
  <c r="AH66" i="2"/>
  <c r="AH66" i="32" s="1"/>
  <c r="AD67" i="2"/>
  <c r="AD67" i="32" s="1"/>
  <c r="AL67" i="2"/>
  <c r="AL67" i="32" s="1"/>
  <c r="AH68" i="2"/>
  <c r="AH68" i="32" s="1"/>
  <c r="AD69" i="2"/>
  <c r="AD69" i="32" s="1"/>
  <c r="AL69" i="2"/>
  <c r="AL69" i="32" s="1"/>
  <c r="AH70" i="2"/>
  <c r="AH70" i="32" s="1"/>
  <c r="AD71" i="2"/>
  <c r="AD71" i="32" s="1"/>
  <c r="AL71" i="2"/>
  <c r="AL71" i="32" s="1"/>
  <c r="AH72" i="2"/>
  <c r="AH72" i="32" s="1"/>
  <c r="AD73" i="2"/>
  <c r="AD73" i="32" s="1"/>
  <c r="AL73" i="2"/>
  <c r="AL73" i="32" s="1"/>
  <c r="AH74" i="2"/>
  <c r="AH74" i="32" s="1"/>
  <c r="AD75" i="2"/>
  <c r="AD75" i="32" s="1"/>
  <c r="AL75" i="2"/>
  <c r="AL75" i="32" s="1"/>
  <c r="S66" i="32"/>
  <c r="O67" i="32"/>
  <c r="W67" i="32"/>
  <c r="S68" i="32"/>
  <c r="O69" i="32"/>
  <c r="W69" i="32"/>
  <c r="S70" i="32"/>
  <c r="O71" i="32"/>
  <c r="W71" i="32"/>
  <c r="S72" i="32"/>
  <c r="O73" i="32"/>
  <c r="W73" i="32"/>
  <c r="S74" i="32"/>
  <c r="O75" i="32"/>
  <c r="W75" i="32"/>
  <c r="AG28" i="50"/>
  <c r="AG78" i="32"/>
  <c r="AG68" i="2"/>
  <c r="AG68" i="32" s="1"/>
  <c r="AC73" i="2"/>
  <c r="AC73" i="32" s="1"/>
  <c r="AJ28" i="50"/>
  <c r="AJ78" i="32"/>
  <c r="AA66" i="2"/>
  <c r="AA66" i="32" s="1"/>
  <c r="AI66" i="2"/>
  <c r="AI66" i="32" s="1"/>
  <c r="AE67" i="2"/>
  <c r="AE67" i="32" s="1"/>
  <c r="AA68" i="2"/>
  <c r="AA68" i="32" s="1"/>
  <c r="AI68" i="2"/>
  <c r="AI68" i="32" s="1"/>
  <c r="AE69" i="2"/>
  <c r="AE69" i="32" s="1"/>
  <c r="AA70" i="2"/>
  <c r="AA70" i="32" s="1"/>
  <c r="AI70" i="2"/>
  <c r="AI70" i="32" s="1"/>
  <c r="AE71" i="2"/>
  <c r="AE71" i="32" s="1"/>
  <c r="AA72" i="2"/>
  <c r="AA72" i="32" s="1"/>
  <c r="AI72" i="2"/>
  <c r="AI72" i="32" s="1"/>
  <c r="AE73" i="2"/>
  <c r="AE73" i="32" s="1"/>
  <c r="AA74" i="2"/>
  <c r="AA74" i="32" s="1"/>
  <c r="AI74" i="2"/>
  <c r="AI74" i="32" s="1"/>
  <c r="AE75" i="2"/>
  <c r="AE75" i="32" s="1"/>
  <c r="T66" i="32"/>
  <c r="P67" i="32"/>
  <c r="X67" i="32"/>
  <c r="T68" i="32"/>
  <c r="P69" i="32"/>
  <c r="X69" i="32"/>
  <c r="T70" i="32"/>
  <c r="P71" i="32"/>
  <c r="X71" i="32"/>
  <c r="T72" i="32"/>
  <c r="P73" i="32"/>
  <c r="X73" i="32"/>
  <c r="T74" i="32"/>
  <c r="P75" i="32"/>
  <c r="X75" i="32"/>
  <c r="AB28" i="50"/>
  <c r="AB78" i="32"/>
  <c r="AG72" i="2"/>
  <c r="AG72" i="32" s="1"/>
  <c r="AB66" i="2"/>
  <c r="AB66" i="32" s="1"/>
  <c r="AJ66" i="2"/>
  <c r="AJ66" i="32" s="1"/>
  <c r="AF67" i="2"/>
  <c r="AF67" i="32" s="1"/>
  <c r="AB68" i="2"/>
  <c r="AB68" i="32" s="1"/>
  <c r="AJ68" i="2"/>
  <c r="AJ68" i="32" s="1"/>
  <c r="AF69" i="2"/>
  <c r="AF69" i="32" s="1"/>
  <c r="AB70" i="2"/>
  <c r="AB70" i="32" s="1"/>
  <c r="AJ70" i="2"/>
  <c r="AJ70" i="32" s="1"/>
  <c r="AF71" i="2"/>
  <c r="AF71" i="32" s="1"/>
  <c r="AB72" i="2"/>
  <c r="AB72" i="32" s="1"/>
  <c r="AJ72" i="2"/>
  <c r="AJ72" i="32" s="1"/>
  <c r="AF73" i="2"/>
  <c r="AF73" i="32" s="1"/>
  <c r="AB74" i="2"/>
  <c r="AB74" i="32" s="1"/>
  <c r="AJ74" i="2"/>
  <c r="AJ74" i="32" s="1"/>
  <c r="AF75" i="2"/>
  <c r="AF75" i="32" s="1"/>
  <c r="Q67" i="32"/>
  <c r="Y67" i="32"/>
  <c r="Q69" i="32"/>
  <c r="U70" i="32"/>
  <c r="Q71" i="32"/>
  <c r="Y71" i="32"/>
  <c r="U74" i="32"/>
  <c r="Q75" i="32"/>
  <c r="Y75" i="32"/>
  <c r="AK28" i="50"/>
  <c r="AK78" i="32"/>
  <c r="AF28" i="50"/>
  <c r="AF78" i="32"/>
  <c r="AC66" i="2"/>
  <c r="AC66" i="32" s="1"/>
  <c r="AK66" i="2"/>
  <c r="AK66" i="32" s="1"/>
  <c r="AG67" i="2"/>
  <c r="AG67" i="32" s="1"/>
  <c r="AC68" i="2"/>
  <c r="AC68" i="32" s="1"/>
  <c r="AK68" i="2"/>
  <c r="AK68" i="32" s="1"/>
  <c r="AG69" i="2"/>
  <c r="AG69" i="32" s="1"/>
  <c r="AC70" i="2"/>
  <c r="AC70" i="32" s="1"/>
  <c r="AK70" i="2"/>
  <c r="AK70" i="32" s="1"/>
  <c r="AG71" i="2"/>
  <c r="AG71" i="32" s="1"/>
  <c r="AC72" i="2"/>
  <c r="AC72" i="32" s="1"/>
  <c r="AK72" i="2"/>
  <c r="AK72" i="32" s="1"/>
  <c r="AG73" i="2"/>
  <c r="AG73" i="32" s="1"/>
  <c r="AC74" i="2"/>
  <c r="AC74" i="32" s="1"/>
  <c r="AK74" i="2"/>
  <c r="AK74" i="32" s="1"/>
  <c r="AG75" i="2"/>
  <c r="AG75" i="32" s="1"/>
  <c r="AI28" i="50"/>
  <c r="AI78" i="32"/>
  <c r="AL28" i="50"/>
  <c r="AL78" i="32"/>
  <c r="AC28" i="50"/>
  <c r="AC78" i="32"/>
  <c r="AM28" i="50"/>
  <c r="AM78" i="32"/>
  <c r="AD28" i="50"/>
  <c r="AD78" i="32"/>
  <c r="AH28" i="50"/>
  <c r="AH78" i="32"/>
  <c r="AE28" i="50"/>
  <c r="AE78" i="32"/>
  <c r="BK78" i="36"/>
  <c r="O78" i="29"/>
  <c r="AM78" i="29"/>
  <c r="BW78" i="30"/>
  <c r="AM78" i="36"/>
  <c r="CJ80" i="33"/>
  <c r="AY78" i="30"/>
  <c r="O78" i="36"/>
  <c r="CJ79" i="33"/>
  <c r="AA78" i="30"/>
  <c r="BW78" i="35"/>
  <c r="BK78" i="33"/>
  <c r="AY78" i="35"/>
  <c r="AM78" i="33"/>
  <c r="AA78" i="35"/>
  <c r="O78" i="33"/>
  <c r="BK78" i="29"/>
  <c r="BK78" i="34"/>
  <c r="AA78" i="31"/>
  <c r="AY78" i="31"/>
  <c r="BW78" i="31"/>
  <c r="O78" i="34"/>
  <c r="AM78" i="34"/>
  <c r="O78" i="30"/>
  <c r="AM78" i="30"/>
  <c r="BK78" i="30"/>
  <c r="AA78" i="36"/>
  <c r="AY78" i="36"/>
  <c r="BW78" i="36"/>
  <c r="AA78" i="33"/>
  <c r="AY78" i="33"/>
  <c r="BW78" i="33"/>
  <c r="AA78" i="29"/>
  <c r="AY78" i="29"/>
  <c r="BW78" i="29"/>
  <c r="O78" i="35"/>
  <c r="AM78" i="35"/>
  <c r="BK78" i="35"/>
  <c r="AA78" i="34"/>
  <c r="AY78" i="34"/>
  <c r="O78" i="31"/>
  <c r="AM78" i="31"/>
  <c r="BK78" i="31"/>
  <c r="C2" i="36"/>
  <c r="C2" i="35"/>
  <c r="C2" i="34"/>
  <c r="C2" i="33"/>
  <c r="AU28" i="50" l="1"/>
  <c r="AU78" i="32"/>
  <c r="AN28" i="50"/>
  <c r="AN78" i="32"/>
  <c r="AR28" i="50"/>
  <c r="AR78" i="32"/>
  <c r="AV28" i="50"/>
  <c r="AV78" i="32"/>
  <c r="AX28" i="50"/>
  <c r="AX78" i="32"/>
  <c r="AW28" i="50"/>
  <c r="AW78" i="32"/>
  <c r="AT28" i="50"/>
  <c r="AT78" i="32"/>
  <c r="AO28" i="50"/>
  <c r="AO78" i="32"/>
  <c r="AP28" i="50"/>
  <c r="AP78" i="32"/>
  <c r="AQ28" i="50"/>
  <c r="AQ78" i="32"/>
  <c r="AY28" i="50"/>
  <c r="AY78" i="32"/>
  <c r="AS28" i="50"/>
  <c r="AS78" i="32"/>
  <c r="E4" i="47"/>
  <c r="T4" i="47" s="1"/>
  <c r="F4" i="47"/>
  <c r="U4" i="47" s="1"/>
  <c r="G4" i="47"/>
  <c r="V4" i="47" s="1"/>
  <c r="H4" i="47"/>
  <c r="W4" i="47" s="1"/>
  <c r="I4" i="47"/>
  <c r="X4" i="47" s="1"/>
  <c r="J4" i="47"/>
  <c r="Y4" i="47" s="1"/>
  <c r="K4" i="47"/>
  <c r="Z4" i="47" s="1"/>
  <c r="L4" i="47"/>
  <c r="AA4" i="47" s="1"/>
  <c r="M4" i="47"/>
  <c r="AB4" i="47" s="1"/>
  <c r="N4" i="47"/>
  <c r="AC4" i="47" s="1"/>
  <c r="O4" i="47"/>
  <c r="AD4" i="47" s="1"/>
  <c r="D4" i="47"/>
  <c r="S4" i="47" s="1"/>
  <c r="C4" i="2"/>
  <c r="N3" i="40"/>
  <c r="N3" i="41" s="1"/>
  <c r="M3" i="40"/>
  <c r="M3" i="41" s="1"/>
  <c r="L3" i="40"/>
  <c r="L3" i="41" s="1"/>
  <c r="K3" i="40"/>
  <c r="K3" i="41" s="1"/>
  <c r="J3" i="40"/>
  <c r="J3" i="41" s="1"/>
  <c r="I3" i="40"/>
  <c r="I3" i="41" s="1"/>
  <c r="H3" i="40"/>
  <c r="H3" i="41" s="1"/>
  <c r="G3" i="40"/>
  <c r="G3" i="41" s="1"/>
  <c r="F3" i="40"/>
  <c r="F3" i="41" s="1"/>
  <c r="E3" i="40"/>
  <c r="E3" i="41" s="1"/>
  <c r="D3" i="40"/>
  <c r="D3" i="41" s="1"/>
  <c r="C3" i="40"/>
  <c r="C3" i="41" s="1"/>
  <c r="D4" i="2"/>
  <c r="BD28" i="50" l="1"/>
  <c r="BD78" i="32"/>
  <c r="BJ28" i="50"/>
  <c r="BJ78" i="32"/>
  <c r="BF28" i="50"/>
  <c r="BF78" i="32"/>
  <c r="BI28" i="50"/>
  <c r="BI78" i="32"/>
  <c r="BK28" i="50"/>
  <c r="BK78" i="32"/>
  <c r="BA28" i="50"/>
  <c r="BA78" i="32"/>
  <c r="BC28" i="50"/>
  <c r="BC78" i="32"/>
  <c r="AZ28" i="50"/>
  <c r="AZ78" i="32"/>
  <c r="BE28" i="50"/>
  <c r="BE78" i="32"/>
  <c r="BH28" i="50"/>
  <c r="BH78" i="32"/>
  <c r="BB28" i="50"/>
  <c r="BB78" i="32"/>
  <c r="BG28" i="50"/>
  <c r="BG78" i="32"/>
  <c r="E5" i="28"/>
  <c r="C127" i="36"/>
  <c r="C110" i="36"/>
  <c r="C127" i="35"/>
  <c r="C110" i="35"/>
  <c r="C110" i="34"/>
  <c r="N80" i="39"/>
  <c r="N84" i="39"/>
  <c r="N134" i="39"/>
  <c r="N138" i="39"/>
  <c r="D4" i="43"/>
  <c r="C4" i="43"/>
  <c r="C4" i="50" s="1"/>
  <c r="D4" i="36"/>
  <c r="C4" i="36"/>
  <c r="C181" i="36" s="1"/>
  <c r="D4" i="35"/>
  <c r="D142" i="35" s="1"/>
  <c r="C4" i="35"/>
  <c r="C142" i="35" s="1"/>
  <c r="D4" i="34"/>
  <c r="C4" i="34"/>
  <c r="C181" i="34" s="1"/>
  <c r="D4" i="33"/>
  <c r="D92" i="33" s="1"/>
  <c r="C4" i="33"/>
  <c r="D4" i="32"/>
  <c r="C4" i="32"/>
  <c r="D4" i="31"/>
  <c r="D181" i="31" s="1"/>
  <c r="C4" i="31"/>
  <c r="C181" i="31" s="1"/>
  <c r="D4" i="30"/>
  <c r="C4" i="30"/>
  <c r="C188" i="30" s="1"/>
  <c r="D4" i="29"/>
  <c r="D188" i="29" s="1"/>
  <c r="C4" i="29"/>
  <c r="C2" i="43"/>
  <c r="D2" i="36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AI2" i="36" s="1"/>
  <c r="AJ2" i="36" s="1"/>
  <c r="AK2" i="36" s="1"/>
  <c r="AL2" i="36" s="1"/>
  <c r="AM2" i="36" s="1"/>
  <c r="AN2" i="36" s="1"/>
  <c r="AO2" i="36" s="1"/>
  <c r="AP2" i="36" s="1"/>
  <c r="AQ2" i="36" s="1"/>
  <c r="AR2" i="36" s="1"/>
  <c r="AS2" i="36" s="1"/>
  <c r="AT2" i="36" s="1"/>
  <c r="AU2" i="36" s="1"/>
  <c r="AV2" i="36" s="1"/>
  <c r="AW2" i="36" s="1"/>
  <c r="AX2" i="36" s="1"/>
  <c r="AY2" i="36" s="1"/>
  <c r="AZ2" i="36" s="1"/>
  <c r="BA2" i="36" s="1"/>
  <c r="BB2" i="36" s="1"/>
  <c r="BC2" i="36" s="1"/>
  <c r="BD2" i="36" s="1"/>
  <c r="BE2" i="36" s="1"/>
  <c r="BF2" i="36" s="1"/>
  <c r="BG2" i="36" s="1"/>
  <c r="BH2" i="36" s="1"/>
  <c r="BI2" i="36" s="1"/>
  <c r="BJ2" i="36" s="1"/>
  <c r="BK2" i="36" s="1"/>
  <c r="BL2" i="36" s="1"/>
  <c r="BM2" i="36" s="1"/>
  <c r="BN2" i="36" s="1"/>
  <c r="BO2" i="36" s="1"/>
  <c r="BP2" i="36" s="1"/>
  <c r="BQ2" i="36" s="1"/>
  <c r="BR2" i="36" s="1"/>
  <c r="BS2" i="36" s="1"/>
  <c r="BT2" i="36" s="1"/>
  <c r="BU2" i="36" s="1"/>
  <c r="BV2" i="36" s="1"/>
  <c r="BW2" i="36" s="1"/>
  <c r="BX2" i="36" s="1"/>
  <c r="BY2" i="36" s="1"/>
  <c r="BZ2" i="36" s="1"/>
  <c r="CA2" i="36" s="1"/>
  <c r="CB2" i="36" s="1"/>
  <c r="CC2" i="36" s="1"/>
  <c r="CD2" i="36" s="1"/>
  <c r="CE2" i="36" s="1"/>
  <c r="CF2" i="36" s="1"/>
  <c r="CG2" i="36" s="1"/>
  <c r="CH2" i="36" s="1"/>
  <c r="D2" i="35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AB2" i="35" s="1"/>
  <c r="AC2" i="35" s="1"/>
  <c r="AD2" i="35" s="1"/>
  <c r="AE2" i="35" s="1"/>
  <c r="AF2" i="35" s="1"/>
  <c r="AG2" i="35" s="1"/>
  <c r="AH2" i="35" s="1"/>
  <c r="AI2" i="35" s="1"/>
  <c r="AJ2" i="35" s="1"/>
  <c r="AK2" i="35" s="1"/>
  <c r="AL2" i="35" s="1"/>
  <c r="AM2" i="35" s="1"/>
  <c r="AN2" i="35" s="1"/>
  <c r="AO2" i="35" s="1"/>
  <c r="AP2" i="35" s="1"/>
  <c r="AQ2" i="35" s="1"/>
  <c r="AR2" i="35" s="1"/>
  <c r="AS2" i="35" s="1"/>
  <c r="AT2" i="35" s="1"/>
  <c r="AU2" i="35" s="1"/>
  <c r="AV2" i="35" s="1"/>
  <c r="AW2" i="35" s="1"/>
  <c r="AX2" i="35" s="1"/>
  <c r="AY2" i="35" s="1"/>
  <c r="AZ2" i="35" s="1"/>
  <c r="BA2" i="35" s="1"/>
  <c r="BB2" i="35" s="1"/>
  <c r="BC2" i="35" s="1"/>
  <c r="BD2" i="35" s="1"/>
  <c r="BE2" i="35" s="1"/>
  <c r="BF2" i="35" s="1"/>
  <c r="BG2" i="35" s="1"/>
  <c r="BH2" i="35" s="1"/>
  <c r="BI2" i="35" s="1"/>
  <c r="BJ2" i="35" s="1"/>
  <c r="BK2" i="35" s="1"/>
  <c r="BL2" i="35" s="1"/>
  <c r="BM2" i="35" s="1"/>
  <c r="BN2" i="35" s="1"/>
  <c r="BO2" i="35" s="1"/>
  <c r="BP2" i="35" s="1"/>
  <c r="BQ2" i="35" s="1"/>
  <c r="BR2" i="35" s="1"/>
  <c r="BS2" i="35" s="1"/>
  <c r="BT2" i="35" s="1"/>
  <c r="BU2" i="35" s="1"/>
  <c r="BV2" i="35" s="1"/>
  <c r="BW2" i="35" s="1"/>
  <c r="BX2" i="35" s="1"/>
  <c r="BY2" i="35" s="1"/>
  <c r="BZ2" i="35" s="1"/>
  <c r="CA2" i="35" s="1"/>
  <c r="CB2" i="35" s="1"/>
  <c r="CC2" i="35" s="1"/>
  <c r="CD2" i="35" s="1"/>
  <c r="CE2" i="35" s="1"/>
  <c r="CF2" i="35" s="1"/>
  <c r="CG2" i="35" s="1"/>
  <c r="CH2" i="35" s="1"/>
  <c r="D2" i="34"/>
  <c r="E2" i="34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AB2" i="34" s="1"/>
  <c r="AC2" i="34" s="1"/>
  <c r="AD2" i="34" s="1"/>
  <c r="AE2" i="34" s="1"/>
  <c r="AF2" i="34" s="1"/>
  <c r="AG2" i="34" s="1"/>
  <c r="AH2" i="34" s="1"/>
  <c r="AI2" i="34" s="1"/>
  <c r="AJ2" i="34" s="1"/>
  <c r="AK2" i="34" s="1"/>
  <c r="AL2" i="34" s="1"/>
  <c r="AM2" i="34" s="1"/>
  <c r="AN2" i="34" s="1"/>
  <c r="AO2" i="34" s="1"/>
  <c r="AP2" i="34" s="1"/>
  <c r="AQ2" i="34" s="1"/>
  <c r="AR2" i="34" s="1"/>
  <c r="AS2" i="34" s="1"/>
  <c r="AT2" i="34" s="1"/>
  <c r="AU2" i="34" s="1"/>
  <c r="AV2" i="34" s="1"/>
  <c r="AW2" i="34" s="1"/>
  <c r="AX2" i="34" s="1"/>
  <c r="AY2" i="34" s="1"/>
  <c r="AZ2" i="34" s="1"/>
  <c r="BA2" i="34" s="1"/>
  <c r="BB2" i="34" s="1"/>
  <c r="BC2" i="34" s="1"/>
  <c r="BD2" i="34" s="1"/>
  <c r="BE2" i="34" s="1"/>
  <c r="BF2" i="34" s="1"/>
  <c r="BG2" i="34" s="1"/>
  <c r="BH2" i="34" s="1"/>
  <c r="BI2" i="34" s="1"/>
  <c r="BJ2" i="34" s="1"/>
  <c r="BK2" i="34" s="1"/>
  <c r="BL2" i="34" s="1"/>
  <c r="BM2" i="34" s="1"/>
  <c r="BN2" i="34" s="1"/>
  <c r="BO2" i="34" s="1"/>
  <c r="BP2" i="34" s="1"/>
  <c r="BQ2" i="34" s="1"/>
  <c r="BR2" i="34" s="1"/>
  <c r="BS2" i="34" s="1"/>
  <c r="BT2" i="34" s="1"/>
  <c r="BU2" i="34" s="1"/>
  <c r="BV2" i="34" s="1"/>
  <c r="BW2" i="34" s="1"/>
  <c r="BX2" i="34" s="1"/>
  <c r="BY2" i="34" s="1"/>
  <c r="BZ2" i="34" s="1"/>
  <c r="CA2" i="34" s="1"/>
  <c r="CB2" i="34" s="1"/>
  <c r="CC2" i="34" s="1"/>
  <c r="CD2" i="34" s="1"/>
  <c r="CE2" i="34" s="1"/>
  <c r="CF2" i="34" s="1"/>
  <c r="CG2" i="34" s="1"/>
  <c r="CH2" i="34" s="1"/>
  <c r="D2" i="33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AB2" i="33" s="1"/>
  <c r="AC2" i="33" s="1"/>
  <c r="AD2" i="33" s="1"/>
  <c r="AE2" i="33" s="1"/>
  <c r="AF2" i="33" s="1"/>
  <c r="AG2" i="33" s="1"/>
  <c r="AH2" i="33" s="1"/>
  <c r="AI2" i="33" s="1"/>
  <c r="AJ2" i="33" s="1"/>
  <c r="AK2" i="33" s="1"/>
  <c r="AL2" i="33" s="1"/>
  <c r="AM2" i="33" s="1"/>
  <c r="AN2" i="33" s="1"/>
  <c r="AO2" i="33" s="1"/>
  <c r="AP2" i="33" s="1"/>
  <c r="AQ2" i="33" s="1"/>
  <c r="AR2" i="33" s="1"/>
  <c r="AS2" i="33" s="1"/>
  <c r="AT2" i="33" s="1"/>
  <c r="AU2" i="33" s="1"/>
  <c r="AV2" i="33" s="1"/>
  <c r="AW2" i="33" s="1"/>
  <c r="AX2" i="33" s="1"/>
  <c r="AY2" i="33" s="1"/>
  <c r="AZ2" i="33" s="1"/>
  <c r="BA2" i="33" s="1"/>
  <c r="BB2" i="33" s="1"/>
  <c r="BC2" i="33" s="1"/>
  <c r="BD2" i="33" s="1"/>
  <c r="BE2" i="33" s="1"/>
  <c r="BF2" i="33" s="1"/>
  <c r="BG2" i="33" s="1"/>
  <c r="BH2" i="33" s="1"/>
  <c r="BI2" i="33" s="1"/>
  <c r="BJ2" i="33" s="1"/>
  <c r="BK2" i="33" s="1"/>
  <c r="BL2" i="33" s="1"/>
  <c r="BM2" i="33" s="1"/>
  <c r="BN2" i="33" s="1"/>
  <c r="BO2" i="33" s="1"/>
  <c r="BP2" i="33" s="1"/>
  <c r="BQ2" i="33" s="1"/>
  <c r="BR2" i="33" s="1"/>
  <c r="BS2" i="33" s="1"/>
  <c r="BT2" i="33" s="1"/>
  <c r="BU2" i="33" s="1"/>
  <c r="BV2" i="33" s="1"/>
  <c r="BW2" i="33" s="1"/>
  <c r="BX2" i="33" s="1"/>
  <c r="BY2" i="33" s="1"/>
  <c r="BZ2" i="33" s="1"/>
  <c r="CA2" i="33" s="1"/>
  <c r="CB2" i="33" s="1"/>
  <c r="CC2" i="33" s="1"/>
  <c r="CD2" i="33" s="1"/>
  <c r="CE2" i="33" s="1"/>
  <c r="CF2" i="33" s="1"/>
  <c r="CG2" i="33" s="1"/>
  <c r="CH2" i="33" s="1"/>
  <c r="D2" i="32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AB2" i="32" s="1"/>
  <c r="AC2" i="32" s="1"/>
  <c r="AD2" i="32" s="1"/>
  <c r="AE2" i="32" s="1"/>
  <c r="AF2" i="32" s="1"/>
  <c r="AG2" i="32" s="1"/>
  <c r="AH2" i="32" s="1"/>
  <c r="AI2" i="32" s="1"/>
  <c r="AJ2" i="32" s="1"/>
  <c r="AK2" i="32" s="1"/>
  <c r="AL2" i="32" s="1"/>
  <c r="AM2" i="32" s="1"/>
  <c r="AN2" i="32" s="1"/>
  <c r="AO2" i="32" s="1"/>
  <c r="AP2" i="32" s="1"/>
  <c r="AQ2" i="32" s="1"/>
  <c r="AR2" i="32" s="1"/>
  <c r="AS2" i="32" s="1"/>
  <c r="AT2" i="32" s="1"/>
  <c r="AU2" i="32" s="1"/>
  <c r="AV2" i="32" s="1"/>
  <c r="AW2" i="32" s="1"/>
  <c r="AX2" i="32" s="1"/>
  <c r="AY2" i="32" s="1"/>
  <c r="AZ2" i="32" s="1"/>
  <c r="BA2" i="32" s="1"/>
  <c r="BB2" i="32" s="1"/>
  <c r="BC2" i="32" s="1"/>
  <c r="BD2" i="32" s="1"/>
  <c r="BE2" i="32" s="1"/>
  <c r="BF2" i="32" s="1"/>
  <c r="BG2" i="32" s="1"/>
  <c r="BH2" i="32" s="1"/>
  <c r="BI2" i="32" s="1"/>
  <c r="BJ2" i="32" s="1"/>
  <c r="BK2" i="32" s="1"/>
  <c r="BL2" i="32" s="1"/>
  <c r="BM2" i="32" s="1"/>
  <c r="BN2" i="32" s="1"/>
  <c r="BO2" i="32" s="1"/>
  <c r="BP2" i="32" s="1"/>
  <c r="BQ2" i="32" s="1"/>
  <c r="BR2" i="32" s="1"/>
  <c r="BS2" i="32" s="1"/>
  <c r="BT2" i="32" s="1"/>
  <c r="BU2" i="32" s="1"/>
  <c r="BV2" i="32" s="1"/>
  <c r="BW2" i="32" s="1"/>
  <c r="BX2" i="32" s="1"/>
  <c r="BY2" i="32" s="1"/>
  <c r="BZ2" i="32" s="1"/>
  <c r="CA2" i="32" s="1"/>
  <c r="CB2" i="32" s="1"/>
  <c r="CC2" i="32" s="1"/>
  <c r="CD2" i="32" s="1"/>
  <c r="CE2" i="32" s="1"/>
  <c r="CF2" i="32" s="1"/>
  <c r="CG2" i="32" s="1"/>
  <c r="CH2" i="32" s="1"/>
  <c r="C2" i="31"/>
  <c r="D2" i="31" s="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AB2" i="31" s="1"/>
  <c r="AC2" i="31" s="1"/>
  <c r="AD2" i="31" s="1"/>
  <c r="AE2" i="31" s="1"/>
  <c r="AF2" i="31" s="1"/>
  <c r="AG2" i="31" s="1"/>
  <c r="AH2" i="31" s="1"/>
  <c r="AI2" i="31" s="1"/>
  <c r="AJ2" i="31" s="1"/>
  <c r="AK2" i="31" s="1"/>
  <c r="AL2" i="31" s="1"/>
  <c r="AM2" i="31" s="1"/>
  <c r="AN2" i="31" s="1"/>
  <c r="AO2" i="31" s="1"/>
  <c r="AP2" i="31" s="1"/>
  <c r="AQ2" i="31" s="1"/>
  <c r="AR2" i="31" s="1"/>
  <c r="AS2" i="31" s="1"/>
  <c r="AT2" i="31" s="1"/>
  <c r="AU2" i="31" s="1"/>
  <c r="AV2" i="31" s="1"/>
  <c r="AW2" i="31" s="1"/>
  <c r="AX2" i="31" s="1"/>
  <c r="AY2" i="31" s="1"/>
  <c r="AZ2" i="31" s="1"/>
  <c r="BA2" i="31" s="1"/>
  <c r="BB2" i="31" s="1"/>
  <c r="BC2" i="31" s="1"/>
  <c r="BD2" i="31" s="1"/>
  <c r="BE2" i="31" s="1"/>
  <c r="BF2" i="31" s="1"/>
  <c r="BG2" i="31" s="1"/>
  <c r="BH2" i="31" s="1"/>
  <c r="BI2" i="31" s="1"/>
  <c r="BJ2" i="31" s="1"/>
  <c r="BK2" i="31" s="1"/>
  <c r="BL2" i="31" s="1"/>
  <c r="BM2" i="31" s="1"/>
  <c r="BN2" i="31" s="1"/>
  <c r="BO2" i="31" s="1"/>
  <c r="BP2" i="31" s="1"/>
  <c r="BQ2" i="31" s="1"/>
  <c r="BR2" i="31" s="1"/>
  <c r="BS2" i="31" s="1"/>
  <c r="BT2" i="31" s="1"/>
  <c r="BU2" i="31" s="1"/>
  <c r="BV2" i="31" s="1"/>
  <c r="BW2" i="31" s="1"/>
  <c r="BX2" i="31" s="1"/>
  <c r="BY2" i="31" s="1"/>
  <c r="BZ2" i="31" s="1"/>
  <c r="CA2" i="31" s="1"/>
  <c r="CB2" i="31" s="1"/>
  <c r="CC2" i="31" s="1"/>
  <c r="CD2" i="31" s="1"/>
  <c r="CE2" i="31" s="1"/>
  <c r="CF2" i="31" s="1"/>
  <c r="CG2" i="31" s="1"/>
  <c r="CH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AI2" i="30" s="1"/>
  <c r="AJ2" i="30" s="1"/>
  <c r="AK2" i="30" s="1"/>
  <c r="AL2" i="30" s="1"/>
  <c r="AM2" i="30" s="1"/>
  <c r="AN2" i="30" s="1"/>
  <c r="AO2" i="30" s="1"/>
  <c r="AP2" i="30" s="1"/>
  <c r="AQ2" i="30" s="1"/>
  <c r="AR2" i="30" s="1"/>
  <c r="AS2" i="30" s="1"/>
  <c r="AT2" i="30" s="1"/>
  <c r="AU2" i="30" s="1"/>
  <c r="AV2" i="30" s="1"/>
  <c r="AW2" i="30" s="1"/>
  <c r="AX2" i="30" s="1"/>
  <c r="AY2" i="30" s="1"/>
  <c r="AZ2" i="30" s="1"/>
  <c r="BA2" i="30" s="1"/>
  <c r="BB2" i="30" s="1"/>
  <c r="BC2" i="30" s="1"/>
  <c r="BD2" i="30" s="1"/>
  <c r="BE2" i="30" s="1"/>
  <c r="BF2" i="30" s="1"/>
  <c r="BG2" i="30" s="1"/>
  <c r="BH2" i="30" s="1"/>
  <c r="BI2" i="30" s="1"/>
  <c r="BJ2" i="30" s="1"/>
  <c r="BK2" i="30" s="1"/>
  <c r="BL2" i="30" s="1"/>
  <c r="BM2" i="30" s="1"/>
  <c r="BN2" i="30" s="1"/>
  <c r="BO2" i="30" s="1"/>
  <c r="BP2" i="30" s="1"/>
  <c r="BQ2" i="30" s="1"/>
  <c r="BR2" i="30" s="1"/>
  <c r="BS2" i="30" s="1"/>
  <c r="BT2" i="30" s="1"/>
  <c r="BU2" i="30" s="1"/>
  <c r="BV2" i="30" s="1"/>
  <c r="BW2" i="30" s="1"/>
  <c r="BX2" i="30" s="1"/>
  <c r="BY2" i="30" s="1"/>
  <c r="BZ2" i="30" s="1"/>
  <c r="CA2" i="30" s="1"/>
  <c r="CB2" i="30" s="1"/>
  <c r="CC2" i="30" s="1"/>
  <c r="CD2" i="30" s="1"/>
  <c r="CE2" i="30" s="1"/>
  <c r="CF2" i="30" s="1"/>
  <c r="CG2" i="30" s="1"/>
  <c r="CH2" i="30" s="1"/>
  <c r="D4" i="10"/>
  <c r="C4" i="10"/>
  <c r="C77" i="10" s="1"/>
  <c r="D35" i="2"/>
  <c r="E35" i="2"/>
  <c r="F35" i="2"/>
  <c r="G35" i="2"/>
  <c r="H35" i="2"/>
  <c r="I35" i="2"/>
  <c r="J35" i="2"/>
  <c r="K35" i="2"/>
  <c r="L35" i="2"/>
  <c r="M35" i="2"/>
  <c r="Q35" i="2"/>
  <c r="E155" i="41"/>
  <c r="L132" i="41"/>
  <c r="M71" i="43"/>
  <c r="H70" i="43"/>
  <c r="K69" i="43"/>
  <c r="H68" i="43"/>
  <c r="F68" i="43"/>
  <c r="I67" i="43"/>
  <c r="L66" i="43"/>
  <c r="D66" i="43"/>
  <c r="J64" i="43"/>
  <c r="M63" i="43"/>
  <c r="H62" i="43"/>
  <c r="M61" i="43"/>
  <c r="K61" i="43"/>
  <c r="F60" i="43"/>
  <c r="L53" i="43"/>
  <c r="D53" i="43"/>
  <c r="G52" i="43"/>
  <c r="J51" i="43"/>
  <c r="M50" i="43"/>
  <c r="E50" i="43"/>
  <c r="H49" i="43"/>
  <c r="K48" i="43"/>
  <c r="G48" i="43"/>
  <c r="F47" i="43"/>
  <c r="I46" i="43"/>
  <c r="L45" i="43"/>
  <c r="D45" i="43"/>
  <c r="G44" i="43"/>
  <c r="J43" i="43"/>
  <c r="M42" i="43"/>
  <c r="E42" i="43"/>
  <c r="M33" i="43"/>
  <c r="C46" i="41"/>
  <c r="BI176" i="40"/>
  <c r="M17" i="31" s="1"/>
  <c r="AZ175" i="40"/>
  <c r="D16" i="31" s="1"/>
  <c r="BG174" i="40"/>
  <c r="K15" i="31" s="1"/>
  <c r="BB173" i="40"/>
  <c r="F14" i="31" s="1"/>
  <c r="BH171" i="40"/>
  <c r="L12" i="31" s="1"/>
  <c r="BD171" i="40"/>
  <c r="H12" i="31" s="1"/>
  <c r="AZ171" i="40"/>
  <c r="D12" i="31" s="1"/>
  <c r="BC170" i="40"/>
  <c r="BF169" i="40"/>
  <c r="J10" i="31" s="1"/>
  <c r="BB169" i="40"/>
  <c r="F10" i="31" s="1"/>
  <c r="AZ169" i="40"/>
  <c r="D10" i="31" s="1"/>
  <c r="BA168" i="40"/>
  <c r="BH167" i="40"/>
  <c r="L8" i="31" s="1"/>
  <c r="AZ167" i="40"/>
  <c r="D8" i="31" s="1"/>
  <c r="BB165" i="40"/>
  <c r="F6" i="31" s="1"/>
  <c r="AS174" i="40"/>
  <c r="AR172" i="40"/>
  <c r="L13" i="30" s="1"/>
  <c r="AN172" i="40"/>
  <c r="H13" i="30" s="1"/>
  <c r="AM171" i="40"/>
  <c r="G12" i="30" s="1"/>
  <c r="AP170" i="40"/>
  <c r="J11" i="30" s="1"/>
  <c r="AN164" i="40"/>
  <c r="H5" i="30" s="1"/>
  <c r="X173" i="40"/>
  <c r="H14" i="29" s="1"/>
  <c r="AB169" i="40"/>
  <c r="L10" i="29" s="1"/>
  <c r="W168" i="40"/>
  <c r="G9" i="29" s="1"/>
  <c r="S166" i="40"/>
  <c r="X165" i="40"/>
  <c r="X164" i="40"/>
  <c r="H174" i="40"/>
  <c r="AZ191" i="40"/>
  <c r="D16" i="36" s="1"/>
  <c r="BC190" i="40"/>
  <c r="BD187" i="40"/>
  <c r="BC184" i="40"/>
  <c r="BC182" i="40"/>
  <c r="G7" i="36" s="1"/>
  <c r="AZ182" i="40"/>
  <c r="AS192" i="40"/>
  <c r="AO191" i="40"/>
  <c r="I16" i="35" s="1"/>
  <c r="AR188" i="40"/>
  <c r="AS187" i="40"/>
  <c r="AM187" i="40"/>
  <c r="G12" i="35" s="1"/>
  <c r="AP186" i="40"/>
  <c r="AS185" i="40"/>
  <c r="AK185" i="40"/>
  <c r="AN184" i="40"/>
  <c r="AL182" i="40"/>
  <c r="F7" i="35" s="1"/>
  <c r="AO181" i="40"/>
  <c r="Z191" i="40"/>
  <c r="AA190" i="40"/>
  <c r="X188" i="40"/>
  <c r="H13" i="34" s="1"/>
  <c r="AA187" i="40"/>
  <c r="K12" i="34" s="1"/>
  <c r="Y185" i="40"/>
  <c r="X185" i="40"/>
  <c r="H10" i="34" s="1"/>
  <c r="AA182" i="40"/>
  <c r="C6" i="41"/>
  <c r="X181" i="40"/>
  <c r="H6" i="34" s="1"/>
  <c r="X180" i="40"/>
  <c r="C192" i="40"/>
  <c r="C17" i="33" s="1"/>
  <c r="F191" i="40"/>
  <c r="F16" i="33" s="1"/>
  <c r="M189" i="40"/>
  <c r="M14" i="33" s="1"/>
  <c r="E189" i="40"/>
  <c r="E14" i="33" s="1"/>
  <c r="H182" i="40"/>
  <c r="M181" i="40"/>
  <c r="E181" i="40"/>
  <c r="E6" i="33" s="1"/>
  <c r="X104" i="28"/>
  <c r="Y104" i="28"/>
  <c r="Z104" i="28"/>
  <c r="AA104" i="28"/>
  <c r="AB104" i="28"/>
  <c r="AC104" i="28"/>
  <c r="AD104" i="28"/>
  <c r="AE104" i="28"/>
  <c r="AF104" i="28"/>
  <c r="AG104" i="28"/>
  <c r="AH104" i="28"/>
  <c r="AI104" i="28"/>
  <c r="AJ104" i="28"/>
  <c r="AK104" i="28"/>
  <c r="AL104" i="28"/>
  <c r="AM104" i="28"/>
  <c r="AN104" i="28"/>
  <c r="AO104" i="28"/>
  <c r="AP104" i="28"/>
  <c r="AQ104" i="28"/>
  <c r="AR104" i="28"/>
  <c r="AS104" i="28"/>
  <c r="AT104" i="28"/>
  <c r="AU104" i="28"/>
  <c r="AV104" i="28"/>
  <c r="AW104" i="28"/>
  <c r="AX104" i="28"/>
  <c r="AY104" i="28"/>
  <c r="AZ104" i="28"/>
  <c r="BA104" i="28"/>
  <c r="BB104" i="28"/>
  <c r="BC104" i="28"/>
  <c r="BD104" i="28"/>
  <c r="BE104" i="28"/>
  <c r="BF104" i="28"/>
  <c r="BG104" i="28"/>
  <c r="BH104" i="28"/>
  <c r="BI104" i="28"/>
  <c r="BJ104" i="28"/>
  <c r="BK104" i="28"/>
  <c r="BL104" i="28"/>
  <c r="BM104" i="28"/>
  <c r="BN104" i="28"/>
  <c r="BO104" i="28"/>
  <c r="BP104" i="28"/>
  <c r="BQ104" i="28"/>
  <c r="BR104" i="28"/>
  <c r="BS104" i="28"/>
  <c r="BT104" i="28"/>
  <c r="BU104" i="28"/>
  <c r="BV104" i="28"/>
  <c r="BW104" i="28"/>
  <c r="BX104" i="28"/>
  <c r="BY104" i="28"/>
  <c r="BZ104" i="28"/>
  <c r="CA104" i="28"/>
  <c r="CB104" i="28"/>
  <c r="CC104" i="28"/>
  <c r="CD104" i="28"/>
  <c r="CE104" i="28"/>
  <c r="CF104" i="28"/>
  <c r="CG104" i="28"/>
  <c r="CH104" i="28"/>
  <c r="W105" i="28"/>
  <c r="X105" i="28"/>
  <c r="Y105" i="28"/>
  <c r="Z105" i="28"/>
  <c r="AA105" i="28"/>
  <c r="AB105" i="28"/>
  <c r="AC105" i="28"/>
  <c r="AD105" i="28"/>
  <c r="AE105" i="28"/>
  <c r="AF105" i="28"/>
  <c r="AG105" i="28"/>
  <c r="AH105" i="28"/>
  <c r="AI105" i="28"/>
  <c r="AJ105" i="28"/>
  <c r="AK105" i="28"/>
  <c r="AL105" i="28"/>
  <c r="AM105" i="28"/>
  <c r="AN105" i="28"/>
  <c r="AO105" i="28"/>
  <c r="AP105" i="28"/>
  <c r="AQ105" i="28"/>
  <c r="AR105" i="28"/>
  <c r="AS105" i="28"/>
  <c r="AT105" i="28"/>
  <c r="AU105" i="28"/>
  <c r="AV105" i="28"/>
  <c r="AW105" i="28"/>
  <c r="AX105" i="28"/>
  <c r="AY105" i="28"/>
  <c r="AZ105" i="28"/>
  <c r="BA105" i="28"/>
  <c r="BB105" i="28"/>
  <c r="BC105" i="28"/>
  <c r="BD105" i="28"/>
  <c r="BE105" i="28"/>
  <c r="BF105" i="28"/>
  <c r="BG105" i="28"/>
  <c r="BH105" i="28"/>
  <c r="BI105" i="28"/>
  <c r="BJ105" i="28"/>
  <c r="BK105" i="28"/>
  <c r="BL105" i="28"/>
  <c r="BM105" i="28"/>
  <c r="BN105" i="28"/>
  <c r="BO105" i="28"/>
  <c r="BP105" i="28"/>
  <c r="BQ105" i="28"/>
  <c r="BR105" i="28"/>
  <c r="BS105" i="28"/>
  <c r="BT105" i="28"/>
  <c r="BU105" i="28"/>
  <c r="BV105" i="28"/>
  <c r="BW105" i="28"/>
  <c r="BX105" i="28"/>
  <c r="BY105" i="28"/>
  <c r="BZ105" i="28"/>
  <c r="CA105" i="28"/>
  <c r="CB105" i="28"/>
  <c r="CC105" i="28"/>
  <c r="CD105" i="28"/>
  <c r="CE105" i="28"/>
  <c r="CF105" i="28"/>
  <c r="CG105" i="28"/>
  <c r="CH105" i="28"/>
  <c r="W106" i="28"/>
  <c r="X106" i="28"/>
  <c r="Y106" i="28"/>
  <c r="Z106" i="28"/>
  <c r="AA106" i="28"/>
  <c r="AB106" i="28"/>
  <c r="AC106" i="28"/>
  <c r="AD106" i="28"/>
  <c r="AE106" i="28"/>
  <c r="AF106" i="28"/>
  <c r="AG106" i="28"/>
  <c r="AH106" i="28"/>
  <c r="AI106" i="28"/>
  <c r="AJ106" i="28"/>
  <c r="AK106" i="28"/>
  <c r="AL106" i="28"/>
  <c r="AM106" i="28"/>
  <c r="AN106" i="28"/>
  <c r="AN107" i="28"/>
  <c r="AN108" i="28"/>
  <c r="AO106" i="28"/>
  <c r="AP106" i="28"/>
  <c r="AQ106" i="28"/>
  <c r="AR106" i="28"/>
  <c r="AS106" i="28"/>
  <c r="AT106" i="28"/>
  <c r="AU106" i="28"/>
  <c r="AV106" i="28"/>
  <c r="AW106" i="28"/>
  <c r="AX106" i="28"/>
  <c r="AY106" i="28"/>
  <c r="AZ106" i="28"/>
  <c r="BA106" i="28"/>
  <c r="BB106" i="28"/>
  <c r="BC106" i="28"/>
  <c r="BD106" i="28"/>
  <c r="BE106" i="28"/>
  <c r="BF106" i="28"/>
  <c r="BG106" i="28"/>
  <c r="BH106" i="28"/>
  <c r="BI106" i="28"/>
  <c r="BJ106" i="28"/>
  <c r="BK106" i="28"/>
  <c r="BL106" i="28"/>
  <c r="BM106" i="28"/>
  <c r="BN106" i="28"/>
  <c r="BO106" i="28"/>
  <c r="BP106" i="28"/>
  <c r="BQ106" i="28"/>
  <c r="BR106" i="28"/>
  <c r="BS106" i="28"/>
  <c r="BT106" i="28"/>
  <c r="BU106" i="28"/>
  <c r="BV106" i="28"/>
  <c r="BW106" i="28"/>
  <c r="BX106" i="28"/>
  <c r="BY106" i="28"/>
  <c r="BZ106" i="28"/>
  <c r="CA106" i="28"/>
  <c r="CB106" i="28"/>
  <c r="CC106" i="28"/>
  <c r="CD106" i="28"/>
  <c r="CE106" i="28"/>
  <c r="CF106" i="28"/>
  <c r="CG106" i="28"/>
  <c r="CH106" i="28"/>
  <c r="W107" i="28"/>
  <c r="X107" i="28"/>
  <c r="Y107" i="28"/>
  <c r="Z107" i="28"/>
  <c r="AA107" i="28"/>
  <c r="AB107" i="28"/>
  <c r="AC107" i="28"/>
  <c r="AD107" i="28"/>
  <c r="AE107" i="28"/>
  <c r="AF107" i="28"/>
  <c r="AG107" i="28"/>
  <c r="AH107" i="28"/>
  <c r="AI107" i="28"/>
  <c r="AJ107" i="28"/>
  <c r="AK107" i="28"/>
  <c r="AL107" i="28"/>
  <c r="AM107" i="28"/>
  <c r="AO107" i="28"/>
  <c r="AP107" i="28"/>
  <c r="AQ107" i="28"/>
  <c r="AR107" i="28"/>
  <c r="AS107" i="28"/>
  <c r="AT107" i="28"/>
  <c r="AU107" i="28"/>
  <c r="AV107" i="28"/>
  <c r="AW107" i="28"/>
  <c r="AX107" i="28"/>
  <c r="AY107" i="28"/>
  <c r="AZ107" i="28"/>
  <c r="BA107" i="28"/>
  <c r="BB107" i="28"/>
  <c r="BC107" i="28"/>
  <c r="BD107" i="28"/>
  <c r="BE107" i="28"/>
  <c r="BF107" i="28"/>
  <c r="BG107" i="28"/>
  <c r="BH107" i="28"/>
  <c r="BI107" i="28"/>
  <c r="BJ107" i="28"/>
  <c r="BK107" i="28"/>
  <c r="BL107" i="28"/>
  <c r="BM107" i="28"/>
  <c r="BN107" i="28"/>
  <c r="BO107" i="28"/>
  <c r="BP107" i="28"/>
  <c r="BQ107" i="28"/>
  <c r="BR107" i="28"/>
  <c r="BS107" i="28"/>
  <c r="BT107" i="28"/>
  <c r="BU107" i="28"/>
  <c r="BV107" i="28"/>
  <c r="BW107" i="28"/>
  <c r="BX107" i="28"/>
  <c r="BY107" i="28"/>
  <c r="BZ107" i="28"/>
  <c r="CA107" i="28"/>
  <c r="CB107" i="28"/>
  <c r="CC107" i="28"/>
  <c r="CD107" i="28"/>
  <c r="CE107" i="28"/>
  <c r="CF107" i="28"/>
  <c r="CG107" i="28"/>
  <c r="CH107" i="28"/>
  <c r="W108" i="28"/>
  <c r="X108" i="28"/>
  <c r="Y108" i="28"/>
  <c r="Z108" i="28"/>
  <c r="AA108" i="28"/>
  <c r="AB108" i="28"/>
  <c r="AC108" i="28"/>
  <c r="AD108" i="28"/>
  <c r="AE108" i="28"/>
  <c r="AF108" i="28"/>
  <c r="AG108" i="28"/>
  <c r="AH108" i="28"/>
  <c r="AI108" i="28"/>
  <c r="AJ108" i="28"/>
  <c r="AK108" i="28"/>
  <c r="AL108" i="28"/>
  <c r="AM108" i="28"/>
  <c r="AO108" i="28"/>
  <c r="AP108" i="28"/>
  <c r="AQ108" i="28"/>
  <c r="AR108" i="28"/>
  <c r="AS108" i="28"/>
  <c r="AT108" i="28"/>
  <c r="AU108" i="28"/>
  <c r="AV108" i="28"/>
  <c r="AW108" i="28"/>
  <c r="AX108" i="28"/>
  <c r="AY108" i="28"/>
  <c r="AZ108" i="28"/>
  <c r="BA108" i="28"/>
  <c r="BB108" i="28"/>
  <c r="BC108" i="28"/>
  <c r="BD108" i="28"/>
  <c r="BE108" i="28"/>
  <c r="BF108" i="28"/>
  <c r="BG108" i="28"/>
  <c r="BH108" i="28"/>
  <c r="BI108" i="28"/>
  <c r="BJ108" i="28"/>
  <c r="BK108" i="28"/>
  <c r="BL108" i="28"/>
  <c r="BM108" i="28"/>
  <c r="BN108" i="28"/>
  <c r="BO108" i="28"/>
  <c r="BP108" i="28"/>
  <c r="BQ108" i="28"/>
  <c r="BR108" i="28"/>
  <c r="BS108" i="28"/>
  <c r="BT108" i="28"/>
  <c r="BU108" i="28"/>
  <c r="BV108" i="28"/>
  <c r="BW108" i="28"/>
  <c r="BX108" i="28"/>
  <c r="BY108" i="28"/>
  <c r="BZ108" i="28"/>
  <c r="CA108" i="28"/>
  <c r="CB108" i="28"/>
  <c r="CC108" i="28"/>
  <c r="CD108" i="28"/>
  <c r="CE108" i="28"/>
  <c r="CF108" i="28"/>
  <c r="CG108" i="28"/>
  <c r="CH108" i="28"/>
  <c r="W97" i="28"/>
  <c r="X97" i="28"/>
  <c r="Y97" i="28"/>
  <c r="Z97" i="28"/>
  <c r="AA97" i="28"/>
  <c r="AB97" i="28"/>
  <c r="AC97" i="28"/>
  <c r="AD97" i="28"/>
  <c r="AE97" i="28"/>
  <c r="AF97" i="28"/>
  <c r="AG97" i="28"/>
  <c r="AH97" i="28"/>
  <c r="AI97" i="28"/>
  <c r="AJ97" i="28"/>
  <c r="AK97" i="28"/>
  <c r="AL97" i="28"/>
  <c r="AM97" i="28"/>
  <c r="AN97" i="28"/>
  <c r="AO97" i="28"/>
  <c r="AP97" i="28"/>
  <c r="AQ97" i="28"/>
  <c r="AR97" i="28"/>
  <c r="AS97" i="28"/>
  <c r="AT97" i="28"/>
  <c r="AU97" i="28"/>
  <c r="AV97" i="28"/>
  <c r="AW97" i="28"/>
  <c r="AX97" i="28"/>
  <c r="AY97" i="28"/>
  <c r="AZ97" i="28"/>
  <c r="BA97" i="28"/>
  <c r="BB97" i="28"/>
  <c r="BC97" i="28"/>
  <c r="BD97" i="28"/>
  <c r="BE97" i="28"/>
  <c r="BF97" i="28"/>
  <c r="BG97" i="28"/>
  <c r="BH97" i="28"/>
  <c r="BI97" i="28"/>
  <c r="BJ97" i="28"/>
  <c r="BK97" i="28"/>
  <c r="BL97" i="28"/>
  <c r="BM97" i="28"/>
  <c r="BN97" i="28"/>
  <c r="BO97" i="28"/>
  <c r="BP97" i="28"/>
  <c r="BQ97" i="28"/>
  <c r="BR97" i="28"/>
  <c r="BS97" i="28"/>
  <c r="BT97" i="28"/>
  <c r="BU97" i="28"/>
  <c r="BV97" i="28"/>
  <c r="BW97" i="28"/>
  <c r="BX97" i="28"/>
  <c r="BY97" i="28"/>
  <c r="BZ97" i="28"/>
  <c r="CA97" i="28"/>
  <c r="CB97" i="28"/>
  <c r="CC97" i="28"/>
  <c r="CD97" i="28"/>
  <c r="CE97" i="28"/>
  <c r="CF97" i="28"/>
  <c r="CG97" i="28"/>
  <c r="CH97" i="28"/>
  <c r="W98" i="28"/>
  <c r="X98" i="28"/>
  <c r="Y98" i="28"/>
  <c r="Z98" i="28"/>
  <c r="AA98" i="28"/>
  <c r="AB98" i="28"/>
  <c r="AC98" i="28"/>
  <c r="AD98" i="28"/>
  <c r="AE98" i="28"/>
  <c r="AF98" i="28"/>
  <c r="AG98" i="28"/>
  <c r="AH98" i="28"/>
  <c r="AI98" i="28"/>
  <c r="AJ98" i="28"/>
  <c r="AK98" i="28"/>
  <c r="AL98" i="28"/>
  <c r="AM98" i="28"/>
  <c r="AN98" i="28"/>
  <c r="AO98" i="28"/>
  <c r="AP98" i="28"/>
  <c r="AQ98" i="28"/>
  <c r="AR98" i="28"/>
  <c r="AS98" i="28"/>
  <c r="AT98" i="28"/>
  <c r="AU98" i="28"/>
  <c r="AV98" i="28"/>
  <c r="AW98" i="28"/>
  <c r="AX98" i="28"/>
  <c r="AY98" i="28"/>
  <c r="AZ98" i="28"/>
  <c r="BA98" i="28"/>
  <c r="BB98" i="28"/>
  <c r="BC98" i="28"/>
  <c r="BD98" i="28"/>
  <c r="BE98" i="28"/>
  <c r="BF98" i="28"/>
  <c r="BG98" i="28"/>
  <c r="BH98" i="28"/>
  <c r="BI98" i="28"/>
  <c r="BJ98" i="28"/>
  <c r="BK98" i="28"/>
  <c r="BL98" i="28"/>
  <c r="BM98" i="28"/>
  <c r="BN98" i="28"/>
  <c r="BO98" i="28"/>
  <c r="BP98" i="28"/>
  <c r="BQ98" i="28"/>
  <c r="BR98" i="28"/>
  <c r="BS98" i="28"/>
  <c r="BT98" i="28"/>
  <c r="BU98" i="28"/>
  <c r="BV98" i="28"/>
  <c r="BW98" i="28"/>
  <c r="BX98" i="28"/>
  <c r="BY98" i="28"/>
  <c r="BZ98" i="28"/>
  <c r="CA98" i="28"/>
  <c r="CB98" i="28"/>
  <c r="CC98" i="28"/>
  <c r="CD98" i="28"/>
  <c r="CE98" i="28"/>
  <c r="CF98" i="28"/>
  <c r="CG98" i="28"/>
  <c r="CH98" i="28"/>
  <c r="W99" i="28"/>
  <c r="X99" i="28"/>
  <c r="Y99" i="28"/>
  <c r="Z99" i="28"/>
  <c r="AA99" i="28"/>
  <c r="AB99" i="28"/>
  <c r="AC99" i="28"/>
  <c r="AD99" i="28"/>
  <c r="AE99" i="28"/>
  <c r="AF99" i="28"/>
  <c r="AG99" i="28"/>
  <c r="AH99" i="28"/>
  <c r="AI99" i="28"/>
  <c r="AJ99" i="28"/>
  <c r="AK99" i="28"/>
  <c r="AL99" i="28"/>
  <c r="AM99" i="28"/>
  <c r="AN99" i="28"/>
  <c r="AO99" i="28"/>
  <c r="AP99" i="28"/>
  <c r="AQ99" i="28"/>
  <c r="AR99" i="28"/>
  <c r="AS99" i="28"/>
  <c r="AT99" i="28"/>
  <c r="AU99" i="28"/>
  <c r="AV99" i="28"/>
  <c r="AW99" i="28"/>
  <c r="AX99" i="28"/>
  <c r="AY99" i="28"/>
  <c r="AZ99" i="28"/>
  <c r="BA99" i="28"/>
  <c r="BB99" i="28"/>
  <c r="BC99" i="28"/>
  <c r="BD99" i="28"/>
  <c r="BE99" i="28"/>
  <c r="BF99" i="28"/>
  <c r="BG99" i="28"/>
  <c r="BH99" i="28"/>
  <c r="BI99" i="28"/>
  <c r="BJ99" i="28"/>
  <c r="BK99" i="28"/>
  <c r="BL99" i="28"/>
  <c r="BM99" i="28"/>
  <c r="BN99" i="28"/>
  <c r="BO99" i="28"/>
  <c r="BP99" i="28"/>
  <c r="BQ99" i="28"/>
  <c r="BR99" i="28"/>
  <c r="BS99" i="28"/>
  <c r="BT99" i="28"/>
  <c r="BU99" i="28"/>
  <c r="BV99" i="28"/>
  <c r="BW99" i="28"/>
  <c r="BX99" i="28"/>
  <c r="BY99" i="28"/>
  <c r="BZ99" i="28"/>
  <c r="CA99" i="28"/>
  <c r="CB99" i="28"/>
  <c r="CC99" i="28"/>
  <c r="CD99" i="28"/>
  <c r="CE99" i="28"/>
  <c r="CF99" i="28"/>
  <c r="CG99" i="28"/>
  <c r="CH99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H100" i="28"/>
  <c r="AI100" i="28"/>
  <c r="AJ100" i="28"/>
  <c r="AK100" i="28"/>
  <c r="AL100" i="28"/>
  <c r="AM100" i="28"/>
  <c r="AN100" i="28"/>
  <c r="AO100" i="28"/>
  <c r="AP100" i="28"/>
  <c r="AQ100" i="28"/>
  <c r="AR100" i="28"/>
  <c r="AS100" i="28"/>
  <c r="AT100" i="28"/>
  <c r="AU100" i="28"/>
  <c r="AV100" i="28"/>
  <c r="AW100" i="28"/>
  <c r="AX100" i="28"/>
  <c r="AY100" i="28"/>
  <c r="AZ100" i="28"/>
  <c r="BA100" i="28"/>
  <c r="BB100" i="28"/>
  <c r="BC100" i="28"/>
  <c r="BD100" i="28"/>
  <c r="BE100" i="28"/>
  <c r="BF100" i="28"/>
  <c r="BG100" i="28"/>
  <c r="BH100" i="28"/>
  <c r="BI100" i="28"/>
  <c r="BJ100" i="28"/>
  <c r="BK100" i="28"/>
  <c r="BL100" i="28"/>
  <c r="BM100" i="28"/>
  <c r="BN100" i="28"/>
  <c r="BO100" i="28"/>
  <c r="BP100" i="28"/>
  <c r="BQ100" i="28"/>
  <c r="BR100" i="28"/>
  <c r="BS100" i="28"/>
  <c r="BT100" i="28"/>
  <c r="BU100" i="28"/>
  <c r="BV100" i="28"/>
  <c r="BW100" i="28"/>
  <c r="BX100" i="28"/>
  <c r="BY100" i="28"/>
  <c r="BZ100" i="28"/>
  <c r="CA100" i="28"/>
  <c r="CB100" i="28"/>
  <c r="CC100" i="28"/>
  <c r="CD100" i="28"/>
  <c r="CE100" i="28"/>
  <c r="CF100" i="28"/>
  <c r="CG100" i="28"/>
  <c r="CH100" i="28"/>
  <c r="X88" i="28"/>
  <c r="Y88" i="28"/>
  <c r="Z88" i="28"/>
  <c r="AA88" i="28"/>
  <c r="AB88" i="28"/>
  <c r="AC88" i="28"/>
  <c r="AD88" i="28"/>
  <c r="AE88" i="28"/>
  <c r="AF88" i="28"/>
  <c r="AG88" i="28"/>
  <c r="AH88" i="28"/>
  <c r="AI88" i="28"/>
  <c r="AJ88" i="28"/>
  <c r="AK88" i="28"/>
  <c r="AL88" i="28"/>
  <c r="AM88" i="28"/>
  <c r="AN88" i="28"/>
  <c r="AO88" i="28"/>
  <c r="AP88" i="28"/>
  <c r="AQ88" i="28"/>
  <c r="AR88" i="28"/>
  <c r="AS88" i="28"/>
  <c r="AT88" i="28"/>
  <c r="AU88" i="28"/>
  <c r="AV88" i="28"/>
  <c r="AW88" i="28"/>
  <c r="AX88" i="28"/>
  <c r="AY88" i="28"/>
  <c r="AZ88" i="28"/>
  <c r="BA88" i="28"/>
  <c r="BB88" i="28"/>
  <c r="BC88" i="28"/>
  <c r="BD88" i="28"/>
  <c r="BE88" i="28"/>
  <c r="BF88" i="28"/>
  <c r="BG88" i="28"/>
  <c r="BH88" i="28"/>
  <c r="BI88" i="28"/>
  <c r="BJ88" i="28"/>
  <c r="BK88" i="28"/>
  <c r="BL88" i="28"/>
  <c r="BM88" i="28"/>
  <c r="BN88" i="28"/>
  <c r="BO88" i="28"/>
  <c r="BP88" i="28"/>
  <c r="BQ88" i="28"/>
  <c r="BR88" i="28"/>
  <c r="BS88" i="28"/>
  <c r="BT88" i="28"/>
  <c r="BU88" i="28"/>
  <c r="BV88" i="28"/>
  <c r="BW88" i="28"/>
  <c r="BX88" i="28"/>
  <c r="BY88" i="28"/>
  <c r="BZ88" i="28"/>
  <c r="CA88" i="28"/>
  <c r="CB88" i="28"/>
  <c r="CC88" i="28"/>
  <c r="CD88" i="28"/>
  <c r="CE88" i="28"/>
  <c r="CF88" i="28"/>
  <c r="CG88" i="28"/>
  <c r="CH88" i="28"/>
  <c r="W89" i="28"/>
  <c r="X89" i="28"/>
  <c r="Y89" i="28"/>
  <c r="Z89" i="28"/>
  <c r="AA89" i="28"/>
  <c r="AB89" i="28"/>
  <c r="AC89" i="28"/>
  <c r="AD89" i="28"/>
  <c r="AE89" i="28"/>
  <c r="AF89" i="28"/>
  <c r="AG89" i="28"/>
  <c r="AH89" i="28"/>
  <c r="AI89" i="28"/>
  <c r="AJ89" i="28"/>
  <c r="AK89" i="28"/>
  <c r="AL89" i="28"/>
  <c r="AM89" i="28"/>
  <c r="AN89" i="28"/>
  <c r="AO89" i="28"/>
  <c r="AP89" i="28"/>
  <c r="AQ89" i="28"/>
  <c r="AR89" i="28"/>
  <c r="AS89" i="28"/>
  <c r="AT89" i="28"/>
  <c r="AU89" i="28"/>
  <c r="AV89" i="28"/>
  <c r="AW89" i="28"/>
  <c r="AX89" i="28"/>
  <c r="AY89" i="28"/>
  <c r="AZ89" i="28"/>
  <c r="BA89" i="28"/>
  <c r="BB89" i="28"/>
  <c r="BC89" i="28"/>
  <c r="BD89" i="28"/>
  <c r="BE89" i="28"/>
  <c r="BF89" i="28"/>
  <c r="BG89" i="28"/>
  <c r="BH89" i="28"/>
  <c r="BI89" i="28"/>
  <c r="BJ89" i="28"/>
  <c r="BK89" i="28"/>
  <c r="BL89" i="28"/>
  <c r="BM89" i="28"/>
  <c r="BN89" i="28"/>
  <c r="BO89" i="28"/>
  <c r="BP89" i="28"/>
  <c r="BQ89" i="28"/>
  <c r="BR89" i="28"/>
  <c r="BS89" i="28"/>
  <c r="BT89" i="28"/>
  <c r="BU89" i="28"/>
  <c r="BV89" i="28"/>
  <c r="BW89" i="28"/>
  <c r="BX89" i="28"/>
  <c r="BY89" i="28"/>
  <c r="BZ89" i="28"/>
  <c r="CA89" i="28"/>
  <c r="CB89" i="28"/>
  <c r="CC89" i="28"/>
  <c r="CD89" i="28"/>
  <c r="CE89" i="28"/>
  <c r="CF89" i="28"/>
  <c r="CG89" i="28"/>
  <c r="CH89" i="28"/>
  <c r="W90" i="28"/>
  <c r="X90" i="28"/>
  <c r="Y90" i="28"/>
  <c r="Z90" i="28"/>
  <c r="AA90" i="28"/>
  <c r="AB90" i="28"/>
  <c r="AC90" i="28"/>
  <c r="AD90" i="28"/>
  <c r="AE90" i="28"/>
  <c r="AF90" i="28"/>
  <c r="AG90" i="28"/>
  <c r="AH90" i="28"/>
  <c r="AI90" i="28"/>
  <c r="AJ90" i="28"/>
  <c r="AK90" i="28"/>
  <c r="AL90" i="28"/>
  <c r="AM90" i="28"/>
  <c r="AN90" i="28"/>
  <c r="AO90" i="28"/>
  <c r="AP90" i="28"/>
  <c r="AQ90" i="28"/>
  <c r="AR90" i="28"/>
  <c r="AS90" i="28"/>
  <c r="AT90" i="28"/>
  <c r="AU90" i="28"/>
  <c r="AV90" i="28"/>
  <c r="AW90" i="28"/>
  <c r="AX90" i="28"/>
  <c r="AY90" i="28"/>
  <c r="AZ90" i="28"/>
  <c r="BA90" i="28"/>
  <c r="BB90" i="28"/>
  <c r="BC90" i="28"/>
  <c r="BD90" i="28"/>
  <c r="BE90" i="28"/>
  <c r="BF90" i="28"/>
  <c r="BG90" i="28"/>
  <c r="BH90" i="28"/>
  <c r="BI90" i="28"/>
  <c r="BJ90" i="28"/>
  <c r="BK90" i="28"/>
  <c r="BL90" i="28"/>
  <c r="BM90" i="28"/>
  <c r="BN90" i="28"/>
  <c r="BO90" i="28"/>
  <c r="BP90" i="28"/>
  <c r="BQ90" i="28"/>
  <c r="BR90" i="28"/>
  <c r="BS90" i="28"/>
  <c r="BT90" i="28"/>
  <c r="BU90" i="28"/>
  <c r="BV90" i="28"/>
  <c r="BW90" i="28"/>
  <c r="BX90" i="28"/>
  <c r="BY90" i="28"/>
  <c r="BZ90" i="28"/>
  <c r="CA90" i="28"/>
  <c r="CB90" i="28"/>
  <c r="CC90" i="28"/>
  <c r="CD90" i="28"/>
  <c r="CE90" i="28"/>
  <c r="CF90" i="28"/>
  <c r="CG90" i="28"/>
  <c r="CH90" i="28"/>
  <c r="W91" i="28"/>
  <c r="X91" i="28"/>
  <c r="Y91" i="28"/>
  <c r="Z91" i="28"/>
  <c r="AA91" i="28"/>
  <c r="AB91" i="28"/>
  <c r="AC91" i="28"/>
  <c r="AD91" i="28"/>
  <c r="AE91" i="28"/>
  <c r="AF91" i="28"/>
  <c r="AG91" i="28"/>
  <c r="AH91" i="28"/>
  <c r="AI91" i="28"/>
  <c r="AJ91" i="28"/>
  <c r="AK91" i="28"/>
  <c r="AL91" i="28"/>
  <c r="AM91" i="28"/>
  <c r="AN91" i="28"/>
  <c r="AO91" i="28"/>
  <c r="AP91" i="28"/>
  <c r="AQ91" i="28"/>
  <c r="AR91" i="28"/>
  <c r="AS91" i="28"/>
  <c r="AT91" i="28"/>
  <c r="AU91" i="28"/>
  <c r="AV91" i="28"/>
  <c r="AW91" i="28"/>
  <c r="AX91" i="28"/>
  <c r="AY91" i="28"/>
  <c r="AZ91" i="28"/>
  <c r="BA91" i="28"/>
  <c r="BB91" i="28"/>
  <c r="BC91" i="28"/>
  <c r="BD91" i="28"/>
  <c r="BE91" i="28"/>
  <c r="BF91" i="28"/>
  <c r="BG91" i="28"/>
  <c r="BH91" i="28"/>
  <c r="BI91" i="28"/>
  <c r="BJ91" i="28"/>
  <c r="BK91" i="28"/>
  <c r="BL91" i="28"/>
  <c r="BM91" i="28"/>
  <c r="BN91" i="28"/>
  <c r="BO91" i="28"/>
  <c r="BP91" i="28"/>
  <c r="BQ91" i="28"/>
  <c r="BR91" i="28"/>
  <c r="BS91" i="28"/>
  <c r="BT91" i="28"/>
  <c r="BU91" i="28"/>
  <c r="BV91" i="28"/>
  <c r="BW91" i="28"/>
  <c r="BX91" i="28"/>
  <c r="BY91" i="28"/>
  <c r="BZ91" i="28"/>
  <c r="CA91" i="28"/>
  <c r="CB91" i="28"/>
  <c r="CC91" i="28"/>
  <c r="CD91" i="28"/>
  <c r="CE91" i="28"/>
  <c r="CF91" i="28"/>
  <c r="CG91" i="28"/>
  <c r="CH91" i="28"/>
  <c r="W92" i="28"/>
  <c r="X92" i="28"/>
  <c r="Y92" i="28"/>
  <c r="Z92" i="28"/>
  <c r="AA92" i="28"/>
  <c r="AB92" i="28"/>
  <c r="AC92" i="28"/>
  <c r="AD92" i="28"/>
  <c r="AE92" i="28"/>
  <c r="AF92" i="28"/>
  <c r="AG92" i="28"/>
  <c r="AH92" i="28"/>
  <c r="AI92" i="28"/>
  <c r="AJ92" i="28"/>
  <c r="AK92" i="28"/>
  <c r="AL92" i="28"/>
  <c r="AM92" i="28"/>
  <c r="AN92" i="28"/>
  <c r="AO92" i="28"/>
  <c r="AP92" i="28"/>
  <c r="AQ92" i="28"/>
  <c r="AR92" i="28"/>
  <c r="AS92" i="28"/>
  <c r="AT92" i="28"/>
  <c r="AU92" i="28"/>
  <c r="AV92" i="28"/>
  <c r="AW92" i="28"/>
  <c r="AX92" i="28"/>
  <c r="AY92" i="28"/>
  <c r="AZ92" i="28"/>
  <c r="BA92" i="28"/>
  <c r="BB92" i="28"/>
  <c r="BC92" i="28"/>
  <c r="BD92" i="28"/>
  <c r="BE92" i="28"/>
  <c r="BF92" i="28"/>
  <c r="BG92" i="28"/>
  <c r="BH92" i="28"/>
  <c r="BI92" i="28"/>
  <c r="BJ92" i="28"/>
  <c r="BK92" i="28"/>
  <c r="BL92" i="28"/>
  <c r="BM92" i="28"/>
  <c r="BN92" i="28"/>
  <c r="BO92" i="28"/>
  <c r="BP92" i="28"/>
  <c r="BQ92" i="28"/>
  <c r="BR92" i="28"/>
  <c r="BS92" i="28"/>
  <c r="BT92" i="28"/>
  <c r="BU92" i="28"/>
  <c r="BV92" i="28"/>
  <c r="BW92" i="28"/>
  <c r="BX92" i="28"/>
  <c r="BY92" i="28"/>
  <c r="BZ92" i="28"/>
  <c r="CA92" i="28"/>
  <c r="CB92" i="28"/>
  <c r="CC92" i="28"/>
  <c r="CD92" i="28"/>
  <c r="CE92" i="28"/>
  <c r="CF92" i="28"/>
  <c r="CG92" i="28"/>
  <c r="CH92" i="28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CU53" i="28"/>
  <c r="CU52" i="28"/>
  <c r="CU51" i="28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CS53" i="28"/>
  <c r="CR53" i="28"/>
  <c r="CQ53" i="28"/>
  <c r="CP53" i="28"/>
  <c r="CO53" i="28"/>
  <c r="CN53" i="28"/>
  <c r="CM53" i="28"/>
  <c r="CL53" i="28"/>
  <c r="CK53" i="28"/>
  <c r="CJ53" i="28"/>
  <c r="CT52" i="28"/>
  <c r="CS52" i="28"/>
  <c r="CR52" i="28"/>
  <c r="CQ52" i="28"/>
  <c r="CP52" i="28"/>
  <c r="CO52" i="28"/>
  <c r="CN52" i="28"/>
  <c r="CM52" i="28"/>
  <c r="CL52" i="28"/>
  <c r="CK52" i="28"/>
  <c r="CJ52" i="28"/>
  <c r="CT51" i="28"/>
  <c r="CS51" i="28"/>
  <c r="CR51" i="28"/>
  <c r="CQ51" i="28"/>
  <c r="CP51" i="28"/>
  <c r="CO51" i="28"/>
  <c r="CN51" i="28"/>
  <c r="CM51" i="28"/>
  <c r="CL51" i="28"/>
  <c r="CK51" i="28"/>
  <c r="CJ51" i="28"/>
  <c r="C89" i="43"/>
  <c r="C76" i="43"/>
  <c r="C58" i="43"/>
  <c r="C40" i="43"/>
  <c r="C22" i="43"/>
  <c r="D188" i="36"/>
  <c r="C188" i="36"/>
  <c r="D181" i="36"/>
  <c r="D161" i="36"/>
  <c r="C161" i="36"/>
  <c r="D142" i="36"/>
  <c r="D126" i="36"/>
  <c r="C126" i="36"/>
  <c r="D109" i="36"/>
  <c r="D92" i="36"/>
  <c r="C92" i="36"/>
  <c r="D77" i="36"/>
  <c r="D58" i="36"/>
  <c r="C58" i="36"/>
  <c r="D40" i="36"/>
  <c r="D22" i="36"/>
  <c r="C22" i="36"/>
  <c r="D22" i="35"/>
  <c r="C22" i="35"/>
  <c r="D188" i="34"/>
  <c r="C188" i="34"/>
  <c r="D181" i="34"/>
  <c r="D161" i="34"/>
  <c r="C161" i="34"/>
  <c r="D142" i="34"/>
  <c r="D126" i="34"/>
  <c r="C126" i="34"/>
  <c r="D109" i="34"/>
  <c r="D92" i="34"/>
  <c r="C92" i="34"/>
  <c r="D77" i="34"/>
  <c r="D58" i="34"/>
  <c r="C58" i="34"/>
  <c r="D40" i="34"/>
  <c r="D22" i="34"/>
  <c r="C22" i="34"/>
  <c r="C92" i="33"/>
  <c r="C77" i="33"/>
  <c r="C58" i="33"/>
  <c r="C40" i="33"/>
  <c r="C22" i="33"/>
  <c r="D77" i="32"/>
  <c r="C77" i="32"/>
  <c r="D65" i="32"/>
  <c r="D49" i="32"/>
  <c r="C49" i="32"/>
  <c r="D34" i="32"/>
  <c r="D19" i="32"/>
  <c r="C19" i="32"/>
  <c r="D188" i="31"/>
  <c r="C188" i="31"/>
  <c r="D22" i="30"/>
  <c r="D188" i="30"/>
  <c r="D181" i="30"/>
  <c r="C181" i="30"/>
  <c r="D161" i="30"/>
  <c r="D142" i="30"/>
  <c r="C142" i="30"/>
  <c r="D126" i="30"/>
  <c r="D109" i="30"/>
  <c r="C109" i="30"/>
  <c r="D92" i="30"/>
  <c r="D77" i="30"/>
  <c r="C77" i="30"/>
  <c r="D58" i="30"/>
  <c r="D40" i="30"/>
  <c r="C40" i="30"/>
  <c r="C188" i="29"/>
  <c r="C181" i="29"/>
  <c r="C161" i="29"/>
  <c r="D142" i="29"/>
  <c r="C142" i="29"/>
  <c r="C126" i="29"/>
  <c r="C109" i="29"/>
  <c r="C92" i="29"/>
  <c r="C77" i="29"/>
  <c r="C58" i="29"/>
  <c r="C40" i="29"/>
  <c r="C22" i="29"/>
  <c r="D92" i="10"/>
  <c r="D77" i="10"/>
  <c r="D58" i="10"/>
  <c r="D40" i="10"/>
  <c r="D22" i="10"/>
  <c r="D77" i="2"/>
  <c r="C77" i="2"/>
  <c r="D65" i="2"/>
  <c r="C65" i="2"/>
  <c r="D49" i="2"/>
  <c r="C49" i="2"/>
  <c r="D34" i="2"/>
  <c r="C34" i="2"/>
  <c r="D19" i="2"/>
  <c r="C19" i="2"/>
  <c r="N179" i="41"/>
  <c r="M179" i="41"/>
  <c r="L179" i="41"/>
  <c r="K179" i="41"/>
  <c r="J179" i="41"/>
  <c r="I179" i="41"/>
  <c r="H179" i="41"/>
  <c r="G179" i="41"/>
  <c r="F179" i="41"/>
  <c r="E179" i="41"/>
  <c r="D179" i="41"/>
  <c r="C179" i="41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79" i="40" s="1"/>
  <c r="BI3" i="40"/>
  <c r="BH3" i="40"/>
  <c r="BH147" i="40" s="1"/>
  <c r="BG3" i="40"/>
  <c r="BG147" i="40" s="1"/>
  <c r="BF3" i="40"/>
  <c r="BF179" i="40" s="1"/>
  <c r="BE3" i="40"/>
  <c r="BE131" i="40" s="1"/>
  <c r="BD3" i="40"/>
  <c r="BD179" i="40" s="1"/>
  <c r="BC3" i="40"/>
  <c r="BC179" i="40" s="1"/>
  <c r="BB3" i="40"/>
  <c r="BB131" i="40" s="1"/>
  <c r="BA3" i="40"/>
  <c r="BA131" i="40" s="1"/>
  <c r="AZ3" i="40"/>
  <c r="AY3" i="40"/>
  <c r="AY163" i="40" s="1"/>
  <c r="AT3" i="40"/>
  <c r="AT99" i="40" s="1"/>
  <c r="AS3" i="40"/>
  <c r="AS51" i="40" s="1"/>
  <c r="AR3" i="40"/>
  <c r="AR19" i="40" s="1"/>
  <c r="AQ3" i="40"/>
  <c r="AQ115" i="40" s="1"/>
  <c r="AQ19" i="40"/>
  <c r="AP3" i="40"/>
  <c r="AO3" i="40"/>
  <c r="AN3" i="40"/>
  <c r="AN99" i="40" s="1"/>
  <c r="AM3" i="40"/>
  <c r="AM19" i="40" s="1"/>
  <c r="AL3" i="40"/>
  <c r="AL163" i="40" s="1"/>
  <c r="AK3" i="40"/>
  <c r="AK35" i="40" s="1"/>
  <c r="AJ3" i="40"/>
  <c r="AJ147" i="40" s="1"/>
  <c r="AJ19" i="40"/>
  <c r="AI3" i="40"/>
  <c r="AI19" i="40" s="1"/>
  <c r="AD3" i="40"/>
  <c r="AC3" i="40"/>
  <c r="AC163" i="40" s="1"/>
  <c r="AB3" i="40"/>
  <c r="AB147" i="40" s="1"/>
  <c r="AA3" i="40"/>
  <c r="AA163" i="40" s="1"/>
  <c r="Z3" i="40"/>
  <c r="Z179" i="40" s="1"/>
  <c r="Y3" i="40"/>
  <c r="Y179" i="40" s="1"/>
  <c r="X3" i="40"/>
  <c r="X179" i="40" s="1"/>
  <c r="W3" i="40"/>
  <c r="W179" i="40" s="1"/>
  <c r="V3" i="40"/>
  <c r="V99" i="40" s="1"/>
  <c r="U3" i="40"/>
  <c r="T3" i="40"/>
  <c r="T163" i="40" s="1"/>
  <c r="S3" i="40"/>
  <c r="S163" i="40" s="1"/>
  <c r="BI179" i="40"/>
  <c r="AZ179" i="40"/>
  <c r="BI163" i="40"/>
  <c r="BC163" i="40"/>
  <c r="AZ163" i="40"/>
  <c r="BI147" i="40"/>
  <c r="AZ147" i="40"/>
  <c r="AY147" i="40"/>
  <c r="BI131" i="40"/>
  <c r="BC131" i="40"/>
  <c r="AZ131" i="40"/>
  <c r="AY131" i="40"/>
  <c r="BI115" i="40"/>
  <c r="BH115" i="40"/>
  <c r="AZ115" i="40"/>
  <c r="BI99" i="40"/>
  <c r="BC99" i="40"/>
  <c r="BA99" i="40"/>
  <c r="AZ99" i="40"/>
  <c r="AY99" i="40"/>
  <c r="BI83" i="40"/>
  <c r="BF83" i="40"/>
  <c r="AZ83" i="40"/>
  <c r="BI67" i="40"/>
  <c r="BH67" i="40"/>
  <c r="BC67" i="40"/>
  <c r="AZ67" i="40"/>
  <c r="AY67" i="40"/>
  <c r="BI51" i="40"/>
  <c r="BB51" i="40"/>
  <c r="BA51" i="40"/>
  <c r="AZ51" i="40"/>
  <c r="BI35" i="40"/>
  <c r="BC35" i="40"/>
  <c r="AZ35" i="40"/>
  <c r="AY35" i="40"/>
  <c r="BI19" i="40"/>
  <c r="AZ19" i="40"/>
  <c r="AY19" i="40"/>
  <c r="AP19" i="40"/>
  <c r="AO19" i="40"/>
  <c r="AP35" i="40"/>
  <c r="AO35" i="40"/>
  <c r="AI35" i="40"/>
  <c r="AP51" i="40"/>
  <c r="AO51" i="40"/>
  <c r="AQ67" i="40"/>
  <c r="AP67" i="40"/>
  <c r="AO67" i="40"/>
  <c r="AN67" i="40"/>
  <c r="AJ67" i="40"/>
  <c r="AI67" i="40"/>
  <c r="AP83" i="40"/>
  <c r="AO83" i="40"/>
  <c r="AM83" i="40"/>
  <c r="AP99" i="40"/>
  <c r="AO99" i="40"/>
  <c r="AI99" i="40"/>
  <c r="AP115" i="40"/>
  <c r="AO115" i="40"/>
  <c r="AQ131" i="40"/>
  <c r="AP131" i="40"/>
  <c r="AO131" i="40"/>
  <c r="AJ131" i="40"/>
  <c r="AI131" i="40"/>
  <c r="AP147" i="40"/>
  <c r="AO147" i="40"/>
  <c r="AN147" i="40"/>
  <c r="AT163" i="40"/>
  <c r="AP163" i="40"/>
  <c r="AO163" i="40"/>
  <c r="AI163" i="40"/>
  <c r="AP179" i="40"/>
  <c r="AO179" i="40"/>
  <c r="AM179" i="40"/>
  <c r="AD179" i="40"/>
  <c r="U179" i="40"/>
  <c r="AD163" i="40"/>
  <c r="W163" i="40"/>
  <c r="U163" i="40"/>
  <c r="AD147" i="40"/>
  <c r="Y147" i="40"/>
  <c r="U147" i="40"/>
  <c r="AD131" i="40"/>
  <c r="W131" i="40"/>
  <c r="U131" i="40"/>
  <c r="S131" i="40"/>
  <c r="AD115" i="40"/>
  <c r="U115" i="40"/>
  <c r="AD99" i="40"/>
  <c r="Y99" i="40"/>
  <c r="W99" i="40"/>
  <c r="U99" i="40"/>
  <c r="AD83" i="40"/>
  <c r="U83" i="40"/>
  <c r="AD67" i="40"/>
  <c r="W67" i="40"/>
  <c r="U67" i="40"/>
  <c r="AD51" i="40"/>
  <c r="U51" i="40"/>
  <c r="AD35" i="40"/>
  <c r="W35" i="40"/>
  <c r="U35" i="40"/>
  <c r="AD19" i="40"/>
  <c r="Y19" i="40"/>
  <c r="U19" i="40"/>
  <c r="N179" i="40"/>
  <c r="M179" i="40"/>
  <c r="L179" i="40"/>
  <c r="K179" i="40"/>
  <c r="J179" i="40"/>
  <c r="I179" i="40"/>
  <c r="H179" i="40"/>
  <c r="G179" i="40"/>
  <c r="F179" i="40"/>
  <c r="E179" i="40"/>
  <c r="D179" i="40"/>
  <c r="C17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171" i="39"/>
  <c r="M171" i="39"/>
  <c r="L171" i="39"/>
  <c r="K171" i="39"/>
  <c r="J171" i="39"/>
  <c r="I171" i="39"/>
  <c r="H171" i="39"/>
  <c r="G171" i="39"/>
  <c r="F171" i="39"/>
  <c r="E171" i="39"/>
  <c r="D171" i="39"/>
  <c r="C171" i="39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E21" i="28"/>
  <c r="D21" i="28"/>
  <c r="W19" i="40"/>
  <c r="W51" i="40"/>
  <c r="W83" i="40"/>
  <c r="W115" i="40"/>
  <c r="W147" i="40"/>
  <c r="AI179" i="40"/>
  <c r="AI147" i="40"/>
  <c r="AQ147" i="40"/>
  <c r="AI115" i="40"/>
  <c r="AI83" i="40"/>
  <c r="AI51" i="40"/>
  <c r="BC19" i="40"/>
  <c r="BC51" i="40"/>
  <c r="BC83" i="40"/>
  <c r="BC115" i="40"/>
  <c r="BC147" i="40"/>
  <c r="AJ179" i="40"/>
  <c r="AJ51" i="40"/>
  <c r="CR50" i="28"/>
  <c r="K47" i="28" s="1"/>
  <c r="CR46" i="28"/>
  <c r="CR42" i="28"/>
  <c r="K39" i="28" s="1"/>
  <c r="CR38" i="28"/>
  <c r="K36" i="28" s="1"/>
  <c r="DD49" i="28"/>
  <c r="DD48" i="28"/>
  <c r="DD47" i="28"/>
  <c r="DD45" i="28"/>
  <c r="DD44" i="28"/>
  <c r="DD43" i="28"/>
  <c r="DD41" i="28"/>
  <c r="DD40" i="28"/>
  <c r="DD39" i="28"/>
  <c r="DD37" i="28"/>
  <c r="DD36" i="28"/>
  <c r="DD35" i="28"/>
  <c r="C78" i="36"/>
  <c r="C78" i="35"/>
  <c r="C78" i="34"/>
  <c r="C78" i="33"/>
  <c r="CJ78" i="33" s="1"/>
  <c r="C78" i="31"/>
  <c r="C78" i="30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AI2" i="29" s="1"/>
  <c r="AJ2" i="29" s="1"/>
  <c r="AK2" i="29" s="1"/>
  <c r="AL2" i="29" s="1"/>
  <c r="AM2" i="29" s="1"/>
  <c r="AN2" i="29" s="1"/>
  <c r="AO2" i="29" s="1"/>
  <c r="AP2" i="29" s="1"/>
  <c r="AQ2" i="29" s="1"/>
  <c r="AR2" i="29" s="1"/>
  <c r="AS2" i="29" s="1"/>
  <c r="AT2" i="29" s="1"/>
  <c r="AU2" i="29" s="1"/>
  <c r="AV2" i="29" s="1"/>
  <c r="AW2" i="29" s="1"/>
  <c r="AX2" i="29" s="1"/>
  <c r="AY2" i="29" s="1"/>
  <c r="AZ2" i="29" s="1"/>
  <c r="BA2" i="29" s="1"/>
  <c r="BB2" i="29" s="1"/>
  <c r="BC2" i="29" s="1"/>
  <c r="BD2" i="29" s="1"/>
  <c r="BE2" i="29" s="1"/>
  <c r="BF2" i="29" s="1"/>
  <c r="BG2" i="29" s="1"/>
  <c r="BH2" i="29" s="1"/>
  <c r="BI2" i="29" s="1"/>
  <c r="BJ2" i="29" s="1"/>
  <c r="BK2" i="29" s="1"/>
  <c r="BL2" i="29" s="1"/>
  <c r="BM2" i="29" s="1"/>
  <c r="BN2" i="29" s="1"/>
  <c r="BO2" i="29" s="1"/>
  <c r="BP2" i="29" s="1"/>
  <c r="BQ2" i="29" s="1"/>
  <c r="BR2" i="29" s="1"/>
  <c r="BS2" i="29" s="1"/>
  <c r="BT2" i="29" s="1"/>
  <c r="BU2" i="29" s="1"/>
  <c r="BV2" i="29" s="1"/>
  <c r="BW2" i="29" s="1"/>
  <c r="BX2" i="29" s="1"/>
  <c r="BY2" i="29" s="1"/>
  <c r="BZ2" i="29" s="1"/>
  <c r="CA2" i="29" s="1"/>
  <c r="CB2" i="29" s="1"/>
  <c r="CC2" i="29" s="1"/>
  <c r="CD2" i="29" s="1"/>
  <c r="CE2" i="29" s="1"/>
  <c r="CF2" i="29" s="1"/>
  <c r="CG2" i="29" s="1"/>
  <c r="CH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P2" i="10" s="1"/>
  <c r="Q2" i="10" s="1"/>
  <c r="R2" i="10" s="1"/>
  <c r="S2" i="10" s="1"/>
  <c r="T2" i="10" s="1"/>
  <c r="U2" i="10" s="1"/>
  <c r="V2" i="10" s="1"/>
  <c r="W2" i="10" s="1"/>
  <c r="X2" i="10" s="1"/>
  <c r="Y2" i="10" s="1"/>
  <c r="Z2" i="10" s="1"/>
  <c r="AA2" i="10" s="1"/>
  <c r="AB2" i="10" s="1"/>
  <c r="AC2" i="10" s="1"/>
  <c r="AD2" i="10" s="1"/>
  <c r="AE2" i="10" s="1"/>
  <c r="AF2" i="10" s="1"/>
  <c r="AG2" i="10" s="1"/>
  <c r="AH2" i="10" s="1"/>
  <c r="AI2" i="10" s="1"/>
  <c r="AJ2" i="10" s="1"/>
  <c r="AK2" i="10" s="1"/>
  <c r="AL2" i="10" s="1"/>
  <c r="AM2" i="10" s="1"/>
  <c r="AN2" i="10" s="1"/>
  <c r="AO2" i="10" s="1"/>
  <c r="AP2" i="10" s="1"/>
  <c r="AQ2" i="10" s="1"/>
  <c r="AR2" i="10" s="1"/>
  <c r="AS2" i="10" s="1"/>
  <c r="AT2" i="10" s="1"/>
  <c r="AU2" i="10" s="1"/>
  <c r="AV2" i="10" s="1"/>
  <c r="AW2" i="10" s="1"/>
  <c r="AX2" i="10" s="1"/>
  <c r="AY2" i="10" s="1"/>
  <c r="AZ2" i="10" s="1"/>
  <c r="BA2" i="10" s="1"/>
  <c r="BB2" i="10" s="1"/>
  <c r="BC2" i="10" s="1"/>
  <c r="BD2" i="10" s="1"/>
  <c r="BE2" i="10" s="1"/>
  <c r="BF2" i="10" s="1"/>
  <c r="BG2" i="10" s="1"/>
  <c r="BH2" i="10" s="1"/>
  <c r="BI2" i="10" s="1"/>
  <c r="BJ2" i="10" s="1"/>
  <c r="BK2" i="10" s="1"/>
  <c r="BL2" i="10" s="1"/>
  <c r="BM2" i="10" s="1"/>
  <c r="BN2" i="10" s="1"/>
  <c r="BO2" i="10" s="1"/>
  <c r="BP2" i="10" s="1"/>
  <c r="BQ2" i="10" s="1"/>
  <c r="BR2" i="10" s="1"/>
  <c r="BS2" i="10" s="1"/>
  <c r="BT2" i="10" s="1"/>
  <c r="BU2" i="10" s="1"/>
  <c r="BV2" i="10" s="1"/>
  <c r="BW2" i="10" s="1"/>
  <c r="BX2" i="10" s="1"/>
  <c r="BY2" i="10" s="1"/>
  <c r="BZ2" i="10" s="1"/>
  <c r="CA2" i="10" s="1"/>
  <c r="CB2" i="10" s="1"/>
  <c r="CC2" i="10" s="1"/>
  <c r="CD2" i="10" s="1"/>
  <c r="CE2" i="10" s="1"/>
  <c r="CF2" i="10" s="1"/>
  <c r="CG2" i="10" s="1"/>
  <c r="CH2" i="10" s="1"/>
  <c r="CH212" i="31"/>
  <c r="CG212" i="31"/>
  <c r="CF212" i="31"/>
  <c r="CE212" i="31"/>
  <c r="CD212" i="31"/>
  <c r="CC212" i="31"/>
  <c r="CB212" i="31"/>
  <c r="CA212" i="31"/>
  <c r="BZ212" i="31"/>
  <c r="BY212" i="31"/>
  <c r="BX212" i="31"/>
  <c r="BW212" i="31"/>
  <c r="CH211" i="31"/>
  <c r="CG211" i="31"/>
  <c r="CF211" i="31"/>
  <c r="CE211" i="31"/>
  <c r="CD211" i="31"/>
  <c r="CC211" i="31"/>
  <c r="CB211" i="31"/>
  <c r="CA211" i="31"/>
  <c r="BZ211" i="31"/>
  <c r="BY211" i="31"/>
  <c r="BX211" i="31"/>
  <c r="BW211" i="31"/>
  <c r="CH210" i="31"/>
  <c r="CG210" i="31"/>
  <c r="CF210" i="31"/>
  <c r="CE210" i="31"/>
  <c r="CD210" i="31"/>
  <c r="CC210" i="31"/>
  <c r="CB210" i="31"/>
  <c r="CA210" i="31"/>
  <c r="BZ210" i="31"/>
  <c r="BY210" i="31"/>
  <c r="BX210" i="31"/>
  <c r="BW210" i="31"/>
  <c r="CH209" i="31"/>
  <c r="CG209" i="31"/>
  <c r="CF209" i="31"/>
  <c r="CE209" i="31"/>
  <c r="CD209" i="31"/>
  <c r="CC209" i="31"/>
  <c r="CB209" i="31"/>
  <c r="CA209" i="31"/>
  <c r="BZ209" i="31"/>
  <c r="BY209" i="31"/>
  <c r="BX209" i="31"/>
  <c r="BW209" i="31"/>
  <c r="CH208" i="31"/>
  <c r="CG208" i="31"/>
  <c r="CF208" i="31"/>
  <c r="CE208" i="31"/>
  <c r="CD208" i="31"/>
  <c r="CC208" i="31"/>
  <c r="CB208" i="31"/>
  <c r="CA208" i="31"/>
  <c r="BZ208" i="31"/>
  <c r="BY208" i="31"/>
  <c r="BX208" i="31"/>
  <c r="BW208" i="31"/>
  <c r="CH207" i="31"/>
  <c r="CG207" i="31"/>
  <c r="CF207" i="31"/>
  <c r="CE207" i="31"/>
  <c r="CD207" i="31"/>
  <c r="CC207" i="31"/>
  <c r="CB207" i="31"/>
  <c r="CA207" i="31"/>
  <c r="BZ207" i="31"/>
  <c r="BY207" i="31"/>
  <c r="BX207" i="31"/>
  <c r="BW207" i="31"/>
  <c r="CH206" i="31"/>
  <c r="CG206" i="31"/>
  <c r="CF206" i="31"/>
  <c r="CE206" i="31"/>
  <c r="CD206" i="31"/>
  <c r="CC206" i="31"/>
  <c r="CB206" i="31"/>
  <c r="CA206" i="31"/>
  <c r="BZ206" i="31"/>
  <c r="BY206" i="31"/>
  <c r="BX206" i="31"/>
  <c r="BW206" i="31"/>
  <c r="CH205" i="31"/>
  <c r="CG205" i="31"/>
  <c r="CF205" i="31"/>
  <c r="CE205" i="31"/>
  <c r="CD205" i="31"/>
  <c r="CC205" i="31"/>
  <c r="CB205" i="31"/>
  <c r="CA205" i="31"/>
  <c r="BZ205" i="31"/>
  <c r="BY205" i="31"/>
  <c r="BX205" i="31"/>
  <c r="BW205" i="31"/>
  <c r="CH204" i="31"/>
  <c r="CG204" i="31"/>
  <c r="CF204" i="31"/>
  <c r="CE204" i="31"/>
  <c r="CD204" i="31"/>
  <c r="CC204" i="31"/>
  <c r="CB204" i="31"/>
  <c r="CA204" i="31"/>
  <c r="BZ204" i="31"/>
  <c r="BY204" i="31"/>
  <c r="BX204" i="31"/>
  <c r="BW204" i="31"/>
  <c r="CH203" i="31"/>
  <c r="CG203" i="31"/>
  <c r="CF203" i="31"/>
  <c r="CE203" i="31"/>
  <c r="CD203" i="31"/>
  <c r="CC203" i="31"/>
  <c r="CB203" i="31"/>
  <c r="CA203" i="31"/>
  <c r="BZ203" i="31"/>
  <c r="BY203" i="31"/>
  <c r="BX203" i="31"/>
  <c r="BW203" i="31"/>
  <c r="CH202" i="31"/>
  <c r="CG202" i="31"/>
  <c r="CF202" i="31"/>
  <c r="CE202" i="31"/>
  <c r="CD202" i="31"/>
  <c r="CC202" i="31"/>
  <c r="CB202" i="31"/>
  <c r="CA202" i="31"/>
  <c r="BZ202" i="31"/>
  <c r="BY202" i="31"/>
  <c r="BX202" i="31"/>
  <c r="BW202" i="31"/>
  <c r="CH201" i="31"/>
  <c r="CG201" i="31"/>
  <c r="CF201" i="31"/>
  <c r="CE201" i="31"/>
  <c r="CD201" i="31"/>
  <c r="CC201" i="31"/>
  <c r="CB201" i="31"/>
  <c r="CA201" i="31"/>
  <c r="BZ201" i="31"/>
  <c r="BY201" i="31"/>
  <c r="BX201" i="31"/>
  <c r="BW201" i="31"/>
  <c r="CH200" i="31"/>
  <c r="CG200" i="31"/>
  <c r="CF200" i="31"/>
  <c r="CE200" i="31"/>
  <c r="CD200" i="31"/>
  <c r="CC200" i="31"/>
  <c r="CB200" i="31"/>
  <c r="CA200" i="31"/>
  <c r="BZ200" i="31"/>
  <c r="BY200" i="31"/>
  <c r="BX200" i="31"/>
  <c r="BW200" i="31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CH207" i="29"/>
  <c r="CG207" i="29"/>
  <c r="CF207" i="29"/>
  <c r="CE207" i="29"/>
  <c r="CD207" i="29"/>
  <c r="CC207" i="29"/>
  <c r="CB207" i="29"/>
  <c r="CA207" i="29"/>
  <c r="BZ207" i="29"/>
  <c r="BY207" i="29"/>
  <c r="BX207" i="29"/>
  <c r="BW207" i="29"/>
  <c r="CH206" i="29"/>
  <c r="CG206" i="29"/>
  <c r="CF206" i="29"/>
  <c r="CE206" i="29"/>
  <c r="CD206" i="29"/>
  <c r="CC206" i="29"/>
  <c r="CB206" i="29"/>
  <c r="CA206" i="29"/>
  <c r="BZ206" i="29"/>
  <c r="BY206" i="29"/>
  <c r="BX206" i="29"/>
  <c r="BW206" i="29"/>
  <c r="CH205" i="29"/>
  <c r="CG205" i="29"/>
  <c r="CF205" i="29"/>
  <c r="CE205" i="29"/>
  <c r="CD205" i="29"/>
  <c r="CC205" i="29"/>
  <c r="CB205" i="29"/>
  <c r="CA205" i="29"/>
  <c r="BZ205" i="29"/>
  <c r="BY205" i="29"/>
  <c r="BX205" i="29"/>
  <c r="BW205" i="29"/>
  <c r="CH204" i="29"/>
  <c r="CG204" i="29"/>
  <c r="CF204" i="29"/>
  <c r="CE204" i="29"/>
  <c r="CD204" i="29"/>
  <c r="CC204" i="29"/>
  <c r="CB204" i="29"/>
  <c r="CA204" i="29"/>
  <c r="BZ204" i="29"/>
  <c r="BY204" i="29"/>
  <c r="BX204" i="29"/>
  <c r="BW204" i="29"/>
  <c r="CH203" i="29"/>
  <c r="CG203" i="29"/>
  <c r="CF203" i="29"/>
  <c r="CE203" i="29"/>
  <c r="CD203" i="29"/>
  <c r="CC203" i="29"/>
  <c r="CB203" i="29"/>
  <c r="CA203" i="29"/>
  <c r="BZ203" i="29"/>
  <c r="BY203" i="29"/>
  <c r="BX203" i="29"/>
  <c r="BW203" i="29"/>
  <c r="CH202" i="29"/>
  <c r="CG202" i="29"/>
  <c r="CF202" i="29"/>
  <c r="CE202" i="29"/>
  <c r="CD202" i="29"/>
  <c r="CC202" i="29"/>
  <c r="CB202" i="29"/>
  <c r="CA202" i="29"/>
  <c r="BZ202" i="29"/>
  <c r="BY202" i="29"/>
  <c r="BX202" i="29"/>
  <c r="BW202" i="29"/>
  <c r="CH201" i="29"/>
  <c r="CG201" i="29"/>
  <c r="CF201" i="29"/>
  <c r="CE201" i="29"/>
  <c r="CD201" i="29"/>
  <c r="CC201" i="29"/>
  <c r="CB201" i="29"/>
  <c r="CA201" i="29"/>
  <c r="BZ201" i="29"/>
  <c r="BY201" i="29"/>
  <c r="BX201" i="29"/>
  <c r="BW201" i="29"/>
  <c r="CH200" i="29"/>
  <c r="CG200" i="29"/>
  <c r="CF200" i="29"/>
  <c r="CE200" i="29"/>
  <c r="CD200" i="29"/>
  <c r="CC200" i="29"/>
  <c r="CB200" i="29"/>
  <c r="CA200" i="29"/>
  <c r="BZ200" i="29"/>
  <c r="BY200" i="29"/>
  <c r="BX200" i="29"/>
  <c r="BW200" i="29"/>
  <c r="CH53" i="36"/>
  <c r="CG53" i="36"/>
  <c r="CF53" i="36"/>
  <c r="CE53" i="36"/>
  <c r="CD53" i="36"/>
  <c r="CC53" i="36"/>
  <c r="CB53" i="36"/>
  <c r="CA53" i="36"/>
  <c r="BZ53" i="36"/>
  <c r="BY53" i="36"/>
  <c r="BX53" i="36"/>
  <c r="BW53" i="36"/>
  <c r="BV53" i="36"/>
  <c r="BU53" i="36"/>
  <c r="BT53" i="36"/>
  <c r="BT52" i="36"/>
  <c r="BT51" i="36"/>
  <c r="BT50" i="36"/>
  <c r="BT49" i="36"/>
  <c r="BT48" i="36"/>
  <c r="BT47" i="36"/>
  <c r="BT46" i="36"/>
  <c r="BT45" i="36"/>
  <c r="BT44" i="36"/>
  <c r="BT43" i="36"/>
  <c r="BT42" i="36"/>
  <c r="BT41" i="36"/>
  <c r="BS53" i="36"/>
  <c r="BR53" i="36"/>
  <c r="BQ53" i="36"/>
  <c r="BP53" i="36"/>
  <c r="BO53" i="36"/>
  <c r="BN53" i="36"/>
  <c r="BM53" i="36"/>
  <c r="BL53" i="36"/>
  <c r="BL52" i="36"/>
  <c r="BL51" i="36"/>
  <c r="BL50" i="36"/>
  <c r="BL49" i="36"/>
  <c r="BL48" i="36"/>
  <c r="BL47" i="36"/>
  <c r="BL46" i="36"/>
  <c r="BL45" i="36"/>
  <c r="BL44" i="36"/>
  <c r="BL43" i="36"/>
  <c r="BL42" i="36"/>
  <c r="BL41" i="36"/>
  <c r="BK53" i="36"/>
  <c r="BJ53" i="36"/>
  <c r="BI53" i="36"/>
  <c r="BH53" i="36"/>
  <c r="BG53" i="36"/>
  <c r="BF53" i="36"/>
  <c r="BE53" i="36"/>
  <c r="BD53" i="36"/>
  <c r="BD52" i="36"/>
  <c r="BD51" i="36"/>
  <c r="BD50" i="36"/>
  <c r="BD49" i="36"/>
  <c r="BD48" i="36"/>
  <c r="BD47" i="36"/>
  <c r="BD46" i="36"/>
  <c r="BD45" i="36"/>
  <c r="BD44" i="36"/>
  <c r="BD43" i="36"/>
  <c r="BD42" i="36"/>
  <c r="BD41" i="36"/>
  <c r="BC53" i="36"/>
  <c r="BB53" i="36"/>
  <c r="BA53" i="36"/>
  <c r="AZ53" i="36"/>
  <c r="AY53" i="36"/>
  <c r="AX53" i="36"/>
  <c r="AW53" i="36"/>
  <c r="AV53" i="36"/>
  <c r="AU53" i="36"/>
  <c r="AT53" i="36"/>
  <c r="AS53" i="36"/>
  <c r="AR53" i="36"/>
  <c r="AQ53" i="36"/>
  <c r="AP53" i="36"/>
  <c r="AO53" i="36"/>
  <c r="AN53" i="36"/>
  <c r="AM53" i="36"/>
  <c r="AL53" i="36"/>
  <c r="AK53" i="36"/>
  <c r="AJ53" i="36"/>
  <c r="AI53" i="36"/>
  <c r="AH53" i="36"/>
  <c r="AG53" i="36"/>
  <c r="AF53" i="36"/>
  <c r="AF52" i="36"/>
  <c r="AF51" i="36"/>
  <c r="AF50" i="36"/>
  <c r="AF49" i="36"/>
  <c r="AF48" i="36"/>
  <c r="AF47" i="36"/>
  <c r="AF46" i="36"/>
  <c r="AF45" i="36"/>
  <c r="AF44" i="36"/>
  <c r="AF43" i="36"/>
  <c r="AF42" i="36"/>
  <c r="AF41" i="36"/>
  <c r="AE53" i="36"/>
  <c r="AD53" i="36"/>
  <c r="AC53" i="36"/>
  <c r="AB53" i="36"/>
  <c r="AA53" i="36"/>
  <c r="Z53" i="36"/>
  <c r="Y53" i="36"/>
  <c r="X53" i="36"/>
  <c r="W53" i="36"/>
  <c r="V53" i="36"/>
  <c r="U53" i="36"/>
  <c r="S53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CH52" i="36"/>
  <c r="CG52" i="36"/>
  <c r="CF52" i="36"/>
  <c r="CE52" i="36"/>
  <c r="CD52" i="36"/>
  <c r="CC52" i="36"/>
  <c r="CB52" i="36"/>
  <c r="CA52" i="36"/>
  <c r="BZ52" i="36"/>
  <c r="BY52" i="36"/>
  <c r="BX52" i="36"/>
  <c r="BW52" i="36"/>
  <c r="BV52" i="36"/>
  <c r="BU52" i="36"/>
  <c r="BS52" i="36"/>
  <c r="BR52" i="36"/>
  <c r="BQ52" i="36"/>
  <c r="BP52" i="36"/>
  <c r="BO52" i="36"/>
  <c r="BN52" i="36"/>
  <c r="BM52" i="36"/>
  <c r="BK52" i="36"/>
  <c r="BJ52" i="36"/>
  <c r="BI52" i="36"/>
  <c r="BH52" i="36"/>
  <c r="BG52" i="36"/>
  <c r="BF52" i="36"/>
  <c r="BE52" i="36"/>
  <c r="BC52" i="36"/>
  <c r="BB52" i="36"/>
  <c r="BA52" i="36"/>
  <c r="AZ52" i="36"/>
  <c r="AY52" i="36"/>
  <c r="AX52" i="36"/>
  <c r="AW52" i="36"/>
  <c r="AV52" i="36"/>
  <c r="AU52" i="36"/>
  <c r="AT52" i="36"/>
  <c r="AS52" i="36"/>
  <c r="AR52" i="36"/>
  <c r="AQ52" i="36"/>
  <c r="AP52" i="36"/>
  <c r="AO52" i="36"/>
  <c r="AN52" i="36"/>
  <c r="AM52" i="36"/>
  <c r="AL52" i="36"/>
  <c r="AK52" i="36"/>
  <c r="AJ52" i="36"/>
  <c r="AI52" i="36"/>
  <c r="AI51" i="36"/>
  <c r="AI50" i="36"/>
  <c r="AI49" i="36"/>
  <c r="AI48" i="36"/>
  <c r="AI47" i="36"/>
  <c r="AI46" i="36"/>
  <c r="AI45" i="36"/>
  <c r="AI44" i="36"/>
  <c r="AI43" i="36"/>
  <c r="AI42" i="36"/>
  <c r="AI41" i="36"/>
  <c r="AH52" i="36"/>
  <c r="AG52" i="36"/>
  <c r="AE52" i="36"/>
  <c r="AE51" i="36"/>
  <c r="AE50" i="36"/>
  <c r="AE49" i="36"/>
  <c r="AE48" i="36"/>
  <c r="AE47" i="36"/>
  <c r="AE46" i="36"/>
  <c r="AE45" i="36"/>
  <c r="AE44" i="36"/>
  <c r="AE43" i="36"/>
  <c r="AE42" i="36"/>
  <c r="AE41" i="36"/>
  <c r="AD52" i="36"/>
  <c r="AC52" i="36"/>
  <c r="AB52" i="36"/>
  <c r="AA52" i="36"/>
  <c r="AA51" i="36"/>
  <c r="AA50" i="36"/>
  <c r="AA49" i="36"/>
  <c r="AA48" i="36"/>
  <c r="AA47" i="36"/>
  <c r="AA46" i="36"/>
  <c r="AA45" i="36"/>
  <c r="AA44" i="36"/>
  <c r="AA43" i="36"/>
  <c r="AA42" i="36"/>
  <c r="AA41" i="36"/>
  <c r="Z52" i="36"/>
  <c r="Y52" i="36"/>
  <c r="X52" i="36"/>
  <c r="X51" i="36"/>
  <c r="X50" i="36"/>
  <c r="X49" i="36"/>
  <c r="X48" i="36"/>
  <c r="X47" i="36"/>
  <c r="X46" i="36"/>
  <c r="X45" i="36"/>
  <c r="X44" i="36"/>
  <c r="X43" i="36"/>
  <c r="X42" i="36"/>
  <c r="X41" i="36"/>
  <c r="W52" i="36"/>
  <c r="V52" i="36"/>
  <c r="U52" i="36"/>
  <c r="S52" i="36"/>
  <c r="S51" i="36"/>
  <c r="S50" i="36"/>
  <c r="S49" i="36"/>
  <c r="S48" i="36"/>
  <c r="S47" i="36"/>
  <c r="S46" i="36"/>
  <c r="S45" i="36"/>
  <c r="S44" i="36"/>
  <c r="S43" i="36"/>
  <c r="S42" i="36"/>
  <c r="S41" i="36"/>
  <c r="R52" i="36"/>
  <c r="Q52" i="36"/>
  <c r="P52" i="36"/>
  <c r="P51" i="36"/>
  <c r="P50" i="36"/>
  <c r="P49" i="36"/>
  <c r="P48" i="36"/>
  <c r="P47" i="36"/>
  <c r="P46" i="36"/>
  <c r="P45" i="36"/>
  <c r="P44" i="36"/>
  <c r="P43" i="36"/>
  <c r="P42" i="36"/>
  <c r="P41" i="36"/>
  <c r="O52" i="36"/>
  <c r="N52" i="36"/>
  <c r="M52" i="36"/>
  <c r="L52" i="36"/>
  <c r="K52" i="36"/>
  <c r="K51" i="36"/>
  <c r="K50" i="36"/>
  <c r="K49" i="36"/>
  <c r="K48" i="36"/>
  <c r="K47" i="36"/>
  <c r="K46" i="36"/>
  <c r="K45" i="36"/>
  <c r="K44" i="36"/>
  <c r="K43" i="36"/>
  <c r="K42" i="36"/>
  <c r="K41" i="36"/>
  <c r="J52" i="36"/>
  <c r="I52" i="36"/>
  <c r="H52" i="36"/>
  <c r="H51" i="36"/>
  <c r="H50" i="36"/>
  <c r="H49" i="36"/>
  <c r="H48" i="36"/>
  <c r="H47" i="36"/>
  <c r="H46" i="36"/>
  <c r="H45" i="36"/>
  <c r="H44" i="36"/>
  <c r="H43" i="36"/>
  <c r="H42" i="36"/>
  <c r="H41" i="36"/>
  <c r="G52" i="36"/>
  <c r="CH51" i="36"/>
  <c r="CG51" i="36"/>
  <c r="CF51" i="36"/>
  <c r="CE51" i="36"/>
  <c r="CE50" i="36"/>
  <c r="CE49" i="36"/>
  <c r="CE48" i="36"/>
  <c r="CE47" i="36"/>
  <c r="CE46" i="36"/>
  <c r="CE45" i="36"/>
  <c r="CE44" i="36"/>
  <c r="CE43" i="36"/>
  <c r="CE42" i="36"/>
  <c r="CE41" i="36"/>
  <c r="CD51" i="36"/>
  <c r="CC51" i="36"/>
  <c r="CB51" i="36"/>
  <c r="CB50" i="36"/>
  <c r="CB49" i="36"/>
  <c r="CB48" i="36"/>
  <c r="CB47" i="36"/>
  <c r="CB46" i="36"/>
  <c r="CB45" i="36"/>
  <c r="CB44" i="36"/>
  <c r="CB43" i="36"/>
  <c r="CB42" i="36"/>
  <c r="CB41" i="36"/>
  <c r="CA51" i="36"/>
  <c r="BZ51" i="36"/>
  <c r="BY51" i="36"/>
  <c r="BX51" i="36"/>
  <c r="BW51" i="36"/>
  <c r="BV51" i="36"/>
  <c r="BU51" i="36"/>
  <c r="BS51" i="36"/>
  <c r="BR51" i="36"/>
  <c r="BQ51" i="36"/>
  <c r="BP51" i="36"/>
  <c r="BO51" i="36"/>
  <c r="BN51" i="36"/>
  <c r="BM51" i="36"/>
  <c r="BK51" i="36"/>
  <c r="BJ51" i="36"/>
  <c r="BI51" i="36"/>
  <c r="BH51" i="36"/>
  <c r="BG51" i="36"/>
  <c r="BF51" i="36"/>
  <c r="BE51" i="36"/>
  <c r="BC51" i="36"/>
  <c r="BB51" i="36"/>
  <c r="BA51" i="36"/>
  <c r="AZ51" i="36"/>
  <c r="AY51" i="36"/>
  <c r="AX51" i="36"/>
  <c r="AW51" i="36"/>
  <c r="AV51" i="36"/>
  <c r="AV50" i="36"/>
  <c r="AV49" i="36"/>
  <c r="AV48" i="36"/>
  <c r="AV47" i="36"/>
  <c r="AV46" i="36"/>
  <c r="AV45" i="36"/>
  <c r="AV44" i="36"/>
  <c r="AV43" i="36"/>
  <c r="AV42" i="36"/>
  <c r="AV41" i="36"/>
  <c r="AU51" i="36"/>
  <c r="AT51" i="36"/>
  <c r="AS51" i="36"/>
  <c r="AR51" i="36"/>
  <c r="AQ51" i="36"/>
  <c r="AP51" i="36"/>
  <c r="AO51" i="36"/>
  <c r="AN51" i="36"/>
  <c r="AN50" i="36"/>
  <c r="AN49" i="36"/>
  <c r="AN48" i="36"/>
  <c r="AN47" i="36"/>
  <c r="AN46" i="36"/>
  <c r="AN45" i="36"/>
  <c r="AN44" i="36"/>
  <c r="AN43" i="36"/>
  <c r="AN42" i="36"/>
  <c r="AN41" i="36"/>
  <c r="AM51" i="36"/>
  <c r="AL51" i="36"/>
  <c r="AK51" i="36"/>
  <c r="AJ51" i="36"/>
  <c r="AH51" i="36"/>
  <c r="AG51" i="36"/>
  <c r="AD51" i="36"/>
  <c r="AD50" i="36"/>
  <c r="AD49" i="36"/>
  <c r="AD48" i="36"/>
  <c r="AD47" i="36"/>
  <c r="AD46" i="36"/>
  <c r="AD45" i="36"/>
  <c r="AD44" i="36"/>
  <c r="AD43" i="36"/>
  <c r="AD42" i="36"/>
  <c r="AD41" i="36"/>
  <c r="AC51" i="36"/>
  <c r="AB51" i="36"/>
  <c r="Z51" i="36"/>
  <c r="Y51" i="36"/>
  <c r="W51" i="36"/>
  <c r="V51" i="36"/>
  <c r="V50" i="36"/>
  <c r="V49" i="36"/>
  <c r="V48" i="36"/>
  <c r="V47" i="36"/>
  <c r="V46" i="36"/>
  <c r="V45" i="36"/>
  <c r="V44" i="36"/>
  <c r="V43" i="36"/>
  <c r="V42" i="36"/>
  <c r="V41" i="36"/>
  <c r="U51" i="36"/>
  <c r="R51" i="36"/>
  <c r="Q51" i="36"/>
  <c r="O51" i="36"/>
  <c r="N51" i="36"/>
  <c r="N50" i="36"/>
  <c r="N49" i="36"/>
  <c r="N48" i="36"/>
  <c r="N47" i="36"/>
  <c r="N46" i="36"/>
  <c r="N45" i="36"/>
  <c r="N44" i="36"/>
  <c r="N43" i="36"/>
  <c r="N42" i="36"/>
  <c r="N41" i="36"/>
  <c r="M51" i="36"/>
  <c r="L51" i="36"/>
  <c r="J51" i="36"/>
  <c r="I51" i="36"/>
  <c r="G51" i="36"/>
  <c r="CH50" i="36"/>
  <c r="CH49" i="36"/>
  <c r="CH48" i="36"/>
  <c r="CH47" i="36"/>
  <c r="CH46" i="36"/>
  <c r="CH45" i="36"/>
  <c r="CH44" i="36"/>
  <c r="CH43" i="36"/>
  <c r="CH42" i="36"/>
  <c r="CH41" i="36"/>
  <c r="CG50" i="36"/>
  <c r="CF50" i="36"/>
  <c r="CD50" i="36"/>
  <c r="CC50" i="36"/>
  <c r="CA50" i="36"/>
  <c r="BZ50" i="36"/>
  <c r="BZ49" i="36"/>
  <c r="BZ48" i="36"/>
  <c r="BZ47" i="36"/>
  <c r="BZ46" i="36"/>
  <c r="BZ45" i="36"/>
  <c r="BZ44" i="36"/>
  <c r="BZ43" i="36"/>
  <c r="BZ42" i="36"/>
  <c r="BZ41" i="36"/>
  <c r="BY50" i="36"/>
  <c r="BX50" i="36"/>
  <c r="BW50" i="36"/>
  <c r="BV50" i="36"/>
  <c r="BU50" i="36"/>
  <c r="BS50" i="36"/>
  <c r="BR50" i="36"/>
  <c r="BR49" i="36"/>
  <c r="BR48" i="36"/>
  <c r="BR47" i="36"/>
  <c r="BR46" i="36"/>
  <c r="BR45" i="36"/>
  <c r="BR44" i="36"/>
  <c r="BR43" i="36"/>
  <c r="BR42" i="36"/>
  <c r="BR41" i="36"/>
  <c r="BQ50" i="36"/>
  <c r="BP50" i="36"/>
  <c r="BO50" i="36"/>
  <c r="BN50" i="36"/>
  <c r="BM50" i="36"/>
  <c r="BK50" i="36"/>
  <c r="BJ50" i="36"/>
  <c r="BJ49" i="36"/>
  <c r="BJ48" i="36"/>
  <c r="BJ47" i="36"/>
  <c r="BJ46" i="36"/>
  <c r="BJ45" i="36"/>
  <c r="BJ44" i="36"/>
  <c r="BJ43" i="36"/>
  <c r="BJ42" i="36"/>
  <c r="BJ41" i="36"/>
  <c r="BI50" i="36"/>
  <c r="BH50" i="36"/>
  <c r="BG50" i="36"/>
  <c r="BF50" i="36"/>
  <c r="BE50" i="36"/>
  <c r="BC50" i="36"/>
  <c r="BB50" i="36"/>
  <c r="BB49" i="36"/>
  <c r="BB48" i="36"/>
  <c r="BB47" i="36"/>
  <c r="BB46" i="36"/>
  <c r="BB45" i="36"/>
  <c r="BB44" i="36"/>
  <c r="BB43" i="36"/>
  <c r="BB42" i="36"/>
  <c r="BB41" i="36"/>
  <c r="BA50" i="36"/>
  <c r="AZ50" i="36"/>
  <c r="AY50" i="36"/>
  <c r="AX50" i="36"/>
  <c r="AW50" i="36"/>
  <c r="AU50" i="36"/>
  <c r="AT50" i="36"/>
  <c r="AT49" i="36"/>
  <c r="AT48" i="36"/>
  <c r="AT47" i="36"/>
  <c r="AT46" i="36"/>
  <c r="AT45" i="36"/>
  <c r="AT44" i="36"/>
  <c r="AT43" i="36"/>
  <c r="AT42" i="36"/>
  <c r="AT41" i="36"/>
  <c r="AS50" i="36"/>
  <c r="AR50" i="36"/>
  <c r="AQ50" i="36"/>
  <c r="AP50" i="36"/>
  <c r="AO50" i="36"/>
  <c r="AM50" i="36"/>
  <c r="AL50" i="36"/>
  <c r="AL49" i="36"/>
  <c r="AL48" i="36"/>
  <c r="AL47" i="36"/>
  <c r="AL46" i="36"/>
  <c r="AL45" i="36"/>
  <c r="AL44" i="36"/>
  <c r="AL43" i="36"/>
  <c r="AL42" i="36"/>
  <c r="AL41" i="36"/>
  <c r="AK50" i="36"/>
  <c r="AJ50" i="36"/>
  <c r="AH50" i="36"/>
  <c r="AG50" i="36"/>
  <c r="AG49" i="36"/>
  <c r="AG48" i="36"/>
  <c r="AG47" i="36"/>
  <c r="AG46" i="36"/>
  <c r="AG45" i="36"/>
  <c r="AG44" i="36"/>
  <c r="AG43" i="36"/>
  <c r="AG42" i="36"/>
  <c r="AG41" i="36"/>
  <c r="AC50" i="36"/>
  <c r="AB50" i="36"/>
  <c r="AB49" i="36"/>
  <c r="AB48" i="36"/>
  <c r="AB47" i="36"/>
  <c r="AB46" i="36"/>
  <c r="AB45" i="36"/>
  <c r="AB44" i="36"/>
  <c r="AB43" i="36"/>
  <c r="AB42" i="36"/>
  <c r="AB41" i="36"/>
  <c r="Z50" i="36"/>
  <c r="Y50" i="36"/>
  <c r="W50" i="36"/>
  <c r="W49" i="36"/>
  <c r="W48" i="36"/>
  <c r="W47" i="36"/>
  <c r="W46" i="36"/>
  <c r="W45" i="36"/>
  <c r="W44" i="36"/>
  <c r="W43" i="36"/>
  <c r="W42" i="36"/>
  <c r="W41" i="36"/>
  <c r="U50" i="36"/>
  <c r="R50" i="36"/>
  <c r="Q50" i="36"/>
  <c r="O50" i="36"/>
  <c r="O49" i="36"/>
  <c r="O48" i="36"/>
  <c r="O47" i="36"/>
  <c r="O46" i="36"/>
  <c r="O45" i="36"/>
  <c r="O44" i="36"/>
  <c r="O43" i="36"/>
  <c r="O42" i="36"/>
  <c r="O41" i="36"/>
  <c r="M50" i="36"/>
  <c r="L50" i="36"/>
  <c r="L49" i="36"/>
  <c r="L48" i="36"/>
  <c r="L47" i="36"/>
  <c r="L46" i="36"/>
  <c r="L45" i="36"/>
  <c r="L44" i="36"/>
  <c r="L43" i="36"/>
  <c r="L42" i="36"/>
  <c r="L41" i="36"/>
  <c r="J50" i="36"/>
  <c r="I50" i="36"/>
  <c r="G50" i="36"/>
  <c r="G49" i="36"/>
  <c r="G48" i="36"/>
  <c r="G47" i="36"/>
  <c r="G46" i="36"/>
  <c r="G45" i="36"/>
  <c r="G44" i="36"/>
  <c r="G43" i="36"/>
  <c r="G42" i="36"/>
  <c r="G41" i="36"/>
  <c r="G55" i="36" s="1"/>
  <c r="CG49" i="36"/>
  <c r="CF49" i="36"/>
  <c r="CF48" i="36"/>
  <c r="CF47" i="36"/>
  <c r="CF46" i="36"/>
  <c r="CF45" i="36"/>
  <c r="CF44" i="36"/>
  <c r="CF43" i="36"/>
  <c r="CF42" i="36"/>
  <c r="CF41" i="36"/>
  <c r="CD49" i="36"/>
  <c r="CC49" i="36"/>
  <c r="CA49" i="36"/>
  <c r="BY49" i="36"/>
  <c r="BX49" i="36"/>
  <c r="BX48" i="36"/>
  <c r="BX47" i="36"/>
  <c r="BX46" i="36"/>
  <c r="BX45" i="36"/>
  <c r="BX44" i="36"/>
  <c r="BX43" i="36"/>
  <c r="BX42" i="36"/>
  <c r="BX41" i="36"/>
  <c r="BW49" i="36"/>
  <c r="BV49" i="36"/>
  <c r="BU49" i="36"/>
  <c r="BS49" i="36"/>
  <c r="BQ49" i="36"/>
  <c r="BP49" i="36"/>
  <c r="BP48" i="36"/>
  <c r="BP47" i="36"/>
  <c r="BP46" i="36"/>
  <c r="BP45" i="36"/>
  <c r="BP44" i="36"/>
  <c r="BP43" i="36"/>
  <c r="BP42" i="36"/>
  <c r="BP41" i="36"/>
  <c r="BO49" i="36"/>
  <c r="BN49" i="36"/>
  <c r="BM49" i="36"/>
  <c r="BK49" i="36"/>
  <c r="BI49" i="36"/>
  <c r="BH49" i="36"/>
  <c r="BH48" i="36"/>
  <c r="BH47" i="36"/>
  <c r="BH46" i="36"/>
  <c r="BH45" i="36"/>
  <c r="BH44" i="36"/>
  <c r="BH43" i="36"/>
  <c r="BH42" i="36"/>
  <c r="BH41" i="36"/>
  <c r="BG49" i="36"/>
  <c r="BF49" i="36"/>
  <c r="BE49" i="36"/>
  <c r="BC49" i="36"/>
  <c r="BA49" i="36"/>
  <c r="AZ49" i="36"/>
  <c r="AZ48" i="36"/>
  <c r="AZ47" i="36"/>
  <c r="AZ46" i="36"/>
  <c r="AZ45" i="36"/>
  <c r="AZ44" i="36"/>
  <c r="AZ43" i="36"/>
  <c r="AZ42" i="36"/>
  <c r="AZ41" i="36"/>
  <c r="AY49" i="36"/>
  <c r="AX49" i="36"/>
  <c r="AW49" i="36"/>
  <c r="AU49" i="36"/>
  <c r="AS49" i="36"/>
  <c r="AR49" i="36"/>
  <c r="AR48" i="36"/>
  <c r="AR47" i="36"/>
  <c r="AR46" i="36"/>
  <c r="AR45" i="36"/>
  <c r="AR44" i="36"/>
  <c r="AR43" i="36"/>
  <c r="AR42" i="36"/>
  <c r="AR41" i="36"/>
  <c r="AQ49" i="36"/>
  <c r="AP49" i="36"/>
  <c r="AO49" i="36"/>
  <c r="AM49" i="36"/>
  <c r="AK49" i="36"/>
  <c r="AJ49" i="36"/>
  <c r="AJ48" i="36"/>
  <c r="AJ47" i="36"/>
  <c r="AJ46" i="36"/>
  <c r="AJ45" i="36"/>
  <c r="AJ44" i="36"/>
  <c r="AJ43" i="36"/>
  <c r="AJ42" i="36"/>
  <c r="AJ41" i="36"/>
  <c r="AH49" i="36"/>
  <c r="AC49" i="36"/>
  <c r="Z49" i="36"/>
  <c r="Z48" i="36"/>
  <c r="Z47" i="36"/>
  <c r="Z46" i="36"/>
  <c r="Z45" i="36"/>
  <c r="Z44" i="36"/>
  <c r="Z43" i="36"/>
  <c r="Z42" i="36"/>
  <c r="Z41" i="36"/>
  <c r="Y49" i="36"/>
  <c r="U49" i="36"/>
  <c r="R49" i="36"/>
  <c r="R48" i="36"/>
  <c r="R47" i="36"/>
  <c r="R46" i="36"/>
  <c r="R45" i="36"/>
  <c r="R44" i="36"/>
  <c r="R43" i="36"/>
  <c r="R42" i="36"/>
  <c r="R41" i="36"/>
  <c r="Q49" i="36"/>
  <c r="M49" i="36"/>
  <c r="J49" i="36"/>
  <c r="J48" i="36"/>
  <c r="J47" i="36"/>
  <c r="J46" i="36"/>
  <c r="J45" i="36"/>
  <c r="J44" i="36"/>
  <c r="J43" i="36"/>
  <c r="J42" i="36"/>
  <c r="J41" i="36"/>
  <c r="I49" i="36"/>
  <c r="CG48" i="36"/>
  <c r="CD48" i="36"/>
  <c r="CD47" i="36"/>
  <c r="CD46" i="36"/>
  <c r="CD45" i="36"/>
  <c r="CD44" i="36"/>
  <c r="CD43" i="36"/>
  <c r="CD42" i="36"/>
  <c r="CD41" i="36"/>
  <c r="CC48" i="36"/>
  <c r="CA48" i="36"/>
  <c r="BY48" i="36"/>
  <c r="BW48" i="36"/>
  <c r="BV48" i="36"/>
  <c r="BV47" i="36"/>
  <c r="BV46" i="36"/>
  <c r="BV45" i="36"/>
  <c r="BV44" i="36"/>
  <c r="BV43" i="36"/>
  <c r="BV42" i="36"/>
  <c r="BV41" i="36"/>
  <c r="BU48" i="36"/>
  <c r="BS48" i="36"/>
  <c r="BQ48" i="36"/>
  <c r="BO48" i="36"/>
  <c r="BN48" i="36"/>
  <c r="BN47" i="36"/>
  <c r="BN46" i="36"/>
  <c r="BN45" i="36"/>
  <c r="BN44" i="36"/>
  <c r="BN43" i="36"/>
  <c r="BN42" i="36"/>
  <c r="BN41" i="36"/>
  <c r="BM48" i="36"/>
  <c r="BK48" i="36"/>
  <c r="BI48" i="36"/>
  <c r="BG48" i="36"/>
  <c r="BF48" i="36"/>
  <c r="BF47" i="36"/>
  <c r="BF46" i="36"/>
  <c r="BF45" i="36"/>
  <c r="BF44" i="36"/>
  <c r="BF43" i="36"/>
  <c r="BF42" i="36"/>
  <c r="BF41" i="36"/>
  <c r="BE48" i="36"/>
  <c r="BC48" i="36"/>
  <c r="BA48" i="36"/>
  <c r="AY48" i="36"/>
  <c r="AX48" i="36"/>
  <c r="AX47" i="36"/>
  <c r="AX46" i="36"/>
  <c r="AX45" i="36"/>
  <c r="AX44" i="36"/>
  <c r="AX43" i="36"/>
  <c r="AX42" i="36"/>
  <c r="AX41" i="36"/>
  <c r="AW48" i="36"/>
  <c r="AU48" i="36"/>
  <c r="AS48" i="36"/>
  <c r="AQ48" i="36"/>
  <c r="AP48" i="36"/>
  <c r="AP47" i="36"/>
  <c r="AP46" i="36"/>
  <c r="AP45" i="36"/>
  <c r="AP44" i="36"/>
  <c r="AP43" i="36"/>
  <c r="AP42" i="36"/>
  <c r="AP41" i="36"/>
  <c r="AO48" i="36"/>
  <c r="AM48" i="36"/>
  <c r="AK48" i="36"/>
  <c r="AH48" i="36"/>
  <c r="AC48" i="36"/>
  <c r="Y48" i="36"/>
  <c r="U48" i="36"/>
  <c r="Q48" i="36"/>
  <c r="M48" i="36"/>
  <c r="I48" i="36"/>
  <c r="CG47" i="36"/>
  <c r="CC47" i="36"/>
  <c r="CA47" i="36"/>
  <c r="BY47" i="36"/>
  <c r="BW47" i="36"/>
  <c r="BU47" i="36"/>
  <c r="BS47" i="36"/>
  <c r="BQ47" i="36"/>
  <c r="BO47" i="36"/>
  <c r="BM47" i="36"/>
  <c r="BK47" i="36"/>
  <c r="BI47" i="36"/>
  <c r="BG47" i="36"/>
  <c r="BE47" i="36"/>
  <c r="BC47" i="36"/>
  <c r="BA47" i="36"/>
  <c r="AY47" i="36"/>
  <c r="AW47" i="36"/>
  <c r="AU47" i="36"/>
  <c r="AS47" i="36"/>
  <c r="AQ47" i="36"/>
  <c r="AO47" i="36"/>
  <c r="AM47" i="36"/>
  <c r="AK47" i="36"/>
  <c r="AH47" i="36"/>
  <c r="AC47" i="36"/>
  <c r="Y47" i="36"/>
  <c r="U47" i="36"/>
  <c r="Q47" i="36"/>
  <c r="M47" i="36"/>
  <c r="I47" i="36"/>
  <c r="CG46" i="36"/>
  <c r="CC46" i="36"/>
  <c r="CA46" i="36"/>
  <c r="BY46" i="36"/>
  <c r="BW46" i="36"/>
  <c r="BU46" i="36"/>
  <c r="BS46" i="36"/>
  <c r="BQ46" i="36"/>
  <c r="BO46" i="36"/>
  <c r="BM46" i="36"/>
  <c r="BK46" i="36"/>
  <c r="BI46" i="36"/>
  <c r="BG46" i="36"/>
  <c r="BE46" i="36"/>
  <c r="BC46" i="36"/>
  <c r="BA46" i="36"/>
  <c r="AY46" i="36"/>
  <c r="AW46" i="36"/>
  <c r="AU46" i="36"/>
  <c r="AS46" i="36"/>
  <c r="AQ46" i="36"/>
  <c r="AO46" i="36"/>
  <c r="AM46" i="36"/>
  <c r="AK46" i="36"/>
  <c r="AH46" i="36"/>
  <c r="AC46" i="36"/>
  <c r="Y46" i="36"/>
  <c r="U46" i="36"/>
  <c r="Q46" i="36"/>
  <c r="M46" i="36"/>
  <c r="I46" i="36"/>
  <c r="CG45" i="36"/>
  <c r="CC45" i="36"/>
  <c r="CA45" i="36"/>
  <c r="BY45" i="36"/>
  <c r="BW45" i="36"/>
  <c r="BU45" i="36"/>
  <c r="BS45" i="36"/>
  <c r="BQ45" i="36"/>
  <c r="BO45" i="36"/>
  <c r="BM45" i="36"/>
  <c r="BK45" i="36"/>
  <c r="BI45" i="36"/>
  <c r="BG45" i="36"/>
  <c r="BE45" i="36"/>
  <c r="BC45" i="36"/>
  <c r="BA45" i="36"/>
  <c r="AY45" i="36"/>
  <c r="AW45" i="36"/>
  <c r="AU45" i="36"/>
  <c r="AS45" i="36"/>
  <c r="AQ45" i="36"/>
  <c r="AO45" i="36"/>
  <c r="AM45" i="36"/>
  <c r="AK45" i="36"/>
  <c r="AH45" i="36"/>
  <c r="AC45" i="36"/>
  <c r="Y45" i="36"/>
  <c r="U45" i="36"/>
  <c r="Q45" i="36"/>
  <c r="M45" i="36"/>
  <c r="I45" i="36"/>
  <c r="CG44" i="36"/>
  <c r="CC44" i="36"/>
  <c r="CA44" i="36"/>
  <c r="BY44" i="36"/>
  <c r="BW44" i="36"/>
  <c r="BU44" i="36"/>
  <c r="BS44" i="36"/>
  <c r="BQ44" i="36"/>
  <c r="BO44" i="36"/>
  <c r="BM44" i="36"/>
  <c r="BK44" i="36"/>
  <c r="BI44" i="36"/>
  <c r="BG44" i="36"/>
  <c r="BE44" i="36"/>
  <c r="BC44" i="36"/>
  <c r="BA44" i="36"/>
  <c r="AY44" i="36"/>
  <c r="AW44" i="36"/>
  <c r="AU44" i="36"/>
  <c r="AS44" i="36"/>
  <c r="AQ44" i="36"/>
  <c r="AO44" i="36"/>
  <c r="AM44" i="36"/>
  <c r="AK44" i="36"/>
  <c r="AH44" i="36"/>
  <c r="AC44" i="36"/>
  <c r="Y44" i="36"/>
  <c r="U44" i="36"/>
  <c r="Q44" i="36"/>
  <c r="M44" i="36"/>
  <c r="I44" i="36"/>
  <c r="I43" i="36"/>
  <c r="I42" i="36"/>
  <c r="I41" i="36"/>
  <c r="CG43" i="36"/>
  <c r="CC43" i="36"/>
  <c r="CC42" i="36"/>
  <c r="CC41" i="36"/>
  <c r="CA43" i="36"/>
  <c r="BY43" i="36"/>
  <c r="BW43" i="36"/>
  <c r="BU43" i="36"/>
  <c r="BU42" i="36"/>
  <c r="BU41" i="36"/>
  <c r="BS43" i="36"/>
  <c r="BQ43" i="36"/>
  <c r="BO43" i="36"/>
  <c r="BM43" i="36"/>
  <c r="BM42" i="36"/>
  <c r="BM41" i="36"/>
  <c r="BK43" i="36"/>
  <c r="BI43" i="36"/>
  <c r="BG43" i="36"/>
  <c r="BE43" i="36"/>
  <c r="BE42" i="36"/>
  <c r="BE41" i="36"/>
  <c r="BC43" i="36"/>
  <c r="BA43" i="36"/>
  <c r="AY43" i="36"/>
  <c r="AW43" i="36"/>
  <c r="AW42" i="36"/>
  <c r="AW41" i="36"/>
  <c r="AU43" i="36"/>
  <c r="AS43" i="36"/>
  <c r="AQ43" i="36"/>
  <c r="AO43" i="36"/>
  <c r="AO42" i="36"/>
  <c r="AO41" i="36"/>
  <c r="AM43" i="36"/>
  <c r="AK43" i="36"/>
  <c r="AH43" i="36"/>
  <c r="AC43" i="36"/>
  <c r="Y43" i="36"/>
  <c r="U43" i="36"/>
  <c r="Q43" i="36"/>
  <c r="M43" i="36"/>
  <c r="CG42" i="36"/>
  <c r="CA42" i="36"/>
  <c r="CA41" i="36"/>
  <c r="BY42" i="36"/>
  <c r="BW42" i="36"/>
  <c r="BS42" i="36"/>
  <c r="BS41" i="36"/>
  <c r="BQ42" i="36"/>
  <c r="BO42" i="36"/>
  <c r="BK42" i="36"/>
  <c r="BK41" i="36"/>
  <c r="BI42" i="36"/>
  <c r="BG42" i="36"/>
  <c r="BC42" i="36"/>
  <c r="BC41" i="36"/>
  <c r="BA42" i="36"/>
  <c r="AY42" i="36"/>
  <c r="AU42" i="36"/>
  <c r="AU41" i="36"/>
  <c r="AS42" i="36"/>
  <c r="AQ42" i="36"/>
  <c r="AM42" i="36"/>
  <c r="AM41" i="36"/>
  <c r="AK42" i="36"/>
  <c r="AH42" i="36"/>
  <c r="AC42" i="36"/>
  <c r="AC41" i="36"/>
  <c r="Y42" i="36"/>
  <c r="U42" i="36"/>
  <c r="U41" i="36"/>
  <c r="Q42" i="36"/>
  <c r="M42" i="36"/>
  <c r="M41" i="36"/>
  <c r="CG41" i="36"/>
  <c r="BY41" i="36"/>
  <c r="BW41" i="36"/>
  <c r="BQ41" i="36"/>
  <c r="BO41" i="36"/>
  <c r="BI41" i="36"/>
  <c r="BG41" i="36"/>
  <c r="BA41" i="36"/>
  <c r="AY41" i="36"/>
  <c r="AS41" i="36"/>
  <c r="AQ41" i="36"/>
  <c r="AK41" i="36"/>
  <c r="AH41" i="36"/>
  <c r="Y41" i="36"/>
  <c r="Q41" i="36"/>
  <c r="G53" i="35"/>
  <c r="H53" i="35"/>
  <c r="I53" i="35"/>
  <c r="J53" i="35"/>
  <c r="K53" i="35"/>
  <c r="L53" i="35"/>
  <c r="M53" i="35"/>
  <c r="N53" i="35"/>
  <c r="O53" i="35"/>
  <c r="P53" i="35"/>
  <c r="Q53" i="35"/>
  <c r="R53" i="35"/>
  <c r="S53" i="35"/>
  <c r="U53" i="35"/>
  <c r="V53" i="35" s="1"/>
  <c r="W53" i="35" s="1"/>
  <c r="X53" i="35" s="1"/>
  <c r="Y53" i="35" s="1"/>
  <c r="Z53" i="35" s="1"/>
  <c r="AA53" i="35"/>
  <c r="AB53" i="35" s="1"/>
  <c r="AC53" i="35" s="1"/>
  <c r="AD53" i="35" s="1"/>
  <c r="AE53" i="35" s="1"/>
  <c r="AF53" i="35" s="1"/>
  <c r="AG53" i="35" s="1"/>
  <c r="AH53" i="35" s="1"/>
  <c r="AI53" i="35" s="1"/>
  <c r="AJ53" i="35" s="1"/>
  <c r="AK53" i="35" s="1"/>
  <c r="AL53" i="35" s="1"/>
  <c r="AM53" i="35" s="1"/>
  <c r="AN53" i="35" s="1"/>
  <c r="AO53" i="35" s="1"/>
  <c r="AP53" i="35" s="1"/>
  <c r="AQ53" i="35" s="1"/>
  <c r="AR53" i="35" s="1"/>
  <c r="AS53" i="35" s="1"/>
  <c r="AT53" i="35" s="1"/>
  <c r="AU53" i="35" s="1"/>
  <c r="AV53" i="35" s="1"/>
  <c r="AW53" i="35" s="1"/>
  <c r="AX53" i="35" s="1"/>
  <c r="AY53" i="35" s="1"/>
  <c r="AZ53" i="35" s="1"/>
  <c r="BA53" i="35" s="1"/>
  <c r="BB53" i="35" s="1"/>
  <c r="BC53" i="35" s="1"/>
  <c r="BD53" i="35" s="1"/>
  <c r="BE53" i="35" s="1"/>
  <c r="BF53" i="35" s="1"/>
  <c r="BG53" i="35" s="1"/>
  <c r="BH53" i="35" s="1"/>
  <c r="BI53" i="35" s="1"/>
  <c r="BJ53" i="35" s="1"/>
  <c r="BK53" i="35" s="1"/>
  <c r="BL53" i="35" s="1"/>
  <c r="BM53" i="35" s="1"/>
  <c r="BN53" i="35" s="1"/>
  <c r="BO53" i="35" s="1"/>
  <c r="BP53" i="35" s="1"/>
  <c r="BQ53" i="35" s="1"/>
  <c r="BR53" i="35" s="1"/>
  <c r="BS53" i="35" s="1"/>
  <c r="BT53" i="35" s="1"/>
  <c r="BU53" i="35" s="1"/>
  <c r="BV53" i="35" s="1"/>
  <c r="BW53" i="35" s="1"/>
  <c r="BX53" i="35" s="1"/>
  <c r="BY53" i="35" s="1"/>
  <c r="BZ53" i="35" s="1"/>
  <c r="CA53" i="35" s="1"/>
  <c r="CB53" i="35" s="1"/>
  <c r="CC53" i="35" s="1"/>
  <c r="CD53" i="35" s="1"/>
  <c r="CE53" i="35" s="1"/>
  <c r="CF53" i="35" s="1"/>
  <c r="CG53" i="35" s="1"/>
  <c r="CH53" i="35" s="1"/>
  <c r="G52" i="35"/>
  <c r="H52" i="35"/>
  <c r="I52" i="35"/>
  <c r="J52" i="35"/>
  <c r="K52" i="35"/>
  <c r="L52" i="35"/>
  <c r="M52" i="35"/>
  <c r="N52" i="35"/>
  <c r="O52" i="35"/>
  <c r="P52" i="35"/>
  <c r="Q52" i="35"/>
  <c r="R52" i="35"/>
  <c r="S52" i="35"/>
  <c r="U52" i="35"/>
  <c r="V52" i="35" s="1"/>
  <c r="W52" i="35" s="1"/>
  <c r="X52" i="35" s="1"/>
  <c r="Y52" i="35" s="1"/>
  <c r="Z52" i="35" s="1"/>
  <c r="AA52" i="35" s="1"/>
  <c r="AB52" i="35" s="1"/>
  <c r="AC52" i="35" s="1"/>
  <c r="AD52" i="35" s="1"/>
  <c r="AE52" i="35" s="1"/>
  <c r="AF52" i="35" s="1"/>
  <c r="AG52" i="35" s="1"/>
  <c r="AH52" i="35" s="1"/>
  <c r="AI52" i="35" s="1"/>
  <c r="AJ52" i="35" s="1"/>
  <c r="AK52" i="35" s="1"/>
  <c r="AL52" i="35" s="1"/>
  <c r="AM52" i="35" s="1"/>
  <c r="AN52" i="35" s="1"/>
  <c r="AO52" i="35" s="1"/>
  <c r="AP52" i="35" s="1"/>
  <c r="AQ52" i="35" s="1"/>
  <c r="AR52" i="35" s="1"/>
  <c r="AS52" i="35" s="1"/>
  <c r="AT52" i="35" s="1"/>
  <c r="AU52" i="35" s="1"/>
  <c r="AV52" i="35" s="1"/>
  <c r="AW52" i="35" s="1"/>
  <c r="AX52" i="35" s="1"/>
  <c r="AY52" i="35" s="1"/>
  <c r="AZ52" i="35" s="1"/>
  <c r="BA52" i="35" s="1"/>
  <c r="BB52" i="35" s="1"/>
  <c r="BC52" i="35" s="1"/>
  <c r="BD52" i="35" s="1"/>
  <c r="BE52" i="35" s="1"/>
  <c r="BF52" i="35" s="1"/>
  <c r="BG52" i="35" s="1"/>
  <c r="BH52" i="35" s="1"/>
  <c r="BI52" i="35" s="1"/>
  <c r="BJ52" i="35" s="1"/>
  <c r="BK52" i="35" s="1"/>
  <c r="BL52" i="35" s="1"/>
  <c r="BM52" i="35" s="1"/>
  <c r="BN52" i="35" s="1"/>
  <c r="BO52" i="35" s="1"/>
  <c r="BP52" i="35" s="1"/>
  <c r="BQ52" i="35" s="1"/>
  <c r="BR52" i="35" s="1"/>
  <c r="BS52" i="35" s="1"/>
  <c r="BT52" i="35" s="1"/>
  <c r="BU52" i="35" s="1"/>
  <c r="BV52" i="35" s="1"/>
  <c r="BW52" i="35" s="1"/>
  <c r="BX52" i="35" s="1"/>
  <c r="BY52" i="35" s="1"/>
  <c r="BZ52" i="35" s="1"/>
  <c r="CA52" i="35" s="1"/>
  <c r="CB52" i="35" s="1"/>
  <c r="CC52" i="35" s="1"/>
  <c r="CD52" i="35" s="1"/>
  <c r="CE52" i="35" s="1"/>
  <c r="CF52" i="35" s="1"/>
  <c r="CG52" i="35" s="1"/>
  <c r="CH52" i="35" s="1"/>
  <c r="G51" i="35"/>
  <c r="H51" i="35"/>
  <c r="I51" i="35"/>
  <c r="J51" i="35"/>
  <c r="K51" i="35"/>
  <c r="L51" i="35"/>
  <c r="M51" i="35"/>
  <c r="N51" i="35"/>
  <c r="O51" i="35"/>
  <c r="P51" i="35"/>
  <c r="Q51" i="35"/>
  <c r="R51" i="35"/>
  <c r="S51" i="35"/>
  <c r="U51" i="35"/>
  <c r="V51" i="35" s="1"/>
  <c r="W51" i="35" s="1"/>
  <c r="X51" i="35" s="1"/>
  <c r="Y51" i="35" s="1"/>
  <c r="Z51" i="35" s="1"/>
  <c r="AA51" i="35" s="1"/>
  <c r="AB51" i="35" s="1"/>
  <c r="AC51" i="35"/>
  <c r="AD51" i="35" s="1"/>
  <c r="AE51" i="35" s="1"/>
  <c r="AF51" i="35" s="1"/>
  <c r="AG51" i="35" s="1"/>
  <c r="AH51" i="35" s="1"/>
  <c r="AI51" i="35" s="1"/>
  <c r="AJ51" i="35" s="1"/>
  <c r="AK51" i="35"/>
  <c r="AL51" i="35" s="1"/>
  <c r="AM51" i="35" s="1"/>
  <c r="AN51" i="35" s="1"/>
  <c r="AO51" i="35" s="1"/>
  <c r="AP51" i="35" s="1"/>
  <c r="AQ51" i="35" s="1"/>
  <c r="AR51" i="35" s="1"/>
  <c r="AS51" i="35" s="1"/>
  <c r="AT51" i="35" s="1"/>
  <c r="AU51" i="35" s="1"/>
  <c r="AV51" i="35" s="1"/>
  <c r="AW51" i="35" s="1"/>
  <c r="AX51" i="35" s="1"/>
  <c r="AY51" i="35" s="1"/>
  <c r="AZ51" i="35" s="1"/>
  <c r="BA51" i="35" s="1"/>
  <c r="BB51" i="35" s="1"/>
  <c r="BC51" i="35" s="1"/>
  <c r="BD51" i="35" s="1"/>
  <c r="BE51" i="35" s="1"/>
  <c r="BF51" i="35" s="1"/>
  <c r="BG51" i="35" s="1"/>
  <c r="BH51" i="35" s="1"/>
  <c r="BI51" i="35" s="1"/>
  <c r="BJ51" i="35" s="1"/>
  <c r="BK51" i="35" s="1"/>
  <c r="BL51" i="35" s="1"/>
  <c r="BM51" i="35" s="1"/>
  <c r="BN51" i="35" s="1"/>
  <c r="BO51" i="35" s="1"/>
  <c r="BP51" i="35" s="1"/>
  <c r="BQ51" i="35" s="1"/>
  <c r="BR51" i="35" s="1"/>
  <c r="BS51" i="35" s="1"/>
  <c r="BT51" i="35" s="1"/>
  <c r="BU51" i="35" s="1"/>
  <c r="BV51" i="35" s="1"/>
  <c r="BW51" i="35" s="1"/>
  <c r="BX51" i="35" s="1"/>
  <c r="BY51" i="35" s="1"/>
  <c r="BZ51" i="35" s="1"/>
  <c r="CA51" i="35" s="1"/>
  <c r="CB51" i="35" s="1"/>
  <c r="CC51" i="35" s="1"/>
  <c r="CD51" i="35" s="1"/>
  <c r="CE51" i="35" s="1"/>
  <c r="CF51" i="35" s="1"/>
  <c r="CG51" i="35" s="1"/>
  <c r="CH51" i="35" s="1"/>
  <c r="G50" i="35"/>
  <c r="H50" i="35"/>
  <c r="I50" i="35"/>
  <c r="J50" i="35"/>
  <c r="K50" i="35"/>
  <c r="L50" i="35"/>
  <c r="M50" i="35"/>
  <c r="N50" i="35"/>
  <c r="O50" i="35"/>
  <c r="P50" i="35"/>
  <c r="Q50" i="35"/>
  <c r="R50" i="35"/>
  <c r="S50" i="35"/>
  <c r="U50" i="35"/>
  <c r="V50" i="35"/>
  <c r="W50" i="35" s="1"/>
  <c r="X50" i="35" s="1"/>
  <c r="Y50" i="35" s="1"/>
  <c r="Z50" i="35" s="1"/>
  <c r="AA50" i="35" s="1"/>
  <c r="AB50" i="35" s="1"/>
  <c r="AC50" i="35" s="1"/>
  <c r="AD50" i="35" s="1"/>
  <c r="AE50" i="35" s="1"/>
  <c r="AF50" i="35" s="1"/>
  <c r="AG50" i="35" s="1"/>
  <c r="AH50" i="35" s="1"/>
  <c r="AI50" i="35" s="1"/>
  <c r="AJ50" i="35" s="1"/>
  <c r="AK50" i="35" s="1"/>
  <c r="AL50" i="35" s="1"/>
  <c r="AM50" i="35" s="1"/>
  <c r="AN50" i="35" s="1"/>
  <c r="AO50" i="35" s="1"/>
  <c r="AP50" i="35" s="1"/>
  <c r="AQ50" i="35" s="1"/>
  <c r="AR50" i="35" s="1"/>
  <c r="AS50" i="35" s="1"/>
  <c r="AT50" i="35" s="1"/>
  <c r="AU50" i="35" s="1"/>
  <c r="AV50" i="35" s="1"/>
  <c r="AW50" i="35" s="1"/>
  <c r="AX50" i="35" s="1"/>
  <c r="AY50" i="35" s="1"/>
  <c r="AZ50" i="35" s="1"/>
  <c r="BA50" i="35" s="1"/>
  <c r="BB50" i="35" s="1"/>
  <c r="BC50" i="35" s="1"/>
  <c r="BD50" i="35" s="1"/>
  <c r="BE50" i="35" s="1"/>
  <c r="BF50" i="35" s="1"/>
  <c r="BG50" i="35" s="1"/>
  <c r="BH50" i="35" s="1"/>
  <c r="BI50" i="35" s="1"/>
  <c r="BJ50" i="35" s="1"/>
  <c r="BK50" i="35" s="1"/>
  <c r="BL50" i="35" s="1"/>
  <c r="BM50" i="35" s="1"/>
  <c r="BN50" i="35" s="1"/>
  <c r="BO50" i="35" s="1"/>
  <c r="BP50" i="35" s="1"/>
  <c r="BQ50" i="35" s="1"/>
  <c r="BR50" i="35" s="1"/>
  <c r="BS50" i="35" s="1"/>
  <c r="BT50" i="35" s="1"/>
  <c r="BU50" i="35" s="1"/>
  <c r="BV50" i="35" s="1"/>
  <c r="BW50" i="35" s="1"/>
  <c r="BX50" i="35" s="1"/>
  <c r="BY50" i="35" s="1"/>
  <c r="BZ50" i="35" s="1"/>
  <c r="CA50" i="35" s="1"/>
  <c r="CB50" i="35" s="1"/>
  <c r="CC50" i="35" s="1"/>
  <c r="CD50" i="35" s="1"/>
  <c r="CE50" i="35" s="1"/>
  <c r="CF50" i="35" s="1"/>
  <c r="CG50" i="35" s="1"/>
  <c r="CH50" i="35" s="1"/>
  <c r="G49" i="35"/>
  <c r="H49" i="35"/>
  <c r="I49" i="35"/>
  <c r="J49" i="35"/>
  <c r="K49" i="35"/>
  <c r="L49" i="35"/>
  <c r="M49" i="35"/>
  <c r="N49" i="35"/>
  <c r="O49" i="35"/>
  <c r="P49" i="35"/>
  <c r="Q49" i="35"/>
  <c r="R49" i="35"/>
  <c r="S49" i="35"/>
  <c r="U49" i="35"/>
  <c r="V49" i="35" s="1"/>
  <c r="W49" i="35" s="1"/>
  <c r="X49" i="35" s="1"/>
  <c r="Y49" i="35" s="1"/>
  <c r="Z49" i="35" s="1"/>
  <c r="AA49" i="35" s="1"/>
  <c r="AB49" i="35" s="1"/>
  <c r="AC49" i="35" s="1"/>
  <c r="AD49" i="35" s="1"/>
  <c r="AE49" i="35" s="1"/>
  <c r="AF49" i="35" s="1"/>
  <c r="AG49" i="35" s="1"/>
  <c r="AH49" i="35" s="1"/>
  <c r="AI49" i="35" s="1"/>
  <c r="AJ49" i="35" s="1"/>
  <c r="AK49" i="35" s="1"/>
  <c r="AL49" i="35" s="1"/>
  <c r="AM49" i="35" s="1"/>
  <c r="AN49" i="35" s="1"/>
  <c r="AO49" i="35" s="1"/>
  <c r="AP49" i="35" s="1"/>
  <c r="AQ49" i="35" s="1"/>
  <c r="AR49" i="35" s="1"/>
  <c r="AS49" i="35" s="1"/>
  <c r="AT49" i="35" s="1"/>
  <c r="AU49" i="35" s="1"/>
  <c r="AV49" i="35" s="1"/>
  <c r="AW49" i="35" s="1"/>
  <c r="AX49" i="35" s="1"/>
  <c r="AY49" i="35" s="1"/>
  <c r="AZ49" i="35" s="1"/>
  <c r="BA49" i="35" s="1"/>
  <c r="BB49" i="35" s="1"/>
  <c r="BC49" i="35" s="1"/>
  <c r="BD49" i="35" s="1"/>
  <c r="BE49" i="35" s="1"/>
  <c r="BF49" i="35" s="1"/>
  <c r="BG49" i="35" s="1"/>
  <c r="BH49" i="35" s="1"/>
  <c r="BI49" i="35" s="1"/>
  <c r="BJ49" i="35" s="1"/>
  <c r="BK49" i="35" s="1"/>
  <c r="BL49" i="35" s="1"/>
  <c r="BM49" i="35" s="1"/>
  <c r="BN49" i="35" s="1"/>
  <c r="BO49" i="35" s="1"/>
  <c r="BP49" i="35" s="1"/>
  <c r="BQ49" i="35" s="1"/>
  <c r="BR49" i="35" s="1"/>
  <c r="BS49" i="35" s="1"/>
  <c r="BT49" i="35" s="1"/>
  <c r="BU49" i="35" s="1"/>
  <c r="BV49" i="35" s="1"/>
  <c r="BW49" i="35" s="1"/>
  <c r="BX49" i="35" s="1"/>
  <c r="BY49" i="35" s="1"/>
  <c r="BZ49" i="35" s="1"/>
  <c r="CA49" i="35" s="1"/>
  <c r="CB49" i="35" s="1"/>
  <c r="CC49" i="35" s="1"/>
  <c r="CD49" i="35" s="1"/>
  <c r="CE49" i="35" s="1"/>
  <c r="CF49" i="35" s="1"/>
  <c r="CG49" i="35" s="1"/>
  <c r="CH49" i="35" s="1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U48" i="35"/>
  <c r="V48" i="35" s="1"/>
  <c r="W48" i="35" s="1"/>
  <c r="X48" i="35" s="1"/>
  <c r="Y48" i="35" s="1"/>
  <c r="Z48" i="35" s="1"/>
  <c r="AA48" i="35" s="1"/>
  <c r="AB48" i="35" s="1"/>
  <c r="AC48" i="35" s="1"/>
  <c r="AD48" i="35" s="1"/>
  <c r="AE48" i="35" s="1"/>
  <c r="AF48" i="35" s="1"/>
  <c r="AG48" i="35" s="1"/>
  <c r="AH48" i="35" s="1"/>
  <c r="AI48" i="35" s="1"/>
  <c r="AJ48" i="35" s="1"/>
  <c r="AK48" i="35" s="1"/>
  <c r="AL48" i="35" s="1"/>
  <c r="AM48" i="35" s="1"/>
  <c r="AN48" i="35" s="1"/>
  <c r="AO48" i="35" s="1"/>
  <c r="AP48" i="35" s="1"/>
  <c r="AQ48" i="35" s="1"/>
  <c r="AR48" i="35" s="1"/>
  <c r="AS48" i="35" s="1"/>
  <c r="AT48" i="35" s="1"/>
  <c r="AU48" i="35" s="1"/>
  <c r="AV48" i="35" s="1"/>
  <c r="AW48" i="35" s="1"/>
  <c r="AX48" i="35" s="1"/>
  <c r="AY48" i="35" s="1"/>
  <c r="AZ48" i="35" s="1"/>
  <c r="BA48" i="35" s="1"/>
  <c r="BB48" i="35" s="1"/>
  <c r="BC48" i="35" s="1"/>
  <c r="BD48" i="35" s="1"/>
  <c r="BE48" i="35" s="1"/>
  <c r="BF48" i="35" s="1"/>
  <c r="BG48" i="35" s="1"/>
  <c r="BH48" i="35" s="1"/>
  <c r="BI48" i="35" s="1"/>
  <c r="BJ48" i="35" s="1"/>
  <c r="BK48" i="35" s="1"/>
  <c r="BL48" i="35" s="1"/>
  <c r="BM48" i="35" s="1"/>
  <c r="BN48" i="35" s="1"/>
  <c r="BO48" i="35" s="1"/>
  <c r="BP48" i="35" s="1"/>
  <c r="BQ48" i="35" s="1"/>
  <c r="BR48" i="35" s="1"/>
  <c r="BS48" i="35" s="1"/>
  <c r="BT48" i="35" s="1"/>
  <c r="BU48" i="35" s="1"/>
  <c r="BV48" i="35" s="1"/>
  <c r="BW48" i="35" s="1"/>
  <c r="BX48" i="35" s="1"/>
  <c r="BY48" i="35" s="1"/>
  <c r="BZ48" i="35" s="1"/>
  <c r="CA48" i="35" s="1"/>
  <c r="CB48" i="35" s="1"/>
  <c r="CC48" i="35" s="1"/>
  <c r="CD48" i="35" s="1"/>
  <c r="CE48" i="35" s="1"/>
  <c r="CF48" i="35" s="1"/>
  <c r="CG48" i="35" s="1"/>
  <c r="CH48" i="35" s="1"/>
  <c r="G47" i="35"/>
  <c r="H47" i="35"/>
  <c r="I47" i="35"/>
  <c r="J47" i="35"/>
  <c r="K47" i="35"/>
  <c r="L47" i="35"/>
  <c r="M47" i="35"/>
  <c r="N47" i="35"/>
  <c r="O47" i="35"/>
  <c r="P47" i="35"/>
  <c r="Q47" i="35"/>
  <c r="R47" i="35"/>
  <c r="S47" i="35"/>
  <c r="U47" i="35"/>
  <c r="V47" i="35" s="1"/>
  <c r="W47" i="35" s="1"/>
  <c r="X47" i="35" s="1"/>
  <c r="Y47" i="35"/>
  <c r="Z47" i="35" s="1"/>
  <c r="AA47" i="35" s="1"/>
  <c r="AB47" i="35" s="1"/>
  <c r="AC47" i="35" s="1"/>
  <c r="AD47" i="35" s="1"/>
  <c r="AE47" i="35" s="1"/>
  <c r="AF47" i="35" s="1"/>
  <c r="AG47" i="35" s="1"/>
  <c r="AH47" i="35" s="1"/>
  <c r="AI47" i="35" s="1"/>
  <c r="AJ47" i="35" s="1"/>
  <c r="AK47" i="35" s="1"/>
  <c r="AL47" i="35" s="1"/>
  <c r="AM47" i="35" s="1"/>
  <c r="AN47" i="35" s="1"/>
  <c r="AO47" i="35" s="1"/>
  <c r="AP47" i="35" s="1"/>
  <c r="AQ47" i="35" s="1"/>
  <c r="AR47" i="35" s="1"/>
  <c r="AS47" i="35" s="1"/>
  <c r="AT47" i="35" s="1"/>
  <c r="AU47" i="35" s="1"/>
  <c r="AV47" i="35" s="1"/>
  <c r="AW47" i="35" s="1"/>
  <c r="AX47" i="35" s="1"/>
  <c r="AY47" i="35" s="1"/>
  <c r="AZ47" i="35" s="1"/>
  <c r="BA47" i="35" s="1"/>
  <c r="BB47" i="35" s="1"/>
  <c r="BC47" i="35" s="1"/>
  <c r="BD47" i="35" s="1"/>
  <c r="BE47" i="35" s="1"/>
  <c r="BF47" i="35" s="1"/>
  <c r="BG47" i="35" s="1"/>
  <c r="BH47" i="35" s="1"/>
  <c r="BI47" i="35" s="1"/>
  <c r="BJ47" i="35" s="1"/>
  <c r="BK47" i="35" s="1"/>
  <c r="BL47" i="35" s="1"/>
  <c r="BM47" i="35" s="1"/>
  <c r="BN47" i="35" s="1"/>
  <c r="BO47" i="35" s="1"/>
  <c r="BP47" i="35" s="1"/>
  <c r="BQ47" i="35" s="1"/>
  <c r="BR47" i="35" s="1"/>
  <c r="BS47" i="35" s="1"/>
  <c r="BT47" i="35" s="1"/>
  <c r="BU47" i="35" s="1"/>
  <c r="BV47" i="35" s="1"/>
  <c r="BW47" i="35" s="1"/>
  <c r="BX47" i="35" s="1"/>
  <c r="BY47" i="35" s="1"/>
  <c r="BZ47" i="35" s="1"/>
  <c r="CA47" i="35" s="1"/>
  <c r="CB47" i="35" s="1"/>
  <c r="CC47" i="35" s="1"/>
  <c r="CD47" i="35" s="1"/>
  <c r="CE47" i="35" s="1"/>
  <c r="CF47" i="35" s="1"/>
  <c r="CG47" i="35" s="1"/>
  <c r="CH47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U46" i="35"/>
  <c r="V46" i="35" s="1"/>
  <c r="W46" i="35" s="1"/>
  <c r="X46" i="35" s="1"/>
  <c r="Y46" i="35" s="1"/>
  <c r="Z46" i="35" s="1"/>
  <c r="AA46" i="35" s="1"/>
  <c r="AB46" i="35" s="1"/>
  <c r="AC46" i="35" s="1"/>
  <c r="AD46" i="35" s="1"/>
  <c r="AE46" i="35" s="1"/>
  <c r="AF46" i="35" s="1"/>
  <c r="AG46" i="35" s="1"/>
  <c r="AH46" i="35" s="1"/>
  <c r="AI46" i="35" s="1"/>
  <c r="AJ46" i="35" s="1"/>
  <c r="AK46" i="35" s="1"/>
  <c r="AL46" i="35" s="1"/>
  <c r="AM46" i="35" s="1"/>
  <c r="AN46" i="35" s="1"/>
  <c r="AO46" i="35" s="1"/>
  <c r="AP46" i="35" s="1"/>
  <c r="AQ46" i="35" s="1"/>
  <c r="AR46" i="35" s="1"/>
  <c r="AS46" i="35" s="1"/>
  <c r="AT46" i="35" s="1"/>
  <c r="AU46" i="35" s="1"/>
  <c r="AV46" i="35" s="1"/>
  <c r="AW46" i="35" s="1"/>
  <c r="AX46" i="35" s="1"/>
  <c r="AY46" i="35" s="1"/>
  <c r="AZ46" i="35" s="1"/>
  <c r="BA46" i="35" s="1"/>
  <c r="BB46" i="35" s="1"/>
  <c r="BC46" i="35" s="1"/>
  <c r="BD46" i="35" s="1"/>
  <c r="BE46" i="35" s="1"/>
  <c r="BF46" i="35" s="1"/>
  <c r="BG46" i="35" s="1"/>
  <c r="BH46" i="35" s="1"/>
  <c r="BI46" i="35" s="1"/>
  <c r="BJ46" i="35" s="1"/>
  <c r="BK46" i="35" s="1"/>
  <c r="BL46" i="35" s="1"/>
  <c r="BM46" i="35" s="1"/>
  <c r="BN46" i="35" s="1"/>
  <c r="BO46" i="35" s="1"/>
  <c r="BP46" i="35" s="1"/>
  <c r="BQ46" i="35" s="1"/>
  <c r="BR46" i="35" s="1"/>
  <c r="BS46" i="35" s="1"/>
  <c r="BT46" i="35" s="1"/>
  <c r="BU46" i="35" s="1"/>
  <c r="BV46" i="35" s="1"/>
  <c r="BW46" i="35" s="1"/>
  <c r="BX46" i="35" s="1"/>
  <c r="BY46" i="35" s="1"/>
  <c r="BZ46" i="35" s="1"/>
  <c r="CA46" i="35" s="1"/>
  <c r="CB46" i="35" s="1"/>
  <c r="CC46" i="35" s="1"/>
  <c r="CD46" i="35" s="1"/>
  <c r="CE46" i="35" s="1"/>
  <c r="CF46" i="35" s="1"/>
  <c r="CG46" i="35" s="1"/>
  <c r="CH46" i="35" s="1"/>
  <c r="G45" i="35"/>
  <c r="H45" i="35"/>
  <c r="I45" i="35"/>
  <c r="J45" i="35"/>
  <c r="K45" i="35"/>
  <c r="L45" i="35"/>
  <c r="M45" i="35"/>
  <c r="N45" i="35"/>
  <c r="O45" i="35"/>
  <c r="P45" i="35"/>
  <c r="Q45" i="35"/>
  <c r="R45" i="35"/>
  <c r="S45" i="35"/>
  <c r="U45" i="35"/>
  <c r="V45" i="35" s="1"/>
  <c r="W45" i="35" s="1"/>
  <c r="X45" i="35" s="1"/>
  <c r="Y45" i="35" s="1"/>
  <c r="Z45" i="35" s="1"/>
  <c r="AA45" i="35" s="1"/>
  <c r="AB45" i="35" s="1"/>
  <c r="AC45" i="35" s="1"/>
  <c r="AD45" i="35" s="1"/>
  <c r="AE45" i="35" s="1"/>
  <c r="AF45" i="35" s="1"/>
  <c r="AG45" i="35" s="1"/>
  <c r="AH45" i="35" s="1"/>
  <c r="AI45" i="35" s="1"/>
  <c r="AJ45" i="35" s="1"/>
  <c r="AK45" i="35" s="1"/>
  <c r="AL45" i="35" s="1"/>
  <c r="AM45" i="35" s="1"/>
  <c r="AN45" i="35" s="1"/>
  <c r="AO45" i="35" s="1"/>
  <c r="AP45" i="35" s="1"/>
  <c r="AQ45" i="35" s="1"/>
  <c r="AR45" i="35" s="1"/>
  <c r="AS45" i="35" s="1"/>
  <c r="AT45" i="35" s="1"/>
  <c r="AU45" i="35" s="1"/>
  <c r="AV45" i="35" s="1"/>
  <c r="AW45" i="35" s="1"/>
  <c r="AX45" i="35" s="1"/>
  <c r="AY45" i="35" s="1"/>
  <c r="AZ45" i="35" s="1"/>
  <c r="BA45" i="35" s="1"/>
  <c r="BB45" i="35" s="1"/>
  <c r="BC45" i="35" s="1"/>
  <c r="BD45" i="35" s="1"/>
  <c r="BE45" i="35" s="1"/>
  <c r="BF45" i="35" s="1"/>
  <c r="BG45" i="35" s="1"/>
  <c r="BH45" i="35" s="1"/>
  <c r="BI45" i="35" s="1"/>
  <c r="BJ45" i="35" s="1"/>
  <c r="BK45" i="35" s="1"/>
  <c r="BL45" i="35" s="1"/>
  <c r="BM45" i="35" s="1"/>
  <c r="BN45" i="35" s="1"/>
  <c r="BO45" i="35" s="1"/>
  <c r="BP45" i="35" s="1"/>
  <c r="BQ45" i="35" s="1"/>
  <c r="BR45" i="35" s="1"/>
  <c r="BS45" i="35" s="1"/>
  <c r="BT45" i="35" s="1"/>
  <c r="BU45" i="35" s="1"/>
  <c r="BV45" i="35" s="1"/>
  <c r="BW45" i="35" s="1"/>
  <c r="BX45" i="35" s="1"/>
  <c r="BY45" i="35" s="1"/>
  <c r="BZ45" i="35" s="1"/>
  <c r="CA45" i="35" s="1"/>
  <c r="CB45" i="35" s="1"/>
  <c r="CC45" i="35" s="1"/>
  <c r="CD45" i="35" s="1"/>
  <c r="CE45" i="35" s="1"/>
  <c r="CF45" i="35" s="1"/>
  <c r="CG45" i="35" s="1"/>
  <c r="CH45" i="35" s="1"/>
  <c r="G44" i="35"/>
  <c r="H44" i="35"/>
  <c r="I44" i="35"/>
  <c r="J44" i="35"/>
  <c r="K44" i="35"/>
  <c r="L44" i="35"/>
  <c r="M44" i="35"/>
  <c r="N44" i="35"/>
  <c r="O44" i="35"/>
  <c r="P44" i="35"/>
  <c r="Q44" i="35"/>
  <c r="R44" i="35"/>
  <c r="S44" i="35"/>
  <c r="U44" i="35"/>
  <c r="V44" i="35" s="1"/>
  <c r="W44" i="35" s="1"/>
  <c r="X44" i="35" s="1"/>
  <c r="Y44" i="35" s="1"/>
  <c r="Z44" i="35" s="1"/>
  <c r="AA44" i="35" s="1"/>
  <c r="AB44" i="35" s="1"/>
  <c r="AC44" i="35" s="1"/>
  <c r="AD44" i="35" s="1"/>
  <c r="AE44" i="35" s="1"/>
  <c r="AF44" i="35" s="1"/>
  <c r="AG44" i="35" s="1"/>
  <c r="AH44" i="35" s="1"/>
  <c r="AI44" i="35" s="1"/>
  <c r="AJ44" i="35" s="1"/>
  <c r="AK44" i="35" s="1"/>
  <c r="AL44" i="35" s="1"/>
  <c r="AM44" i="35" s="1"/>
  <c r="AN44" i="35" s="1"/>
  <c r="AO44" i="35" s="1"/>
  <c r="AP44" i="35" s="1"/>
  <c r="AQ44" i="35" s="1"/>
  <c r="AR44" i="35" s="1"/>
  <c r="AS44" i="35" s="1"/>
  <c r="AT44" i="35" s="1"/>
  <c r="AU44" i="35" s="1"/>
  <c r="AV44" i="35" s="1"/>
  <c r="AW44" i="35" s="1"/>
  <c r="AX44" i="35" s="1"/>
  <c r="AY44" i="35" s="1"/>
  <c r="AZ44" i="35" s="1"/>
  <c r="BA44" i="35" s="1"/>
  <c r="BB44" i="35" s="1"/>
  <c r="BC44" i="35" s="1"/>
  <c r="BD44" i="35" s="1"/>
  <c r="BE44" i="35" s="1"/>
  <c r="BF44" i="35" s="1"/>
  <c r="BG44" i="35" s="1"/>
  <c r="BH44" i="35" s="1"/>
  <c r="BI44" i="35" s="1"/>
  <c r="BJ44" i="35" s="1"/>
  <c r="BK44" i="35" s="1"/>
  <c r="BL44" i="35" s="1"/>
  <c r="BM44" i="35" s="1"/>
  <c r="BN44" i="35" s="1"/>
  <c r="BO44" i="35" s="1"/>
  <c r="BP44" i="35" s="1"/>
  <c r="BQ44" i="35" s="1"/>
  <c r="BR44" i="35" s="1"/>
  <c r="BS44" i="35" s="1"/>
  <c r="BT44" i="35" s="1"/>
  <c r="BU44" i="35" s="1"/>
  <c r="BV44" i="35" s="1"/>
  <c r="BW44" i="35" s="1"/>
  <c r="BX44" i="35" s="1"/>
  <c r="BY44" i="35" s="1"/>
  <c r="BZ44" i="35" s="1"/>
  <c r="CA44" i="35" s="1"/>
  <c r="CB44" i="35" s="1"/>
  <c r="CC44" i="35" s="1"/>
  <c r="CD44" i="35" s="1"/>
  <c r="CE44" i="35" s="1"/>
  <c r="CF44" i="35" s="1"/>
  <c r="CG44" i="35" s="1"/>
  <c r="CH44" i="35" s="1"/>
  <c r="G43" i="35"/>
  <c r="H43" i="35"/>
  <c r="I43" i="35"/>
  <c r="J43" i="35"/>
  <c r="K43" i="35"/>
  <c r="L43" i="35"/>
  <c r="M43" i="35"/>
  <c r="N43" i="35"/>
  <c r="O43" i="35"/>
  <c r="P43" i="35"/>
  <c r="Q43" i="35"/>
  <c r="R43" i="35"/>
  <c r="S43" i="35"/>
  <c r="U43" i="35"/>
  <c r="V43" i="35" s="1"/>
  <c r="W43" i="35" s="1"/>
  <c r="X43" i="35" s="1"/>
  <c r="Y43" i="35" s="1"/>
  <c r="Z43" i="35" s="1"/>
  <c r="AA43" i="35" s="1"/>
  <c r="AB43" i="35" s="1"/>
  <c r="AC43" i="35"/>
  <c r="AD43" i="35" s="1"/>
  <c r="AE43" i="35" s="1"/>
  <c r="AF43" i="35" s="1"/>
  <c r="AG43" i="35" s="1"/>
  <c r="AH43" i="35" s="1"/>
  <c r="AI43" i="35" s="1"/>
  <c r="AJ43" i="35" s="1"/>
  <c r="AK43" i="35" s="1"/>
  <c r="AL43" i="35" s="1"/>
  <c r="AM43" i="35" s="1"/>
  <c r="AN43" i="35" s="1"/>
  <c r="AO43" i="35" s="1"/>
  <c r="AP43" i="35" s="1"/>
  <c r="AQ43" i="35" s="1"/>
  <c r="AR43" i="35" s="1"/>
  <c r="AS43" i="35" s="1"/>
  <c r="AT43" i="35" s="1"/>
  <c r="AU43" i="35" s="1"/>
  <c r="AV43" i="35" s="1"/>
  <c r="AW43" i="35" s="1"/>
  <c r="AX43" i="35" s="1"/>
  <c r="AY43" i="35" s="1"/>
  <c r="AZ43" i="35" s="1"/>
  <c r="BA43" i="35" s="1"/>
  <c r="BB43" i="35" s="1"/>
  <c r="BC43" i="35" s="1"/>
  <c r="BD43" i="35" s="1"/>
  <c r="BE43" i="35" s="1"/>
  <c r="BF43" i="35" s="1"/>
  <c r="BG43" i="35" s="1"/>
  <c r="BH43" i="35" s="1"/>
  <c r="BI43" i="35" s="1"/>
  <c r="BJ43" i="35" s="1"/>
  <c r="BK43" i="35" s="1"/>
  <c r="BL43" i="35" s="1"/>
  <c r="BM43" i="35" s="1"/>
  <c r="BN43" i="35" s="1"/>
  <c r="BO43" i="35" s="1"/>
  <c r="BP43" i="35" s="1"/>
  <c r="BQ43" i="35" s="1"/>
  <c r="BR43" i="35" s="1"/>
  <c r="BS43" i="35" s="1"/>
  <c r="BT43" i="35" s="1"/>
  <c r="BU43" i="35" s="1"/>
  <c r="BV43" i="35" s="1"/>
  <c r="BW43" i="35" s="1"/>
  <c r="BX43" i="35" s="1"/>
  <c r="BY43" i="35" s="1"/>
  <c r="BZ43" i="35" s="1"/>
  <c r="CA43" i="35" s="1"/>
  <c r="CB43" i="35" s="1"/>
  <c r="CC43" i="35" s="1"/>
  <c r="CD43" i="35" s="1"/>
  <c r="CE43" i="35" s="1"/>
  <c r="CF43" i="35" s="1"/>
  <c r="CG43" i="35" s="1"/>
  <c r="CH43" i="35" s="1"/>
  <c r="H42" i="35"/>
  <c r="I42" i="35"/>
  <c r="J42" i="35"/>
  <c r="K42" i="35"/>
  <c r="L42" i="35"/>
  <c r="M42" i="35"/>
  <c r="N42" i="35"/>
  <c r="O42" i="35"/>
  <c r="P42" i="35"/>
  <c r="Q42" i="35"/>
  <c r="R42" i="35"/>
  <c r="S42" i="35"/>
  <c r="U42" i="35"/>
  <c r="V42" i="35" s="1"/>
  <c r="W42" i="35" s="1"/>
  <c r="X42" i="35" s="1"/>
  <c r="Y42" i="35" s="1"/>
  <c r="Z42" i="35" s="1"/>
  <c r="AA42" i="35" s="1"/>
  <c r="AB42" i="35" s="1"/>
  <c r="AC42" i="35" s="1"/>
  <c r="AD42" i="35" s="1"/>
  <c r="AE42" i="35" s="1"/>
  <c r="AF42" i="35" s="1"/>
  <c r="AG42" i="35" s="1"/>
  <c r="AH42" i="35" s="1"/>
  <c r="AI42" i="35" s="1"/>
  <c r="AJ42" i="35" s="1"/>
  <c r="AK42" i="35" s="1"/>
  <c r="AL42" i="35" s="1"/>
  <c r="AM42" i="35" s="1"/>
  <c r="AN42" i="35" s="1"/>
  <c r="AO42" i="35" s="1"/>
  <c r="AP42" i="35" s="1"/>
  <c r="AQ42" i="35" s="1"/>
  <c r="AR42" i="35" s="1"/>
  <c r="AS42" i="35" s="1"/>
  <c r="AT42" i="35" s="1"/>
  <c r="AU42" i="35" s="1"/>
  <c r="AV42" i="35" s="1"/>
  <c r="AW42" i="35" s="1"/>
  <c r="AX42" i="35" s="1"/>
  <c r="AY42" i="35" s="1"/>
  <c r="AZ42" i="35" s="1"/>
  <c r="BA42" i="35" s="1"/>
  <c r="BB42" i="35" s="1"/>
  <c r="BC42" i="35" s="1"/>
  <c r="BD42" i="35" s="1"/>
  <c r="BE42" i="35" s="1"/>
  <c r="BF42" i="35" s="1"/>
  <c r="BG42" i="35" s="1"/>
  <c r="BH42" i="35" s="1"/>
  <c r="BI42" i="35" s="1"/>
  <c r="BJ42" i="35" s="1"/>
  <c r="BK42" i="35" s="1"/>
  <c r="BL42" i="35" s="1"/>
  <c r="BM42" i="35" s="1"/>
  <c r="BN42" i="35" s="1"/>
  <c r="BO42" i="35" s="1"/>
  <c r="BP42" i="35" s="1"/>
  <c r="BQ42" i="35" s="1"/>
  <c r="BR42" i="35" s="1"/>
  <c r="BS42" i="35" s="1"/>
  <c r="BT42" i="35" s="1"/>
  <c r="BU42" i="35" s="1"/>
  <c r="BV42" i="35" s="1"/>
  <c r="BW42" i="35" s="1"/>
  <c r="BX42" i="35" s="1"/>
  <c r="BY42" i="35" s="1"/>
  <c r="BZ42" i="35" s="1"/>
  <c r="CA42" i="35" s="1"/>
  <c r="CB42" i="35" s="1"/>
  <c r="CC42" i="35" s="1"/>
  <c r="CD42" i="35" s="1"/>
  <c r="CE42" i="35" s="1"/>
  <c r="CF42" i="35" s="1"/>
  <c r="CG42" i="35" s="1"/>
  <c r="CH42" i="35" s="1"/>
  <c r="G42" i="35"/>
  <c r="G41" i="35"/>
  <c r="H41" i="35" s="1"/>
  <c r="G53" i="34"/>
  <c r="H53" i="34"/>
  <c r="I53" i="34"/>
  <c r="J53" i="34"/>
  <c r="K53" i="34"/>
  <c r="L53" i="34"/>
  <c r="M53" i="34"/>
  <c r="N53" i="34"/>
  <c r="O53" i="34"/>
  <c r="P53" i="34"/>
  <c r="Q53" i="34"/>
  <c r="R53" i="34"/>
  <c r="S53" i="34"/>
  <c r="U53" i="34"/>
  <c r="V53" i="34" s="1"/>
  <c r="W53" i="34" s="1"/>
  <c r="X53" i="34" s="1"/>
  <c r="Y53" i="34" s="1"/>
  <c r="Z53" i="34" s="1"/>
  <c r="AA53" i="34" s="1"/>
  <c r="AB53" i="34" s="1"/>
  <c r="AC53" i="34" s="1"/>
  <c r="AD53" i="34" s="1"/>
  <c r="AE53" i="34" s="1"/>
  <c r="AF53" i="34" s="1"/>
  <c r="AG53" i="34" s="1"/>
  <c r="AH53" i="34" s="1"/>
  <c r="AI53" i="34" s="1"/>
  <c r="AJ53" i="34" s="1"/>
  <c r="AK53" i="34" s="1"/>
  <c r="AL53" i="34" s="1"/>
  <c r="AM53" i="34" s="1"/>
  <c r="AN53" i="34" s="1"/>
  <c r="AO53" i="34" s="1"/>
  <c r="AP53" i="34" s="1"/>
  <c r="AQ53" i="34" s="1"/>
  <c r="AR53" i="34" s="1"/>
  <c r="AS53" i="34" s="1"/>
  <c r="AT53" i="34" s="1"/>
  <c r="AU53" i="34" s="1"/>
  <c r="AV53" i="34" s="1"/>
  <c r="AW53" i="34" s="1"/>
  <c r="AX53" i="34" s="1"/>
  <c r="AY53" i="34" s="1"/>
  <c r="AZ53" i="34" s="1"/>
  <c r="BA53" i="34" s="1"/>
  <c r="BB53" i="34" s="1"/>
  <c r="BC53" i="34" s="1"/>
  <c r="BD53" i="34" s="1"/>
  <c r="BE53" i="34" s="1"/>
  <c r="BF53" i="34" s="1"/>
  <c r="BG53" i="34" s="1"/>
  <c r="BH53" i="34" s="1"/>
  <c r="BI53" i="34" s="1"/>
  <c r="BJ53" i="34" s="1"/>
  <c r="BK53" i="34" s="1"/>
  <c r="BL53" i="34" s="1"/>
  <c r="BM53" i="34" s="1"/>
  <c r="BN53" i="34" s="1"/>
  <c r="BO53" i="34" s="1"/>
  <c r="BP53" i="34" s="1"/>
  <c r="BQ53" i="34" s="1"/>
  <c r="BR53" i="34" s="1"/>
  <c r="BS53" i="34" s="1"/>
  <c r="BT53" i="34" s="1"/>
  <c r="BU53" i="34" s="1"/>
  <c r="BV53" i="34" s="1"/>
  <c r="BW53" i="34" s="1"/>
  <c r="BX53" i="34" s="1"/>
  <c r="BY53" i="34" s="1"/>
  <c r="BZ53" i="34" s="1"/>
  <c r="CA53" i="34" s="1"/>
  <c r="CB53" i="34" s="1"/>
  <c r="CC53" i="34" s="1"/>
  <c r="CD53" i="34" s="1"/>
  <c r="CE53" i="34" s="1"/>
  <c r="CF53" i="34" s="1"/>
  <c r="CG53" i="34" s="1"/>
  <c r="CH53" i="34" s="1"/>
  <c r="G52" i="34"/>
  <c r="H52" i="34"/>
  <c r="I52" i="34"/>
  <c r="J52" i="34"/>
  <c r="K52" i="34"/>
  <c r="L52" i="34"/>
  <c r="M52" i="34"/>
  <c r="N52" i="34"/>
  <c r="O52" i="34"/>
  <c r="P52" i="34"/>
  <c r="Q52" i="34"/>
  <c r="R52" i="34"/>
  <c r="S52" i="34"/>
  <c r="U52" i="34"/>
  <c r="V52" i="34"/>
  <c r="W52" i="34" s="1"/>
  <c r="X52" i="34" s="1"/>
  <c r="Y52" i="34" s="1"/>
  <c r="Z52" i="34" s="1"/>
  <c r="AA52" i="34"/>
  <c r="AB52" i="34" s="1"/>
  <c r="AC52" i="34" s="1"/>
  <c r="AD52" i="34" s="1"/>
  <c r="AE52" i="34" s="1"/>
  <c r="AF52" i="34" s="1"/>
  <c r="AG52" i="34" s="1"/>
  <c r="AH52" i="34" s="1"/>
  <c r="AI52" i="34" s="1"/>
  <c r="AJ52" i="34" s="1"/>
  <c r="AK52" i="34" s="1"/>
  <c r="AL52" i="34" s="1"/>
  <c r="AM52" i="34" s="1"/>
  <c r="AN52" i="34" s="1"/>
  <c r="AO52" i="34" s="1"/>
  <c r="AP52" i="34" s="1"/>
  <c r="AQ52" i="34" s="1"/>
  <c r="AR52" i="34" s="1"/>
  <c r="AS52" i="34" s="1"/>
  <c r="AT52" i="34" s="1"/>
  <c r="AU52" i="34" s="1"/>
  <c r="AV52" i="34" s="1"/>
  <c r="AW52" i="34" s="1"/>
  <c r="AX52" i="34" s="1"/>
  <c r="AY52" i="34" s="1"/>
  <c r="AZ52" i="34" s="1"/>
  <c r="BA52" i="34" s="1"/>
  <c r="BB52" i="34" s="1"/>
  <c r="BC52" i="34" s="1"/>
  <c r="BD52" i="34" s="1"/>
  <c r="BE52" i="34" s="1"/>
  <c r="BF52" i="34" s="1"/>
  <c r="BG52" i="34" s="1"/>
  <c r="BH52" i="34" s="1"/>
  <c r="BI52" i="34" s="1"/>
  <c r="BJ52" i="34" s="1"/>
  <c r="BK52" i="34" s="1"/>
  <c r="BL52" i="34" s="1"/>
  <c r="BM52" i="34" s="1"/>
  <c r="BN52" i="34" s="1"/>
  <c r="BO52" i="34" s="1"/>
  <c r="BP52" i="34" s="1"/>
  <c r="BQ52" i="34" s="1"/>
  <c r="BR52" i="34" s="1"/>
  <c r="BS52" i="34" s="1"/>
  <c r="BT52" i="34" s="1"/>
  <c r="BU52" i="34" s="1"/>
  <c r="BV52" i="34" s="1"/>
  <c r="BW52" i="34" s="1"/>
  <c r="BX52" i="34" s="1"/>
  <c r="BY52" i="34" s="1"/>
  <c r="BZ52" i="34" s="1"/>
  <c r="CA52" i="34" s="1"/>
  <c r="CB52" i="34" s="1"/>
  <c r="CC52" i="34" s="1"/>
  <c r="CD52" i="34" s="1"/>
  <c r="CE52" i="34" s="1"/>
  <c r="CF52" i="34" s="1"/>
  <c r="CG52" i="34" s="1"/>
  <c r="CH52" i="34" s="1"/>
  <c r="G51" i="34"/>
  <c r="H51" i="34"/>
  <c r="I51" i="34"/>
  <c r="J51" i="34"/>
  <c r="K51" i="34"/>
  <c r="L51" i="34"/>
  <c r="M51" i="34"/>
  <c r="N51" i="34"/>
  <c r="O51" i="34"/>
  <c r="P51" i="34"/>
  <c r="Q51" i="34"/>
  <c r="R51" i="34"/>
  <c r="S51" i="34"/>
  <c r="U51" i="34"/>
  <c r="V51" i="34"/>
  <c r="W51" i="34"/>
  <c r="X51" i="34" s="1"/>
  <c r="Y51" i="34" s="1"/>
  <c r="Z51" i="34" s="1"/>
  <c r="AA51" i="34" s="1"/>
  <c r="AB51" i="34"/>
  <c r="AC51" i="34" s="1"/>
  <c r="AD51" i="34" s="1"/>
  <c r="AE51" i="34" s="1"/>
  <c r="AF51" i="34" s="1"/>
  <c r="AG51" i="34" s="1"/>
  <c r="AH51" i="34" s="1"/>
  <c r="AI51" i="34" s="1"/>
  <c r="AJ51" i="34" s="1"/>
  <c r="AK51" i="34" s="1"/>
  <c r="AL51" i="34" s="1"/>
  <c r="AM51" i="34" s="1"/>
  <c r="AN51" i="34" s="1"/>
  <c r="AO51" i="34" s="1"/>
  <c r="AP51" i="34" s="1"/>
  <c r="AQ51" i="34" s="1"/>
  <c r="AR51" i="34" s="1"/>
  <c r="AS51" i="34" s="1"/>
  <c r="AT51" i="34" s="1"/>
  <c r="AU51" i="34" s="1"/>
  <c r="AV51" i="34" s="1"/>
  <c r="AW51" i="34" s="1"/>
  <c r="AX51" i="34" s="1"/>
  <c r="AY51" i="34" s="1"/>
  <c r="AZ51" i="34" s="1"/>
  <c r="BA51" i="34" s="1"/>
  <c r="BB51" i="34" s="1"/>
  <c r="BC51" i="34" s="1"/>
  <c r="BD51" i="34" s="1"/>
  <c r="BE51" i="34" s="1"/>
  <c r="BF51" i="34" s="1"/>
  <c r="BG51" i="34" s="1"/>
  <c r="BH51" i="34" s="1"/>
  <c r="BI51" i="34" s="1"/>
  <c r="BJ51" i="34" s="1"/>
  <c r="BK51" i="34" s="1"/>
  <c r="BL51" i="34" s="1"/>
  <c r="BM51" i="34" s="1"/>
  <c r="BN51" i="34" s="1"/>
  <c r="BO51" i="34" s="1"/>
  <c r="BP51" i="34" s="1"/>
  <c r="BQ51" i="34" s="1"/>
  <c r="BR51" i="34" s="1"/>
  <c r="BS51" i="34" s="1"/>
  <c r="BT51" i="34" s="1"/>
  <c r="BU51" i="34" s="1"/>
  <c r="BV51" i="34" s="1"/>
  <c r="BW51" i="34" s="1"/>
  <c r="BX51" i="34" s="1"/>
  <c r="BY51" i="34" s="1"/>
  <c r="BZ51" i="34" s="1"/>
  <c r="CA51" i="34" s="1"/>
  <c r="CB51" i="34" s="1"/>
  <c r="CC51" i="34" s="1"/>
  <c r="CD51" i="34" s="1"/>
  <c r="CE51" i="34" s="1"/>
  <c r="CF51" i="34" s="1"/>
  <c r="CG51" i="34" s="1"/>
  <c r="CH51" i="34" s="1"/>
  <c r="G50" i="34"/>
  <c r="H50" i="34"/>
  <c r="I50" i="34"/>
  <c r="J50" i="34"/>
  <c r="K50" i="34"/>
  <c r="L50" i="34"/>
  <c r="M50" i="34"/>
  <c r="N50" i="34"/>
  <c r="O50" i="34"/>
  <c r="P50" i="34"/>
  <c r="Q50" i="34"/>
  <c r="R50" i="34"/>
  <c r="S50" i="34"/>
  <c r="U50" i="34"/>
  <c r="V50" i="34" s="1"/>
  <c r="W50" i="34" s="1"/>
  <c r="X50" i="34" s="1"/>
  <c r="Y50" i="34" s="1"/>
  <c r="Z50" i="34" s="1"/>
  <c r="AA50" i="34" s="1"/>
  <c r="AB50" i="34" s="1"/>
  <c r="AC50" i="34" s="1"/>
  <c r="AD50" i="34" s="1"/>
  <c r="AE50" i="34" s="1"/>
  <c r="AF50" i="34" s="1"/>
  <c r="AG50" i="34" s="1"/>
  <c r="AH50" i="34" s="1"/>
  <c r="AI50" i="34" s="1"/>
  <c r="AJ50" i="34" s="1"/>
  <c r="AK50" i="34" s="1"/>
  <c r="AL50" i="34" s="1"/>
  <c r="AM50" i="34" s="1"/>
  <c r="AN50" i="34" s="1"/>
  <c r="AO50" i="34" s="1"/>
  <c r="AP50" i="34" s="1"/>
  <c r="AQ50" i="34" s="1"/>
  <c r="AR50" i="34" s="1"/>
  <c r="AS50" i="34" s="1"/>
  <c r="AT50" i="34" s="1"/>
  <c r="AU50" i="34" s="1"/>
  <c r="AV50" i="34" s="1"/>
  <c r="AW50" i="34" s="1"/>
  <c r="AX50" i="34" s="1"/>
  <c r="AY50" i="34" s="1"/>
  <c r="AZ50" i="34" s="1"/>
  <c r="BA50" i="34" s="1"/>
  <c r="BB50" i="34" s="1"/>
  <c r="BC50" i="34" s="1"/>
  <c r="BD50" i="34" s="1"/>
  <c r="BE50" i="34" s="1"/>
  <c r="BF50" i="34" s="1"/>
  <c r="BG50" i="34" s="1"/>
  <c r="BH50" i="34" s="1"/>
  <c r="BI50" i="34" s="1"/>
  <c r="BJ50" i="34" s="1"/>
  <c r="BK50" i="34" s="1"/>
  <c r="BL50" i="34" s="1"/>
  <c r="BM50" i="34" s="1"/>
  <c r="BN50" i="34" s="1"/>
  <c r="BO50" i="34" s="1"/>
  <c r="BP50" i="34" s="1"/>
  <c r="BQ50" i="34" s="1"/>
  <c r="BR50" i="34" s="1"/>
  <c r="BS50" i="34" s="1"/>
  <c r="BT50" i="34" s="1"/>
  <c r="BU50" i="34" s="1"/>
  <c r="BV50" i="34" s="1"/>
  <c r="BW50" i="34" s="1"/>
  <c r="BX50" i="34" s="1"/>
  <c r="BY50" i="34" s="1"/>
  <c r="BZ50" i="34" s="1"/>
  <c r="CA50" i="34" s="1"/>
  <c r="CB50" i="34" s="1"/>
  <c r="CC50" i="34" s="1"/>
  <c r="CD50" i="34" s="1"/>
  <c r="CE50" i="34" s="1"/>
  <c r="CF50" i="34" s="1"/>
  <c r="CG50" i="34" s="1"/>
  <c r="CH50" i="34" s="1"/>
  <c r="G49" i="34"/>
  <c r="H49" i="34"/>
  <c r="I49" i="34"/>
  <c r="J49" i="34"/>
  <c r="K49" i="34"/>
  <c r="L49" i="34"/>
  <c r="M49" i="34"/>
  <c r="N49" i="34"/>
  <c r="O49" i="34"/>
  <c r="P49" i="34"/>
  <c r="Q49" i="34"/>
  <c r="R49" i="34"/>
  <c r="S49" i="34"/>
  <c r="U49" i="34"/>
  <c r="V49" i="34"/>
  <c r="W49" i="34" s="1"/>
  <c r="X49" i="34" s="1"/>
  <c r="Y49" i="34" s="1"/>
  <c r="Z49" i="34" s="1"/>
  <c r="AA49" i="34" s="1"/>
  <c r="AB49" i="34" s="1"/>
  <c r="AC49" i="34" s="1"/>
  <c r="AD49" i="34"/>
  <c r="AE49" i="34" s="1"/>
  <c r="AF49" i="34" s="1"/>
  <c r="AG49" i="34" s="1"/>
  <c r="AH49" i="34" s="1"/>
  <c r="AI49" i="34" s="1"/>
  <c r="AJ49" i="34" s="1"/>
  <c r="AK49" i="34" s="1"/>
  <c r="AL49" i="34" s="1"/>
  <c r="AM49" i="34" s="1"/>
  <c r="AN49" i="34" s="1"/>
  <c r="AO49" i="34" s="1"/>
  <c r="AP49" i="34" s="1"/>
  <c r="AQ49" i="34" s="1"/>
  <c r="AR49" i="34" s="1"/>
  <c r="AS49" i="34" s="1"/>
  <c r="AT49" i="34" s="1"/>
  <c r="AU49" i="34" s="1"/>
  <c r="AV49" i="34" s="1"/>
  <c r="AW49" i="34" s="1"/>
  <c r="AX49" i="34" s="1"/>
  <c r="AY49" i="34" s="1"/>
  <c r="AZ49" i="34" s="1"/>
  <c r="BA49" i="34" s="1"/>
  <c r="BB49" i="34" s="1"/>
  <c r="BC49" i="34" s="1"/>
  <c r="BD49" i="34" s="1"/>
  <c r="BE49" i="34" s="1"/>
  <c r="BF49" i="34" s="1"/>
  <c r="BG49" i="34" s="1"/>
  <c r="BH49" i="34" s="1"/>
  <c r="BI49" i="34" s="1"/>
  <c r="BJ49" i="34" s="1"/>
  <c r="BK49" i="34" s="1"/>
  <c r="BL49" i="34" s="1"/>
  <c r="BM49" i="34" s="1"/>
  <c r="BN49" i="34" s="1"/>
  <c r="BO49" i="34" s="1"/>
  <c r="BP49" i="34" s="1"/>
  <c r="BQ49" i="34" s="1"/>
  <c r="BR49" i="34" s="1"/>
  <c r="BS49" i="34" s="1"/>
  <c r="BT49" i="34" s="1"/>
  <c r="BU49" i="34" s="1"/>
  <c r="BV49" i="34" s="1"/>
  <c r="BW49" i="34" s="1"/>
  <c r="BX49" i="34" s="1"/>
  <c r="BY49" i="34" s="1"/>
  <c r="BZ49" i="34" s="1"/>
  <c r="CA49" i="34" s="1"/>
  <c r="CB49" i="34" s="1"/>
  <c r="CC49" i="34" s="1"/>
  <c r="CD49" i="34" s="1"/>
  <c r="CE49" i="34" s="1"/>
  <c r="CF49" i="34" s="1"/>
  <c r="CG49" i="34" s="1"/>
  <c r="CH49" i="34" s="1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U48" i="34"/>
  <c r="V48" i="34" s="1"/>
  <c r="W48" i="34"/>
  <c r="X48" i="34" s="1"/>
  <c r="Y48" i="34" s="1"/>
  <c r="Z48" i="34" s="1"/>
  <c r="AA48" i="34" s="1"/>
  <c r="AB48" i="34" s="1"/>
  <c r="AC48" i="34" s="1"/>
  <c r="AD48" i="34" s="1"/>
  <c r="AE48" i="34" s="1"/>
  <c r="AF48" i="34" s="1"/>
  <c r="AG48" i="34" s="1"/>
  <c r="AH48" i="34" s="1"/>
  <c r="AI48" i="34" s="1"/>
  <c r="AJ48" i="34" s="1"/>
  <c r="AK48" i="34" s="1"/>
  <c r="AL48" i="34" s="1"/>
  <c r="AM48" i="34" s="1"/>
  <c r="AN48" i="34" s="1"/>
  <c r="AO48" i="34" s="1"/>
  <c r="AP48" i="34" s="1"/>
  <c r="AQ48" i="34" s="1"/>
  <c r="AR48" i="34" s="1"/>
  <c r="AS48" i="34" s="1"/>
  <c r="AT48" i="34" s="1"/>
  <c r="AU48" i="34" s="1"/>
  <c r="AV48" i="34" s="1"/>
  <c r="AW48" i="34" s="1"/>
  <c r="AX48" i="34" s="1"/>
  <c r="AY48" i="34" s="1"/>
  <c r="AZ48" i="34" s="1"/>
  <c r="BA48" i="34" s="1"/>
  <c r="BB48" i="34" s="1"/>
  <c r="BC48" i="34" s="1"/>
  <c r="BD48" i="34" s="1"/>
  <c r="BE48" i="34" s="1"/>
  <c r="BF48" i="34" s="1"/>
  <c r="BG48" i="34" s="1"/>
  <c r="BH48" i="34" s="1"/>
  <c r="BI48" i="34" s="1"/>
  <c r="BJ48" i="34" s="1"/>
  <c r="BK48" i="34" s="1"/>
  <c r="BL48" i="34" s="1"/>
  <c r="BM48" i="34" s="1"/>
  <c r="BN48" i="34" s="1"/>
  <c r="BO48" i="34" s="1"/>
  <c r="BP48" i="34" s="1"/>
  <c r="BQ48" i="34" s="1"/>
  <c r="BR48" i="34" s="1"/>
  <c r="BS48" i="34" s="1"/>
  <c r="BT48" i="34" s="1"/>
  <c r="BU48" i="34" s="1"/>
  <c r="BV48" i="34" s="1"/>
  <c r="BW48" i="34" s="1"/>
  <c r="BX48" i="34" s="1"/>
  <c r="BY48" i="34" s="1"/>
  <c r="BZ48" i="34" s="1"/>
  <c r="CA48" i="34" s="1"/>
  <c r="CB48" i="34" s="1"/>
  <c r="CC48" i="34" s="1"/>
  <c r="CD48" i="34" s="1"/>
  <c r="CE48" i="34" s="1"/>
  <c r="CF48" i="34" s="1"/>
  <c r="CG48" i="34" s="1"/>
  <c r="CH48" i="34" s="1"/>
  <c r="G47" i="34"/>
  <c r="H47" i="34"/>
  <c r="I47" i="34"/>
  <c r="J47" i="34"/>
  <c r="K47" i="34"/>
  <c r="L47" i="34"/>
  <c r="M47" i="34"/>
  <c r="N47" i="34"/>
  <c r="O47" i="34"/>
  <c r="P47" i="34"/>
  <c r="Q47" i="34"/>
  <c r="R47" i="34"/>
  <c r="S47" i="34"/>
  <c r="U47" i="34"/>
  <c r="V47" i="34" s="1"/>
  <c r="W47" i="34" s="1"/>
  <c r="X47" i="34" s="1"/>
  <c r="Y47" i="34" s="1"/>
  <c r="Z47" i="34" s="1"/>
  <c r="AA47" i="34" s="1"/>
  <c r="AB47" i="34" s="1"/>
  <c r="AC47" i="34" s="1"/>
  <c r="AD47" i="34" s="1"/>
  <c r="AE47" i="34" s="1"/>
  <c r="AF47" i="34" s="1"/>
  <c r="AG47" i="34" s="1"/>
  <c r="AH47" i="34" s="1"/>
  <c r="AI47" i="34" s="1"/>
  <c r="AJ47" i="34" s="1"/>
  <c r="AK47" i="34" s="1"/>
  <c r="AL47" i="34" s="1"/>
  <c r="AM47" i="34" s="1"/>
  <c r="AN47" i="34" s="1"/>
  <c r="AO47" i="34" s="1"/>
  <c r="AP47" i="34" s="1"/>
  <c r="AQ47" i="34" s="1"/>
  <c r="AR47" i="34" s="1"/>
  <c r="AS47" i="34" s="1"/>
  <c r="AT47" i="34" s="1"/>
  <c r="AU47" i="34" s="1"/>
  <c r="AV47" i="34" s="1"/>
  <c r="AW47" i="34" s="1"/>
  <c r="AX47" i="34" s="1"/>
  <c r="AY47" i="34" s="1"/>
  <c r="AZ47" i="34" s="1"/>
  <c r="BA47" i="34" s="1"/>
  <c r="BB47" i="34" s="1"/>
  <c r="BC47" i="34" s="1"/>
  <c r="BD47" i="34" s="1"/>
  <c r="BE47" i="34" s="1"/>
  <c r="BF47" i="34" s="1"/>
  <c r="BG47" i="34" s="1"/>
  <c r="BH47" i="34" s="1"/>
  <c r="BI47" i="34" s="1"/>
  <c r="BJ47" i="34" s="1"/>
  <c r="BK47" i="34" s="1"/>
  <c r="BL47" i="34" s="1"/>
  <c r="BM47" i="34" s="1"/>
  <c r="BN47" i="34" s="1"/>
  <c r="BO47" i="34" s="1"/>
  <c r="BP47" i="34" s="1"/>
  <c r="BQ47" i="34" s="1"/>
  <c r="BR47" i="34" s="1"/>
  <c r="BS47" i="34" s="1"/>
  <c r="BT47" i="34" s="1"/>
  <c r="BU47" i="34" s="1"/>
  <c r="BV47" i="34" s="1"/>
  <c r="BW47" i="34" s="1"/>
  <c r="BX47" i="34" s="1"/>
  <c r="BY47" i="34" s="1"/>
  <c r="BZ47" i="34" s="1"/>
  <c r="CA47" i="34" s="1"/>
  <c r="CB47" i="34" s="1"/>
  <c r="CC47" i="34" s="1"/>
  <c r="CD47" i="34" s="1"/>
  <c r="CE47" i="34" s="1"/>
  <c r="CF47" i="34" s="1"/>
  <c r="CG47" i="34" s="1"/>
  <c r="CH47" i="34" s="1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U46" i="34"/>
  <c r="V46" i="34" s="1"/>
  <c r="W46" i="34" s="1"/>
  <c r="X46" i="34" s="1"/>
  <c r="Y46" i="34" s="1"/>
  <c r="Z46" i="34" s="1"/>
  <c r="AA46" i="34" s="1"/>
  <c r="AB46" i="34" s="1"/>
  <c r="AC46" i="34" s="1"/>
  <c r="AD46" i="34" s="1"/>
  <c r="AE46" i="34" s="1"/>
  <c r="AF46" i="34" s="1"/>
  <c r="AG46" i="34" s="1"/>
  <c r="AH46" i="34" s="1"/>
  <c r="AI46" i="34" s="1"/>
  <c r="AJ46" i="34" s="1"/>
  <c r="AK46" i="34" s="1"/>
  <c r="AL46" i="34" s="1"/>
  <c r="AM46" i="34" s="1"/>
  <c r="AN46" i="34" s="1"/>
  <c r="AO46" i="34" s="1"/>
  <c r="AP46" i="34" s="1"/>
  <c r="AQ46" i="34" s="1"/>
  <c r="AR46" i="34" s="1"/>
  <c r="AS46" i="34" s="1"/>
  <c r="AT46" i="34" s="1"/>
  <c r="AU46" i="34" s="1"/>
  <c r="AV46" i="34" s="1"/>
  <c r="AW46" i="34" s="1"/>
  <c r="AX46" i="34" s="1"/>
  <c r="AY46" i="34" s="1"/>
  <c r="AZ46" i="34" s="1"/>
  <c r="BA46" i="34" s="1"/>
  <c r="BB46" i="34" s="1"/>
  <c r="BC46" i="34" s="1"/>
  <c r="BD46" i="34" s="1"/>
  <c r="BE46" i="34" s="1"/>
  <c r="BF46" i="34" s="1"/>
  <c r="BG46" i="34" s="1"/>
  <c r="BH46" i="34" s="1"/>
  <c r="BI46" i="34" s="1"/>
  <c r="BJ46" i="34" s="1"/>
  <c r="BK46" i="34" s="1"/>
  <c r="BL46" i="34" s="1"/>
  <c r="BM46" i="34" s="1"/>
  <c r="BN46" i="34" s="1"/>
  <c r="BO46" i="34" s="1"/>
  <c r="BP46" i="34" s="1"/>
  <c r="BQ46" i="34" s="1"/>
  <c r="BR46" i="34" s="1"/>
  <c r="BS46" i="34" s="1"/>
  <c r="BT46" i="34" s="1"/>
  <c r="BU46" i="34" s="1"/>
  <c r="BV46" i="34" s="1"/>
  <c r="BW46" i="34" s="1"/>
  <c r="BX46" i="34" s="1"/>
  <c r="BY46" i="34" s="1"/>
  <c r="BZ46" i="34" s="1"/>
  <c r="CA46" i="34" s="1"/>
  <c r="CB46" i="34" s="1"/>
  <c r="CC46" i="34" s="1"/>
  <c r="CD46" i="34" s="1"/>
  <c r="CE46" i="34" s="1"/>
  <c r="CF46" i="34" s="1"/>
  <c r="CG46" i="34" s="1"/>
  <c r="CH46" i="34" s="1"/>
  <c r="G45" i="34"/>
  <c r="H45" i="34"/>
  <c r="I45" i="34"/>
  <c r="J45" i="34"/>
  <c r="K45" i="34"/>
  <c r="L45" i="34"/>
  <c r="M45" i="34"/>
  <c r="N45" i="34"/>
  <c r="O45" i="34"/>
  <c r="P45" i="34"/>
  <c r="Q45" i="34"/>
  <c r="R45" i="34"/>
  <c r="S45" i="34"/>
  <c r="U45" i="34"/>
  <c r="V45" i="34" s="1"/>
  <c r="W45" i="34" s="1"/>
  <c r="X45" i="34" s="1"/>
  <c r="Y45" i="34" s="1"/>
  <c r="Z45" i="34"/>
  <c r="AA45" i="34" s="1"/>
  <c r="AB45" i="34" s="1"/>
  <c r="AC45" i="34" s="1"/>
  <c r="AD45" i="34" s="1"/>
  <c r="AE45" i="34" s="1"/>
  <c r="AF45" i="34" s="1"/>
  <c r="AG45" i="34" s="1"/>
  <c r="AH45" i="34" s="1"/>
  <c r="AI45" i="34" s="1"/>
  <c r="AJ45" i="34" s="1"/>
  <c r="AK45" i="34" s="1"/>
  <c r="AL45" i="34" s="1"/>
  <c r="AM45" i="34" s="1"/>
  <c r="AN45" i="34" s="1"/>
  <c r="AO45" i="34" s="1"/>
  <c r="AP45" i="34" s="1"/>
  <c r="AQ45" i="34" s="1"/>
  <c r="AR45" i="34" s="1"/>
  <c r="AS45" i="34" s="1"/>
  <c r="AT45" i="34" s="1"/>
  <c r="AU45" i="34" s="1"/>
  <c r="AV45" i="34" s="1"/>
  <c r="AW45" i="34" s="1"/>
  <c r="AX45" i="34" s="1"/>
  <c r="AY45" i="34" s="1"/>
  <c r="AZ45" i="34" s="1"/>
  <c r="BA45" i="34" s="1"/>
  <c r="BB45" i="34" s="1"/>
  <c r="BC45" i="34" s="1"/>
  <c r="BD45" i="34" s="1"/>
  <c r="BE45" i="34" s="1"/>
  <c r="BF45" i="34" s="1"/>
  <c r="BG45" i="34" s="1"/>
  <c r="BH45" i="34" s="1"/>
  <c r="BI45" i="34" s="1"/>
  <c r="BJ45" i="34" s="1"/>
  <c r="BK45" i="34" s="1"/>
  <c r="BL45" i="34" s="1"/>
  <c r="BM45" i="34" s="1"/>
  <c r="BN45" i="34" s="1"/>
  <c r="BO45" i="34" s="1"/>
  <c r="BP45" i="34" s="1"/>
  <c r="BQ45" i="34" s="1"/>
  <c r="BR45" i="34" s="1"/>
  <c r="BS45" i="34" s="1"/>
  <c r="BT45" i="34" s="1"/>
  <c r="BU45" i="34" s="1"/>
  <c r="BV45" i="34" s="1"/>
  <c r="BW45" i="34" s="1"/>
  <c r="BX45" i="34" s="1"/>
  <c r="BY45" i="34" s="1"/>
  <c r="BZ45" i="34" s="1"/>
  <c r="CA45" i="34" s="1"/>
  <c r="CB45" i="34" s="1"/>
  <c r="CC45" i="34" s="1"/>
  <c r="CD45" i="34" s="1"/>
  <c r="CE45" i="34" s="1"/>
  <c r="CF45" i="34" s="1"/>
  <c r="CG45" i="34" s="1"/>
  <c r="CH45" i="34" s="1"/>
  <c r="G44" i="34"/>
  <c r="H44" i="34"/>
  <c r="I44" i="34"/>
  <c r="J44" i="34"/>
  <c r="K44" i="34"/>
  <c r="L44" i="34"/>
  <c r="M44" i="34"/>
  <c r="N44" i="34"/>
  <c r="O44" i="34"/>
  <c r="P44" i="34"/>
  <c r="Q44" i="34"/>
  <c r="R44" i="34"/>
  <c r="S44" i="34"/>
  <c r="U44" i="34"/>
  <c r="V44" i="34"/>
  <c r="W44" i="34" s="1"/>
  <c r="X44" i="34" s="1"/>
  <c r="Y44" i="34" s="1"/>
  <c r="Z44" i="34" s="1"/>
  <c r="AA44" i="34" s="1"/>
  <c r="AB44" i="34" s="1"/>
  <c r="AC44" i="34" s="1"/>
  <c r="AD44" i="34" s="1"/>
  <c r="AE44" i="34" s="1"/>
  <c r="AF44" i="34" s="1"/>
  <c r="AG44" i="34" s="1"/>
  <c r="AH44" i="34" s="1"/>
  <c r="AI44" i="34" s="1"/>
  <c r="AJ44" i="34" s="1"/>
  <c r="AK44" i="34" s="1"/>
  <c r="AL44" i="34" s="1"/>
  <c r="AM44" i="34" s="1"/>
  <c r="AN44" i="34" s="1"/>
  <c r="AO44" i="34" s="1"/>
  <c r="AP44" i="34" s="1"/>
  <c r="AQ44" i="34" s="1"/>
  <c r="AR44" i="34" s="1"/>
  <c r="AS44" i="34" s="1"/>
  <c r="AT44" i="34" s="1"/>
  <c r="AU44" i="34" s="1"/>
  <c r="AV44" i="34" s="1"/>
  <c r="AW44" i="34" s="1"/>
  <c r="AX44" i="34" s="1"/>
  <c r="AY44" i="34" s="1"/>
  <c r="AZ44" i="34" s="1"/>
  <c r="BA44" i="34" s="1"/>
  <c r="BB44" i="34" s="1"/>
  <c r="BC44" i="34" s="1"/>
  <c r="BD44" i="34" s="1"/>
  <c r="BE44" i="34" s="1"/>
  <c r="BF44" i="34" s="1"/>
  <c r="BG44" i="34" s="1"/>
  <c r="BH44" i="34" s="1"/>
  <c r="BI44" i="34" s="1"/>
  <c r="BJ44" i="34" s="1"/>
  <c r="BK44" i="34" s="1"/>
  <c r="BL44" i="34" s="1"/>
  <c r="BM44" i="34" s="1"/>
  <c r="BN44" i="34" s="1"/>
  <c r="BO44" i="34" s="1"/>
  <c r="BP44" i="34" s="1"/>
  <c r="BQ44" i="34" s="1"/>
  <c r="BR44" i="34" s="1"/>
  <c r="BS44" i="34" s="1"/>
  <c r="BT44" i="34" s="1"/>
  <c r="BU44" i="34" s="1"/>
  <c r="BV44" i="34" s="1"/>
  <c r="BW44" i="34" s="1"/>
  <c r="BX44" i="34" s="1"/>
  <c r="BY44" i="34" s="1"/>
  <c r="BZ44" i="34" s="1"/>
  <c r="CA44" i="34" s="1"/>
  <c r="CB44" i="34" s="1"/>
  <c r="CC44" i="34" s="1"/>
  <c r="CD44" i="34" s="1"/>
  <c r="CE44" i="34" s="1"/>
  <c r="CF44" i="34" s="1"/>
  <c r="CG44" i="34" s="1"/>
  <c r="CH44" i="34" s="1"/>
  <c r="G43" i="34"/>
  <c r="H43" i="34"/>
  <c r="I43" i="34"/>
  <c r="J43" i="34"/>
  <c r="K43" i="34"/>
  <c r="L43" i="34"/>
  <c r="M43" i="34"/>
  <c r="N43" i="34"/>
  <c r="O43" i="34"/>
  <c r="P43" i="34"/>
  <c r="Q43" i="34"/>
  <c r="R43" i="34"/>
  <c r="S43" i="34"/>
  <c r="U43" i="34"/>
  <c r="V43" i="34" s="1"/>
  <c r="W43" i="34" s="1"/>
  <c r="X43" i="34" s="1"/>
  <c r="Y43" i="34" s="1"/>
  <c r="Z43" i="34" s="1"/>
  <c r="AA43" i="34" s="1"/>
  <c r="AB43" i="34"/>
  <c r="AC43" i="34" s="1"/>
  <c r="AD43" i="34" s="1"/>
  <c r="AE43" i="34" s="1"/>
  <c r="AF43" i="34" s="1"/>
  <c r="AG43" i="34" s="1"/>
  <c r="AH43" i="34" s="1"/>
  <c r="AI43" i="34" s="1"/>
  <c r="AJ43" i="34"/>
  <c r="AK43" i="34" s="1"/>
  <c r="AL43" i="34" s="1"/>
  <c r="AM43" i="34" s="1"/>
  <c r="AN43" i="34" s="1"/>
  <c r="AO43" i="34" s="1"/>
  <c r="AP43" i="34" s="1"/>
  <c r="AQ43" i="34" s="1"/>
  <c r="AR43" i="34" s="1"/>
  <c r="AS43" i="34" s="1"/>
  <c r="AT43" i="34" s="1"/>
  <c r="AU43" i="34" s="1"/>
  <c r="AV43" i="34" s="1"/>
  <c r="AW43" i="34" s="1"/>
  <c r="AX43" i="34" s="1"/>
  <c r="AY43" i="34" s="1"/>
  <c r="AZ43" i="34" s="1"/>
  <c r="BA43" i="34" s="1"/>
  <c r="BB43" i="34" s="1"/>
  <c r="BC43" i="34" s="1"/>
  <c r="BD43" i="34" s="1"/>
  <c r="BE43" i="34" s="1"/>
  <c r="BF43" i="34" s="1"/>
  <c r="BG43" i="34" s="1"/>
  <c r="BH43" i="34" s="1"/>
  <c r="BI43" i="34" s="1"/>
  <c r="BJ43" i="34" s="1"/>
  <c r="BK43" i="34" s="1"/>
  <c r="BL43" i="34" s="1"/>
  <c r="BM43" i="34" s="1"/>
  <c r="BN43" i="34" s="1"/>
  <c r="BO43" i="34" s="1"/>
  <c r="BP43" i="34" s="1"/>
  <c r="BQ43" i="34" s="1"/>
  <c r="BR43" i="34" s="1"/>
  <c r="BS43" i="34" s="1"/>
  <c r="BT43" i="34" s="1"/>
  <c r="BU43" i="34" s="1"/>
  <c r="BV43" i="34" s="1"/>
  <c r="BW43" i="34" s="1"/>
  <c r="BX43" i="34" s="1"/>
  <c r="BY43" i="34" s="1"/>
  <c r="BZ43" i="34" s="1"/>
  <c r="CA43" i="34" s="1"/>
  <c r="CB43" i="34" s="1"/>
  <c r="CC43" i="34" s="1"/>
  <c r="CD43" i="34" s="1"/>
  <c r="CE43" i="34" s="1"/>
  <c r="CF43" i="34" s="1"/>
  <c r="CG43" i="34" s="1"/>
  <c r="CH43" i="34" s="1"/>
  <c r="G42" i="34"/>
  <c r="H42" i="34"/>
  <c r="I42" i="34"/>
  <c r="J42" i="34"/>
  <c r="K42" i="34"/>
  <c r="L42" i="34"/>
  <c r="M42" i="34"/>
  <c r="N42" i="34"/>
  <c r="O42" i="34"/>
  <c r="P42" i="34"/>
  <c r="Q42" i="34"/>
  <c r="R42" i="34"/>
  <c r="S42" i="34"/>
  <c r="U42" i="34"/>
  <c r="V42" i="34" s="1"/>
  <c r="W42" i="34" s="1"/>
  <c r="X42" i="34" s="1"/>
  <c r="Y42" i="34" s="1"/>
  <c r="Z42" i="34" s="1"/>
  <c r="AA42" i="34" s="1"/>
  <c r="AB42" i="34" s="1"/>
  <c r="AC42" i="34" s="1"/>
  <c r="AD42" i="34" s="1"/>
  <c r="AE42" i="34" s="1"/>
  <c r="AF42" i="34" s="1"/>
  <c r="AG42" i="34" s="1"/>
  <c r="AH42" i="34" s="1"/>
  <c r="AI42" i="34" s="1"/>
  <c r="AJ42" i="34" s="1"/>
  <c r="AK42" i="34" s="1"/>
  <c r="AL42" i="34" s="1"/>
  <c r="AM42" i="34" s="1"/>
  <c r="AN42" i="34" s="1"/>
  <c r="AO42" i="34" s="1"/>
  <c r="AP42" i="34" s="1"/>
  <c r="AQ42" i="34" s="1"/>
  <c r="AR42" i="34" s="1"/>
  <c r="AS42" i="34" s="1"/>
  <c r="AT42" i="34" s="1"/>
  <c r="AU42" i="34" s="1"/>
  <c r="AV42" i="34" s="1"/>
  <c r="AW42" i="34" s="1"/>
  <c r="AX42" i="34" s="1"/>
  <c r="AY42" i="34" s="1"/>
  <c r="AZ42" i="34" s="1"/>
  <c r="BA42" i="34" s="1"/>
  <c r="BB42" i="34" s="1"/>
  <c r="BC42" i="34" s="1"/>
  <c r="BD42" i="34" s="1"/>
  <c r="BE42" i="34" s="1"/>
  <c r="BF42" i="34" s="1"/>
  <c r="BG42" i="34" s="1"/>
  <c r="BH42" i="34" s="1"/>
  <c r="BI42" i="34" s="1"/>
  <c r="BJ42" i="34" s="1"/>
  <c r="BK42" i="34" s="1"/>
  <c r="BL42" i="34" s="1"/>
  <c r="BM42" i="34" s="1"/>
  <c r="BN42" i="34" s="1"/>
  <c r="BO42" i="34" s="1"/>
  <c r="BP42" i="34" s="1"/>
  <c r="BQ42" i="34" s="1"/>
  <c r="BR42" i="34" s="1"/>
  <c r="BS42" i="34" s="1"/>
  <c r="BT42" i="34" s="1"/>
  <c r="BU42" i="34" s="1"/>
  <c r="BV42" i="34" s="1"/>
  <c r="BW42" i="34" s="1"/>
  <c r="BX42" i="34" s="1"/>
  <c r="BY42" i="34" s="1"/>
  <c r="BZ42" i="34" s="1"/>
  <c r="CA42" i="34" s="1"/>
  <c r="CB42" i="34" s="1"/>
  <c r="CC42" i="34" s="1"/>
  <c r="CD42" i="34" s="1"/>
  <c r="CE42" i="34" s="1"/>
  <c r="CF42" i="34" s="1"/>
  <c r="CG42" i="34" s="1"/>
  <c r="CH42" i="34" s="1"/>
  <c r="G41" i="34"/>
  <c r="G53" i="33"/>
  <c r="H53" i="33"/>
  <c r="I53" i="33"/>
  <c r="J53" i="33"/>
  <c r="K53" i="33"/>
  <c r="L53" i="33"/>
  <c r="M53" i="33"/>
  <c r="N53" i="33"/>
  <c r="O53" i="33"/>
  <c r="P53" i="33"/>
  <c r="Q53" i="33"/>
  <c r="R53" i="33"/>
  <c r="S53" i="33"/>
  <c r="U53" i="33"/>
  <c r="V53" i="33" s="1"/>
  <c r="W53" i="33" s="1"/>
  <c r="X53" i="33" s="1"/>
  <c r="Y53" i="33" s="1"/>
  <c r="Z53" i="33" s="1"/>
  <c r="AA53" i="33" s="1"/>
  <c r="AB53" i="33" s="1"/>
  <c r="AC53" i="33" s="1"/>
  <c r="AD53" i="33" s="1"/>
  <c r="AE53" i="33" s="1"/>
  <c r="AF53" i="33" s="1"/>
  <c r="AG53" i="33" s="1"/>
  <c r="AH53" i="33" s="1"/>
  <c r="AI53" i="33" s="1"/>
  <c r="AJ53" i="33" s="1"/>
  <c r="AK53" i="33" s="1"/>
  <c r="AL53" i="33" s="1"/>
  <c r="AM53" i="33" s="1"/>
  <c r="AN53" i="33" s="1"/>
  <c r="AO53" i="33" s="1"/>
  <c r="AP53" i="33" s="1"/>
  <c r="AQ53" i="33" s="1"/>
  <c r="AR53" i="33" s="1"/>
  <c r="AS53" i="33" s="1"/>
  <c r="AT53" i="33" s="1"/>
  <c r="AU53" i="33" s="1"/>
  <c r="AV53" i="33" s="1"/>
  <c r="AW53" i="33" s="1"/>
  <c r="AX53" i="33" s="1"/>
  <c r="AY53" i="33" s="1"/>
  <c r="AZ53" i="33" s="1"/>
  <c r="BA53" i="33" s="1"/>
  <c r="BB53" i="33" s="1"/>
  <c r="BC53" i="33" s="1"/>
  <c r="BD53" i="33" s="1"/>
  <c r="BE53" i="33" s="1"/>
  <c r="BF53" i="33" s="1"/>
  <c r="BG53" i="33" s="1"/>
  <c r="BH53" i="33" s="1"/>
  <c r="BI53" i="33" s="1"/>
  <c r="BJ53" i="33" s="1"/>
  <c r="BK53" i="33" s="1"/>
  <c r="BL53" i="33" s="1"/>
  <c r="BM53" i="33" s="1"/>
  <c r="BN53" i="33" s="1"/>
  <c r="BO53" i="33" s="1"/>
  <c r="BP53" i="33" s="1"/>
  <c r="BQ53" i="33" s="1"/>
  <c r="BR53" i="33" s="1"/>
  <c r="BS53" i="33" s="1"/>
  <c r="BT53" i="33" s="1"/>
  <c r="BU53" i="33" s="1"/>
  <c r="BV53" i="33" s="1"/>
  <c r="BW53" i="33" s="1"/>
  <c r="BX53" i="33" s="1"/>
  <c r="BY53" i="33" s="1"/>
  <c r="BZ53" i="33" s="1"/>
  <c r="CA53" i="33" s="1"/>
  <c r="CB53" i="33" s="1"/>
  <c r="CC53" i="33" s="1"/>
  <c r="CD53" i="33" s="1"/>
  <c r="CE53" i="33" s="1"/>
  <c r="CF53" i="33" s="1"/>
  <c r="CG53" i="33" s="1"/>
  <c r="CH53" i="33" s="1"/>
  <c r="G52" i="33"/>
  <c r="H52" i="33"/>
  <c r="I52" i="33"/>
  <c r="J52" i="33"/>
  <c r="K52" i="33"/>
  <c r="L52" i="33"/>
  <c r="M52" i="33"/>
  <c r="N52" i="33"/>
  <c r="O52" i="33"/>
  <c r="P52" i="33"/>
  <c r="Q52" i="33"/>
  <c r="R52" i="33"/>
  <c r="S52" i="33"/>
  <c r="U52" i="33"/>
  <c r="V52" i="33" s="1"/>
  <c r="W52" i="33" s="1"/>
  <c r="X52" i="33" s="1"/>
  <c r="Y52" i="33" s="1"/>
  <c r="Z52" i="33" s="1"/>
  <c r="AA52" i="33" s="1"/>
  <c r="AB52" i="33" s="1"/>
  <c r="AC52" i="33" s="1"/>
  <c r="AD52" i="33" s="1"/>
  <c r="AE52" i="33" s="1"/>
  <c r="AF52" i="33" s="1"/>
  <c r="AG52" i="33" s="1"/>
  <c r="AH52" i="33" s="1"/>
  <c r="AI52" i="33" s="1"/>
  <c r="AJ52" i="33" s="1"/>
  <c r="AK52" i="33" s="1"/>
  <c r="AL52" i="33" s="1"/>
  <c r="AM52" i="33" s="1"/>
  <c r="AN52" i="33" s="1"/>
  <c r="AO52" i="33" s="1"/>
  <c r="AP52" i="33" s="1"/>
  <c r="AQ52" i="33" s="1"/>
  <c r="AR52" i="33" s="1"/>
  <c r="AS52" i="33" s="1"/>
  <c r="AT52" i="33" s="1"/>
  <c r="AU52" i="33" s="1"/>
  <c r="AV52" i="33" s="1"/>
  <c r="AW52" i="33" s="1"/>
  <c r="AX52" i="33" s="1"/>
  <c r="AY52" i="33" s="1"/>
  <c r="AZ52" i="33" s="1"/>
  <c r="BA52" i="33" s="1"/>
  <c r="BB52" i="33" s="1"/>
  <c r="BC52" i="33" s="1"/>
  <c r="BD52" i="33" s="1"/>
  <c r="BE52" i="33" s="1"/>
  <c r="BF52" i="33" s="1"/>
  <c r="BG52" i="33" s="1"/>
  <c r="BH52" i="33" s="1"/>
  <c r="BI52" i="33" s="1"/>
  <c r="BJ52" i="33" s="1"/>
  <c r="BK52" i="33" s="1"/>
  <c r="BL52" i="33" s="1"/>
  <c r="BM52" i="33" s="1"/>
  <c r="BN52" i="33" s="1"/>
  <c r="BO52" i="33" s="1"/>
  <c r="BP52" i="33" s="1"/>
  <c r="BQ52" i="33" s="1"/>
  <c r="BR52" i="33" s="1"/>
  <c r="BS52" i="33" s="1"/>
  <c r="BT52" i="33" s="1"/>
  <c r="BU52" i="33" s="1"/>
  <c r="BV52" i="33" s="1"/>
  <c r="BW52" i="33" s="1"/>
  <c r="BX52" i="33" s="1"/>
  <c r="BY52" i="33" s="1"/>
  <c r="BZ52" i="33" s="1"/>
  <c r="CA52" i="33" s="1"/>
  <c r="CB52" i="33" s="1"/>
  <c r="CC52" i="33" s="1"/>
  <c r="CD52" i="33" s="1"/>
  <c r="CE52" i="33" s="1"/>
  <c r="CF52" i="33" s="1"/>
  <c r="CG52" i="33" s="1"/>
  <c r="CH52" i="33" s="1"/>
  <c r="G51" i="33"/>
  <c r="H51" i="33"/>
  <c r="I51" i="33"/>
  <c r="J51" i="33"/>
  <c r="K51" i="33"/>
  <c r="L51" i="33"/>
  <c r="M51" i="33"/>
  <c r="N51" i="33"/>
  <c r="O51" i="33"/>
  <c r="P51" i="33"/>
  <c r="Q51" i="33"/>
  <c r="R51" i="33"/>
  <c r="S51" i="33"/>
  <c r="U51" i="33"/>
  <c r="V51" i="33" s="1"/>
  <c r="W51" i="33" s="1"/>
  <c r="X51" i="33" s="1"/>
  <c r="Y51" i="33" s="1"/>
  <c r="Z51" i="33" s="1"/>
  <c r="AA51" i="33" s="1"/>
  <c r="AB51" i="33" s="1"/>
  <c r="AC51" i="33" s="1"/>
  <c r="AD51" i="33" s="1"/>
  <c r="AE51" i="33" s="1"/>
  <c r="AF51" i="33" s="1"/>
  <c r="AG51" i="33" s="1"/>
  <c r="AH51" i="33" s="1"/>
  <c r="AI51" i="33" s="1"/>
  <c r="AJ51" i="33" s="1"/>
  <c r="AK51" i="33" s="1"/>
  <c r="AL51" i="33" s="1"/>
  <c r="AM51" i="33" s="1"/>
  <c r="AN51" i="33" s="1"/>
  <c r="AO51" i="33" s="1"/>
  <c r="AP51" i="33" s="1"/>
  <c r="AQ51" i="33" s="1"/>
  <c r="AR51" i="33" s="1"/>
  <c r="AS51" i="33" s="1"/>
  <c r="AT51" i="33" s="1"/>
  <c r="AU51" i="33" s="1"/>
  <c r="AV51" i="33" s="1"/>
  <c r="AW51" i="33" s="1"/>
  <c r="AX51" i="33" s="1"/>
  <c r="AY51" i="33" s="1"/>
  <c r="AZ51" i="33" s="1"/>
  <c r="BA51" i="33" s="1"/>
  <c r="BB51" i="33" s="1"/>
  <c r="BC51" i="33" s="1"/>
  <c r="BD51" i="33" s="1"/>
  <c r="BE51" i="33" s="1"/>
  <c r="BF51" i="33" s="1"/>
  <c r="BG51" i="33" s="1"/>
  <c r="BH51" i="33" s="1"/>
  <c r="BI51" i="33" s="1"/>
  <c r="BJ51" i="33" s="1"/>
  <c r="BK51" i="33" s="1"/>
  <c r="BL51" i="33" s="1"/>
  <c r="BM51" i="33" s="1"/>
  <c r="BN51" i="33" s="1"/>
  <c r="BO51" i="33" s="1"/>
  <c r="BP51" i="33" s="1"/>
  <c r="BQ51" i="33" s="1"/>
  <c r="BR51" i="33" s="1"/>
  <c r="BS51" i="33" s="1"/>
  <c r="BT51" i="33" s="1"/>
  <c r="BU51" i="33" s="1"/>
  <c r="BV51" i="33" s="1"/>
  <c r="BW51" i="33" s="1"/>
  <c r="BX51" i="33" s="1"/>
  <c r="BY51" i="33" s="1"/>
  <c r="BZ51" i="33" s="1"/>
  <c r="CA51" i="33" s="1"/>
  <c r="CB51" i="33" s="1"/>
  <c r="CC51" i="33" s="1"/>
  <c r="CD51" i="33" s="1"/>
  <c r="CE51" i="33" s="1"/>
  <c r="CF51" i="33" s="1"/>
  <c r="CG51" i="33" s="1"/>
  <c r="CH51" i="33" s="1"/>
  <c r="G50" i="33"/>
  <c r="H50" i="33"/>
  <c r="I50" i="33"/>
  <c r="J50" i="33"/>
  <c r="K50" i="33"/>
  <c r="L50" i="33"/>
  <c r="M50" i="33"/>
  <c r="N50" i="33"/>
  <c r="O50" i="33"/>
  <c r="P50" i="33"/>
  <c r="Q50" i="33"/>
  <c r="R50" i="33"/>
  <c r="S50" i="33"/>
  <c r="U50" i="33"/>
  <c r="V50" i="33" s="1"/>
  <c r="W50" i="33" s="1"/>
  <c r="X50" i="33" s="1"/>
  <c r="Y50" i="33" s="1"/>
  <c r="Z50" i="33" s="1"/>
  <c r="AA50" i="33" s="1"/>
  <c r="AB50" i="33" s="1"/>
  <c r="AC50" i="33" s="1"/>
  <c r="AD50" i="33" s="1"/>
  <c r="AE50" i="33" s="1"/>
  <c r="AF50" i="33" s="1"/>
  <c r="AG50" i="33" s="1"/>
  <c r="AH50" i="33" s="1"/>
  <c r="AI50" i="33" s="1"/>
  <c r="AJ50" i="33" s="1"/>
  <c r="AK50" i="33" s="1"/>
  <c r="AL50" i="33" s="1"/>
  <c r="AM50" i="33" s="1"/>
  <c r="AN50" i="33" s="1"/>
  <c r="AO50" i="33" s="1"/>
  <c r="AP50" i="33" s="1"/>
  <c r="AQ50" i="33" s="1"/>
  <c r="AR50" i="33" s="1"/>
  <c r="AS50" i="33" s="1"/>
  <c r="AT50" i="33" s="1"/>
  <c r="AU50" i="33" s="1"/>
  <c r="AV50" i="33" s="1"/>
  <c r="AW50" i="33" s="1"/>
  <c r="AX50" i="33" s="1"/>
  <c r="AY50" i="33" s="1"/>
  <c r="AZ50" i="33" s="1"/>
  <c r="BA50" i="33" s="1"/>
  <c r="BB50" i="33" s="1"/>
  <c r="BC50" i="33" s="1"/>
  <c r="BD50" i="33" s="1"/>
  <c r="BE50" i="33" s="1"/>
  <c r="BF50" i="33" s="1"/>
  <c r="BG50" i="33" s="1"/>
  <c r="BH50" i="33" s="1"/>
  <c r="BI50" i="33" s="1"/>
  <c r="BJ50" i="33" s="1"/>
  <c r="BK50" i="33" s="1"/>
  <c r="BL50" i="33" s="1"/>
  <c r="BM50" i="33" s="1"/>
  <c r="BN50" i="33" s="1"/>
  <c r="BO50" i="33" s="1"/>
  <c r="BP50" i="33" s="1"/>
  <c r="BQ50" i="33" s="1"/>
  <c r="BR50" i="33" s="1"/>
  <c r="BS50" i="33" s="1"/>
  <c r="BT50" i="33" s="1"/>
  <c r="BU50" i="33" s="1"/>
  <c r="BV50" i="33" s="1"/>
  <c r="BW50" i="33" s="1"/>
  <c r="BX50" i="33" s="1"/>
  <c r="BY50" i="33" s="1"/>
  <c r="BZ50" i="33" s="1"/>
  <c r="CA50" i="33" s="1"/>
  <c r="CB50" i="33" s="1"/>
  <c r="CC50" i="33" s="1"/>
  <c r="CD50" i="33" s="1"/>
  <c r="CE50" i="33" s="1"/>
  <c r="CF50" i="33" s="1"/>
  <c r="CG50" i="33" s="1"/>
  <c r="CH50" i="33" s="1"/>
  <c r="G49" i="33"/>
  <c r="H49" i="33"/>
  <c r="I49" i="33"/>
  <c r="J49" i="33"/>
  <c r="K49" i="33"/>
  <c r="L49" i="33"/>
  <c r="M49" i="33"/>
  <c r="N49" i="33"/>
  <c r="O49" i="33"/>
  <c r="P49" i="33"/>
  <c r="Q49" i="33"/>
  <c r="R49" i="33"/>
  <c r="S49" i="33"/>
  <c r="U49" i="33"/>
  <c r="V49" i="33" s="1"/>
  <c r="W49" i="33" s="1"/>
  <c r="X49" i="33" s="1"/>
  <c r="Y49" i="33" s="1"/>
  <c r="Z49" i="33" s="1"/>
  <c r="AA49" i="33" s="1"/>
  <c r="AB49" i="33" s="1"/>
  <c r="AC49" i="33" s="1"/>
  <c r="AD49" i="33" s="1"/>
  <c r="AE49" i="33" s="1"/>
  <c r="AF49" i="33" s="1"/>
  <c r="AG49" i="33" s="1"/>
  <c r="AH49" i="33" s="1"/>
  <c r="AI49" i="33" s="1"/>
  <c r="AJ49" i="33" s="1"/>
  <c r="AK49" i="33" s="1"/>
  <c r="AL49" i="33" s="1"/>
  <c r="AM49" i="33" s="1"/>
  <c r="AN49" i="33" s="1"/>
  <c r="AO49" i="33" s="1"/>
  <c r="AP49" i="33" s="1"/>
  <c r="AQ49" i="33" s="1"/>
  <c r="AR49" i="33" s="1"/>
  <c r="AS49" i="33" s="1"/>
  <c r="AT49" i="33" s="1"/>
  <c r="AU49" i="33" s="1"/>
  <c r="AV49" i="33" s="1"/>
  <c r="AW49" i="33" s="1"/>
  <c r="AX49" i="33" s="1"/>
  <c r="AY49" i="33" s="1"/>
  <c r="AZ49" i="33" s="1"/>
  <c r="BA49" i="33" s="1"/>
  <c r="BB49" i="33" s="1"/>
  <c r="BC49" i="33" s="1"/>
  <c r="BD49" i="33" s="1"/>
  <c r="BE49" i="33" s="1"/>
  <c r="BF49" i="33" s="1"/>
  <c r="BG49" i="33" s="1"/>
  <c r="BH49" i="33" s="1"/>
  <c r="BI49" i="33" s="1"/>
  <c r="BJ49" i="33" s="1"/>
  <c r="BK49" i="33" s="1"/>
  <c r="BL49" i="33" s="1"/>
  <c r="BM49" i="33" s="1"/>
  <c r="BN49" i="33" s="1"/>
  <c r="BO49" i="33" s="1"/>
  <c r="BP49" i="33" s="1"/>
  <c r="BQ49" i="33" s="1"/>
  <c r="BR49" i="33" s="1"/>
  <c r="BS49" i="33" s="1"/>
  <c r="BT49" i="33" s="1"/>
  <c r="BU49" i="33" s="1"/>
  <c r="BV49" i="33" s="1"/>
  <c r="BW49" i="33" s="1"/>
  <c r="BX49" i="33" s="1"/>
  <c r="BY49" i="33" s="1"/>
  <c r="BZ49" i="33" s="1"/>
  <c r="CA49" i="33" s="1"/>
  <c r="CB49" i="33" s="1"/>
  <c r="CC49" i="33" s="1"/>
  <c r="CD49" i="33" s="1"/>
  <c r="CE49" i="33" s="1"/>
  <c r="CF49" i="33" s="1"/>
  <c r="CG49" i="33" s="1"/>
  <c r="CH49" i="33" s="1"/>
  <c r="G48" i="33"/>
  <c r="H48" i="33"/>
  <c r="I48" i="33"/>
  <c r="J48" i="33"/>
  <c r="K48" i="33"/>
  <c r="L48" i="33"/>
  <c r="M48" i="33"/>
  <c r="N48" i="33"/>
  <c r="O48" i="33"/>
  <c r="P48" i="33"/>
  <c r="Q48" i="33"/>
  <c r="R48" i="33"/>
  <c r="S48" i="33"/>
  <c r="U48" i="33"/>
  <c r="V48" i="33"/>
  <c r="W48" i="33" s="1"/>
  <c r="X48" i="33" s="1"/>
  <c r="Y48" i="33" s="1"/>
  <c r="Z48" i="33" s="1"/>
  <c r="AA48" i="33" s="1"/>
  <c r="AB48" i="33" s="1"/>
  <c r="AC48" i="33" s="1"/>
  <c r="AD48" i="33"/>
  <c r="AE48" i="33" s="1"/>
  <c r="AF48" i="33" s="1"/>
  <c r="AG48" i="33" s="1"/>
  <c r="AH48" i="33" s="1"/>
  <c r="AI48" i="33" s="1"/>
  <c r="AJ48" i="33" s="1"/>
  <c r="AK48" i="33" s="1"/>
  <c r="AL48" i="33" s="1"/>
  <c r="AM48" i="33" s="1"/>
  <c r="AN48" i="33" s="1"/>
  <c r="AO48" i="33" s="1"/>
  <c r="AP48" i="33" s="1"/>
  <c r="AQ48" i="33" s="1"/>
  <c r="AR48" i="33" s="1"/>
  <c r="AS48" i="33" s="1"/>
  <c r="AT48" i="33" s="1"/>
  <c r="AU48" i="33" s="1"/>
  <c r="AV48" i="33" s="1"/>
  <c r="AW48" i="33" s="1"/>
  <c r="AX48" i="33" s="1"/>
  <c r="AY48" i="33" s="1"/>
  <c r="AZ48" i="33" s="1"/>
  <c r="BA48" i="33" s="1"/>
  <c r="BB48" i="33" s="1"/>
  <c r="BC48" i="33" s="1"/>
  <c r="BD48" i="33" s="1"/>
  <c r="BE48" i="33" s="1"/>
  <c r="BF48" i="33" s="1"/>
  <c r="BG48" i="33" s="1"/>
  <c r="BH48" i="33" s="1"/>
  <c r="BI48" i="33" s="1"/>
  <c r="BJ48" i="33" s="1"/>
  <c r="BK48" i="33" s="1"/>
  <c r="BL48" i="33" s="1"/>
  <c r="BM48" i="33" s="1"/>
  <c r="BN48" i="33" s="1"/>
  <c r="BO48" i="33" s="1"/>
  <c r="BP48" i="33" s="1"/>
  <c r="BQ48" i="33" s="1"/>
  <c r="BR48" i="33" s="1"/>
  <c r="BS48" i="33" s="1"/>
  <c r="BT48" i="33" s="1"/>
  <c r="BU48" i="33" s="1"/>
  <c r="BV48" i="33" s="1"/>
  <c r="BW48" i="33" s="1"/>
  <c r="BX48" i="33" s="1"/>
  <c r="BY48" i="33" s="1"/>
  <c r="BZ48" i="33" s="1"/>
  <c r="CA48" i="33" s="1"/>
  <c r="CB48" i="33" s="1"/>
  <c r="CC48" i="33" s="1"/>
  <c r="CD48" i="33" s="1"/>
  <c r="CE48" i="33" s="1"/>
  <c r="CF48" i="33" s="1"/>
  <c r="CG48" i="33" s="1"/>
  <c r="CH48" i="33" s="1"/>
  <c r="K47" i="33"/>
  <c r="L47" i="33"/>
  <c r="M47" i="33"/>
  <c r="N47" i="33"/>
  <c r="O47" i="33"/>
  <c r="P47" i="33"/>
  <c r="Q47" i="33"/>
  <c r="R47" i="33"/>
  <c r="S47" i="33"/>
  <c r="U47" i="33"/>
  <c r="V47" i="33" s="1"/>
  <c r="W47" i="33" s="1"/>
  <c r="X47" i="33" s="1"/>
  <c r="Y47" i="33" s="1"/>
  <c r="Z47" i="33" s="1"/>
  <c r="AA47" i="33"/>
  <c r="AB47" i="33" s="1"/>
  <c r="AC47" i="33" s="1"/>
  <c r="AD47" i="33" s="1"/>
  <c r="AE47" i="33" s="1"/>
  <c r="AF47" i="33" s="1"/>
  <c r="AG47" i="33" s="1"/>
  <c r="AH47" i="33" s="1"/>
  <c r="AI47" i="33" s="1"/>
  <c r="AJ47" i="33" s="1"/>
  <c r="AK47" i="33" s="1"/>
  <c r="AL47" i="33" s="1"/>
  <c r="AM47" i="33" s="1"/>
  <c r="AN47" i="33" s="1"/>
  <c r="AO47" i="33" s="1"/>
  <c r="AP47" i="33" s="1"/>
  <c r="AQ47" i="33" s="1"/>
  <c r="AR47" i="33" s="1"/>
  <c r="AS47" i="33" s="1"/>
  <c r="AT47" i="33" s="1"/>
  <c r="AU47" i="33" s="1"/>
  <c r="AV47" i="33" s="1"/>
  <c r="AW47" i="33" s="1"/>
  <c r="AX47" i="33" s="1"/>
  <c r="AY47" i="33" s="1"/>
  <c r="AZ47" i="33" s="1"/>
  <c r="BA47" i="33" s="1"/>
  <c r="BB47" i="33" s="1"/>
  <c r="BC47" i="33" s="1"/>
  <c r="BD47" i="33" s="1"/>
  <c r="BE47" i="33" s="1"/>
  <c r="BF47" i="33" s="1"/>
  <c r="BG47" i="33" s="1"/>
  <c r="BH47" i="33" s="1"/>
  <c r="BI47" i="33" s="1"/>
  <c r="BJ47" i="33" s="1"/>
  <c r="BK47" i="33" s="1"/>
  <c r="BL47" i="33" s="1"/>
  <c r="BM47" i="33" s="1"/>
  <c r="BN47" i="33" s="1"/>
  <c r="BO47" i="33" s="1"/>
  <c r="BP47" i="33" s="1"/>
  <c r="BQ47" i="33" s="1"/>
  <c r="BR47" i="33" s="1"/>
  <c r="BS47" i="33" s="1"/>
  <c r="BT47" i="33" s="1"/>
  <c r="BU47" i="33" s="1"/>
  <c r="BV47" i="33" s="1"/>
  <c r="BW47" i="33" s="1"/>
  <c r="BX47" i="33" s="1"/>
  <c r="BY47" i="33" s="1"/>
  <c r="BZ47" i="33" s="1"/>
  <c r="CA47" i="33" s="1"/>
  <c r="CB47" i="33" s="1"/>
  <c r="CC47" i="33" s="1"/>
  <c r="CD47" i="33" s="1"/>
  <c r="CE47" i="33" s="1"/>
  <c r="CF47" i="33" s="1"/>
  <c r="CG47" i="33" s="1"/>
  <c r="CH47" i="33" s="1"/>
  <c r="G47" i="33"/>
  <c r="H47" i="33"/>
  <c r="I47" i="33"/>
  <c r="J47" i="33"/>
  <c r="G46" i="33"/>
  <c r="H46" i="33"/>
  <c r="I46" i="33"/>
  <c r="J46" i="33"/>
  <c r="K46" i="33"/>
  <c r="L46" i="33"/>
  <c r="M46" i="33"/>
  <c r="N46" i="33"/>
  <c r="O46" i="33"/>
  <c r="P46" i="33"/>
  <c r="Q46" i="33"/>
  <c r="R46" i="33"/>
  <c r="S46" i="33"/>
  <c r="U46" i="33"/>
  <c r="V46" i="33" s="1"/>
  <c r="W46" i="33" s="1"/>
  <c r="X46" i="33"/>
  <c r="Y46" i="33" s="1"/>
  <c r="Z46" i="33" s="1"/>
  <c r="AA46" i="33" s="1"/>
  <c r="AB46" i="33" s="1"/>
  <c r="AC46" i="33" s="1"/>
  <c r="AD46" i="33" s="1"/>
  <c r="AE46" i="33" s="1"/>
  <c r="AF46" i="33" s="1"/>
  <c r="AG46" i="33" s="1"/>
  <c r="AH46" i="33" s="1"/>
  <c r="AI46" i="33" s="1"/>
  <c r="AJ46" i="33" s="1"/>
  <c r="AK46" i="33" s="1"/>
  <c r="AL46" i="33" s="1"/>
  <c r="AM46" i="33" s="1"/>
  <c r="AN46" i="33" s="1"/>
  <c r="AO46" i="33" s="1"/>
  <c r="AP46" i="33" s="1"/>
  <c r="AQ46" i="33" s="1"/>
  <c r="AR46" i="33" s="1"/>
  <c r="AS46" i="33" s="1"/>
  <c r="AT46" i="33" s="1"/>
  <c r="AU46" i="33" s="1"/>
  <c r="AV46" i="33" s="1"/>
  <c r="AW46" i="33" s="1"/>
  <c r="AX46" i="33" s="1"/>
  <c r="AY46" i="33" s="1"/>
  <c r="AZ46" i="33" s="1"/>
  <c r="BA46" i="33" s="1"/>
  <c r="BB46" i="33" s="1"/>
  <c r="BC46" i="33" s="1"/>
  <c r="BD46" i="33" s="1"/>
  <c r="BE46" i="33" s="1"/>
  <c r="BF46" i="33" s="1"/>
  <c r="BG46" i="33" s="1"/>
  <c r="BH46" i="33" s="1"/>
  <c r="BI46" i="33" s="1"/>
  <c r="BJ46" i="33" s="1"/>
  <c r="BK46" i="33" s="1"/>
  <c r="BL46" i="33" s="1"/>
  <c r="BM46" i="33" s="1"/>
  <c r="BN46" i="33" s="1"/>
  <c r="BO46" i="33" s="1"/>
  <c r="BP46" i="33" s="1"/>
  <c r="BQ46" i="33" s="1"/>
  <c r="BR46" i="33" s="1"/>
  <c r="BS46" i="33" s="1"/>
  <c r="BT46" i="33" s="1"/>
  <c r="BU46" i="33" s="1"/>
  <c r="BV46" i="33" s="1"/>
  <c r="BW46" i="33" s="1"/>
  <c r="BX46" i="33" s="1"/>
  <c r="BY46" i="33" s="1"/>
  <c r="BZ46" i="33" s="1"/>
  <c r="CA46" i="33" s="1"/>
  <c r="CB46" i="33" s="1"/>
  <c r="CC46" i="33" s="1"/>
  <c r="CD46" i="33" s="1"/>
  <c r="CE46" i="33" s="1"/>
  <c r="CF46" i="33" s="1"/>
  <c r="CG46" i="33" s="1"/>
  <c r="CH46" i="33" s="1"/>
  <c r="G45" i="33"/>
  <c r="H45" i="33"/>
  <c r="I45" i="33"/>
  <c r="J45" i="33"/>
  <c r="K45" i="33"/>
  <c r="L45" i="33"/>
  <c r="M45" i="33"/>
  <c r="N45" i="33"/>
  <c r="O45" i="33"/>
  <c r="P45" i="33"/>
  <c r="Q45" i="33"/>
  <c r="R45" i="33"/>
  <c r="S45" i="33"/>
  <c r="U45" i="33"/>
  <c r="V45" i="33" s="1"/>
  <c r="W45" i="33" s="1"/>
  <c r="X45" i="33" s="1"/>
  <c r="Y45" i="33"/>
  <c r="Z45" i="33" s="1"/>
  <c r="AA45" i="33" s="1"/>
  <c r="AB45" i="33" s="1"/>
  <c r="AC45" i="33" s="1"/>
  <c r="AD45" i="33" s="1"/>
  <c r="AE45" i="33" s="1"/>
  <c r="AF45" i="33" s="1"/>
  <c r="AG45" i="33" s="1"/>
  <c r="AH45" i="33" s="1"/>
  <c r="AI45" i="33" s="1"/>
  <c r="AJ45" i="33" s="1"/>
  <c r="AK45" i="33" s="1"/>
  <c r="AL45" i="33" s="1"/>
  <c r="AM45" i="33" s="1"/>
  <c r="AN45" i="33" s="1"/>
  <c r="AO45" i="33" s="1"/>
  <c r="AP45" i="33" s="1"/>
  <c r="AQ45" i="33" s="1"/>
  <c r="AR45" i="33" s="1"/>
  <c r="AS45" i="33" s="1"/>
  <c r="AT45" i="33" s="1"/>
  <c r="AU45" i="33" s="1"/>
  <c r="AV45" i="33" s="1"/>
  <c r="AW45" i="33" s="1"/>
  <c r="AX45" i="33" s="1"/>
  <c r="AY45" i="33" s="1"/>
  <c r="AZ45" i="33" s="1"/>
  <c r="BA45" i="33" s="1"/>
  <c r="BB45" i="33" s="1"/>
  <c r="BC45" i="33" s="1"/>
  <c r="BD45" i="33" s="1"/>
  <c r="BE45" i="33" s="1"/>
  <c r="BF45" i="33" s="1"/>
  <c r="BG45" i="33" s="1"/>
  <c r="BH45" i="33" s="1"/>
  <c r="BI45" i="33" s="1"/>
  <c r="BJ45" i="33" s="1"/>
  <c r="BK45" i="33" s="1"/>
  <c r="BL45" i="33" s="1"/>
  <c r="BM45" i="33" s="1"/>
  <c r="BN45" i="33" s="1"/>
  <c r="BO45" i="33" s="1"/>
  <c r="BP45" i="33" s="1"/>
  <c r="BQ45" i="33" s="1"/>
  <c r="BR45" i="33" s="1"/>
  <c r="BS45" i="33" s="1"/>
  <c r="BT45" i="33" s="1"/>
  <c r="BU45" i="33" s="1"/>
  <c r="BV45" i="33" s="1"/>
  <c r="BW45" i="33" s="1"/>
  <c r="BX45" i="33" s="1"/>
  <c r="BY45" i="33" s="1"/>
  <c r="BZ45" i="33" s="1"/>
  <c r="CA45" i="33" s="1"/>
  <c r="CB45" i="33" s="1"/>
  <c r="CC45" i="33" s="1"/>
  <c r="CD45" i="33" s="1"/>
  <c r="CE45" i="33" s="1"/>
  <c r="CF45" i="33" s="1"/>
  <c r="CG45" i="33" s="1"/>
  <c r="CH45" i="33" s="1"/>
  <c r="G44" i="33"/>
  <c r="H44" i="33"/>
  <c r="I44" i="33"/>
  <c r="J44" i="33"/>
  <c r="K44" i="33"/>
  <c r="L44" i="33"/>
  <c r="M44" i="33"/>
  <c r="N44" i="33"/>
  <c r="O44" i="33"/>
  <c r="P44" i="33"/>
  <c r="Q44" i="33"/>
  <c r="R44" i="33"/>
  <c r="S44" i="33"/>
  <c r="U44" i="33"/>
  <c r="V44" i="33" s="1"/>
  <c r="W44" i="33" s="1"/>
  <c r="X44" i="33" s="1"/>
  <c r="Y44" i="33" s="1"/>
  <c r="Z44" i="33"/>
  <c r="AA44" i="33" s="1"/>
  <c r="AB44" i="33" s="1"/>
  <c r="AC44" i="33" s="1"/>
  <c r="AD44" i="33" s="1"/>
  <c r="AE44" i="33" s="1"/>
  <c r="AF44" i="33" s="1"/>
  <c r="AG44" i="33" s="1"/>
  <c r="AH44" i="33" s="1"/>
  <c r="AI44" i="33" s="1"/>
  <c r="AJ44" i="33" s="1"/>
  <c r="AK44" i="33" s="1"/>
  <c r="AL44" i="33" s="1"/>
  <c r="AM44" i="33" s="1"/>
  <c r="AN44" i="33" s="1"/>
  <c r="AO44" i="33" s="1"/>
  <c r="AP44" i="33" s="1"/>
  <c r="AQ44" i="33" s="1"/>
  <c r="AR44" i="33" s="1"/>
  <c r="AS44" i="33" s="1"/>
  <c r="AT44" i="33" s="1"/>
  <c r="AU44" i="33" s="1"/>
  <c r="AV44" i="33" s="1"/>
  <c r="AW44" i="33" s="1"/>
  <c r="AX44" i="33" s="1"/>
  <c r="AY44" i="33" s="1"/>
  <c r="AZ44" i="33" s="1"/>
  <c r="BA44" i="33" s="1"/>
  <c r="BB44" i="33" s="1"/>
  <c r="BC44" i="33" s="1"/>
  <c r="BD44" i="33" s="1"/>
  <c r="BE44" i="33" s="1"/>
  <c r="BF44" i="33" s="1"/>
  <c r="BG44" i="33" s="1"/>
  <c r="BH44" i="33" s="1"/>
  <c r="BI44" i="33" s="1"/>
  <c r="BJ44" i="33" s="1"/>
  <c r="BK44" i="33" s="1"/>
  <c r="BL44" i="33" s="1"/>
  <c r="BM44" i="33" s="1"/>
  <c r="BN44" i="33" s="1"/>
  <c r="BO44" i="33" s="1"/>
  <c r="BP44" i="33" s="1"/>
  <c r="BQ44" i="33" s="1"/>
  <c r="BR44" i="33" s="1"/>
  <c r="BS44" i="33" s="1"/>
  <c r="BT44" i="33" s="1"/>
  <c r="BU44" i="33" s="1"/>
  <c r="BV44" i="33" s="1"/>
  <c r="BW44" i="33" s="1"/>
  <c r="BX44" i="33" s="1"/>
  <c r="BY44" i="33" s="1"/>
  <c r="BZ44" i="33" s="1"/>
  <c r="CA44" i="33" s="1"/>
  <c r="CB44" i="33" s="1"/>
  <c r="CC44" i="33" s="1"/>
  <c r="CD44" i="33" s="1"/>
  <c r="CE44" i="33" s="1"/>
  <c r="CF44" i="33" s="1"/>
  <c r="CG44" i="33" s="1"/>
  <c r="CH44" i="33" s="1"/>
  <c r="K43" i="33"/>
  <c r="L43" i="33"/>
  <c r="M43" i="33"/>
  <c r="N43" i="33"/>
  <c r="O43" i="33"/>
  <c r="P43" i="33"/>
  <c r="Q43" i="33"/>
  <c r="R43" i="33"/>
  <c r="S43" i="33"/>
  <c r="U43" i="33"/>
  <c r="V43" i="33" s="1"/>
  <c r="W43" i="33"/>
  <c r="X43" i="33" s="1"/>
  <c r="Y43" i="33" s="1"/>
  <c r="Z43" i="33" s="1"/>
  <c r="AA43" i="33" s="1"/>
  <c r="AB43" i="33" s="1"/>
  <c r="AC43" i="33" s="1"/>
  <c r="AD43" i="33" s="1"/>
  <c r="AE43" i="33" s="1"/>
  <c r="AF43" i="33" s="1"/>
  <c r="AG43" i="33" s="1"/>
  <c r="AH43" i="33" s="1"/>
  <c r="AI43" i="33" s="1"/>
  <c r="AJ43" i="33" s="1"/>
  <c r="AK43" i="33" s="1"/>
  <c r="AL43" i="33" s="1"/>
  <c r="AM43" i="33" s="1"/>
  <c r="AN43" i="33" s="1"/>
  <c r="AO43" i="33" s="1"/>
  <c r="AP43" i="33" s="1"/>
  <c r="AQ43" i="33" s="1"/>
  <c r="AR43" i="33" s="1"/>
  <c r="AS43" i="33" s="1"/>
  <c r="AT43" i="33" s="1"/>
  <c r="AU43" i="33" s="1"/>
  <c r="AV43" i="33" s="1"/>
  <c r="AW43" i="33" s="1"/>
  <c r="AX43" i="33" s="1"/>
  <c r="AY43" i="33" s="1"/>
  <c r="AZ43" i="33" s="1"/>
  <c r="BA43" i="33" s="1"/>
  <c r="BB43" i="33" s="1"/>
  <c r="BC43" i="33" s="1"/>
  <c r="BD43" i="33" s="1"/>
  <c r="BE43" i="33" s="1"/>
  <c r="BF43" i="33" s="1"/>
  <c r="BG43" i="33" s="1"/>
  <c r="BH43" i="33" s="1"/>
  <c r="BI43" i="33" s="1"/>
  <c r="BJ43" i="33" s="1"/>
  <c r="BK43" i="33" s="1"/>
  <c r="BL43" i="33" s="1"/>
  <c r="BM43" i="33" s="1"/>
  <c r="BN43" i="33" s="1"/>
  <c r="BO43" i="33" s="1"/>
  <c r="BP43" i="33" s="1"/>
  <c r="BQ43" i="33" s="1"/>
  <c r="BR43" i="33" s="1"/>
  <c r="BS43" i="33" s="1"/>
  <c r="BT43" i="33" s="1"/>
  <c r="BU43" i="33" s="1"/>
  <c r="BV43" i="33" s="1"/>
  <c r="BW43" i="33" s="1"/>
  <c r="BX43" i="33" s="1"/>
  <c r="BY43" i="33" s="1"/>
  <c r="BZ43" i="33" s="1"/>
  <c r="CA43" i="33" s="1"/>
  <c r="CB43" i="33" s="1"/>
  <c r="CC43" i="33" s="1"/>
  <c r="CD43" i="33" s="1"/>
  <c r="CE43" i="33" s="1"/>
  <c r="CF43" i="33" s="1"/>
  <c r="CG43" i="33" s="1"/>
  <c r="CH43" i="33" s="1"/>
  <c r="G43" i="33"/>
  <c r="H43" i="33"/>
  <c r="I43" i="33"/>
  <c r="J43" i="33"/>
  <c r="G42" i="33"/>
  <c r="H42" i="33"/>
  <c r="I42" i="33"/>
  <c r="J42" i="33"/>
  <c r="K42" i="33"/>
  <c r="L42" i="33"/>
  <c r="M42" i="33"/>
  <c r="N42" i="33"/>
  <c r="O42" i="33"/>
  <c r="P42" i="33"/>
  <c r="Q42" i="33"/>
  <c r="R42" i="33"/>
  <c r="S42" i="33"/>
  <c r="U42" i="33"/>
  <c r="V42" i="33" s="1"/>
  <c r="W42" i="33" s="1"/>
  <c r="X42" i="33" s="1"/>
  <c r="Y42" i="33" s="1"/>
  <c r="Z42" i="33" s="1"/>
  <c r="AA42" i="33" s="1"/>
  <c r="AB42" i="33" s="1"/>
  <c r="AC42" i="33" s="1"/>
  <c r="AD42" i="33" s="1"/>
  <c r="AE42" i="33" s="1"/>
  <c r="AF42" i="33" s="1"/>
  <c r="AG42" i="33" s="1"/>
  <c r="AH42" i="33" s="1"/>
  <c r="AI42" i="33" s="1"/>
  <c r="AJ42" i="33" s="1"/>
  <c r="AK42" i="33" s="1"/>
  <c r="AL42" i="33" s="1"/>
  <c r="AM42" i="33" s="1"/>
  <c r="AN42" i="33" s="1"/>
  <c r="AO42" i="33" s="1"/>
  <c r="AP42" i="33" s="1"/>
  <c r="AQ42" i="33" s="1"/>
  <c r="AR42" i="33" s="1"/>
  <c r="AS42" i="33" s="1"/>
  <c r="AT42" i="33" s="1"/>
  <c r="AU42" i="33" s="1"/>
  <c r="AV42" i="33" s="1"/>
  <c r="AW42" i="33" s="1"/>
  <c r="AX42" i="33" s="1"/>
  <c r="AY42" i="33" s="1"/>
  <c r="AZ42" i="33" s="1"/>
  <c r="BA42" i="33" s="1"/>
  <c r="BB42" i="33" s="1"/>
  <c r="BC42" i="33" s="1"/>
  <c r="BD42" i="33" s="1"/>
  <c r="BE42" i="33" s="1"/>
  <c r="BF42" i="33" s="1"/>
  <c r="BG42" i="33" s="1"/>
  <c r="BH42" i="33" s="1"/>
  <c r="BI42" i="33" s="1"/>
  <c r="BJ42" i="33" s="1"/>
  <c r="BK42" i="33" s="1"/>
  <c r="BL42" i="33" s="1"/>
  <c r="BM42" i="33" s="1"/>
  <c r="BN42" i="33" s="1"/>
  <c r="BO42" i="33" s="1"/>
  <c r="BP42" i="33" s="1"/>
  <c r="BQ42" i="33" s="1"/>
  <c r="BR42" i="33" s="1"/>
  <c r="BS42" i="33" s="1"/>
  <c r="BT42" i="33" s="1"/>
  <c r="BU42" i="33" s="1"/>
  <c r="BV42" i="33" s="1"/>
  <c r="BW42" i="33" s="1"/>
  <c r="BX42" i="33" s="1"/>
  <c r="BY42" i="33" s="1"/>
  <c r="BZ42" i="33" s="1"/>
  <c r="CA42" i="33" s="1"/>
  <c r="CB42" i="33" s="1"/>
  <c r="CC42" i="33" s="1"/>
  <c r="CD42" i="33" s="1"/>
  <c r="CE42" i="33" s="1"/>
  <c r="CF42" i="33" s="1"/>
  <c r="CG42" i="33" s="1"/>
  <c r="CH42" i="33" s="1"/>
  <c r="G41" i="33"/>
  <c r="H41" i="33" s="1"/>
  <c r="G45" i="32"/>
  <c r="H45" i="32"/>
  <c r="I45" i="32"/>
  <c r="J45" i="32"/>
  <c r="K45" i="32"/>
  <c r="L45" i="32"/>
  <c r="M45" i="32"/>
  <c r="N45" i="32"/>
  <c r="O45" i="32"/>
  <c r="P45" i="32"/>
  <c r="Q45" i="32"/>
  <c r="R45" i="32"/>
  <c r="S45" i="32"/>
  <c r="T45" i="32"/>
  <c r="U45" i="32"/>
  <c r="V45" i="32"/>
  <c r="W45" i="32"/>
  <c r="X45" i="32"/>
  <c r="Y45" i="32"/>
  <c r="Z45" i="32"/>
  <c r="AA45" i="32"/>
  <c r="AB45" i="32"/>
  <c r="AC45" i="32"/>
  <c r="AD45" i="32"/>
  <c r="AE45" i="32"/>
  <c r="AF45" i="32"/>
  <c r="AG45" i="32"/>
  <c r="AH45" i="32"/>
  <c r="AI45" i="32"/>
  <c r="AJ45" i="32"/>
  <c r="AK45" i="32"/>
  <c r="AL45" i="32"/>
  <c r="AM45" i="32"/>
  <c r="AN45" i="32"/>
  <c r="AO45" i="32"/>
  <c r="AP45" i="32"/>
  <c r="AQ45" i="32"/>
  <c r="AR45" i="32"/>
  <c r="AS45" i="32"/>
  <c r="AT45" i="32"/>
  <c r="AU45" i="32"/>
  <c r="AV45" i="32"/>
  <c r="AW45" i="32"/>
  <c r="AX45" i="32"/>
  <c r="AY45" i="32"/>
  <c r="AZ45" i="32"/>
  <c r="BA45" i="32"/>
  <c r="BB45" i="32"/>
  <c r="BC45" i="32"/>
  <c r="BD45" i="32"/>
  <c r="BE45" i="32"/>
  <c r="BF45" i="32"/>
  <c r="BG45" i="32"/>
  <c r="BH45" i="32"/>
  <c r="BI45" i="32"/>
  <c r="BJ45" i="32"/>
  <c r="BK45" i="32"/>
  <c r="BL45" i="32"/>
  <c r="BM45" i="32"/>
  <c r="BN45" i="32"/>
  <c r="BO45" i="32"/>
  <c r="BP45" i="32"/>
  <c r="BQ45" i="32"/>
  <c r="BR45" i="32"/>
  <c r="BS45" i="32"/>
  <c r="BT45" i="32"/>
  <c r="BU45" i="32"/>
  <c r="BV45" i="32"/>
  <c r="BW45" i="32"/>
  <c r="BX45" i="32"/>
  <c r="BY45" i="32"/>
  <c r="BZ45" i="32"/>
  <c r="CA45" i="32"/>
  <c r="CB45" i="32"/>
  <c r="CC45" i="32"/>
  <c r="CD45" i="32"/>
  <c r="CE45" i="32"/>
  <c r="CF45" i="32"/>
  <c r="CG45" i="32"/>
  <c r="CH45" i="32"/>
  <c r="G44" i="32"/>
  <c r="H44" i="32"/>
  <c r="I44" i="32"/>
  <c r="J44" i="32"/>
  <c r="K44" i="32"/>
  <c r="L44" i="32"/>
  <c r="M44" i="32"/>
  <c r="N44" i="32"/>
  <c r="O44" i="32"/>
  <c r="P44" i="32"/>
  <c r="Q44" i="32"/>
  <c r="R44" i="32"/>
  <c r="S44" i="32"/>
  <c r="U44" i="32"/>
  <c r="V44" i="32"/>
  <c r="W44" i="32" s="1"/>
  <c r="X44" i="32" s="1"/>
  <c r="Y44" i="32" s="1"/>
  <c r="Z44" i="32" s="1"/>
  <c r="AA44" i="32" s="1"/>
  <c r="AB44" i="32" s="1"/>
  <c r="AC44" i="32" s="1"/>
  <c r="AD44" i="32" s="1"/>
  <c r="AE44" i="32" s="1"/>
  <c r="AF44" i="32" s="1"/>
  <c r="AG44" i="32" s="1"/>
  <c r="AH44" i="32" s="1"/>
  <c r="AI44" i="32" s="1"/>
  <c r="AJ44" i="32" s="1"/>
  <c r="AK44" i="32" s="1"/>
  <c r="AL44" i="32" s="1"/>
  <c r="AM44" i="32" s="1"/>
  <c r="AN44" i="32" s="1"/>
  <c r="AO44" i="32" s="1"/>
  <c r="AP44" i="32" s="1"/>
  <c r="AQ44" i="32" s="1"/>
  <c r="AR44" i="32" s="1"/>
  <c r="AS44" i="32" s="1"/>
  <c r="AT44" i="32" s="1"/>
  <c r="AU44" i="32" s="1"/>
  <c r="AV44" i="32" s="1"/>
  <c r="AW44" i="32" s="1"/>
  <c r="AX44" i="32" s="1"/>
  <c r="AY44" i="32" s="1"/>
  <c r="AZ44" i="32" s="1"/>
  <c r="BA44" i="32" s="1"/>
  <c r="BB44" i="32" s="1"/>
  <c r="BC44" i="32" s="1"/>
  <c r="BD44" i="32" s="1"/>
  <c r="BE44" i="32" s="1"/>
  <c r="BF44" i="32" s="1"/>
  <c r="BG44" i="32" s="1"/>
  <c r="BH44" i="32" s="1"/>
  <c r="BI44" i="32" s="1"/>
  <c r="BJ44" i="32" s="1"/>
  <c r="BK44" i="32" s="1"/>
  <c r="BL44" i="32" s="1"/>
  <c r="BM44" i="32" s="1"/>
  <c r="BN44" i="32" s="1"/>
  <c r="BO44" i="32" s="1"/>
  <c r="BP44" i="32" s="1"/>
  <c r="BQ44" i="32" s="1"/>
  <c r="BR44" i="32" s="1"/>
  <c r="BS44" i="32" s="1"/>
  <c r="BT44" i="32" s="1"/>
  <c r="BU44" i="32" s="1"/>
  <c r="BV44" i="32" s="1"/>
  <c r="BW44" i="32" s="1"/>
  <c r="BX44" i="32" s="1"/>
  <c r="BY44" i="32" s="1"/>
  <c r="BZ44" i="32" s="1"/>
  <c r="CA44" i="32" s="1"/>
  <c r="CB44" i="32" s="1"/>
  <c r="CC44" i="32" s="1"/>
  <c r="CD44" i="32" s="1"/>
  <c r="CE44" i="32" s="1"/>
  <c r="CF44" i="32" s="1"/>
  <c r="CG44" i="32" s="1"/>
  <c r="CH44" i="32" s="1"/>
  <c r="G43" i="32"/>
  <c r="H43" i="32"/>
  <c r="I43" i="32"/>
  <c r="J43" i="32"/>
  <c r="K43" i="32"/>
  <c r="L43" i="32"/>
  <c r="M43" i="32"/>
  <c r="N43" i="32"/>
  <c r="O43" i="32"/>
  <c r="P43" i="32"/>
  <c r="Q43" i="32"/>
  <c r="R43" i="32"/>
  <c r="S43" i="32"/>
  <c r="U43" i="32"/>
  <c r="V43" i="32" s="1"/>
  <c r="W43" i="32" s="1"/>
  <c r="X43" i="32" s="1"/>
  <c r="Y43" i="32" s="1"/>
  <c r="Z43" i="32" s="1"/>
  <c r="AA43" i="32" s="1"/>
  <c r="AB43" i="32" s="1"/>
  <c r="AC43" i="32" s="1"/>
  <c r="AD43" i="32" s="1"/>
  <c r="AE43" i="32" s="1"/>
  <c r="AF43" i="32" s="1"/>
  <c r="AG43" i="32" s="1"/>
  <c r="AH43" i="32" s="1"/>
  <c r="AI43" i="32" s="1"/>
  <c r="AJ43" i="32" s="1"/>
  <c r="AK43" i="32" s="1"/>
  <c r="AL43" i="32" s="1"/>
  <c r="AM43" i="32" s="1"/>
  <c r="AN43" i="32" s="1"/>
  <c r="AO43" i="32" s="1"/>
  <c r="AP43" i="32" s="1"/>
  <c r="AQ43" i="32" s="1"/>
  <c r="AR43" i="32" s="1"/>
  <c r="AS43" i="32" s="1"/>
  <c r="AT43" i="32" s="1"/>
  <c r="AU43" i="32" s="1"/>
  <c r="AV43" i="32" s="1"/>
  <c r="AW43" i="32" s="1"/>
  <c r="AX43" i="32" s="1"/>
  <c r="AY43" i="32" s="1"/>
  <c r="AZ43" i="32" s="1"/>
  <c r="BA43" i="32" s="1"/>
  <c r="BB43" i="32" s="1"/>
  <c r="BC43" i="32" s="1"/>
  <c r="BD43" i="32" s="1"/>
  <c r="BE43" i="32" s="1"/>
  <c r="BF43" i="32" s="1"/>
  <c r="BG43" i="32" s="1"/>
  <c r="BH43" i="32" s="1"/>
  <c r="BI43" i="32" s="1"/>
  <c r="BJ43" i="32" s="1"/>
  <c r="BK43" i="32" s="1"/>
  <c r="BL43" i="32" s="1"/>
  <c r="BM43" i="32" s="1"/>
  <c r="BN43" i="32" s="1"/>
  <c r="BO43" i="32" s="1"/>
  <c r="BP43" i="32" s="1"/>
  <c r="BQ43" i="32" s="1"/>
  <c r="BR43" i="32" s="1"/>
  <c r="BS43" i="32" s="1"/>
  <c r="BT43" i="32" s="1"/>
  <c r="BU43" i="32" s="1"/>
  <c r="BV43" i="32" s="1"/>
  <c r="BW43" i="32" s="1"/>
  <c r="BX43" i="32" s="1"/>
  <c r="BY43" i="32" s="1"/>
  <c r="BZ43" i="32" s="1"/>
  <c r="CA43" i="32" s="1"/>
  <c r="CB43" i="32" s="1"/>
  <c r="CC43" i="32" s="1"/>
  <c r="CD43" i="32" s="1"/>
  <c r="CE43" i="32" s="1"/>
  <c r="CF43" i="32" s="1"/>
  <c r="CG43" i="32" s="1"/>
  <c r="CH43" i="32" s="1"/>
  <c r="G42" i="32"/>
  <c r="H42" i="32"/>
  <c r="I42" i="32"/>
  <c r="J42" i="32"/>
  <c r="K42" i="32"/>
  <c r="L42" i="32"/>
  <c r="M42" i="32"/>
  <c r="N42" i="32"/>
  <c r="O42" i="32"/>
  <c r="P42" i="32"/>
  <c r="Q42" i="32"/>
  <c r="R42" i="32"/>
  <c r="S42" i="32"/>
  <c r="U42" i="32"/>
  <c r="V42" i="32" s="1"/>
  <c r="W42" i="32" s="1"/>
  <c r="X42" i="32" s="1"/>
  <c r="Y42" i="32" s="1"/>
  <c r="Z42" i="32" s="1"/>
  <c r="AA42" i="32" s="1"/>
  <c r="AB42" i="32" s="1"/>
  <c r="AC42" i="32" s="1"/>
  <c r="AD42" i="32" s="1"/>
  <c r="AE42" i="32" s="1"/>
  <c r="AF42" i="32" s="1"/>
  <c r="AG42" i="32" s="1"/>
  <c r="AH42" i="32" s="1"/>
  <c r="AI42" i="32" s="1"/>
  <c r="AJ42" i="32" s="1"/>
  <c r="AK42" i="32" s="1"/>
  <c r="AL42" i="32" s="1"/>
  <c r="AM42" i="32" s="1"/>
  <c r="AN42" i="32" s="1"/>
  <c r="AO42" i="32" s="1"/>
  <c r="AP42" i="32" s="1"/>
  <c r="AQ42" i="32" s="1"/>
  <c r="AR42" i="32" s="1"/>
  <c r="AS42" i="32" s="1"/>
  <c r="AT42" i="32" s="1"/>
  <c r="AU42" i="32" s="1"/>
  <c r="AV42" i="32" s="1"/>
  <c r="AW42" i="32" s="1"/>
  <c r="AX42" i="32" s="1"/>
  <c r="AY42" i="32" s="1"/>
  <c r="AZ42" i="32" s="1"/>
  <c r="BA42" i="32" s="1"/>
  <c r="BB42" i="32" s="1"/>
  <c r="BC42" i="32" s="1"/>
  <c r="BD42" i="32" s="1"/>
  <c r="BE42" i="32" s="1"/>
  <c r="BF42" i="32" s="1"/>
  <c r="BG42" i="32" s="1"/>
  <c r="BH42" i="32" s="1"/>
  <c r="BI42" i="32" s="1"/>
  <c r="BJ42" i="32" s="1"/>
  <c r="BK42" i="32" s="1"/>
  <c r="BL42" i="32" s="1"/>
  <c r="BM42" i="32" s="1"/>
  <c r="BN42" i="32" s="1"/>
  <c r="BO42" i="32" s="1"/>
  <c r="BP42" i="32" s="1"/>
  <c r="BQ42" i="32" s="1"/>
  <c r="BR42" i="32" s="1"/>
  <c r="BS42" i="32" s="1"/>
  <c r="BT42" i="32" s="1"/>
  <c r="BU42" i="32" s="1"/>
  <c r="BV42" i="32" s="1"/>
  <c r="BW42" i="32" s="1"/>
  <c r="BX42" i="32" s="1"/>
  <c r="BY42" i="32" s="1"/>
  <c r="BZ42" i="32" s="1"/>
  <c r="CA42" i="32" s="1"/>
  <c r="CB42" i="32" s="1"/>
  <c r="CC42" i="32" s="1"/>
  <c r="CD42" i="32" s="1"/>
  <c r="CE42" i="32" s="1"/>
  <c r="CF42" i="32" s="1"/>
  <c r="CG42" i="32" s="1"/>
  <c r="CH42" i="32" s="1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U41" i="32"/>
  <c r="V41" i="32" s="1"/>
  <c r="W41" i="32" s="1"/>
  <c r="X41" i="32" s="1"/>
  <c r="Y41" i="32" s="1"/>
  <c r="Z41" i="32" s="1"/>
  <c r="AA41" i="32" s="1"/>
  <c r="AB41" i="32" s="1"/>
  <c r="AC41" i="32" s="1"/>
  <c r="AD41" i="32" s="1"/>
  <c r="AE41" i="32" s="1"/>
  <c r="AF41" i="32" s="1"/>
  <c r="AG41" i="32" s="1"/>
  <c r="AH41" i="32" s="1"/>
  <c r="AI41" i="32" s="1"/>
  <c r="AJ41" i="32" s="1"/>
  <c r="AK41" i="32" s="1"/>
  <c r="AL41" i="32" s="1"/>
  <c r="AM41" i="32" s="1"/>
  <c r="AN41" i="32" s="1"/>
  <c r="AO41" i="32" s="1"/>
  <c r="AP41" i="32" s="1"/>
  <c r="AQ41" i="32" s="1"/>
  <c r="AR41" i="32" s="1"/>
  <c r="AS41" i="32" s="1"/>
  <c r="AT41" i="32" s="1"/>
  <c r="AU41" i="32" s="1"/>
  <c r="AV41" i="32" s="1"/>
  <c r="AW41" i="32" s="1"/>
  <c r="AX41" i="32" s="1"/>
  <c r="AY41" i="32" s="1"/>
  <c r="AZ41" i="32" s="1"/>
  <c r="BA41" i="32" s="1"/>
  <c r="BB41" i="32" s="1"/>
  <c r="BC41" i="32" s="1"/>
  <c r="BD41" i="32" s="1"/>
  <c r="BE41" i="32" s="1"/>
  <c r="BF41" i="32" s="1"/>
  <c r="BG41" i="32" s="1"/>
  <c r="BH41" i="32" s="1"/>
  <c r="BI41" i="32" s="1"/>
  <c r="BJ41" i="32" s="1"/>
  <c r="BK41" i="32" s="1"/>
  <c r="BL41" i="32" s="1"/>
  <c r="BM41" i="32" s="1"/>
  <c r="BN41" i="32" s="1"/>
  <c r="BO41" i="32" s="1"/>
  <c r="BP41" i="32" s="1"/>
  <c r="BQ41" i="32" s="1"/>
  <c r="BR41" i="32" s="1"/>
  <c r="BS41" i="32" s="1"/>
  <c r="BT41" i="32" s="1"/>
  <c r="BU41" i="32" s="1"/>
  <c r="BV41" i="32" s="1"/>
  <c r="BW41" i="32" s="1"/>
  <c r="BX41" i="32" s="1"/>
  <c r="BY41" i="32" s="1"/>
  <c r="BZ41" i="32" s="1"/>
  <c r="CA41" i="32" s="1"/>
  <c r="CB41" i="32" s="1"/>
  <c r="CC41" i="32" s="1"/>
  <c r="CD41" i="32" s="1"/>
  <c r="CE41" i="32" s="1"/>
  <c r="CF41" i="32" s="1"/>
  <c r="CG41" i="32" s="1"/>
  <c r="CH41" i="32" s="1"/>
  <c r="G40" i="32"/>
  <c r="H40" i="32"/>
  <c r="I40" i="32"/>
  <c r="J40" i="32"/>
  <c r="K40" i="32"/>
  <c r="L40" i="32"/>
  <c r="M40" i="32"/>
  <c r="N40" i="32"/>
  <c r="O40" i="32"/>
  <c r="P40" i="32"/>
  <c r="Q40" i="32"/>
  <c r="R40" i="32"/>
  <c r="S40" i="32"/>
  <c r="U40" i="32"/>
  <c r="V40" i="32" s="1"/>
  <c r="W40" i="32" s="1"/>
  <c r="X40" i="32" s="1"/>
  <c r="Y40" i="32" s="1"/>
  <c r="Z40" i="32" s="1"/>
  <c r="AA40" i="32" s="1"/>
  <c r="AB40" i="32" s="1"/>
  <c r="AC40" i="32" s="1"/>
  <c r="AD40" i="32" s="1"/>
  <c r="AE40" i="32" s="1"/>
  <c r="AF40" i="32" s="1"/>
  <c r="AG40" i="32" s="1"/>
  <c r="AH40" i="32" s="1"/>
  <c r="AI40" i="32" s="1"/>
  <c r="AJ40" i="32" s="1"/>
  <c r="AK40" i="32" s="1"/>
  <c r="AL40" i="32" s="1"/>
  <c r="AM40" i="32" s="1"/>
  <c r="AN40" i="32" s="1"/>
  <c r="AO40" i="32" s="1"/>
  <c r="AP40" i="32" s="1"/>
  <c r="AQ40" i="32" s="1"/>
  <c r="AR40" i="32" s="1"/>
  <c r="AS40" i="32" s="1"/>
  <c r="AT40" i="32" s="1"/>
  <c r="AU40" i="32" s="1"/>
  <c r="AV40" i="32" s="1"/>
  <c r="AW40" i="32" s="1"/>
  <c r="AX40" i="32" s="1"/>
  <c r="AY40" i="32" s="1"/>
  <c r="AZ40" i="32" s="1"/>
  <c r="BA40" i="32" s="1"/>
  <c r="BB40" i="32" s="1"/>
  <c r="BC40" i="32" s="1"/>
  <c r="BD40" i="32" s="1"/>
  <c r="BE40" i="32" s="1"/>
  <c r="BF40" i="32" s="1"/>
  <c r="BG40" i="32" s="1"/>
  <c r="BH40" i="32" s="1"/>
  <c r="BI40" i="32" s="1"/>
  <c r="BJ40" i="32" s="1"/>
  <c r="BK40" i="32" s="1"/>
  <c r="BL40" i="32" s="1"/>
  <c r="BM40" i="32" s="1"/>
  <c r="BN40" i="32" s="1"/>
  <c r="BO40" i="32" s="1"/>
  <c r="BP40" i="32" s="1"/>
  <c r="BQ40" i="32" s="1"/>
  <c r="BR40" i="32" s="1"/>
  <c r="BS40" i="32" s="1"/>
  <c r="BT40" i="32" s="1"/>
  <c r="BU40" i="32" s="1"/>
  <c r="BV40" i="32" s="1"/>
  <c r="BW40" i="32" s="1"/>
  <c r="BX40" i="32" s="1"/>
  <c r="BY40" i="32" s="1"/>
  <c r="BZ40" i="32" s="1"/>
  <c r="CA40" i="32" s="1"/>
  <c r="CB40" i="32" s="1"/>
  <c r="CC40" i="32" s="1"/>
  <c r="CD40" i="32" s="1"/>
  <c r="CE40" i="32" s="1"/>
  <c r="CF40" i="32" s="1"/>
  <c r="CG40" i="32" s="1"/>
  <c r="CH40" i="32" s="1"/>
  <c r="G39" i="32"/>
  <c r="H39" i="32"/>
  <c r="I39" i="32"/>
  <c r="J39" i="32"/>
  <c r="K39" i="32"/>
  <c r="L39" i="32"/>
  <c r="M39" i="32"/>
  <c r="N39" i="32"/>
  <c r="O39" i="32"/>
  <c r="P39" i="32"/>
  <c r="Q39" i="32"/>
  <c r="R39" i="32"/>
  <c r="S39" i="32"/>
  <c r="U39" i="32"/>
  <c r="V39" i="32" s="1"/>
  <c r="W39" i="32" s="1"/>
  <c r="X39" i="32" s="1"/>
  <c r="Y39" i="32" s="1"/>
  <c r="Z39" i="32" s="1"/>
  <c r="AA39" i="32" s="1"/>
  <c r="AB39" i="32" s="1"/>
  <c r="AC39" i="32" s="1"/>
  <c r="AD39" i="32" s="1"/>
  <c r="AE39" i="32" s="1"/>
  <c r="AF39" i="32" s="1"/>
  <c r="AG39" i="32" s="1"/>
  <c r="AH39" i="32" s="1"/>
  <c r="AI39" i="32" s="1"/>
  <c r="AJ39" i="32" s="1"/>
  <c r="AK39" i="32" s="1"/>
  <c r="AL39" i="32" s="1"/>
  <c r="AM39" i="32" s="1"/>
  <c r="AN39" i="32" s="1"/>
  <c r="AO39" i="32" s="1"/>
  <c r="AP39" i="32" s="1"/>
  <c r="AQ39" i="32" s="1"/>
  <c r="AR39" i="32" s="1"/>
  <c r="AS39" i="32" s="1"/>
  <c r="AT39" i="32" s="1"/>
  <c r="AU39" i="32" s="1"/>
  <c r="AV39" i="32" s="1"/>
  <c r="AW39" i="32" s="1"/>
  <c r="AX39" i="32" s="1"/>
  <c r="AY39" i="32" s="1"/>
  <c r="AZ39" i="32" s="1"/>
  <c r="BA39" i="32" s="1"/>
  <c r="BB39" i="32" s="1"/>
  <c r="BC39" i="32" s="1"/>
  <c r="BD39" i="32" s="1"/>
  <c r="BE39" i="32" s="1"/>
  <c r="BF39" i="32" s="1"/>
  <c r="BG39" i="32" s="1"/>
  <c r="BH39" i="32" s="1"/>
  <c r="BI39" i="32" s="1"/>
  <c r="BJ39" i="32" s="1"/>
  <c r="BK39" i="32" s="1"/>
  <c r="BL39" i="32" s="1"/>
  <c r="BM39" i="32" s="1"/>
  <c r="BN39" i="32" s="1"/>
  <c r="BO39" i="32" s="1"/>
  <c r="BP39" i="32" s="1"/>
  <c r="BQ39" i="32" s="1"/>
  <c r="BR39" i="32" s="1"/>
  <c r="BS39" i="32" s="1"/>
  <c r="BT39" i="32" s="1"/>
  <c r="BU39" i="32" s="1"/>
  <c r="BV39" i="32" s="1"/>
  <c r="BW39" i="32" s="1"/>
  <c r="BX39" i="32" s="1"/>
  <c r="BY39" i="32" s="1"/>
  <c r="BZ39" i="32" s="1"/>
  <c r="CA39" i="32" s="1"/>
  <c r="CB39" i="32" s="1"/>
  <c r="CC39" i="32" s="1"/>
  <c r="CD39" i="32" s="1"/>
  <c r="CE39" i="32" s="1"/>
  <c r="CF39" i="32" s="1"/>
  <c r="CG39" i="32" s="1"/>
  <c r="CH39" i="32" s="1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U38" i="32"/>
  <c r="V38" i="32"/>
  <c r="W38" i="32" s="1"/>
  <c r="X38" i="32" s="1"/>
  <c r="Y38" i="32" s="1"/>
  <c r="Z38" i="32" s="1"/>
  <c r="AA38" i="32" s="1"/>
  <c r="AB38" i="32" s="1"/>
  <c r="AC38" i="32" s="1"/>
  <c r="AD38" i="32"/>
  <c r="AE38" i="32" s="1"/>
  <c r="AF38" i="32" s="1"/>
  <c r="AG38" i="32" s="1"/>
  <c r="AH38" i="32" s="1"/>
  <c r="AI38" i="32" s="1"/>
  <c r="AJ38" i="32" s="1"/>
  <c r="AK38" i="32" s="1"/>
  <c r="AL38" i="32" s="1"/>
  <c r="AM38" i="32" s="1"/>
  <c r="AN38" i="32" s="1"/>
  <c r="AO38" i="32" s="1"/>
  <c r="AP38" i="32" s="1"/>
  <c r="AQ38" i="32" s="1"/>
  <c r="AR38" i="32" s="1"/>
  <c r="AS38" i="32" s="1"/>
  <c r="AT38" i="32" s="1"/>
  <c r="AU38" i="32" s="1"/>
  <c r="AV38" i="32" s="1"/>
  <c r="AW38" i="32" s="1"/>
  <c r="AX38" i="32" s="1"/>
  <c r="AY38" i="32" s="1"/>
  <c r="AZ38" i="32" s="1"/>
  <c r="BA38" i="32" s="1"/>
  <c r="BB38" i="32" s="1"/>
  <c r="BC38" i="32" s="1"/>
  <c r="BD38" i="32" s="1"/>
  <c r="BE38" i="32" s="1"/>
  <c r="BF38" i="32" s="1"/>
  <c r="BG38" i="32" s="1"/>
  <c r="BH38" i="32" s="1"/>
  <c r="BI38" i="32" s="1"/>
  <c r="BJ38" i="32" s="1"/>
  <c r="BK38" i="32" s="1"/>
  <c r="BL38" i="32" s="1"/>
  <c r="BM38" i="32" s="1"/>
  <c r="BN38" i="32" s="1"/>
  <c r="BO38" i="32" s="1"/>
  <c r="BP38" i="32" s="1"/>
  <c r="BQ38" i="32" s="1"/>
  <c r="BR38" i="32" s="1"/>
  <c r="BS38" i="32" s="1"/>
  <c r="BT38" i="32" s="1"/>
  <c r="BU38" i="32" s="1"/>
  <c r="BV38" i="32" s="1"/>
  <c r="BW38" i="32" s="1"/>
  <c r="BX38" i="32" s="1"/>
  <c r="BY38" i="32" s="1"/>
  <c r="BZ38" i="32" s="1"/>
  <c r="CA38" i="32" s="1"/>
  <c r="CB38" i="32" s="1"/>
  <c r="CC38" i="32" s="1"/>
  <c r="CD38" i="32" s="1"/>
  <c r="CE38" i="32" s="1"/>
  <c r="CF38" i="32" s="1"/>
  <c r="CG38" i="32" s="1"/>
  <c r="CH38" i="32" s="1"/>
  <c r="H37" i="32"/>
  <c r="I37" i="32"/>
  <c r="J37" i="32"/>
  <c r="K37" i="32"/>
  <c r="L37" i="32"/>
  <c r="M37" i="32"/>
  <c r="N37" i="32"/>
  <c r="O37" i="32"/>
  <c r="P37" i="32"/>
  <c r="Q37" i="32"/>
  <c r="R37" i="32"/>
  <c r="S37" i="32"/>
  <c r="U37" i="32"/>
  <c r="V37" i="32" s="1"/>
  <c r="W37" i="32" s="1"/>
  <c r="X37" i="32" s="1"/>
  <c r="Y37" i="32" s="1"/>
  <c r="Z37" i="32" s="1"/>
  <c r="AA37" i="32" s="1"/>
  <c r="AB37" i="32" s="1"/>
  <c r="AC37" i="32" s="1"/>
  <c r="AD37" i="32" s="1"/>
  <c r="AE37" i="32" s="1"/>
  <c r="AF37" i="32" s="1"/>
  <c r="AG37" i="32" s="1"/>
  <c r="AH37" i="32" s="1"/>
  <c r="AI37" i="32" s="1"/>
  <c r="AJ37" i="32" s="1"/>
  <c r="AK37" i="32" s="1"/>
  <c r="AL37" i="32" s="1"/>
  <c r="AM37" i="32" s="1"/>
  <c r="AN37" i="32" s="1"/>
  <c r="AO37" i="32" s="1"/>
  <c r="AP37" i="32" s="1"/>
  <c r="AQ37" i="32" s="1"/>
  <c r="AR37" i="32" s="1"/>
  <c r="AS37" i="32" s="1"/>
  <c r="AT37" i="32" s="1"/>
  <c r="AU37" i="32" s="1"/>
  <c r="AV37" i="32" s="1"/>
  <c r="AW37" i="32" s="1"/>
  <c r="AX37" i="32" s="1"/>
  <c r="AY37" i="32" s="1"/>
  <c r="AZ37" i="32" s="1"/>
  <c r="BA37" i="32" s="1"/>
  <c r="BB37" i="32" s="1"/>
  <c r="BC37" i="32" s="1"/>
  <c r="BD37" i="32" s="1"/>
  <c r="BE37" i="32" s="1"/>
  <c r="BF37" i="32" s="1"/>
  <c r="BG37" i="32" s="1"/>
  <c r="BH37" i="32" s="1"/>
  <c r="BI37" i="32" s="1"/>
  <c r="BJ37" i="32" s="1"/>
  <c r="BK37" i="32" s="1"/>
  <c r="BL37" i="32" s="1"/>
  <c r="BM37" i="32" s="1"/>
  <c r="BN37" i="32" s="1"/>
  <c r="BO37" i="32" s="1"/>
  <c r="BP37" i="32" s="1"/>
  <c r="BQ37" i="32" s="1"/>
  <c r="BR37" i="32" s="1"/>
  <c r="BS37" i="32" s="1"/>
  <c r="BT37" i="32" s="1"/>
  <c r="BU37" i="32" s="1"/>
  <c r="BV37" i="32" s="1"/>
  <c r="BW37" i="32" s="1"/>
  <c r="BX37" i="32" s="1"/>
  <c r="BY37" i="32" s="1"/>
  <c r="BZ37" i="32" s="1"/>
  <c r="CA37" i="32" s="1"/>
  <c r="CB37" i="32" s="1"/>
  <c r="CC37" i="32" s="1"/>
  <c r="CD37" i="32" s="1"/>
  <c r="CE37" i="32" s="1"/>
  <c r="CF37" i="32" s="1"/>
  <c r="CG37" i="32" s="1"/>
  <c r="CH37" i="32" s="1"/>
  <c r="G37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U36" i="32"/>
  <c r="V36" i="32" s="1"/>
  <c r="W36" i="32" s="1"/>
  <c r="X36" i="32"/>
  <c r="Y36" i="32" s="1"/>
  <c r="Z36" i="32" s="1"/>
  <c r="AA36" i="32" s="1"/>
  <c r="AB36" i="32" s="1"/>
  <c r="AC36" i="32" s="1"/>
  <c r="AD36" i="32" s="1"/>
  <c r="AE36" i="32" s="1"/>
  <c r="AF36" i="32" s="1"/>
  <c r="AG36" i="32" s="1"/>
  <c r="AH36" i="32" s="1"/>
  <c r="AI36" i="32" s="1"/>
  <c r="AJ36" i="32" s="1"/>
  <c r="AK36" i="32" s="1"/>
  <c r="AL36" i="32" s="1"/>
  <c r="AM36" i="32" s="1"/>
  <c r="AN36" i="32" s="1"/>
  <c r="AO36" i="32" s="1"/>
  <c r="AP36" i="32" s="1"/>
  <c r="AQ36" i="32" s="1"/>
  <c r="AR36" i="32" s="1"/>
  <c r="AS36" i="32" s="1"/>
  <c r="AT36" i="32" s="1"/>
  <c r="AU36" i="32" s="1"/>
  <c r="AV36" i="32" s="1"/>
  <c r="AW36" i="32" s="1"/>
  <c r="AX36" i="32" s="1"/>
  <c r="AY36" i="32" s="1"/>
  <c r="AZ36" i="32" s="1"/>
  <c r="BA36" i="32" s="1"/>
  <c r="BB36" i="32" s="1"/>
  <c r="BC36" i="32" s="1"/>
  <c r="BD36" i="32" s="1"/>
  <c r="BE36" i="32" s="1"/>
  <c r="BF36" i="32" s="1"/>
  <c r="BG36" i="32" s="1"/>
  <c r="BH36" i="32" s="1"/>
  <c r="BI36" i="32" s="1"/>
  <c r="BJ36" i="32" s="1"/>
  <c r="BK36" i="32" s="1"/>
  <c r="BL36" i="32" s="1"/>
  <c r="BM36" i="32" s="1"/>
  <c r="BN36" i="32" s="1"/>
  <c r="BO36" i="32" s="1"/>
  <c r="BP36" i="32" s="1"/>
  <c r="BQ36" i="32" s="1"/>
  <c r="BR36" i="32" s="1"/>
  <c r="BS36" i="32" s="1"/>
  <c r="BT36" i="32" s="1"/>
  <c r="BU36" i="32" s="1"/>
  <c r="BV36" i="32" s="1"/>
  <c r="BW36" i="32" s="1"/>
  <c r="BX36" i="32" s="1"/>
  <c r="BY36" i="32" s="1"/>
  <c r="BZ36" i="32" s="1"/>
  <c r="CA36" i="32" s="1"/>
  <c r="CB36" i="32" s="1"/>
  <c r="CC36" i="32" s="1"/>
  <c r="CD36" i="32" s="1"/>
  <c r="CE36" i="32" s="1"/>
  <c r="CF36" i="32" s="1"/>
  <c r="CG36" i="32" s="1"/>
  <c r="CH36" i="32" s="1"/>
  <c r="H35" i="32"/>
  <c r="I35" i="32"/>
  <c r="J35" i="32"/>
  <c r="K35" i="32"/>
  <c r="L35" i="32"/>
  <c r="M35" i="32"/>
  <c r="N35" i="32"/>
  <c r="O35" i="32"/>
  <c r="P35" i="32"/>
  <c r="Q35" i="32"/>
  <c r="R35" i="32"/>
  <c r="S35" i="32"/>
  <c r="U35" i="32"/>
  <c r="V35" i="32" s="1"/>
  <c r="W35" i="32" s="1"/>
  <c r="X35" i="32" s="1"/>
  <c r="Y35" i="32" s="1"/>
  <c r="Z35" i="32" s="1"/>
  <c r="G35" i="32"/>
  <c r="G53" i="31"/>
  <c r="H53" i="31"/>
  <c r="I53" i="31"/>
  <c r="J53" i="31"/>
  <c r="K53" i="31"/>
  <c r="L53" i="31"/>
  <c r="M53" i="31"/>
  <c r="N53" i="31"/>
  <c r="O53" i="31"/>
  <c r="P53" i="31"/>
  <c r="Q53" i="31"/>
  <c r="R53" i="31"/>
  <c r="S53" i="31"/>
  <c r="U53" i="31"/>
  <c r="V53" i="31" s="1"/>
  <c r="W53" i="31" s="1"/>
  <c r="X53" i="31" s="1"/>
  <c r="Y53" i="31" s="1"/>
  <c r="Z53" i="31" s="1"/>
  <c r="AA53" i="31" s="1"/>
  <c r="AB53" i="31" s="1"/>
  <c r="AC53" i="31" s="1"/>
  <c r="AD53" i="31" s="1"/>
  <c r="AE53" i="31" s="1"/>
  <c r="AF53" i="31" s="1"/>
  <c r="AG53" i="31" s="1"/>
  <c r="AH53" i="31" s="1"/>
  <c r="AI53" i="31" s="1"/>
  <c r="AJ53" i="31" s="1"/>
  <c r="AK53" i="31" s="1"/>
  <c r="AL53" i="31" s="1"/>
  <c r="AM53" i="31" s="1"/>
  <c r="AN53" i="31" s="1"/>
  <c r="AO53" i="31" s="1"/>
  <c r="AP53" i="31" s="1"/>
  <c r="AQ53" i="31" s="1"/>
  <c r="AR53" i="31" s="1"/>
  <c r="AS53" i="31" s="1"/>
  <c r="AT53" i="31" s="1"/>
  <c r="AU53" i="31" s="1"/>
  <c r="AV53" i="31" s="1"/>
  <c r="AW53" i="31" s="1"/>
  <c r="AX53" i="31" s="1"/>
  <c r="AY53" i="31" s="1"/>
  <c r="AZ53" i="31" s="1"/>
  <c r="BA53" i="31" s="1"/>
  <c r="BB53" i="31" s="1"/>
  <c r="BC53" i="31" s="1"/>
  <c r="BD53" i="31" s="1"/>
  <c r="BE53" i="31" s="1"/>
  <c r="BF53" i="31" s="1"/>
  <c r="BG53" i="31" s="1"/>
  <c r="BH53" i="31" s="1"/>
  <c r="BI53" i="31" s="1"/>
  <c r="BJ53" i="31" s="1"/>
  <c r="BK53" i="31" s="1"/>
  <c r="BL53" i="31" s="1"/>
  <c r="BM53" i="31" s="1"/>
  <c r="BN53" i="31" s="1"/>
  <c r="BO53" i="31" s="1"/>
  <c r="BP53" i="31" s="1"/>
  <c r="BQ53" i="31" s="1"/>
  <c r="BR53" i="31" s="1"/>
  <c r="BS53" i="31" s="1"/>
  <c r="BT53" i="31" s="1"/>
  <c r="BU53" i="31" s="1"/>
  <c r="BV53" i="31" s="1"/>
  <c r="BW53" i="31" s="1"/>
  <c r="BX53" i="31" s="1"/>
  <c r="BY53" i="31" s="1"/>
  <c r="BZ53" i="31" s="1"/>
  <c r="CA53" i="31" s="1"/>
  <c r="CB53" i="31" s="1"/>
  <c r="CC53" i="31" s="1"/>
  <c r="CD53" i="31" s="1"/>
  <c r="CE53" i="31" s="1"/>
  <c r="CF53" i="31" s="1"/>
  <c r="CG53" i="31" s="1"/>
  <c r="CH53" i="31" s="1"/>
  <c r="O52" i="31"/>
  <c r="P52" i="31"/>
  <c r="Q52" i="31"/>
  <c r="R52" i="31"/>
  <c r="S52" i="31"/>
  <c r="U52" i="31"/>
  <c r="V52" i="31" s="1"/>
  <c r="W52" i="31" s="1"/>
  <c r="X52" i="31" s="1"/>
  <c r="Y52" i="31"/>
  <c r="Z52" i="31" s="1"/>
  <c r="AA52" i="31" s="1"/>
  <c r="AB52" i="31" s="1"/>
  <c r="AC52" i="31" s="1"/>
  <c r="AD52" i="31" s="1"/>
  <c r="AE52" i="31" s="1"/>
  <c r="AF52" i="31" s="1"/>
  <c r="AG52" i="31" s="1"/>
  <c r="AH52" i="31" s="1"/>
  <c r="AI52" i="31" s="1"/>
  <c r="AJ52" i="31" s="1"/>
  <c r="AK52" i="31" s="1"/>
  <c r="AL52" i="31" s="1"/>
  <c r="AM52" i="31" s="1"/>
  <c r="AN52" i="31" s="1"/>
  <c r="AO52" i="31" s="1"/>
  <c r="AP52" i="31" s="1"/>
  <c r="AQ52" i="31" s="1"/>
  <c r="AR52" i="31" s="1"/>
  <c r="AS52" i="31" s="1"/>
  <c r="AT52" i="31" s="1"/>
  <c r="AU52" i="31" s="1"/>
  <c r="AV52" i="31" s="1"/>
  <c r="AW52" i="31" s="1"/>
  <c r="AX52" i="31" s="1"/>
  <c r="AY52" i="31" s="1"/>
  <c r="AZ52" i="31" s="1"/>
  <c r="BA52" i="31" s="1"/>
  <c r="BB52" i="31" s="1"/>
  <c r="BC52" i="31" s="1"/>
  <c r="BD52" i="31" s="1"/>
  <c r="BE52" i="31" s="1"/>
  <c r="BF52" i="31" s="1"/>
  <c r="BG52" i="31" s="1"/>
  <c r="BH52" i="31" s="1"/>
  <c r="BI52" i="31" s="1"/>
  <c r="BJ52" i="31" s="1"/>
  <c r="BK52" i="31" s="1"/>
  <c r="BL52" i="31" s="1"/>
  <c r="BM52" i="31" s="1"/>
  <c r="BN52" i="31" s="1"/>
  <c r="BO52" i="31" s="1"/>
  <c r="BP52" i="31" s="1"/>
  <c r="BQ52" i="31" s="1"/>
  <c r="BR52" i="31" s="1"/>
  <c r="BS52" i="31" s="1"/>
  <c r="BT52" i="31" s="1"/>
  <c r="BU52" i="31" s="1"/>
  <c r="BV52" i="31" s="1"/>
  <c r="BW52" i="31" s="1"/>
  <c r="BX52" i="31" s="1"/>
  <c r="BY52" i="31" s="1"/>
  <c r="BZ52" i="31" s="1"/>
  <c r="CA52" i="31" s="1"/>
  <c r="CB52" i="31" s="1"/>
  <c r="CC52" i="31" s="1"/>
  <c r="CD52" i="31" s="1"/>
  <c r="CE52" i="31" s="1"/>
  <c r="CF52" i="31" s="1"/>
  <c r="CG52" i="31" s="1"/>
  <c r="CH52" i="31" s="1"/>
  <c r="K52" i="31"/>
  <c r="L52" i="31"/>
  <c r="M52" i="31"/>
  <c r="N52" i="31"/>
  <c r="G52" i="31"/>
  <c r="H52" i="31"/>
  <c r="I52" i="31"/>
  <c r="J52" i="31"/>
  <c r="G51" i="31"/>
  <c r="H51" i="31"/>
  <c r="I51" i="31"/>
  <c r="J51" i="31"/>
  <c r="K51" i="31"/>
  <c r="L51" i="31"/>
  <c r="M51" i="31"/>
  <c r="N51" i="31"/>
  <c r="O51" i="31"/>
  <c r="P51" i="31"/>
  <c r="Q51" i="31"/>
  <c r="R51" i="31"/>
  <c r="S51" i="31"/>
  <c r="U51" i="31"/>
  <c r="V51" i="31" s="1"/>
  <c r="W51" i="31" s="1"/>
  <c r="X51" i="31" s="1"/>
  <c r="Y51" i="31" s="1"/>
  <c r="Z51" i="31"/>
  <c r="AA51" i="31" s="1"/>
  <c r="AB51" i="31" s="1"/>
  <c r="AC51" i="31" s="1"/>
  <c r="AD51" i="31" s="1"/>
  <c r="AE51" i="31" s="1"/>
  <c r="AF51" i="31" s="1"/>
  <c r="AG51" i="31" s="1"/>
  <c r="AH51" i="31" s="1"/>
  <c r="AI51" i="31" s="1"/>
  <c r="AJ51" i="31" s="1"/>
  <c r="AK51" i="31" s="1"/>
  <c r="AL51" i="31" s="1"/>
  <c r="AM51" i="31" s="1"/>
  <c r="AN51" i="31" s="1"/>
  <c r="AO51" i="31" s="1"/>
  <c r="AP51" i="31" s="1"/>
  <c r="AQ51" i="31" s="1"/>
  <c r="AR51" i="31" s="1"/>
  <c r="AS51" i="31" s="1"/>
  <c r="AT51" i="31" s="1"/>
  <c r="AU51" i="31" s="1"/>
  <c r="AV51" i="31" s="1"/>
  <c r="AW51" i="31" s="1"/>
  <c r="AX51" i="31" s="1"/>
  <c r="AY51" i="31" s="1"/>
  <c r="AZ51" i="31" s="1"/>
  <c r="BA51" i="31" s="1"/>
  <c r="BB51" i="31" s="1"/>
  <c r="BC51" i="31" s="1"/>
  <c r="BD51" i="31" s="1"/>
  <c r="BE51" i="31" s="1"/>
  <c r="BF51" i="31" s="1"/>
  <c r="BG51" i="31" s="1"/>
  <c r="BH51" i="31" s="1"/>
  <c r="BI51" i="31" s="1"/>
  <c r="BJ51" i="31" s="1"/>
  <c r="BK51" i="31" s="1"/>
  <c r="BL51" i="31" s="1"/>
  <c r="BM51" i="31" s="1"/>
  <c r="BN51" i="31" s="1"/>
  <c r="BO51" i="31" s="1"/>
  <c r="BP51" i="31" s="1"/>
  <c r="BQ51" i="31" s="1"/>
  <c r="BR51" i="31" s="1"/>
  <c r="BS51" i="31" s="1"/>
  <c r="BT51" i="31" s="1"/>
  <c r="BU51" i="31" s="1"/>
  <c r="BV51" i="31" s="1"/>
  <c r="BW51" i="31" s="1"/>
  <c r="BX51" i="31" s="1"/>
  <c r="BY51" i="31" s="1"/>
  <c r="BZ51" i="31" s="1"/>
  <c r="CA51" i="31" s="1"/>
  <c r="CB51" i="31" s="1"/>
  <c r="CC51" i="31" s="1"/>
  <c r="CD51" i="31" s="1"/>
  <c r="CE51" i="31" s="1"/>
  <c r="CF51" i="31" s="1"/>
  <c r="CG51" i="31" s="1"/>
  <c r="CH51" i="31" s="1"/>
  <c r="G50" i="31"/>
  <c r="H50" i="31"/>
  <c r="I50" i="31"/>
  <c r="J50" i="31"/>
  <c r="K50" i="31"/>
  <c r="L50" i="31"/>
  <c r="M50" i="31"/>
  <c r="N50" i="31"/>
  <c r="O50" i="31"/>
  <c r="P50" i="31"/>
  <c r="Q50" i="31"/>
  <c r="R50" i="31"/>
  <c r="S50" i="31"/>
  <c r="U50" i="31"/>
  <c r="V50" i="31" s="1"/>
  <c r="W50" i="31" s="1"/>
  <c r="X50" i="31" s="1"/>
  <c r="Y50" i="31" s="1"/>
  <c r="Z50" i="31" s="1"/>
  <c r="AA50" i="31"/>
  <c r="AB50" i="31" s="1"/>
  <c r="AC50" i="31" s="1"/>
  <c r="AD50" i="31" s="1"/>
  <c r="AE50" i="31" s="1"/>
  <c r="AF50" i="31" s="1"/>
  <c r="AG50" i="31" s="1"/>
  <c r="AH50" i="31" s="1"/>
  <c r="AI50" i="31" s="1"/>
  <c r="AJ50" i="31" s="1"/>
  <c r="AK50" i="31" s="1"/>
  <c r="AL50" i="31" s="1"/>
  <c r="AM50" i="31" s="1"/>
  <c r="AN50" i="31" s="1"/>
  <c r="AO50" i="31" s="1"/>
  <c r="AP50" i="31" s="1"/>
  <c r="AQ50" i="31" s="1"/>
  <c r="AR50" i="31" s="1"/>
  <c r="AS50" i="31" s="1"/>
  <c r="AT50" i="31" s="1"/>
  <c r="AU50" i="31" s="1"/>
  <c r="AV50" i="31" s="1"/>
  <c r="AW50" i="31" s="1"/>
  <c r="AX50" i="31" s="1"/>
  <c r="AY50" i="31" s="1"/>
  <c r="AZ50" i="31" s="1"/>
  <c r="BA50" i="31" s="1"/>
  <c r="BB50" i="31" s="1"/>
  <c r="BC50" i="31" s="1"/>
  <c r="BD50" i="31" s="1"/>
  <c r="BE50" i="31" s="1"/>
  <c r="BF50" i="31" s="1"/>
  <c r="BG50" i="31" s="1"/>
  <c r="BH50" i="31" s="1"/>
  <c r="BI50" i="31" s="1"/>
  <c r="BJ50" i="31" s="1"/>
  <c r="BK50" i="31" s="1"/>
  <c r="BL50" i="31" s="1"/>
  <c r="BM50" i="31" s="1"/>
  <c r="BN50" i="31" s="1"/>
  <c r="BO50" i="31" s="1"/>
  <c r="BP50" i="31" s="1"/>
  <c r="BQ50" i="31" s="1"/>
  <c r="BR50" i="31" s="1"/>
  <c r="BS50" i="31" s="1"/>
  <c r="BT50" i="31" s="1"/>
  <c r="BU50" i="31" s="1"/>
  <c r="BV50" i="31" s="1"/>
  <c r="BW50" i="31" s="1"/>
  <c r="BX50" i="31" s="1"/>
  <c r="BY50" i="31" s="1"/>
  <c r="BZ50" i="31" s="1"/>
  <c r="CA50" i="31" s="1"/>
  <c r="CB50" i="31" s="1"/>
  <c r="CC50" i="31" s="1"/>
  <c r="CD50" i="31" s="1"/>
  <c r="CE50" i="31" s="1"/>
  <c r="CF50" i="31" s="1"/>
  <c r="CG50" i="31" s="1"/>
  <c r="CH50" i="31" s="1"/>
  <c r="G49" i="31"/>
  <c r="H49" i="31"/>
  <c r="I49" i="31"/>
  <c r="J49" i="31"/>
  <c r="K49" i="31"/>
  <c r="L49" i="31"/>
  <c r="M49" i="31"/>
  <c r="N49" i="31"/>
  <c r="O49" i="31"/>
  <c r="P49" i="31"/>
  <c r="Q49" i="31"/>
  <c r="R49" i="31"/>
  <c r="S49" i="31"/>
  <c r="U49" i="31"/>
  <c r="V49" i="31"/>
  <c r="W49" i="31" s="1"/>
  <c r="X49" i="31" s="1"/>
  <c r="Y49" i="31" s="1"/>
  <c r="Z49" i="31" s="1"/>
  <c r="AA49" i="31" s="1"/>
  <c r="AB49" i="31"/>
  <c r="AC49" i="31" s="1"/>
  <c r="AD49" i="31" s="1"/>
  <c r="AE49" i="31" s="1"/>
  <c r="AF49" i="31" s="1"/>
  <c r="AG49" i="31" s="1"/>
  <c r="AH49" i="31" s="1"/>
  <c r="AI49" i="31" s="1"/>
  <c r="AJ49" i="31"/>
  <c r="AK49" i="31" s="1"/>
  <c r="AL49" i="31" s="1"/>
  <c r="AM49" i="31" s="1"/>
  <c r="AN49" i="31" s="1"/>
  <c r="AO49" i="31" s="1"/>
  <c r="AP49" i="31" s="1"/>
  <c r="AQ49" i="31" s="1"/>
  <c r="AR49" i="31" s="1"/>
  <c r="AS49" i="31" s="1"/>
  <c r="AT49" i="31" s="1"/>
  <c r="AU49" i="31" s="1"/>
  <c r="AV49" i="31" s="1"/>
  <c r="AW49" i="31" s="1"/>
  <c r="AX49" i="31" s="1"/>
  <c r="AY49" i="31" s="1"/>
  <c r="AZ49" i="31" s="1"/>
  <c r="BA49" i="31" s="1"/>
  <c r="BB49" i="31" s="1"/>
  <c r="BC49" i="31" s="1"/>
  <c r="BD49" i="31" s="1"/>
  <c r="BE49" i="31" s="1"/>
  <c r="BF49" i="31" s="1"/>
  <c r="BG49" i="31" s="1"/>
  <c r="BH49" i="31" s="1"/>
  <c r="BI49" i="31" s="1"/>
  <c r="BJ49" i="31" s="1"/>
  <c r="BK49" i="31" s="1"/>
  <c r="BL49" i="31" s="1"/>
  <c r="BM49" i="31" s="1"/>
  <c r="BN49" i="31" s="1"/>
  <c r="BO49" i="31" s="1"/>
  <c r="BP49" i="31" s="1"/>
  <c r="BQ49" i="31" s="1"/>
  <c r="BR49" i="31" s="1"/>
  <c r="BS49" i="31" s="1"/>
  <c r="BT49" i="31" s="1"/>
  <c r="BU49" i="31" s="1"/>
  <c r="BV49" i="31" s="1"/>
  <c r="BW49" i="31" s="1"/>
  <c r="BX49" i="31" s="1"/>
  <c r="BY49" i="31" s="1"/>
  <c r="BZ49" i="31" s="1"/>
  <c r="CA49" i="31" s="1"/>
  <c r="CB49" i="31" s="1"/>
  <c r="CC49" i="31" s="1"/>
  <c r="CD49" i="31" s="1"/>
  <c r="CE49" i="31" s="1"/>
  <c r="CF49" i="31" s="1"/>
  <c r="CG49" i="31" s="1"/>
  <c r="CH49" i="31" s="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U48" i="31"/>
  <c r="V48" i="31" s="1"/>
  <c r="W48" i="31" s="1"/>
  <c r="X48" i="31" s="1"/>
  <c r="Y48" i="31" s="1"/>
  <c r="Z48" i="31" s="1"/>
  <c r="AA48" i="31" s="1"/>
  <c r="AB48" i="31" s="1"/>
  <c r="AC48" i="31" s="1"/>
  <c r="AD48" i="31" s="1"/>
  <c r="AE48" i="31" s="1"/>
  <c r="AF48" i="31" s="1"/>
  <c r="AG48" i="31" s="1"/>
  <c r="AH48" i="31" s="1"/>
  <c r="AI48" i="31" s="1"/>
  <c r="AJ48" i="31" s="1"/>
  <c r="AK48" i="31" s="1"/>
  <c r="AL48" i="31" s="1"/>
  <c r="AM48" i="31" s="1"/>
  <c r="AN48" i="31" s="1"/>
  <c r="AO48" i="31" s="1"/>
  <c r="AP48" i="31" s="1"/>
  <c r="AQ48" i="31" s="1"/>
  <c r="AR48" i="31" s="1"/>
  <c r="AS48" i="31" s="1"/>
  <c r="AT48" i="31" s="1"/>
  <c r="AU48" i="31" s="1"/>
  <c r="AV48" i="31" s="1"/>
  <c r="AW48" i="31" s="1"/>
  <c r="AX48" i="31" s="1"/>
  <c r="AY48" i="31" s="1"/>
  <c r="AZ48" i="31" s="1"/>
  <c r="BA48" i="31" s="1"/>
  <c r="BB48" i="31" s="1"/>
  <c r="BC48" i="31" s="1"/>
  <c r="BD48" i="31" s="1"/>
  <c r="BE48" i="31" s="1"/>
  <c r="BF48" i="31" s="1"/>
  <c r="BG48" i="31" s="1"/>
  <c r="BH48" i="31" s="1"/>
  <c r="BI48" i="31" s="1"/>
  <c r="BJ48" i="31" s="1"/>
  <c r="BK48" i="31" s="1"/>
  <c r="BL48" i="31" s="1"/>
  <c r="BM48" i="31" s="1"/>
  <c r="BN48" i="31" s="1"/>
  <c r="BO48" i="31" s="1"/>
  <c r="BP48" i="31" s="1"/>
  <c r="BQ48" i="31" s="1"/>
  <c r="BR48" i="31" s="1"/>
  <c r="BS48" i="31" s="1"/>
  <c r="BT48" i="31" s="1"/>
  <c r="BU48" i="31" s="1"/>
  <c r="BV48" i="31" s="1"/>
  <c r="BW48" i="31" s="1"/>
  <c r="BX48" i="31" s="1"/>
  <c r="BY48" i="31" s="1"/>
  <c r="BZ48" i="31" s="1"/>
  <c r="CA48" i="31" s="1"/>
  <c r="CB48" i="31" s="1"/>
  <c r="CC48" i="31" s="1"/>
  <c r="CD48" i="31" s="1"/>
  <c r="CE48" i="31" s="1"/>
  <c r="CF48" i="31" s="1"/>
  <c r="CG48" i="31" s="1"/>
  <c r="CH48" i="31" s="1"/>
  <c r="I47" i="31"/>
  <c r="J47" i="31"/>
  <c r="K47" i="31"/>
  <c r="L47" i="31"/>
  <c r="M47" i="31"/>
  <c r="N47" i="31"/>
  <c r="O47" i="31"/>
  <c r="P47" i="31"/>
  <c r="Q47" i="31"/>
  <c r="R47" i="31"/>
  <c r="S47" i="31"/>
  <c r="U47" i="31"/>
  <c r="V47" i="31" s="1"/>
  <c r="W47" i="31" s="1"/>
  <c r="X47" i="31" s="1"/>
  <c r="Y47" i="31" s="1"/>
  <c r="Z47" i="31" s="1"/>
  <c r="AA47" i="31" s="1"/>
  <c r="AB47" i="31" s="1"/>
  <c r="AC47" i="31" s="1"/>
  <c r="AD47" i="31" s="1"/>
  <c r="AE47" i="31" s="1"/>
  <c r="AF47" i="31" s="1"/>
  <c r="AG47" i="31" s="1"/>
  <c r="AH47" i="31" s="1"/>
  <c r="AI47" i="31" s="1"/>
  <c r="AJ47" i="31" s="1"/>
  <c r="AK47" i="31" s="1"/>
  <c r="AL47" i="31" s="1"/>
  <c r="AM47" i="31" s="1"/>
  <c r="AN47" i="31" s="1"/>
  <c r="AO47" i="31" s="1"/>
  <c r="AP47" i="31" s="1"/>
  <c r="AQ47" i="31" s="1"/>
  <c r="AR47" i="31" s="1"/>
  <c r="AS47" i="31" s="1"/>
  <c r="AT47" i="31" s="1"/>
  <c r="AU47" i="31" s="1"/>
  <c r="AV47" i="31" s="1"/>
  <c r="AW47" i="31" s="1"/>
  <c r="AX47" i="31" s="1"/>
  <c r="AY47" i="31" s="1"/>
  <c r="AZ47" i="31" s="1"/>
  <c r="BA47" i="31" s="1"/>
  <c r="BB47" i="31" s="1"/>
  <c r="BC47" i="31" s="1"/>
  <c r="BD47" i="31" s="1"/>
  <c r="BE47" i="31" s="1"/>
  <c r="BF47" i="31" s="1"/>
  <c r="BG47" i="31" s="1"/>
  <c r="BH47" i="31" s="1"/>
  <c r="BI47" i="31" s="1"/>
  <c r="BJ47" i="31" s="1"/>
  <c r="BK47" i="31" s="1"/>
  <c r="BL47" i="31" s="1"/>
  <c r="BM47" i="31" s="1"/>
  <c r="BN47" i="31" s="1"/>
  <c r="BO47" i="31" s="1"/>
  <c r="BP47" i="31" s="1"/>
  <c r="BQ47" i="31" s="1"/>
  <c r="BR47" i="31" s="1"/>
  <c r="BS47" i="31" s="1"/>
  <c r="BT47" i="31" s="1"/>
  <c r="BU47" i="31" s="1"/>
  <c r="BV47" i="31" s="1"/>
  <c r="BW47" i="31" s="1"/>
  <c r="BX47" i="31" s="1"/>
  <c r="BY47" i="31" s="1"/>
  <c r="BZ47" i="31" s="1"/>
  <c r="CA47" i="31" s="1"/>
  <c r="CB47" i="31" s="1"/>
  <c r="CC47" i="31" s="1"/>
  <c r="CD47" i="31" s="1"/>
  <c r="CE47" i="31" s="1"/>
  <c r="CF47" i="31" s="1"/>
  <c r="CG47" i="31" s="1"/>
  <c r="CH47" i="31" s="1"/>
  <c r="G47" i="31"/>
  <c r="H47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U46" i="31"/>
  <c r="V46" i="31" s="1"/>
  <c r="W46" i="31" s="1"/>
  <c r="X46" i="31" s="1"/>
  <c r="Y46" i="31" s="1"/>
  <c r="Z46" i="31" s="1"/>
  <c r="AA46" i="31" s="1"/>
  <c r="AB46" i="31" s="1"/>
  <c r="AC46" i="31" s="1"/>
  <c r="AD46" i="31" s="1"/>
  <c r="AE46" i="31" s="1"/>
  <c r="AF46" i="31" s="1"/>
  <c r="AG46" i="31" s="1"/>
  <c r="AH46" i="31" s="1"/>
  <c r="AI46" i="31" s="1"/>
  <c r="AJ46" i="31" s="1"/>
  <c r="AK46" i="31" s="1"/>
  <c r="AL46" i="31" s="1"/>
  <c r="AM46" i="31" s="1"/>
  <c r="AN46" i="31" s="1"/>
  <c r="AO46" i="31" s="1"/>
  <c r="AP46" i="31" s="1"/>
  <c r="AQ46" i="31" s="1"/>
  <c r="AR46" i="31" s="1"/>
  <c r="AS46" i="31" s="1"/>
  <c r="AT46" i="31" s="1"/>
  <c r="AU46" i="31" s="1"/>
  <c r="AV46" i="31" s="1"/>
  <c r="AW46" i="31" s="1"/>
  <c r="AX46" i="31" s="1"/>
  <c r="AY46" i="31" s="1"/>
  <c r="AZ46" i="31" s="1"/>
  <c r="BA46" i="31" s="1"/>
  <c r="BB46" i="31" s="1"/>
  <c r="BC46" i="31" s="1"/>
  <c r="BD46" i="31" s="1"/>
  <c r="BE46" i="31" s="1"/>
  <c r="BF46" i="31" s="1"/>
  <c r="BG46" i="31" s="1"/>
  <c r="BH46" i="31" s="1"/>
  <c r="BI46" i="31" s="1"/>
  <c r="BJ46" i="31" s="1"/>
  <c r="BK46" i="31" s="1"/>
  <c r="BL46" i="31" s="1"/>
  <c r="BM46" i="31" s="1"/>
  <c r="BN46" i="31" s="1"/>
  <c r="BO46" i="31" s="1"/>
  <c r="BP46" i="31" s="1"/>
  <c r="BQ46" i="31" s="1"/>
  <c r="BR46" i="31" s="1"/>
  <c r="BS46" i="31" s="1"/>
  <c r="BT46" i="31" s="1"/>
  <c r="BU46" i="31" s="1"/>
  <c r="BV46" i="31" s="1"/>
  <c r="BW46" i="31" s="1"/>
  <c r="BX46" i="31" s="1"/>
  <c r="BY46" i="31" s="1"/>
  <c r="BZ46" i="31" s="1"/>
  <c r="CA46" i="31" s="1"/>
  <c r="CB46" i="31" s="1"/>
  <c r="CC46" i="31" s="1"/>
  <c r="CD46" i="31" s="1"/>
  <c r="CE46" i="31" s="1"/>
  <c r="CF46" i="31" s="1"/>
  <c r="CG46" i="31" s="1"/>
  <c r="CH46" i="31" s="1"/>
  <c r="G45" i="31"/>
  <c r="H45" i="31"/>
  <c r="I45" i="31"/>
  <c r="J45" i="31"/>
  <c r="K45" i="31"/>
  <c r="L45" i="31"/>
  <c r="M45" i="31"/>
  <c r="N45" i="31"/>
  <c r="O45" i="31"/>
  <c r="P45" i="31"/>
  <c r="Q45" i="31"/>
  <c r="R45" i="31"/>
  <c r="S45" i="31"/>
  <c r="U45" i="31"/>
  <c r="V45" i="31" s="1"/>
  <c r="W45" i="31" s="1"/>
  <c r="X45" i="31"/>
  <c r="Y45" i="31" s="1"/>
  <c r="Z45" i="31" s="1"/>
  <c r="AA45" i="31" s="1"/>
  <c r="AB45" i="31" s="1"/>
  <c r="AC45" i="31" s="1"/>
  <c r="AD45" i="31" s="1"/>
  <c r="AE45" i="31" s="1"/>
  <c r="AF45" i="31"/>
  <c r="AG45" i="31" s="1"/>
  <c r="AH45" i="31" s="1"/>
  <c r="AI45" i="31" s="1"/>
  <c r="AJ45" i="31" s="1"/>
  <c r="AK45" i="31" s="1"/>
  <c r="AL45" i="31" s="1"/>
  <c r="AM45" i="31" s="1"/>
  <c r="AN45" i="31" s="1"/>
  <c r="AO45" i="31" s="1"/>
  <c r="AP45" i="31" s="1"/>
  <c r="AQ45" i="31" s="1"/>
  <c r="AR45" i="31" s="1"/>
  <c r="AS45" i="31" s="1"/>
  <c r="AT45" i="31" s="1"/>
  <c r="AU45" i="31" s="1"/>
  <c r="AV45" i="31" s="1"/>
  <c r="AW45" i="31" s="1"/>
  <c r="AX45" i="31" s="1"/>
  <c r="AY45" i="31" s="1"/>
  <c r="AZ45" i="31" s="1"/>
  <c r="BA45" i="31" s="1"/>
  <c r="BB45" i="31" s="1"/>
  <c r="BC45" i="31" s="1"/>
  <c r="BD45" i="31" s="1"/>
  <c r="BE45" i="31" s="1"/>
  <c r="BF45" i="31" s="1"/>
  <c r="BG45" i="31" s="1"/>
  <c r="BH45" i="31" s="1"/>
  <c r="BI45" i="31" s="1"/>
  <c r="BJ45" i="31" s="1"/>
  <c r="BK45" i="31" s="1"/>
  <c r="BL45" i="31" s="1"/>
  <c r="BM45" i="31" s="1"/>
  <c r="BN45" i="31" s="1"/>
  <c r="BO45" i="31" s="1"/>
  <c r="BP45" i="31" s="1"/>
  <c r="BQ45" i="31" s="1"/>
  <c r="BR45" i="31" s="1"/>
  <c r="BS45" i="31" s="1"/>
  <c r="BT45" i="31" s="1"/>
  <c r="BU45" i="31" s="1"/>
  <c r="BV45" i="31" s="1"/>
  <c r="BW45" i="31" s="1"/>
  <c r="BX45" i="31" s="1"/>
  <c r="BY45" i="31" s="1"/>
  <c r="BZ45" i="31" s="1"/>
  <c r="CA45" i="31" s="1"/>
  <c r="CB45" i="31" s="1"/>
  <c r="CC45" i="31" s="1"/>
  <c r="CD45" i="31" s="1"/>
  <c r="CE45" i="31" s="1"/>
  <c r="CF45" i="31" s="1"/>
  <c r="CG45" i="31" s="1"/>
  <c r="CH45" i="31" s="1"/>
  <c r="G44" i="31"/>
  <c r="H44" i="31"/>
  <c r="I44" i="31"/>
  <c r="J44" i="31"/>
  <c r="K44" i="31"/>
  <c r="L44" i="31"/>
  <c r="M44" i="31"/>
  <c r="N44" i="31"/>
  <c r="O44" i="31"/>
  <c r="P44" i="31"/>
  <c r="Q44" i="31"/>
  <c r="R44" i="31"/>
  <c r="S44" i="31"/>
  <c r="U44" i="31"/>
  <c r="V44" i="31"/>
  <c r="W44" i="31" s="1"/>
  <c r="X44" i="31" s="1"/>
  <c r="Y44" i="31" s="1"/>
  <c r="Z44" i="31" s="1"/>
  <c r="AA44" i="31" s="1"/>
  <c r="AB44" i="31" s="1"/>
  <c r="AC44" i="31" s="1"/>
  <c r="AD44" i="31" s="1"/>
  <c r="AE44" i="31" s="1"/>
  <c r="AF44" i="31" s="1"/>
  <c r="AG44" i="31" s="1"/>
  <c r="AH44" i="31" s="1"/>
  <c r="AI44" i="31" s="1"/>
  <c r="AJ44" i="31" s="1"/>
  <c r="AK44" i="31" s="1"/>
  <c r="AL44" i="31" s="1"/>
  <c r="AM44" i="31" s="1"/>
  <c r="AN44" i="31" s="1"/>
  <c r="AO44" i="31" s="1"/>
  <c r="AP44" i="31" s="1"/>
  <c r="AQ44" i="31" s="1"/>
  <c r="AR44" i="31" s="1"/>
  <c r="AS44" i="31" s="1"/>
  <c r="AT44" i="31" s="1"/>
  <c r="AU44" i="31" s="1"/>
  <c r="AV44" i="31" s="1"/>
  <c r="AW44" i="31" s="1"/>
  <c r="AX44" i="31" s="1"/>
  <c r="AY44" i="31" s="1"/>
  <c r="AZ44" i="31" s="1"/>
  <c r="BA44" i="31" s="1"/>
  <c r="BB44" i="31" s="1"/>
  <c r="BC44" i="31" s="1"/>
  <c r="BD44" i="31" s="1"/>
  <c r="BE44" i="31" s="1"/>
  <c r="BF44" i="31" s="1"/>
  <c r="BG44" i="31" s="1"/>
  <c r="BH44" i="31" s="1"/>
  <c r="BI44" i="31" s="1"/>
  <c r="BJ44" i="31" s="1"/>
  <c r="BK44" i="31" s="1"/>
  <c r="BL44" i="31" s="1"/>
  <c r="BM44" i="31" s="1"/>
  <c r="BN44" i="31" s="1"/>
  <c r="BO44" i="31" s="1"/>
  <c r="BP44" i="31" s="1"/>
  <c r="BQ44" i="31" s="1"/>
  <c r="BR44" i="31" s="1"/>
  <c r="BS44" i="31" s="1"/>
  <c r="BT44" i="31" s="1"/>
  <c r="BU44" i="31" s="1"/>
  <c r="BV44" i="31" s="1"/>
  <c r="BW44" i="31" s="1"/>
  <c r="BX44" i="31" s="1"/>
  <c r="BY44" i="31" s="1"/>
  <c r="BZ44" i="31" s="1"/>
  <c r="CA44" i="31" s="1"/>
  <c r="CB44" i="31" s="1"/>
  <c r="CC44" i="31" s="1"/>
  <c r="CD44" i="31" s="1"/>
  <c r="CE44" i="31" s="1"/>
  <c r="CF44" i="31" s="1"/>
  <c r="CG44" i="31" s="1"/>
  <c r="CH44" i="31" s="1"/>
  <c r="G43" i="31"/>
  <c r="H43" i="31"/>
  <c r="I43" i="31"/>
  <c r="J43" i="31"/>
  <c r="K43" i="31"/>
  <c r="L43" i="31"/>
  <c r="M43" i="31"/>
  <c r="N43" i="31"/>
  <c r="O43" i="31"/>
  <c r="P43" i="31"/>
  <c r="Q43" i="31"/>
  <c r="R43" i="31"/>
  <c r="S43" i="31"/>
  <c r="U43" i="31"/>
  <c r="V43" i="31" s="1"/>
  <c r="W43" i="31" s="1"/>
  <c r="X43" i="31"/>
  <c r="Y43" i="31" s="1"/>
  <c r="Z43" i="31" s="1"/>
  <c r="AA43" i="31" s="1"/>
  <c r="AB43" i="31" s="1"/>
  <c r="AC43" i="31" s="1"/>
  <c r="AD43" i="31" s="1"/>
  <c r="AE43" i="31" s="1"/>
  <c r="AF43" i="31" s="1"/>
  <c r="AG43" i="31" s="1"/>
  <c r="AH43" i="31" s="1"/>
  <c r="AI43" i="31" s="1"/>
  <c r="AJ43" i="31" s="1"/>
  <c r="AK43" i="31" s="1"/>
  <c r="AL43" i="31" s="1"/>
  <c r="AM43" i="31" s="1"/>
  <c r="AN43" i="31" s="1"/>
  <c r="AO43" i="31" s="1"/>
  <c r="AP43" i="31" s="1"/>
  <c r="AQ43" i="31" s="1"/>
  <c r="AR43" i="31" s="1"/>
  <c r="AS43" i="31" s="1"/>
  <c r="AT43" i="31" s="1"/>
  <c r="AU43" i="31" s="1"/>
  <c r="AV43" i="31" s="1"/>
  <c r="AW43" i="31" s="1"/>
  <c r="AX43" i="31" s="1"/>
  <c r="AY43" i="31" s="1"/>
  <c r="AZ43" i="31" s="1"/>
  <c r="BA43" i="31" s="1"/>
  <c r="BB43" i="31" s="1"/>
  <c r="BC43" i="31" s="1"/>
  <c r="BD43" i="31" s="1"/>
  <c r="BE43" i="31" s="1"/>
  <c r="BF43" i="31" s="1"/>
  <c r="BG43" i="31" s="1"/>
  <c r="BH43" i="31" s="1"/>
  <c r="BI43" i="31" s="1"/>
  <c r="BJ43" i="31" s="1"/>
  <c r="BK43" i="31" s="1"/>
  <c r="BL43" i="31" s="1"/>
  <c r="BM43" i="31" s="1"/>
  <c r="BN43" i="31" s="1"/>
  <c r="BO43" i="31" s="1"/>
  <c r="BP43" i="31" s="1"/>
  <c r="BQ43" i="31" s="1"/>
  <c r="BR43" i="31" s="1"/>
  <c r="BS43" i="31" s="1"/>
  <c r="BT43" i="31" s="1"/>
  <c r="BU43" i="31" s="1"/>
  <c r="BV43" i="31" s="1"/>
  <c r="BW43" i="31" s="1"/>
  <c r="BX43" i="31" s="1"/>
  <c r="BY43" i="31" s="1"/>
  <c r="BZ43" i="31" s="1"/>
  <c r="CA43" i="31" s="1"/>
  <c r="CB43" i="31" s="1"/>
  <c r="CC43" i="31" s="1"/>
  <c r="CD43" i="31" s="1"/>
  <c r="CE43" i="31" s="1"/>
  <c r="CF43" i="31" s="1"/>
  <c r="CG43" i="31" s="1"/>
  <c r="CH43" i="31" s="1"/>
  <c r="G42" i="31"/>
  <c r="H42" i="31"/>
  <c r="I42" i="31"/>
  <c r="J42" i="31"/>
  <c r="K42" i="31"/>
  <c r="L42" i="31"/>
  <c r="M42" i="31"/>
  <c r="N42" i="31"/>
  <c r="O42" i="31"/>
  <c r="P42" i="31"/>
  <c r="Q42" i="31"/>
  <c r="R42" i="31"/>
  <c r="S42" i="31"/>
  <c r="U42" i="31"/>
  <c r="V42" i="31" s="1"/>
  <c r="W42" i="31" s="1"/>
  <c r="X42" i="31" s="1"/>
  <c r="Y42" i="31" s="1"/>
  <c r="Z42" i="31" s="1"/>
  <c r="AA42" i="31" s="1"/>
  <c r="AB42" i="31" s="1"/>
  <c r="AC42" i="31" s="1"/>
  <c r="AD42" i="31" s="1"/>
  <c r="AE42" i="31" s="1"/>
  <c r="AF42" i="31" s="1"/>
  <c r="AG42" i="31" s="1"/>
  <c r="AH42" i="31" s="1"/>
  <c r="AI42" i="31" s="1"/>
  <c r="AJ42" i="31" s="1"/>
  <c r="AK42" i="31" s="1"/>
  <c r="AL42" i="31" s="1"/>
  <c r="AM42" i="31" s="1"/>
  <c r="AN42" i="31" s="1"/>
  <c r="AO42" i="31" s="1"/>
  <c r="AP42" i="31" s="1"/>
  <c r="AQ42" i="31" s="1"/>
  <c r="AR42" i="31" s="1"/>
  <c r="AS42" i="31" s="1"/>
  <c r="AT42" i="31" s="1"/>
  <c r="AU42" i="31" s="1"/>
  <c r="AV42" i="31" s="1"/>
  <c r="AW42" i="31" s="1"/>
  <c r="AX42" i="31" s="1"/>
  <c r="AY42" i="31" s="1"/>
  <c r="AZ42" i="31" s="1"/>
  <c r="BA42" i="31" s="1"/>
  <c r="BB42" i="31" s="1"/>
  <c r="BC42" i="31" s="1"/>
  <c r="BD42" i="31" s="1"/>
  <c r="BE42" i="31" s="1"/>
  <c r="BF42" i="31" s="1"/>
  <c r="BG42" i="31" s="1"/>
  <c r="BH42" i="31" s="1"/>
  <c r="BI42" i="31" s="1"/>
  <c r="BJ42" i="31" s="1"/>
  <c r="BK42" i="31" s="1"/>
  <c r="BL42" i="31" s="1"/>
  <c r="BM42" i="31" s="1"/>
  <c r="BN42" i="31" s="1"/>
  <c r="BO42" i="31" s="1"/>
  <c r="BP42" i="31" s="1"/>
  <c r="BQ42" i="31" s="1"/>
  <c r="BR42" i="31" s="1"/>
  <c r="BS42" i="31" s="1"/>
  <c r="BT42" i="31" s="1"/>
  <c r="BU42" i="31" s="1"/>
  <c r="BV42" i="31" s="1"/>
  <c r="BW42" i="31" s="1"/>
  <c r="BX42" i="31" s="1"/>
  <c r="BY42" i="31" s="1"/>
  <c r="BZ42" i="31" s="1"/>
  <c r="CA42" i="31" s="1"/>
  <c r="CB42" i="31" s="1"/>
  <c r="CC42" i="31" s="1"/>
  <c r="CD42" i="31" s="1"/>
  <c r="CE42" i="31" s="1"/>
  <c r="CF42" i="31" s="1"/>
  <c r="CG42" i="31" s="1"/>
  <c r="CH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R41" i="31" s="1"/>
  <c r="S41" i="31" s="1"/>
  <c r="U41" i="31" s="1"/>
  <c r="V41" i="31" s="1"/>
  <c r="W41" i="31" s="1"/>
  <c r="X41" i="31" s="1"/>
  <c r="Y41" i="31" s="1"/>
  <c r="Z41" i="31" s="1"/>
  <c r="AA41" i="31" s="1"/>
  <c r="AB41" i="31" s="1"/>
  <c r="AC41" i="31" s="1"/>
  <c r="AD41" i="31" s="1"/>
  <c r="AE41" i="31" s="1"/>
  <c r="AF41" i="31" s="1"/>
  <c r="AG41" i="31" s="1"/>
  <c r="AH41" i="31" s="1"/>
  <c r="AI41" i="31" s="1"/>
  <c r="AJ41" i="31" s="1"/>
  <c r="AK41" i="31" s="1"/>
  <c r="AL41" i="31" s="1"/>
  <c r="AM41" i="31" s="1"/>
  <c r="AN41" i="31" s="1"/>
  <c r="AO41" i="31" s="1"/>
  <c r="AP41" i="31" s="1"/>
  <c r="AQ41" i="31" s="1"/>
  <c r="AR41" i="31" s="1"/>
  <c r="AS41" i="31" s="1"/>
  <c r="AT41" i="31" s="1"/>
  <c r="AU41" i="31" s="1"/>
  <c r="AV41" i="31" s="1"/>
  <c r="AW41" i="31" s="1"/>
  <c r="AX41" i="31" s="1"/>
  <c r="AY41" i="31" s="1"/>
  <c r="AZ41" i="31" s="1"/>
  <c r="BA41" i="31" s="1"/>
  <c r="BB41" i="31" s="1"/>
  <c r="BC41" i="31" s="1"/>
  <c r="BD41" i="31" s="1"/>
  <c r="BE41" i="31" s="1"/>
  <c r="BF41" i="31" s="1"/>
  <c r="BG41" i="31" s="1"/>
  <c r="BH41" i="31" s="1"/>
  <c r="BI41" i="31" s="1"/>
  <c r="BJ41" i="31" s="1"/>
  <c r="BK41" i="31" s="1"/>
  <c r="BL41" i="31" s="1"/>
  <c r="BM41" i="31" s="1"/>
  <c r="BN41" i="31" s="1"/>
  <c r="BO41" i="31" s="1"/>
  <c r="BP41" i="31" s="1"/>
  <c r="BQ41" i="31" s="1"/>
  <c r="BR41" i="31" s="1"/>
  <c r="BS41" i="31" s="1"/>
  <c r="BT41" i="31" s="1"/>
  <c r="BU41" i="31" s="1"/>
  <c r="BV41" i="31" s="1"/>
  <c r="BW41" i="31" s="1"/>
  <c r="BX41" i="31" s="1"/>
  <c r="BY41" i="31" s="1"/>
  <c r="BZ41" i="31" s="1"/>
  <c r="CA41" i="31" s="1"/>
  <c r="CB41" i="31" s="1"/>
  <c r="CC41" i="31" s="1"/>
  <c r="CD41" i="31" s="1"/>
  <c r="CE41" i="31" s="1"/>
  <c r="CF41" i="31" s="1"/>
  <c r="CG41" i="31" s="1"/>
  <c r="CH41" i="31" s="1"/>
  <c r="G53" i="30"/>
  <c r="H53" i="30"/>
  <c r="I53" i="30"/>
  <c r="J53" i="30"/>
  <c r="K53" i="30"/>
  <c r="L53" i="30"/>
  <c r="M53" i="30"/>
  <c r="N53" i="30"/>
  <c r="O53" i="30"/>
  <c r="P53" i="30"/>
  <c r="Q53" i="30"/>
  <c r="R53" i="30"/>
  <c r="S53" i="30"/>
  <c r="U53" i="30"/>
  <c r="V53" i="30" s="1"/>
  <c r="W53" i="30" s="1"/>
  <c r="X53" i="30" s="1"/>
  <c r="Y53" i="30" s="1"/>
  <c r="Z53" i="30" s="1"/>
  <c r="AA53" i="30" s="1"/>
  <c r="AB53" i="30" s="1"/>
  <c r="AC53" i="30" s="1"/>
  <c r="AD53" i="30" s="1"/>
  <c r="AE53" i="30" s="1"/>
  <c r="AF53" i="30" s="1"/>
  <c r="AG53" i="30" s="1"/>
  <c r="AH53" i="30" s="1"/>
  <c r="AI53" i="30" s="1"/>
  <c r="AJ53" i="30" s="1"/>
  <c r="AK53" i="30" s="1"/>
  <c r="AL53" i="30" s="1"/>
  <c r="AM53" i="30" s="1"/>
  <c r="AN53" i="30" s="1"/>
  <c r="AO53" i="30" s="1"/>
  <c r="AP53" i="30" s="1"/>
  <c r="AQ53" i="30" s="1"/>
  <c r="AR53" i="30" s="1"/>
  <c r="AS53" i="30" s="1"/>
  <c r="AT53" i="30" s="1"/>
  <c r="AU53" i="30" s="1"/>
  <c r="AV53" i="30" s="1"/>
  <c r="AW53" i="30" s="1"/>
  <c r="AX53" i="30" s="1"/>
  <c r="AY53" i="30" s="1"/>
  <c r="AZ53" i="30" s="1"/>
  <c r="BA53" i="30" s="1"/>
  <c r="BB53" i="30" s="1"/>
  <c r="BC53" i="30" s="1"/>
  <c r="BD53" i="30" s="1"/>
  <c r="BE53" i="30" s="1"/>
  <c r="BF53" i="30" s="1"/>
  <c r="BG53" i="30" s="1"/>
  <c r="BH53" i="30" s="1"/>
  <c r="BI53" i="30" s="1"/>
  <c r="BJ53" i="30" s="1"/>
  <c r="BK53" i="30" s="1"/>
  <c r="BL53" i="30" s="1"/>
  <c r="BM53" i="30" s="1"/>
  <c r="BN53" i="30" s="1"/>
  <c r="BO53" i="30" s="1"/>
  <c r="BP53" i="30" s="1"/>
  <c r="BQ53" i="30" s="1"/>
  <c r="BR53" i="30" s="1"/>
  <c r="BS53" i="30" s="1"/>
  <c r="BT53" i="30" s="1"/>
  <c r="BU53" i="30" s="1"/>
  <c r="BV53" i="30" s="1"/>
  <c r="BW53" i="30" s="1"/>
  <c r="BX53" i="30" s="1"/>
  <c r="BY53" i="30" s="1"/>
  <c r="BZ53" i="30" s="1"/>
  <c r="CA53" i="30" s="1"/>
  <c r="CB53" i="30" s="1"/>
  <c r="CC53" i="30" s="1"/>
  <c r="CD53" i="30" s="1"/>
  <c r="CE53" i="30" s="1"/>
  <c r="CF53" i="30" s="1"/>
  <c r="CG53" i="30" s="1"/>
  <c r="CH53" i="30" s="1"/>
  <c r="G52" i="30"/>
  <c r="H52" i="30"/>
  <c r="I52" i="30"/>
  <c r="J52" i="30"/>
  <c r="K52" i="30"/>
  <c r="L52" i="30"/>
  <c r="M52" i="30"/>
  <c r="N52" i="30"/>
  <c r="O52" i="30"/>
  <c r="P52" i="30"/>
  <c r="Q52" i="30"/>
  <c r="R52" i="30"/>
  <c r="S52" i="30"/>
  <c r="U52" i="30"/>
  <c r="V52" i="30" s="1"/>
  <c r="W52" i="30" s="1"/>
  <c r="X52" i="30"/>
  <c r="Y52" i="30" s="1"/>
  <c r="Z52" i="30" s="1"/>
  <c r="AA52" i="30" s="1"/>
  <c r="AB52" i="30" s="1"/>
  <c r="AC52" i="30" s="1"/>
  <c r="AD52" i="30" s="1"/>
  <c r="AE52" i="30" s="1"/>
  <c r="AF52" i="30" s="1"/>
  <c r="AG52" i="30" s="1"/>
  <c r="AH52" i="30" s="1"/>
  <c r="AI52" i="30" s="1"/>
  <c r="AJ52" i="30" s="1"/>
  <c r="AK52" i="30" s="1"/>
  <c r="AL52" i="30" s="1"/>
  <c r="AM52" i="30" s="1"/>
  <c r="AN52" i="30" s="1"/>
  <c r="AO52" i="30" s="1"/>
  <c r="AP52" i="30" s="1"/>
  <c r="AQ52" i="30" s="1"/>
  <c r="AR52" i="30" s="1"/>
  <c r="AS52" i="30" s="1"/>
  <c r="AT52" i="30" s="1"/>
  <c r="AU52" i="30" s="1"/>
  <c r="AV52" i="30" s="1"/>
  <c r="AW52" i="30" s="1"/>
  <c r="AX52" i="30" s="1"/>
  <c r="AY52" i="30" s="1"/>
  <c r="AZ52" i="30" s="1"/>
  <c r="BA52" i="30" s="1"/>
  <c r="BB52" i="30" s="1"/>
  <c r="BC52" i="30" s="1"/>
  <c r="BD52" i="30" s="1"/>
  <c r="BE52" i="30" s="1"/>
  <c r="BF52" i="30" s="1"/>
  <c r="BG52" i="30" s="1"/>
  <c r="BH52" i="30" s="1"/>
  <c r="BI52" i="30" s="1"/>
  <c r="BJ52" i="30" s="1"/>
  <c r="BK52" i="30" s="1"/>
  <c r="BL52" i="30" s="1"/>
  <c r="BM52" i="30" s="1"/>
  <c r="BN52" i="30" s="1"/>
  <c r="BO52" i="30" s="1"/>
  <c r="BP52" i="30" s="1"/>
  <c r="BQ52" i="30" s="1"/>
  <c r="BR52" i="30" s="1"/>
  <c r="BS52" i="30" s="1"/>
  <c r="BT52" i="30" s="1"/>
  <c r="BU52" i="30" s="1"/>
  <c r="BV52" i="30" s="1"/>
  <c r="BW52" i="30" s="1"/>
  <c r="BX52" i="30" s="1"/>
  <c r="BY52" i="30" s="1"/>
  <c r="BZ52" i="30" s="1"/>
  <c r="CA52" i="30" s="1"/>
  <c r="CB52" i="30" s="1"/>
  <c r="CC52" i="30" s="1"/>
  <c r="CD52" i="30" s="1"/>
  <c r="CE52" i="30" s="1"/>
  <c r="CF52" i="30" s="1"/>
  <c r="CG52" i="30" s="1"/>
  <c r="CH52" i="30" s="1"/>
  <c r="G51" i="30"/>
  <c r="H51" i="30"/>
  <c r="I51" i="30"/>
  <c r="J51" i="30"/>
  <c r="K51" i="30"/>
  <c r="L51" i="30"/>
  <c r="M51" i="30"/>
  <c r="N51" i="30"/>
  <c r="O51" i="30"/>
  <c r="P51" i="30"/>
  <c r="Q51" i="30"/>
  <c r="R51" i="30"/>
  <c r="S51" i="30"/>
  <c r="U51" i="30"/>
  <c r="V51" i="30"/>
  <c r="W51" i="30" s="1"/>
  <c r="X51" i="30" s="1"/>
  <c r="Y51" i="30" s="1"/>
  <c r="Z51" i="30" s="1"/>
  <c r="AA51" i="30" s="1"/>
  <c r="AB51" i="30" s="1"/>
  <c r="AC51" i="30" s="1"/>
  <c r="AD51" i="30" s="1"/>
  <c r="AE51" i="30" s="1"/>
  <c r="AF51" i="30" s="1"/>
  <c r="AG51" i="30" s="1"/>
  <c r="AH51" i="30" s="1"/>
  <c r="AI51" i="30" s="1"/>
  <c r="AJ51" i="30" s="1"/>
  <c r="AK51" i="30" s="1"/>
  <c r="AL51" i="30" s="1"/>
  <c r="AM51" i="30" s="1"/>
  <c r="AN51" i="30" s="1"/>
  <c r="AO51" i="30" s="1"/>
  <c r="AP51" i="30" s="1"/>
  <c r="AQ51" i="30" s="1"/>
  <c r="AR51" i="30" s="1"/>
  <c r="AS51" i="30" s="1"/>
  <c r="AT51" i="30" s="1"/>
  <c r="AU51" i="30" s="1"/>
  <c r="AV51" i="30" s="1"/>
  <c r="AW51" i="30" s="1"/>
  <c r="AX51" i="30" s="1"/>
  <c r="AY51" i="30" s="1"/>
  <c r="AZ51" i="30" s="1"/>
  <c r="BA51" i="30" s="1"/>
  <c r="BB51" i="30" s="1"/>
  <c r="BC51" i="30" s="1"/>
  <c r="BD51" i="30" s="1"/>
  <c r="BE51" i="30" s="1"/>
  <c r="BF51" i="30" s="1"/>
  <c r="BG51" i="30" s="1"/>
  <c r="BH51" i="30" s="1"/>
  <c r="BI51" i="30" s="1"/>
  <c r="BJ51" i="30" s="1"/>
  <c r="BK51" i="30" s="1"/>
  <c r="BL51" i="30" s="1"/>
  <c r="BM51" i="30" s="1"/>
  <c r="BN51" i="30" s="1"/>
  <c r="BO51" i="30" s="1"/>
  <c r="BP51" i="30" s="1"/>
  <c r="BQ51" i="30" s="1"/>
  <c r="BR51" i="30" s="1"/>
  <c r="BS51" i="30" s="1"/>
  <c r="BT51" i="30" s="1"/>
  <c r="BU51" i="30" s="1"/>
  <c r="BV51" i="30" s="1"/>
  <c r="BW51" i="30" s="1"/>
  <c r="BX51" i="30" s="1"/>
  <c r="BY51" i="30" s="1"/>
  <c r="BZ51" i="30" s="1"/>
  <c r="CA51" i="30" s="1"/>
  <c r="CB51" i="30" s="1"/>
  <c r="CC51" i="30" s="1"/>
  <c r="CD51" i="30" s="1"/>
  <c r="CE51" i="30" s="1"/>
  <c r="CF51" i="30" s="1"/>
  <c r="CG51" i="30" s="1"/>
  <c r="CH51" i="30" s="1"/>
  <c r="G50" i="30"/>
  <c r="H50" i="30"/>
  <c r="I50" i="30"/>
  <c r="J50" i="30"/>
  <c r="K50" i="30"/>
  <c r="L50" i="30"/>
  <c r="M50" i="30"/>
  <c r="N50" i="30"/>
  <c r="O50" i="30"/>
  <c r="P50" i="30"/>
  <c r="Q50" i="30"/>
  <c r="R50" i="30"/>
  <c r="S50" i="30"/>
  <c r="U50" i="30"/>
  <c r="V50" i="30" s="1"/>
  <c r="W50" i="30" s="1"/>
  <c r="X50" i="30" s="1"/>
  <c r="Y50" i="30" s="1"/>
  <c r="Z50" i="30" s="1"/>
  <c r="AA50" i="30" s="1"/>
  <c r="AB50" i="30" s="1"/>
  <c r="AC50" i="30" s="1"/>
  <c r="AD50" i="30" s="1"/>
  <c r="AE50" i="30" s="1"/>
  <c r="AF50" i="30" s="1"/>
  <c r="AG50" i="30" s="1"/>
  <c r="AH50" i="30" s="1"/>
  <c r="AI50" i="30" s="1"/>
  <c r="AJ50" i="30" s="1"/>
  <c r="AK50" i="30" s="1"/>
  <c r="AL50" i="30" s="1"/>
  <c r="AM50" i="30" s="1"/>
  <c r="AN50" i="30" s="1"/>
  <c r="AO50" i="30" s="1"/>
  <c r="AP50" i="30" s="1"/>
  <c r="AQ50" i="30" s="1"/>
  <c r="AR50" i="30" s="1"/>
  <c r="AS50" i="30" s="1"/>
  <c r="AT50" i="30" s="1"/>
  <c r="AU50" i="30" s="1"/>
  <c r="AV50" i="30" s="1"/>
  <c r="AW50" i="30" s="1"/>
  <c r="AX50" i="30" s="1"/>
  <c r="AY50" i="30" s="1"/>
  <c r="AZ50" i="30" s="1"/>
  <c r="BA50" i="30" s="1"/>
  <c r="BB50" i="30" s="1"/>
  <c r="BC50" i="30" s="1"/>
  <c r="BD50" i="30" s="1"/>
  <c r="BE50" i="30" s="1"/>
  <c r="BF50" i="30" s="1"/>
  <c r="BG50" i="30" s="1"/>
  <c r="BH50" i="30" s="1"/>
  <c r="BI50" i="30" s="1"/>
  <c r="BJ50" i="30" s="1"/>
  <c r="BK50" i="30" s="1"/>
  <c r="BL50" i="30" s="1"/>
  <c r="BM50" i="30" s="1"/>
  <c r="BN50" i="30" s="1"/>
  <c r="BO50" i="30" s="1"/>
  <c r="BP50" i="30" s="1"/>
  <c r="BQ50" i="30" s="1"/>
  <c r="BR50" i="30" s="1"/>
  <c r="BS50" i="30" s="1"/>
  <c r="BT50" i="30" s="1"/>
  <c r="BU50" i="30" s="1"/>
  <c r="BV50" i="30" s="1"/>
  <c r="BW50" i="30" s="1"/>
  <c r="BX50" i="30" s="1"/>
  <c r="BY50" i="30" s="1"/>
  <c r="BZ50" i="30" s="1"/>
  <c r="CA50" i="30" s="1"/>
  <c r="CB50" i="30" s="1"/>
  <c r="CC50" i="30" s="1"/>
  <c r="CD50" i="30" s="1"/>
  <c r="CE50" i="30" s="1"/>
  <c r="CF50" i="30" s="1"/>
  <c r="CG50" i="30" s="1"/>
  <c r="CH50" i="30" s="1"/>
  <c r="M49" i="30"/>
  <c r="N49" i="30"/>
  <c r="O49" i="30"/>
  <c r="P49" i="30"/>
  <c r="Q49" i="30"/>
  <c r="R49" i="30"/>
  <c r="S49" i="30"/>
  <c r="U49" i="30"/>
  <c r="V49" i="30"/>
  <c r="W49" i="30" s="1"/>
  <c r="X49" i="30" s="1"/>
  <c r="Y49" i="30"/>
  <c r="Z49" i="30" s="1"/>
  <c r="AA49" i="30" s="1"/>
  <c r="AB49" i="30" s="1"/>
  <c r="AC49" i="30" s="1"/>
  <c r="AD49" i="30" s="1"/>
  <c r="AE49" i="30" s="1"/>
  <c r="AF49" i="30" s="1"/>
  <c r="AG49" i="30" s="1"/>
  <c r="AH49" i="30" s="1"/>
  <c r="AI49" i="30" s="1"/>
  <c r="AJ49" i="30" s="1"/>
  <c r="AK49" i="30" s="1"/>
  <c r="AL49" i="30" s="1"/>
  <c r="AM49" i="30" s="1"/>
  <c r="AN49" i="30" s="1"/>
  <c r="AO49" i="30" s="1"/>
  <c r="AP49" i="30" s="1"/>
  <c r="AQ49" i="30" s="1"/>
  <c r="AR49" i="30" s="1"/>
  <c r="AS49" i="30" s="1"/>
  <c r="AT49" i="30" s="1"/>
  <c r="AU49" i="30" s="1"/>
  <c r="AV49" i="30" s="1"/>
  <c r="AW49" i="30" s="1"/>
  <c r="AX49" i="30" s="1"/>
  <c r="AY49" i="30" s="1"/>
  <c r="AZ49" i="30" s="1"/>
  <c r="BA49" i="30" s="1"/>
  <c r="BB49" i="30" s="1"/>
  <c r="BC49" i="30" s="1"/>
  <c r="BD49" i="30" s="1"/>
  <c r="BE49" i="30" s="1"/>
  <c r="BF49" i="30" s="1"/>
  <c r="BG49" i="30" s="1"/>
  <c r="BH49" i="30" s="1"/>
  <c r="BI49" i="30" s="1"/>
  <c r="BJ49" i="30" s="1"/>
  <c r="BK49" i="30" s="1"/>
  <c r="BL49" i="30" s="1"/>
  <c r="BM49" i="30" s="1"/>
  <c r="BN49" i="30" s="1"/>
  <c r="BO49" i="30" s="1"/>
  <c r="BP49" i="30" s="1"/>
  <c r="BQ49" i="30" s="1"/>
  <c r="BR49" i="30" s="1"/>
  <c r="BS49" i="30" s="1"/>
  <c r="BT49" i="30" s="1"/>
  <c r="BU49" i="30" s="1"/>
  <c r="BV49" i="30" s="1"/>
  <c r="BW49" i="30" s="1"/>
  <c r="BX49" i="30" s="1"/>
  <c r="BY49" i="30" s="1"/>
  <c r="BZ49" i="30" s="1"/>
  <c r="CA49" i="30" s="1"/>
  <c r="CB49" i="30" s="1"/>
  <c r="CC49" i="30" s="1"/>
  <c r="CD49" i="30" s="1"/>
  <c r="CE49" i="30" s="1"/>
  <c r="CF49" i="30" s="1"/>
  <c r="CG49" i="30" s="1"/>
  <c r="CH49" i="30" s="1"/>
  <c r="G49" i="30"/>
  <c r="H49" i="30"/>
  <c r="I49" i="30"/>
  <c r="J49" i="30"/>
  <c r="K49" i="30"/>
  <c r="L49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U48" i="30"/>
  <c r="V48" i="30" s="1"/>
  <c r="W48" i="30" s="1"/>
  <c r="X48" i="30" s="1"/>
  <c r="Y48" i="30" s="1"/>
  <c r="Z48" i="30" s="1"/>
  <c r="AA48" i="30" s="1"/>
  <c r="AB48" i="30" s="1"/>
  <c r="AC48" i="30" s="1"/>
  <c r="AD48" i="30" s="1"/>
  <c r="AE48" i="30" s="1"/>
  <c r="AF48" i="30" s="1"/>
  <c r="AG48" i="30" s="1"/>
  <c r="AH48" i="30" s="1"/>
  <c r="AI48" i="30" s="1"/>
  <c r="AJ48" i="30" s="1"/>
  <c r="AK48" i="30" s="1"/>
  <c r="AL48" i="30" s="1"/>
  <c r="AM48" i="30" s="1"/>
  <c r="AN48" i="30" s="1"/>
  <c r="AO48" i="30" s="1"/>
  <c r="AP48" i="30" s="1"/>
  <c r="AQ48" i="30" s="1"/>
  <c r="AR48" i="30" s="1"/>
  <c r="AS48" i="30" s="1"/>
  <c r="AT48" i="30" s="1"/>
  <c r="AU48" i="30" s="1"/>
  <c r="AV48" i="30" s="1"/>
  <c r="AW48" i="30" s="1"/>
  <c r="AX48" i="30" s="1"/>
  <c r="AY48" i="30" s="1"/>
  <c r="AZ48" i="30" s="1"/>
  <c r="BA48" i="30" s="1"/>
  <c r="BB48" i="30" s="1"/>
  <c r="BC48" i="30" s="1"/>
  <c r="BD48" i="30" s="1"/>
  <c r="BE48" i="30" s="1"/>
  <c r="BF48" i="30" s="1"/>
  <c r="BG48" i="30" s="1"/>
  <c r="BH48" i="30" s="1"/>
  <c r="BI48" i="30" s="1"/>
  <c r="BJ48" i="30" s="1"/>
  <c r="BK48" i="30" s="1"/>
  <c r="BL48" i="30" s="1"/>
  <c r="BM48" i="30" s="1"/>
  <c r="BN48" i="30" s="1"/>
  <c r="BO48" i="30" s="1"/>
  <c r="BP48" i="30" s="1"/>
  <c r="BQ48" i="30" s="1"/>
  <c r="BR48" i="30" s="1"/>
  <c r="BS48" i="30" s="1"/>
  <c r="BT48" i="30" s="1"/>
  <c r="BU48" i="30" s="1"/>
  <c r="BV48" i="30" s="1"/>
  <c r="BW48" i="30" s="1"/>
  <c r="BX48" i="30" s="1"/>
  <c r="BY48" i="30" s="1"/>
  <c r="BZ48" i="30" s="1"/>
  <c r="CA48" i="30" s="1"/>
  <c r="CB48" i="30" s="1"/>
  <c r="CC48" i="30" s="1"/>
  <c r="CD48" i="30" s="1"/>
  <c r="CE48" i="30" s="1"/>
  <c r="CF48" i="30" s="1"/>
  <c r="CG48" i="30" s="1"/>
  <c r="CH48" i="30" s="1"/>
  <c r="G47" i="30"/>
  <c r="H47" i="30"/>
  <c r="I47" i="30"/>
  <c r="J47" i="30"/>
  <c r="K47" i="30"/>
  <c r="L47" i="30"/>
  <c r="M47" i="30"/>
  <c r="N47" i="30"/>
  <c r="O47" i="30"/>
  <c r="P47" i="30"/>
  <c r="Q47" i="30"/>
  <c r="R47" i="30"/>
  <c r="S47" i="30"/>
  <c r="U47" i="30"/>
  <c r="V47" i="30"/>
  <c r="W47" i="30" s="1"/>
  <c r="X47" i="30" s="1"/>
  <c r="Y47" i="30" s="1"/>
  <c r="Z47" i="30" s="1"/>
  <c r="AA47" i="30" s="1"/>
  <c r="AB47" i="30" s="1"/>
  <c r="AC47" i="30" s="1"/>
  <c r="AD47" i="30" s="1"/>
  <c r="AE47" i="30" s="1"/>
  <c r="AF47" i="30" s="1"/>
  <c r="AG47" i="30" s="1"/>
  <c r="AH47" i="30" s="1"/>
  <c r="AI47" i="30" s="1"/>
  <c r="AJ47" i="30" s="1"/>
  <c r="AK47" i="30" s="1"/>
  <c r="AL47" i="30" s="1"/>
  <c r="AM47" i="30" s="1"/>
  <c r="AN47" i="30" s="1"/>
  <c r="AO47" i="30" s="1"/>
  <c r="AP47" i="30" s="1"/>
  <c r="AQ47" i="30" s="1"/>
  <c r="AR47" i="30" s="1"/>
  <c r="AS47" i="30" s="1"/>
  <c r="AT47" i="30" s="1"/>
  <c r="AU47" i="30" s="1"/>
  <c r="AV47" i="30" s="1"/>
  <c r="AW47" i="30" s="1"/>
  <c r="AX47" i="30" s="1"/>
  <c r="AY47" i="30" s="1"/>
  <c r="AZ47" i="30" s="1"/>
  <c r="BA47" i="30" s="1"/>
  <c r="BB47" i="30" s="1"/>
  <c r="BC47" i="30" s="1"/>
  <c r="BD47" i="30" s="1"/>
  <c r="BE47" i="30" s="1"/>
  <c r="BF47" i="30" s="1"/>
  <c r="BG47" i="30" s="1"/>
  <c r="BH47" i="30" s="1"/>
  <c r="BI47" i="30" s="1"/>
  <c r="BJ47" i="30" s="1"/>
  <c r="BK47" i="30" s="1"/>
  <c r="BL47" i="30" s="1"/>
  <c r="BM47" i="30" s="1"/>
  <c r="BN47" i="30" s="1"/>
  <c r="BO47" i="30" s="1"/>
  <c r="BP47" i="30" s="1"/>
  <c r="BQ47" i="30" s="1"/>
  <c r="BR47" i="30" s="1"/>
  <c r="BS47" i="30" s="1"/>
  <c r="BT47" i="30" s="1"/>
  <c r="BU47" i="30" s="1"/>
  <c r="BV47" i="30" s="1"/>
  <c r="BW47" i="30" s="1"/>
  <c r="BX47" i="30" s="1"/>
  <c r="BY47" i="30" s="1"/>
  <c r="BZ47" i="30" s="1"/>
  <c r="CA47" i="30" s="1"/>
  <c r="CB47" i="30" s="1"/>
  <c r="CC47" i="30" s="1"/>
  <c r="CD47" i="30" s="1"/>
  <c r="CE47" i="30" s="1"/>
  <c r="CF47" i="30" s="1"/>
  <c r="CG47" i="30" s="1"/>
  <c r="CH47" i="30" s="1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U46" i="30"/>
  <c r="V46" i="30"/>
  <c r="W46" i="30"/>
  <c r="X46" i="30" s="1"/>
  <c r="Y46" i="30" s="1"/>
  <c r="Z46" i="30" s="1"/>
  <c r="AA46" i="30" s="1"/>
  <c r="AB46" i="30" s="1"/>
  <c r="AC46" i="30" s="1"/>
  <c r="AD46" i="30" s="1"/>
  <c r="AE46" i="30" s="1"/>
  <c r="AF46" i="30" s="1"/>
  <c r="AG46" i="30" s="1"/>
  <c r="AH46" i="30" s="1"/>
  <c r="AI46" i="30" s="1"/>
  <c r="AJ46" i="30" s="1"/>
  <c r="AK46" i="30" s="1"/>
  <c r="AL46" i="30" s="1"/>
  <c r="AM46" i="30" s="1"/>
  <c r="AN46" i="30" s="1"/>
  <c r="AO46" i="30" s="1"/>
  <c r="AP46" i="30" s="1"/>
  <c r="AQ46" i="30" s="1"/>
  <c r="AR46" i="30" s="1"/>
  <c r="AS46" i="30" s="1"/>
  <c r="AT46" i="30" s="1"/>
  <c r="AU46" i="30" s="1"/>
  <c r="AV46" i="30" s="1"/>
  <c r="AW46" i="30" s="1"/>
  <c r="AX46" i="30" s="1"/>
  <c r="AY46" i="30" s="1"/>
  <c r="AZ46" i="30" s="1"/>
  <c r="BA46" i="30" s="1"/>
  <c r="BB46" i="30" s="1"/>
  <c r="BC46" i="30" s="1"/>
  <c r="BD46" i="30" s="1"/>
  <c r="BE46" i="30" s="1"/>
  <c r="BF46" i="30" s="1"/>
  <c r="BG46" i="30" s="1"/>
  <c r="BH46" i="30" s="1"/>
  <c r="BI46" i="30" s="1"/>
  <c r="BJ46" i="30" s="1"/>
  <c r="BK46" i="30" s="1"/>
  <c r="BL46" i="30" s="1"/>
  <c r="BM46" i="30" s="1"/>
  <c r="BN46" i="30" s="1"/>
  <c r="BO46" i="30" s="1"/>
  <c r="BP46" i="30" s="1"/>
  <c r="BQ46" i="30" s="1"/>
  <c r="BR46" i="30" s="1"/>
  <c r="BS46" i="30" s="1"/>
  <c r="BT46" i="30" s="1"/>
  <c r="BU46" i="30" s="1"/>
  <c r="BV46" i="30" s="1"/>
  <c r="BW46" i="30" s="1"/>
  <c r="BX46" i="30" s="1"/>
  <c r="BY46" i="30" s="1"/>
  <c r="BZ46" i="30" s="1"/>
  <c r="CA46" i="30" s="1"/>
  <c r="CB46" i="30" s="1"/>
  <c r="CC46" i="30" s="1"/>
  <c r="CD46" i="30" s="1"/>
  <c r="CE46" i="30" s="1"/>
  <c r="CF46" i="30" s="1"/>
  <c r="CG46" i="30" s="1"/>
  <c r="CH46" i="30" s="1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U45" i="30"/>
  <c r="V45" i="30" s="1"/>
  <c r="W45" i="30"/>
  <c r="X45" i="30" s="1"/>
  <c r="Y45" i="30" s="1"/>
  <c r="Z45" i="30" s="1"/>
  <c r="AA45" i="30" s="1"/>
  <c r="AB45" i="30" s="1"/>
  <c r="AC45" i="30" s="1"/>
  <c r="AD45" i="30" s="1"/>
  <c r="AE45" i="30" s="1"/>
  <c r="AF45" i="30" s="1"/>
  <c r="AG45" i="30" s="1"/>
  <c r="AH45" i="30" s="1"/>
  <c r="AI45" i="30" s="1"/>
  <c r="AJ45" i="30" s="1"/>
  <c r="AK45" i="30" s="1"/>
  <c r="AL45" i="30" s="1"/>
  <c r="AM45" i="30" s="1"/>
  <c r="AN45" i="30" s="1"/>
  <c r="AO45" i="30" s="1"/>
  <c r="AP45" i="30" s="1"/>
  <c r="AQ45" i="30" s="1"/>
  <c r="AR45" i="30" s="1"/>
  <c r="AS45" i="30" s="1"/>
  <c r="AT45" i="30" s="1"/>
  <c r="AU45" i="30" s="1"/>
  <c r="AV45" i="30" s="1"/>
  <c r="AW45" i="30" s="1"/>
  <c r="AX45" i="30" s="1"/>
  <c r="AY45" i="30" s="1"/>
  <c r="AZ45" i="30" s="1"/>
  <c r="BA45" i="30" s="1"/>
  <c r="BB45" i="30" s="1"/>
  <c r="BC45" i="30" s="1"/>
  <c r="BD45" i="30" s="1"/>
  <c r="BE45" i="30" s="1"/>
  <c r="BF45" i="30" s="1"/>
  <c r="BG45" i="30" s="1"/>
  <c r="BH45" i="30" s="1"/>
  <c r="BI45" i="30" s="1"/>
  <c r="BJ45" i="30" s="1"/>
  <c r="BK45" i="30" s="1"/>
  <c r="BL45" i="30" s="1"/>
  <c r="BM45" i="30" s="1"/>
  <c r="BN45" i="30" s="1"/>
  <c r="BO45" i="30" s="1"/>
  <c r="BP45" i="30" s="1"/>
  <c r="BQ45" i="30" s="1"/>
  <c r="BR45" i="30" s="1"/>
  <c r="BS45" i="30" s="1"/>
  <c r="BT45" i="30" s="1"/>
  <c r="BU45" i="30" s="1"/>
  <c r="BV45" i="30" s="1"/>
  <c r="BW45" i="30" s="1"/>
  <c r="BX45" i="30" s="1"/>
  <c r="BY45" i="30" s="1"/>
  <c r="BZ45" i="30" s="1"/>
  <c r="CA45" i="30" s="1"/>
  <c r="CB45" i="30" s="1"/>
  <c r="CC45" i="30" s="1"/>
  <c r="CD45" i="30" s="1"/>
  <c r="CE45" i="30" s="1"/>
  <c r="CF45" i="30" s="1"/>
  <c r="CG45" i="30" s="1"/>
  <c r="CH45" i="30" s="1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U44" i="30"/>
  <c r="V44" i="30" s="1"/>
  <c r="W44" i="30" s="1"/>
  <c r="X44" i="30"/>
  <c r="Y44" i="30" s="1"/>
  <c r="Z44" i="30" s="1"/>
  <c r="AA44" i="30" s="1"/>
  <c r="AB44" i="30" s="1"/>
  <c r="AC44" i="30" s="1"/>
  <c r="AD44" i="30" s="1"/>
  <c r="AE44" i="30" s="1"/>
  <c r="AF44" i="30" s="1"/>
  <c r="AG44" i="30" s="1"/>
  <c r="AH44" i="30" s="1"/>
  <c r="AI44" i="30" s="1"/>
  <c r="AJ44" i="30" s="1"/>
  <c r="AK44" i="30" s="1"/>
  <c r="AL44" i="30" s="1"/>
  <c r="AM44" i="30" s="1"/>
  <c r="AN44" i="30" s="1"/>
  <c r="AO44" i="30" s="1"/>
  <c r="AP44" i="30" s="1"/>
  <c r="AQ44" i="30" s="1"/>
  <c r="AR44" i="30" s="1"/>
  <c r="AS44" i="30" s="1"/>
  <c r="AT44" i="30" s="1"/>
  <c r="AU44" i="30" s="1"/>
  <c r="AV44" i="30" s="1"/>
  <c r="AW44" i="30" s="1"/>
  <c r="AX44" i="30" s="1"/>
  <c r="AY44" i="30" s="1"/>
  <c r="AZ44" i="30" s="1"/>
  <c r="BA44" i="30" s="1"/>
  <c r="BB44" i="30" s="1"/>
  <c r="BC44" i="30" s="1"/>
  <c r="BD44" i="30" s="1"/>
  <c r="BE44" i="30" s="1"/>
  <c r="BF44" i="30" s="1"/>
  <c r="BG44" i="30" s="1"/>
  <c r="BH44" i="30" s="1"/>
  <c r="BI44" i="30" s="1"/>
  <c r="BJ44" i="30" s="1"/>
  <c r="BK44" i="30" s="1"/>
  <c r="BL44" i="30" s="1"/>
  <c r="BM44" i="30" s="1"/>
  <c r="BN44" i="30" s="1"/>
  <c r="BO44" i="30" s="1"/>
  <c r="BP44" i="30" s="1"/>
  <c r="BQ44" i="30" s="1"/>
  <c r="BR44" i="30" s="1"/>
  <c r="BS44" i="30" s="1"/>
  <c r="BT44" i="30" s="1"/>
  <c r="BU44" i="30" s="1"/>
  <c r="BV44" i="30" s="1"/>
  <c r="BW44" i="30" s="1"/>
  <c r="BX44" i="30" s="1"/>
  <c r="BY44" i="30" s="1"/>
  <c r="BZ44" i="30" s="1"/>
  <c r="CA44" i="30" s="1"/>
  <c r="CB44" i="30" s="1"/>
  <c r="CC44" i="30" s="1"/>
  <c r="CD44" i="30" s="1"/>
  <c r="CE44" i="30" s="1"/>
  <c r="CF44" i="30" s="1"/>
  <c r="CG44" i="30" s="1"/>
  <c r="CH44" i="30" s="1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U43" i="30"/>
  <c r="V43" i="30"/>
  <c r="W43" i="30" s="1"/>
  <c r="X43" i="30" s="1"/>
  <c r="Y43" i="30" s="1"/>
  <c r="Z43" i="30" s="1"/>
  <c r="AA43" i="30" s="1"/>
  <c r="AB43" i="30" s="1"/>
  <c r="AC43" i="30" s="1"/>
  <c r="AD43" i="30" s="1"/>
  <c r="AE43" i="30" s="1"/>
  <c r="AF43" i="30" s="1"/>
  <c r="AG43" i="30" s="1"/>
  <c r="AH43" i="30" s="1"/>
  <c r="AI43" i="30" s="1"/>
  <c r="AJ43" i="30" s="1"/>
  <c r="AK43" i="30" s="1"/>
  <c r="AL43" i="30" s="1"/>
  <c r="AM43" i="30" s="1"/>
  <c r="AN43" i="30" s="1"/>
  <c r="AO43" i="30" s="1"/>
  <c r="AP43" i="30" s="1"/>
  <c r="AQ43" i="30" s="1"/>
  <c r="AR43" i="30" s="1"/>
  <c r="AS43" i="30" s="1"/>
  <c r="AT43" i="30" s="1"/>
  <c r="AU43" i="30" s="1"/>
  <c r="AV43" i="30" s="1"/>
  <c r="AW43" i="30" s="1"/>
  <c r="AX43" i="30" s="1"/>
  <c r="AY43" i="30" s="1"/>
  <c r="AZ43" i="30" s="1"/>
  <c r="BA43" i="30" s="1"/>
  <c r="BB43" i="30" s="1"/>
  <c r="BC43" i="30" s="1"/>
  <c r="BD43" i="30" s="1"/>
  <c r="BE43" i="30" s="1"/>
  <c r="BF43" i="30" s="1"/>
  <c r="BG43" i="30" s="1"/>
  <c r="BH43" i="30" s="1"/>
  <c r="BI43" i="30" s="1"/>
  <c r="BJ43" i="30" s="1"/>
  <c r="BK43" i="30" s="1"/>
  <c r="BL43" i="30" s="1"/>
  <c r="BM43" i="30" s="1"/>
  <c r="BN43" i="30" s="1"/>
  <c r="BO43" i="30" s="1"/>
  <c r="BP43" i="30" s="1"/>
  <c r="BQ43" i="30" s="1"/>
  <c r="BR43" i="30" s="1"/>
  <c r="BS43" i="30" s="1"/>
  <c r="BT43" i="30" s="1"/>
  <c r="BU43" i="30" s="1"/>
  <c r="BV43" i="30" s="1"/>
  <c r="BW43" i="30" s="1"/>
  <c r="BX43" i="30" s="1"/>
  <c r="BY43" i="30" s="1"/>
  <c r="BZ43" i="30" s="1"/>
  <c r="CA43" i="30" s="1"/>
  <c r="CB43" i="30" s="1"/>
  <c r="CC43" i="30" s="1"/>
  <c r="CD43" i="30" s="1"/>
  <c r="CE43" i="30" s="1"/>
  <c r="CF43" i="30" s="1"/>
  <c r="CG43" i="30" s="1"/>
  <c r="CH43" i="30" s="1"/>
  <c r="J42" i="30"/>
  <c r="K42" i="30"/>
  <c r="L42" i="30"/>
  <c r="M42" i="30"/>
  <c r="N42" i="30"/>
  <c r="O42" i="30"/>
  <c r="P42" i="30"/>
  <c r="Q42" i="30"/>
  <c r="R42" i="30"/>
  <c r="S42" i="30"/>
  <c r="U42" i="30"/>
  <c r="V42" i="30" s="1"/>
  <c r="W42" i="30" s="1"/>
  <c r="X42" i="30" s="1"/>
  <c r="Y42" i="30" s="1"/>
  <c r="Z42" i="30" s="1"/>
  <c r="AA42" i="30" s="1"/>
  <c r="AB42" i="30" s="1"/>
  <c r="AC42" i="30" s="1"/>
  <c r="AD42" i="30" s="1"/>
  <c r="AE42" i="30" s="1"/>
  <c r="AF42" i="30" s="1"/>
  <c r="AG42" i="30" s="1"/>
  <c r="AH42" i="30" s="1"/>
  <c r="AI42" i="30" s="1"/>
  <c r="AJ42" i="30" s="1"/>
  <c r="AK42" i="30" s="1"/>
  <c r="AL42" i="30" s="1"/>
  <c r="AM42" i="30" s="1"/>
  <c r="AN42" i="30" s="1"/>
  <c r="AO42" i="30" s="1"/>
  <c r="AP42" i="30" s="1"/>
  <c r="AQ42" i="30" s="1"/>
  <c r="AR42" i="30" s="1"/>
  <c r="AS42" i="30" s="1"/>
  <c r="AT42" i="30" s="1"/>
  <c r="AU42" i="30" s="1"/>
  <c r="AV42" i="30" s="1"/>
  <c r="AW42" i="30" s="1"/>
  <c r="AX42" i="30" s="1"/>
  <c r="AY42" i="30" s="1"/>
  <c r="AZ42" i="30" s="1"/>
  <c r="BA42" i="30" s="1"/>
  <c r="BB42" i="30" s="1"/>
  <c r="BC42" i="30" s="1"/>
  <c r="BD42" i="30" s="1"/>
  <c r="BE42" i="30" s="1"/>
  <c r="BF42" i="30" s="1"/>
  <c r="BG42" i="30" s="1"/>
  <c r="BH42" i="30" s="1"/>
  <c r="BI42" i="30" s="1"/>
  <c r="BJ42" i="30" s="1"/>
  <c r="BK42" i="30" s="1"/>
  <c r="BL42" i="30" s="1"/>
  <c r="BM42" i="30" s="1"/>
  <c r="BN42" i="30" s="1"/>
  <c r="BO42" i="30" s="1"/>
  <c r="BP42" i="30" s="1"/>
  <c r="BQ42" i="30" s="1"/>
  <c r="BR42" i="30" s="1"/>
  <c r="BS42" i="30" s="1"/>
  <c r="BT42" i="30" s="1"/>
  <c r="BU42" i="30" s="1"/>
  <c r="BV42" i="30" s="1"/>
  <c r="BW42" i="30" s="1"/>
  <c r="BX42" i="30" s="1"/>
  <c r="BY42" i="30" s="1"/>
  <c r="BZ42" i="30" s="1"/>
  <c r="CA42" i="30" s="1"/>
  <c r="CB42" i="30" s="1"/>
  <c r="CC42" i="30" s="1"/>
  <c r="CD42" i="30" s="1"/>
  <c r="CE42" i="30" s="1"/>
  <c r="CF42" i="30" s="1"/>
  <c r="CG42" i="30" s="1"/>
  <c r="CH42" i="30" s="1"/>
  <c r="G42" i="30"/>
  <c r="H42" i="30"/>
  <c r="I42" i="30"/>
  <c r="G41" i="30"/>
  <c r="H41" i="30" s="1"/>
  <c r="I41" i="30" s="1"/>
  <c r="J41" i="30" s="1"/>
  <c r="K41" i="30" s="1"/>
  <c r="L41" i="30" s="1"/>
  <c r="G53" i="29"/>
  <c r="H53" i="29"/>
  <c r="I53" i="29"/>
  <c r="J53" i="29"/>
  <c r="K53" i="29"/>
  <c r="L53" i="29"/>
  <c r="M53" i="29"/>
  <c r="N53" i="29"/>
  <c r="O53" i="29"/>
  <c r="P53" i="29"/>
  <c r="Q53" i="29"/>
  <c r="R53" i="29"/>
  <c r="S53" i="29"/>
  <c r="U53" i="29"/>
  <c r="V53" i="29"/>
  <c r="W53" i="29" s="1"/>
  <c r="X53" i="29" s="1"/>
  <c r="Y53" i="29" s="1"/>
  <c r="Z53" i="29" s="1"/>
  <c r="AA53" i="29" s="1"/>
  <c r="AB53" i="29" s="1"/>
  <c r="AC53" i="29" s="1"/>
  <c r="AD53" i="29" s="1"/>
  <c r="AE53" i="29" s="1"/>
  <c r="AF53" i="29" s="1"/>
  <c r="AG53" i="29" s="1"/>
  <c r="AH53" i="29" s="1"/>
  <c r="AI53" i="29" s="1"/>
  <c r="AJ53" i="29" s="1"/>
  <c r="AK53" i="29" s="1"/>
  <c r="AL53" i="29" s="1"/>
  <c r="AM53" i="29" s="1"/>
  <c r="AN53" i="29" s="1"/>
  <c r="AO53" i="29" s="1"/>
  <c r="AP53" i="29" s="1"/>
  <c r="AQ53" i="29" s="1"/>
  <c r="AR53" i="29" s="1"/>
  <c r="AS53" i="29" s="1"/>
  <c r="AT53" i="29" s="1"/>
  <c r="AU53" i="29" s="1"/>
  <c r="AV53" i="29" s="1"/>
  <c r="AW53" i="29" s="1"/>
  <c r="AX53" i="29" s="1"/>
  <c r="AY53" i="29" s="1"/>
  <c r="AZ53" i="29" s="1"/>
  <c r="BA53" i="29" s="1"/>
  <c r="BB53" i="29" s="1"/>
  <c r="BC53" i="29" s="1"/>
  <c r="BD53" i="29" s="1"/>
  <c r="BE53" i="29" s="1"/>
  <c r="BF53" i="29" s="1"/>
  <c r="BG53" i="29" s="1"/>
  <c r="BH53" i="29" s="1"/>
  <c r="BI53" i="29" s="1"/>
  <c r="BJ53" i="29" s="1"/>
  <c r="BK53" i="29" s="1"/>
  <c r="BL53" i="29" s="1"/>
  <c r="BM53" i="29" s="1"/>
  <c r="BN53" i="29" s="1"/>
  <c r="BO53" i="29" s="1"/>
  <c r="BP53" i="29" s="1"/>
  <c r="BQ53" i="29" s="1"/>
  <c r="BR53" i="29" s="1"/>
  <c r="BS53" i="29" s="1"/>
  <c r="BT53" i="29" s="1"/>
  <c r="BU53" i="29" s="1"/>
  <c r="BV53" i="29" s="1"/>
  <c r="BW53" i="29" s="1"/>
  <c r="BX53" i="29" s="1"/>
  <c r="BY53" i="29" s="1"/>
  <c r="BZ53" i="29" s="1"/>
  <c r="CA53" i="29" s="1"/>
  <c r="CB53" i="29" s="1"/>
  <c r="CC53" i="29" s="1"/>
  <c r="CD53" i="29" s="1"/>
  <c r="CE53" i="29" s="1"/>
  <c r="CF53" i="29" s="1"/>
  <c r="CG53" i="29" s="1"/>
  <c r="CH53" i="29" s="1"/>
  <c r="G52" i="29"/>
  <c r="H52" i="29"/>
  <c r="I52" i="29"/>
  <c r="J52" i="29"/>
  <c r="K52" i="29"/>
  <c r="L52" i="29"/>
  <c r="M52" i="29"/>
  <c r="N52" i="29"/>
  <c r="O52" i="29"/>
  <c r="P52" i="29"/>
  <c r="Q52" i="29"/>
  <c r="R52" i="29"/>
  <c r="S52" i="29"/>
  <c r="U52" i="29"/>
  <c r="V52" i="29" s="1"/>
  <c r="W52" i="29"/>
  <c r="X52" i="29" s="1"/>
  <c r="Y52" i="29" s="1"/>
  <c r="Z52" i="29" s="1"/>
  <c r="AA52" i="29" s="1"/>
  <c r="AB52" i="29" s="1"/>
  <c r="AC52" i="29" s="1"/>
  <c r="AD52" i="29" s="1"/>
  <c r="AE52" i="29"/>
  <c r="AF52" i="29" s="1"/>
  <c r="AG52" i="29" s="1"/>
  <c r="AH52" i="29" s="1"/>
  <c r="AI52" i="29" s="1"/>
  <c r="AJ52" i="29" s="1"/>
  <c r="AK52" i="29" s="1"/>
  <c r="AL52" i="29" s="1"/>
  <c r="AM52" i="29" s="1"/>
  <c r="AN52" i="29" s="1"/>
  <c r="AO52" i="29" s="1"/>
  <c r="AP52" i="29" s="1"/>
  <c r="AQ52" i="29" s="1"/>
  <c r="AR52" i="29" s="1"/>
  <c r="AS52" i="29" s="1"/>
  <c r="AT52" i="29" s="1"/>
  <c r="AU52" i="29" s="1"/>
  <c r="AV52" i="29" s="1"/>
  <c r="AW52" i="29" s="1"/>
  <c r="AX52" i="29" s="1"/>
  <c r="AY52" i="29" s="1"/>
  <c r="AZ52" i="29" s="1"/>
  <c r="BA52" i="29" s="1"/>
  <c r="BB52" i="29" s="1"/>
  <c r="BC52" i="29" s="1"/>
  <c r="BD52" i="29" s="1"/>
  <c r="BE52" i="29" s="1"/>
  <c r="BF52" i="29" s="1"/>
  <c r="BG52" i="29" s="1"/>
  <c r="BH52" i="29" s="1"/>
  <c r="BI52" i="29" s="1"/>
  <c r="BJ52" i="29" s="1"/>
  <c r="BK52" i="29" s="1"/>
  <c r="BL52" i="29" s="1"/>
  <c r="BM52" i="29" s="1"/>
  <c r="BN52" i="29" s="1"/>
  <c r="BO52" i="29" s="1"/>
  <c r="BP52" i="29" s="1"/>
  <c r="BQ52" i="29" s="1"/>
  <c r="BR52" i="29" s="1"/>
  <c r="BS52" i="29" s="1"/>
  <c r="BT52" i="29" s="1"/>
  <c r="BU52" i="29" s="1"/>
  <c r="BV52" i="29" s="1"/>
  <c r="BW52" i="29" s="1"/>
  <c r="BX52" i="29" s="1"/>
  <c r="BY52" i="29" s="1"/>
  <c r="BZ52" i="29" s="1"/>
  <c r="CA52" i="29" s="1"/>
  <c r="CB52" i="29" s="1"/>
  <c r="CC52" i="29" s="1"/>
  <c r="CD52" i="29" s="1"/>
  <c r="CE52" i="29" s="1"/>
  <c r="CF52" i="29" s="1"/>
  <c r="CG52" i="29" s="1"/>
  <c r="CH52" i="29" s="1"/>
  <c r="G51" i="29"/>
  <c r="H51" i="29"/>
  <c r="I51" i="29"/>
  <c r="J51" i="29"/>
  <c r="K51" i="29"/>
  <c r="L51" i="29"/>
  <c r="M51" i="29"/>
  <c r="N51" i="29"/>
  <c r="O51" i="29"/>
  <c r="P51" i="29"/>
  <c r="Q51" i="29"/>
  <c r="R51" i="29"/>
  <c r="S51" i="29"/>
  <c r="U51" i="29"/>
  <c r="V51" i="29" s="1"/>
  <c r="W51" i="29" s="1"/>
  <c r="X51" i="29"/>
  <c r="Y51" i="29" s="1"/>
  <c r="Z51" i="29" s="1"/>
  <c r="AA51" i="29" s="1"/>
  <c r="AB51" i="29" s="1"/>
  <c r="AC51" i="29" s="1"/>
  <c r="AD51" i="29" s="1"/>
  <c r="AE51" i="29" s="1"/>
  <c r="AF51" i="29" s="1"/>
  <c r="AG51" i="29" s="1"/>
  <c r="AH51" i="29" s="1"/>
  <c r="AI51" i="29" s="1"/>
  <c r="AJ51" i="29" s="1"/>
  <c r="AK51" i="29" s="1"/>
  <c r="AL51" i="29" s="1"/>
  <c r="AM51" i="29" s="1"/>
  <c r="AN51" i="29" s="1"/>
  <c r="AO51" i="29" s="1"/>
  <c r="AP51" i="29" s="1"/>
  <c r="AQ51" i="29" s="1"/>
  <c r="AR51" i="29" s="1"/>
  <c r="AS51" i="29" s="1"/>
  <c r="AT51" i="29" s="1"/>
  <c r="AU51" i="29" s="1"/>
  <c r="AV51" i="29" s="1"/>
  <c r="AW51" i="29" s="1"/>
  <c r="AX51" i="29" s="1"/>
  <c r="AY51" i="29" s="1"/>
  <c r="AZ51" i="29" s="1"/>
  <c r="BA51" i="29" s="1"/>
  <c r="BB51" i="29" s="1"/>
  <c r="BC51" i="29" s="1"/>
  <c r="BD51" i="29" s="1"/>
  <c r="BE51" i="29" s="1"/>
  <c r="BF51" i="29" s="1"/>
  <c r="BG51" i="29" s="1"/>
  <c r="BH51" i="29" s="1"/>
  <c r="BI51" i="29" s="1"/>
  <c r="BJ51" i="29" s="1"/>
  <c r="BK51" i="29" s="1"/>
  <c r="BL51" i="29" s="1"/>
  <c r="BM51" i="29" s="1"/>
  <c r="BN51" i="29" s="1"/>
  <c r="BO51" i="29" s="1"/>
  <c r="BP51" i="29" s="1"/>
  <c r="BQ51" i="29" s="1"/>
  <c r="BR51" i="29" s="1"/>
  <c r="BS51" i="29" s="1"/>
  <c r="BT51" i="29" s="1"/>
  <c r="BU51" i="29" s="1"/>
  <c r="BV51" i="29" s="1"/>
  <c r="BW51" i="29" s="1"/>
  <c r="BX51" i="29" s="1"/>
  <c r="BY51" i="29" s="1"/>
  <c r="BZ51" i="29" s="1"/>
  <c r="CA51" i="29" s="1"/>
  <c r="CB51" i="29" s="1"/>
  <c r="CC51" i="29" s="1"/>
  <c r="CD51" i="29" s="1"/>
  <c r="CE51" i="29" s="1"/>
  <c r="CF51" i="29" s="1"/>
  <c r="CG51" i="29" s="1"/>
  <c r="CH51" i="29" s="1"/>
  <c r="G50" i="29"/>
  <c r="H50" i="29"/>
  <c r="I50" i="29"/>
  <c r="J50" i="29"/>
  <c r="K50" i="29"/>
  <c r="L50" i="29"/>
  <c r="M50" i="29"/>
  <c r="N50" i="29"/>
  <c r="O50" i="29"/>
  <c r="P50" i="29"/>
  <c r="Q50" i="29"/>
  <c r="R50" i="29"/>
  <c r="S50" i="29"/>
  <c r="U50" i="29"/>
  <c r="V50" i="29"/>
  <c r="W50" i="29" s="1"/>
  <c r="X50" i="29" s="1"/>
  <c r="Y50" i="29"/>
  <c r="Z50" i="29" s="1"/>
  <c r="AA50" i="29" s="1"/>
  <c r="AB50" i="29" s="1"/>
  <c r="AC50" i="29" s="1"/>
  <c r="AD50" i="29" s="1"/>
  <c r="AE50" i="29" s="1"/>
  <c r="AF50" i="29" s="1"/>
  <c r="AG50" i="29"/>
  <c r="AH50" i="29" s="1"/>
  <c r="AI50" i="29" s="1"/>
  <c r="AJ50" i="29" s="1"/>
  <c r="AK50" i="29" s="1"/>
  <c r="AL50" i="29" s="1"/>
  <c r="AM50" i="29" s="1"/>
  <c r="AN50" i="29" s="1"/>
  <c r="AO50" i="29" s="1"/>
  <c r="AP50" i="29" s="1"/>
  <c r="AQ50" i="29" s="1"/>
  <c r="AR50" i="29" s="1"/>
  <c r="AS50" i="29" s="1"/>
  <c r="AT50" i="29" s="1"/>
  <c r="AU50" i="29" s="1"/>
  <c r="AV50" i="29" s="1"/>
  <c r="AW50" i="29" s="1"/>
  <c r="AX50" i="29" s="1"/>
  <c r="AY50" i="29" s="1"/>
  <c r="AZ50" i="29" s="1"/>
  <c r="BA50" i="29" s="1"/>
  <c r="BB50" i="29" s="1"/>
  <c r="BC50" i="29" s="1"/>
  <c r="BD50" i="29" s="1"/>
  <c r="BE50" i="29" s="1"/>
  <c r="BF50" i="29" s="1"/>
  <c r="BG50" i="29" s="1"/>
  <c r="BH50" i="29" s="1"/>
  <c r="BI50" i="29" s="1"/>
  <c r="BJ50" i="29" s="1"/>
  <c r="BK50" i="29" s="1"/>
  <c r="BL50" i="29" s="1"/>
  <c r="BM50" i="29" s="1"/>
  <c r="BN50" i="29" s="1"/>
  <c r="BO50" i="29" s="1"/>
  <c r="BP50" i="29" s="1"/>
  <c r="BQ50" i="29" s="1"/>
  <c r="BR50" i="29" s="1"/>
  <c r="BS50" i="29" s="1"/>
  <c r="BT50" i="29" s="1"/>
  <c r="BU50" i="29" s="1"/>
  <c r="BV50" i="29" s="1"/>
  <c r="BW50" i="29" s="1"/>
  <c r="BX50" i="29" s="1"/>
  <c r="BY50" i="29" s="1"/>
  <c r="BZ50" i="29" s="1"/>
  <c r="CA50" i="29" s="1"/>
  <c r="CB50" i="29" s="1"/>
  <c r="CC50" i="29" s="1"/>
  <c r="CD50" i="29" s="1"/>
  <c r="CE50" i="29" s="1"/>
  <c r="CF50" i="29" s="1"/>
  <c r="CG50" i="29" s="1"/>
  <c r="CH50" i="29" s="1"/>
  <c r="G49" i="29"/>
  <c r="H49" i="29"/>
  <c r="I49" i="29"/>
  <c r="J49" i="29"/>
  <c r="K49" i="29"/>
  <c r="L49" i="29"/>
  <c r="M49" i="29"/>
  <c r="N49" i="29"/>
  <c r="O49" i="29"/>
  <c r="P49" i="29"/>
  <c r="Q49" i="29"/>
  <c r="R49" i="29"/>
  <c r="S49" i="29"/>
  <c r="U49" i="29"/>
  <c r="V49" i="29" s="1"/>
  <c r="W49" i="29" s="1"/>
  <c r="X49" i="29" s="1"/>
  <c r="Y49" i="29" s="1"/>
  <c r="Z49" i="29"/>
  <c r="AA49" i="29" s="1"/>
  <c r="AB49" i="29" s="1"/>
  <c r="AC49" i="29" s="1"/>
  <c r="AD49" i="29" s="1"/>
  <c r="AE49" i="29" s="1"/>
  <c r="AF49" i="29" s="1"/>
  <c r="AG49" i="29" s="1"/>
  <c r="AH49" i="29" s="1"/>
  <c r="AI49" i="29" s="1"/>
  <c r="AJ49" i="29" s="1"/>
  <c r="AK49" i="29" s="1"/>
  <c r="AL49" i="29" s="1"/>
  <c r="AM49" i="29" s="1"/>
  <c r="AN49" i="29" s="1"/>
  <c r="AO49" i="29" s="1"/>
  <c r="AP49" i="29" s="1"/>
  <c r="AQ49" i="29" s="1"/>
  <c r="AR49" i="29" s="1"/>
  <c r="AS49" i="29" s="1"/>
  <c r="AT49" i="29" s="1"/>
  <c r="AU49" i="29" s="1"/>
  <c r="AV49" i="29" s="1"/>
  <c r="AW49" i="29" s="1"/>
  <c r="AX49" i="29" s="1"/>
  <c r="AY49" i="29" s="1"/>
  <c r="AZ49" i="29" s="1"/>
  <c r="BA49" i="29" s="1"/>
  <c r="BB49" i="29" s="1"/>
  <c r="BC49" i="29" s="1"/>
  <c r="BD49" i="29" s="1"/>
  <c r="BE49" i="29" s="1"/>
  <c r="BF49" i="29" s="1"/>
  <c r="BG49" i="29" s="1"/>
  <c r="BH49" i="29" s="1"/>
  <c r="BI49" i="29" s="1"/>
  <c r="BJ49" i="29" s="1"/>
  <c r="BK49" i="29" s="1"/>
  <c r="BL49" i="29" s="1"/>
  <c r="BM49" i="29" s="1"/>
  <c r="BN49" i="29" s="1"/>
  <c r="BO49" i="29" s="1"/>
  <c r="BP49" i="29" s="1"/>
  <c r="BQ49" i="29" s="1"/>
  <c r="BR49" i="29" s="1"/>
  <c r="BS49" i="29" s="1"/>
  <c r="BT49" i="29" s="1"/>
  <c r="BU49" i="29" s="1"/>
  <c r="BV49" i="29" s="1"/>
  <c r="BW49" i="29" s="1"/>
  <c r="BX49" i="29" s="1"/>
  <c r="BY49" i="29" s="1"/>
  <c r="BZ49" i="29" s="1"/>
  <c r="CA49" i="29" s="1"/>
  <c r="CB49" i="29" s="1"/>
  <c r="CC49" i="29" s="1"/>
  <c r="CD49" i="29" s="1"/>
  <c r="CE49" i="29" s="1"/>
  <c r="CF49" i="29" s="1"/>
  <c r="CG49" i="29" s="1"/>
  <c r="CH49" i="29" s="1"/>
  <c r="G48" i="29"/>
  <c r="H48" i="29"/>
  <c r="I48" i="29"/>
  <c r="J48" i="29"/>
  <c r="K48" i="29"/>
  <c r="L48" i="29"/>
  <c r="M48" i="29"/>
  <c r="N48" i="29"/>
  <c r="O48" i="29"/>
  <c r="P48" i="29"/>
  <c r="Q48" i="29"/>
  <c r="R48" i="29"/>
  <c r="S48" i="29"/>
  <c r="U48" i="29"/>
  <c r="V48" i="29" s="1"/>
  <c r="W48" i="29" s="1"/>
  <c r="X48" i="29" s="1"/>
  <c r="Y48" i="29" s="1"/>
  <c r="Z48" i="29" s="1"/>
  <c r="AA48" i="29"/>
  <c r="AB48" i="29" s="1"/>
  <c r="AC48" i="29" s="1"/>
  <c r="AD48" i="29" s="1"/>
  <c r="AE48" i="29" s="1"/>
  <c r="AF48" i="29" s="1"/>
  <c r="AG48" i="29" s="1"/>
  <c r="AH48" i="29" s="1"/>
  <c r="AI48" i="29" s="1"/>
  <c r="AJ48" i="29" s="1"/>
  <c r="AK48" i="29" s="1"/>
  <c r="AL48" i="29" s="1"/>
  <c r="AM48" i="29" s="1"/>
  <c r="AN48" i="29" s="1"/>
  <c r="AO48" i="29" s="1"/>
  <c r="AP48" i="29" s="1"/>
  <c r="AQ48" i="29" s="1"/>
  <c r="AR48" i="29" s="1"/>
  <c r="AS48" i="29" s="1"/>
  <c r="AT48" i="29" s="1"/>
  <c r="AU48" i="29" s="1"/>
  <c r="AV48" i="29" s="1"/>
  <c r="AW48" i="29" s="1"/>
  <c r="AX48" i="29" s="1"/>
  <c r="AY48" i="29" s="1"/>
  <c r="AZ48" i="29" s="1"/>
  <c r="BA48" i="29" s="1"/>
  <c r="BB48" i="29" s="1"/>
  <c r="BC48" i="29" s="1"/>
  <c r="BD48" i="29" s="1"/>
  <c r="BE48" i="29" s="1"/>
  <c r="BF48" i="29" s="1"/>
  <c r="BG48" i="29" s="1"/>
  <c r="BH48" i="29" s="1"/>
  <c r="BI48" i="29" s="1"/>
  <c r="BJ48" i="29" s="1"/>
  <c r="BK48" i="29" s="1"/>
  <c r="BL48" i="29" s="1"/>
  <c r="BM48" i="29" s="1"/>
  <c r="BN48" i="29" s="1"/>
  <c r="BO48" i="29" s="1"/>
  <c r="BP48" i="29" s="1"/>
  <c r="BQ48" i="29" s="1"/>
  <c r="BR48" i="29" s="1"/>
  <c r="BS48" i="29" s="1"/>
  <c r="BT48" i="29" s="1"/>
  <c r="BU48" i="29" s="1"/>
  <c r="BV48" i="29" s="1"/>
  <c r="BW48" i="29" s="1"/>
  <c r="BX48" i="29" s="1"/>
  <c r="BY48" i="29" s="1"/>
  <c r="BZ48" i="29" s="1"/>
  <c r="CA48" i="29" s="1"/>
  <c r="CB48" i="29" s="1"/>
  <c r="CC48" i="29" s="1"/>
  <c r="CD48" i="29" s="1"/>
  <c r="CE48" i="29" s="1"/>
  <c r="CF48" i="29" s="1"/>
  <c r="CG48" i="29" s="1"/>
  <c r="CH48" i="29" s="1"/>
  <c r="G47" i="29"/>
  <c r="H47" i="29"/>
  <c r="I47" i="29"/>
  <c r="J47" i="29"/>
  <c r="K47" i="29"/>
  <c r="L47" i="29"/>
  <c r="M47" i="29"/>
  <c r="N47" i="29"/>
  <c r="O47" i="29"/>
  <c r="P47" i="29"/>
  <c r="Q47" i="29"/>
  <c r="R47" i="29"/>
  <c r="S47" i="29"/>
  <c r="U47" i="29"/>
  <c r="V47" i="29" s="1"/>
  <c r="W47" i="29" s="1"/>
  <c r="X47" i="29" s="1"/>
  <c r="Y47" i="29" s="1"/>
  <c r="Z47" i="29" s="1"/>
  <c r="AA47" i="29" s="1"/>
  <c r="AB47" i="29" s="1"/>
  <c r="AC47" i="29" s="1"/>
  <c r="AD47" i="29" s="1"/>
  <c r="AE47" i="29" s="1"/>
  <c r="AF47" i="29" s="1"/>
  <c r="AG47" i="29" s="1"/>
  <c r="AH47" i="29" s="1"/>
  <c r="AI47" i="29" s="1"/>
  <c r="AJ47" i="29" s="1"/>
  <c r="AK47" i="29" s="1"/>
  <c r="AL47" i="29" s="1"/>
  <c r="AM47" i="29" s="1"/>
  <c r="AN47" i="29" s="1"/>
  <c r="AO47" i="29" s="1"/>
  <c r="AP47" i="29" s="1"/>
  <c r="AQ47" i="29" s="1"/>
  <c r="AR47" i="29" s="1"/>
  <c r="AS47" i="29" s="1"/>
  <c r="AT47" i="29" s="1"/>
  <c r="AU47" i="29" s="1"/>
  <c r="AV47" i="29" s="1"/>
  <c r="AW47" i="29" s="1"/>
  <c r="AX47" i="29" s="1"/>
  <c r="AY47" i="29" s="1"/>
  <c r="AZ47" i="29" s="1"/>
  <c r="BA47" i="29" s="1"/>
  <c r="BB47" i="29" s="1"/>
  <c r="BC47" i="29" s="1"/>
  <c r="BD47" i="29" s="1"/>
  <c r="BE47" i="29" s="1"/>
  <c r="BF47" i="29" s="1"/>
  <c r="BG47" i="29" s="1"/>
  <c r="BH47" i="29" s="1"/>
  <c r="BI47" i="29" s="1"/>
  <c r="BJ47" i="29" s="1"/>
  <c r="BK47" i="29" s="1"/>
  <c r="BL47" i="29" s="1"/>
  <c r="BM47" i="29" s="1"/>
  <c r="BN47" i="29" s="1"/>
  <c r="BO47" i="29" s="1"/>
  <c r="BP47" i="29" s="1"/>
  <c r="BQ47" i="29" s="1"/>
  <c r="BR47" i="29" s="1"/>
  <c r="BS47" i="29" s="1"/>
  <c r="BT47" i="29" s="1"/>
  <c r="BU47" i="29" s="1"/>
  <c r="BV47" i="29" s="1"/>
  <c r="BW47" i="29" s="1"/>
  <c r="BX47" i="29" s="1"/>
  <c r="BY47" i="29" s="1"/>
  <c r="BZ47" i="29" s="1"/>
  <c r="CA47" i="29" s="1"/>
  <c r="CB47" i="29" s="1"/>
  <c r="CC47" i="29" s="1"/>
  <c r="CD47" i="29" s="1"/>
  <c r="CE47" i="29" s="1"/>
  <c r="CF47" i="29" s="1"/>
  <c r="CG47" i="29" s="1"/>
  <c r="CH47" i="29" s="1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U46" i="29"/>
  <c r="V46" i="29" s="1"/>
  <c r="W46" i="29" s="1"/>
  <c r="X46" i="29" s="1"/>
  <c r="Y46" i="29" s="1"/>
  <c r="Z46" i="29" s="1"/>
  <c r="AA46" i="29" s="1"/>
  <c r="AB46" i="29" s="1"/>
  <c r="AC46" i="29"/>
  <c r="AD46" i="29" s="1"/>
  <c r="AE46" i="29" s="1"/>
  <c r="AF46" i="29" s="1"/>
  <c r="AG46" i="29" s="1"/>
  <c r="AH46" i="29" s="1"/>
  <c r="AI46" i="29" s="1"/>
  <c r="AJ46" i="29" s="1"/>
  <c r="AK46" i="29"/>
  <c r="AL46" i="29" s="1"/>
  <c r="AM46" i="29" s="1"/>
  <c r="AN46" i="29" s="1"/>
  <c r="AO46" i="29" s="1"/>
  <c r="AP46" i="29" s="1"/>
  <c r="AQ46" i="29" s="1"/>
  <c r="AR46" i="29" s="1"/>
  <c r="AS46" i="29" s="1"/>
  <c r="AT46" i="29" s="1"/>
  <c r="AU46" i="29" s="1"/>
  <c r="AV46" i="29" s="1"/>
  <c r="AW46" i="29" s="1"/>
  <c r="AX46" i="29" s="1"/>
  <c r="AY46" i="29" s="1"/>
  <c r="AZ46" i="29" s="1"/>
  <c r="BA46" i="29" s="1"/>
  <c r="BB46" i="29" s="1"/>
  <c r="BC46" i="29" s="1"/>
  <c r="BD46" i="29" s="1"/>
  <c r="BE46" i="29" s="1"/>
  <c r="BF46" i="29" s="1"/>
  <c r="BG46" i="29" s="1"/>
  <c r="BH46" i="29" s="1"/>
  <c r="BI46" i="29" s="1"/>
  <c r="BJ46" i="29" s="1"/>
  <c r="BK46" i="29" s="1"/>
  <c r="BL46" i="29" s="1"/>
  <c r="BM46" i="29" s="1"/>
  <c r="BN46" i="29" s="1"/>
  <c r="BO46" i="29" s="1"/>
  <c r="BP46" i="29" s="1"/>
  <c r="BQ46" i="29" s="1"/>
  <c r="BR46" i="29" s="1"/>
  <c r="BS46" i="29" s="1"/>
  <c r="BT46" i="29" s="1"/>
  <c r="BU46" i="29" s="1"/>
  <c r="BV46" i="29" s="1"/>
  <c r="BW46" i="29" s="1"/>
  <c r="BX46" i="29" s="1"/>
  <c r="BY46" i="29" s="1"/>
  <c r="BZ46" i="29" s="1"/>
  <c r="CA46" i="29" s="1"/>
  <c r="CB46" i="29" s="1"/>
  <c r="CC46" i="29" s="1"/>
  <c r="CD46" i="29" s="1"/>
  <c r="CE46" i="29" s="1"/>
  <c r="CF46" i="29" s="1"/>
  <c r="CG46" i="29" s="1"/>
  <c r="CH46" i="29" s="1"/>
  <c r="H45" i="29"/>
  <c r="I45" i="29"/>
  <c r="J45" i="29"/>
  <c r="K45" i="29"/>
  <c r="L45" i="29"/>
  <c r="M45" i="29"/>
  <c r="N45" i="29"/>
  <c r="O45" i="29"/>
  <c r="P45" i="29"/>
  <c r="Q45" i="29"/>
  <c r="R45" i="29"/>
  <c r="S45" i="29"/>
  <c r="U45" i="29"/>
  <c r="V45" i="29" s="1"/>
  <c r="W45" i="29" s="1"/>
  <c r="X45" i="29" s="1"/>
  <c r="Y45" i="29" s="1"/>
  <c r="Z45" i="29" s="1"/>
  <c r="AA45" i="29" s="1"/>
  <c r="AB45" i="29" s="1"/>
  <c r="AC45" i="29" s="1"/>
  <c r="AD45" i="29" s="1"/>
  <c r="AE45" i="29" s="1"/>
  <c r="AF45" i="29" s="1"/>
  <c r="AG45" i="29" s="1"/>
  <c r="AH45" i="29" s="1"/>
  <c r="AI45" i="29" s="1"/>
  <c r="AJ45" i="29" s="1"/>
  <c r="AK45" i="29" s="1"/>
  <c r="AL45" i="29" s="1"/>
  <c r="AM45" i="29" s="1"/>
  <c r="AN45" i="29" s="1"/>
  <c r="AO45" i="29" s="1"/>
  <c r="AP45" i="29" s="1"/>
  <c r="AQ45" i="29" s="1"/>
  <c r="AR45" i="29" s="1"/>
  <c r="AS45" i="29" s="1"/>
  <c r="AT45" i="29" s="1"/>
  <c r="AU45" i="29" s="1"/>
  <c r="AV45" i="29" s="1"/>
  <c r="AW45" i="29" s="1"/>
  <c r="AX45" i="29" s="1"/>
  <c r="AY45" i="29" s="1"/>
  <c r="AZ45" i="29" s="1"/>
  <c r="BA45" i="29" s="1"/>
  <c r="BB45" i="29" s="1"/>
  <c r="BC45" i="29" s="1"/>
  <c r="BD45" i="29" s="1"/>
  <c r="BE45" i="29" s="1"/>
  <c r="BF45" i="29" s="1"/>
  <c r="BG45" i="29" s="1"/>
  <c r="BH45" i="29" s="1"/>
  <c r="BI45" i="29" s="1"/>
  <c r="BJ45" i="29" s="1"/>
  <c r="BK45" i="29" s="1"/>
  <c r="BL45" i="29" s="1"/>
  <c r="BM45" i="29" s="1"/>
  <c r="BN45" i="29" s="1"/>
  <c r="BO45" i="29" s="1"/>
  <c r="BP45" i="29" s="1"/>
  <c r="BQ45" i="29" s="1"/>
  <c r="BR45" i="29" s="1"/>
  <c r="BS45" i="29" s="1"/>
  <c r="BT45" i="29" s="1"/>
  <c r="BU45" i="29" s="1"/>
  <c r="BV45" i="29" s="1"/>
  <c r="BW45" i="29" s="1"/>
  <c r="BX45" i="29" s="1"/>
  <c r="BY45" i="29" s="1"/>
  <c r="BZ45" i="29" s="1"/>
  <c r="CA45" i="29" s="1"/>
  <c r="CB45" i="29" s="1"/>
  <c r="CC45" i="29" s="1"/>
  <c r="CD45" i="29" s="1"/>
  <c r="CE45" i="29" s="1"/>
  <c r="CF45" i="29" s="1"/>
  <c r="CG45" i="29" s="1"/>
  <c r="CH45" i="29" s="1"/>
  <c r="G45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U44" i="29"/>
  <c r="V44" i="29" s="1"/>
  <c r="W44" i="29"/>
  <c r="X44" i="29" s="1"/>
  <c r="Y44" i="29" s="1"/>
  <c r="Z44" i="29" s="1"/>
  <c r="AA44" i="29" s="1"/>
  <c r="AB44" i="29" s="1"/>
  <c r="AC44" i="29" s="1"/>
  <c r="AD44" i="29" s="1"/>
  <c r="AE44" i="29" s="1"/>
  <c r="AF44" i="29" s="1"/>
  <c r="AG44" i="29" s="1"/>
  <c r="AH44" i="29" s="1"/>
  <c r="AI44" i="29" s="1"/>
  <c r="AJ44" i="29" s="1"/>
  <c r="AK44" i="29" s="1"/>
  <c r="AL44" i="29" s="1"/>
  <c r="AM44" i="29" s="1"/>
  <c r="AN44" i="29" s="1"/>
  <c r="AO44" i="29" s="1"/>
  <c r="AP44" i="29" s="1"/>
  <c r="AQ44" i="29" s="1"/>
  <c r="AR44" i="29" s="1"/>
  <c r="AS44" i="29" s="1"/>
  <c r="AT44" i="29" s="1"/>
  <c r="AU44" i="29" s="1"/>
  <c r="AV44" i="29" s="1"/>
  <c r="AW44" i="29" s="1"/>
  <c r="AX44" i="29" s="1"/>
  <c r="AY44" i="29" s="1"/>
  <c r="AZ44" i="29" s="1"/>
  <c r="BA44" i="29" s="1"/>
  <c r="BB44" i="29" s="1"/>
  <c r="BC44" i="29" s="1"/>
  <c r="BD44" i="29" s="1"/>
  <c r="BE44" i="29" s="1"/>
  <c r="BF44" i="29" s="1"/>
  <c r="BG44" i="29" s="1"/>
  <c r="BH44" i="29" s="1"/>
  <c r="BI44" i="29" s="1"/>
  <c r="BJ44" i="29" s="1"/>
  <c r="BK44" i="29" s="1"/>
  <c r="BL44" i="29" s="1"/>
  <c r="BM44" i="29" s="1"/>
  <c r="BN44" i="29" s="1"/>
  <c r="BO44" i="29" s="1"/>
  <c r="BP44" i="29" s="1"/>
  <c r="BQ44" i="29" s="1"/>
  <c r="BR44" i="29" s="1"/>
  <c r="BS44" i="29" s="1"/>
  <c r="BT44" i="29" s="1"/>
  <c r="BU44" i="29" s="1"/>
  <c r="BV44" i="29" s="1"/>
  <c r="BW44" i="29" s="1"/>
  <c r="BX44" i="29" s="1"/>
  <c r="BY44" i="29" s="1"/>
  <c r="BZ44" i="29" s="1"/>
  <c r="CA44" i="29" s="1"/>
  <c r="CB44" i="29" s="1"/>
  <c r="CC44" i="29" s="1"/>
  <c r="CD44" i="29" s="1"/>
  <c r="CE44" i="29" s="1"/>
  <c r="CF44" i="29" s="1"/>
  <c r="CG44" i="29" s="1"/>
  <c r="CH44" i="29" s="1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U43" i="29"/>
  <c r="V43" i="29"/>
  <c r="W43" i="29" s="1"/>
  <c r="X43" i="29"/>
  <c r="Y43" i="29" s="1"/>
  <c r="Z43" i="29" s="1"/>
  <c r="AA43" i="29" s="1"/>
  <c r="AB43" i="29" s="1"/>
  <c r="AC43" i="29"/>
  <c r="AD43" i="29" s="1"/>
  <c r="AE43" i="29" s="1"/>
  <c r="AF43" i="29" s="1"/>
  <c r="AG43" i="29" s="1"/>
  <c r="AH43" i="29" s="1"/>
  <c r="AI43" i="29" s="1"/>
  <c r="AJ43" i="29" s="1"/>
  <c r="AK43" i="29" s="1"/>
  <c r="AL43" i="29" s="1"/>
  <c r="AM43" i="29" s="1"/>
  <c r="AN43" i="29" s="1"/>
  <c r="AO43" i="29" s="1"/>
  <c r="AP43" i="29" s="1"/>
  <c r="AQ43" i="29" s="1"/>
  <c r="AR43" i="29" s="1"/>
  <c r="AS43" i="29" s="1"/>
  <c r="AT43" i="29" s="1"/>
  <c r="AU43" i="29" s="1"/>
  <c r="AV43" i="29" s="1"/>
  <c r="AW43" i="29" s="1"/>
  <c r="AX43" i="29" s="1"/>
  <c r="AY43" i="29" s="1"/>
  <c r="AZ43" i="29" s="1"/>
  <c r="BA43" i="29" s="1"/>
  <c r="BB43" i="29" s="1"/>
  <c r="BC43" i="29" s="1"/>
  <c r="BD43" i="29" s="1"/>
  <c r="BE43" i="29" s="1"/>
  <c r="BF43" i="29" s="1"/>
  <c r="BG43" i="29" s="1"/>
  <c r="BH43" i="29" s="1"/>
  <c r="BI43" i="29" s="1"/>
  <c r="BJ43" i="29" s="1"/>
  <c r="BK43" i="29" s="1"/>
  <c r="BL43" i="29" s="1"/>
  <c r="BM43" i="29" s="1"/>
  <c r="BN43" i="29" s="1"/>
  <c r="BO43" i="29" s="1"/>
  <c r="BP43" i="29" s="1"/>
  <c r="BQ43" i="29" s="1"/>
  <c r="BR43" i="29" s="1"/>
  <c r="BS43" i="29" s="1"/>
  <c r="BT43" i="29" s="1"/>
  <c r="BU43" i="29" s="1"/>
  <c r="BV43" i="29" s="1"/>
  <c r="BW43" i="29" s="1"/>
  <c r="BX43" i="29" s="1"/>
  <c r="BY43" i="29" s="1"/>
  <c r="BZ43" i="29" s="1"/>
  <c r="CA43" i="29" s="1"/>
  <c r="CB43" i="29" s="1"/>
  <c r="CC43" i="29" s="1"/>
  <c r="CD43" i="29" s="1"/>
  <c r="CE43" i="29" s="1"/>
  <c r="CF43" i="29" s="1"/>
  <c r="CG43" i="29" s="1"/>
  <c r="CH43" i="29" s="1"/>
  <c r="H42" i="29"/>
  <c r="I42" i="29"/>
  <c r="J42" i="29"/>
  <c r="K42" i="29"/>
  <c r="L42" i="29"/>
  <c r="M42" i="29"/>
  <c r="N42" i="29"/>
  <c r="O42" i="29"/>
  <c r="P42" i="29"/>
  <c r="Q42" i="29"/>
  <c r="R42" i="29"/>
  <c r="S42" i="29"/>
  <c r="U42" i="29"/>
  <c r="V42" i="29" s="1"/>
  <c r="W42" i="29" s="1"/>
  <c r="X42" i="29" s="1"/>
  <c r="Y42" i="29" s="1"/>
  <c r="Z42" i="29" s="1"/>
  <c r="AA42" i="29" s="1"/>
  <c r="AB42" i="29" s="1"/>
  <c r="AC42" i="29" s="1"/>
  <c r="AD42" i="29" s="1"/>
  <c r="AE42" i="29" s="1"/>
  <c r="AF42" i="29" s="1"/>
  <c r="AG42" i="29" s="1"/>
  <c r="AH42" i="29" s="1"/>
  <c r="AI42" i="29" s="1"/>
  <c r="AJ42" i="29" s="1"/>
  <c r="AK42" i="29" s="1"/>
  <c r="AL42" i="29" s="1"/>
  <c r="AM42" i="29" s="1"/>
  <c r="AN42" i="29" s="1"/>
  <c r="AO42" i="29" s="1"/>
  <c r="AP42" i="29" s="1"/>
  <c r="AQ42" i="29" s="1"/>
  <c r="AR42" i="29" s="1"/>
  <c r="AS42" i="29" s="1"/>
  <c r="AT42" i="29" s="1"/>
  <c r="AU42" i="29" s="1"/>
  <c r="AV42" i="29" s="1"/>
  <c r="AW42" i="29" s="1"/>
  <c r="AX42" i="29" s="1"/>
  <c r="AY42" i="29" s="1"/>
  <c r="AZ42" i="29" s="1"/>
  <c r="BA42" i="29" s="1"/>
  <c r="BB42" i="29" s="1"/>
  <c r="BC42" i="29" s="1"/>
  <c r="BD42" i="29" s="1"/>
  <c r="BE42" i="29" s="1"/>
  <c r="BF42" i="29" s="1"/>
  <c r="BG42" i="29" s="1"/>
  <c r="BH42" i="29" s="1"/>
  <c r="BI42" i="29" s="1"/>
  <c r="BJ42" i="29" s="1"/>
  <c r="BK42" i="29" s="1"/>
  <c r="BL42" i="29" s="1"/>
  <c r="BM42" i="29" s="1"/>
  <c r="BN42" i="29" s="1"/>
  <c r="BO42" i="29" s="1"/>
  <c r="BP42" i="29" s="1"/>
  <c r="BQ42" i="29" s="1"/>
  <c r="BR42" i="29" s="1"/>
  <c r="BS42" i="29" s="1"/>
  <c r="BT42" i="29" s="1"/>
  <c r="BU42" i="29" s="1"/>
  <c r="BV42" i="29" s="1"/>
  <c r="BW42" i="29" s="1"/>
  <c r="BX42" i="29" s="1"/>
  <c r="BY42" i="29" s="1"/>
  <c r="BZ42" i="29" s="1"/>
  <c r="CA42" i="29" s="1"/>
  <c r="CB42" i="29" s="1"/>
  <c r="CC42" i="29" s="1"/>
  <c r="CD42" i="29" s="1"/>
  <c r="CE42" i="29" s="1"/>
  <c r="CF42" i="29" s="1"/>
  <c r="CG42" i="29" s="1"/>
  <c r="CH42" i="29" s="1"/>
  <c r="G42" i="29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R41" i="29" s="1"/>
  <c r="S41" i="29" s="1"/>
  <c r="U41" i="29" s="1"/>
  <c r="V41" i="29" s="1"/>
  <c r="W41" i="29" s="1"/>
  <c r="X41" i="29" s="1"/>
  <c r="Y41" i="29" s="1"/>
  <c r="Z41" i="29" s="1"/>
  <c r="AA41" i="29" s="1"/>
  <c r="AB41" i="29" s="1"/>
  <c r="AC41" i="29" s="1"/>
  <c r="AD41" i="29" s="1"/>
  <c r="AE41" i="29" s="1"/>
  <c r="AF41" i="29" s="1"/>
  <c r="AG41" i="29" s="1"/>
  <c r="AH41" i="29" s="1"/>
  <c r="AI41" i="29" s="1"/>
  <c r="AJ41" i="29" s="1"/>
  <c r="AK41" i="29" s="1"/>
  <c r="AL41" i="29" s="1"/>
  <c r="AM41" i="29" s="1"/>
  <c r="AN41" i="29" s="1"/>
  <c r="AO41" i="29" s="1"/>
  <c r="AP41" i="29" s="1"/>
  <c r="AQ41" i="29" s="1"/>
  <c r="AR41" i="29" s="1"/>
  <c r="AS41" i="29" s="1"/>
  <c r="AT41" i="29" s="1"/>
  <c r="AU41" i="29" s="1"/>
  <c r="AV41" i="29" s="1"/>
  <c r="AW41" i="29" s="1"/>
  <c r="AX41" i="29" s="1"/>
  <c r="AY41" i="29" s="1"/>
  <c r="AZ41" i="29" s="1"/>
  <c r="BA41" i="29" s="1"/>
  <c r="BB41" i="29" s="1"/>
  <c r="BC41" i="29" s="1"/>
  <c r="BD41" i="29" s="1"/>
  <c r="BE41" i="29" s="1"/>
  <c r="BF41" i="29" s="1"/>
  <c r="BG41" i="29" s="1"/>
  <c r="BH41" i="29" s="1"/>
  <c r="BI41" i="29" s="1"/>
  <c r="BJ41" i="29" s="1"/>
  <c r="BK41" i="29" s="1"/>
  <c r="BL41" i="29" s="1"/>
  <c r="BM41" i="29" s="1"/>
  <c r="BN41" i="29" s="1"/>
  <c r="BO41" i="29" s="1"/>
  <c r="BP41" i="29" s="1"/>
  <c r="BQ41" i="29" s="1"/>
  <c r="BR41" i="29" s="1"/>
  <c r="BS41" i="29" s="1"/>
  <c r="BT41" i="29" s="1"/>
  <c r="BU41" i="29" s="1"/>
  <c r="BV41" i="29" s="1"/>
  <c r="BW41" i="29" s="1"/>
  <c r="BX41" i="29" s="1"/>
  <c r="BY41" i="29" s="1"/>
  <c r="BZ41" i="29" s="1"/>
  <c r="CA41" i="29" s="1"/>
  <c r="CB41" i="29" s="1"/>
  <c r="CC41" i="29" s="1"/>
  <c r="CD41" i="29" s="1"/>
  <c r="CE41" i="29" s="1"/>
  <c r="CF41" i="29" s="1"/>
  <c r="CG41" i="29" s="1"/>
  <c r="CH41" i="29" s="1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U53" i="10"/>
  <c r="V53" i="10" s="1"/>
  <c r="W53" i="10" s="1"/>
  <c r="X53" i="10" s="1"/>
  <c r="Y53" i="10" s="1"/>
  <c r="Z53" i="10" s="1"/>
  <c r="AA53" i="10" s="1"/>
  <c r="AB53" i="10" s="1"/>
  <c r="AC53" i="10" s="1"/>
  <c r="AD53" i="10" s="1"/>
  <c r="AE53" i="10" s="1"/>
  <c r="AF53" i="10" s="1"/>
  <c r="AG53" i="10" s="1"/>
  <c r="AH53" i="10" s="1"/>
  <c r="AI53" i="10" s="1"/>
  <c r="AJ53" i="10" s="1"/>
  <c r="AK53" i="10" s="1"/>
  <c r="AL53" i="10" s="1"/>
  <c r="AM53" i="10" s="1"/>
  <c r="AN53" i="10" s="1"/>
  <c r="AO53" i="10" s="1"/>
  <c r="AP53" i="10" s="1"/>
  <c r="AQ53" i="10" s="1"/>
  <c r="AR53" i="10" s="1"/>
  <c r="AS53" i="10" s="1"/>
  <c r="AT53" i="10" s="1"/>
  <c r="AU53" i="10" s="1"/>
  <c r="AV53" i="10" s="1"/>
  <c r="AW53" i="10" s="1"/>
  <c r="AX53" i="10" s="1"/>
  <c r="AY53" i="10" s="1"/>
  <c r="AZ53" i="10" s="1"/>
  <c r="BA53" i="10" s="1"/>
  <c r="BB53" i="10" s="1"/>
  <c r="BC53" i="10" s="1"/>
  <c r="BD53" i="10" s="1"/>
  <c r="BE53" i="10" s="1"/>
  <c r="BF53" i="10" s="1"/>
  <c r="BG53" i="10" s="1"/>
  <c r="BH53" i="10" s="1"/>
  <c r="BI53" i="10" s="1"/>
  <c r="BJ53" i="10" s="1"/>
  <c r="BK53" i="10" s="1"/>
  <c r="BL53" i="10" s="1"/>
  <c r="BM53" i="10" s="1"/>
  <c r="BN53" i="10" s="1"/>
  <c r="BO53" i="10" s="1"/>
  <c r="BP53" i="10" s="1"/>
  <c r="BQ53" i="10" s="1"/>
  <c r="BR53" i="10" s="1"/>
  <c r="BS53" i="10" s="1"/>
  <c r="BT53" i="10" s="1"/>
  <c r="BU53" i="10" s="1"/>
  <c r="BV53" i="10" s="1"/>
  <c r="BW53" i="10" s="1"/>
  <c r="BX53" i="10" s="1"/>
  <c r="BY53" i="10" s="1"/>
  <c r="BZ53" i="10" s="1"/>
  <c r="CA53" i="10" s="1"/>
  <c r="CB53" i="10" s="1"/>
  <c r="CC53" i="10" s="1"/>
  <c r="CD53" i="10" s="1"/>
  <c r="CE53" i="10" s="1"/>
  <c r="CF53" i="10" s="1"/>
  <c r="CG53" i="10" s="1"/>
  <c r="CH53" i="10" s="1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U52" i="10"/>
  <c r="V52" i="10"/>
  <c r="W52" i="10" s="1"/>
  <c r="X52" i="10" s="1"/>
  <c r="Y52" i="10" s="1"/>
  <c r="Z52" i="10" s="1"/>
  <c r="AA52" i="10" s="1"/>
  <c r="AB52" i="10" s="1"/>
  <c r="AC52" i="10" s="1"/>
  <c r="AD52" i="10"/>
  <c r="AE52" i="10" s="1"/>
  <c r="AF52" i="10" s="1"/>
  <c r="AG52" i="10" s="1"/>
  <c r="AH52" i="10" s="1"/>
  <c r="AI52" i="10" s="1"/>
  <c r="AJ52" i="10" s="1"/>
  <c r="AK52" i="10" s="1"/>
  <c r="AL52" i="10" s="1"/>
  <c r="AM52" i="10" s="1"/>
  <c r="AN52" i="10" s="1"/>
  <c r="AO52" i="10" s="1"/>
  <c r="AP52" i="10" s="1"/>
  <c r="AQ52" i="10" s="1"/>
  <c r="AR52" i="10" s="1"/>
  <c r="AS52" i="10" s="1"/>
  <c r="AT52" i="10" s="1"/>
  <c r="AU52" i="10" s="1"/>
  <c r="AV52" i="10" s="1"/>
  <c r="AW52" i="10" s="1"/>
  <c r="AX52" i="10" s="1"/>
  <c r="AY52" i="10" s="1"/>
  <c r="AZ52" i="10" s="1"/>
  <c r="BA52" i="10" s="1"/>
  <c r="BB52" i="10" s="1"/>
  <c r="BC52" i="10" s="1"/>
  <c r="BD52" i="10" s="1"/>
  <c r="BE52" i="10" s="1"/>
  <c r="BF52" i="10" s="1"/>
  <c r="BG52" i="10" s="1"/>
  <c r="BH52" i="10" s="1"/>
  <c r="BI52" i="10" s="1"/>
  <c r="BJ52" i="10" s="1"/>
  <c r="BK52" i="10" s="1"/>
  <c r="BL52" i="10" s="1"/>
  <c r="BM52" i="10" s="1"/>
  <c r="BN52" i="10" s="1"/>
  <c r="BO52" i="10" s="1"/>
  <c r="BP52" i="10" s="1"/>
  <c r="BQ52" i="10" s="1"/>
  <c r="BR52" i="10" s="1"/>
  <c r="BS52" i="10" s="1"/>
  <c r="BT52" i="10" s="1"/>
  <c r="BU52" i="10" s="1"/>
  <c r="BV52" i="10" s="1"/>
  <c r="BW52" i="10" s="1"/>
  <c r="BX52" i="10" s="1"/>
  <c r="BY52" i="10" s="1"/>
  <c r="BZ52" i="10" s="1"/>
  <c r="CA52" i="10" s="1"/>
  <c r="CB52" i="10" s="1"/>
  <c r="CC52" i="10" s="1"/>
  <c r="CD52" i="10" s="1"/>
  <c r="CE52" i="10" s="1"/>
  <c r="CF52" i="10" s="1"/>
  <c r="CG52" i="10" s="1"/>
  <c r="CH52" i="10" s="1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U51" i="10"/>
  <c r="V51" i="10" s="1"/>
  <c r="W51" i="10" s="1"/>
  <c r="X51" i="10" s="1"/>
  <c r="Y51" i="10" s="1"/>
  <c r="Z51" i="10" s="1"/>
  <c r="AA51" i="10" s="1"/>
  <c r="AB51" i="10" s="1"/>
  <c r="AC51" i="10" s="1"/>
  <c r="AD51" i="10" s="1"/>
  <c r="AE51" i="10" s="1"/>
  <c r="AF51" i="10" s="1"/>
  <c r="AG51" i="10" s="1"/>
  <c r="AH51" i="10" s="1"/>
  <c r="AI51" i="10" s="1"/>
  <c r="AJ51" i="10" s="1"/>
  <c r="AK51" i="10" s="1"/>
  <c r="AL51" i="10" s="1"/>
  <c r="AM51" i="10" s="1"/>
  <c r="AN51" i="10" s="1"/>
  <c r="AO51" i="10" s="1"/>
  <c r="AP51" i="10" s="1"/>
  <c r="AQ51" i="10" s="1"/>
  <c r="AR51" i="10" s="1"/>
  <c r="AS51" i="10" s="1"/>
  <c r="AT51" i="10" s="1"/>
  <c r="AU51" i="10" s="1"/>
  <c r="AV51" i="10" s="1"/>
  <c r="AW51" i="10" s="1"/>
  <c r="AX51" i="10" s="1"/>
  <c r="AY51" i="10" s="1"/>
  <c r="AZ51" i="10" s="1"/>
  <c r="BA51" i="10" s="1"/>
  <c r="BB51" i="10" s="1"/>
  <c r="BC51" i="10" s="1"/>
  <c r="BD51" i="10" s="1"/>
  <c r="BE51" i="10" s="1"/>
  <c r="BF51" i="10" s="1"/>
  <c r="BG51" i="10" s="1"/>
  <c r="BH51" i="10" s="1"/>
  <c r="BI51" i="10" s="1"/>
  <c r="BJ51" i="10" s="1"/>
  <c r="BK51" i="10" s="1"/>
  <c r="BL51" i="10" s="1"/>
  <c r="BM51" i="10" s="1"/>
  <c r="BN51" i="10" s="1"/>
  <c r="BO51" i="10" s="1"/>
  <c r="BP51" i="10" s="1"/>
  <c r="BQ51" i="10" s="1"/>
  <c r="BR51" i="10" s="1"/>
  <c r="BS51" i="10" s="1"/>
  <c r="BT51" i="10" s="1"/>
  <c r="BU51" i="10" s="1"/>
  <c r="BV51" i="10" s="1"/>
  <c r="BW51" i="10" s="1"/>
  <c r="BX51" i="10" s="1"/>
  <c r="BY51" i="10" s="1"/>
  <c r="BZ51" i="10" s="1"/>
  <c r="CA51" i="10" s="1"/>
  <c r="CB51" i="10" s="1"/>
  <c r="CC51" i="10" s="1"/>
  <c r="CD51" i="10" s="1"/>
  <c r="CE51" i="10" s="1"/>
  <c r="CF51" i="10" s="1"/>
  <c r="CG51" i="10" s="1"/>
  <c r="CH51" i="10" s="1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U50" i="10"/>
  <c r="V50" i="10" s="1"/>
  <c r="W50" i="10" s="1"/>
  <c r="X50" i="10" s="1"/>
  <c r="Y50" i="10" s="1"/>
  <c r="Z50" i="10" s="1"/>
  <c r="AA50" i="10" s="1"/>
  <c r="AB50" i="10" s="1"/>
  <c r="AC50" i="10" s="1"/>
  <c r="AD50" i="10" s="1"/>
  <c r="AE50" i="10" s="1"/>
  <c r="AF50" i="10" s="1"/>
  <c r="AG50" i="10" s="1"/>
  <c r="AH50" i="10" s="1"/>
  <c r="AI50" i="10" s="1"/>
  <c r="AJ50" i="10" s="1"/>
  <c r="AK50" i="10" s="1"/>
  <c r="AL50" i="10" s="1"/>
  <c r="AM50" i="10" s="1"/>
  <c r="AN50" i="10" s="1"/>
  <c r="AO50" i="10" s="1"/>
  <c r="AP50" i="10" s="1"/>
  <c r="AQ50" i="10" s="1"/>
  <c r="AR50" i="10" s="1"/>
  <c r="AS50" i="10" s="1"/>
  <c r="AT50" i="10" s="1"/>
  <c r="AU50" i="10" s="1"/>
  <c r="AV50" i="10" s="1"/>
  <c r="AW50" i="10" s="1"/>
  <c r="AX50" i="10" s="1"/>
  <c r="AY50" i="10" s="1"/>
  <c r="AZ50" i="10" s="1"/>
  <c r="BA50" i="10" s="1"/>
  <c r="BB50" i="10" s="1"/>
  <c r="BC50" i="10" s="1"/>
  <c r="BD50" i="10" s="1"/>
  <c r="BE50" i="10" s="1"/>
  <c r="BF50" i="10" s="1"/>
  <c r="BG50" i="10" s="1"/>
  <c r="BH50" i="10" s="1"/>
  <c r="BI50" i="10" s="1"/>
  <c r="BJ50" i="10" s="1"/>
  <c r="BK50" i="10" s="1"/>
  <c r="BL50" i="10" s="1"/>
  <c r="BM50" i="10" s="1"/>
  <c r="BN50" i="10" s="1"/>
  <c r="BO50" i="10" s="1"/>
  <c r="BP50" i="10" s="1"/>
  <c r="BQ50" i="10" s="1"/>
  <c r="BR50" i="10" s="1"/>
  <c r="BS50" i="10" s="1"/>
  <c r="BT50" i="10" s="1"/>
  <c r="BU50" i="10" s="1"/>
  <c r="BV50" i="10" s="1"/>
  <c r="BW50" i="10" s="1"/>
  <c r="BX50" i="10" s="1"/>
  <c r="BY50" i="10" s="1"/>
  <c r="BZ50" i="10" s="1"/>
  <c r="CA50" i="10" s="1"/>
  <c r="CB50" i="10" s="1"/>
  <c r="CC50" i="10" s="1"/>
  <c r="CD50" i="10" s="1"/>
  <c r="CE50" i="10" s="1"/>
  <c r="CF50" i="10" s="1"/>
  <c r="CG50" i="10" s="1"/>
  <c r="CH50" i="10" s="1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U49" i="10"/>
  <c r="V49" i="10"/>
  <c r="W49" i="10" s="1"/>
  <c r="X49" i="10" s="1"/>
  <c r="Y49" i="10"/>
  <c r="Z49" i="10" s="1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AO49" i="10" s="1"/>
  <c r="AP49" i="10" s="1"/>
  <c r="AQ49" i="10" s="1"/>
  <c r="AR49" i="10" s="1"/>
  <c r="AS49" i="10" s="1"/>
  <c r="AT49" i="10" s="1"/>
  <c r="AU49" i="10" s="1"/>
  <c r="AV49" i="10" s="1"/>
  <c r="AW49" i="10" s="1"/>
  <c r="AX49" i="10" s="1"/>
  <c r="AY49" i="10" s="1"/>
  <c r="AZ49" i="10" s="1"/>
  <c r="BA49" i="10" s="1"/>
  <c r="BB49" i="10" s="1"/>
  <c r="BC49" i="10" s="1"/>
  <c r="BD49" i="10" s="1"/>
  <c r="BE49" i="10" s="1"/>
  <c r="BF49" i="10" s="1"/>
  <c r="BG49" i="10" s="1"/>
  <c r="BH49" i="10" s="1"/>
  <c r="BI49" i="10" s="1"/>
  <c r="BJ49" i="10" s="1"/>
  <c r="BK49" i="10" s="1"/>
  <c r="BL49" i="10" s="1"/>
  <c r="BM49" i="10" s="1"/>
  <c r="BN49" i="10" s="1"/>
  <c r="BO49" i="10" s="1"/>
  <c r="BP49" i="10" s="1"/>
  <c r="BQ49" i="10" s="1"/>
  <c r="BR49" i="10" s="1"/>
  <c r="BS49" i="10" s="1"/>
  <c r="BT49" i="10" s="1"/>
  <c r="BU49" i="10" s="1"/>
  <c r="BV49" i="10" s="1"/>
  <c r="BW49" i="10" s="1"/>
  <c r="BX49" i="10" s="1"/>
  <c r="BY49" i="10" s="1"/>
  <c r="BZ49" i="10" s="1"/>
  <c r="CA49" i="10" s="1"/>
  <c r="CB49" i="10" s="1"/>
  <c r="CC49" i="10" s="1"/>
  <c r="CD49" i="10" s="1"/>
  <c r="CE49" i="10" s="1"/>
  <c r="CF49" i="10" s="1"/>
  <c r="CG49" i="10" s="1"/>
  <c r="CH49" i="10" s="1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U48" i="10"/>
  <c r="V48" i="10" s="1"/>
  <c r="W48" i="10" s="1"/>
  <c r="X48" i="10" s="1"/>
  <c r="Y48" i="10" s="1"/>
  <c r="Z48" i="10" s="1"/>
  <c r="AA48" i="10" s="1"/>
  <c r="AB48" i="10" s="1"/>
  <c r="AC48" i="10" s="1"/>
  <c r="AD48" i="10" s="1"/>
  <c r="AE48" i="10" s="1"/>
  <c r="AF48" i="10" s="1"/>
  <c r="AG48" i="10" s="1"/>
  <c r="AH48" i="10" s="1"/>
  <c r="AI48" i="10" s="1"/>
  <c r="AJ48" i="10" s="1"/>
  <c r="AK48" i="10" s="1"/>
  <c r="AL48" i="10" s="1"/>
  <c r="AM48" i="10" s="1"/>
  <c r="AN48" i="10" s="1"/>
  <c r="AO48" i="10" s="1"/>
  <c r="AP48" i="10" s="1"/>
  <c r="AQ48" i="10" s="1"/>
  <c r="AR48" i="10" s="1"/>
  <c r="AS48" i="10" s="1"/>
  <c r="AT48" i="10" s="1"/>
  <c r="AU48" i="10" s="1"/>
  <c r="AV48" i="10" s="1"/>
  <c r="AW48" i="10" s="1"/>
  <c r="AX48" i="10" s="1"/>
  <c r="AY48" i="10" s="1"/>
  <c r="AZ48" i="10" s="1"/>
  <c r="BA48" i="10" s="1"/>
  <c r="BB48" i="10" s="1"/>
  <c r="BC48" i="10" s="1"/>
  <c r="BD48" i="10" s="1"/>
  <c r="BE48" i="10" s="1"/>
  <c r="BF48" i="10" s="1"/>
  <c r="BG48" i="10" s="1"/>
  <c r="BH48" i="10" s="1"/>
  <c r="BI48" i="10" s="1"/>
  <c r="BJ48" i="10" s="1"/>
  <c r="BK48" i="10" s="1"/>
  <c r="BL48" i="10" s="1"/>
  <c r="BM48" i="10" s="1"/>
  <c r="BN48" i="10" s="1"/>
  <c r="BO48" i="10" s="1"/>
  <c r="BP48" i="10" s="1"/>
  <c r="BQ48" i="10" s="1"/>
  <c r="BR48" i="10" s="1"/>
  <c r="BS48" i="10" s="1"/>
  <c r="BT48" i="10" s="1"/>
  <c r="BU48" i="10" s="1"/>
  <c r="BV48" i="10" s="1"/>
  <c r="BW48" i="10" s="1"/>
  <c r="BX48" i="10" s="1"/>
  <c r="BY48" i="10" s="1"/>
  <c r="BZ48" i="10" s="1"/>
  <c r="CA48" i="10" s="1"/>
  <c r="CB48" i="10" s="1"/>
  <c r="CC48" i="10" s="1"/>
  <c r="CD48" i="10" s="1"/>
  <c r="CE48" i="10" s="1"/>
  <c r="CF48" i="10" s="1"/>
  <c r="CG48" i="10" s="1"/>
  <c r="CH48" i="10" s="1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U47" i="10"/>
  <c r="V47" i="10" s="1"/>
  <c r="W47" i="10" s="1"/>
  <c r="X47" i="10" s="1"/>
  <c r="Y47" i="10" s="1"/>
  <c r="Z47" i="10" s="1"/>
  <c r="AA47" i="10" s="1"/>
  <c r="AB47" i="10" s="1"/>
  <c r="AC47" i="10" s="1"/>
  <c r="AD47" i="10" s="1"/>
  <c r="AE47" i="10" s="1"/>
  <c r="AF47" i="10" s="1"/>
  <c r="AG47" i="10" s="1"/>
  <c r="AH47" i="10" s="1"/>
  <c r="AI47" i="10" s="1"/>
  <c r="AJ47" i="10" s="1"/>
  <c r="AK47" i="10" s="1"/>
  <c r="AL47" i="10" s="1"/>
  <c r="AM47" i="10" s="1"/>
  <c r="AN47" i="10" s="1"/>
  <c r="AO47" i="10" s="1"/>
  <c r="AP47" i="10" s="1"/>
  <c r="AQ47" i="10" s="1"/>
  <c r="AR47" i="10" s="1"/>
  <c r="AS47" i="10" s="1"/>
  <c r="AT47" i="10" s="1"/>
  <c r="AU47" i="10" s="1"/>
  <c r="AV47" i="10" s="1"/>
  <c r="AW47" i="10" s="1"/>
  <c r="AX47" i="10" s="1"/>
  <c r="AY47" i="10" s="1"/>
  <c r="AZ47" i="10" s="1"/>
  <c r="BA47" i="10" s="1"/>
  <c r="BB47" i="10" s="1"/>
  <c r="BC47" i="10" s="1"/>
  <c r="BD47" i="10" s="1"/>
  <c r="BE47" i="10" s="1"/>
  <c r="BF47" i="10" s="1"/>
  <c r="BG47" i="10" s="1"/>
  <c r="BH47" i="10" s="1"/>
  <c r="BI47" i="10" s="1"/>
  <c r="BJ47" i="10" s="1"/>
  <c r="BK47" i="10" s="1"/>
  <c r="BL47" i="10" s="1"/>
  <c r="BM47" i="10" s="1"/>
  <c r="BN47" i="10" s="1"/>
  <c r="BO47" i="10" s="1"/>
  <c r="BP47" i="10" s="1"/>
  <c r="BQ47" i="10" s="1"/>
  <c r="BR47" i="10" s="1"/>
  <c r="BS47" i="10" s="1"/>
  <c r="BT47" i="10" s="1"/>
  <c r="BU47" i="10" s="1"/>
  <c r="BV47" i="10" s="1"/>
  <c r="BW47" i="10" s="1"/>
  <c r="BX47" i="10" s="1"/>
  <c r="BY47" i="10" s="1"/>
  <c r="BZ47" i="10" s="1"/>
  <c r="CA47" i="10" s="1"/>
  <c r="CB47" i="10" s="1"/>
  <c r="CC47" i="10" s="1"/>
  <c r="CD47" i="10" s="1"/>
  <c r="CE47" i="10" s="1"/>
  <c r="CF47" i="10" s="1"/>
  <c r="CG47" i="10" s="1"/>
  <c r="CH47" i="10" s="1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U46" i="10"/>
  <c r="V46" i="10" s="1"/>
  <c r="W46" i="10" s="1"/>
  <c r="X46" i="10" s="1"/>
  <c r="Y46" i="10" s="1"/>
  <c r="Z46" i="10" s="1"/>
  <c r="AA46" i="10" s="1"/>
  <c r="AB46" i="10"/>
  <c r="AC46" i="10" s="1"/>
  <c r="AD46" i="10" s="1"/>
  <c r="AE46" i="10" s="1"/>
  <c r="AF46" i="10" s="1"/>
  <c r="AG46" i="10" s="1"/>
  <c r="AH46" i="10" s="1"/>
  <c r="AI46" i="10" s="1"/>
  <c r="AJ46" i="10" s="1"/>
  <c r="AK46" i="10" s="1"/>
  <c r="AL46" i="10" s="1"/>
  <c r="AM46" i="10" s="1"/>
  <c r="AN46" i="10" s="1"/>
  <c r="AO46" i="10" s="1"/>
  <c r="AP46" i="10" s="1"/>
  <c r="AQ46" i="10" s="1"/>
  <c r="AR46" i="10" s="1"/>
  <c r="AS46" i="10" s="1"/>
  <c r="AT46" i="10" s="1"/>
  <c r="AU46" i="10" s="1"/>
  <c r="AV46" i="10" s="1"/>
  <c r="AW46" i="10" s="1"/>
  <c r="AX46" i="10" s="1"/>
  <c r="AY46" i="10" s="1"/>
  <c r="AZ46" i="10" s="1"/>
  <c r="BA46" i="10" s="1"/>
  <c r="BB46" i="10" s="1"/>
  <c r="BC46" i="10" s="1"/>
  <c r="BD46" i="10" s="1"/>
  <c r="BE46" i="10" s="1"/>
  <c r="BF46" i="10" s="1"/>
  <c r="BG46" i="10" s="1"/>
  <c r="BH46" i="10" s="1"/>
  <c r="BI46" i="10" s="1"/>
  <c r="BJ46" i="10" s="1"/>
  <c r="BK46" i="10" s="1"/>
  <c r="BL46" i="10" s="1"/>
  <c r="BM46" i="10" s="1"/>
  <c r="BN46" i="10" s="1"/>
  <c r="BO46" i="10" s="1"/>
  <c r="BP46" i="10" s="1"/>
  <c r="BQ46" i="10" s="1"/>
  <c r="BR46" i="10" s="1"/>
  <c r="BS46" i="10" s="1"/>
  <c r="BT46" i="10" s="1"/>
  <c r="BU46" i="10" s="1"/>
  <c r="BV46" i="10" s="1"/>
  <c r="BW46" i="10" s="1"/>
  <c r="BX46" i="10" s="1"/>
  <c r="BY46" i="10" s="1"/>
  <c r="BZ46" i="10" s="1"/>
  <c r="CA46" i="10" s="1"/>
  <c r="CB46" i="10" s="1"/>
  <c r="CC46" i="10" s="1"/>
  <c r="CD46" i="10" s="1"/>
  <c r="CE46" i="10" s="1"/>
  <c r="CF46" i="10" s="1"/>
  <c r="CG46" i="10" s="1"/>
  <c r="CH46" i="10" s="1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U45" i="10"/>
  <c r="V45" i="10" s="1"/>
  <c r="W45" i="10" s="1"/>
  <c r="X45" i="10" s="1"/>
  <c r="Y45" i="10" s="1"/>
  <c r="Z45" i="10" s="1"/>
  <c r="AA45" i="10" s="1"/>
  <c r="AB45" i="10" s="1"/>
  <c r="AC45" i="10"/>
  <c r="AD45" i="10" s="1"/>
  <c r="AE45" i="10" s="1"/>
  <c r="AF45" i="10" s="1"/>
  <c r="AG45" i="10" s="1"/>
  <c r="AH45" i="10" s="1"/>
  <c r="AI45" i="10" s="1"/>
  <c r="AJ45" i="10" s="1"/>
  <c r="AK45" i="10" s="1"/>
  <c r="AL45" i="10" s="1"/>
  <c r="AM45" i="10" s="1"/>
  <c r="AN45" i="10" s="1"/>
  <c r="AO45" i="10" s="1"/>
  <c r="AP45" i="10" s="1"/>
  <c r="AQ45" i="10" s="1"/>
  <c r="AR45" i="10" s="1"/>
  <c r="AS45" i="10" s="1"/>
  <c r="AT45" i="10" s="1"/>
  <c r="AU45" i="10" s="1"/>
  <c r="AV45" i="10" s="1"/>
  <c r="AW45" i="10" s="1"/>
  <c r="AX45" i="10" s="1"/>
  <c r="AY45" i="10" s="1"/>
  <c r="AZ45" i="10" s="1"/>
  <c r="BA45" i="10" s="1"/>
  <c r="BB45" i="10" s="1"/>
  <c r="BC45" i="10" s="1"/>
  <c r="BD45" i="10" s="1"/>
  <c r="BE45" i="10" s="1"/>
  <c r="BF45" i="10" s="1"/>
  <c r="BG45" i="10" s="1"/>
  <c r="BH45" i="10" s="1"/>
  <c r="BI45" i="10" s="1"/>
  <c r="BJ45" i="10" s="1"/>
  <c r="BK45" i="10" s="1"/>
  <c r="BL45" i="10" s="1"/>
  <c r="BM45" i="10" s="1"/>
  <c r="BN45" i="10" s="1"/>
  <c r="BO45" i="10" s="1"/>
  <c r="BP45" i="10" s="1"/>
  <c r="BQ45" i="10" s="1"/>
  <c r="BR45" i="10" s="1"/>
  <c r="BS45" i="10" s="1"/>
  <c r="BT45" i="10" s="1"/>
  <c r="BU45" i="10" s="1"/>
  <c r="BV45" i="10" s="1"/>
  <c r="BW45" i="10" s="1"/>
  <c r="BX45" i="10" s="1"/>
  <c r="BY45" i="10" s="1"/>
  <c r="BZ45" i="10" s="1"/>
  <c r="CA45" i="10" s="1"/>
  <c r="CB45" i="10" s="1"/>
  <c r="CC45" i="10" s="1"/>
  <c r="CD45" i="10" s="1"/>
  <c r="CE45" i="10" s="1"/>
  <c r="CF45" i="10" s="1"/>
  <c r="CG45" i="10" s="1"/>
  <c r="CH45" i="10" s="1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U44" i="10"/>
  <c r="V44" i="10"/>
  <c r="W44" i="10" s="1"/>
  <c r="X44" i="10" s="1"/>
  <c r="Y44" i="10" s="1"/>
  <c r="Z44" i="10" s="1"/>
  <c r="AA44" i="10" s="1"/>
  <c r="AB44" i="10" s="1"/>
  <c r="AC44" i="10" s="1"/>
  <c r="AD44" i="10"/>
  <c r="AE44" i="10" s="1"/>
  <c r="AF44" i="10" s="1"/>
  <c r="AG44" i="10" s="1"/>
  <c r="AH44" i="10" s="1"/>
  <c r="AI44" i="10" s="1"/>
  <c r="AJ44" i="10" s="1"/>
  <c r="AK44" i="10" s="1"/>
  <c r="AL44" i="10"/>
  <c r="AM44" i="10" s="1"/>
  <c r="AN44" i="10" s="1"/>
  <c r="AO44" i="10" s="1"/>
  <c r="AP44" i="10" s="1"/>
  <c r="AQ44" i="10" s="1"/>
  <c r="AR44" i="10" s="1"/>
  <c r="AS44" i="10" s="1"/>
  <c r="AT44" i="10" s="1"/>
  <c r="AU44" i="10" s="1"/>
  <c r="AV44" i="10" s="1"/>
  <c r="AW44" i="10" s="1"/>
  <c r="AX44" i="10" s="1"/>
  <c r="AY44" i="10" s="1"/>
  <c r="AZ44" i="10" s="1"/>
  <c r="BA44" i="10" s="1"/>
  <c r="BB44" i="10" s="1"/>
  <c r="BC44" i="10" s="1"/>
  <c r="BD44" i="10" s="1"/>
  <c r="BE44" i="10" s="1"/>
  <c r="BF44" i="10" s="1"/>
  <c r="BG44" i="10" s="1"/>
  <c r="BH44" i="10" s="1"/>
  <c r="BI44" i="10" s="1"/>
  <c r="BJ44" i="10" s="1"/>
  <c r="BK44" i="10" s="1"/>
  <c r="BL44" i="10" s="1"/>
  <c r="BM44" i="10" s="1"/>
  <c r="BN44" i="10" s="1"/>
  <c r="BO44" i="10" s="1"/>
  <c r="BP44" i="10" s="1"/>
  <c r="BQ44" i="10" s="1"/>
  <c r="BR44" i="10" s="1"/>
  <c r="BS44" i="10" s="1"/>
  <c r="BT44" i="10" s="1"/>
  <c r="BU44" i="10" s="1"/>
  <c r="BV44" i="10" s="1"/>
  <c r="BW44" i="10" s="1"/>
  <c r="BX44" i="10" s="1"/>
  <c r="BY44" i="10" s="1"/>
  <c r="BZ44" i="10" s="1"/>
  <c r="CA44" i="10" s="1"/>
  <c r="CB44" i="10" s="1"/>
  <c r="CC44" i="10" s="1"/>
  <c r="CD44" i="10" s="1"/>
  <c r="CE44" i="10" s="1"/>
  <c r="CF44" i="10" s="1"/>
  <c r="CG44" i="10" s="1"/>
  <c r="CH44" i="10" s="1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U43" i="10"/>
  <c r="V43" i="10" s="1"/>
  <c r="W43" i="10" s="1"/>
  <c r="X43" i="10" s="1"/>
  <c r="Y43" i="10" s="1"/>
  <c r="Z43" i="10" s="1"/>
  <c r="AA43" i="10" s="1"/>
  <c r="AB43" i="10" s="1"/>
  <c r="AC43" i="10" s="1"/>
  <c r="AD43" i="10" s="1"/>
  <c r="AE43" i="10" s="1"/>
  <c r="AF43" i="10" s="1"/>
  <c r="AG43" i="10" s="1"/>
  <c r="AH43" i="10" s="1"/>
  <c r="AI43" i="10" s="1"/>
  <c r="AJ43" i="10" s="1"/>
  <c r="AK43" i="10" s="1"/>
  <c r="AL43" i="10" s="1"/>
  <c r="AM43" i="10" s="1"/>
  <c r="AN43" i="10" s="1"/>
  <c r="AO43" i="10" s="1"/>
  <c r="AP43" i="10" s="1"/>
  <c r="AQ43" i="10" s="1"/>
  <c r="AR43" i="10" s="1"/>
  <c r="AS43" i="10" s="1"/>
  <c r="AT43" i="10" s="1"/>
  <c r="AU43" i="10" s="1"/>
  <c r="AV43" i="10" s="1"/>
  <c r="AW43" i="10" s="1"/>
  <c r="AX43" i="10" s="1"/>
  <c r="AY43" i="10" s="1"/>
  <c r="AZ43" i="10" s="1"/>
  <c r="BA43" i="10" s="1"/>
  <c r="BB43" i="10" s="1"/>
  <c r="BC43" i="10" s="1"/>
  <c r="BD43" i="10" s="1"/>
  <c r="BE43" i="10" s="1"/>
  <c r="BF43" i="10" s="1"/>
  <c r="BG43" i="10" s="1"/>
  <c r="BH43" i="10" s="1"/>
  <c r="BI43" i="10" s="1"/>
  <c r="BJ43" i="10" s="1"/>
  <c r="BK43" i="10" s="1"/>
  <c r="BL43" i="10" s="1"/>
  <c r="BM43" i="10" s="1"/>
  <c r="BN43" i="10" s="1"/>
  <c r="BO43" i="10" s="1"/>
  <c r="BP43" i="10" s="1"/>
  <c r="BQ43" i="10" s="1"/>
  <c r="BR43" i="10" s="1"/>
  <c r="BS43" i="10" s="1"/>
  <c r="BT43" i="10" s="1"/>
  <c r="BU43" i="10" s="1"/>
  <c r="BV43" i="10" s="1"/>
  <c r="BW43" i="10" s="1"/>
  <c r="BX43" i="10" s="1"/>
  <c r="BY43" i="10" s="1"/>
  <c r="BZ43" i="10" s="1"/>
  <c r="CA43" i="10" s="1"/>
  <c r="CB43" i="10" s="1"/>
  <c r="CC43" i="10" s="1"/>
  <c r="CD43" i="10" s="1"/>
  <c r="CE43" i="10" s="1"/>
  <c r="CF43" i="10" s="1"/>
  <c r="CG43" i="10" s="1"/>
  <c r="CH43" i="10" s="1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U42" i="10"/>
  <c r="V42" i="10" s="1"/>
  <c r="W42" i="10" s="1"/>
  <c r="X42" i="10" s="1"/>
  <c r="Y42" i="10" s="1"/>
  <c r="Z42" i="10" s="1"/>
  <c r="AA42" i="10" s="1"/>
  <c r="AB42" i="10" s="1"/>
  <c r="AC42" i="10" s="1"/>
  <c r="AD42" i="10" s="1"/>
  <c r="AE42" i="10" s="1"/>
  <c r="AF42" i="10" s="1"/>
  <c r="AG42" i="10" s="1"/>
  <c r="AH42" i="10" s="1"/>
  <c r="AI42" i="10" s="1"/>
  <c r="AJ42" i="10" s="1"/>
  <c r="AK42" i="10" s="1"/>
  <c r="AL42" i="10" s="1"/>
  <c r="AM42" i="10" s="1"/>
  <c r="AN42" i="10" s="1"/>
  <c r="AO42" i="10" s="1"/>
  <c r="AP42" i="10" s="1"/>
  <c r="AQ42" i="10" s="1"/>
  <c r="AR42" i="10" s="1"/>
  <c r="AS42" i="10" s="1"/>
  <c r="AT42" i="10" s="1"/>
  <c r="AU42" i="10" s="1"/>
  <c r="AV42" i="10" s="1"/>
  <c r="AW42" i="10" s="1"/>
  <c r="AX42" i="10" s="1"/>
  <c r="AY42" i="10" s="1"/>
  <c r="AZ42" i="10" s="1"/>
  <c r="BA42" i="10" s="1"/>
  <c r="BB42" i="10" s="1"/>
  <c r="BC42" i="10" s="1"/>
  <c r="BD42" i="10" s="1"/>
  <c r="BE42" i="10" s="1"/>
  <c r="BF42" i="10" s="1"/>
  <c r="BG42" i="10" s="1"/>
  <c r="BH42" i="10" s="1"/>
  <c r="BI42" i="10" s="1"/>
  <c r="BJ42" i="10" s="1"/>
  <c r="BK42" i="10" s="1"/>
  <c r="BL42" i="10" s="1"/>
  <c r="BM42" i="10" s="1"/>
  <c r="BN42" i="10" s="1"/>
  <c r="BO42" i="10" s="1"/>
  <c r="BP42" i="10" s="1"/>
  <c r="BQ42" i="10" s="1"/>
  <c r="BR42" i="10" s="1"/>
  <c r="BS42" i="10" s="1"/>
  <c r="BT42" i="10" s="1"/>
  <c r="BU42" i="10" s="1"/>
  <c r="BV42" i="10" s="1"/>
  <c r="BW42" i="10" s="1"/>
  <c r="BX42" i="10" s="1"/>
  <c r="BY42" i="10" s="1"/>
  <c r="BZ42" i="10" s="1"/>
  <c r="CA42" i="10" s="1"/>
  <c r="CB42" i="10" s="1"/>
  <c r="CC42" i="10" s="1"/>
  <c r="CD42" i="10" s="1"/>
  <c r="CE42" i="10" s="1"/>
  <c r="CF42" i="10" s="1"/>
  <c r="CG42" i="10" s="1"/>
  <c r="CH42" i="10" s="1"/>
  <c r="G41" i="10"/>
  <c r="H41" i="10" s="1"/>
  <c r="I41" i="10" s="1"/>
  <c r="J41" i="10" s="1"/>
  <c r="G44" i="2"/>
  <c r="H44" i="2"/>
  <c r="I44" i="2"/>
  <c r="J44" i="2"/>
  <c r="K44" i="2"/>
  <c r="L44" i="2"/>
  <c r="M44" i="2"/>
  <c r="Q44" i="2"/>
  <c r="R44" i="2" s="1"/>
  <c r="S44" i="2" s="1"/>
  <c r="U44" i="2" s="1"/>
  <c r="V44" i="2" s="1"/>
  <c r="W44" i="2" s="1"/>
  <c r="X44" i="2" s="1"/>
  <c r="Y44" i="2" s="1"/>
  <c r="Z44" i="2" s="1"/>
  <c r="AA44" i="2" s="1"/>
  <c r="AB44" i="2" s="1"/>
  <c r="AC44" i="2" s="1"/>
  <c r="AD44" i="2" s="1"/>
  <c r="AE44" i="2" s="1"/>
  <c r="AF44" i="2" s="1"/>
  <c r="AG44" i="2" s="1"/>
  <c r="AH44" i="2" s="1"/>
  <c r="AI44" i="2" s="1"/>
  <c r="AJ44" i="2" s="1"/>
  <c r="AK44" i="2" s="1"/>
  <c r="AL44" i="2" s="1"/>
  <c r="AM44" i="2" s="1"/>
  <c r="AN44" i="2" s="1"/>
  <c r="AO44" i="2" s="1"/>
  <c r="AP44" i="2" s="1"/>
  <c r="AQ44" i="2" s="1"/>
  <c r="AR44" i="2" s="1"/>
  <c r="AS44" i="2" s="1"/>
  <c r="AT44" i="2" s="1"/>
  <c r="AU44" i="2" s="1"/>
  <c r="AV44" i="2" s="1"/>
  <c r="AW44" i="2" s="1"/>
  <c r="AX44" i="2" s="1"/>
  <c r="AY44" i="2" s="1"/>
  <c r="AZ44" i="2" s="1"/>
  <c r="BA44" i="2" s="1"/>
  <c r="BB44" i="2" s="1"/>
  <c r="BC44" i="2" s="1"/>
  <c r="BD44" i="2" s="1"/>
  <c r="BE44" i="2" s="1"/>
  <c r="BF44" i="2" s="1"/>
  <c r="BG44" i="2" s="1"/>
  <c r="BH44" i="2" s="1"/>
  <c r="BI44" i="2" s="1"/>
  <c r="BJ44" i="2" s="1"/>
  <c r="BK44" i="2" s="1"/>
  <c r="BL44" i="2" s="1"/>
  <c r="BM44" i="2" s="1"/>
  <c r="BN44" i="2" s="1"/>
  <c r="BO44" i="2" s="1"/>
  <c r="BP44" i="2" s="1"/>
  <c r="BQ44" i="2" s="1"/>
  <c r="BR44" i="2" s="1"/>
  <c r="BS44" i="2" s="1"/>
  <c r="BT44" i="2" s="1"/>
  <c r="BU44" i="2" s="1"/>
  <c r="BV44" i="2" s="1"/>
  <c r="BW44" i="2" s="1"/>
  <c r="BX44" i="2" s="1"/>
  <c r="BY44" i="2" s="1"/>
  <c r="BZ44" i="2" s="1"/>
  <c r="CA44" i="2" s="1"/>
  <c r="CB44" i="2" s="1"/>
  <c r="CC44" i="2" s="1"/>
  <c r="CD44" i="2" s="1"/>
  <c r="CE44" i="2" s="1"/>
  <c r="CF44" i="2" s="1"/>
  <c r="CG44" i="2" s="1"/>
  <c r="CH44" i="2" s="1"/>
  <c r="G43" i="2"/>
  <c r="H43" i="2"/>
  <c r="I43" i="2"/>
  <c r="J43" i="2"/>
  <c r="K43" i="2"/>
  <c r="L43" i="2"/>
  <c r="M43" i="2"/>
  <c r="Q43" i="2"/>
  <c r="R43" i="2" s="1"/>
  <c r="S43" i="2" s="1"/>
  <c r="U43" i="2" s="1"/>
  <c r="V43" i="2" s="1"/>
  <c r="W43" i="2" s="1"/>
  <c r="X43" i="2" s="1"/>
  <c r="Y43" i="2" s="1"/>
  <c r="Z43" i="2" s="1"/>
  <c r="AA43" i="2" s="1"/>
  <c r="AB43" i="2" s="1"/>
  <c r="AC43" i="2" s="1"/>
  <c r="AD43" i="2" s="1"/>
  <c r="AE43" i="2" s="1"/>
  <c r="AF43" i="2" s="1"/>
  <c r="AG43" i="2" s="1"/>
  <c r="AH43" i="2" s="1"/>
  <c r="AI43" i="2" s="1"/>
  <c r="AJ43" i="2" s="1"/>
  <c r="AK43" i="2" s="1"/>
  <c r="AL43" i="2" s="1"/>
  <c r="AM43" i="2" s="1"/>
  <c r="AN43" i="2" s="1"/>
  <c r="AO43" i="2" s="1"/>
  <c r="AP43" i="2" s="1"/>
  <c r="AQ43" i="2" s="1"/>
  <c r="AR43" i="2" s="1"/>
  <c r="AS43" i="2" s="1"/>
  <c r="AT43" i="2" s="1"/>
  <c r="AU43" i="2" s="1"/>
  <c r="AV43" i="2" s="1"/>
  <c r="AW43" i="2" s="1"/>
  <c r="AX43" i="2" s="1"/>
  <c r="AY43" i="2" s="1"/>
  <c r="AZ43" i="2" s="1"/>
  <c r="BA43" i="2" s="1"/>
  <c r="BB43" i="2" s="1"/>
  <c r="BC43" i="2" s="1"/>
  <c r="BD43" i="2" s="1"/>
  <c r="BE43" i="2" s="1"/>
  <c r="BF43" i="2" s="1"/>
  <c r="BG43" i="2" s="1"/>
  <c r="BH43" i="2" s="1"/>
  <c r="BI43" i="2" s="1"/>
  <c r="BJ43" i="2" s="1"/>
  <c r="BK43" i="2" s="1"/>
  <c r="BL43" i="2" s="1"/>
  <c r="BM43" i="2" s="1"/>
  <c r="BN43" i="2" s="1"/>
  <c r="BO43" i="2" s="1"/>
  <c r="BP43" i="2" s="1"/>
  <c r="BQ43" i="2" s="1"/>
  <c r="BR43" i="2" s="1"/>
  <c r="BS43" i="2" s="1"/>
  <c r="BT43" i="2" s="1"/>
  <c r="BU43" i="2" s="1"/>
  <c r="BV43" i="2" s="1"/>
  <c r="BW43" i="2" s="1"/>
  <c r="BX43" i="2" s="1"/>
  <c r="BY43" i="2" s="1"/>
  <c r="BZ43" i="2" s="1"/>
  <c r="CA43" i="2" s="1"/>
  <c r="CB43" i="2" s="1"/>
  <c r="CC43" i="2" s="1"/>
  <c r="CD43" i="2" s="1"/>
  <c r="CE43" i="2" s="1"/>
  <c r="CF43" i="2" s="1"/>
  <c r="CG43" i="2" s="1"/>
  <c r="CH43" i="2" s="1"/>
  <c r="G42" i="2"/>
  <c r="H42" i="2"/>
  <c r="I42" i="2"/>
  <c r="J42" i="2"/>
  <c r="K42" i="2"/>
  <c r="L42" i="2"/>
  <c r="M42" i="2"/>
  <c r="Q42" i="2"/>
  <c r="R42" i="2" s="1"/>
  <c r="S42" i="2" s="1"/>
  <c r="U42" i="2" s="1"/>
  <c r="V42" i="2" s="1"/>
  <c r="W42" i="2" s="1"/>
  <c r="X42" i="2" s="1"/>
  <c r="Y42" i="2" s="1"/>
  <c r="Z42" i="2" s="1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K42" i="2" s="1"/>
  <c r="AL42" i="2" s="1"/>
  <c r="AM42" i="2" s="1"/>
  <c r="AN42" i="2" s="1"/>
  <c r="AO42" i="2" s="1"/>
  <c r="AP42" i="2" s="1"/>
  <c r="AQ42" i="2" s="1"/>
  <c r="AR42" i="2" s="1"/>
  <c r="AS42" i="2" s="1"/>
  <c r="AT42" i="2" s="1"/>
  <c r="AU42" i="2" s="1"/>
  <c r="AV42" i="2" s="1"/>
  <c r="AW42" i="2" s="1"/>
  <c r="AX42" i="2" s="1"/>
  <c r="AY42" i="2" s="1"/>
  <c r="AZ42" i="2" s="1"/>
  <c r="BA42" i="2" s="1"/>
  <c r="BB42" i="2" s="1"/>
  <c r="BC42" i="2" s="1"/>
  <c r="BD42" i="2" s="1"/>
  <c r="BE42" i="2" s="1"/>
  <c r="BF42" i="2" s="1"/>
  <c r="BG42" i="2" s="1"/>
  <c r="BH42" i="2" s="1"/>
  <c r="BI42" i="2" s="1"/>
  <c r="BJ42" i="2" s="1"/>
  <c r="BK42" i="2" s="1"/>
  <c r="BL42" i="2" s="1"/>
  <c r="BM42" i="2" s="1"/>
  <c r="BN42" i="2" s="1"/>
  <c r="BO42" i="2" s="1"/>
  <c r="BP42" i="2" s="1"/>
  <c r="BQ42" i="2" s="1"/>
  <c r="BR42" i="2" s="1"/>
  <c r="BS42" i="2" s="1"/>
  <c r="BT42" i="2" s="1"/>
  <c r="BU42" i="2" s="1"/>
  <c r="BV42" i="2" s="1"/>
  <c r="BW42" i="2" s="1"/>
  <c r="BX42" i="2" s="1"/>
  <c r="BY42" i="2" s="1"/>
  <c r="BZ42" i="2" s="1"/>
  <c r="CA42" i="2" s="1"/>
  <c r="CB42" i="2" s="1"/>
  <c r="CC42" i="2" s="1"/>
  <c r="CD42" i="2" s="1"/>
  <c r="CE42" i="2" s="1"/>
  <c r="CF42" i="2" s="1"/>
  <c r="CG42" i="2" s="1"/>
  <c r="CH42" i="2" s="1"/>
  <c r="G41" i="2"/>
  <c r="H41" i="2"/>
  <c r="I41" i="2"/>
  <c r="J41" i="2"/>
  <c r="K41" i="2"/>
  <c r="L41" i="2"/>
  <c r="M41" i="2"/>
  <c r="Q41" i="2"/>
  <c r="R41" i="2" s="1"/>
  <c r="S41" i="2" s="1"/>
  <c r="U41" i="2" s="1"/>
  <c r="V41" i="2" s="1"/>
  <c r="W41" i="2" s="1"/>
  <c r="X41" i="2" s="1"/>
  <c r="Y41" i="2" s="1"/>
  <c r="Z41" i="2" s="1"/>
  <c r="AA41" i="2" s="1"/>
  <c r="AB41" i="2" s="1"/>
  <c r="AC41" i="2" s="1"/>
  <c r="AD41" i="2" s="1"/>
  <c r="AE41" i="2" s="1"/>
  <c r="AF41" i="2" s="1"/>
  <c r="AG41" i="2" s="1"/>
  <c r="AH41" i="2" s="1"/>
  <c r="AI41" i="2" s="1"/>
  <c r="AJ41" i="2" s="1"/>
  <c r="AK41" i="2" s="1"/>
  <c r="AL41" i="2" s="1"/>
  <c r="AM41" i="2" s="1"/>
  <c r="AN41" i="2" s="1"/>
  <c r="AO41" i="2" s="1"/>
  <c r="AP41" i="2" s="1"/>
  <c r="AQ41" i="2" s="1"/>
  <c r="AR41" i="2" s="1"/>
  <c r="AS41" i="2" s="1"/>
  <c r="AT41" i="2" s="1"/>
  <c r="AU41" i="2" s="1"/>
  <c r="AV41" i="2" s="1"/>
  <c r="AW41" i="2" s="1"/>
  <c r="AX41" i="2" s="1"/>
  <c r="AY41" i="2" s="1"/>
  <c r="AZ41" i="2" s="1"/>
  <c r="BA41" i="2" s="1"/>
  <c r="BB41" i="2" s="1"/>
  <c r="BC41" i="2" s="1"/>
  <c r="BD41" i="2" s="1"/>
  <c r="BE41" i="2" s="1"/>
  <c r="BF41" i="2" s="1"/>
  <c r="BG41" i="2" s="1"/>
  <c r="BH41" i="2" s="1"/>
  <c r="BI41" i="2" s="1"/>
  <c r="BJ41" i="2" s="1"/>
  <c r="BK41" i="2" s="1"/>
  <c r="BL41" i="2" s="1"/>
  <c r="BM41" i="2" s="1"/>
  <c r="BN41" i="2" s="1"/>
  <c r="BO41" i="2" s="1"/>
  <c r="BP41" i="2" s="1"/>
  <c r="BQ41" i="2" s="1"/>
  <c r="BR41" i="2" s="1"/>
  <c r="BS41" i="2" s="1"/>
  <c r="BT41" i="2" s="1"/>
  <c r="BU41" i="2" s="1"/>
  <c r="BV41" i="2" s="1"/>
  <c r="BW41" i="2" s="1"/>
  <c r="BX41" i="2" s="1"/>
  <c r="BY41" i="2" s="1"/>
  <c r="BZ41" i="2" s="1"/>
  <c r="CA41" i="2" s="1"/>
  <c r="CB41" i="2" s="1"/>
  <c r="CC41" i="2" s="1"/>
  <c r="CD41" i="2" s="1"/>
  <c r="CE41" i="2" s="1"/>
  <c r="CF41" i="2" s="1"/>
  <c r="CG41" i="2" s="1"/>
  <c r="CH41" i="2" s="1"/>
  <c r="G40" i="2"/>
  <c r="H40" i="2"/>
  <c r="I40" i="2"/>
  <c r="J40" i="2"/>
  <c r="K40" i="2"/>
  <c r="L40" i="2"/>
  <c r="M40" i="2"/>
  <c r="Q40" i="2"/>
  <c r="R40" i="2"/>
  <c r="S40" i="2" s="1"/>
  <c r="U40" i="2" s="1"/>
  <c r="V40" i="2" s="1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AN40" i="2" s="1"/>
  <c r="AO40" i="2" s="1"/>
  <c r="AP40" i="2" s="1"/>
  <c r="AQ40" i="2" s="1"/>
  <c r="AR40" i="2" s="1"/>
  <c r="AS40" i="2" s="1"/>
  <c r="AT40" i="2" s="1"/>
  <c r="AU40" i="2" s="1"/>
  <c r="AV40" i="2" s="1"/>
  <c r="AW40" i="2" s="1"/>
  <c r="AX40" i="2" s="1"/>
  <c r="AY40" i="2" s="1"/>
  <c r="AZ40" i="2" s="1"/>
  <c r="BA40" i="2" s="1"/>
  <c r="BB40" i="2" s="1"/>
  <c r="BC40" i="2" s="1"/>
  <c r="BD40" i="2" s="1"/>
  <c r="BE40" i="2" s="1"/>
  <c r="BF40" i="2" s="1"/>
  <c r="BG40" i="2" s="1"/>
  <c r="BH40" i="2" s="1"/>
  <c r="BI40" i="2" s="1"/>
  <c r="BJ40" i="2" s="1"/>
  <c r="BK40" i="2" s="1"/>
  <c r="BL40" i="2" s="1"/>
  <c r="BM40" i="2" s="1"/>
  <c r="BN40" i="2" s="1"/>
  <c r="BO40" i="2" s="1"/>
  <c r="BP40" i="2" s="1"/>
  <c r="BQ40" i="2" s="1"/>
  <c r="BR40" i="2" s="1"/>
  <c r="BS40" i="2" s="1"/>
  <c r="BT40" i="2" s="1"/>
  <c r="BU40" i="2" s="1"/>
  <c r="BV40" i="2" s="1"/>
  <c r="BW40" i="2" s="1"/>
  <c r="BX40" i="2" s="1"/>
  <c r="BY40" i="2" s="1"/>
  <c r="BZ40" i="2" s="1"/>
  <c r="CA40" i="2" s="1"/>
  <c r="CB40" i="2" s="1"/>
  <c r="CC40" i="2" s="1"/>
  <c r="CD40" i="2" s="1"/>
  <c r="CE40" i="2" s="1"/>
  <c r="CF40" i="2" s="1"/>
  <c r="CG40" i="2" s="1"/>
  <c r="CH40" i="2" s="1"/>
  <c r="G39" i="2"/>
  <c r="H39" i="2"/>
  <c r="I39" i="2"/>
  <c r="J39" i="2"/>
  <c r="K39" i="2"/>
  <c r="L39" i="2"/>
  <c r="M39" i="2"/>
  <c r="G38" i="2"/>
  <c r="H38" i="2"/>
  <c r="I38" i="2"/>
  <c r="J38" i="2"/>
  <c r="K38" i="2"/>
  <c r="L38" i="2"/>
  <c r="M38" i="2"/>
  <c r="Q38" i="2"/>
  <c r="R38" i="2"/>
  <c r="S38" i="2" s="1"/>
  <c r="U38" i="2" s="1"/>
  <c r="V38" i="2" s="1"/>
  <c r="W38" i="2" s="1"/>
  <c r="X38" i="2" s="1"/>
  <c r="Y38" i="2" s="1"/>
  <c r="Z38" i="2" s="1"/>
  <c r="AA38" i="2" s="1"/>
  <c r="AB38" i="2" s="1"/>
  <c r="AC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AN38" i="2" s="1"/>
  <c r="AO38" i="2" s="1"/>
  <c r="AP38" i="2" s="1"/>
  <c r="AQ38" i="2" s="1"/>
  <c r="AR38" i="2" s="1"/>
  <c r="AS38" i="2" s="1"/>
  <c r="AT38" i="2" s="1"/>
  <c r="AU38" i="2" s="1"/>
  <c r="AV38" i="2" s="1"/>
  <c r="AW38" i="2" s="1"/>
  <c r="AX38" i="2" s="1"/>
  <c r="AY38" i="2" s="1"/>
  <c r="AZ38" i="2" s="1"/>
  <c r="BA38" i="2" s="1"/>
  <c r="BB38" i="2" s="1"/>
  <c r="BC38" i="2" s="1"/>
  <c r="BD38" i="2" s="1"/>
  <c r="BE38" i="2" s="1"/>
  <c r="BF38" i="2" s="1"/>
  <c r="BG38" i="2" s="1"/>
  <c r="BH38" i="2" s="1"/>
  <c r="BI38" i="2" s="1"/>
  <c r="BJ38" i="2" s="1"/>
  <c r="BK38" i="2" s="1"/>
  <c r="BL38" i="2" s="1"/>
  <c r="BM38" i="2" s="1"/>
  <c r="BN38" i="2" s="1"/>
  <c r="BO38" i="2" s="1"/>
  <c r="BP38" i="2" s="1"/>
  <c r="BQ38" i="2" s="1"/>
  <c r="BR38" i="2" s="1"/>
  <c r="BS38" i="2" s="1"/>
  <c r="BT38" i="2" s="1"/>
  <c r="BU38" i="2" s="1"/>
  <c r="BV38" i="2" s="1"/>
  <c r="BW38" i="2" s="1"/>
  <c r="BX38" i="2" s="1"/>
  <c r="BY38" i="2" s="1"/>
  <c r="BZ38" i="2" s="1"/>
  <c r="CA38" i="2" s="1"/>
  <c r="CB38" i="2" s="1"/>
  <c r="CC38" i="2" s="1"/>
  <c r="CD38" i="2" s="1"/>
  <c r="CE38" i="2" s="1"/>
  <c r="CF38" i="2" s="1"/>
  <c r="CG38" i="2" s="1"/>
  <c r="CH38" i="2" s="1"/>
  <c r="G37" i="2"/>
  <c r="H37" i="2"/>
  <c r="I37" i="2"/>
  <c r="J37" i="2"/>
  <c r="K37" i="2"/>
  <c r="L37" i="2"/>
  <c r="M37" i="2"/>
  <c r="Q37" i="2"/>
  <c r="R37" i="2" s="1"/>
  <c r="S37" i="2" s="1"/>
  <c r="U37" i="2" s="1"/>
  <c r="V37" i="2" s="1"/>
  <c r="W37" i="2" s="1"/>
  <c r="X37" i="2" s="1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AN37" i="2" s="1"/>
  <c r="AO37" i="2" s="1"/>
  <c r="AP37" i="2" s="1"/>
  <c r="AQ37" i="2" s="1"/>
  <c r="AR37" i="2" s="1"/>
  <c r="AS37" i="2" s="1"/>
  <c r="AT37" i="2" s="1"/>
  <c r="AU37" i="2" s="1"/>
  <c r="AV37" i="2" s="1"/>
  <c r="AW37" i="2" s="1"/>
  <c r="AX37" i="2" s="1"/>
  <c r="AY37" i="2" s="1"/>
  <c r="AZ37" i="2" s="1"/>
  <c r="BA37" i="2" s="1"/>
  <c r="BB37" i="2" s="1"/>
  <c r="BC37" i="2" s="1"/>
  <c r="BD37" i="2" s="1"/>
  <c r="BE37" i="2" s="1"/>
  <c r="BF37" i="2" s="1"/>
  <c r="BG37" i="2" s="1"/>
  <c r="BH37" i="2" s="1"/>
  <c r="BI37" i="2" s="1"/>
  <c r="BJ37" i="2" s="1"/>
  <c r="BK37" i="2" s="1"/>
  <c r="BL37" i="2" s="1"/>
  <c r="BM37" i="2" s="1"/>
  <c r="BN37" i="2" s="1"/>
  <c r="BO37" i="2" s="1"/>
  <c r="BP37" i="2" s="1"/>
  <c r="BQ37" i="2" s="1"/>
  <c r="BR37" i="2" s="1"/>
  <c r="BS37" i="2" s="1"/>
  <c r="BT37" i="2" s="1"/>
  <c r="BU37" i="2" s="1"/>
  <c r="BV37" i="2" s="1"/>
  <c r="BW37" i="2" s="1"/>
  <c r="BX37" i="2" s="1"/>
  <c r="BY37" i="2" s="1"/>
  <c r="BZ37" i="2" s="1"/>
  <c r="CA37" i="2" s="1"/>
  <c r="CB37" i="2" s="1"/>
  <c r="CC37" i="2" s="1"/>
  <c r="CD37" i="2" s="1"/>
  <c r="CE37" i="2" s="1"/>
  <c r="CF37" i="2" s="1"/>
  <c r="CG37" i="2" s="1"/>
  <c r="CH37" i="2" s="1"/>
  <c r="G36" i="2"/>
  <c r="H36" i="2"/>
  <c r="I36" i="2"/>
  <c r="J36" i="2"/>
  <c r="K36" i="2"/>
  <c r="L36" i="2"/>
  <c r="M36" i="2"/>
  <c r="CL38" i="28"/>
  <c r="CL42" i="28"/>
  <c r="E39" i="28" s="1"/>
  <c r="CL46" i="28"/>
  <c r="E44" i="28" s="1"/>
  <c r="CL50" i="28"/>
  <c r="E48" i="28" s="1"/>
  <c r="J100" i="41"/>
  <c r="K143" i="41"/>
  <c r="CH156" i="29"/>
  <c r="CG156" i="29"/>
  <c r="CF156" i="29"/>
  <c r="CE156" i="29"/>
  <c r="CD156" i="29"/>
  <c r="CC156" i="29"/>
  <c r="CB156" i="29"/>
  <c r="CA156" i="29"/>
  <c r="BZ156" i="29"/>
  <c r="BY156" i="29"/>
  <c r="BX156" i="29"/>
  <c r="BW156" i="29"/>
  <c r="BV156" i="29"/>
  <c r="BU156" i="29"/>
  <c r="BT156" i="29"/>
  <c r="BS156" i="29"/>
  <c r="BR156" i="29"/>
  <c r="BQ156" i="29"/>
  <c r="BP156" i="29"/>
  <c r="BO156" i="29"/>
  <c r="BN156" i="29"/>
  <c r="BM156" i="29"/>
  <c r="BL156" i="29"/>
  <c r="BK156" i="29"/>
  <c r="BJ156" i="29"/>
  <c r="BI156" i="29"/>
  <c r="BH156" i="29"/>
  <c r="BG156" i="29"/>
  <c r="BF156" i="29"/>
  <c r="BE156" i="29"/>
  <c r="BD156" i="29"/>
  <c r="BC156" i="29"/>
  <c r="BB156" i="29"/>
  <c r="BA156" i="29"/>
  <c r="AZ156" i="29"/>
  <c r="AY156" i="29"/>
  <c r="AX156" i="29"/>
  <c r="AW156" i="29"/>
  <c r="AV156" i="29"/>
  <c r="AU156" i="29"/>
  <c r="AT156" i="29"/>
  <c r="AS156" i="29"/>
  <c r="AR156" i="29"/>
  <c r="AQ156" i="29"/>
  <c r="AP156" i="29"/>
  <c r="AO156" i="29"/>
  <c r="AN156" i="29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CJ85" i="36"/>
  <c r="CJ87" i="35"/>
  <c r="CJ89" i="34"/>
  <c r="CJ81" i="34"/>
  <c r="CJ75" i="32"/>
  <c r="CJ74" i="32"/>
  <c r="CJ73" i="32"/>
  <c r="CJ72" i="32"/>
  <c r="CJ71" i="32"/>
  <c r="CJ70" i="32"/>
  <c r="CJ68" i="32"/>
  <c r="CJ67" i="32"/>
  <c r="CJ90" i="29"/>
  <c r="CJ89" i="29"/>
  <c r="CJ88" i="29"/>
  <c r="CJ87" i="29"/>
  <c r="CJ86" i="29"/>
  <c r="CJ85" i="29"/>
  <c r="CJ84" i="29"/>
  <c r="CJ83" i="29"/>
  <c r="CJ82" i="29"/>
  <c r="CJ81" i="29"/>
  <c r="CJ90" i="10"/>
  <c r="CJ89" i="10"/>
  <c r="CJ88" i="10"/>
  <c r="CJ87" i="10"/>
  <c r="CJ86" i="10"/>
  <c r="CJ85" i="10"/>
  <c r="CJ84" i="10"/>
  <c r="CJ83" i="10"/>
  <c r="CJ82" i="10"/>
  <c r="CJ81" i="10"/>
  <c r="CJ80" i="10"/>
  <c r="CJ79" i="10"/>
  <c r="CJ78" i="10"/>
  <c r="CJ75" i="2"/>
  <c r="CJ74" i="2"/>
  <c r="CJ73" i="2"/>
  <c r="CJ72" i="2"/>
  <c r="CJ71" i="2"/>
  <c r="CJ70" i="2"/>
  <c r="CJ69" i="2"/>
  <c r="CJ68" i="2"/>
  <c r="CJ67" i="2"/>
  <c r="CJ66" i="2"/>
  <c r="CH55" i="36"/>
  <c r="CG55" i="36"/>
  <c r="CF55" i="36"/>
  <c r="CE55" i="36"/>
  <c r="CD55" i="36"/>
  <c r="CC55" i="36"/>
  <c r="CB55" i="36"/>
  <c r="CA55" i="36"/>
  <c r="BZ55" i="36"/>
  <c r="BY55" i="36"/>
  <c r="BX55" i="36"/>
  <c r="BW55" i="36"/>
  <c r="BV55" i="36"/>
  <c r="BU55" i="36"/>
  <c r="BT55" i="36"/>
  <c r="BS55" i="36"/>
  <c r="BR55" i="36"/>
  <c r="BQ55" i="36"/>
  <c r="BP55" i="36"/>
  <c r="BO55" i="36"/>
  <c r="BN55" i="36"/>
  <c r="BM55" i="36"/>
  <c r="BL55" i="36"/>
  <c r="BK55" i="36"/>
  <c r="BJ55" i="36"/>
  <c r="BI55" i="36"/>
  <c r="BH55" i="36"/>
  <c r="BG55" i="36"/>
  <c r="BF55" i="36"/>
  <c r="BE55" i="36"/>
  <c r="BD55" i="36"/>
  <c r="BC55" i="36"/>
  <c r="BB55" i="36"/>
  <c r="BA55" i="36"/>
  <c r="AZ55" i="36"/>
  <c r="AY55" i="36"/>
  <c r="AX55" i="36"/>
  <c r="AW55" i="36"/>
  <c r="AV55" i="36"/>
  <c r="AU55" i="36"/>
  <c r="AT55" i="36"/>
  <c r="AS55" i="36"/>
  <c r="AR55" i="36"/>
  <c r="AQ55" i="36"/>
  <c r="AP55" i="36"/>
  <c r="AO55" i="36"/>
  <c r="AN55" i="36"/>
  <c r="AM55" i="36"/>
  <c r="AL55" i="36"/>
  <c r="AK55" i="36"/>
  <c r="AJ55" i="36"/>
  <c r="AI55" i="36"/>
  <c r="AH55" i="36"/>
  <c r="AG55" i="36"/>
  <c r="AF55" i="36"/>
  <c r="AE55" i="36"/>
  <c r="AD55" i="36"/>
  <c r="AC55" i="36"/>
  <c r="AB55" i="36"/>
  <c r="AA55" i="36"/>
  <c r="Z55" i="36"/>
  <c r="Y55" i="36"/>
  <c r="X55" i="36"/>
  <c r="W55" i="36"/>
  <c r="V55" i="36"/>
  <c r="U55" i="36"/>
  <c r="T55" i="36"/>
  <c r="S55" i="36"/>
  <c r="R55" i="36"/>
  <c r="Q55" i="36"/>
  <c r="P55" i="36"/>
  <c r="O55" i="36"/>
  <c r="N55" i="36"/>
  <c r="M55" i="36"/>
  <c r="L55" i="36"/>
  <c r="K55" i="36"/>
  <c r="J55" i="36"/>
  <c r="I55" i="36"/>
  <c r="H55" i="36"/>
  <c r="F55" i="36"/>
  <c r="E55" i="36"/>
  <c r="D55" i="36"/>
  <c r="C55" i="36"/>
  <c r="F55" i="35"/>
  <c r="E55" i="35"/>
  <c r="D55" i="35"/>
  <c r="C55" i="35"/>
  <c r="F55" i="34"/>
  <c r="E55" i="34"/>
  <c r="D55" i="34"/>
  <c r="C55" i="34"/>
  <c r="F55" i="33"/>
  <c r="E55" i="33"/>
  <c r="D55" i="33"/>
  <c r="C55" i="33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F55" i="31"/>
  <c r="E55" i="31"/>
  <c r="D55" i="31"/>
  <c r="C55" i="31"/>
  <c r="F55" i="30"/>
  <c r="E55" i="30"/>
  <c r="D55" i="30"/>
  <c r="C55" i="30"/>
  <c r="F55" i="29"/>
  <c r="E55" i="29"/>
  <c r="D55" i="29"/>
  <c r="C55" i="29"/>
  <c r="F55" i="10"/>
  <c r="E55" i="10"/>
  <c r="D55" i="10"/>
  <c r="C55" i="10"/>
  <c r="F46" i="2"/>
  <c r="E46" i="2"/>
  <c r="D46" i="2"/>
  <c r="C46" i="2"/>
  <c r="CH19" i="36"/>
  <c r="CG19" i="36"/>
  <c r="CF19" i="36"/>
  <c r="CE19" i="36"/>
  <c r="CD19" i="36"/>
  <c r="CC19" i="36"/>
  <c r="CB19" i="36"/>
  <c r="CA19" i="36"/>
  <c r="BZ19" i="36"/>
  <c r="BY19" i="36"/>
  <c r="BX19" i="36"/>
  <c r="BW19" i="36"/>
  <c r="BV19" i="36"/>
  <c r="BU19" i="36"/>
  <c r="BT19" i="36"/>
  <c r="BS19" i="36"/>
  <c r="BR19" i="36"/>
  <c r="BQ19" i="36"/>
  <c r="BP19" i="36"/>
  <c r="BO19" i="36"/>
  <c r="BN19" i="36"/>
  <c r="BM19" i="36"/>
  <c r="BL19" i="36"/>
  <c r="BK19" i="36"/>
  <c r="BJ19" i="36"/>
  <c r="BI19" i="36"/>
  <c r="BH19" i="36"/>
  <c r="BG19" i="36"/>
  <c r="BF19" i="36"/>
  <c r="BE19" i="36"/>
  <c r="BD19" i="36"/>
  <c r="BC19" i="36"/>
  <c r="BB19" i="36"/>
  <c r="BA19" i="36"/>
  <c r="AZ19" i="36"/>
  <c r="AY19" i="36"/>
  <c r="AX19" i="36"/>
  <c r="AW19" i="36"/>
  <c r="AV19" i="36"/>
  <c r="AU19" i="36"/>
  <c r="AT19" i="36"/>
  <c r="AS19" i="36"/>
  <c r="AR19" i="36"/>
  <c r="AQ19" i="36"/>
  <c r="AP19" i="36"/>
  <c r="AO19" i="36"/>
  <c r="AN19" i="36"/>
  <c r="AM19" i="36"/>
  <c r="AL19" i="36"/>
  <c r="AK19" i="36"/>
  <c r="AJ19" i="36"/>
  <c r="AI19" i="36"/>
  <c r="AH19" i="36"/>
  <c r="AG19" i="36"/>
  <c r="AF19" i="36"/>
  <c r="AE19" i="36"/>
  <c r="AD19" i="36"/>
  <c r="AC19" i="36"/>
  <c r="AB19" i="36"/>
  <c r="AA19" i="36"/>
  <c r="Z19" i="36"/>
  <c r="Y19" i="36"/>
  <c r="X19" i="36"/>
  <c r="W19" i="36"/>
  <c r="V19" i="36"/>
  <c r="U19" i="36"/>
  <c r="T19" i="36"/>
  <c r="S19" i="36"/>
  <c r="R19" i="36"/>
  <c r="Q19" i="36"/>
  <c r="P19" i="36"/>
  <c r="O19" i="36"/>
  <c r="CH19" i="35"/>
  <c r="CG19" i="35"/>
  <c r="CF19" i="35"/>
  <c r="CE19" i="35"/>
  <c r="CD19" i="35"/>
  <c r="CC19" i="35"/>
  <c r="CB19" i="35"/>
  <c r="CA19" i="35"/>
  <c r="BZ19" i="35"/>
  <c r="BY19" i="35"/>
  <c r="BX19" i="35"/>
  <c r="BW19" i="35"/>
  <c r="BV19" i="35"/>
  <c r="BU19" i="35"/>
  <c r="BT19" i="35"/>
  <c r="BS19" i="35"/>
  <c r="BR19" i="35"/>
  <c r="BQ19" i="35"/>
  <c r="BP19" i="35"/>
  <c r="BO19" i="35"/>
  <c r="BN19" i="35"/>
  <c r="BM19" i="35"/>
  <c r="BL19" i="35"/>
  <c r="BK19" i="35"/>
  <c r="BJ19" i="35"/>
  <c r="BI19" i="35"/>
  <c r="BH19" i="35"/>
  <c r="BG19" i="35"/>
  <c r="BF19" i="35"/>
  <c r="BE19" i="35"/>
  <c r="BD19" i="35"/>
  <c r="BC19" i="35"/>
  <c r="BB19" i="35"/>
  <c r="BA19" i="35"/>
  <c r="AZ19" i="35"/>
  <c r="AY19" i="35"/>
  <c r="AX19" i="35"/>
  <c r="AW19" i="35"/>
  <c r="AV19" i="35"/>
  <c r="AU19" i="35"/>
  <c r="AT19" i="35"/>
  <c r="AS19" i="35"/>
  <c r="AR19" i="35"/>
  <c r="AQ19" i="35"/>
  <c r="AP19" i="35"/>
  <c r="AO19" i="35"/>
  <c r="AN19" i="35"/>
  <c r="AM19" i="35"/>
  <c r="AL19" i="35"/>
  <c r="AK19" i="35"/>
  <c r="AJ19" i="35"/>
  <c r="AI19" i="35"/>
  <c r="AH19" i="35"/>
  <c r="AG19" i="35"/>
  <c r="AF19" i="35"/>
  <c r="AE19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CH19" i="34"/>
  <c r="CG19" i="34"/>
  <c r="CF19" i="34"/>
  <c r="CE19" i="34"/>
  <c r="CD19" i="34"/>
  <c r="CC19" i="34"/>
  <c r="CB19" i="34"/>
  <c r="CA19" i="34"/>
  <c r="BZ19" i="34"/>
  <c r="BY19" i="34"/>
  <c r="BX19" i="34"/>
  <c r="BW19" i="34"/>
  <c r="BV19" i="34"/>
  <c r="BU19" i="34"/>
  <c r="BT19" i="34"/>
  <c r="BS19" i="34"/>
  <c r="BR19" i="34"/>
  <c r="BQ19" i="34"/>
  <c r="BP19" i="34"/>
  <c r="BO19" i="34"/>
  <c r="BN19" i="34"/>
  <c r="BM19" i="34"/>
  <c r="BL19" i="34"/>
  <c r="BK19" i="34"/>
  <c r="BJ19" i="34"/>
  <c r="BI19" i="34"/>
  <c r="BH19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CH19" i="33"/>
  <c r="CG19" i="33"/>
  <c r="CF19" i="33"/>
  <c r="CE19" i="33"/>
  <c r="CD19" i="33"/>
  <c r="CC19" i="33"/>
  <c r="CB19" i="33"/>
  <c r="CA19" i="33"/>
  <c r="BZ19" i="33"/>
  <c r="BY19" i="33"/>
  <c r="BX19" i="33"/>
  <c r="BW19" i="33"/>
  <c r="BV19" i="33"/>
  <c r="BU19" i="33"/>
  <c r="BT19" i="33"/>
  <c r="BS19" i="33"/>
  <c r="BR19" i="33"/>
  <c r="BQ19" i="33"/>
  <c r="BP19" i="33"/>
  <c r="BO19" i="33"/>
  <c r="BN19" i="33"/>
  <c r="BM19" i="33"/>
  <c r="BL19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AW19" i="33"/>
  <c r="AV19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G19" i="33"/>
  <c r="AF19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CH16" i="32"/>
  <c r="CG16" i="32"/>
  <c r="CF16" i="32"/>
  <c r="CE16" i="32"/>
  <c r="CD16" i="32"/>
  <c r="CC16" i="32"/>
  <c r="CB16" i="32"/>
  <c r="CA16" i="32"/>
  <c r="BZ16" i="32"/>
  <c r="BY16" i="32"/>
  <c r="BX16" i="32"/>
  <c r="BW16" i="32"/>
  <c r="BV16" i="32"/>
  <c r="BU16" i="32"/>
  <c r="BT16" i="32"/>
  <c r="BS16" i="32"/>
  <c r="BR16" i="32"/>
  <c r="BQ16" i="32"/>
  <c r="BP16" i="32"/>
  <c r="BO16" i="32"/>
  <c r="BN16" i="32"/>
  <c r="BM16" i="32"/>
  <c r="BL16" i="32"/>
  <c r="BK16" i="32"/>
  <c r="BJ16" i="32"/>
  <c r="BI16" i="32"/>
  <c r="BH16" i="32"/>
  <c r="BG16" i="32"/>
  <c r="BF16" i="32"/>
  <c r="BE16" i="32"/>
  <c r="BD16" i="32"/>
  <c r="BC16" i="32"/>
  <c r="BB16" i="32"/>
  <c r="BA16" i="32"/>
  <c r="AZ16" i="32"/>
  <c r="AY16" i="32"/>
  <c r="AX16" i="32"/>
  <c r="AW16" i="32"/>
  <c r="AV16" i="32"/>
  <c r="AU16" i="32"/>
  <c r="AT16" i="32"/>
  <c r="AS16" i="32"/>
  <c r="AR16" i="32"/>
  <c r="AQ16" i="32"/>
  <c r="AP16" i="32"/>
  <c r="AO16" i="32"/>
  <c r="AN16" i="32"/>
  <c r="AM16" i="32"/>
  <c r="AL16" i="32"/>
  <c r="AK16" i="32"/>
  <c r="AJ16" i="32"/>
  <c r="AI16" i="32"/>
  <c r="AH16" i="32"/>
  <c r="AG16" i="32"/>
  <c r="AF16" i="32"/>
  <c r="AE16" i="32"/>
  <c r="AD16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CH19" i="31"/>
  <c r="CG19" i="31"/>
  <c r="CF19" i="31"/>
  <c r="CE19" i="31"/>
  <c r="CD19" i="31"/>
  <c r="CC19" i="31"/>
  <c r="CB19" i="31"/>
  <c r="CA19" i="31"/>
  <c r="BZ19" i="31"/>
  <c r="BY19" i="31"/>
  <c r="BX19" i="31"/>
  <c r="BW19" i="31"/>
  <c r="BV19" i="31"/>
  <c r="BU19" i="31"/>
  <c r="BT19" i="31"/>
  <c r="BS19" i="31"/>
  <c r="BR19" i="31"/>
  <c r="BQ19" i="31"/>
  <c r="BP19" i="31"/>
  <c r="BO19" i="31"/>
  <c r="BN19" i="31"/>
  <c r="BM19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AX19" i="30"/>
  <c r="AW19" i="30"/>
  <c r="AV19" i="30"/>
  <c r="AU19" i="30"/>
  <c r="AT19" i="30"/>
  <c r="AS19" i="30"/>
  <c r="AR19" i="30"/>
  <c r="AQ19" i="30"/>
  <c r="AP19" i="30"/>
  <c r="AO19" i="30"/>
  <c r="AN19" i="30"/>
  <c r="AM19" i="30"/>
  <c r="AL19" i="30"/>
  <c r="AK19" i="30"/>
  <c r="AJ19" i="30"/>
  <c r="AI19" i="30"/>
  <c r="AH19" i="30"/>
  <c r="AG19" i="30"/>
  <c r="AF19" i="30"/>
  <c r="AE19" i="30"/>
  <c r="AD19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CH19" i="29"/>
  <c r="CG19" i="29"/>
  <c r="CF19" i="29"/>
  <c r="CE19" i="29"/>
  <c r="CD19" i="29"/>
  <c r="CC19" i="29"/>
  <c r="CB19" i="29"/>
  <c r="CA19" i="29"/>
  <c r="BZ19" i="29"/>
  <c r="BY19" i="29"/>
  <c r="BX19" i="29"/>
  <c r="BW19" i="29"/>
  <c r="BV19" i="29"/>
  <c r="BU19" i="29"/>
  <c r="BT19" i="29"/>
  <c r="BS19" i="29"/>
  <c r="BR19" i="29"/>
  <c r="BQ19" i="29"/>
  <c r="BP19" i="29"/>
  <c r="BO19" i="29"/>
  <c r="BN19" i="29"/>
  <c r="BM19" i="29"/>
  <c r="BL19" i="29"/>
  <c r="BK19" i="29"/>
  <c r="BJ19" i="29"/>
  <c r="BI19" i="29"/>
  <c r="BH19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CH19" i="10"/>
  <c r="CG19" i="10"/>
  <c r="CF19" i="10"/>
  <c r="CE19" i="10"/>
  <c r="CD19" i="10"/>
  <c r="CC19" i="10"/>
  <c r="CB19" i="10"/>
  <c r="CA19" i="10"/>
  <c r="BZ19" i="10"/>
  <c r="BY19" i="10"/>
  <c r="BX19" i="10"/>
  <c r="BW19" i="10"/>
  <c r="BV19" i="10"/>
  <c r="BU19" i="10"/>
  <c r="BT19" i="10"/>
  <c r="BS19" i="10"/>
  <c r="BR19" i="10"/>
  <c r="BQ19" i="10"/>
  <c r="BP19" i="10"/>
  <c r="BO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B19" i="10"/>
  <c r="BA19" i="10"/>
  <c r="AZ19" i="10"/>
  <c r="AY19" i="10"/>
  <c r="AX19" i="10"/>
  <c r="AW19" i="10"/>
  <c r="AV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CH80" i="28"/>
  <c r="CG80" i="28"/>
  <c r="CF80" i="28"/>
  <c r="CE80" i="28"/>
  <c r="CD80" i="28"/>
  <c r="CC80" i="28"/>
  <c r="CB80" i="28"/>
  <c r="CA80" i="28"/>
  <c r="BZ80" i="28"/>
  <c r="BZ64" i="28" s="1"/>
  <c r="BY80" i="28"/>
  <c r="BX80" i="28"/>
  <c r="BW80" i="28"/>
  <c r="BV80" i="28"/>
  <c r="BU80" i="28"/>
  <c r="BT80" i="28"/>
  <c r="BS80" i="28"/>
  <c r="BR80" i="28"/>
  <c r="BR64" i="28" s="1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B64" i="28" s="1"/>
  <c r="BA80" i="28"/>
  <c r="AZ80" i="28"/>
  <c r="AY80" i="28"/>
  <c r="AX80" i="28"/>
  <c r="AW80" i="28"/>
  <c r="AV80" i="28"/>
  <c r="AU80" i="28"/>
  <c r="AT80" i="28"/>
  <c r="AS80" i="28"/>
  <c r="AR80" i="28"/>
  <c r="AQ80" i="28"/>
  <c r="AP80" i="28"/>
  <c r="AO80" i="28"/>
  <c r="AN80" i="28"/>
  <c r="AM80" i="28"/>
  <c r="AL80" i="28"/>
  <c r="AL64" i="28" s="1"/>
  <c r="AK80" i="28"/>
  <c r="AJ80" i="28"/>
  <c r="AI80" i="28"/>
  <c r="AH80" i="28"/>
  <c r="AG80" i="28"/>
  <c r="AF80" i="28"/>
  <c r="AE80" i="28"/>
  <c r="AD80" i="28"/>
  <c r="AC80" i="28"/>
  <c r="AB80" i="28"/>
  <c r="AA80" i="28"/>
  <c r="Z80" i="28"/>
  <c r="Y80" i="28"/>
  <c r="X80" i="28"/>
  <c r="W80" i="28"/>
  <c r="V80" i="28"/>
  <c r="V64" i="28" s="1"/>
  <c r="U80" i="28"/>
  <c r="T80" i="28"/>
  <c r="S80" i="28"/>
  <c r="R80" i="28"/>
  <c r="Q80" i="28"/>
  <c r="P80" i="28"/>
  <c r="O80" i="28"/>
  <c r="CH79" i="28"/>
  <c r="CH63" i="28" s="1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J63" i="28" s="1"/>
  <c r="BI79" i="28"/>
  <c r="BH79" i="28"/>
  <c r="BG79" i="28"/>
  <c r="BF79" i="28"/>
  <c r="BE79" i="28"/>
  <c r="BD79" i="28"/>
  <c r="BC79" i="28"/>
  <c r="BB79" i="28"/>
  <c r="BB63" i="28" s="1"/>
  <c r="BA79" i="28"/>
  <c r="AZ79" i="28"/>
  <c r="AY79" i="28"/>
  <c r="AX79" i="28"/>
  <c r="AW79" i="28"/>
  <c r="AV79" i="28"/>
  <c r="AU79" i="28"/>
  <c r="AT79" i="28"/>
  <c r="AT63" i="28" s="1"/>
  <c r="AS79" i="28"/>
  <c r="AR79" i="28"/>
  <c r="AQ79" i="28"/>
  <c r="AP79" i="28"/>
  <c r="AO79" i="28"/>
  <c r="AN79" i="28"/>
  <c r="AM79" i="28"/>
  <c r="AL79" i="28"/>
  <c r="AL63" i="28" s="1"/>
  <c r="AK79" i="28"/>
  <c r="AJ79" i="28"/>
  <c r="AI79" i="28"/>
  <c r="AH79" i="28"/>
  <c r="AG79" i="28"/>
  <c r="AF79" i="28"/>
  <c r="AE79" i="28"/>
  <c r="AD79" i="28"/>
  <c r="AC79" i="28"/>
  <c r="AB79" i="28"/>
  <c r="AA79" i="28"/>
  <c r="Z79" i="28"/>
  <c r="Y79" i="28"/>
  <c r="X79" i="28"/>
  <c r="W79" i="28"/>
  <c r="V79" i="28"/>
  <c r="U79" i="28"/>
  <c r="T79" i="28"/>
  <c r="S79" i="28"/>
  <c r="R79" i="28"/>
  <c r="Q79" i="28"/>
  <c r="P79" i="28"/>
  <c r="O79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AX78" i="28"/>
  <c r="AW78" i="28"/>
  <c r="AV78" i="28"/>
  <c r="AU78" i="28"/>
  <c r="AT78" i="28"/>
  <c r="AS78" i="28"/>
  <c r="AR78" i="28"/>
  <c r="AQ78" i="28"/>
  <c r="AP78" i="28"/>
  <c r="AO78" i="28"/>
  <c r="AN78" i="28"/>
  <c r="AM78" i="28"/>
  <c r="AL78" i="28"/>
  <c r="AK78" i="28"/>
  <c r="AJ78" i="28"/>
  <c r="AI78" i="28"/>
  <c r="AH78" i="28"/>
  <c r="AG78" i="28"/>
  <c r="AF78" i="28"/>
  <c r="AE78" i="28"/>
  <c r="AD78" i="28"/>
  <c r="AC78" i="28"/>
  <c r="AB78" i="28"/>
  <c r="AA78" i="28"/>
  <c r="Z78" i="28"/>
  <c r="Y78" i="28"/>
  <c r="X78" i="28"/>
  <c r="W78" i="28"/>
  <c r="V78" i="28"/>
  <c r="U78" i="28"/>
  <c r="T78" i="28"/>
  <c r="S78" i="28"/>
  <c r="R78" i="28"/>
  <c r="Q78" i="28"/>
  <c r="P78" i="28"/>
  <c r="O78" i="28"/>
  <c r="CH76" i="28"/>
  <c r="CH60" i="28" s="1"/>
  <c r="CG76" i="28"/>
  <c r="CF76" i="28"/>
  <c r="CE76" i="28"/>
  <c r="CD76" i="28"/>
  <c r="CC76" i="28"/>
  <c r="CB76" i="28"/>
  <c r="CA76" i="28"/>
  <c r="BZ76" i="28"/>
  <c r="BZ60" i="28" s="1"/>
  <c r="BY76" i="28"/>
  <c r="BX76" i="28"/>
  <c r="BW76" i="28"/>
  <c r="BV76" i="28"/>
  <c r="BU76" i="28"/>
  <c r="BT76" i="28"/>
  <c r="BS76" i="28"/>
  <c r="BR76" i="28"/>
  <c r="BR60" i="28" s="1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B60" i="28" s="1"/>
  <c r="BA76" i="28"/>
  <c r="AZ76" i="28"/>
  <c r="AY76" i="28"/>
  <c r="AX76" i="28"/>
  <c r="AW76" i="28"/>
  <c r="AV76" i="28"/>
  <c r="AU76" i="28"/>
  <c r="AT76" i="28"/>
  <c r="AT81" i="28" s="1"/>
  <c r="AS76" i="28"/>
  <c r="AR76" i="28"/>
  <c r="AQ76" i="28"/>
  <c r="AP76" i="28"/>
  <c r="AO76" i="28"/>
  <c r="AN76" i="28"/>
  <c r="AM76" i="28"/>
  <c r="AL76" i="28"/>
  <c r="AK76" i="28"/>
  <c r="AJ76" i="28"/>
  <c r="AI76" i="28"/>
  <c r="AH76" i="28"/>
  <c r="AG76" i="28"/>
  <c r="AF76" i="28"/>
  <c r="AE76" i="28"/>
  <c r="AD76" i="28"/>
  <c r="AD60" i="28" s="1"/>
  <c r="AC76" i="28"/>
  <c r="AB76" i="28"/>
  <c r="AA76" i="28"/>
  <c r="Z76" i="28"/>
  <c r="Y76" i="28"/>
  <c r="X76" i="28"/>
  <c r="W76" i="28"/>
  <c r="V76" i="28"/>
  <c r="V60" i="28" s="1"/>
  <c r="U76" i="28"/>
  <c r="T76" i="28"/>
  <c r="S76" i="28"/>
  <c r="R76" i="28"/>
  <c r="Q76" i="28"/>
  <c r="P76" i="28"/>
  <c r="O76" i="28"/>
  <c r="CH72" i="28"/>
  <c r="CH64" i="28" s="1"/>
  <c r="CG72" i="28"/>
  <c r="CF72" i="28"/>
  <c r="CE72" i="28"/>
  <c r="CE64" i="28"/>
  <c r="CD72" i="28"/>
  <c r="CC72" i="28"/>
  <c r="CB72" i="28"/>
  <c r="CA72" i="28"/>
  <c r="CA64" i="28" s="1"/>
  <c r="BZ72" i="28"/>
  <c r="BY72" i="28"/>
  <c r="BX72" i="28"/>
  <c r="BW72" i="28"/>
  <c r="BW64" i="28"/>
  <c r="BV72" i="28"/>
  <c r="BU72" i="28"/>
  <c r="BU64" i="28" s="1"/>
  <c r="BT72" i="28"/>
  <c r="BS72" i="28"/>
  <c r="BR72" i="28"/>
  <c r="BQ72" i="28"/>
  <c r="BP72" i="28"/>
  <c r="BO72" i="28"/>
  <c r="BO64" i="28" s="1"/>
  <c r="BN72" i="28"/>
  <c r="BN64" i="28" s="1"/>
  <c r="BM72" i="28"/>
  <c r="BL72" i="28"/>
  <c r="BK72" i="28"/>
  <c r="BK64" i="28"/>
  <c r="BJ72" i="28"/>
  <c r="BI72" i="28"/>
  <c r="BH72" i="28"/>
  <c r="BG72" i="28"/>
  <c r="BG64" i="28" s="1"/>
  <c r="BF72" i="28"/>
  <c r="BE72" i="28"/>
  <c r="BD72" i="28"/>
  <c r="BC72" i="28"/>
  <c r="BB72" i="28"/>
  <c r="BA72" i="28"/>
  <c r="AZ72" i="28"/>
  <c r="AZ64" i="28" s="1"/>
  <c r="AY72" i="28"/>
  <c r="AY64" i="28" s="1"/>
  <c r="AX72" i="28"/>
  <c r="AW72" i="28"/>
  <c r="AV72" i="28"/>
  <c r="AU72" i="28"/>
  <c r="AU64" i="28"/>
  <c r="AT72" i="28"/>
  <c r="AS72" i="28"/>
  <c r="AR72" i="28"/>
  <c r="AQ72" i="28"/>
  <c r="AQ64" i="28"/>
  <c r="AP72" i="28"/>
  <c r="AO72" i="28"/>
  <c r="AN72" i="28"/>
  <c r="AM72" i="28"/>
  <c r="AM64" i="28" s="1"/>
  <c r="AL72" i="28"/>
  <c r="AK72" i="28"/>
  <c r="AJ72" i="28"/>
  <c r="AI72" i="28"/>
  <c r="AI64" i="28" s="1"/>
  <c r="AH72" i="28"/>
  <c r="AG72" i="28"/>
  <c r="AF72" i="28"/>
  <c r="AF64" i="28" s="1"/>
  <c r="AE72" i="28"/>
  <c r="AE64" i="28" s="1"/>
  <c r="AD72" i="28"/>
  <c r="AC72" i="28"/>
  <c r="AB72" i="28"/>
  <c r="AA72" i="28"/>
  <c r="AA64" i="28"/>
  <c r="Z72" i="28"/>
  <c r="Z64" i="28" s="1"/>
  <c r="Y72" i="28"/>
  <c r="X72" i="28"/>
  <c r="W72" i="28"/>
  <c r="V72" i="28"/>
  <c r="U72" i="28"/>
  <c r="T72" i="28"/>
  <c r="S72" i="28"/>
  <c r="S64" i="28"/>
  <c r="R72" i="28"/>
  <c r="Q72" i="28"/>
  <c r="P72" i="28"/>
  <c r="O72" i="28"/>
  <c r="O64" i="28" s="1"/>
  <c r="CH71" i="28"/>
  <c r="CG71" i="28"/>
  <c r="CF71" i="28"/>
  <c r="CE71" i="28"/>
  <c r="CE63" i="28" s="1"/>
  <c r="CD71" i="28"/>
  <c r="CC71" i="28"/>
  <c r="CB71" i="28"/>
  <c r="CA71" i="28"/>
  <c r="CA63" i="28"/>
  <c r="BZ71" i="28"/>
  <c r="BY71" i="28"/>
  <c r="BX71" i="28"/>
  <c r="BW71" i="28"/>
  <c r="BW63" i="28"/>
  <c r="BV71" i="28"/>
  <c r="BU71" i="28"/>
  <c r="BT71" i="28"/>
  <c r="BS71" i="28"/>
  <c r="BS63" i="28" s="1"/>
  <c r="BR71" i="28"/>
  <c r="BQ71" i="28"/>
  <c r="BP71" i="28"/>
  <c r="BO71" i="28"/>
  <c r="BO63" i="28" s="1"/>
  <c r="BN71" i="28"/>
  <c r="BM71" i="28"/>
  <c r="BL71" i="28"/>
  <c r="BK71" i="28"/>
  <c r="BJ71" i="28"/>
  <c r="BI71" i="28"/>
  <c r="BH71" i="28"/>
  <c r="BG71" i="28"/>
  <c r="BG63" i="28"/>
  <c r="BF71" i="28"/>
  <c r="BF63" i="28" s="1"/>
  <c r="BE71" i="28"/>
  <c r="BD71" i="28"/>
  <c r="BC71" i="28"/>
  <c r="BC63" i="28"/>
  <c r="BB71" i="28"/>
  <c r="BA71" i="28"/>
  <c r="AZ71" i="28"/>
  <c r="AY71" i="28"/>
  <c r="AY63" i="28" s="1"/>
  <c r="AX71" i="28"/>
  <c r="AW71" i="28"/>
  <c r="AV71" i="28"/>
  <c r="AU71" i="28"/>
  <c r="AU63" i="28" s="1"/>
  <c r="AT71" i="28"/>
  <c r="AS71" i="28"/>
  <c r="AS63" i="28" s="1"/>
  <c r="AR71" i="28"/>
  <c r="AQ71" i="28"/>
  <c r="AQ63" i="28" s="1"/>
  <c r="AP71" i="28"/>
  <c r="AO71" i="28"/>
  <c r="AN71" i="28"/>
  <c r="AM71" i="28"/>
  <c r="AM63" i="28"/>
  <c r="AL71" i="28"/>
  <c r="AK71" i="28"/>
  <c r="AJ71" i="28"/>
  <c r="AJ63" i="28" s="1"/>
  <c r="AI71" i="28"/>
  <c r="AI63" i="28" s="1"/>
  <c r="AH71" i="28"/>
  <c r="AG71" i="28"/>
  <c r="AF71" i="28"/>
  <c r="AF63" i="28" s="1"/>
  <c r="AE71" i="28"/>
  <c r="AE63" i="28" s="1"/>
  <c r="AD71" i="28"/>
  <c r="AD63" i="28" s="1"/>
  <c r="AC71" i="28"/>
  <c r="AB71" i="28"/>
  <c r="AA71" i="28"/>
  <c r="AA63" i="28"/>
  <c r="Z71" i="28"/>
  <c r="Y71" i="28"/>
  <c r="X71" i="28"/>
  <c r="W71" i="28"/>
  <c r="W63" i="28" s="1"/>
  <c r="V71" i="28"/>
  <c r="U71" i="28"/>
  <c r="T71" i="28"/>
  <c r="S71" i="28"/>
  <c r="S63" i="28" s="1"/>
  <c r="R71" i="28"/>
  <c r="Q71" i="28"/>
  <c r="P71" i="28"/>
  <c r="O71" i="28"/>
  <c r="O63" i="28" s="1"/>
  <c r="CH70" i="28"/>
  <c r="CH62" i="28" s="1"/>
  <c r="CG70" i="28"/>
  <c r="CF70" i="28"/>
  <c r="CE70" i="28"/>
  <c r="CE62" i="28" s="1"/>
  <c r="CD70" i="28"/>
  <c r="CD62" i="28" s="1"/>
  <c r="CC70" i="28"/>
  <c r="CC62" i="28" s="1"/>
  <c r="CB70" i="28"/>
  <c r="CB62" i="28" s="1"/>
  <c r="CA70" i="28"/>
  <c r="CA62" i="28" s="1"/>
  <c r="BZ70" i="28"/>
  <c r="BY70" i="28"/>
  <c r="BX70" i="28"/>
  <c r="BW70" i="28"/>
  <c r="BW62" i="28" s="1"/>
  <c r="BV70" i="28"/>
  <c r="BV62" i="28" s="1"/>
  <c r="BU70" i="28"/>
  <c r="BU62" i="28" s="1"/>
  <c r="BT70" i="28"/>
  <c r="BS70" i="28"/>
  <c r="BS62" i="28" s="1"/>
  <c r="BR70" i="28"/>
  <c r="BQ70" i="28"/>
  <c r="BP70" i="28"/>
  <c r="BO70" i="28"/>
  <c r="BO62" i="28" s="1"/>
  <c r="BN70" i="28"/>
  <c r="BN62" i="28" s="1"/>
  <c r="BM70" i="28"/>
  <c r="BL70" i="28"/>
  <c r="BK70" i="28"/>
  <c r="BK62" i="28" s="1"/>
  <c r="BJ70" i="28"/>
  <c r="BI70" i="28"/>
  <c r="BH70" i="28"/>
  <c r="BH62" i="28" s="1"/>
  <c r="BG70" i="28"/>
  <c r="BG62" i="28" s="1"/>
  <c r="BF70" i="28"/>
  <c r="BF62" i="28" s="1"/>
  <c r="BE70" i="28"/>
  <c r="BE62" i="28" s="1"/>
  <c r="BD70" i="28"/>
  <c r="BC70" i="28"/>
  <c r="BC62" i="28"/>
  <c r="BB70" i="28"/>
  <c r="BB62" i="28" s="1"/>
  <c r="BA70" i="28"/>
  <c r="BA62" i="28" s="1"/>
  <c r="AZ70" i="28"/>
  <c r="AZ62" i="28" s="1"/>
  <c r="AY70" i="28"/>
  <c r="AY62" i="28"/>
  <c r="AX70" i="28"/>
  <c r="AW70" i="28"/>
  <c r="AV70" i="28"/>
  <c r="AU70" i="28"/>
  <c r="AU62" i="28"/>
  <c r="AT70" i="28"/>
  <c r="AS70" i="28"/>
  <c r="AS62" i="28" s="1"/>
  <c r="AR70" i="28"/>
  <c r="AR62" i="28" s="1"/>
  <c r="AQ70" i="28"/>
  <c r="AQ62" i="28" s="1"/>
  <c r="AP70" i="28"/>
  <c r="AO70" i="28"/>
  <c r="AO62" i="28" s="1"/>
  <c r="AN70" i="28"/>
  <c r="AN62" i="28" s="1"/>
  <c r="AM70" i="28"/>
  <c r="AM62" i="28" s="1"/>
  <c r="AL70" i="28"/>
  <c r="AL62" i="28" s="1"/>
  <c r="AK70" i="28"/>
  <c r="AK62" i="28" s="1"/>
  <c r="AJ70" i="28"/>
  <c r="AJ62" i="28" s="1"/>
  <c r="AI70" i="28"/>
  <c r="AI62" i="28" s="1"/>
  <c r="AH70" i="28"/>
  <c r="AH62" i="28" s="1"/>
  <c r="AG70" i="28"/>
  <c r="AF70" i="28"/>
  <c r="AE70" i="28"/>
  <c r="AE62" i="28" s="1"/>
  <c r="AD70" i="28"/>
  <c r="AC70" i="28"/>
  <c r="AC62" i="28" s="1"/>
  <c r="AB70" i="28"/>
  <c r="AA70" i="28"/>
  <c r="AA62" i="28" s="1"/>
  <c r="Z70" i="28"/>
  <c r="Y70" i="28"/>
  <c r="Y62" i="28" s="1"/>
  <c r="X70" i="28"/>
  <c r="W70" i="28"/>
  <c r="W62" i="28" s="1"/>
  <c r="V70" i="28"/>
  <c r="V62" i="28" s="1"/>
  <c r="U70" i="28"/>
  <c r="U62" i="28" s="1"/>
  <c r="T70" i="28"/>
  <c r="S70" i="28"/>
  <c r="S62" i="28" s="1"/>
  <c r="R70" i="28"/>
  <c r="R62" i="28" s="1"/>
  <c r="Q70" i="28"/>
  <c r="P70" i="28"/>
  <c r="O70" i="28"/>
  <c r="O62" i="28" s="1"/>
  <c r="CH69" i="28"/>
  <c r="CH61" i="28" s="1"/>
  <c r="CG69" i="28"/>
  <c r="CG61" i="28" s="1"/>
  <c r="CF69" i="28"/>
  <c r="CF61" i="28" s="1"/>
  <c r="CE69" i="28"/>
  <c r="CE61" i="28" s="1"/>
  <c r="CD69" i="28"/>
  <c r="CD73" i="28" s="1"/>
  <c r="CC69" i="28"/>
  <c r="CB69" i="28"/>
  <c r="CA69" i="28"/>
  <c r="CA61" i="28" s="1"/>
  <c r="BZ69" i="28"/>
  <c r="BY69" i="28"/>
  <c r="BY73" i="28" s="1"/>
  <c r="BX69" i="28"/>
  <c r="BX61" i="28" s="1"/>
  <c r="BW69" i="28"/>
  <c r="BV69" i="28"/>
  <c r="BV73" i="28" s="1"/>
  <c r="BU69" i="28"/>
  <c r="BT69" i="28"/>
  <c r="BS69" i="28"/>
  <c r="BS61" i="28" s="1"/>
  <c r="BR69" i="28"/>
  <c r="BQ69" i="28"/>
  <c r="BQ61" i="28" s="1"/>
  <c r="BP69" i="28"/>
  <c r="BP61" i="28" s="1"/>
  <c r="BO69" i="28"/>
  <c r="BO61" i="28" s="1"/>
  <c r="BN69" i="28"/>
  <c r="BM69" i="28"/>
  <c r="BL69" i="28"/>
  <c r="BK69" i="28"/>
  <c r="BK73" i="28" s="1"/>
  <c r="BJ69" i="28"/>
  <c r="BJ61" i="28" s="1"/>
  <c r="BI69" i="28"/>
  <c r="BI61" i="28" s="1"/>
  <c r="BH69" i="28"/>
  <c r="BG69" i="28"/>
  <c r="BG61" i="28" s="1"/>
  <c r="BF69" i="28"/>
  <c r="BE69" i="28"/>
  <c r="BD69" i="28"/>
  <c r="BC69" i="28"/>
  <c r="BC73" i="28" s="1"/>
  <c r="BB69" i="28"/>
  <c r="BB73" i="28" s="1"/>
  <c r="BA69" i="28"/>
  <c r="BA61" i="28" s="1"/>
  <c r="AZ69" i="28"/>
  <c r="AY69" i="28"/>
  <c r="AY61" i="28" s="1"/>
  <c r="AX69" i="28"/>
  <c r="AW69" i="28"/>
  <c r="AV69" i="28"/>
  <c r="AU69" i="28"/>
  <c r="AT69" i="28"/>
  <c r="AT61" i="28" s="1"/>
  <c r="AS69" i="28"/>
  <c r="AS61" i="28" s="1"/>
  <c r="AR69" i="28"/>
  <c r="AQ69" i="28"/>
  <c r="AQ73" i="28" s="1"/>
  <c r="AP69" i="28"/>
  <c r="AP73" i="28" s="1"/>
  <c r="AO69" i="28"/>
  <c r="AN69" i="28"/>
  <c r="AM69" i="28"/>
  <c r="AM61" i="28" s="1"/>
  <c r="AL69" i="28"/>
  <c r="AL61" i="28" s="1"/>
  <c r="AK69" i="28"/>
  <c r="AK61" i="28" s="1"/>
  <c r="AJ69" i="28"/>
  <c r="AI69" i="28"/>
  <c r="AI61" i="28" s="1"/>
  <c r="AH69" i="28"/>
  <c r="AH73" i="28" s="1"/>
  <c r="AG69" i="28"/>
  <c r="AF69" i="28"/>
  <c r="AE69" i="28"/>
  <c r="AE61" i="28" s="1"/>
  <c r="AD69" i="28"/>
  <c r="AD61" i="28" s="1"/>
  <c r="AC69" i="28"/>
  <c r="AC61" i="28" s="1"/>
  <c r="AB69" i="28"/>
  <c r="AB61" i="28" s="1"/>
  <c r="AA69" i="28"/>
  <c r="AA61" i="28" s="1"/>
  <c r="Z69" i="28"/>
  <c r="Z61" i="28" s="1"/>
  <c r="Y69" i="28"/>
  <c r="X69" i="28"/>
  <c r="W69" i="28"/>
  <c r="V69" i="28"/>
  <c r="V61" i="28" s="1"/>
  <c r="U69" i="28"/>
  <c r="U61" i="28" s="1"/>
  <c r="T69" i="28"/>
  <c r="T73" i="28" s="1"/>
  <c r="S69" i="28"/>
  <c r="R69" i="28"/>
  <c r="R61" i="28" s="1"/>
  <c r="Q69" i="28"/>
  <c r="P69" i="28"/>
  <c r="O69" i="28"/>
  <c r="O61" i="28" s="1"/>
  <c r="CG64" i="28"/>
  <c r="CF64" i="28"/>
  <c r="CC64" i="28"/>
  <c r="CB64" i="28"/>
  <c r="BY64" i="28"/>
  <c r="BX64" i="28"/>
  <c r="BT64" i="28"/>
  <c r="BQ64" i="28"/>
  <c r="BP64" i="28"/>
  <c r="BM64" i="28"/>
  <c r="BL64" i="28"/>
  <c r="BI64" i="28"/>
  <c r="BH64" i="28"/>
  <c r="BE64" i="28"/>
  <c r="BD64" i="28"/>
  <c r="BA64" i="28"/>
  <c r="AW64" i="28"/>
  <c r="AV64" i="28"/>
  <c r="AS64" i="28"/>
  <c r="AR64" i="28"/>
  <c r="AO64" i="28"/>
  <c r="AN64" i="28"/>
  <c r="AK64" i="28"/>
  <c r="AJ64" i="28"/>
  <c r="AG64" i="28"/>
  <c r="AC64" i="28"/>
  <c r="AB64" i="28"/>
  <c r="Y64" i="28"/>
  <c r="X64" i="28"/>
  <c r="W64" i="28"/>
  <c r="U64" i="28"/>
  <c r="T64" i="28"/>
  <c r="Q64" i="28"/>
  <c r="P64" i="28"/>
  <c r="CD63" i="28"/>
  <c r="BZ63" i="28"/>
  <c r="BV63" i="28"/>
  <c r="BT63" i="28"/>
  <c r="BR63" i="28"/>
  <c r="BN63" i="28"/>
  <c r="AX63" i="28"/>
  <c r="AP63" i="28"/>
  <c r="AN63" i="28"/>
  <c r="AH63" i="28"/>
  <c r="V63" i="28"/>
  <c r="R63" i="28"/>
  <c r="CG62" i="28"/>
  <c r="BY62" i="28"/>
  <c r="BQ62" i="28"/>
  <c r="BM62" i="28"/>
  <c r="BI62" i="28"/>
  <c r="AX62" i="28"/>
  <c r="AW62" i="28"/>
  <c r="AP62" i="28"/>
  <c r="AG62" i="28"/>
  <c r="Z62" i="28"/>
  <c r="DA53" i="28"/>
  <c r="CZ53" i="28"/>
  <c r="CY53" i="28"/>
  <c r="CX53" i="28"/>
  <c r="CW53" i="28"/>
  <c r="CV53" i="28"/>
  <c r="DA52" i="28"/>
  <c r="CZ52" i="28"/>
  <c r="CY52" i="28"/>
  <c r="CX52" i="28"/>
  <c r="CX54" i="28" s="1"/>
  <c r="CW52" i="28"/>
  <c r="CW54" i="28" s="1"/>
  <c r="CV52" i="28"/>
  <c r="DA51" i="28"/>
  <c r="CZ51" i="28"/>
  <c r="CZ54" i="28" s="1"/>
  <c r="CY51" i="28"/>
  <c r="CY54" i="28" s="1"/>
  <c r="CX51" i="28"/>
  <c r="CW51" i="28"/>
  <c r="CV51" i="28"/>
  <c r="DA50" i="28"/>
  <c r="CZ50" i="28"/>
  <c r="CY50" i="28"/>
  <c r="CX50" i="28"/>
  <c r="CW50" i="28"/>
  <c r="CV50" i="28"/>
  <c r="CT50" i="28"/>
  <c r="CS50" i="28"/>
  <c r="L48" i="28" s="1"/>
  <c r="CQ50" i="28"/>
  <c r="J47" i="28" s="1"/>
  <c r="CP50" i="28"/>
  <c r="I48" i="28" s="1"/>
  <c r="CO50" i="28"/>
  <c r="H48" i="28" s="1"/>
  <c r="CN50" i="28"/>
  <c r="G47" i="28" s="1"/>
  <c r="CM50" i="28"/>
  <c r="F47" i="28" s="1"/>
  <c r="CK50" i="28"/>
  <c r="D48" i="28" s="1"/>
  <c r="CJ50" i="28"/>
  <c r="C48" i="28" s="1"/>
  <c r="DA46" i="28"/>
  <c r="CZ46" i="28"/>
  <c r="CY46" i="28"/>
  <c r="CX46" i="28"/>
  <c r="CW46" i="28"/>
  <c r="CV46" i="28"/>
  <c r="CT46" i="28"/>
  <c r="M43" i="28" s="1"/>
  <c r="CS46" i="28"/>
  <c r="L44" i="28" s="1"/>
  <c r="K44" i="28"/>
  <c r="CQ46" i="28"/>
  <c r="J44" i="28" s="1"/>
  <c r="CP46" i="28"/>
  <c r="I43" i="28" s="1"/>
  <c r="CO46" i="28"/>
  <c r="H44" i="28" s="1"/>
  <c r="CN46" i="28"/>
  <c r="G44" i="28" s="1"/>
  <c r="CM46" i="28"/>
  <c r="F43" i="28" s="1"/>
  <c r="CK46" i="28"/>
  <c r="D44" i="28" s="1"/>
  <c r="CJ46" i="28"/>
  <c r="C43" i="28" s="1"/>
  <c r="DA42" i="28"/>
  <c r="CZ42" i="28"/>
  <c r="CY42" i="28"/>
  <c r="CX42" i="28"/>
  <c r="CW42" i="28"/>
  <c r="CV42" i="28"/>
  <c r="CT42" i="28"/>
  <c r="M39" i="28" s="1"/>
  <c r="CS42" i="28"/>
  <c r="L39" i="28" s="1"/>
  <c r="CQ42" i="28"/>
  <c r="J40" i="28" s="1"/>
  <c r="CP42" i="28"/>
  <c r="I39" i="28" s="1"/>
  <c r="CO42" i="28"/>
  <c r="H39" i="28" s="1"/>
  <c r="CN42" i="28"/>
  <c r="G39" i="28" s="1"/>
  <c r="CM42" i="28"/>
  <c r="F40" i="28" s="1"/>
  <c r="CK42" i="28"/>
  <c r="D39" i="28" s="1"/>
  <c r="CJ42" i="28"/>
  <c r="C40" i="28" s="1"/>
  <c r="DA38" i="28"/>
  <c r="CZ38" i="28"/>
  <c r="CY38" i="28"/>
  <c r="CX38" i="28"/>
  <c r="CW38" i="28"/>
  <c r="CV38" i="28"/>
  <c r="CT38" i="28"/>
  <c r="M36" i="28" s="1"/>
  <c r="CS38" i="28"/>
  <c r="L36" i="28" s="1"/>
  <c r="CQ38" i="28"/>
  <c r="J36" i="28" s="1"/>
  <c r="CP38" i="28"/>
  <c r="I36" i="28" s="1"/>
  <c r="CO38" i="28"/>
  <c r="H36" i="28" s="1"/>
  <c r="CN38" i="28"/>
  <c r="G35" i="28" s="1"/>
  <c r="CM38" i="28"/>
  <c r="F35" i="28" s="1"/>
  <c r="E36" i="28"/>
  <c r="CK38" i="28"/>
  <c r="D36" i="28" s="1"/>
  <c r="CJ38" i="28"/>
  <c r="C36" i="28" s="1"/>
  <c r="CU50" i="28"/>
  <c r="CU46" i="28"/>
  <c r="CU42" i="28"/>
  <c r="CU38" i="28"/>
  <c r="P63" i="28"/>
  <c r="X63" i="28"/>
  <c r="AV63" i="28"/>
  <c r="BD63" i="28"/>
  <c r="BL63" i="28"/>
  <c r="CB63" i="28"/>
  <c r="L35" i="28"/>
  <c r="I44" i="28"/>
  <c r="H40" i="28"/>
  <c r="K43" i="28"/>
  <c r="K46" i="28" s="1"/>
  <c r="L40" i="28"/>
  <c r="H47" i="28"/>
  <c r="D43" i="28"/>
  <c r="BC64" i="28"/>
  <c r="BS64" i="28"/>
  <c r="BK63" i="28"/>
  <c r="T63" i="28"/>
  <c r="AB63" i="28"/>
  <c r="AR63" i="28"/>
  <c r="AZ63" i="28"/>
  <c r="BH63" i="28"/>
  <c r="BP63" i="28"/>
  <c r="BX63" i="28"/>
  <c r="CF63" i="28"/>
  <c r="P62" i="28"/>
  <c r="T62" i="28"/>
  <c r="AB62" i="28"/>
  <c r="AF62" i="28"/>
  <c r="AV62" i="28"/>
  <c r="BD62" i="28"/>
  <c r="BL62" i="28"/>
  <c r="BP62" i="28"/>
  <c r="BX62" i="28"/>
  <c r="CF62" i="28"/>
  <c r="Q63" i="28"/>
  <c r="U63" i="28"/>
  <c r="Y63" i="28"/>
  <c r="AC63" i="28"/>
  <c r="AG63" i="28"/>
  <c r="AK63" i="28"/>
  <c r="AO63" i="28"/>
  <c r="AW63" i="28"/>
  <c r="BA63" i="28"/>
  <c r="BE63" i="28"/>
  <c r="BI63" i="28"/>
  <c r="BQ63" i="28"/>
  <c r="BU63" i="28"/>
  <c r="BY63" i="28"/>
  <c r="CC63" i="28"/>
  <c r="CG63" i="28"/>
  <c r="R64" i="28"/>
  <c r="AD64" i="28"/>
  <c r="AH64" i="28"/>
  <c r="AP64" i="28"/>
  <c r="AX64" i="28"/>
  <c r="BF64" i="28"/>
  <c r="BJ64" i="28"/>
  <c r="BV64" i="28"/>
  <c r="CD64" i="28"/>
  <c r="C39" i="28"/>
  <c r="E35" i="28"/>
  <c r="M35" i="28"/>
  <c r="DA54" i="28"/>
  <c r="C35" i="28"/>
  <c r="J35" i="28"/>
  <c r="CJ54" i="28"/>
  <c r="S5" i="47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AX26" i="28"/>
  <c r="AW26" i="28"/>
  <c r="AV26" i="28"/>
  <c r="AU26" i="28"/>
  <c r="AT26" i="28"/>
  <c r="AS26" i="28"/>
  <c r="AR26" i="28"/>
  <c r="AQ26" i="28"/>
  <c r="AP26" i="28"/>
  <c r="AO26" i="28"/>
  <c r="AN26" i="28"/>
  <c r="AM26" i="28"/>
  <c r="AL26" i="28"/>
  <c r="AK26" i="28"/>
  <c r="AJ26" i="28"/>
  <c r="AI26" i="28"/>
  <c r="AH26" i="28"/>
  <c r="AG26" i="28"/>
  <c r="AF26" i="28"/>
  <c r="AF22" i="28"/>
  <c r="AF23" i="28"/>
  <c r="AF24" i="28"/>
  <c r="AF25" i="28"/>
  <c r="AE26" i="28"/>
  <c r="AD26" i="28"/>
  <c r="AC26" i="28"/>
  <c r="AB26" i="28"/>
  <c r="AA26" i="28"/>
  <c r="Z26" i="28"/>
  <c r="Y26" i="28"/>
  <c r="X26" i="28"/>
  <c r="W26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S22" i="28"/>
  <c r="BS23" i="28"/>
  <c r="BS24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C22" i="28"/>
  <c r="BC23" i="28"/>
  <c r="BC24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M22" i="28"/>
  <c r="AM23" i="28"/>
  <c r="AM24" i="28"/>
  <c r="AL25" i="28"/>
  <c r="AK25" i="28"/>
  <c r="AJ25" i="28"/>
  <c r="AI25" i="28"/>
  <c r="AH25" i="28"/>
  <c r="AG25" i="28"/>
  <c r="AE25" i="28"/>
  <c r="AD25" i="28"/>
  <c r="AC25" i="28"/>
  <c r="AB25" i="28"/>
  <c r="AA25" i="28"/>
  <c r="Z25" i="28"/>
  <c r="Y25" i="28"/>
  <c r="X25" i="28"/>
  <c r="W25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B24" i="28"/>
  <c r="BA24" i="28"/>
  <c r="AZ24" i="28"/>
  <c r="AY24" i="28"/>
  <c r="AX24" i="28"/>
  <c r="AW24" i="28"/>
  <c r="AV24" i="28"/>
  <c r="AU24" i="28"/>
  <c r="AT24" i="28"/>
  <c r="AT22" i="28"/>
  <c r="AT23" i="28"/>
  <c r="AS24" i="28"/>
  <c r="AR24" i="28"/>
  <c r="AQ24" i="28"/>
  <c r="AP24" i="28"/>
  <c r="AO24" i="28"/>
  <c r="AN24" i="28"/>
  <c r="AL24" i="28"/>
  <c r="AK24" i="28"/>
  <c r="AJ24" i="28"/>
  <c r="AI24" i="28"/>
  <c r="AH24" i="28"/>
  <c r="AG24" i="28"/>
  <c r="AE24" i="28"/>
  <c r="AD24" i="28"/>
  <c r="AC24" i="28"/>
  <c r="AB24" i="28"/>
  <c r="AA24" i="28"/>
  <c r="Z24" i="28"/>
  <c r="Y24" i="28"/>
  <c r="X24" i="28"/>
  <c r="W24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B23" i="28"/>
  <c r="BA23" i="28"/>
  <c r="BA22" i="28"/>
  <c r="AZ23" i="28"/>
  <c r="AY23" i="28"/>
  <c r="AX23" i="28"/>
  <c r="AW23" i="28"/>
  <c r="AV23" i="28"/>
  <c r="AU23" i="28"/>
  <c r="AS23" i="28"/>
  <c r="AS22" i="28"/>
  <c r="AR23" i="28"/>
  <c r="AQ23" i="28"/>
  <c r="AP23" i="28"/>
  <c r="AO23" i="28"/>
  <c r="AN23" i="28"/>
  <c r="AL23" i="28"/>
  <c r="AK23" i="28"/>
  <c r="AJ23" i="28"/>
  <c r="AI23" i="28"/>
  <c r="AH23" i="28"/>
  <c r="AG23" i="28"/>
  <c r="AE23" i="28"/>
  <c r="AD23" i="28"/>
  <c r="AC23" i="28"/>
  <c r="AB23" i="28"/>
  <c r="AA23" i="28"/>
  <c r="Z23" i="28"/>
  <c r="Y23" i="28"/>
  <c r="X23" i="28"/>
  <c r="W23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B22" i="28"/>
  <c r="AZ22" i="28"/>
  <c r="AY22" i="28"/>
  <c r="AX22" i="28"/>
  <c r="AW22" i="28"/>
  <c r="AV22" i="28"/>
  <c r="AU22" i="28"/>
  <c r="AR22" i="28"/>
  <c r="AQ22" i="28"/>
  <c r="AP22" i="28"/>
  <c r="AO22" i="28"/>
  <c r="AN22" i="28"/>
  <c r="AL22" i="28"/>
  <c r="AK22" i="28"/>
  <c r="AJ22" i="28"/>
  <c r="AI22" i="28"/>
  <c r="AH22" i="28"/>
  <c r="AG22" i="28"/>
  <c r="AE22" i="28"/>
  <c r="AD22" i="28"/>
  <c r="AC22" i="28"/>
  <c r="AB22" i="28"/>
  <c r="AA22" i="28"/>
  <c r="Z22" i="28"/>
  <c r="Y22" i="28"/>
  <c r="X22" i="28"/>
  <c r="CH18" i="28"/>
  <c r="CG18" i="28"/>
  <c r="CF18" i="28"/>
  <c r="CE18" i="28"/>
  <c r="CD18" i="28"/>
  <c r="CC18" i="28"/>
  <c r="CB18" i="28"/>
  <c r="CA18" i="28"/>
  <c r="BZ18" i="28"/>
  <c r="BY18" i="28"/>
  <c r="BX18" i="28"/>
  <c r="BW18" i="28"/>
  <c r="BV18" i="28"/>
  <c r="BU18" i="28"/>
  <c r="BT18" i="28"/>
  <c r="BS18" i="28"/>
  <c r="BR18" i="28"/>
  <c r="BQ18" i="28"/>
  <c r="BP18" i="28"/>
  <c r="BO18" i="28"/>
  <c r="BN18" i="28"/>
  <c r="BM18" i="28"/>
  <c r="BL18" i="28"/>
  <c r="BK18" i="28"/>
  <c r="BJ18" i="28"/>
  <c r="BI18" i="28"/>
  <c r="BH18" i="28"/>
  <c r="BG18" i="28"/>
  <c r="BG15" i="28"/>
  <c r="BG16" i="28"/>
  <c r="BG17" i="28"/>
  <c r="BF18" i="28"/>
  <c r="BE18" i="28"/>
  <c r="BD18" i="28"/>
  <c r="BC18" i="28"/>
  <c r="BB18" i="28"/>
  <c r="BA18" i="28"/>
  <c r="AZ18" i="28"/>
  <c r="AY18" i="28"/>
  <c r="AX18" i="28"/>
  <c r="AW18" i="28"/>
  <c r="AV18" i="28"/>
  <c r="AU18" i="28"/>
  <c r="AT18" i="28"/>
  <c r="AS18" i="28"/>
  <c r="AR18" i="28"/>
  <c r="AQ18" i="28"/>
  <c r="AP18" i="28"/>
  <c r="AO18" i="28"/>
  <c r="AN18" i="28"/>
  <c r="AM18" i="28"/>
  <c r="AL18" i="28"/>
  <c r="AK18" i="28"/>
  <c r="AJ18" i="28"/>
  <c r="AI18" i="28"/>
  <c r="AH18" i="28"/>
  <c r="AG18" i="28"/>
  <c r="AF18" i="28"/>
  <c r="AE18" i="28"/>
  <c r="AD18" i="28"/>
  <c r="AC18" i="28"/>
  <c r="AB18" i="28"/>
  <c r="AA18" i="28"/>
  <c r="Z18" i="28"/>
  <c r="Y18" i="28"/>
  <c r="X18" i="28"/>
  <c r="W18" i="28"/>
  <c r="CH17" i="28"/>
  <c r="CG17" i="28"/>
  <c r="CF17" i="28"/>
  <c r="CE17" i="28"/>
  <c r="CD17" i="28"/>
  <c r="CC17" i="28"/>
  <c r="CB17" i="28"/>
  <c r="CA17" i="28"/>
  <c r="BZ17" i="28"/>
  <c r="BY17" i="28"/>
  <c r="BX17" i="28"/>
  <c r="BW17" i="28"/>
  <c r="BV17" i="28"/>
  <c r="BU17" i="28"/>
  <c r="BT17" i="28"/>
  <c r="BS17" i="28"/>
  <c r="BR17" i="28"/>
  <c r="BQ17" i="28"/>
  <c r="BP17" i="28"/>
  <c r="BO17" i="28"/>
  <c r="BN17" i="28"/>
  <c r="BM17" i="28"/>
  <c r="BL17" i="28"/>
  <c r="BK17" i="28"/>
  <c r="BJ17" i="28"/>
  <c r="BI17" i="28"/>
  <c r="BH17" i="28"/>
  <c r="BF17" i="28"/>
  <c r="BE17" i="28"/>
  <c r="BD17" i="28"/>
  <c r="BC17" i="28"/>
  <c r="BB17" i="28"/>
  <c r="BA17" i="28"/>
  <c r="AZ17" i="28"/>
  <c r="AY17" i="28"/>
  <c r="AX17" i="28"/>
  <c r="AW17" i="28"/>
  <c r="AV17" i="28"/>
  <c r="AU17" i="28"/>
  <c r="AT17" i="28"/>
  <c r="AS17" i="28"/>
  <c r="AR17" i="28"/>
  <c r="AQ17" i="28"/>
  <c r="AP17" i="28"/>
  <c r="AO17" i="28"/>
  <c r="AN17" i="28"/>
  <c r="AM17" i="28"/>
  <c r="AL17" i="28"/>
  <c r="AK17" i="28"/>
  <c r="AJ17" i="28"/>
  <c r="AI17" i="28"/>
  <c r="AH17" i="28"/>
  <c r="AG17" i="28"/>
  <c r="AF17" i="28"/>
  <c r="AE17" i="28"/>
  <c r="AD17" i="28"/>
  <c r="AC17" i="28"/>
  <c r="AB17" i="28"/>
  <c r="AA17" i="28"/>
  <c r="Z17" i="28"/>
  <c r="Y17" i="28"/>
  <c r="X17" i="28"/>
  <c r="W17" i="28"/>
  <c r="CH16" i="28"/>
  <c r="CG16" i="28"/>
  <c r="CF16" i="28"/>
  <c r="CE16" i="28"/>
  <c r="CD16" i="28"/>
  <c r="CC16" i="28"/>
  <c r="CB16" i="28"/>
  <c r="CA16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F16" i="28"/>
  <c r="BE16" i="28"/>
  <c r="BD16" i="28"/>
  <c r="BC16" i="28"/>
  <c r="BB16" i="28"/>
  <c r="BA16" i="28"/>
  <c r="AZ16" i="28"/>
  <c r="AY16" i="28"/>
  <c r="AX16" i="28"/>
  <c r="AW16" i="28"/>
  <c r="AV16" i="28"/>
  <c r="AU16" i="28"/>
  <c r="AT16" i="28"/>
  <c r="AS16" i="28"/>
  <c r="AR16" i="28"/>
  <c r="AQ16" i="28"/>
  <c r="AP16" i="28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F15" i="28"/>
  <c r="BE15" i="28"/>
  <c r="BD15" i="28"/>
  <c r="BC15" i="28"/>
  <c r="BB15" i="28"/>
  <c r="BA15" i="28"/>
  <c r="AZ15" i="28"/>
  <c r="AY15" i="28"/>
  <c r="AX15" i="28"/>
  <c r="AW15" i="28"/>
  <c r="AV15" i="28"/>
  <c r="AU15" i="28"/>
  <c r="AT15" i="28"/>
  <c r="AS15" i="28"/>
  <c r="AR15" i="28"/>
  <c r="AQ15" i="28"/>
  <c r="AP15" i="28"/>
  <c r="AO15" i="28"/>
  <c r="AN15" i="28"/>
  <c r="AM15" i="28"/>
  <c r="AL15" i="28"/>
  <c r="AK15" i="28"/>
  <c r="AJ15" i="28"/>
  <c r="AI15" i="28"/>
  <c r="AH15" i="28"/>
  <c r="AG15" i="28"/>
  <c r="AF15" i="28"/>
  <c r="AE15" i="28"/>
  <c r="AD15" i="28"/>
  <c r="AC15" i="28"/>
  <c r="AB15" i="28"/>
  <c r="AA15" i="28"/>
  <c r="Z15" i="28"/>
  <c r="Y15" i="28"/>
  <c r="X15" i="28"/>
  <c r="W15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M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X10" i="28"/>
  <c r="AW10" i="28"/>
  <c r="AV10" i="28"/>
  <c r="AU10" i="28"/>
  <c r="AT10" i="28"/>
  <c r="AS10" i="28"/>
  <c r="AR10" i="28"/>
  <c r="AQ10" i="28"/>
  <c r="AP10" i="28"/>
  <c r="AO10" i="28"/>
  <c r="AN10" i="28"/>
  <c r="AM10" i="28"/>
  <c r="AL10" i="28"/>
  <c r="AK10" i="28"/>
  <c r="AJ10" i="28"/>
  <c r="AI10" i="28"/>
  <c r="AH10" i="28"/>
  <c r="AG10" i="28"/>
  <c r="AF10" i="28"/>
  <c r="AE10" i="28"/>
  <c r="AD10" i="28"/>
  <c r="AC10" i="28"/>
  <c r="AB10" i="28"/>
  <c r="AA10" i="28"/>
  <c r="Z10" i="28"/>
  <c r="Y10" i="28"/>
  <c r="X10" i="28"/>
  <c r="W10" i="28"/>
  <c r="CH9" i="28"/>
  <c r="CG9" i="28"/>
  <c r="CF9" i="28"/>
  <c r="CE9" i="28"/>
  <c r="CD9" i="28"/>
  <c r="CC9" i="28"/>
  <c r="CB9" i="28"/>
  <c r="CA9" i="28"/>
  <c r="BZ9" i="28"/>
  <c r="BY9" i="28"/>
  <c r="BX9" i="28"/>
  <c r="BW9" i="28"/>
  <c r="BV9" i="28"/>
  <c r="BU9" i="28"/>
  <c r="BT9" i="28"/>
  <c r="BS9" i="28"/>
  <c r="BR9" i="28"/>
  <c r="BQ9" i="28"/>
  <c r="BP9" i="28"/>
  <c r="BO9" i="28"/>
  <c r="BN9" i="28"/>
  <c r="BM9" i="28"/>
  <c r="BL9" i="28"/>
  <c r="BK9" i="28"/>
  <c r="BJ9" i="28"/>
  <c r="BI9" i="28"/>
  <c r="BH9" i="28"/>
  <c r="BG9" i="28"/>
  <c r="BF9" i="28"/>
  <c r="BE9" i="28"/>
  <c r="BD9" i="28"/>
  <c r="BC9" i="28"/>
  <c r="BB9" i="28"/>
  <c r="BA9" i="28"/>
  <c r="AZ9" i="28"/>
  <c r="AY9" i="28"/>
  <c r="AX9" i="28"/>
  <c r="AW9" i="28"/>
  <c r="AV9" i="28"/>
  <c r="AU9" i="28"/>
  <c r="AT9" i="28"/>
  <c r="AS9" i="28"/>
  <c r="AR9" i="28"/>
  <c r="AQ9" i="28"/>
  <c r="AP9" i="28"/>
  <c r="AO9" i="28"/>
  <c r="AN9" i="28"/>
  <c r="AM9" i="28"/>
  <c r="AL9" i="28"/>
  <c r="AK9" i="28"/>
  <c r="AJ9" i="28"/>
  <c r="AI9" i="28"/>
  <c r="AH9" i="28"/>
  <c r="AG9" i="28"/>
  <c r="AF9" i="28"/>
  <c r="AE9" i="28"/>
  <c r="AD9" i="28"/>
  <c r="AC9" i="28"/>
  <c r="AB9" i="28"/>
  <c r="AA9" i="28"/>
  <c r="Z9" i="28"/>
  <c r="Y9" i="28"/>
  <c r="X9" i="28"/>
  <c r="W9" i="28"/>
  <c r="CH8" i="28"/>
  <c r="CG8" i="28"/>
  <c r="CF8" i="28"/>
  <c r="CE8" i="28"/>
  <c r="CD8" i="28"/>
  <c r="CC8" i="28"/>
  <c r="CB8" i="28"/>
  <c r="CA8" i="28"/>
  <c r="BZ8" i="28"/>
  <c r="BY8" i="28"/>
  <c r="BX8" i="28"/>
  <c r="BW8" i="28"/>
  <c r="BV8" i="28"/>
  <c r="BU8" i="28"/>
  <c r="BT8" i="28"/>
  <c r="BS8" i="28"/>
  <c r="BR8" i="28"/>
  <c r="BQ8" i="28"/>
  <c r="BP8" i="28"/>
  <c r="BO8" i="28"/>
  <c r="BN8" i="28"/>
  <c r="BM8" i="28"/>
  <c r="BL8" i="28"/>
  <c r="BK8" i="28"/>
  <c r="BJ8" i="28"/>
  <c r="BI8" i="28"/>
  <c r="BH8" i="28"/>
  <c r="BG8" i="28"/>
  <c r="BF8" i="28"/>
  <c r="BE8" i="28"/>
  <c r="BD8" i="28"/>
  <c r="BC8" i="28"/>
  <c r="BB8" i="28"/>
  <c r="BA8" i="28"/>
  <c r="AZ8" i="28"/>
  <c r="AY8" i="28"/>
  <c r="AX8" i="28"/>
  <c r="AW8" i="28"/>
  <c r="AV8" i="28"/>
  <c r="AU8" i="28"/>
  <c r="AT8" i="28"/>
  <c r="AS8" i="28"/>
  <c r="AR8" i="28"/>
  <c r="AQ8" i="28"/>
  <c r="AP8" i="28"/>
  <c r="AO8" i="28"/>
  <c r="AN8" i="28"/>
  <c r="AM8" i="28"/>
  <c r="AL8" i="28"/>
  <c r="AK8" i="28"/>
  <c r="AJ8" i="28"/>
  <c r="AI8" i="28"/>
  <c r="AH8" i="28"/>
  <c r="AG8" i="28"/>
  <c r="AF8" i="28"/>
  <c r="AE8" i="28"/>
  <c r="AD8" i="28"/>
  <c r="AC8" i="28"/>
  <c r="AB8" i="28"/>
  <c r="AA8" i="28"/>
  <c r="Z8" i="28"/>
  <c r="Y8" i="28"/>
  <c r="X8" i="28"/>
  <c r="W8" i="28"/>
  <c r="CH7" i="28"/>
  <c r="CG7" i="28"/>
  <c r="CF7" i="28"/>
  <c r="CE7" i="28"/>
  <c r="CD7" i="28"/>
  <c r="CC7" i="28"/>
  <c r="CB7" i="28"/>
  <c r="CA7" i="28"/>
  <c r="BZ7" i="28"/>
  <c r="BY7" i="28"/>
  <c r="BX7" i="28"/>
  <c r="BW7" i="28"/>
  <c r="BV7" i="28"/>
  <c r="BU7" i="28"/>
  <c r="BT7" i="28"/>
  <c r="BS7" i="28"/>
  <c r="BR7" i="28"/>
  <c r="BQ7" i="28"/>
  <c r="BP7" i="28"/>
  <c r="BO7" i="28"/>
  <c r="BN7" i="28"/>
  <c r="BM7" i="28"/>
  <c r="BL7" i="28"/>
  <c r="BK7" i="28"/>
  <c r="BJ7" i="28"/>
  <c r="BI7" i="28"/>
  <c r="BH7" i="28"/>
  <c r="BG7" i="28"/>
  <c r="BF7" i="28"/>
  <c r="BE7" i="28"/>
  <c r="BD7" i="28"/>
  <c r="BC7" i="28"/>
  <c r="BB7" i="28"/>
  <c r="BA7" i="28"/>
  <c r="AZ7" i="28"/>
  <c r="AY7" i="28"/>
  <c r="AX7" i="28"/>
  <c r="AW7" i="28"/>
  <c r="AV7" i="28"/>
  <c r="AU7" i="28"/>
  <c r="AT7" i="28"/>
  <c r="AS7" i="28"/>
  <c r="AR7" i="28"/>
  <c r="AQ7" i="28"/>
  <c r="AP7" i="28"/>
  <c r="AO7" i="28"/>
  <c r="AN7" i="28"/>
  <c r="AM7" i="28"/>
  <c r="AL7" i="28"/>
  <c r="AK7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CH6" i="28"/>
  <c r="CG6" i="28"/>
  <c r="CF6" i="28"/>
  <c r="CE6" i="28"/>
  <c r="CD6" i="28"/>
  <c r="CC6" i="28"/>
  <c r="CB6" i="28"/>
  <c r="CA6" i="28"/>
  <c r="BZ6" i="28"/>
  <c r="BY6" i="28"/>
  <c r="BX6" i="28"/>
  <c r="BW6" i="28"/>
  <c r="BV6" i="28"/>
  <c r="BU6" i="28"/>
  <c r="BT6" i="28"/>
  <c r="BS6" i="28"/>
  <c r="BR6" i="28"/>
  <c r="BQ6" i="28"/>
  <c r="BP6" i="28"/>
  <c r="BO6" i="28"/>
  <c r="BN6" i="28"/>
  <c r="BM6" i="28"/>
  <c r="BL6" i="28"/>
  <c r="BK6" i="28"/>
  <c r="BJ6" i="28"/>
  <c r="BI6" i="28"/>
  <c r="BH6" i="28"/>
  <c r="BG6" i="28"/>
  <c r="BF6" i="28"/>
  <c r="BE6" i="28"/>
  <c r="BD6" i="28"/>
  <c r="BC6" i="28"/>
  <c r="BB6" i="28"/>
  <c r="BA6" i="28"/>
  <c r="AZ6" i="28"/>
  <c r="AY6" i="28"/>
  <c r="AX6" i="28"/>
  <c r="AW6" i="28"/>
  <c r="AV6" i="28"/>
  <c r="AU6" i="28"/>
  <c r="AT6" i="28"/>
  <c r="AS6" i="28"/>
  <c r="AR6" i="28"/>
  <c r="AQ6" i="28"/>
  <c r="AP6" i="28"/>
  <c r="AO6" i="28"/>
  <c r="AN6" i="28"/>
  <c r="AM6" i="28"/>
  <c r="AL6" i="28"/>
  <c r="AK6" i="28"/>
  <c r="AJ6" i="28"/>
  <c r="AI6" i="28"/>
  <c r="AH6" i="28"/>
  <c r="AG6" i="28"/>
  <c r="AF6" i="28"/>
  <c r="AE6" i="28"/>
  <c r="AD6" i="28"/>
  <c r="AC6" i="28"/>
  <c r="AB6" i="28"/>
  <c r="AA6" i="28"/>
  <c r="Z6" i="28"/>
  <c r="Y6" i="28"/>
  <c r="X6" i="28"/>
  <c r="C52" i="28"/>
  <c r="C51" i="28"/>
  <c r="C13" i="28"/>
  <c r="D13" i="28"/>
  <c r="E13" i="28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BD2" i="2" s="1"/>
  <c r="BE2" i="2" s="1"/>
  <c r="BF2" i="2" s="1"/>
  <c r="BG2" i="2" s="1"/>
  <c r="BH2" i="2" s="1"/>
  <c r="BI2" i="2" s="1"/>
  <c r="BJ2" i="2" s="1"/>
  <c r="BK2" i="2" s="1"/>
  <c r="BL2" i="2" s="1"/>
  <c r="BM2" i="2" s="1"/>
  <c r="BN2" i="2" s="1"/>
  <c r="BO2" i="2" s="1"/>
  <c r="BP2" i="2" s="1"/>
  <c r="BQ2" i="2" s="1"/>
  <c r="BR2" i="2" s="1"/>
  <c r="BS2" i="2" s="1"/>
  <c r="BT2" i="2" s="1"/>
  <c r="BU2" i="2" s="1"/>
  <c r="BV2" i="2" s="1"/>
  <c r="BW2" i="2" s="1"/>
  <c r="BX2" i="2" s="1"/>
  <c r="BY2" i="2" s="1"/>
  <c r="BZ2" i="2" s="1"/>
  <c r="CA2" i="2" s="1"/>
  <c r="CB2" i="2" s="1"/>
  <c r="CC2" i="2" s="1"/>
  <c r="CD2" i="2" s="1"/>
  <c r="CE2" i="2" s="1"/>
  <c r="CF2" i="2" s="1"/>
  <c r="CG2" i="2" s="1"/>
  <c r="CH2" i="2" s="1"/>
  <c r="L113" i="39"/>
  <c r="F113" i="39"/>
  <c r="H85" i="39"/>
  <c r="L71" i="39"/>
  <c r="F71" i="39"/>
  <c r="K43" i="39"/>
  <c r="H29" i="39"/>
  <c r="K71" i="43"/>
  <c r="J71" i="43"/>
  <c r="H71" i="43"/>
  <c r="F71" i="43"/>
  <c r="E71" i="43"/>
  <c r="M70" i="43"/>
  <c r="K70" i="43"/>
  <c r="I70" i="43"/>
  <c r="F70" i="43"/>
  <c r="E70" i="43"/>
  <c r="L69" i="43"/>
  <c r="I69" i="43"/>
  <c r="H69" i="43"/>
  <c r="F69" i="43"/>
  <c r="D69" i="43"/>
  <c r="L68" i="43"/>
  <c r="K68" i="43"/>
  <c r="I68" i="43"/>
  <c r="G68" i="43"/>
  <c r="D68" i="43"/>
  <c r="L67" i="43"/>
  <c r="J67" i="43"/>
  <c r="G67" i="43"/>
  <c r="F67" i="43"/>
  <c r="D67" i="43"/>
  <c r="M66" i="43"/>
  <c r="J66" i="43"/>
  <c r="I66" i="43"/>
  <c r="G66" i="43"/>
  <c r="E66" i="43"/>
  <c r="M65" i="43"/>
  <c r="L65" i="43"/>
  <c r="J65" i="43"/>
  <c r="H65" i="43"/>
  <c r="G65" i="43"/>
  <c r="E65" i="43"/>
  <c r="D65" i="43"/>
  <c r="M64" i="43"/>
  <c r="K64" i="43"/>
  <c r="H64" i="43"/>
  <c r="G64" i="43"/>
  <c r="E64" i="43"/>
  <c r="K63" i="43"/>
  <c r="J63" i="43"/>
  <c r="H63" i="43"/>
  <c r="F63" i="43"/>
  <c r="E63" i="43"/>
  <c r="M62" i="43"/>
  <c r="K62" i="43"/>
  <c r="I62" i="43"/>
  <c r="F62" i="43"/>
  <c r="E62" i="43"/>
  <c r="L61" i="43"/>
  <c r="J61" i="43"/>
  <c r="I61" i="43"/>
  <c r="H61" i="43"/>
  <c r="G61" i="43"/>
  <c r="F61" i="43"/>
  <c r="D61" i="43"/>
  <c r="M60" i="43"/>
  <c r="L60" i="43"/>
  <c r="K60" i="43"/>
  <c r="I60" i="43"/>
  <c r="G60" i="43"/>
  <c r="E60" i="43"/>
  <c r="D60" i="43"/>
  <c r="M53" i="43"/>
  <c r="K53" i="43"/>
  <c r="J53" i="43"/>
  <c r="I53" i="43"/>
  <c r="G53" i="43"/>
  <c r="E53" i="43"/>
  <c r="M52" i="43"/>
  <c r="L52" i="43"/>
  <c r="J52" i="43"/>
  <c r="H52" i="43"/>
  <c r="F52" i="43"/>
  <c r="E52" i="43"/>
  <c r="D52" i="43"/>
  <c r="M51" i="43"/>
  <c r="K51" i="43"/>
  <c r="I51" i="43"/>
  <c r="H51" i="43"/>
  <c r="G51" i="43"/>
  <c r="E51" i="43"/>
  <c r="L50" i="43"/>
  <c r="K50" i="43"/>
  <c r="J50" i="43"/>
  <c r="H50" i="43"/>
  <c r="G50" i="43"/>
  <c r="F50" i="43"/>
  <c r="D50" i="43"/>
  <c r="M49" i="43"/>
  <c r="K49" i="43"/>
  <c r="I49" i="43"/>
  <c r="G49" i="43"/>
  <c r="F49" i="43"/>
  <c r="E49" i="43"/>
  <c r="L48" i="43"/>
  <c r="J48" i="43"/>
  <c r="I48" i="43"/>
  <c r="H48" i="43"/>
  <c r="F48" i="43"/>
  <c r="D48" i="43"/>
  <c r="M47" i="43"/>
  <c r="L47" i="43"/>
  <c r="K47" i="43"/>
  <c r="I47" i="43"/>
  <c r="G47" i="43"/>
  <c r="E47" i="43"/>
  <c r="D47" i="43"/>
  <c r="L46" i="43"/>
  <c r="J46" i="43"/>
  <c r="H46" i="43"/>
  <c r="G46" i="43"/>
  <c r="F46" i="43"/>
  <c r="D46" i="43"/>
  <c r="M45" i="43"/>
  <c r="K45" i="43"/>
  <c r="J45" i="43"/>
  <c r="I45" i="43"/>
  <c r="G45" i="43"/>
  <c r="E45" i="43"/>
  <c r="M44" i="43"/>
  <c r="L44" i="43"/>
  <c r="J44" i="43"/>
  <c r="H44" i="43"/>
  <c r="F44" i="43"/>
  <c r="E44" i="43"/>
  <c r="D44" i="43"/>
  <c r="M43" i="43"/>
  <c r="K43" i="43"/>
  <c r="I43" i="43"/>
  <c r="H43" i="43"/>
  <c r="G43" i="43"/>
  <c r="E43" i="43"/>
  <c r="L42" i="43"/>
  <c r="K42" i="43"/>
  <c r="J42" i="43"/>
  <c r="H42" i="43"/>
  <c r="F42" i="43"/>
  <c r="D42" i="43"/>
  <c r="BG176" i="40"/>
  <c r="BF176" i="40"/>
  <c r="BD176" i="40"/>
  <c r="BB176" i="40"/>
  <c r="BA176" i="40"/>
  <c r="E17" i="31" s="1"/>
  <c r="BI175" i="40"/>
  <c r="M16" i="31" s="1"/>
  <c r="BG175" i="40"/>
  <c r="BE175" i="40"/>
  <c r="BB175" i="40"/>
  <c r="BA175" i="40"/>
  <c r="E16" i="31" s="1"/>
  <c r="BH174" i="40"/>
  <c r="BF174" i="40"/>
  <c r="BE174" i="40"/>
  <c r="BD174" i="40"/>
  <c r="H15" i="31" s="1"/>
  <c r="BC174" i="40"/>
  <c r="G15" i="31" s="1"/>
  <c r="BB174" i="40"/>
  <c r="F15" i="31" s="1"/>
  <c r="AZ174" i="40"/>
  <c r="BI173" i="40"/>
  <c r="M14" i="31" s="1"/>
  <c r="BH173" i="40"/>
  <c r="BG173" i="40"/>
  <c r="K14" i="31" s="1"/>
  <c r="BE173" i="40"/>
  <c r="I14" i="31" s="1"/>
  <c r="BC173" i="40"/>
  <c r="AZ173" i="40"/>
  <c r="BH172" i="40"/>
  <c r="BF172" i="40"/>
  <c r="BE172" i="40"/>
  <c r="I13" i="31" s="1"/>
  <c r="BB172" i="40"/>
  <c r="BA172" i="40"/>
  <c r="E13" i="31" s="1"/>
  <c r="AZ172" i="40"/>
  <c r="D13" i="31" s="1"/>
  <c r="BI171" i="40"/>
  <c r="BF171" i="40"/>
  <c r="J12" i="31" s="1"/>
  <c r="BE171" i="40"/>
  <c r="I12" i="31" s="1"/>
  <c r="BC171" i="40"/>
  <c r="G12" i="31" s="1"/>
  <c r="BI170" i="40"/>
  <c r="BH170" i="40"/>
  <c r="L11" i="31" s="1"/>
  <c r="BF170" i="40"/>
  <c r="J11" i="31" s="1"/>
  <c r="BD170" i="40"/>
  <c r="H11" i="31" s="1"/>
  <c r="BA170" i="40"/>
  <c r="AZ170" i="40"/>
  <c r="BI169" i="40"/>
  <c r="M10" i="31" s="1"/>
  <c r="BG169" i="40"/>
  <c r="BD169" i="40"/>
  <c r="H10" i="31" s="1"/>
  <c r="BC169" i="40"/>
  <c r="G10" i="31" s="1"/>
  <c r="BA169" i="40"/>
  <c r="E10" i="31" s="1"/>
  <c r="BI168" i="40"/>
  <c r="M9" i="31" s="1"/>
  <c r="BG168" i="40"/>
  <c r="BF168" i="40"/>
  <c r="J9" i="31" s="1"/>
  <c r="BD168" i="40"/>
  <c r="H9" i="31" s="1"/>
  <c r="BB168" i="40"/>
  <c r="BI167" i="40"/>
  <c r="M8" i="31" s="1"/>
  <c r="BG167" i="40"/>
  <c r="BE167" i="40"/>
  <c r="BB167" i="40"/>
  <c r="BA167" i="40"/>
  <c r="BH166" i="40"/>
  <c r="BG166" i="40"/>
  <c r="BE166" i="40"/>
  <c r="BD166" i="40"/>
  <c r="H7" i="31" s="1"/>
  <c r="BB166" i="40"/>
  <c r="AZ166" i="40"/>
  <c r="BH165" i="40"/>
  <c r="L6" i="31" s="1"/>
  <c r="BG165" i="40"/>
  <c r="K6" i="31" s="1"/>
  <c r="BE165" i="40"/>
  <c r="BC165" i="40"/>
  <c r="AZ165" i="40"/>
  <c r="D6" i="31" s="1"/>
  <c r="AS176" i="40"/>
  <c r="M17" i="30" s="1"/>
  <c r="AR176" i="40"/>
  <c r="L17" i="30" s="1"/>
  <c r="AP176" i="40"/>
  <c r="J17" i="30" s="1"/>
  <c r="AO176" i="40"/>
  <c r="I17" i="30" s="1"/>
  <c r="AN176" i="40"/>
  <c r="H17" i="30" s="1"/>
  <c r="AM176" i="40"/>
  <c r="G17" i="30" s="1"/>
  <c r="AK176" i="40"/>
  <c r="AJ176" i="40"/>
  <c r="AS175" i="40"/>
  <c r="AR175" i="40"/>
  <c r="L16" i="30" s="1"/>
  <c r="AP175" i="40"/>
  <c r="J16" i="30" s="1"/>
  <c r="AM175" i="40"/>
  <c r="G16" i="30" s="1"/>
  <c r="AK175" i="40"/>
  <c r="E16" i="30" s="1"/>
  <c r="AJ175" i="40"/>
  <c r="D16" i="30" s="1"/>
  <c r="AQ174" i="40"/>
  <c r="AP174" i="40"/>
  <c r="J15" i="30" s="1"/>
  <c r="AN174" i="40"/>
  <c r="H15" i="30" s="1"/>
  <c r="AM174" i="40"/>
  <c r="G15" i="30" s="1"/>
  <c r="AL174" i="40"/>
  <c r="F15" i="30" s="1"/>
  <c r="AK174" i="40"/>
  <c r="E15" i="30" s="1"/>
  <c r="AS173" i="40"/>
  <c r="M14" i="30" s="1"/>
  <c r="AQ173" i="40"/>
  <c r="K14" i="30" s="1"/>
  <c r="AP173" i="40"/>
  <c r="J14" i="30" s="1"/>
  <c r="AN173" i="40"/>
  <c r="AL173" i="40"/>
  <c r="F14" i="30" s="1"/>
  <c r="AK173" i="40"/>
  <c r="AS172" i="40"/>
  <c r="M13" i="30" s="1"/>
  <c r="AQ172" i="40"/>
  <c r="AO172" i="40"/>
  <c r="I13" i="30" s="1"/>
  <c r="AL172" i="40"/>
  <c r="AK172" i="40"/>
  <c r="AR171" i="40"/>
  <c r="L12" i="30" s="1"/>
  <c r="AQ171" i="40"/>
  <c r="AO171" i="40"/>
  <c r="AN171" i="40"/>
  <c r="H12" i="30" s="1"/>
  <c r="AL171" i="40"/>
  <c r="F12" i="30" s="1"/>
  <c r="AJ171" i="40"/>
  <c r="AR170" i="40"/>
  <c r="AQ170" i="40"/>
  <c r="AM170" i="40"/>
  <c r="G11" i="30" s="1"/>
  <c r="AL170" i="40"/>
  <c r="F11" i="30" s="1"/>
  <c r="AJ170" i="40"/>
  <c r="AR169" i="40"/>
  <c r="AP169" i="40"/>
  <c r="J10" i="30" s="1"/>
  <c r="AO169" i="40"/>
  <c r="I10" i="30" s="1"/>
  <c r="AL169" i="40"/>
  <c r="F10" i="30" s="1"/>
  <c r="AJ169" i="40"/>
  <c r="D10" i="30" s="1"/>
  <c r="AS168" i="40"/>
  <c r="M9" i="30" s="1"/>
  <c r="AR168" i="40"/>
  <c r="L9" i="30" s="1"/>
  <c r="AP168" i="40"/>
  <c r="AO168" i="40"/>
  <c r="AM168" i="40"/>
  <c r="G9" i="30" s="1"/>
  <c r="AK168" i="40"/>
  <c r="E9" i="30" s="1"/>
  <c r="AJ168" i="40"/>
  <c r="AS167" i="40"/>
  <c r="AR167" i="40"/>
  <c r="AP167" i="40"/>
  <c r="J8" i="30" s="1"/>
  <c r="AM167" i="40"/>
  <c r="G8" i="30" s="1"/>
  <c r="AL167" i="40"/>
  <c r="F8" i="30" s="1"/>
  <c r="AK167" i="40"/>
  <c r="AJ167" i="40"/>
  <c r="AS166" i="40"/>
  <c r="AQ166" i="40"/>
  <c r="K7" i="30" s="1"/>
  <c r="AP166" i="40"/>
  <c r="AN166" i="40"/>
  <c r="H7" i="30" s="1"/>
  <c r="AM166" i="40"/>
  <c r="G7" i="30" s="1"/>
  <c r="AK166" i="40"/>
  <c r="AS165" i="40"/>
  <c r="M6" i="30" s="1"/>
  <c r="AQ165" i="40"/>
  <c r="AP165" i="40"/>
  <c r="J6" i="30" s="1"/>
  <c r="AN165" i="40"/>
  <c r="AL165" i="40"/>
  <c r="AK165" i="40"/>
  <c r="E6" i="30" s="1"/>
  <c r="BI192" i="40"/>
  <c r="BH192" i="40"/>
  <c r="L17" i="36" s="1"/>
  <c r="BG192" i="40"/>
  <c r="K17" i="36" s="1"/>
  <c r="BF192" i="40"/>
  <c r="J17" i="36" s="1"/>
  <c r="BD192" i="40"/>
  <c r="H17" i="36" s="1"/>
  <c r="BB192" i="40"/>
  <c r="F17" i="36" s="1"/>
  <c r="BA192" i="40"/>
  <c r="E17" i="36" s="1"/>
  <c r="AZ192" i="40"/>
  <c r="D17" i="36" s="1"/>
  <c r="BI191" i="40"/>
  <c r="BG191" i="40"/>
  <c r="K16" i="36" s="1"/>
  <c r="BE191" i="40"/>
  <c r="I16" i="36" s="1"/>
  <c r="BD191" i="40"/>
  <c r="H16" i="36" s="1"/>
  <c r="BC191" i="40"/>
  <c r="G16" i="36" s="1"/>
  <c r="BB191" i="40"/>
  <c r="BA191" i="40"/>
  <c r="BH190" i="40"/>
  <c r="L15" i="36" s="1"/>
  <c r="BG190" i="40"/>
  <c r="K15" i="36" s="1"/>
  <c r="BE190" i="40"/>
  <c r="BD190" i="40"/>
  <c r="BB190" i="40"/>
  <c r="F15" i="36" s="1"/>
  <c r="AZ190" i="40"/>
  <c r="D15" i="36" s="1"/>
  <c r="BI189" i="40"/>
  <c r="BH189" i="40"/>
  <c r="L14" i="36" s="1"/>
  <c r="BG189" i="40"/>
  <c r="K14" i="36" s="1"/>
  <c r="BE189" i="40"/>
  <c r="I14" i="36" s="1"/>
  <c r="BC189" i="40"/>
  <c r="G14" i="36" s="1"/>
  <c r="BB189" i="40"/>
  <c r="BA189" i="40"/>
  <c r="AZ189" i="40"/>
  <c r="D14" i="36" s="1"/>
  <c r="BH188" i="40"/>
  <c r="BF188" i="40"/>
  <c r="BE188" i="40"/>
  <c r="BD188" i="40"/>
  <c r="H13" i="36" s="1"/>
  <c r="BC188" i="40"/>
  <c r="G13" i="36" s="1"/>
  <c r="BB188" i="40"/>
  <c r="F13" i="36" s="1"/>
  <c r="AZ188" i="40"/>
  <c r="BI187" i="40"/>
  <c r="BH187" i="40"/>
  <c r="L12" i="36" s="1"/>
  <c r="BG187" i="40"/>
  <c r="K12" i="36" s="1"/>
  <c r="BF187" i="40"/>
  <c r="BE187" i="40"/>
  <c r="I12" i="36" s="1"/>
  <c r="BC187" i="40"/>
  <c r="BA187" i="40"/>
  <c r="E12" i="36" s="1"/>
  <c r="AZ187" i="40"/>
  <c r="BI186" i="40"/>
  <c r="M11" i="36" s="1"/>
  <c r="BH186" i="40"/>
  <c r="L11" i="36" s="1"/>
  <c r="BF186" i="40"/>
  <c r="BD186" i="40"/>
  <c r="BC186" i="40"/>
  <c r="G11" i="36" s="1"/>
  <c r="BB186" i="40"/>
  <c r="F11" i="36" s="1"/>
  <c r="BA186" i="40"/>
  <c r="E11" i="36" s="1"/>
  <c r="AZ186" i="40"/>
  <c r="D11" i="36" s="1"/>
  <c r="BI185" i="40"/>
  <c r="BF185" i="40"/>
  <c r="J10" i="36" s="1"/>
  <c r="BE185" i="40"/>
  <c r="I10" i="36" s="1"/>
  <c r="BD185" i="40"/>
  <c r="H10" i="36" s="1"/>
  <c r="BC185" i="40"/>
  <c r="BA185" i="40"/>
  <c r="BI184" i="40"/>
  <c r="M9" i="36" s="1"/>
  <c r="BH184" i="40"/>
  <c r="L9" i="36" s="1"/>
  <c r="BG184" i="40"/>
  <c r="K9" i="36" s="1"/>
  <c r="BF184" i="40"/>
  <c r="J9" i="36" s="1"/>
  <c r="BD184" i="40"/>
  <c r="BA184" i="40"/>
  <c r="E9" i="36" s="1"/>
  <c r="AZ184" i="40"/>
  <c r="D9" i="36" s="1"/>
  <c r="BI183" i="40"/>
  <c r="BG183" i="40"/>
  <c r="BD183" i="40"/>
  <c r="H8" i="36" s="1"/>
  <c r="BC183" i="40"/>
  <c r="G8" i="36" s="1"/>
  <c r="BB183" i="40"/>
  <c r="F8" i="36" s="1"/>
  <c r="BA183" i="40"/>
  <c r="BG182" i="40"/>
  <c r="K7" i="36" s="1"/>
  <c r="BF182" i="40"/>
  <c r="J7" i="36" s="1"/>
  <c r="BE182" i="40"/>
  <c r="I7" i="36" s="1"/>
  <c r="BD182" i="40"/>
  <c r="BB182" i="40"/>
  <c r="F7" i="36" s="1"/>
  <c r="BI181" i="40"/>
  <c r="M6" i="36" s="1"/>
  <c r="BH181" i="40"/>
  <c r="BG181" i="40"/>
  <c r="K6" i="36" s="1"/>
  <c r="BE181" i="40"/>
  <c r="I6" i="36" s="1"/>
  <c r="BB181" i="40"/>
  <c r="F6" i="36" s="1"/>
  <c r="BA181" i="40"/>
  <c r="AZ181" i="40"/>
  <c r="AR192" i="40"/>
  <c r="L17" i="35" s="1"/>
  <c r="AP192" i="40"/>
  <c r="J17" i="35" s="1"/>
  <c r="AO192" i="40"/>
  <c r="AM192" i="40"/>
  <c r="G17" i="35" s="1"/>
  <c r="AJ192" i="40"/>
  <c r="D17" i="35" s="1"/>
  <c r="AS191" i="40"/>
  <c r="AR191" i="40"/>
  <c r="L16" i="35" s="1"/>
  <c r="AP191" i="40"/>
  <c r="J16" i="35" s="1"/>
  <c r="AM191" i="40"/>
  <c r="G16" i="35" s="1"/>
  <c r="AK191" i="40"/>
  <c r="AJ191" i="40"/>
  <c r="AS190" i="40"/>
  <c r="M15" i="35" s="1"/>
  <c r="AP190" i="40"/>
  <c r="AN190" i="40"/>
  <c r="H15" i="35" s="1"/>
  <c r="AM190" i="40"/>
  <c r="AK190" i="40"/>
  <c r="E15" i="35" s="1"/>
  <c r="AS189" i="40"/>
  <c r="M14" i="35" s="1"/>
  <c r="AQ189" i="40"/>
  <c r="K14" i="35" s="1"/>
  <c r="AP189" i="40"/>
  <c r="J14" i="35" s="1"/>
  <c r="AN189" i="40"/>
  <c r="H14" i="35" s="1"/>
  <c r="AK189" i="40"/>
  <c r="E14" i="35" s="1"/>
  <c r="AS188" i="40"/>
  <c r="M13" i="35" s="1"/>
  <c r="AQ188" i="40"/>
  <c r="AO188" i="40"/>
  <c r="I13" i="35" s="1"/>
  <c r="AN188" i="40"/>
  <c r="AL188" i="40"/>
  <c r="F13" i="35" s="1"/>
  <c r="AK188" i="40"/>
  <c r="E13" i="35" s="1"/>
  <c r="AQ187" i="40"/>
  <c r="K12" i="35" s="1"/>
  <c r="AO187" i="40"/>
  <c r="I12" i="35" s="1"/>
  <c r="AN187" i="40"/>
  <c r="H12" i="35" s="1"/>
  <c r="AL187" i="40"/>
  <c r="F12" i="35" s="1"/>
  <c r="AR186" i="40"/>
  <c r="L11" i="35" s="1"/>
  <c r="AQ186" i="40"/>
  <c r="K11" i="35" s="1"/>
  <c r="AO186" i="40"/>
  <c r="AL186" i="40"/>
  <c r="AJ186" i="40"/>
  <c r="D11" i="35" s="1"/>
  <c r="AR185" i="40"/>
  <c r="L10" i="35" s="1"/>
  <c r="AO185" i="40"/>
  <c r="I10" i="35" s="1"/>
  <c r="AM185" i="40"/>
  <c r="AL185" i="40"/>
  <c r="AJ185" i="40"/>
  <c r="D10" i="35" s="1"/>
  <c r="AR184" i="40"/>
  <c r="AP184" i="40"/>
  <c r="J9" i="35" s="1"/>
  <c r="AO184" i="40"/>
  <c r="I9" i="35" s="1"/>
  <c r="AM184" i="40"/>
  <c r="AJ184" i="40"/>
  <c r="AS183" i="40"/>
  <c r="M8" i="35" s="1"/>
  <c r="AR183" i="40"/>
  <c r="L8" i="35" s="1"/>
  <c r="AP183" i="40"/>
  <c r="J8" i="35" s="1"/>
  <c r="AM183" i="40"/>
  <c r="AK183" i="40"/>
  <c r="AJ183" i="40"/>
  <c r="D8" i="35" s="1"/>
  <c r="AS182" i="40"/>
  <c r="M7" i="35" s="1"/>
  <c r="AQ182" i="40"/>
  <c r="K7" i="35" s="1"/>
  <c r="AP182" i="40"/>
  <c r="J7" i="35" s="1"/>
  <c r="AN182" i="40"/>
  <c r="H7" i="35" s="1"/>
  <c r="AM182" i="40"/>
  <c r="G7" i="35" s="1"/>
  <c r="AK182" i="40"/>
  <c r="AS181" i="40"/>
  <c r="AQ181" i="40"/>
  <c r="K6" i="35" s="1"/>
  <c r="AP181" i="40"/>
  <c r="J6" i="35" s="1"/>
  <c r="AN181" i="40"/>
  <c r="H6" i="35" s="1"/>
  <c r="AK181" i="40"/>
  <c r="L35" i="43"/>
  <c r="K35" i="43"/>
  <c r="J35" i="43"/>
  <c r="I35" i="43"/>
  <c r="H35" i="43"/>
  <c r="F35" i="43"/>
  <c r="D35" i="43"/>
  <c r="M34" i="43"/>
  <c r="L34" i="43"/>
  <c r="K34" i="43"/>
  <c r="I34" i="43"/>
  <c r="G34" i="43"/>
  <c r="F34" i="43"/>
  <c r="E34" i="43"/>
  <c r="D34" i="43"/>
  <c r="L33" i="43"/>
  <c r="J33" i="43"/>
  <c r="I33" i="43"/>
  <c r="H33" i="43"/>
  <c r="G33" i="43"/>
  <c r="F33" i="43"/>
  <c r="D33" i="43"/>
  <c r="M32" i="43"/>
  <c r="L32" i="43"/>
  <c r="K32" i="43"/>
  <c r="J32" i="43"/>
  <c r="I32" i="43"/>
  <c r="G32" i="43"/>
  <c r="E32" i="43"/>
  <c r="D32" i="43"/>
  <c r="M31" i="43"/>
  <c r="L31" i="43"/>
  <c r="J31" i="43"/>
  <c r="H31" i="43"/>
  <c r="G31" i="43"/>
  <c r="F31" i="43"/>
  <c r="E31" i="43"/>
  <c r="D31" i="43"/>
  <c r="M30" i="43"/>
  <c r="K30" i="43"/>
  <c r="J30" i="43"/>
  <c r="I30" i="43"/>
  <c r="H30" i="43"/>
  <c r="G30" i="43"/>
  <c r="F30" i="43"/>
  <c r="E30" i="43"/>
  <c r="M29" i="43"/>
  <c r="L29" i="43"/>
  <c r="K29" i="43"/>
  <c r="J29" i="43"/>
  <c r="H29" i="43"/>
  <c r="F29" i="43"/>
  <c r="E29" i="43"/>
  <c r="D29" i="43"/>
  <c r="M28" i="43"/>
  <c r="K28" i="43"/>
  <c r="I28" i="43"/>
  <c r="H28" i="43"/>
  <c r="G28" i="43"/>
  <c r="F28" i="43"/>
  <c r="E28" i="43"/>
  <c r="L27" i="43"/>
  <c r="K27" i="43"/>
  <c r="J27" i="43"/>
  <c r="I27" i="43"/>
  <c r="H27" i="43"/>
  <c r="F27" i="43"/>
  <c r="D27" i="43"/>
  <c r="M26" i="43"/>
  <c r="L26" i="43"/>
  <c r="K26" i="43"/>
  <c r="I26" i="43"/>
  <c r="G26" i="43"/>
  <c r="F26" i="43"/>
  <c r="E26" i="43"/>
  <c r="D26" i="43"/>
  <c r="L25" i="43"/>
  <c r="J25" i="43"/>
  <c r="I25" i="43"/>
  <c r="H25" i="43"/>
  <c r="G25" i="43"/>
  <c r="F25" i="43"/>
  <c r="D25" i="43"/>
  <c r="M24" i="43"/>
  <c r="L24" i="43"/>
  <c r="K24" i="43"/>
  <c r="J24" i="43"/>
  <c r="I24" i="43"/>
  <c r="H24" i="43"/>
  <c r="G24" i="43"/>
  <c r="E24" i="43"/>
  <c r="D24" i="43"/>
  <c r="AB176" i="40"/>
  <c r="AA176" i="40"/>
  <c r="K17" i="29" s="1"/>
  <c r="Y176" i="40"/>
  <c r="X176" i="40"/>
  <c r="H17" i="29" s="1"/>
  <c r="V176" i="40"/>
  <c r="T176" i="40"/>
  <c r="AB175" i="40"/>
  <c r="AA175" i="40"/>
  <c r="Y175" i="40"/>
  <c r="I16" i="29" s="1"/>
  <c r="W175" i="40"/>
  <c r="G16" i="29" s="1"/>
  <c r="V175" i="40"/>
  <c r="F16" i="29" s="1"/>
  <c r="T175" i="40"/>
  <c r="D16" i="29" s="1"/>
  <c r="AB174" i="40"/>
  <c r="L15" i="29" s="1"/>
  <c r="Z174" i="40"/>
  <c r="J15" i="29" s="1"/>
  <c r="Y174" i="40"/>
  <c r="I15" i="29" s="1"/>
  <c r="V174" i="40"/>
  <c r="U174" i="40"/>
  <c r="T174" i="40"/>
  <c r="AC173" i="40"/>
  <c r="AB173" i="40"/>
  <c r="Z173" i="40"/>
  <c r="J14" i="29" s="1"/>
  <c r="Y173" i="40"/>
  <c r="W173" i="40"/>
  <c r="U173" i="40"/>
  <c r="T173" i="40"/>
  <c r="AC172" i="40"/>
  <c r="M13" i="29" s="1"/>
  <c r="AB172" i="40"/>
  <c r="Z172" i="40"/>
  <c r="U172" i="40"/>
  <c r="T172" i="40"/>
  <c r="D13" i="29" s="1"/>
  <c r="Z171" i="40"/>
  <c r="J12" i="29" s="1"/>
  <c r="X171" i="40"/>
  <c r="W171" i="40"/>
  <c r="G12" i="29" s="1"/>
  <c r="U171" i="40"/>
  <c r="AC170" i="40"/>
  <c r="AA170" i="40"/>
  <c r="Z170" i="40"/>
  <c r="J11" i="29" s="1"/>
  <c r="X170" i="40"/>
  <c r="H11" i="29" s="1"/>
  <c r="V170" i="40"/>
  <c r="U170" i="40"/>
  <c r="E11" i="29" s="1"/>
  <c r="AC169" i="40"/>
  <c r="AA169" i="40"/>
  <c r="K10" i="29" s="1"/>
  <c r="Y169" i="40"/>
  <c r="V169" i="40"/>
  <c r="F10" i="29" s="1"/>
  <c r="AB168" i="40"/>
  <c r="AA168" i="40"/>
  <c r="Y168" i="40"/>
  <c r="I9" i="29" s="1"/>
  <c r="X168" i="40"/>
  <c r="H9" i="29" s="1"/>
  <c r="V168" i="40"/>
  <c r="T168" i="40"/>
  <c r="D9" i="29" s="1"/>
  <c r="AB167" i="40"/>
  <c r="AA167" i="40"/>
  <c r="Y167" i="40"/>
  <c r="I8" i="29" s="1"/>
  <c r="W167" i="40"/>
  <c r="V167" i="40"/>
  <c r="F8" i="29" s="1"/>
  <c r="T167" i="40"/>
  <c r="AB166" i="40"/>
  <c r="L7" i="29" s="1"/>
  <c r="Z166" i="40"/>
  <c r="J7" i="29" s="1"/>
  <c r="Y166" i="40"/>
  <c r="W166" i="40"/>
  <c r="G7" i="29" s="1"/>
  <c r="V166" i="40"/>
  <c r="F7" i="29" s="1"/>
  <c r="T166" i="40"/>
  <c r="D7" i="29" s="1"/>
  <c r="AC165" i="40"/>
  <c r="M6" i="29" s="1"/>
  <c r="AB165" i="40"/>
  <c r="Z165" i="40"/>
  <c r="Y165" i="40"/>
  <c r="I6" i="29" s="1"/>
  <c r="W165" i="40"/>
  <c r="G6" i="29" s="1"/>
  <c r="U165" i="40"/>
  <c r="E6" i="29" s="1"/>
  <c r="T165" i="40"/>
  <c r="D6" i="29" s="1"/>
  <c r="AA192" i="40"/>
  <c r="Y192" i="40"/>
  <c r="I17" i="34" s="1"/>
  <c r="X192" i="40"/>
  <c r="V192" i="40"/>
  <c r="AB191" i="40"/>
  <c r="L16" i="34" s="1"/>
  <c r="AA191" i="40"/>
  <c r="K16" i="34" s="1"/>
  <c r="Y191" i="40"/>
  <c r="V191" i="40"/>
  <c r="F16" i="34" s="1"/>
  <c r="T191" i="40"/>
  <c r="AB190" i="40"/>
  <c r="L15" i="34" s="1"/>
  <c r="Y190" i="40"/>
  <c r="I15" i="34" s="1"/>
  <c r="W190" i="40"/>
  <c r="V190" i="40"/>
  <c r="T190" i="40"/>
  <c r="AC189" i="40"/>
  <c r="M14" i="34" s="1"/>
  <c r="AB189" i="40"/>
  <c r="Z189" i="40"/>
  <c r="J14" i="34" s="1"/>
  <c r="Y189" i="40"/>
  <c r="I14" i="34" s="1"/>
  <c r="W189" i="40"/>
  <c r="G14" i="34" s="1"/>
  <c r="T189" i="40"/>
  <c r="AC188" i="40"/>
  <c r="M13" i="34" s="1"/>
  <c r="AB188" i="40"/>
  <c r="L13" i="34" s="1"/>
  <c r="Z188" i="40"/>
  <c r="W188" i="40"/>
  <c r="G13" i="34" s="1"/>
  <c r="U188" i="40"/>
  <c r="E13" i="34" s="1"/>
  <c r="T188" i="40"/>
  <c r="AC187" i="40"/>
  <c r="M12" i="34" s="1"/>
  <c r="Z187" i="40"/>
  <c r="J12" i="34" s="1"/>
  <c r="X187" i="40"/>
  <c r="W187" i="40"/>
  <c r="G12" i="34" s="1"/>
  <c r="U187" i="40"/>
  <c r="AC186" i="40"/>
  <c r="AA186" i="40"/>
  <c r="Z186" i="40"/>
  <c r="X186" i="40"/>
  <c r="H11" i="34" s="1"/>
  <c r="U186" i="40"/>
  <c r="AC185" i="40"/>
  <c r="M10" i="34" s="1"/>
  <c r="AA185" i="40"/>
  <c r="K10" i="34" s="1"/>
  <c r="V185" i="40"/>
  <c r="U185" i="40"/>
  <c r="E10" i="34" s="1"/>
  <c r="AA184" i="40"/>
  <c r="K9" i="34" s="1"/>
  <c r="Y184" i="40"/>
  <c r="I9" i="34" s="1"/>
  <c r="X184" i="40"/>
  <c r="V184" i="40"/>
  <c r="F9" i="34" s="1"/>
  <c r="AB183" i="40"/>
  <c r="L8" i="34" s="1"/>
  <c r="AA183" i="40"/>
  <c r="K8" i="34" s="1"/>
  <c r="Y183" i="40"/>
  <c r="I8" i="34" s="1"/>
  <c r="V183" i="40"/>
  <c r="T183" i="40"/>
  <c r="D8" i="34" s="1"/>
  <c r="AB182" i="40"/>
  <c r="Y182" i="40"/>
  <c r="I7" i="34" s="1"/>
  <c r="W182" i="40"/>
  <c r="G7" i="34" s="1"/>
  <c r="V182" i="40"/>
  <c r="U182" i="40"/>
  <c r="T182" i="40"/>
  <c r="AB181" i="40"/>
  <c r="L6" i="34" s="1"/>
  <c r="Z181" i="40"/>
  <c r="Y181" i="40"/>
  <c r="I6" i="34" s="1"/>
  <c r="W181" i="40"/>
  <c r="G6" i="34" s="1"/>
  <c r="T181" i="40"/>
  <c r="C58" i="41"/>
  <c r="C88" i="41"/>
  <c r="C96" i="41"/>
  <c r="C133" i="41"/>
  <c r="C141" i="41"/>
  <c r="C152" i="41"/>
  <c r="C160" i="41"/>
  <c r="C24" i="41"/>
  <c r="C39" i="41"/>
  <c r="C47" i="41"/>
  <c r="C69" i="41"/>
  <c r="C77" i="41"/>
  <c r="C103" i="41"/>
  <c r="C111" i="41"/>
  <c r="C122" i="41"/>
  <c r="C55" i="41"/>
  <c r="C63" i="41"/>
  <c r="C85" i="41"/>
  <c r="C93" i="41"/>
  <c r="C7" i="41"/>
  <c r="C71" i="41"/>
  <c r="C79" i="41"/>
  <c r="C120" i="41"/>
  <c r="C128" i="41"/>
  <c r="C135" i="41"/>
  <c r="C143" i="41"/>
  <c r="C15" i="41"/>
  <c r="C151" i="41"/>
  <c r="C155" i="41"/>
  <c r="C159" i="41"/>
  <c r="C74" i="41"/>
  <c r="C104" i="41"/>
  <c r="C112" i="41"/>
  <c r="C119" i="41"/>
  <c r="C127" i="41"/>
  <c r="C138" i="41"/>
  <c r="C149" i="41"/>
  <c r="C157" i="41"/>
  <c r="C64" i="41"/>
  <c r="C90" i="41"/>
  <c r="C101" i="41"/>
  <c r="C109" i="41"/>
  <c r="C154" i="41"/>
  <c r="C23" i="41"/>
  <c r="C31" i="41"/>
  <c r="C72" i="41"/>
  <c r="C80" i="41"/>
  <c r="C87" i="41"/>
  <c r="C95" i="41"/>
  <c r="C106" i="41"/>
  <c r="C117" i="41"/>
  <c r="C125" i="41"/>
  <c r="C136" i="41"/>
  <c r="C144" i="41"/>
  <c r="H71" i="39"/>
  <c r="D71" i="39"/>
  <c r="H113" i="39"/>
  <c r="J191" i="40"/>
  <c r="J16" i="33" s="1"/>
  <c r="G184" i="40"/>
  <c r="G9" i="33" s="1"/>
  <c r="E182" i="40"/>
  <c r="E7" i="33" s="1"/>
  <c r="K180" i="40"/>
  <c r="K164" i="40"/>
  <c r="K5" i="10" s="1"/>
  <c r="K167" i="40"/>
  <c r="G169" i="40"/>
  <c r="G10" i="10" s="1"/>
  <c r="G172" i="40"/>
  <c r="G13" i="10" s="1"/>
  <c r="K173" i="40"/>
  <c r="C176" i="40"/>
  <c r="C17" i="10" s="1"/>
  <c r="G5" i="43"/>
  <c r="G113" i="40"/>
  <c r="G214" i="40" s="1"/>
  <c r="K5" i="43"/>
  <c r="C6" i="43"/>
  <c r="G6" i="43"/>
  <c r="K6" i="43"/>
  <c r="C7" i="43"/>
  <c r="G7" i="43"/>
  <c r="K7" i="43"/>
  <c r="C8" i="43"/>
  <c r="K8" i="43"/>
  <c r="C9" i="43"/>
  <c r="G9" i="43"/>
  <c r="K9" i="43"/>
  <c r="C10" i="43"/>
  <c r="G10" i="43"/>
  <c r="K10" i="43"/>
  <c r="C11" i="43"/>
  <c r="G11" i="43"/>
  <c r="K11" i="43"/>
  <c r="G12" i="43"/>
  <c r="C13" i="43"/>
  <c r="G13" i="43"/>
  <c r="K13" i="43"/>
  <c r="C14" i="43"/>
  <c r="G14" i="43"/>
  <c r="K14" i="43"/>
  <c r="C15" i="43"/>
  <c r="G15" i="43"/>
  <c r="K15" i="43"/>
  <c r="C16" i="43"/>
  <c r="K16" i="43"/>
  <c r="C17" i="43"/>
  <c r="G17" i="43"/>
  <c r="K17" i="43"/>
  <c r="G129" i="40"/>
  <c r="S180" i="40"/>
  <c r="C5" i="34" s="1"/>
  <c r="W180" i="40"/>
  <c r="G5" i="34" s="1"/>
  <c r="AA180" i="40"/>
  <c r="K5" i="34" s="1"/>
  <c r="S183" i="40"/>
  <c r="S184" i="40"/>
  <c r="C9" i="34" s="1"/>
  <c r="S185" i="40"/>
  <c r="C10" i="34" s="1"/>
  <c r="S186" i="40"/>
  <c r="C11" i="34" s="1"/>
  <c r="S191" i="40"/>
  <c r="S192" i="40"/>
  <c r="C17" i="34" s="1"/>
  <c r="S164" i="40"/>
  <c r="C5" i="29" s="1"/>
  <c r="AA164" i="40"/>
  <c r="S167" i="40"/>
  <c r="C8" i="29" s="1"/>
  <c r="S168" i="40"/>
  <c r="S169" i="40"/>
  <c r="C10" i="29" s="1"/>
  <c r="S170" i="40"/>
  <c r="S171" i="40"/>
  <c r="C12" i="29" s="1"/>
  <c r="S172" i="40"/>
  <c r="S175" i="40"/>
  <c r="C16" i="29" s="1"/>
  <c r="S176" i="40"/>
  <c r="C17" i="29" s="1"/>
  <c r="S81" i="40"/>
  <c r="G23" i="43"/>
  <c r="K23" i="43"/>
  <c r="C24" i="43"/>
  <c r="C25" i="43"/>
  <c r="C26" i="43"/>
  <c r="C27" i="43"/>
  <c r="C28" i="43"/>
  <c r="C29" i="43"/>
  <c r="C30" i="43"/>
  <c r="C31" i="43"/>
  <c r="C32" i="43"/>
  <c r="C33" i="43"/>
  <c r="C34" i="43"/>
  <c r="C35" i="43"/>
  <c r="AI180" i="40"/>
  <c r="C5" i="35" s="1"/>
  <c r="AQ180" i="40"/>
  <c r="AI181" i="40"/>
  <c r="C6" i="35" s="1"/>
  <c r="AI183" i="40"/>
  <c r="C8" i="35" s="1"/>
  <c r="AI186" i="40"/>
  <c r="AI187" i="40"/>
  <c r="C12" i="35" s="1"/>
  <c r="AI188" i="40"/>
  <c r="AI189" i="40"/>
  <c r="AI191" i="40"/>
  <c r="C16" i="35" s="1"/>
  <c r="AY180" i="40"/>
  <c r="BC180" i="40"/>
  <c r="G5" i="36" s="1"/>
  <c r="AY181" i="40"/>
  <c r="C6" i="36" s="1"/>
  <c r="AY182" i="40"/>
  <c r="C7" i="36" s="1"/>
  <c r="AY183" i="40"/>
  <c r="AY184" i="40"/>
  <c r="C9" i="36" s="1"/>
  <c r="AY186" i="40"/>
  <c r="C11" i="36" s="1"/>
  <c r="AY187" i="40"/>
  <c r="C12" i="36" s="1"/>
  <c r="AY189" i="40"/>
  <c r="C14" i="36" s="1"/>
  <c r="AY190" i="40"/>
  <c r="C15" i="36" s="1"/>
  <c r="AY191" i="40"/>
  <c r="C16" i="36" s="1"/>
  <c r="AY192" i="40"/>
  <c r="C17" i="36" s="1"/>
  <c r="AI164" i="40"/>
  <c r="AM164" i="40"/>
  <c r="G5" i="30" s="1"/>
  <c r="AQ164" i="40"/>
  <c r="K5" i="30" s="1"/>
  <c r="AI165" i="40"/>
  <c r="AI166" i="40"/>
  <c r="C7" i="30" s="1"/>
  <c r="AI167" i="40"/>
  <c r="AI170" i="40"/>
  <c r="C11" i="30" s="1"/>
  <c r="AI171" i="40"/>
  <c r="AI172" i="40"/>
  <c r="C13" i="30" s="1"/>
  <c r="AI173" i="40"/>
  <c r="C14" i="30" s="1"/>
  <c r="AI174" i="40"/>
  <c r="AI175" i="40"/>
  <c r="C16" i="30" s="1"/>
  <c r="AY164" i="40"/>
  <c r="C5" i="31" s="1"/>
  <c r="AY165" i="40"/>
  <c r="C6" i="31" s="1"/>
  <c r="AY166" i="40"/>
  <c r="C7" i="31" s="1"/>
  <c r="AY167" i="40"/>
  <c r="C8" i="31" s="1"/>
  <c r="AY168" i="40"/>
  <c r="AY169" i="40"/>
  <c r="AY170" i="40"/>
  <c r="C11" i="31" s="1"/>
  <c r="AY173" i="40"/>
  <c r="C14" i="31" s="1"/>
  <c r="AY174" i="40"/>
  <c r="C15" i="31" s="1"/>
  <c r="AY175" i="40"/>
  <c r="AY176" i="40"/>
  <c r="C17" i="31" s="1"/>
  <c r="AY65" i="40"/>
  <c r="C41" i="43"/>
  <c r="G41" i="43"/>
  <c r="K41" i="43"/>
  <c r="C42" i="43"/>
  <c r="C43" i="43"/>
  <c r="C44" i="43"/>
  <c r="C45" i="43"/>
  <c r="C47" i="43"/>
  <c r="C48" i="43"/>
  <c r="C49" i="43"/>
  <c r="C50" i="43"/>
  <c r="C51" i="43"/>
  <c r="C52" i="43"/>
  <c r="C53" i="43"/>
  <c r="AY113" i="40"/>
  <c r="AY214" i="40" s="1"/>
  <c r="G59" i="43"/>
  <c r="C60" i="43"/>
  <c r="C61" i="43"/>
  <c r="C62" i="43"/>
  <c r="C63" i="43"/>
  <c r="C64" i="43"/>
  <c r="C65" i="43"/>
  <c r="C66" i="43"/>
  <c r="C68" i="43"/>
  <c r="C69" i="43"/>
  <c r="C70" i="43"/>
  <c r="C71" i="43"/>
  <c r="H15" i="39"/>
  <c r="L15" i="39"/>
  <c r="D57" i="39"/>
  <c r="H57" i="39"/>
  <c r="L57" i="39"/>
  <c r="C190" i="40"/>
  <c r="C15" i="33" s="1"/>
  <c r="G192" i="40"/>
  <c r="M190" i="40"/>
  <c r="M15" i="33" s="1"/>
  <c r="H189" i="40"/>
  <c r="M186" i="40"/>
  <c r="M11" i="33" s="1"/>
  <c r="L185" i="40"/>
  <c r="L10" i="33" s="1"/>
  <c r="G164" i="40"/>
  <c r="K165" i="40"/>
  <c r="K6" i="10" s="1"/>
  <c r="C167" i="40"/>
  <c r="C8" i="10" s="1"/>
  <c r="C168" i="40"/>
  <c r="C169" i="40"/>
  <c r="C10" i="10" s="1"/>
  <c r="G171" i="40"/>
  <c r="G12" i="10" s="1"/>
  <c r="C172" i="40"/>
  <c r="C13" i="10" s="1"/>
  <c r="C173" i="40"/>
  <c r="C14" i="10" s="1"/>
  <c r="C175" i="40"/>
  <c r="K176" i="40"/>
  <c r="K17" i="10" s="1"/>
  <c r="C185" i="40"/>
  <c r="C10" i="33" s="1"/>
  <c r="J192" i="40"/>
  <c r="J17" i="33" s="1"/>
  <c r="D190" i="40"/>
  <c r="F188" i="40"/>
  <c r="F13" i="33" s="1"/>
  <c r="E187" i="40"/>
  <c r="E12" i="33" s="1"/>
  <c r="J184" i="40"/>
  <c r="J9" i="33" s="1"/>
  <c r="G181" i="40"/>
  <c r="F180" i="40"/>
  <c r="F5" i="33" s="1"/>
  <c r="D165" i="40"/>
  <c r="D6" i="10" s="1"/>
  <c r="D166" i="40"/>
  <c r="D7" i="10" s="1"/>
  <c r="D167" i="40"/>
  <c r="D8" i="10" s="1"/>
  <c r="H168" i="40"/>
  <c r="H9" i="10" s="1"/>
  <c r="H170" i="40"/>
  <c r="D172" i="40"/>
  <c r="D13" i="10" s="1"/>
  <c r="D173" i="40"/>
  <c r="D14" i="10" s="1"/>
  <c r="L173" i="40"/>
  <c r="L14" i="10" s="1"/>
  <c r="L174" i="40"/>
  <c r="L15" i="10" s="1"/>
  <c r="H175" i="40"/>
  <c r="H176" i="40"/>
  <c r="H17" i="10" s="1"/>
  <c r="L81" i="40"/>
  <c r="D5" i="43"/>
  <c r="L5" i="43"/>
  <c r="L113" i="40"/>
  <c r="L214" i="40" s="1"/>
  <c r="D6" i="43"/>
  <c r="H6" i="43"/>
  <c r="L6" i="43"/>
  <c r="D7" i="43"/>
  <c r="H7" i="43"/>
  <c r="L7" i="43"/>
  <c r="D8" i="43"/>
  <c r="H8" i="43"/>
  <c r="L8" i="43"/>
  <c r="H9" i="43"/>
  <c r="D10" i="43"/>
  <c r="H10" i="43"/>
  <c r="L10" i="43"/>
  <c r="D11" i="43"/>
  <c r="H11" i="43"/>
  <c r="L11" i="43"/>
  <c r="D12" i="43"/>
  <c r="H12" i="43"/>
  <c r="L12" i="43"/>
  <c r="D13" i="43"/>
  <c r="L13" i="43"/>
  <c r="D14" i="43"/>
  <c r="H14" i="43"/>
  <c r="L14" i="43"/>
  <c r="D15" i="43"/>
  <c r="H15" i="43"/>
  <c r="L15" i="43"/>
  <c r="D16" i="43"/>
  <c r="H16" i="43"/>
  <c r="L16" i="43"/>
  <c r="H17" i="43"/>
  <c r="D145" i="40"/>
  <c r="T180" i="40"/>
  <c r="AB180" i="40"/>
  <c r="L5" i="34" s="1"/>
  <c r="T164" i="40"/>
  <c r="AB164" i="40"/>
  <c r="L5" i="29" s="1"/>
  <c r="D23" i="43"/>
  <c r="H23" i="43"/>
  <c r="L23" i="43"/>
  <c r="AJ180" i="40"/>
  <c r="D5" i="35" s="1"/>
  <c r="AN180" i="40"/>
  <c r="AR180" i="40"/>
  <c r="L5" i="35" s="1"/>
  <c r="AZ180" i="40"/>
  <c r="D5" i="36" s="1"/>
  <c r="BH180" i="40"/>
  <c r="L5" i="36" s="1"/>
  <c r="AJ164" i="40"/>
  <c r="D5" i="30" s="1"/>
  <c r="AR164" i="40"/>
  <c r="AZ164" i="40"/>
  <c r="D5" i="31" s="1"/>
  <c r="BH164" i="40"/>
  <c r="L5" i="31" s="1"/>
  <c r="D41" i="43"/>
  <c r="AJ113" i="40"/>
  <c r="AJ214" i="40" s="1"/>
  <c r="H41" i="43"/>
  <c r="L41" i="43"/>
  <c r="D59" i="43"/>
  <c r="H59" i="43"/>
  <c r="BD113" i="40"/>
  <c r="BD214" i="40" s="1"/>
  <c r="L59" i="43"/>
  <c r="E57" i="39"/>
  <c r="I57" i="39"/>
  <c r="M57" i="39"/>
  <c r="C180" i="40"/>
  <c r="C5" i="33" s="1"/>
  <c r="I186" i="40"/>
  <c r="I11" i="33" s="1"/>
  <c r="D185" i="40"/>
  <c r="D10" i="33" s="1"/>
  <c r="J183" i="40"/>
  <c r="J8" i="33" s="1"/>
  <c r="C164" i="40"/>
  <c r="C5" i="10" s="1"/>
  <c r="C165" i="40"/>
  <c r="C6" i="10" s="1"/>
  <c r="C166" i="40"/>
  <c r="C7" i="10" s="1"/>
  <c r="G167" i="40"/>
  <c r="G8" i="10" s="1"/>
  <c r="K168" i="40"/>
  <c r="G170" i="40"/>
  <c r="G11" i="10" s="1"/>
  <c r="G173" i="40"/>
  <c r="G14" i="10" s="1"/>
  <c r="K174" i="40"/>
  <c r="K15" i="10" s="1"/>
  <c r="G176" i="40"/>
  <c r="C181" i="40"/>
  <c r="C6" i="33" s="1"/>
  <c r="M191" i="40"/>
  <c r="M16" i="33" s="1"/>
  <c r="E191" i="40"/>
  <c r="E16" i="33" s="1"/>
  <c r="G189" i="40"/>
  <c r="J188" i="40"/>
  <c r="J13" i="33" s="1"/>
  <c r="I187" i="40"/>
  <c r="I12" i="33" s="1"/>
  <c r="L186" i="40"/>
  <c r="D186" i="40"/>
  <c r="M183" i="40"/>
  <c r="M8" i="33" s="1"/>
  <c r="L182" i="40"/>
  <c r="L7" i="33" s="1"/>
  <c r="D182" i="40"/>
  <c r="D164" i="40"/>
  <c r="D5" i="10" s="1"/>
  <c r="H165" i="40"/>
  <c r="H6" i="10" s="1"/>
  <c r="H167" i="40"/>
  <c r="L169" i="40"/>
  <c r="L10" i="10" s="1"/>
  <c r="L170" i="40"/>
  <c r="L11" i="10" s="1"/>
  <c r="L171" i="40"/>
  <c r="L12" i="10" s="1"/>
  <c r="H173" i="40"/>
  <c r="D174" i="40"/>
  <c r="E192" i="40"/>
  <c r="L191" i="40"/>
  <c r="L16" i="33" s="1"/>
  <c r="H191" i="40"/>
  <c r="H16" i="33" s="1"/>
  <c r="K190" i="40"/>
  <c r="G190" i="40"/>
  <c r="G15" i="33" s="1"/>
  <c r="F189" i="40"/>
  <c r="F14" i="33" s="1"/>
  <c r="I188" i="40"/>
  <c r="I13" i="33" s="1"/>
  <c r="E188" i="40"/>
  <c r="E13" i="33" s="1"/>
  <c r="L187" i="40"/>
  <c r="H187" i="40"/>
  <c r="H12" i="33" s="1"/>
  <c r="D187" i="40"/>
  <c r="D12" i="33" s="1"/>
  <c r="G186" i="40"/>
  <c r="G11" i="33" s="1"/>
  <c r="J185" i="40"/>
  <c r="J10" i="33" s="1"/>
  <c r="F185" i="40"/>
  <c r="M184" i="40"/>
  <c r="E184" i="40"/>
  <c r="E9" i="33" s="1"/>
  <c r="L183" i="40"/>
  <c r="L8" i="33" s="1"/>
  <c r="H183" i="40"/>
  <c r="K182" i="40"/>
  <c r="K7" i="33" s="1"/>
  <c r="G182" i="40"/>
  <c r="J181" i="40"/>
  <c r="F181" i="40"/>
  <c r="F6" i="33" s="1"/>
  <c r="M180" i="40"/>
  <c r="M5" i="33" s="1"/>
  <c r="I180" i="40"/>
  <c r="I5" i="33" s="1"/>
  <c r="E17" i="40"/>
  <c r="I164" i="40"/>
  <c r="I5" i="10" s="1"/>
  <c r="M164" i="40"/>
  <c r="M5" i="10" s="1"/>
  <c r="I166" i="40"/>
  <c r="M166" i="40"/>
  <c r="M7" i="10" s="1"/>
  <c r="E167" i="40"/>
  <c r="E8" i="10" s="1"/>
  <c r="M167" i="40"/>
  <c r="E168" i="40"/>
  <c r="I168" i="40"/>
  <c r="I9" i="10" s="1"/>
  <c r="E169" i="40"/>
  <c r="E10" i="10" s="1"/>
  <c r="M169" i="40"/>
  <c r="M10" i="10" s="1"/>
  <c r="E170" i="40"/>
  <c r="E11" i="10" s="1"/>
  <c r="I170" i="40"/>
  <c r="M170" i="40"/>
  <c r="M11" i="10" s="1"/>
  <c r="E171" i="40"/>
  <c r="I171" i="40"/>
  <c r="I12" i="10" s="1"/>
  <c r="M171" i="40"/>
  <c r="I172" i="40"/>
  <c r="M172" i="40"/>
  <c r="M13" i="10" s="1"/>
  <c r="E173" i="40"/>
  <c r="E14" i="10" s="1"/>
  <c r="I173" i="40"/>
  <c r="I174" i="40"/>
  <c r="I15" i="10" s="1"/>
  <c r="M174" i="40"/>
  <c r="E175" i="40"/>
  <c r="M175" i="40"/>
  <c r="M16" i="10" s="1"/>
  <c r="E176" i="40"/>
  <c r="E17" i="10" s="1"/>
  <c r="I176" i="40"/>
  <c r="M176" i="40"/>
  <c r="M17" i="10" s="1"/>
  <c r="I81" i="40"/>
  <c r="E5" i="43"/>
  <c r="I5" i="43"/>
  <c r="M5" i="43"/>
  <c r="I6" i="43"/>
  <c r="E7" i="43"/>
  <c r="I7" i="43"/>
  <c r="M7" i="43"/>
  <c r="E8" i="43"/>
  <c r="I8" i="43"/>
  <c r="M8" i="43"/>
  <c r="E9" i="43"/>
  <c r="I9" i="43"/>
  <c r="M9" i="43"/>
  <c r="E10" i="43"/>
  <c r="M10" i="43"/>
  <c r="E11" i="43"/>
  <c r="I11" i="43"/>
  <c r="M11" i="43"/>
  <c r="E12" i="43"/>
  <c r="I12" i="43"/>
  <c r="M12" i="43"/>
  <c r="E13" i="43"/>
  <c r="I13" i="43"/>
  <c r="M13" i="43"/>
  <c r="I14" i="43"/>
  <c r="E15" i="43"/>
  <c r="I15" i="43"/>
  <c r="M15" i="43"/>
  <c r="E16" i="43"/>
  <c r="I16" i="43"/>
  <c r="M16" i="43"/>
  <c r="E17" i="43"/>
  <c r="I17" i="43"/>
  <c r="M17" i="43"/>
  <c r="E145" i="40"/>
  <c r="U180" i="40"/>
  <c r="AC180" i="40"/>
  <c r="U164" i="40"/>
  <c r="E5" i="29" s="1"/>
  <c r="AC164" i="40"/>
  <c r="M5" i="29" s="1"/>
  <c r="E23" i="43"/>
  <c r="M23" i="43"/>
  <c r="AK180" i="40"/>
  <c r="AO180" i="40"/>
  <c r="I5" i="35" s="1"/>
  <c r="AS180" i="40"/>
  <c r="BA180" i="40"/>
  <c r="BA17" i="40"/>
  <c r="BE180" i="40"/>
  <c r="BI180" i="40"/>
  <c r="AK164" i="40"/>
  <c r="AO164" i="40"/>
  <c r="AS164" i="40"/>
  <c r="M5" i="30" s="1"/>
  <c r="BA164" i="40"/>
  <c r="BE164" i="40"/>
  <c r="BI164" i="40"/>
  <c r="M5" i="31" s="1"/>
  <c r="E41" i="43"/>
  <c r="I41" i="43"/>
  <c r="M41" i="43"/>
  <c r="AS113" i="40"/>
  <c r="E59" i="43"/>
  <c r="I59" i="43"/>
  <c r="M59" i="43"/>
  <c r="J15" i="39"/>
  <c r="F57" i="39"/>
  <c r="C182" i="40"/>
  <c r="E190" i="40"/>
  <c r="E15" i="33" s="1"/>
  <c r="K188" i="40"/>
  <c r="F187" i="40"/>
  <c r="M182" i="40"/>
  <c r="M7" i="33" s="1"/>
  <c r="H181" i="40"/>
  <c r="H6" i="33" s="1"/>
  <c r="G165" i="40"/>
  <c r="G6" i="10" s="1"/>
  <c r="K166" i="40"/>
  <c r="G168" i="40"/>
  <c r="G9" i="10" s="1"/>
  <c r="K169" i="40"/>
  <c r="K172" i="40"/>
  <c r="C174" i="40"/>
  <c r="K175" i="40"/>
  <c r="C189" i="40"/>
  <c r="F192" i="40"/>
  <c r="F17" i="33" s="1"/>
  <c r="L190" i="40"/>
  <c r="L15" i="33" s="1"/>
  <c r="K189" i="40"/>
  <c r="M187" i="40"/>
  <c r="M12" i="33" s="1"/>
  <c r="H186" i="40"/>
  <c r="H11" i="33" s="1"/>
  <c r="G185" i="40"/>
  <c r="F184" i="40"/>
  <c r="E183" i="40"/>
  <c r="K181" i="40"/>
  <c r="J180" i="40"/>
  <c r="L164" i="40"/>
  <c r="L5" i="10" s="1"/>
  <c r="L165" i="40"/>
  <c r="L6" i="10" s="1"/>
  <c r="L166" i="40"/>
  <c r="D169" i="40"/>
  <c r="D170" i="40"/>
  <c r="D11" i="10" s="1"/>
  <c r="D171" i="40"/>
  <c r="L172" i="40"/>
  <c r="L13" i="10" s="1"/>
  <c r="C188" i="40"/>
  <c r="M192" i="40"/>
  <c r="C191" i="40"/>
  <c r="C16" i="33" s="1"/>
  <c r="C187" i="40"/>
  <c r="C12" i="33" s="1"/>
  <c r="C183" i="40"/>
  <c r="H192" i="40"/>
  <c r="K191" i="40"/>
  <c r="F190" i="40"/>
  <c r="F15" i="33" s="1"/>
  <c r="I189" i="40"/>
  <c r="L188" i="40"/>
  <c r="L13" i="33" s="1"/>
  <c r="D188" i="40"/>
  <c r="D13" i="33" s="1"/>
  <c r="G187" i="40"/>
  <c r="J186" i="40"/>
  <c r="J11" i="33" s="1"/>
  <c r="M185" i="40"/>
  <c r="E185" i="40"/>
  <c r="H184" i="40"/>
  <c r="K183" i="40"/>
  <c r="K8" i="33" s="1"/>
  <c r="F182" i="40"/>
  <c r="F7" i="33" s="1"/>
  <c r="L180" i="40"/>
  <c r="D180" i="40"/>
  <c r="D5" i="33" s="1"/>
  <c r="D17" i="40"/>
  <c r="F164" i="40"/>
  <c r="J164" i="40"/>
  <c r="J5" i="10" s="1"/>
  <c r="F165" i="40"/>
  <c r="F6" i="10" s="1"/>
  <c r="F166" i="40"/>
  <c r="F7" i="10" s="1"/>
  <c r="F167" i="40"/>
  <c r="J167" i="40"/>
  <c r="J8" i="10" s="1"/>
  <c r="F168" i="40"/>
  <c r="F9" i="10" s="1"/>
  <c r="J168" i="40"/>
  <c r="F169" i="40"/>
  <c r="F10" i="10" s="1"/>
  <c r="J169" i="40"/>
  <c r="J10" i="10" s="1"/>
  <c r="J170" i="40"/>
  <c r="J11" i="10" s="1"/>
  <c r="F171" i="40"/>
  <c r="J171" i="40"/>
  <c r="J12" i="10" s="1"/>
  <c r="F172" i="40"/>
  <c r="F13" i="10" s="1"/>
  <c r="J172" i="40"/>
  <c r="J13" i="10" s="1"/>
  <c r="F173" i="40"/>
  <c r="F14" i="10" s="1"/>
  <c r="F174" i="40"/>
  <c r="F15" i="10" s="1"/>
  <c r="F175" i="40"/>
  <c r="J175" i="40"/>
  <c r="J16" i="10" s="1"/>
  <c r="F176" i="40"/>
  <c r="F17" i="10" s="1"/>
  <c r="J176" i="40"/>
  <c r="F97" i="40"/>
  <c r="F5" i="43"/>
  <c r="J5" i="43"/>
  <c r="F6" i="43"/>
  <c r="J6" i="43"/>
  <c r="F7" i="43"/>
  <c r="F8" i="43"/>
  <c r="J8" i="43"/>
  <c r="F9" i="43"/>
  <c r="J9" i="43"/>
  <c r="F10" i="43"/>
  <c r="J10" i="43"/>
  <c r="F11" i="43"/>
  <c r="J11" i="43"/>
  <c r="F12" i="43"/>
  <c r="J12" i="43"/>
  <c r="F13" i="43"/>
  <c r="J13" i="43"/>
  <c r="F14" i="43"/>
  <c r="J14" i="43"/>
  <c r="F15" i="43"/>
  <c r="F16" i="43"/>
  <c r="J16" i="43"/>
  <c r="F17" i="43"/>
  <c r="J17" i="43"/>
  <c r="F145" i="40"/>
  <c r="Z180" i="40"/>
  <c r="V164" i="40"/>
  <c r="F5" i="29" s="1"/>
  <c r="Z164" i="40"/>
  <c r="Z33" i="40"/>
  <c r="F23" i="43"/>
  <c r="J23" i="43"/>
  <c r="AL180" i="40"/>
  <c r="AP17" i="40"/>
  <c r="BB180" i="40"/>
  <c r="F5" i="36" s="1"/>
  <c r="AL164" i="40"/>
  <c r="F5" i="30" s="1"/>
  <c r="BB164" i="40"/>
  <c r="BF164" i="40"/>
  <c r="F41" i="43"/>
  <c r="F59" i="43"/>
  <c r="J59" i="43"/>
  <c r="BF113" i="40"/>
  <c r="C43" i="39"/>
  <c r="C57" i="39"/>
  <c r="G57" i="39"/>
  <c r="K57" i="39"/>
  <c r="C71" i="39"/>
  <c r="C93" i="33"/>
  <c r="C93" i="43"/>
  <c r="C93" i="36"/>
  <c r="C93" i="35"/>
  <c r="C91" i="43"/>
  <c r="C93" i="34"/>
  <c r="C78" i="32"/>
  <c r="C92" i="43"/>
  <c r="C90" i="43"/>
  <c r="C59" i="43"/>
  <c r="C23" i="43"/>
  <c r="C5" i="43"/>
  <c r="B37" i="43"/>
  <c r="B55" i="43"/>
  <c r="B73" i="43"/>
  <c r="B22" i="43"/>
  <c r="B40" i="43"/>
  <c r="B58" i="43"/>
  <c r="B23" i="43"/>
  <c r="B24" i="43"/>
  <c r="B42" i="43"/>
  <c r="B60" i="43"/>
  <c r="B25" i="43"/>
  <c r="B43" i="43"/>
  <c r="B61" i="43"/>
  <c r="B26" i="43"/>
  <c r="B27" i="43"/>
  <c r="B28" i="43"/>
  <c r="B46" i="43"/>
  <c r="B64" i="43"/>
  <c r="B29" i="43"/>
  <c r="B47" i="43"/>
  <c r="B65" i="43"/>
  <c r="B30" i="43"/>
  <c r="B31" i="43"/>
  <c r="B49" i="43"/>
  <c r="B67" i="43"/>
  <c r="B32" i="43"/>
  <c r="B50" i="43"/>
  <c r="B68" i="43"/>
  <c r="B33" i="43"/>
  <c r="B51" i="43"/>
  <c r="B69" i="43"/>
  <c r="B34" i="43"/>
  <c r="B52" i="43"/>
  <c r="B70" i="43"/>
  <c r="B35" i="43"/>
  <c r="B36" i="43"/>
  <c r="B54" i="43"/>
  <c r="B41" i="43"/>
  <c r="B59" i="43"/>
  <c r="B44" i="43"/>
  <c r="B62" i="43"/>
  <c r="B45" i="43"/>
  <c r="B63" i="43"/>
  <c r="B48" i="43"/>
  <c r="B66" i="43"/>
  <c r="B53" i="43"/>
  <c r="B71" i="43"/>
  <c r="B72" i="43"/>
  <c r="B81" i="43"/>
  <c r="C66" i="32"/>
  <c r="CJ66" i="32" s="1"/>
  <c r="C78" i="29"/>
  <c r="CJ88" i="30"/>
  <c r="CJ84" i="30"/>
  <c r="CJ87" i="30"/>
  <c r="CJ83" i="30"/>
  <c r="CJ90" i="30"/>
  <c r="CJ86" i="30"/>
  <c r="CJ82" i="31"/>
  <c r="CJ82" i="30"/>
  <c r="CJ89" i="30"/>
  <c r="CJ85" i="30"/>
  <c r="CJ81" i="30"/>
  <c r="CJ69" i="32"/>
  <c r="CB60" i="28"/>
  <c r="BX60" i="28"/>
  <c r="BT60" i="28"/>
  <c r="BL73" i="28"/>
  <c r="BH60" i="28"/>
  <c r="AV60" i="28"/>
  <c r="AN60" i="28"/>
  <c r="AB60" i="28"/>
  <c r="P73" i="28"/>
  <c r="CE60" i="28"/>
  <c r="BS60" i="28"/>
  <c r="BO60" i="28"/>
  <c r="AY60" i="28"/>
  <c r="AM60" i="28"/>
  <c r="O73" i="28"/>
  <c r="BJ73" i="28"/>
  <c r="AX60" i="28"/>
  <c r="R60" i="28"/>
  <c r="CG60" i="28"/>
  <c r="BU60" i="28"/>
  <c r="BM60" i="28"/>
  <c r="BA60" i="28"/>
  <c r="AO60" i="28"/>
  <c r="AK60" i="28"/>
  <c r="AG60" i="28"/>
  <c r="Y73" i="28"/>
  <c r="BI60" i="28"/>
  <c r="BY60" i="28"/>
  <c r="BJ60" i="28"/>
  <c r="S60" i="28"/>
  <c r="BW60" i="28"/>
  <c r="BW73" i="28"/>
  <c r="AJ60" i="28"/>
  <c r="AZ60" i="28"/>
  <c r="BP60" i="28"/>
  <c r="CF60" i="28"/>
  <c r="CF73" i="28"/>
  <c r="Y60" i="28"/>
  <c r="AO73" i="28"/>
  <c r="AH60" i="28"/>
  <c r="O60" i="28"/>
  <c r="AE60" i="28"/>
  <c r="AU60" i="28"/>
  <c r="AU73" i="28"/>
  <c r="BK60" i="28"/>
  <c r="AN73" i="28"/>
  <c r="BD60" i="28"/>
  <c r="BD73" i="28"/>
  <c r="Q60" i="28"/>
  <c r="AG73" i="28"/>
  <c r="AW60" i="28"/>
  <c r="AW73" i="28"/>
  <c r="CC60" i="28"/>
  <c r="Z60" i="28"/>
  <c r="AP60" i="28"/>
  <c r="BF60" i="28"/>
  <c r="BV60" i="28"/>
  <c r="BC60" i="28"/>
  <c r="CA60" i="28"/>
  <c r="X60" i="28"/>
  <c r="BL60" i="28"/>
  <c r="AC60" i="28"/>
  <c r="AS60" i="28"/>
  <c r="BQ60" i="28"/>
  <c r="V73" i="28"/>
  <c r="AL60" i="28"/>
  <c r="AA60" i="28"/>
  <c r="AQ60" i="28"/>
  <c r="BG60" i="28"/>
  <c r="T60" i="28"/>
  <c r="AR60" i="28"/>
  <c r="B36" i="36"/>
  <c r="B54" i="36"/>
  <c r="B72" i="36"/>
  <c r="B35" i="36"/>
  <c r="B53" i="36"/>
  <c r="B34" i="36"/>
  <c r="B52" i="36"/>
  <c r="B33" i="36"/>
  <c r="B51" i="36"/>
  <c r="B32" i="36"/>
  <c r="B50" i="36"/>
  <c r="B31" i="36"/>
  <c r="B49" i="36"/>
  <c r="B30" i="36"/>
  <c r="B48" i="36"/>
  <c r="B29" i="36"/>
  <c r="B47" i="36"/>
  <c r="B28" i="36"/>
  <c r="B46" i="36"/>
  <c r="B27" i="36"/>
  <c r="B45" i="36"/>
  <c r="B26" i="36"/>
  <c r="B44" i="36"/>
  <c r="B25" i="36"/>
  <c r="B43" i="36"/>
  <c r="B24" i="36"/>
  <c r="B42" i="36"/>
  <c r="B23" i="36"/>
  <c r="B41" i="36"/>
  <c r="B22" i="36"/>
  <c r="B40" i="36"/>
  <c r="B19" i="36"/>
  <c r="B37" i="36"/>
  <c r="B55" i="36"/>
  <c r="B36" i="35"/>
  <c r="B54" i="35"/>
  <c r="B72" i="35"/>
  <c r="B35" i="35"/>
  <c r="B53" i="35"/>
  <c r="B34" i="35"/>
  <c r="B52" i="35"/>
  <c r="B33" i="35"/>
  <c r="B51" i="35"/>
  <c r="B32" i="35"/>
  <c r="B50" i="35"/>
  <c r="B31" i="35"/>
  <c r="B49" i="35"/>
  <c r="B30" i="35"/>
  <c r="B48" i="35"/>
  <c r="B29" i="35"/>
  <c r="B47" i="35"/>
  <c r="B28" i="35"/>
  <c r="B46" i="35"/>
  <c r="B27" i="35"/>
  <c r="B45" i="35"/>
  <c r="B26" i="35"/>
  <c r="B44" i="35"/>
  <c r="B25" i="35"/>
  <c r="B43" i="35"/>
  <c r="B24" i="35"/>
  <c r="B42" i="35"/>
  <c r="B23" i="35"/>
  <c r="B41" i="35"/>
  <c r="B22" i="35"/>
  <c r="B40" i="35"/>
  <c r="B19" i="35"/>
  <c r="B37" i="35"/>
  <c r="B55" i="35"/>
  <c r="B36" i="34"/>
  <c r="B54" i="34"/>
  <c r="B72" i="34"/>
  <c r="B35" i="34"/>
  <c r="B53" i="34"/>
  <c r="B34" i="34"/>
  <c r="B52" i="34"/>
  <c r="B33" i="34"/>
  <c r="B51" i="34"/>
  <c r="B32" i="34"/>
  <c r="B50" i="34"/>
  <c r="B31" i="34"/>
  <c r="B49" i="34"/>
  <c r="B30" i="34"/>
  <c r="B48" i="34"/>
  <c r="B29" i="34"/>
  <c r="B47" i="34"/>
  <c r="B28" i="34"/>
  <c r="B46" i="34"/>
  <c r="B27" i="34"/>
  <c r="B45" i="34"/>
  <c r="B26" i="34"/>
  <c r="B44" i="34"/>
  <c r="B25" i="34"/>
  <c r="B43" i="34"/>
  <c r="B24" i="34"/>
  <c r="B42" i="34"/>
  <c r="B23" i="34"/>
  <c r="B41" i="34"/>
  <c r="B19" i="34"/>
  <c r="B37" i="34"/>
  <c r="B55" i="34"/>
  <c r="B41" i="33"/>
  <c r="B36" i="33"/>
  <c r="B54" i="33"/>
  <c r="B72" i="33"/>
  <c r="B35" i="33"/>
  <c r="B53" i="33"/>
  <c r="B34" i="33"/>
  <c r="B52" i="33"/>
  <c r="B33" i="33"/>
  <c r="B51" i="33"/>
  <c r="B32" i="33"/>
  <c r="B50" i="33"/>
  <c r="B31" i="33"/>
  <c r="B49" i="33"/>
  <c r="B30" i="33"/>
  <c r="B48" i="33"/>
  <c r="B29" i="33"/>
  <c r="B47" i="33"/>
  <c r="B28" i="33"/>
  <c r="B46" i="33"/>
  <c r="B27" i="33"/>
  <c r="B45" i="33"/>
  <c r="B26" i="33"/>
  <c r="B44" i="33"/>
  <c r="B25" i="33"/>
  <c r="B43" i="33"/>
  <c r="B24" i="33"/>
  <c r="B42" i="33"/>
  <c r="B23" i="33"/>
  <c r="B22" i="33"/>
  <c r="B40" i="33"/>
  <c r="B58" i="33"/>
  <c r="CH77" i="28"/>
  <c r="CG77" i="28"/>
  <c r="CF77" i="28"/>
  <c r="CE77" i="28"/>
  <c r="CD77" i="28"/>
  <c r="CD81" i="28" s="1"/>
  <c r="CC77" i="28"/>
  <c r="CC61" i="28" s="1"/>
  <c r="CB77" i="28"/>
  <c r="CA77" i="28"/>
  <c r="CA81" i="28" s="1"/>
  <c r="BZ77" i="28"/>
  <c r="BY77" i="28"/>
  <c r="BX77" i="28"/>
  <c r="BW77" i="28"/>
  <c r="BV77" i="28"/>
  <c r="BV81" i="28" s="1"/>
  <c r="BU77" i="28"/>
  <c r="BT77" i="28"/>
  <c r="BS77" i="28"/>
  <c r="BS81" i="28" s="1"/>
  <c r="BR77" i="28"/>
  <c r="BQ77" i="28"/>
  <c r="BP77" i="28"/>
  <c r="BO77" i="28"/>
  <c r="BN77" i="28"/>
  <c r="BM77" i="28"/>
  <c r="BM61" i="28" s="1"/>
  <c r="BL77" i="28"/>
  <c r="BK77" i="28"/>
  <c r="BK81" i="28" s="1"/>
  <c r="BJ77" i="28"/>
  <c r="BI77" i="28"/>
  <c r="BH77" i="28"/>
  <c r="BG77" i="28"/>
  <c r="BF77" i="28"/>
  <c r="BE77" i="28"/>
  <c r="BD77" i="28"/>
  <c r="BC77" i="28"/>
  <c r="BC81" i="28" s="1"/>
  <c r="BB77" i="28"/>
  <c r="BA77" i="28"/>
  <c r="AZ77" i="28"/>
  <c r="AY77" i="28"/>
  <c r="AX77" i="28"/>
  <c r="AW77" i="28"/>
  <c r="AW81" i="28" s="1"/>
  <c r="AV77" i="28"/>
  <c r="AU77" i="28"/>
  <c r="AU81" i="28" s="1"/>
  <c r="AT77" i="28"/>
  <c r="AS77" i="28"/>
  <c r="AR77" i="28"/>
  <c r="AQ77" i="28"/>
  <c r="AP77" i="28"/>
  <c r="AO77" i="28"/>
  <c r="AN77" i="28"/>
  <c r="AM77" i="28"/>
  <c r="AM81" i="28" s="1"/>
  <c r="AL77" i="28"/>
  <c r="AK77" i="28"/>
  <c r="AJ77" i="28"/>
  <c r="AI77" i="28"/>
  <c r="AH77" i="28"/>
  <c r="AG77" i="28"/>
  <c r="AF77" i="28"/>
  <c r="AE77" i="28"/>
  <c r="AE81" i="28" s="1"/>
  <c r="AD77" i="28"/>
  <c r="AC77" i="28"/>
  <c r="AB77" i="28"/>
  <c r="AA77" i="28"/>
  <c r="Z77" i="28"/>
  <c r="Z81" i="28" s="1"/>
  <c r="Y77" i="28"/>
  <c r="X77" i="28"/>
  <c r="W77" i="28"/>
  <c r="W81" i="28" s="1"/>
  <c r="V77" i="28"/>
  <c r="U77" i="28"/>
  <c r="T77" i="28"/>
  <c r="S77" i="28"/>
  <c r="R77" i="28"/>
  <c r="R81" i="28" s="1"/>
  <c r="Q77" i="28"/>
  <c r="P77" i="28"/>
  <c r="O77" i="28"/>
  <c r="O81" i="28" s="1"/>
  <c r="B19" i="33"/>
  <c r="B37" i="33"/>
  <c r="B55" i="33"/>
  <c r="B31" i="32"/>
  <c r="B46" i="32"/>
  <c r="B30" i="32"/>
  <c r="B45" i="32"/>
  <c r="B60" i="32"/>
  <c r="B29" i="32"/>
  <c r="B44" i="32"/>
  <c r="B59" i="32"/>
  <c r="B28" i="32"/>
  <c r="B43" i="32"/>
  <c r="B58" i="32"/>
  <c r="B27" i="32"/>
  <c r="B42" i="32"/>
  <c r="B57" i="32"/>
  <c r="B26" i="32"/>
  <c r="B41" i="32"/>
  <c r="B56" i="32"/>
  <c r="B25" i="32"/>
  <c r="B40" i="32"/>
  <c r="B55" i="32"/>
  <c r="B24" i="32"/>
  <c r="B39" i="32"/>
  <c r="B54" i="32"/>
  <c r="B23" i="32"/>
  <c r="B38" i="32"/>
  <c r="B53" i="32"/>
  <c r="B22" i="32"/>
  <c r="B37" i="32"/>
  <c r="B52" i="32"/>
  <c r="B21" i="32"/>
  <c r="B36" i="32"/>
  <c r="B51" i="32"/>
  <c r="B20" i="32"/>
  <c r="B35" i="32"/>
  <c r="B50" i="32"/>
  <c r="B36" i="31"/>
  <c r="B54" i="31"/>
  <c r="B72" i="31"/>
  <c r="B35" i="31"/>
  <c r="B53" i="31"/>
  <c r="B34" i="31"/>
  <c r="B52" i="31"/>
  <c r="B33" i="31"/>
  <c r="B51" i="31"/>
  <c r="B32" i="31"/>
  <c r="B50" i="31"/>
  <c r="B31" i="31"/>
  <c r="B49" i="31"/>
  <c r="B30" i="31"/>
  <c r="B48" i="31"/>
  <c r="B29" i="31"/>
  <c r="B47" i="31"/>
  <c r="B28" i="31"/>
  <c r="B46" i="31"/>
  <c r="B27" i="31"/>
  <c r="B45" i="31"/>
  <c r="B26" i="31"/>
  <c r="B44" i="31"/>
  <c r="B25" i="31"/>
  <c r="B43" i="31"/>
  <c r="B24" i="31"/>
  <c r="B42" i="31"/>
  <c r="B23" i="31"/>
  <c r="B41" i="31"/>
  <c r="B19" i="31"/>
  <c r="B37" i="31" s="1"/>
  <c r="B55" i="31" s="1"/>
  <c r="B36" i="30"/>
  <c r="B54" i="30"/>
  <c r="B72" i="30"/>
  <c r="B35" i="30"/>
  <c r="B53" i="30"/>
  <c r="B34" i="30"/>
  <c r="B52" i="30"/>
  <c r="B33" i="30"/>
  <c r="B51" i="30"/>
  <c r="B32" i="30"/>
  <c r="B50" i="30"/>
  <c r="B31" i="30"/>
  <c r="B49" i="30"/>
  <c r="B30" i="30"/>
  <c r="B48" i="30"/>
  <c r="B29" i="30"/>
  <c r="B47" i="30"/>
  <c r="B28" i="30"/>
  <c r="B46" i="30"/>
  <c r="B27" i="30"/>
  <c r="B45" i="30"/>
  <c r="B26" i="30"/>
  <c r="B44" i="30"/>
  <c r="B25" i="30"/>
  <c r="B43" i="30"/>
  <c r="B24" i="30"/>
  <c r="B42" i="30"/>
  <c r="B23" i="30"/>
  <c r="B41" i="30"/>
  <c r="B19" i="30"/>
  <c r="B37" i="30" s="1"/>
  <c r="B55" i="30" s="1"/>
  <c r="B48" i="29"/>
  <c r="B36" i="29"/>
  <c r="B54" i="29"/>
  <c r="B72" i="29"/>
  <c r="B35" i="29"/>
  <c r="B53" i="29"/>
  <c r="B34" i="29"/>
  <c r="B52" i="29"/>
  <c r="B33" i="29"/>
  <c r="B51" i="29"/>
  <c r="B32" i="29"/>
  <c r="B50" i="29"/>
  <c r="B31" i="29"/>
  <c r="B49" i="29"/>
  <c r="B30" i="29"/>
  <c r="B29" i="29"/>
  <c r="B47" i="29"/>
  <c r="B28" i="29"/>
  <c r="B46" i="29"/>
  <c r="B27" i="29"/>
  <c r="B45" i="29"/>
  <c r="B26" i="29"/>
  <c r="B44" i="29"/>
  <c r="B25" i="29"/>
  <c r="B43" i="29"/>
  <c r="B24" i="29"/>
  <c r="B42" i="29"/>
  <c r="B23" i="29"/>
  <c r="B41" i="29"/>
  <c r="B19" i="29"/>
  <c r="B37" i="29" s="1"/>
  <c r="B55" i="29" s="1"/>
  <c r="B81" i="36"/>
  <c r="B62" i="36"/>
  <c r="B60" i="31"/>
  <c r="B79" i="31"/>
  <c r="B61" i="31"/>
  <c r="B80" i="31"/>
  <c r="B67" i="29"/>
  <c r="B86" i="29"/>
  <c r="B79" i="29"/>
  <c r="B60" i="29"/>
  <c r="B68" i="30"/>
  <c r="B87" i="30"/>
  <c r="B102" i="30"/>
  <c r="B65" i="33"/>
  <c r="B84" i="33"/>
  <c r="B61" i="29"/>
  <c r="B80" i="29"/>
  <c r="B88" i="29"/>
  <c r="B69" i="29"/>
  <c r="B61" i="30"/>
  <c r="B80" i="30"/>
  <c r="B95" i="30"/>
  <c r="B69" i="30"/>
  <c r="B88" i="30"/>
  <c r="B103" i="30"/>
  <c r="B62" i="31"/>
  <c r="B81" i="31"/>
  <c r="B89" i="31"/>
  <c r="B70" i="31"/>
  <c r="B66" i="33"/>
  <c r="B85" i="33"/>
  <c r="B70" i="36"/>
  <c r="B89" i="36"/>
  <c r="B59" i="30"/>
  <c r="B78" i="30"/>
  <c r="B93" i="30"/>
  <c r="B79" i="30"/>
  <c r="B94" i="30"/>
  <c r="B60" i="30"/>
  <c r="B59" i="33"/>
  <c r="B78" i="33"/>
  <c r="B62" i="29"/>
  <c r="B81" i="29"/>
  <c r="B70" i="29"/>
  <c r="B89" i="29"/>
  <c r="B81" i="30"/>
  <c r="B96" i="30"/>
  <c r="B62" i="30"/>
  <c r="B70" i="30"/>
  <c r="B89" i="30"/>
  <c r="B104" i="30"/>
  <c r="B63" i="31"/>
  <c r="B82" i="31"/>
  <c r="B71" i="31"/>
  <c r="B90" i="31"/>
  <c r="B86" i="33"/>
  <c r="B67" i="33"/>
  <c r="B63" i="36"/>
  <c r="B82" i="36"/>
  <c r="B71" i="36"/>
  <c r="B90" i="36"/>
  <c r="B59" i="29"/>
  <c r="B78" i="29"/>
  <c r="B87" i="29"/>
  <c r="B68" i="29"/>
  <c r="B69" i="36"/>
  <c r="B88" i="36"/>
  <c r="B63" i="29"/>
  <c r="B82" i="29"/>
  <c r="B71" i="29"/>
  <c r="B90" i="29"/>
  <c r="B82" i="30"/>
  <c r="B97" i="30"/>
  <c r="B63" i="30"/>
  <c r="B71" i="30"/>
  <c r="B90" i="30"/>
  <c r="B105" i="30"/>
  <c r="B64" i="31"/>
  <c r="B83" i="31"/>
  <c r="B60" i="33"/>
  <c r="B79" i="33"/>
  <c r="B87" i="33"/>
  <c r="B68" i="33"/>
  <c r="B64" i="36"/>
  <c r="B83" i="36"/>
  <c r="B67" i="30"/>
  <c r="B86" i="30"/>
  <c r="B101" i="30"/>
  <c r="B69" i="31"/>
  <c r="B88" i="31"/>
  <c r="B80" i="36"/>
  <c r="B61" i="36"/>
  <c r="B64" i="29"/>
  <c r="B83" i="29"/>
  <c r="B64" i="30"/>
  <c r="B83" i="30"/>
  <c r="B98" i="30"/>
  <c r="B65" i="31"/>
  <c r="B84" i="31"/>
  <c r="B80" i="33"/>
  <c r="B61" i="33"/>
  <c r="B69" i="33"/>
  <c r="B88" i="33"/>
  <c r="B65" i="36"/>
  <c r="B84" i="36"/>
  <c r="B65" i="29"/>
  <c r="B84" i="29"/>
  <c r="B81" i="33"/>
  <c r="B62" i="33"/>
  <c r="B70" i="33"/>
  <c r="B89" i="33"/>
  <c r="B66" i="36"/>
  <c r="B85" i="36"/>
  <c r="B66" i="29"/>
  <c r="B85" i="29"/>
  <c r="B84" i="30"/>
  <c r="B99" i="30"/>
  <c r="B65" i="30"/>
  <c r="B66" i="31"/>
  <c r="B85" i="31"/>
  <c r="B66" i="30"/>
  <c r="B85" i="30"/>
  <c r="B100" i="30"/>
  <c r="B59" i="31"/>
  <c r="B78" i="31"/>
  <c r="B86" i="31"/>
  <c r="B67" i="31"/>
  <c r="B63" i="33"/>
  <c r="B82" i="33"/>
  <c r="B71" i="33"/>
  <c r="B90" i="33"/>
  <c r="B59" i="36"/>
  <c r="B78" i="36"/>
  <c r="B86" i="36"/>
  <c r="B67" i="36"/>
  <c r="B68" i="31"/>
  <c r="B87" i="31"/>
  <c r="B64" i="33"/>
  <c r="B83" i="33"/>
  <c r="B60" i="36"/>
  <c r="B79" i="36"/>
  <c r="B87" i="36"/>
  <c r="B68" i="36"/>
  <c r="B68" i="35"/>
  <c r="B87" i="35"/>
  <c r="B102" i="35"/>
  <c r="B66" i="35"/>
  <c r="B85" i="35"/>
  <c r="B100" i="35"/>
  <c r="B59" i="35"/>
  <c r="B78" i="35"/>
  <c r="B93" i="35"/>
  <c r="B63" i="35"/>
  <c r="B82" i="35"/>
  <c r="B97" i="35"/>
  <c r="B67" i="35"/>
  <c r="B86" i="35"/>
  <c r="B101" i="35"/>
  <c r="B71" i="35"/>
  <c r="B90" i="35"/>
  <c r="B105" i="35"/>
  <c r="B62" i="35"/>
  <c r="B81" i="35"/>
  <c r="B96" i="35"/>
  <c r="B60" i="35"/>
  <c r="B79" i="35"/>
  <c r="B94" i="35"/>
  <c r="B64" i="35"/>
  <c r="B83" i="35"/>
  <c r="B98" i="35"/>
  <c r="B70" i="35"/>
  <c r="B89" i="35"/>
  <c r="B104" i="35"/>
  <c r="B61" i="35"/>
  <c r="B80" i="35"/>
  <c r="B95" i="35"/>
  <c r="B65" i="35"/>
  <c r="B84" i="35"/>
  <c r="B99" i="35"/>
  <c r="B69" i="35"/>
  <c r="B88" i="35"/>
  <c r="B103" i="35"/>
  <c r="AD81" i="28"/>
  <c r="BF81" i="28"/>
  <c r="BJ81" i="28"/>
  <c r="BR61" i="28"/>
  <c r="CH81" i="28"/>
  <c r="V81" i="28"/>
  <c r="BN81" i="28"/>
  <c r="S81" i="28"/>
  <c r="S61" i="28"/>
  <c r="AA81" i="28"/>
  <c r="AI81" i="28"/>
  <c r="AQ81" i="28"/>
  <c r="AU61" i="28"/>
  <c r="AY81" i="28"/>
  <c r="BG81" i="28"/>
  <c r="BK61" i="28"/>
  <c r="BK65" i="28" s="1"/>
  <c r="BO81" i="28"/>
  <c r="BW61" i="28"/>
  <c r="BW81" i="28"/>
  <c r="CE81" i="28"/>
  <c r="AH81" i="28"/>
  <c r="BZ81" i="28"/>
  <c r="P61" i="28"/>
  <c r="P81" i="28"/>
  <c r="T81" i="28"/>
  <c r="T61" i="28"/>
  <c r="X61" i="28"/>
  <c r="X81" i="28"/>
  <c r="AB81" i="28"/>
  <c r="AF61" i="28"/>
  <c r="AF81" i="28"/>
  <c r="AJ61" i="28"/>
  <c r="AJ81" i="28"/>
  <c r="AN81" i="28"/>
  <c r="AN61" i="28"/>
  <c r="AR81" i="28"/>
  <c r="AV61" i="28"/>
  <c r="AV81" i="28"/>
  <c r="AZ81" i="28"/>
  <c r="BD81" i="28"/>
  <c r="BD61" i="28"/>
  <c r="BH61" i="28"/>
  <c r="BH81" i="28"/>
  <c r="BL61" i="28"/>
  <c r="BL81" i="28"/>
  <c r="BP81" i="28"/>
  <c r="BT81" i="28"/>
  <c r="BT61" i="28"/>
  <c r="BX81" i="28"/>
  <c r="CB61" i="28"/>
  <c r="CB81" i="28"/>
  <c r="CF81" i="28"/>
  <c r="AL81" i="28"/>
  <c r="Q61" i="28"/>
  <c r="Q81" i="28"/>
  <c r="U81" i="28"/>
  <c r="Y61" i="28"/>
  <c r="Y81" i="28"/>
  <c r="AC81" i="28"/>
  <c r="AG61" i="28"/>
  <c r="AG81" i="28"/>
  <c r="AK81" i="28"/>
  <c r="AO61" i="28"/>
  <c r="AO81" i="28"/>
  <c r="AS81" i="28"/>
  <c r="AW61" i="28"/>
  <c r="AW65" i="28" s="1"/>
  <c r="BA81" i="28"/>
  <c r="BE61" i="28"/>
  <c r="BE81" i="28"/>
  <c r="BI81" i="28"/>
  <c r="BQ81" i="28"/>
  <c r="BU61" i="28"/>
  <c r="BU81" i="28"/>
  <c r="BY61" i="28"/>
  <c r="BY65" i="28" s="1"/>
  <c r="BY81" i="28"/>
  <c r="CC81" i="28"/>
  <c r="CG81" i="28"/>
  <c r="B70" i="34"/>
  <c r="B89" i="34"/>
  <c r="B62" i="34"/>
  <c r="B81" i="34"/>
  <c r="B67" i="34"/>
  <c r="B86" i="34"/>
  <c r="B60" i="34"/>
  <c r="B79" i="34"/>
  <c r="B64" i="34"/>
  <c r="B83" i="34"/>
  <c r="B68" i="34"/>
  <c r="B87" i="34"/>
  <c r="B63" i="34"/>
  <c r="B82" i="34"/>
  <c r="B61" i="34"/>
  <c r="B80" i="34"/>
  <c r="B65" i="34"/>
  <c r="B84" i="34"/>
  <c r="B69" i="34"/>
  <c r="B88" i="34"/>
  <c r="B71" i="34"/>
  <c r="B90" i="34"/>
  <c r="B59" i="34"/>
  <c r="B78" i="34"/>
  <c r="B66" i="34"/>
  <c r="B85" i="34"/>
  <c r="C21" i="28"/>
  <c r="B19" i="10"/>
  <c r="B37" i="10" s="1"/>
  <c r="B55" i="10" s="1"/>
  <c r="B33" i="10"/>
  <c r="B51" i="10"/>
  <c r="B34" i="10"/>
  <c r="B52" i="10"/>
  <c r="B35" i="10"/>
  <c r="B53" i="10"/>
  <c r="B36" i="10"/>
  <c r="B54" i="10"/>
  <c r="B72" i="10"/>
  <c r="B32" i="10"/>
  <c r="B50" i="10"/>
  <c r="B31" i="10"/>
  <c r="B49" i="10"/>
  <c r="B30" i="10"/>
  <c r="B48" i="10"/>
  <c r="B29" i="10"/>
  <c r="B47" i="10"/>
  <c r="B28" i="10"/>
  <c r="B46" i="10"/>
  <c r="B27" i="10"/>
  <c r="B45" i="10"/>
  <c r="B26" i="10"/>
  <c r="B44" i="10"/>
  <c r="B25" i="10"/>
  <c r="B43" i="10"/>
  <c r="B24" i="10"/>
  <c r="B42" i="10"/>
  <c r="B23" i="10"/>
  <c r="B41" i="10"/>
  <c r="B66" i="10"/>
  <c r="B85" i="10"/>
  <c r="B70" i="10"/>
  <c r="B89" i="10"/>
  <c r="B59" i="10"/>
  <c r="B78" i="10"/>
  <c r="B67" i="10"/>
  <c r="B86" i="10"/>
  <c r="B69" i="10"/>
  <c r="B88" i="10"/>
  <c r="B60" i="10"/>
  <c r="B79" i="10"/>
  <c r="B68" i="10"/>
  <c r="B87" i="10"/>
  <c r="B63" i="10"/>
  <c r="B82" i="10"/>
  <c r="B65" i="10"/>
  <c r="B84" i="10"/>
  <c r="B61" i="10"/>
  <c r="B80" i="10"/>
  <c r="B64" i="10"/>
  <c r="B83" i="10"/>
  <c r="B62" i="10"/>
  <c r="B81" i="10"/>
  <c r="B71" i="10"/>
  <c r="B90" i="10"/>
  <c r="B30" i="2"/>
  <c r="B45" i="2"/>
  <c r="B60" i="2"/>
  <c r="B31" i="2"/>
  <c r="B46" i="2"/>
  <c r="B20" i="2"/>
  <c r="B35" i="2"/>
  <c r="B50" i="2"/>
  <c r="B21" i="2"/>
  <c r="B36" i="2"/>
  <c r="B51" i="2"/>
  <c r="B22" i="2"/>
  <c r="B37" i="2"/>
  <c r="B52" i="2"/>
  <c r="B23" i="2"/>
  <c r="B38" i="2"/>
  <c r="B53" i="2"/>
  <c r="B24" i="2"/>
  <c r="B39" i="2"/>
  <c r="B54" i="2"/>
  <c r="B25" i="2"/>
  <c r="B40" i="2"/>
  <c r="B55" i="2"/>
  <c r="B26" i="2"/>
  <c r="B41" i="2"/>
  <c r="B56" i="2"/>
  <c r="B27" i="2"/>
  <c r="B42" i="2"/>
  <c r="B57" i="2"/>
  <c r="B28" i="2"/>
  <c r="B43" i="2"/>
  <c r="B58" i="2"/>
  <c r="B29" i="2"/>
  <c r="B44" i="2"/>
  <c r="B59" i="2"/>
  <c r="D34" i="28"/>
  <c r="D59" i="28" s="1"/>
  <c r="E34" i="28"/>
  <c r="CL34" i="28" s="1"/>
  <c r="G46" i="2"/>
  <c r="H46" i="2"/>
  <c r="I46" i="2"/>
  <c r="J46" i="2"/>
  <c r="K46" i="2"/>
  <c r="L46" i="2"/>
  <c r="M46" i="2"/>
  <c r="R35" i="2"/>
  <c r="S35" i="2" s="1"/>
  <c r="U35" i="2" s="1"/>
  <c r="V35" i="2" s="1"/>
  <c r="W35" i="2" s="1"/>
  <c r="X35" i="2" s="1"/>
  <c r="Y35" i="2" s="1"/>
  <c r="Z35" i="2" s="1"/>
  <c r="AA35" i="2" s="1"/>
  <c r="AB35" i="2" s="1"/>
  <c r="AC35" i="2" s="1"/>
  <c r="AD35" i="2" s="1"/>
  <c r="AE35" i="2" s="1"/>
  <c r="AF35" i="2" s="1"/>
  <c r="AG35" i="2" s="1"/>
  <c r="AH35" i="2" s="1"/>
  <c r="AI35" i="2" s="1"/>
  <c r="AJ35" i="2" s="1"/>
  <c r="AK35" i="2" s="1"/>
  <c r="AL35" i="2" s="1"/>
  <c r="AM35" i="2" s="1"/>
  <c r="AN35" i="2" s="1"/>
  <c r="AO35" i="2" s="1"/>
  <c r="AP35" i="2" s="1"/>
  <c r="AQ35" i="2" s="1"/>
  <c r="AR35" i="2" s="1"/>
  <c r="AS35" i="2" s="1"/>
  <c r="AT35" i="2" s="1"/>
  <c r="AU35" i="2" s="1"/>
  <c r="AV35" i="2" s="1"/>
  <c r="AW35" i="2" s="1"/>
  <c r="AX35" i="2" s="1"/>
  <c r="AY35" i="2" s="1"/>
  <c r="AZ35" i="2" s="1"/>
  <c r="BA35" i="2" s="1"/>
  <c r="BB35" i="2" s="1"/>
  <c r="BC35" i="2" s="1"/>
  <c r="BD35" i="2" s="1"/>
  <c r="BE35" i="2" s="1"/>
  <c r="BF35" i="2" s="1"/>
  <c r="BG35" i="2" s="1"/>
  <c r="BH35" i="2" s="1"/>
  <c r="BI35" i="2" s="1"/>
  <c r="BJ35" i="2" s="1"/>
  <c r="BK35" i="2" s="1"/>
  <c r="BL35" i="2" s="1"/>
  <c r="BM35" i="2" s="1"/>
  <c r="BN35" i="2" s="1"/>
  <c r="BO35" i="2" s="1"/>
  <c r="BP35" i="2" s="1"/>
  <c r="BQ35" i="2" s="1"/>
  <c r="BR35" i="2" s="1"/>
  <c r="BS35" i="2" s="1"/>
  <c r="BT35" i="2" s="1"/>
  <c r="BU35" i="2" s="1"/>
  <c r="BV35" i="2" s="1"/>
  <c r="BW35" i="2" s="1"/>
  <c r="BX35" i="2" s="1"/>
  <c r="BY35" i="2" s="1"/>
  <c r="BZ35" i="2" s="1"/>
  <c r="CA35" i="2" s="1"/>
  <c r="CB35" i="2" s="1"/>
  <c r="CC35" i="2" s="1"/>
  <c r="CD35" i="2" s="1"/>
  <c r="CE35" i="2" s="1"/>
  <c r="CF35" i="2" s="1"/>
  <c r="CG35" i="2" s="1"/>
  <c r="CH35" i="2" s="1"/>
  <c r="N46" i="2"/>
  <c r="E127" i="39"/>
  <c r="C127" i="39"/>
  <c r="J141" i="39"/>
  <c r="O47" i="39"/>
  <c r="J127" i="39"/>
  <c r="N135" i="39"/>
  <c r="O66" i="39"/>
  <c r="N40" i="39"/>
  <c r="O40" i="39" s="1"/>
  <c r="L127" i="39"/>
  <c r="K178" i="39"/>
  <c r="K11" i="32" s="1"/>
  <c r="K174" i="39"/>
  <c r="K7" i="32" s="1"/>
  <c r="O124" i="39"/>
  <c r="I127" i="39"/>
  <c r="J158" i="39"/>
  <c r="L168" i="39"/>
  <c r="O51" i="39"/>
  <c r="O119" i="39"/>
  <c r="L178" i="39"/>
  <c r="L11" i="32" s="1"/>
  <c r="I178" i="39"/>
  <c r="I11" i="32" s="1"/>
  <c r="I176" i="39"/>
  <c r="I9" i="32" s="1"/>
  <c r="E176" i="39"/>
  <c r="E9" i="32" s="1"/>
  <c r="J162" i="39"/>
  <c r="H163" i="39"/>
  <c r="I158" i="39"/>
  <c r="L174" i="39"/>
  <c r="L7" i="32" s="1"/>
  <c r="I174" i="39"/>
  <c r="H174" i="39"/>
  <c r="H7" i="32" s="1"/>
  <c r="E172" i="39"/>
  <c r="E5" i="32" s="1"/>
  <c r="D178" i="39"/>
  <c r="D174" i="39"/>
  <c r="D7" i="32" s="1"/>
  <c r="D43" i="39"/>
  <c r="C180" i="39"/>
  <c r="C13" i="32" s="1"/>
  <c r="N131" i="39"/>
  <c r="L161" i="39"/>
  <c r="J165" i="39"/>
  <c r="E164" i="39"/>
  <c r="H166" i="39"/>
  <c r="D160" i="39"/>
  <c r="M182" i="39"/>
  <c r="I182" i="39"/>
  <c r="E182" i="39"/>
  <c r="O123" i="39"/>
  <c r="K176" i="39"/>
  <c r="K9" i="32" s="1"/>
  <c r="H176" i="39"/>
  <c r="H9" i="32" s="1"/>
  <c r="N81" i="39"/>
  <c r="L167" i="39"/>
  <c r="D167" i="39"/>
  <c r="J160" i="39"/>
  <c r="H161" i="39"/>
  <c r="K182" i="39"/>
  <c r="C182" i="39"/>
  <c r="K172" i="39"/>
  <c r="K5" i="32" s="1"/>
  <c r="J180" i="39"/>
  <c r="J13" i="32" s="1"/>
  <c r="H172" i="39"/>
  <c r="H5" i="32" s="1"/>
  <c r="H162" i="39"/>
  <c r="K164" i="39"/>
  <c r="F166" i="39"/>
  <c r="L159" i="39"/>
  <c r="D159" i="39"/>
  <c r="O11" i="39"/>
  <c r="J163" i="39"/>
  <c r="O122" i="39"/>
  <c r="M180" i="39"/>
  <c r="M13" i="32" s="1"/>
  <c r="L180" i="39"/>
  <c r="L13" i="32" s="1"/>
  <c r="D175" i="39"/>
  <c r="D8" i="32" s="1"/>
  <c r="J164" i="39"/>
  <c r="H165" i="39"/>
  <c r="L162" i="39"/>
  <c r="D162" i="39"/>
  <c r="O53" i="39"/>
  <c r="O121" i="39"/>
  <c r="M176" i="39"/>
  <c r="M9" i="32" s="1"/>
  <c r="M174" i="39"/>
  <c r="M7" i="32" s="1"/>
  <c r="G174" i="39"/>
  <c r="G7" i="32" s="1"/>
  <c r="F178" i="39"/>
  <c r="F11" i="32" s="1"/>
  <c r="F174" i="39"/>
  <c r="F7" i="32" s="1"/>
  <c r="J167" i="39"/>
  <c r="H168" i="39"/>
  <c r="C159" i="39"/>
  <c r="L165" i="39"/>
  <c r="M172" i="39"/>
  <c r="M5" i="32" s="1"/>
  <c r="L172" i="39"/>
  <c r="L5" i="32" s="1"/>
  <c r="J175" i="39"/>
  <c r="J8" i="32" s="1"/>
  <c r="I180" i="39"/>
  <c r="I13" i="32" s="1"/>
  <c r="F180" i="39"/>
  <c r="F13" i="32" s="1"/>
  <c r="F172" i="39"/>
  <c r="F5" i="32" s="1"/>
  <c r="E180" i="39"/>
  <c r="E13" i="32" s="1"/>
  <c r="E178" i="39"/>
  <c r="E11" i="32" s="1"/>
  <c r="J159" i="39"/>
  <c r="H160" i="39"/>
  <c r="I166" i="39"/>
  <c r="D163" i="39"/>
  <c r="D166" i="39"/>
  <c r="D15" i="39"/>
  <c r="D176" i="39"/>
  <c r="D172" i="39"/>
  <c r="D5" i="32" s="1"/>
  <c r="D165" i="39"/>
  <c r="D168" i="39"/>
  <c r="D161" i="39"/>
  <c r="F141" i="39"/>
  <c r="L164" i="39"/>
  <c r="L85" i="39"/>
  <c r="D164" i="39"/>
  <c r="D85" i="39"/>
  <c r="G166" i="39"/>
  <c r="J168" i="39"/>
  <c r="J29" i="39"/>
  <c r="M29" i="39"/>
  <c r="N139" i="39"/>
  <c r="I167" i="39"/>
  <c r="L158" i="39"/>
  <c r="L141" i="39"/>
  <c r="D158" i="39"/>
  <c r="D141" i="39"/>
  <c r="O13" i="39"/>
  <c r="D180" i="39"/>
  <c r="D127" i="39"/>
  <c r="O117" i="39"/>
  <c r="H178" i="39"/>
  <c r="H11" i="32" s="1"/>
  <c r="H127" i="39"/>
  <c r="F127" i="39"/>
  <c r="N39" i="39"/>
  <c r="O49" i="39"/>
  <c r="N32" i="39"/>
  <c r="I172" i="39"/>
  <c r="I5" i="32" s="1"/>
  <c r="F176" i="39"/>
  <c r="F9" i="32" s="1"/>
  <c r="C172" i="39"/>
  <c r="O67" i="39"/>
  <c r="E174" i="39"/>
  <c r="E7" i="32" s="1"/>
  <c r="N37" i="39"/>
  <c r="N42" i="39"/>
  <c r="N36" i="39"/>
  <c r="M178" i="39"/>
  <c r="M11" i="32" s="1"/>
  <c r="O126" i="39"/>
  <c r="N35" i="39"/>
  <c r="O35" i="39" s="1"/>
  <c r="N34" i="39"/>
  <c r="O109" i="39"/>
  <c r="O116" i="39"/>
  <c r="O125" i="39"/>
  <c r="O118" i="39"/>
  <c r="N76" i="39"/>
  <c r="O76" i="39" s="1"/>
  <c r="O55" i="39"/>
  <c r="AA35" i="32" l="1"/>
  <c r="Z46" i="32"/>
  <c r="V46" i="32"/>
  <c r="W46" i="32"/>
  <c r="X46" i="32"/>
  <c r="Y46" i="32"/>
  <c r="CH55" i="31"/>
  <c r="CH55" i="29"/>
  <c r="BN28" i="50"/>
  <c r="BN78" i="32"/>
  <c r="BR28" i="50"/>
  <c r="BR78" i="32"/>
  <c r="BM28" i="50"/>
  <c r="BM78" i="32"/>
  <c r="BL28" i="50"/>
  <c r="BL78" i="32"/>
  <c r="BW28" i="50"/>
  <c r="BW78" i="32"/>
  <c r="BT28" i="50"/>
  <c r="BT78" i="32"/>
  <c r="BV28" i="50"/>
  <c r="BV78" i="32"/>
  <c r="BO28" i="50"/>
  <c r="BO78" i="32"/>
  <c r="BS28" i="50"/>
  <c r="BS78" i="32"/>
  <c r="BU28" i="50"/>
  <c r="BU78" i="32"/>
  <c r="BQ28" i="50"/>
  <c r="BQ78" i="32"/>
  <c r="BP28" i="50"/>
  <c r="BP78" i="32"/>
  <c r="BI73" i="28"/>
  <c r="C92" i="35"/>
  <c r="AC73" i="28"/>
  <c r="AK73" i="28"/>
  <c r="BQ73" i="28"/>
  <c r="X73" i="28"/>
  <c r="D92" i="35"/>
  <c r="BB61" i="28"/>
  <c r="BB65" i="28" s="1"/>
  <c r="BZ61" i="28"/>
  <c r="Q73" i="28"/>
  <c r="C58" i="31"/>
  <c r="C161" i="35"/>
  <c r="BE73" i="28"/>
  <c r="CH73" i="28"/>
  <c r="BF73" i="28"/>
  <c r="D58" i="31"/>
  <c r="D161" i="35"/>
  <c r="C126" i="31"/>
  <c r="AJ73" i="28"/>
  <c r="AR73" i="28"/>
  <c r="D126" i="31"/>
  <c r="BG73" i="28"/>
  <c r="Q62" i="28"/>
  <c r="Q65" i="28" s="1"/>
  <c r="AZ73" i="28"/>
  <c r="BP65" i="28"/>
  <c r="Z73" i="28"/>
  <c r="C77" i="31"/>
  <c r="C142" i="31"/>
  <c r="C40" i="35"/>
  <c r="C109" i="35"/>
  <c r="C181" i="35"/>
  <c r="AQ61" i="28"/>
  <c r="AQ65" i="28" s="1"/>
  <c r="AI73" i="28"/>
  <c r="X62" i="28"/>
  <c r="X65" i="28" s="1"/>
  <c r="V65" i="28"/>
  <c r="AD65" i="28"/>
  <c r="AD62" i="28"/>
  <c r="AT62" i="28"/>
  <c r="BJ62" i="28"/>
  <c r="BZ62" i="28"/>
  <c r="BZ65" i="28" s="1"/>
  <c r="D77" i="31"/>
  <c r="D142" i="31"/>
  <c r="D40" i="35"/>
  <c r="D109" i="35"/>
  <c r="D181" i="35"/>
  <c r="D2" i="43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C2" i="50"/>
  <c r="CC73" i="28"/>
  <c r="AA65" i="28"/>
  <c r="BR73" i="28"/>
  <c r="C22" i="31"/>
  <c r="C92" i="31"/>
  <c r="C161" i="31"/>
  <c r="C58" i="35"/>
  <c r="C126" i="35"/>
  <c r="C188" i="35"/>
  <c r="AC65" i="28"/>
  <c r="BH65" i="28"/>
  <c r="W73" i="28"/>
  <c r="AE65" i="28"/>
  <c r="U73" i="28"/>
  <c r="BM73" i="28"/>
  <c r="D22" i="31"/>
  <c r="D92" i="31"/>
  <c r="D161" i="31"/>
  <c r="D58" i="35"/>
  <c r="D126" i="35"/>
  <c r="D188" i="35"/>
  <c r="AK65" i="28"/>
  <c r="BT73" i="28"/>
  <c r="C40" i="31"/>
  <c r="C109" i="31"/>
  <c r="C77" i="35"/>
  <c r="T65" i="28"/>
  <c r="AH61" i="28"/>
  <c r="AH65" i="28" s="1"/>
  <c r="AP61" i="28"/>
  <c r="AP65" i="28" s="1"/>
  <c r="AX61" i="28"/>
  <c r="AX65" i="28" s="1"/>
  <c r="BF61" i="28"/>
  <c r="BN61" i="28"/>
  <c r="AT73" i="28"/>
  <c r="D40" i="31"/>
  <c r="D109" i="31"/>
  <c r="D77" i="35"/>
  <c r="C65" i="32"/>
  <c r="C20" i="50"/>
  <c r="C27" i="50"/>
  <c r="D76" i="43"/>
  <c r="D4" i="50"/>
  <c r="CH65" i="28"/>
  <c r="CA65" i="28"/>
  <c r="BF65" i="28"/>
  <c r="AL65" i="28"/>
  <c r="BU65" i="28"/>
  <c r="BX73" i="28"/>
  <c r="AA73" i="28"/>
  <c r="BQ65" i="28"/>
  <c r="CA73" i="28"/>
  <c r="AU65" i="28"/>
  <c r="CF65" i="28"/>
  <c r="BW65" i="28"/>
  <c r="AD73" i="28"/>
  <c r="AG65" i="28"/>
  <c r="CG65" i="28"/>
  <c r="AM65" i="28"/>
  <c r="AF73" i="28"/>
  <c r="CB65" i="28"/>
  <c r="BM63" i="28"/>
  <c r="BM65" i="28" s="1"/>
  <c r="BT62" i="28"/>
  <c r="BT65" i="28" s="1"/>
  <c r="Z63" i="28"/>
  <c r="Z65" i="28" s="1"/>
  <c r="AB65" i="28"/>
  <c r="BV61" i="28"/>
  <c r="BV65" i="28" s="1"/>
  <c r="BM81" i="28"/>
  <c r="BB81" i="28"/>
  <c r="W61" i="28"/>
  <c r="AP81" i="28"/>
  <c r="CD61" i="28"/>
  <c r="AS73" i="28"/>
  <c r="AE73" i="28"/>
  <c r="BP73" i="28"/>
  <c r="AY73" i="28"/>
  <c r="R65" i="28"/>
  <c r="BN73" i="28"/>
  <c r="AY65" i="28"/>
  <c r="AN65" i="28"/>
  <c r="BI65" i="28"/>
  <c r="BJ65" i="28"/>
  <c r="BX65" i="28"/>
  <c r="AR61" i="28"/>
  <c r="AR65" i="28" s="1"/>
  <c r="BC61" i="28"/>
  <c r="BC65" i="28" s="1"/>
  <c r="AX81" i="28"/>
  <c r="BR81" i="28"/>
  <c r="AS65" i="28"/>
  <c r="CC65" i="28"/>
  <c r="S65" i="28"/>
  <c r="AO65" i="28"/>
  <c r="C54" i="28"/>
  <c r="F48" i="28"/>
  <c r="AZ61" i="28"/>
  <c r="AZ65" i="28" s="1"/>
  <c r="BD65" i="28"/>
  <c r="O65" i="28"/>
  <c r="BA65" i="28"/>
  <c r="BO65" i="28"/>
  <c r="AV65" i="28"/>
  <c r="AT64" i="28"/>
  <c r="BG65" i="28"/>
  <c r="AL73" i="28"/>
  <c r="BL65" i="28"/>
  <c r="S73" i="28"/>
  <c r="CE65" i="28"/>
  <c r="E40" i="28"/>
  <c r="BR62" i="28"/>
  <c r="BR65" i="28" s="1"/>
  <c r="BS65" i="28"/>
  <c r="C34" i="28"/>
  <c r="C59" i="28" s="1"/>
  <c r="Y65" i="28"/>
  <c r="AJ65" i="28"/>
  <c r="L43" i="28"/>
  <c r="D187" i="39"/>
  <c r="D190" i="39"/>
  <c r="C5" i="32"/>
  <c r="C20" i="32" s="1"/>
  <c r="D50" i="32" s="1"/>
  <c r="C187" i="39"/>
  <c r="E193" i="39"/>
  <c r="D15" i="2"/>
  <c r="L8" i="2"/>
  <c r="G13" i="2"/>
  <c r="F13" i="2"/>
  <c r="F195" i="39"/>
  <c r="I13" i="2"/>
  <c r="I195" i="39"/>
  <c r="H12" i="2"/>
  <c r="D6" i="2"/>
  <c r="H7" i="2"/>
  <c r="H189" i="39"/>
  <c r="L6" i="2"/>
  <c r="L12" i="2"/>
  <c r="K11" i="2"/>
  <c r="K193" i="39"/>
  <c r="I5" i="2"/>
  <c r="I187" i="39"/>
  <c r="J11" i="2"/>
  <c r="D11" i="2"/>
  <c r="D193" i="39"/>
  <c r="H9" i="2"/>
  <c r="H191" i="39"/>
  <c r="D14" i="2"/>
  <c r="L15" i="2"/>
  <c r="H15" i="2"/>
  <c r="L14" i="2"/>
  <c r="D7" i="2"/>
  <c r="D189" i="39"/>
  <c r="J9" i="2"/>
  <c r="J5" i="2"/>
  <c r="L5" i="2"/>
  <c r="L187" i="39"/>
  <c r="L11" i="2"/>
  <c r="L193" i="39"/>
  <c r="D13" i="2"/>
  <c r="D195" i="39"/>
  <c r="J14" i="2"/>
  <c r="D9" i="2"/>
  <c r="D191" i="39"/>
  <c r="J10" i="2"/>
  <c r="H13" i="2"/>
  <c r="J6" i="2"/>
  <c r="I14" i="2"/>
  <c r="D10" i="2"/>
  <c r="L9" i="2"/>
  <c r="AL131" i="40"/>
  <c r="AB67" i="40"/>
  <c r="AM147" i="40"/>
  <c r="AM131" i="40"/>
  <c r="AT115" i="40"/>
  <c r="AT19" i="40"/>
  <c r="BF35" i="40"/>
  <c r="AT51" i="40"/>
  <c r="AB35" i="40"/>
  <c r="AB99" i="40"/>
  <c r="AB131" i="40"/>
  <c r="AB163" i="40"/>
  <c r="AT179" i="40"/>
  <c r="AT83" i="40"/>
  <c r="AM35" i="40"/>
  <c r="AL147" i="40"/>
  <c r="S83" i="40"/>
  <c r="AM99" i="40"/>
  <c r="AT67" i="40"/>
  <c r="BF67" i="40"/>
  <c r="AM163" i="40"/>
  <c r="AL51" i="40"/>
  <c r="BF19" i="40"/>
  <c r="AB51" i="40"/>
  <c r="AB83" i="40"/>
  <c r="AB115" i="40"/>
  <c r="AB179" i="40"/>
  <c r="AT147" i="40"/>
  <c r="AT131" i="40"/>
  <c r="AL67" i="40"/>
  <c r="AM51" i="40"/>
  <c r="AT35" i="40"/>
  <c r="BF99" i="40"/>
  <c r="BF131" i="40"/>
  <c r="AB19" i="40"/>
  <c r="AM115" i="40"/>
  <c r="AM67" i="40"/>
  <c r="BF51" i="40"/>
  <c r="BB179" i="40"/>
  <c r="X19" i="40"/>
  <c r="X163" i="40"/>
  <c r="N44" i="28"/>
  <c r="K40" i="28"/>
  <c r="K42" i="28" s="1"/>
  <c r="CR54" i="28"/>
  <c r="K52" i="28" s="1"/>
  <c r="J48" i="28"/>
  <c r="H43" i="28"/>
  <c r="H35" i="28"/>
  <c r="CL54" i="28"/>
  <c r="U5" i="47" s="1"/>
  <c r="D47" i="28"/>
  <c r="C59" i="10"/>
  <c r="D92" i="29"/>
  <c r="D40" i="33"/>
  <c r="D22" i="29"/>
  <c r="D89" i="43"/>
  <c r="D77" i="29"/>
  <c r="D161" i="29"/>
  <c r="D22" i="43"/>
  <c r="CV54" i="28"/>
  <c r="I35" i="28"/>
  <c r="L38" i="28"/>
  <c r="I47" i="28"/>
  <c r="J39" i="28"/>
  <c r="CJ81" i="31"/>
  <c r="CJ83" i="31"/>
  <c r="CJ84" i="31"/>
  <c r="CJ85" i="31"/>
  <c r="CJ86" i="31"/>
  <c r="CJ87" i="31"/>
  <c r="CJ88" i="31"/>
  <c r="CJ89" i="31"/>
  <c r="CJ90" i="31"/>
  <c r="CJ82" i="34"/>
  <c r="CJ83" i="34"/>
  <c r="CJ84" i="34"/>
  <c r="CJ85" i="34"/>
  <c r="CJ86" i="34"/>
  <c r="CJ87" i="34"/>
  <c r="CJ88" i="34"/>
  <c r="CJ90" i="34"/>
  <c r="CJ81" i="35"/>
  <c r="CJ82" i="35"/>
  <c r="CJ83" i="35"/>
  <c r="CJ84" i="35"/>
  <c r="CJ85" i="35"/>
  <c r="CJ86" i="35"/>
  <c r="CJ88" i="35"/>
  <c r="CJ89" i="35"/>
  <c r="CJ90" i="35"/>
  <c r="CJ81" i="36"/>
  <c r="CJ82" i="36"/>
  <c r="CJ83" i="36"/>
  <c r="CJ84" i="36"/>
  <c r="CJ86" i="36"/>
  <c r="CJ87" i="36"/>
  <c r="CJ88" i="36"/>
  <c r="CJ89" i="36"/>
  <c r="CJ90" i="36"/>
  <c r="P60" i="28"/>
  <c r="P65" i="28" s="1"/>
  <c r="BN60" i="28"/>
  <c r="BN65" i="28" s="1"/>
  <c r="CE73" i="28"/>
  <c r="CB73" i="28"/>
  <c r="BS73" i="28"/>
  <c r="AX73" i="28"/>
  <c r="AV73" i="28"/>
  <c r="AM73" i="28"/>
  <c r="R73" i="28"/>
  <c r="AF60" i="28"/>
  <c r="AF65" i="28" s="1"/>
  <c r="BU73" i="28"/>
  <c r="W60" i="28"/>
  <c r="CD60" i="28"/>
  <c r="CD65" i="28" s="1"/>
  <c r="BE60" i="28"/>
  <c r="BE65" i="28" s="1"/>
  <c r="P2" i="43"/>
  <c r="O79" i="43"/>
  <c r="O80" i="43"/>
  <c r="O77" i="43"/>
  <c r="O78" i="43"/>
  <c r="C22" i="10"/>
  <c r="C92" i="10"/>
  <c r="C40" i="10"/>
  <c r="D58" i="33"/>
  <c r="D40" i="43"/>
  <c r="C58" i="10"/>
  <c r="D40" i="29"/>
  <c r="D109" i="29"/>
  <c r="D181" i="29"/>
  <c r="D77" i="33"/>
  <c r="D58" i="43"/>
  <c r="D58" i="29"/>
  <c r="D126" i="29"/>
  <c r="D22" i="33"/>
  <c r="E59" i="28"/>
  <c r="F5" i="28"/>
  <c r="E4" i="2"/>
  <c r="BF163" i="40"/>
  <c r="BF115" i="40"/>
  <c r="BF147" i="40"/>
  <c r="BZ73" i="28"/>
  <c r="AI60" i="28"/>
  <c r="AI65" i="28" s="1"/>
  <c r="U60" i="28"/>
  <c r="U65" i="28" s="1"/>
  <c r="AT60" i="28"/>
  <c r="AT65" i="28" s="1"/>
  <c r="BH73" i="28"/>
  <c r="BO73" i="28"/>
  <c r="BA73" i="28"/>
  <c r="AB73" i="28"/>
  <c r="CG73" i="28"/>
  <c r="N40" i="28"/>
  <c r="N48" i="28"/>
  <c r="N35" i="28"/>
  <c r="N43" i="28"/>
  <c r="N46" i="28" s="1"/>
  <c r="CU54" i="28"/>
  <c r="AD5" i="47" s="1"/>
  <c r="L47" i="28"/>
  <c r="K48" i="28"/>
  <c r="BE197" i="40"/>
  <c r="J43" i="28"/>
  <c r="CP54" i="28"/>
  <c r="BB205" i="40"/>
  <c r="I5" i="31"/>
  <c r="BC202" i="40"/>
  <c r="F13" i="31"/>
  <c r="F16" i="36"/>
  <c r="G43" i="28"/>
  <c r="BC55" i="31"/>
  <c r="CM54" i="28"/>
  <c r="F52" i="28" s="1"/>
  <c r="C191" i="41"/>
  <c r="W55" i="31"/>
  <c r="DD51" i="28"/>
  <c r="BI209" i="40"/>
  <c r="U55" i="31"/>
  <c r="BA55" i="31"/>
  <c r="CG55" i="31"/>
  <c r="AC55" i="31"/>
  <c r="BI55" i="31"/>
  <c r="AE55" i="31"/>
  <c r="BK55" i="31"/>
  <c r="BI201" i="40"/>
  <c r="AK55" i="31"/>
  <c r="BQ55" i="31"/>
  <c r="G55" i="31"/>
  <c r="AM55" i="31"/>
  <c r="BS55" i="31"/>
  <c r="M55" i="31"/>
  <c r="AS55" i="31"/>
  <c r="BY55" i="31"/>
  <c r="O55" i="31"/>
  <c r="AU55" i="31"/>
  <c r="CA55" i="31"/>
  <c r="M17" i="36"/>
  <c r="AR202" i="40"/>
  <c r="I204" i="40"/>
  <c r="AB199" i="40"/>
  <c r="L10" i="30"/>
  <c r="Y201" i="40"/>
  <c r="BF203" i="40"/>
  <c r="BA200" i="40"/>
  <c r="Z204" i="40"/>
  <c r="AR201" i="40"/>
  <c r="D35" i="28"/>
  <c r="CK54" i="28"/>
  <c r="D52" i="28" s="1"/>
  <c r="AY209" i="40"/>
  <c r="BH203" i="40"/>
  <c r="BG206" i="40"/>
  <c r="AZ208" i="40"/>
  <c r="BF201" i="40"/>
  <c r="BG209" i="40"/>
  <c r="AK200" i="40"/>
  <c r="BF204" i="40"/>
  <c r="BG207" i="40"/>
  <c r="C63" i="36"/>
  <c r="C22" i="30"/>
  <c r="C58" i="30"/>
  <c r="C92" i="30"/>
  <c r="C126" i="30"/>
  <c r="C161" i="30"/>
  <c r="C34" i="32"/>
  <c r="C40" i="34"/>
  <c r="C77" i="34"/>
  <c r="C109" i="34"/>
  <c r="C142" i="34"/>
  <c r="C40" i="36"/>
  <c r="C77" i="36"/>
  <c r="C109" i="36"/>
  <c r="C142" i="36"/>
  <c r="AN204" i="40"/>
  <c r="E8" i="36"/>
  <c r="AI205" i="40"/>
  <c r="F206" i="40"/>
  <c r="BE204" i="40"/>
  <c r="AK207" i="40"/>
  <c r="AK83" i="40"/>
  <c r="BD19" i="40"/>
  <c r="X131" i="40"/>
  <c r="BJ19" i="40"/>
  <c r="BD67" i="40"/>
  <c r="BJ83" i="40"/>
  <c r="BJ99" i="40"/>
  <c r="BJ147" i="40"/>
  <c r="X147" i="40"/>
  <c r="BJ131" i="40"/>
  <c r="X115" i="40"/>
  <c r="BJ51" i="40"/>
  <c r="BJ67" i="40"/>
  <c r="BB99" i="40"/>
  <c r="X83" i="40"/>
  <c r="X35" i="40"/>
  <c r="X67" i="40"/>
  <c r="AK51" i="40"/>
  <c r="BJ115" i="40"/>
  <c r="BJ163" i="40"/>
  <c r="X51" i="40"/>
  <c r="X99" i="40"/>
  <c r="BJ35" i="40"/>
  <c r="AY115" i="40"/>
  <c r="AY51" i="40"/>
  <c r="D67" i="28"/>
  <c r="D75" i="28" s="1"/>
  <c r="D87" i="28"/>
  <c r="D95" i="28" s="1"/>
  <c r="D103" i="28" s="1"/>
  <c r="CK34" i="28"/>
  <c r="C87" i="28"/>
  <c r="C95" i="28" s="1"/>
  <c r="C103" i="28" s="1"/>
  <c r="C67" i="28"/>
  <c r="C75" i="28" s="1"/>
  <c r="CJ34" i="28"/>
  <c r="D50" i="28"/>
  <c r="E51" i="28"/>
  <c r="C47" i="28"/>
  <c r="C50" i="28" s="1"/>
  <c r="F36" i="28"/>
  <c r="G46" i="28"/>
  <c r="D38" i="28"/>
  <c r="M40" i="28"/>
  <c r="M42" i="28" s="1"/>
  <c r="D40" i="28"/>
  <c r="D42" i="28" s="1"/>
  <c r="M44" i="28"/>
  <c r="M46" i="28" s="1"/>
  <c r="T5" i="47"/>
  <c r="D51" i="28"/>
  <c r="F39" i="28"/>
  <c r="F44" i="28"/>
  <c r="C38" i="28"/>
  <c r="K50" i="28"/>
  <c r="M38" i="28"/>
  <c r="C42" i="28"/>
  <c r="F42" i="28"/>
  <c r="E38" i="28"/>
  <c r="N39" i="28"/>
  <c r="D46" i="28"/>
  <c r="AY83" i="40"/>
  <c r="AY179" i="40"/>
  <c r="BD163" i="40"/>
  <c r="AR51" i="40"/>
  <c r="AR163" i="40"/>
  <c r="AR131" i="40"/>
  <c r="AK99" i="40"/>
  <c r="BD35" i="40"/>
  <c r="AR83" i="40"/>
  <c r="AK147" i="40"/>
  <c r="AR35" i="40"/>
  <c r="BD147" i="40"/>
  <c r="AR115" i="40"/>
  <c r="Z147" i="40"/>
  <c r="AK131" i="40"/>
  <c r="AK115" i="40"/>
  <c r="BD131" i="40"/>
  <c r="BD115" i="40"/>
  <c r="AR147" i="40"/>
  <c r="AK163" i="40"/>
  <c r="AK19" i="40"/>
  <c r="BD83" i="40"/>
  <c r="AR179" i="40"/>
  <c r="Z19" i="40"/>
  <c r="Z99" i="40"/>
  <c r="AR99" i="40"/>
  <c r="AR67" i="40"/>
  <c r="BD51" i="40"/>
  <c r="AK179" i="40"/>
  <c r="AK67" i="40"/>
  <c r="BD99" i="40"/>
  <c r="V19" i="40"/>
  <c r="V35" i="40"/>
  <c r="V51" i="40"/>
  <c r="V83" i="40"/>
  <c r="V115" i="40"/>
  <c r="V131" i="40"/>
  <c r="V147" i="40"/>
  <c r="V163" i="40"/>
  <c r="V179" i="40"/>
  <c r="AN179" i="40"/>
  <c r="AN83" i="40"/>
  <c r="AA51" i="40"/>
  <c r="AA67" i="40"/>
  <c r="AA83" i="40"/>
  <c r="AA115" i="40"/>
  <c r="AA179" i="40"/>
  <c r="AN163" i="40"/>
  <c r="AS131" i="40"/>
  <c r="AS115" i="40"/>
  <c r="AS35" i="40"/>
  <c r="AS19" i="40"/>
  <c r="AA19" i="40"/>
  <c r="AA35" i="40"/>
  <c r="AC51" i="40"/>
  <c r="AC67" i="40"/>
  <c r="AC83" i="40"/>
  <c r="AA99" i="40"/>
  <c r="AC115" i="40"/>
  <c r="AA131" i="40"/>
  <c r="AA147" i="40"/>
  <c r="AC179" i="40"/>
  <c r="AS179" i="40"/>
  <c r="AS99" i="40"/>
  <c r="AS83" i="40"/>
  <c r="AL35" i="40"/>
  <c r="AN131" i="40"/>
  <c r="AL115" i="40"/>
  <c r="AN51" i="40"/>
  <c r="AL19" i="40"/>
  <c r="BE179" i="40"/>
  <c r="AC19" i="40"/>
  <c r="AC35" i="40"/>
  <c r="AC99" i="40"/>
  <c r="AC131" i="40"/>
  <c r="AC147" i="40"/>
  <c r="AS163" i="40"/>
  <c r="AS147" i="40"/>
  <c r="AL99" i="40"/>
  <c r="AN35" i="40"/>
  <c r="BE19" i="40"/>
  <c r="BE35" i="40"/>
  <c r="BE51" i="40"/>
  <c r="BE67" i="40"/>
  <c r="BE83" i="40"/>
  <c r="BE115" i="40"/>
  <c r="BE147" i="40"/>
  <c r="BE163" i="40"/>
  <c r="V67" i="40"/>
  <c r="T83" i="40"/>
  <c r="T131" i="40"/>
  <c r="AL179" i="40"/>
  <c r="AN115" i="40"/>
  <c r="AL83" i="40"/>
  <c r="AN19" i="40"/>
  <c r="AS67" i="40"/>
  <c r="BG67" i="40"/>
  <c r="BE99" i="40"/>
  <c r="BG115" i="40"/>
  <c r="H38" i="28"/>
  <c r="C44" i="28"/>
  <c r="C46" i="28" s="1"/>
  <c r="I38" i="28"/>
  <c r="H46" i="28"/>
  <c r="M48" i="28"/>
  <c r="M47" i="28"/>
  <c r="H42" i="28"/>
  <c r="N36" i="28"/>
  <c r="J38" i="28"/>
  <c r="G40" i="28"/>
  <c r="G42" i="28" s="1"/>
  <c r="CS54" i="28"/>
  <c r="L51" i="28" s="1"/>
  <c r="J42" i="28"/>
  <c r="N130" i="39"/>
  <c r="O130" i="39" s="1"/>
  <c r="I41" i="35"/>
  <c r="J41" i="35" s="1"/>
  <c r="K41" i="35" s="1"/>
  <c r="L41" i="35" s="1"/>
  <c r="M41" i="35" s="1"/>
  <c r="N41" i="35" s="1"/>
  <c r="O41" i="35" s="1"/>
  <c r="P41" i="35" s="1"/>
  <c r="H55" i="35"/>
  <c r="AC182" i="40"/>
  <c r="M7" i="34" s="1"/>
  <c r="Z183" i="40"/>
  <c r="J8" i="34" s="1"/>
  <c r="W184" i="40"/>
  <c r="T185" i="40"/>
  <c r="D10" i="34" s="1"/>
  <c r="Y186" i="40"/>
  <c r="I11" i="34" s="1"/>
  <c r="V187" i="40"/>
  <c r="F12" i="34" s="1"/>
  <c r="AA188" i="40"/>
  <c r="X189" i="40"/>
  <c r="H14" i="34" s="1"/>
  <c r="U190" i="40"/>
  <c r="E15" i="34" s="1"/>
  <c r="AC190" i="40"/>
  <c r="M15" i="34" s="1"/>
  <c r="W192" i="40"/>
  <c r="AQ183" i="40"/>
  <c r="K8" i="35" s="1"/>
  <c r="AJ188" i="40"/>
  <c r="D13" i="35" s="1"/>
  <c r="AO189" i="40"/>
  <c r="I14" i="35" s="1"/>
  <c r="AL190" i="40"/>
  <c r="AQ191" i="40"/>
  <c r="K16" i="35" s="1"/>
  <c r="AN192" i="40"/>
  <c r="AN209" i="40" s="1"/>
  <c r="BF181" i="40"/>
  <c r="J6" i="36" s="1"/>
  <c r="AZ183" i="40"/>
  <c r="D8" i="36" s="1"/>
  <c r="BH183" i="40"/>
  <c r="BH200" i="40" s="1"/>
  <c r="BE184" i="40"/>
  <c r="I9" i="36" s="1"/>
  <c r="BB185" i="40"/>
  <c r="BB202" i="40" s="1"/>
  <c r="BG186" i="40"/>
  <c r="K11" i="36" s="1"/>
  <c r="BA188" i="40"/>
  <c r="E13" i="36" s="1"/>
  <c r="BI188" i="40"/>
  <c r="M13" i="36" s="1"/>
  <c r="BF189" i="40"/>
  <c r="J14" i="36" s="1"/>
  <c r="BH191" i="40"/>
  <c r="BE192" i="40"/>
  <c r="I17" i="36" s="1"/>
  <c r="U166" i="40"/>
  <c r="E7" i="29" s="1"/>
  <c r="AC166" i="40"/>
  <c r="M7" i="29" s="1"/>
  <c r="Z167" i="40"/>
  <c r="T169" i="40"/>
  <c r="D10" i="29" s="1"/>
  <c r="Y170" i="40"/>
  <c r="I11" i="29" s="1"/>
  <c r="V171" i="40"/>
  <c r="F12" i="29" s="1"/>
  <c r="AA172" i="40"/>
  <c r="K13" i="29" s="1"/>
  <c r="AC174" i="40"/>
  <c r="M15" i="29" s="1"/>
  <c r="Z175" i="40"/>
  <c r="Z208" i="40" s="1"/>
  <c r="W176" i="40"/>
  <c r="G17" i="29" s="1"/>
  <c r="AO165" i="40"/>
  <c r="I6" i="30" s="1"/>
  <c r="AL166" i="40"/>
  <c r="F7" i="30" s="1"/>
  <c r="AQ167" i="40"/>
  <c r="K8" i="30" s="1"/>
  <c r="AN168" i="40"/>
  <c r="H9" i="30" s="1"/>
  <c r="AK169" i="40"/>
  <c r="E10" i="30" s="1"/>
  <c r="AS169" i="40"/>
  <c r="M10" i="30" s="1"/>
  <c r="AJ172" i="40"/>
  <c r="D13" i="30" s="1"/>
  <c r="AO173" i="40"/>
  <c r="I14" i="30" s="1"/>
  <c r="AQ175" i="40"/>
  <c r="K16" i="30" s="1"/>
  <c r="BF165" i="40"/>
  <c r="J6" i="31" s="1"/>
  <c r="BC166" i="40"/>
  <c r="BC199" i="40" s="1"/>
  <c r="BE168" i="40"/>
  <c r="I9" i="31" s="1"/>
  <c r="BG170" i="40"/>
  <c r="BI172" i="40"/>
  <c r="M13" i="31" s="1"/>
  <c r="BF173" i="40"/>
  <c r="J14" i="31" s="1"/>
  <c r="BH175" i="40"/>
  <c r="L16" i="31" s="1"/>
  <c r="BE176" i="40"/>
  <c r="J60" i="41"/>
  <c r="E25" i="43"/>
  <c r="M25" i="43"/>
  <c r="J26" i="43"/>
  <c r="G27" i="43"/>
  <c r="D28" i="43"/>
  <c r="L28" i="43"/>
  <c r="I29" i="43"/>
  <c r="K31" i="43"/>
  <c r="H32" i="43"/>
  <c r="E33" i="43"/>
  <c r="J34" i="43"/>
  <c r="G35" i="43"/>
  <c r="L100" i="41"/>
  <c r="I42" i="43"/>
  <c r="F102" i="41"/>
  <c r="F43" i="43"/>
  <c r="K44" i="43"/>
  <c r="H45" i="43"/>
  <c r="E46" i="43"/>
  <c r="M46" i="43"/>
  <c r="M105" i="41"/>
  <c r="J47" i="43"/>
  <c r="D49" i="43"/>
  <c r="D108" i="41"/>
  <c r="L49" i="43"/>
  <c r="I50" i="43"/>
  <c r="F110" i="41"/>
  <c r="F51" i="43"/>
  <c r="K52" i="43"/>
  <c r="H53" i="43"/>
  <c r="H112" i="41"/>
  <c r="J60" i="43"/>
  <c r="D62" i="43"/>
  <c r="L62" i="43"/>
  <c r="I63" i="43"/>
  <c r="F64" i="43"/>
  <c r="K65" i="43"/>
  <c r="H66" i="43"/>
  <c r="E67" i="43"/>
  <c r="J68" i="43"/>
  <c r="G69" i="43"/>
  <c r="D70" i="43"/>
  <c r="L70" i="43"/>
  <c r="I71" i="43"/>
  <c r="C59" i="33"/>
  <c r="C202" i="40"/>
  <c r="AB185" i="40"/>
  <c r="AB202" i="40" s="1"/>
  <c r="K185" i="40"/>
  <c r="K10" i="33" s="1"/>
  <c r="AI197" i="40"/>
  <c r="S188" i="40"/>
  <c r="C13" i="34" s="1"/>
  <c r="C31" i="34" s="1"/>
  <c r="J122" i="41"/>
  <c r="K159" i="41"/>
  <c r="I149" i="41"/>
  <c r="L156" i="41"/>
  <c r="AK33" i="40"/>
  <c r="BI33" i="40"/>
  <c r="AI65" i="40"/>
  <c r="F64" i="41"/>
  <c r="M62" i="41"/>
  <c r="C75" i="41"/>
  <c r="J68" i="41"/>
  <c r="C68" i="41"/>
  <c r="H69" i="41"/>
  <c r="C91" i="41"/>
  <c r="U113" i="40"/>
  <c r="U214" i="40" s="1"/>
  <c r="Z113" i="40"/>
  <c r="Z214" i="40" s="1"/>
  <c r="T113" i="40"/>
  <c r="T214" i="40" s="1"/>
  <c r="AM113" i="40"/>
  <c r="AM214" i="40" s="1"/>
  <c r="AO113" i="40"/>
  <c r="AO214" i="40" s="1"/>
  <c r="AI113" i="40"/>
  <c r="AI214" i="40" s="1"/>
  <c r="AZ113" i="40"/>
  <c r="AZ214" i="40" s="1"/>
  <c r="BB113" i="40"/>
  <c r="BB214" i="40" s="1"/>
  <c r="C129" i="40"/>
  <c r="S129" i="40"/>
  <c r="G125" i="41"/>
  <c r="C134" i="41"/>
  <c r="T145" i="40"/>
  <c r="C142" i="41"/>
  <c r="AY145" i="40"/>
  <c r="AB161" i="40"/>
  <c r="AY161" i="40"/>
  <c r="BH161" i="40"/>
  <c r="J182" i="39"/>
  <c r="J197" i="39" s="1"/>
  <c r="H182" i="39"/>
  <c r="H197" i="39" s="1"/>
  <c r="F182" i="39"/>
  <c r="D182" i="39"/>
  <c r="D197" i="39" s="1"/>
  <c r="H152" i="41"/>
  <c r="L124" i="41"/>
  <c r="M181" i="39"/>
  <c r="M14" i="32" s="1"/>
  <c r="M175" i="39"/>
  <c r="M8" i="32" s="1"/>
  <c r="L181" i="39"/>
  <c r="L14" i="32" s="1"/>
  <c r="L179" i="39"/>
  <c r="L12" i="32" s="1"/>
  <c r="L177" i="39"/>
  <c r="L10" i="32" s="1"/>
  <c r="L175" i="39"/>
  <c r="L8" i="32" s="1"/>
  <c r="L173" i="39"/>
  <c r="L6" i="32" s="1"/>
  <c r="K181" i="39"/>
  <c r="K14" i="32" s="1"/>
  <c r="K179" i="39"/>
  <c r="K12" i="32" s="1"/>
  <c r="K177" i="39"/>
  <c r="K10" i="32" s="1"/>
  <c r="K175" i="39"/>
  <c r="K8" i="32" s="1"/>
  <c r="K173" i="39"/>
  <c r="K6" i="32" s="1"/>
  <c r="J181" i="39"/>
  <c r="J196" i="39" s="1"/>
  <c r="J177" i="39"/>
  <c r="J10" i="32" s="1"/>
  <c r="I179" i="39"/>
  <c r="I12" i="32" s="1"/>
  <c r="I175" i="39"/>
  <c r="I8" i="32" s="1"/>
  <c r="H181" i="39"/>
  <c r="H14" i="32" s="1"/>
  <c r="H179" i="39"/>
  <c r="H12" i="32" s="1"/>
  <c r="H177" i="39"/>
  <c r="H10" i="32" s="1"/>
  <c r="H175" i="39"/>
  <c r="H8" i="32" s="1"/>
  <c r="G181" i="39"/>
  <c r="G14" i="32" s="1"/>
  <c r="G179" i="39"/>
  <c r="G12" i="32" s="1"/>
  <c r="G177" i="39"/>
  <c r="G10" i="32" s="1"/>
  <c r="G175" i="39"/>
  <c r="G8" i="32" s="1"/>
  <c r="F181" i="39"/>
  <c r="F14" i="32" s="1"/>
  <c r="F179" i="39"/>
  <c r="F12" i="32" s="1"/>
  <c r="F177" i="39"/>
  <c r="F10" i="32" s="1"/>
  <c r="F175" i="39"/>
  <c r="F8" i="32" s="1"/>
  <c r="F173" i="39"/>
  <c r="F6" i="32" s="1"/>
  <c r="E173" i="39"/>
  <c r="E6" i="32" s="1"/>
  <c r="D181" i="39"/>
  <c r="D14" i="32" s="1"/>
  <c r="D179" i="39"/>
  <c r="D194" i="39" s="1"/>
  <c r="D177" i="39"/>
  <c r="D10" i="32" s="1"/>
  <c r="D173" i="39"/>
  <c r="D188" i="39" s="1"/>
  <c r="C181" i="39"/>
  <c r="C14" i="32" s="1"/>
  <c r="C29" i="32" s="1"/>
  <c r="C179" i="39"/>
  <c r="C12" i="32" s="1"/>
  <c r="C27" i="32" s="1"/>
  <c r="C177" i="39"/>
  <c r="C10" i="32" s="1"/>
  <c r="C25" i="32" s="1"/>
  <c r="C175" i="39"/>
  <c r="C8" i="32" s="1"/>
  <c r="C23" i="32" s="1"/>
  <c r="D53" i="32" s="1"/>
  <c r="N140" i="39"/>
  <c r="O140" i="39" s="1"/>
  <c r="O138" i="39"/>
  <c r="N137" i="39"/>
  <c r="O137" i="39" s="1"/>
  <c r="N136" i="39"/>
  <c r="O136" i="39" s="1"/>
  <c r="O134" i="39"/>
  <c r="N133" i="39"/>
  <c r="O133" i="39" s="1"/>
  <c r="N132" i="39"/>
  <c r="O132" i="39" s="1"/>
  <c r="O112" i="39"/>
  <c r="O111" i="39"/>
  <c r="O108" i="39"/>
  <c r="O107" i="39"/>
  <c r="O105" i="39"/>
  <c r="O104" i="39"/>
  <c r="O103" i="39"/>
  <c r="O84" i="39"/>
  <c r="G168" i="39"/>
  <c r="N82" i="39"/>
  <c r="O82" i="39" s="1"/>
  <c r="G164" i="39"/>
  <c r="N79" i="39"/>
  <c r="O79" i="39" s="1"/>
  <c r="I163" i="39"/>
  <c r="K162" i="39"/>
  <c r="C162" i="39"/>
  <c r="E161" i="39"/>
  <c r="G160" i="39"/>
  <c r="M173" i="39"/>
  <c r="M6" i="32" s="1"/>
  <c r="M161" i="39"/>
  <c r="N75" i="39"/>
  <c r="O75" i="39" s="1"/>
  <c r="N74" i="39"/>
  <c r="O74" i="39" s="1"/>
  <c r="O69" i="39"/>
  <c r="O68" i="39"/>
  <c r="K165" i="39"/>
  <c r="C165" i="39"/>
  <c r="M164" i="39"/>
  <c r="I162" i="39"/>
  <c r="K161" i="39"/>
  <c r="C161" i="39"/>
  <c r="O97" i="39"/>
  <c r="O94" i="39"/>
  <c r="O90" i="39"/>
  <c r="C99" i="39"/>
  <c r="I141" i="39"/>
  <c r="M141" i="39"/>
  <c r="E141" i="39"/>
  <c r="G141" i="39"/>
  <c r="I113" i="39"/>
  <c r="C113" i="39"/>
  <c r="C85" i="39"/>
  <c r="O65" i="39"/>
  <c r="O61" i="39"/>
  <c r="G71" i="39"/>
  <c r="K168" i="39"/>
  <c r="C168" i="39"/>
  <c r="C197" i="39" s="1"/>
  <c r="M167" i="39"/>
  <c r="E167" i="39"/>
  <c r="O26" i="39"/>
  <c r="O25" i="39"/>
  <c r="I165" i="39"/>
  <c r="O24" i="39"/>
  <c r="C164" i="39"/>
  <c r="M163" i="39"/>
  <c r="E163" i="39"/>
  <c r="O21" i="39"/>
  <c r="O20" i="39"/>
  <c r="C29" i="39"/>
  <c r="M159" i="39"/>
  <c r="E29" i="39"/>
  <c r="O18" i="39"/>
  <c r="I168" i="39"/>
  <c r="K167" i="39"/>
  <c r="C167" i="39"/>
  <c r="M166" i="39"/>
  <c r="O10" i="39"/>
  <c r="O9" i="39"/>
  <c r="M162" i="39"/>
  <c r="G161" i="39"/>
  <c r="G190" i="39" s="1"/>
  <c r="O6" i="39"/>
  <c r="I15" i="39"/>
  <c r="O5" i="39"/>
  <c r="K15" i="39"/>
  <c r="C15" i="39"/>
  <c r="M158" i="39"/>
  <c r="N47" i="28"/>
  <c r="CT54" i="28"/>
  <c r="M51" i="28" s="1"/>
  <c r="AS33" i="40"/>
  <c r="AC171" i="40"/>
  <c r="M168" i="40"/>
  <c r="M9" i="10" s="1"/>
  <c r="M67" i="43"/>
  <c r="C24" i="33"/>
  <c r="C60" i="33"/>
  <c r="C29" i="30"/>
  <c r="C168" i="30" s="1"/>
  <c r="C65" i="30"/>
  <c r="C30" i="36"/>
  <c r="C169" i="36" s="1"/>
  <c r="C66" i="36"/>
  <c r="AC192" i="40"/>
  <c r="M17" i="34" s="1"/>
  <c r="AO183" i="40"/>
  <c r="I8" i="35" s="1"/>
  <c r="AN186" i="40"/>
  <c r="H11" i="35" s="1"/>
  <c r="AJ190" i="40"/>
  <c r="D15" i="35" s="1"/>
  <c r="BA182" i="40"/>
  <c r="E7" i="36" s="1"/>
  <c r="BE186" i="40"/>
  <c r="Y172" i="40"/>
  <c r="U176" i="40"/>
  <c r="E17" i="29" s="1"/>
  <c r="AR166" i="40"/>
  <c r="AM173" i="40"/>
  <c r="G14" i="30" s="1"/>
  <c r="C28" i="41"/>
  <c r="BF175" i="40"/>
  <c r="F48" i="41"/>
  <c r="L41" i="41"/>
  <c r="I55" i="41"/>
  <c r="I63" i="41"/>
  <c r="G56" i="41"/>
  <c r="L70" i="41"/>
  <c r="C73" i="41"/>
  <c r="K73" i="41"/>
  <c r="J76" i="41"/>
  <c r="D78" i="41"/>
  <c r="E70" i="41"/>
  <c r="T97" i="40"/>
  <c r="G93" i="41"/>
  <c r="K92" i="41"/>
  <c r="J95" i="41"/>
  <c r="K25" i="43"/>
  <c r="L30" i="43"/>
  <c r="K46" i="43"/>
  <c r="D51" i="43"/>
  <c r="D110" i="41"/>
  <c r="E61" i="43"/>
  <c r="L105" i="41"/>
  <c r="L64" i="43"/>
  <c r="J70" i="43"/>
  <c r="J111" i="41"/>
  <c r="J116" i="41"/>
  <c r="F128" i="41"/>
  <c r="E118" i="41"/>
  <c r="D121" i="41"/>
  <c r="H125" i="41"/>
  <c r="AA145" i="40"/>
  <c r="Z145" i="40"/>
  <c r="AQ145" i="40"/>
  <c r="G141" i="41"/>
  <c r="H133" i="41"/>
  <c r="I138" i="41"/>
  <c r="V161" i="40"/>
  <c r="W161" i="40"/>
  <c r="G154" i="41"/>
  <c r="AO161" i="40"/>
  <c r="I151" i="41"/>
  <c r="M155" i="41"/>
  <c r="F160" i="41"/>
  <c r="BC161" i="40"/>
  <c r="G152" i="41"/>
  <c r="K156" i="41"/>
  <c r="G99" i="39"/>
  <c r="K159" i="39"/>
  <c r="O93" i="39"/>
  <c r="O135" i="39"/>
  <c r="C28" i="10"/>
  <c r="C64" i="10"/>
  <c r="C25" i="36"/>
  <c r="C164" i="36" s="1"/>
  <c r="C61" i="36"/>
  <c r="AP180" i="40"/>
  <c r="J129" i="40"/>
  <c r="J81" i="40"/>
  <c r="J166" i="40"/>
  <c r="J7" i="10" s="1"/>
  <c r="D184" i="40"/>
  <c r="D9" i="33" s="1"/>
  <c r="J190" i="40"/>
  <c r="J15" i="33" s="1"/>
  <c r="C34" i="33"/>
  <c r="C70" i="33"/>
  <c r="D168" i="40"/>
  <c r="D9" i="10" s="1"/>
  <c r="C65" i="40"/>
  <c r="M129" i="40"/>
  <c r="I10" i="43"/>
  <c r="I19" i="43" s="1"/>
  <c r="I77" i="43" s="1"/>
  <c r="I113" i="40"/>
  <c r="I214" i="40" s="1"/>
  <c r="E81" i="40"/>
  <c r="L65" i="40"/>
  <c r="C25" i="10"/>
  <c r="D61" i="10" s="1"/>
  <c r="C61" i="10"/>
  <c r="AB113" i="40"/>
  <c r="AB214" i="40" s="1"/>
  <c r="L129" i="40"/>
  <c r="H13" i="43"/>
  <c r="D81" i="40"/>
  <c r="C31" i="10"/>
  <c r="D67" i="10" s="1"/>
  <c r="C67" i="10"/>
  <c r="AY97" i="40"/>
  <c r="C29" i="36"/>
  <c r="D65" i="36" s="1"/>
  <c r="C65" i="36"/>
  <c r="C34" i="35"/>
  <c r="C154" i="35" s="1"/>
  <c r="C70" i="35"/>
  <c r="C35" i="29"/>
  <c r="C174" i="29" s="1"/>
  <c r="C71" i="29"/>
  <c r="C26" i="29"/>
  <c r="C62" i="29"/>
  <c r="C29" i="34"/>
  <c r="C65" i="34"/>
  <c r="K161" i="40"/>
  <c r="K12" i="43"/>
  <c r="K19" i="43" s="1"/>
  <c r="K77" i="43" s="1"/>
  <c r="C132" i="41"/>
  <c r="C76" i="41"/>
  <c r="C92" i="41"/>
  <c r="T81" i="40"/>
  <c r="K99" i="39"/>
  <c r="K137" i="41"/>
  <c r="G85" i="41"/>
  <c r="C32" i="10"/>
  <c r="D68" i="10" s="1"/>
  <c r="C68" i="10"/>
  <c r="C29" i="31"/>
  <c r="C168" i="31" s="1"/>
  <c r="C65" i="31"/>
  <c r="V181" i="40"/>
  <c r="F6" i="34" s="1"/>
  <c r="Z185" i="40"/>
  <c r="J10" i="34" s="1"/>
  <c r="V189" i="40"/>
  <c r="F14" i="34" s="1"/>
  <c r="AM181" i="40"/>
  <c r="G6" i="35" s="1"/>
  <c r="AQ185" i="40"/>
  <c r="K10" i="35" s="1"/>
  <c r="V165" i="40"/>
  <c r="F6" i="29" s="1"/>
  <c r="AC168" i="40"/>
  <c r="M9" i="29" s="1"/>
  <c r="C30" i="41"/>
  <c r="J20" i="41"/>
  <c r="AL168" i="40"/>
  <c r="F9" i="30" s="1"/>
  <c r="AP172" i="40"/>
  <c r="J13" i="30" s="1"/>
  <c r="AO175" i="40"/>
  <c r="AO208" i="40" s="1"/>
  <c r="BF167" i="40"/>
  <c r="J8" i="31" s="1"/>
  <c r="BC176" i="40"/>
  <c r="H45" i="41"/>
  <c r="C62" i="41"/>
  <c r="H53" i="41"/>
  <c r="I58" i="41"/>
  <c r="L78" i="41"/>
  <c r="M70" i="41"/>
  <c r="Z97" i="40"/>
  <c r="AK97" i="40"/>
  <c r="G29" i="43"/>
  <c r="H34" i="43"/>
  <c r="L102" i="41"/>
  <c r="L43" i="43"/>
  <c r="E107" i="41"/>
  <c r="E48" i="43"/>
  <c r="F53" i="43"/>
  <c r="M69" i="43"/>
  <c r="E123" i="41"/>
  <c r="AK129" i="40"/>
  <c r="C116" i="41"/>
  <c r="I122" i="41"/>
  <c r="G128" i="41"/>
  <c r="C139" i="41"/>
  <c r="V145" i="40"/>
  <c r="AC145" i="40"/>
  <c r="D134" i="41"/>
  <c r="AJ145" i="40"/>
  <c r="E134" i="41"/>
  <c r="F139" i="41"/>
  <c r="Y161" i="40"/>
  <c r="Z161" i="40"/>
  <c r="F152" i="41"/>
  <c r="G157" i="41"/>
  <c r="H149" i="41"/>
  <c r="D153" i="41"/>
  <c r="E99" i="39"/>
  <c r="M71" i="39"/>
  <c r="K29" i="39"/>
  <c r="O63" i="39"/>
  <c r="N83" i="39"/>
  <c r="O83" i="39" s="1"/>
  <c r="O96" i="39"/>
  <c r="O92" i="39"/>
  <c r="O81" i="39"/>
  <c r="O102" i="39"/>
  <c r="O98" i="39"/>
  <c r="C33" i="36"/>
  <c r="D69" i="36" s="1"/>
  <c r="C69" i="36"/>
  <c r="V33" i="40"/>
  <c r="F129" i="40"/>
  <c r="F215" i="40" s="1"/>
  <c r="F81" i="40"/>
  <c r="J174" i="40"/>
  <c r="J15" i="10" s="1"/>
  <c r="F170" i="40"/>
  <c r="F11" i="10" s="1"/>
  <c r="K187" i="40"/>
  <c r="K12" i="33" s="1"/>
  <c r="G191" i="40"/>
  <c r="G16" i="33" s="1"/>
  <c r="BI113" i="40"/>
  <c r="BI214" i="40" s="1"/>
  <c r="I23" i="43"/>
  <c r="Y180" i="40"/>
  <c r="I5" i="34" s="1"/>
  <c r="E129" i="40"/>
  <c r="E215" i="40" s="1"/>
  <c r="M65" i="40"/>
  <c r="I169" i="40"/>
  <c r="I10" i="10" s="1"/>
  <c r="D65" i="40"/>
  <c r="L168" i="40"/>
  <c r="L9" i="10" s="1"/>
  <c r="G175" i="40"/>
  <c r="G16" i="10" s="1"/>
  <c r="C24" i="10"/>
  <c r="D60" i="10" s="1"/>
  <c r="C60" i="10"/>
  <c r="H129" i="40"/>
  <c r="H113" i="40"/>
  <c r="H214" i="40" s="1"/>
  <c r="AI129" i="40"/>
  <c r="C46" i="43"/>
  <c r="C55" i="43" s="1"/>
  <c r="C33" i="31"/>
  <c r="C153" i="31" s="1"/>
  <c r="C69" i="31"/>
  <c r="C34" i="30"/>
  <c r="C154" i="30" s="1"/>
  <c r="C70" i="30"/>
  <c r="AI169" i="40"/>
  <c r="C10" i="30" s="1"/>
  <c r="AA113" i="40"/>
  <c r="AA214" i="40" s="1"/>
  <c r="C34" i="29"/>
  <c r="D70" i="29" s="1"/>
  <c r="C70" i="29"/>
  <c r="C28" i="34"/>
  <c r="C167" i="34" s="1"/>
  <c r="C64" i="34"/>
  <c r="G161" i="40"/>
  <c r="C113" i="40"/>
  <c r="C214" i="40" s="1"/>
  <c r="C86" i="41"/>
  <c r="V129" i="40"/>
  <c r="AM189" i="40"/>
  <c r="G14" i="35" s="1"/>
  <c r="BA174" i="40"/>
  <c r="E15" i="31" s="1"/>
  <c r="L142" i="41"/>
  <c r="M150" i="41"/>
  <c r="E59" i="41"/>
  <c r="X191" i="40"/>
  <c r="H16" i="34" s="1"/>
  <c r="BD181" i="40"/>
  <c r="H6" i="36" s="1"/>
  <c r="BH185" i="40"/>
  <c r="L10" i="36" s="1"/>
  <c r="BI190" i="40"/>
  <c r="M15" i="36" s="1"/>
  <c r="M14" i="41"/>
  <c r="AA166" i="40"/>
  <c r="K7" i="29" s="1"/>
  <c r="V173" i="40"/>
  <c r="F14" i="29" s="1"/>
  <c r="AM165" i="40"/>
  <c r="G6" i="30" s="1"/>
  <c r="AS171" i="40"/>
  <c r="M12" i="30" s="1"/>
  <c r="BH169" i="40"/>
  <c r="L10" i="31" s="1"/>
  <c r="BI174" i="40"/>
  <c r="F40" i="41"/>
  <c r="K44" i="41"/>
  <c r="G53" i="41"/>
  <c r="C60" i="41"/>
  <c r="Y81" i="40"/>
  <c r="W81" i="40"/>
  <c r="I74" i="41"/>
  <c r="J79" i="41"/>
  <c r="Y97" i="40"/>
  <c r="C89" i="41"/>
  <c r="L94" i="41"/>
  <c r="J87" i="41"/>
  <c r="BF97" i="40"/>
  <c r="H26" i="43"/>
  <c r="F32" i="43"/>
  <c r="G42" i="43"/>
  <c r="G55" i="43" s="1"/>
  <c r="G79" i="43" s="1"/>
  <c r="M48" i="43"/>
  <c r="K100" i="41"/>
  <c r="C108" i="41"/>
  <c r="X129" i="40"/>
  <c r="D118" i="41"/>
  <c r="M118" i="41"/>
  <c r="K124" i="41"/>
  <c r="L134" i="41"/>
  <c r="E139" i="41"/>
  <c r="K132" i="41"/>
  <c r="K150" i="41"/>
  <c r="AA161" i="40"/>
  <c r="T161" i="40"/>
  <c r="M160" i="41"/>
  <c r="J156" i="41"/>
  <c r="O60" i="39"/>
  <c r="O139" i="39"/>
  <c r="E159" i="39"/>
  <c r="C26" i="10"/>
  <c r="D62" i="10" s="1"/>
  <c r="C62" i="10"/>
  <c r="C35" i="36"/>
  <c r="C155" i="36" s="1"/>
  <c r="C71" i="36"/>
  <c r="C35" i="34"/>
  <c r="C155" i="34" s="1"/>
  <c r="C71" i="34"/>
  <c r="BF33" i="40"/>
  <c r="AP33" i="40"/>
  <c r="J113" i="40"/>
  <c r="J214" i="40" s="1"/>
  <c r="J65" i="40"/>
  <c r="L184" i="40"/>
  <c r="U197" i="40"/>
  <c r="E113" i="40"/>
  <c r="E214" i="40" s="1"/>
  <c r="I65" i="40"/>
  <c r="M165" i="40"/>
  <c r="M6" i="10" s="1"/>
  <c r="L176" i="40"/>
  <c r="L17" i="10" s="1"/>
  <c r="X113" i="40"/>
  <c r="X214" i="40" s="1"/>
  <c r="L161" i="40"/>
  <c r="D129" i="40"/>
  <c r="D215" i="40" s="1"/>
  <c r="H5" i="43"/>
  <c r="S161" i="40"/>
  <c r="S174" i="40"/>
  <c r="C15" i="29" s="1"/>
  <c r="C161" i="40"/>
  <c r="C12" i="43"/>
  <c r="C19" i="43" s="1"/>
  <c r="C77" i="43" s="1"/>
  <c r="C82" i="43" s="1"/>
  <c r="G97" i="40"/>
  <c r="C121" i="41"/>
  <c r="C59" i="41"/>
  <c r="C12" i="41"/>
  <c r="AB171" i="40"/>
  <c r="L12" i="29" s="1"/>
  <c r="V97" i="40"/>
  <c r="L121" i="41"/>
  <c r="F136" i="41"/>
  <c r="D38" i="41"/>
  <c r="C35" i="31"/>
  <c r="C174" i="31" s="1"/>
  <c r="C71" i="31"/>
  <c r="X183" i="40"/>
  <c r="H8" i="34" s="1"/>
  <c r="AB187" i="40"/>
  <c r="L12" i="34" s="1"/>
  <c r="AL184" i="40"/>
  <c r="F9" i="35" s="1"/>
  <c r="AP188" i="40"/>
  <c r="J13" i="35" s="1"/>
  <c r="AZ185" i="40"/>
  <c r="AZ202" i="40" s="1"/>
  <c r="BF191" i="40"/>
  <c r="J16" i="36" s="1"/>
  <c r="Z169" i="40"/>
  <c r="J10" i="29" s="1"/>
  <c r="J36" i="41"/>
  <c r="I39" i="41"/>
  <c r="C41" i="41"/>
  <c r="M43" i="41"/>
  <c r="L46" i="41"/>
  <c r="C36" i="41"/>
  <c r="J39" i="41"/>
  <c r="F43" i="41"/>
  <c r="G48" i="41"/>
  <c r="K57" i="41"/>
  <c r="C52" i="41"/>
  <c r="D57" i="41"/>
  <c r="D73" i="41"/>
  <c r="E78" i="41"/>
  <c r="AB97" i="40"/>
  <c r="AZ97" i="40"/>
  <c r="G96" i="41"/>
  <c r="M27" i="43"/>
  <c r="C110" i="41"/>
  <c r="D102" i="41"/>
  <c r="D43" i="43"/>
  <c r="H106" i="41"/>
  <c r="H47" i="43"/>
  <c r="L51" i="43"/>
  <c r="L110" i="41"/>
  <c r="F107" i="41"/>
  <c r="F66" i="43"/>
  <c r="G112" i="41"/>
  <c r="G71" i="43"/>
  <c r="U129" i="40"/>
  <c r="W129" i="40"/>
  <c r="AB129" i="40"/>
  <c r="C126" i="41"/>
  <c r="G117" i="41"/>
  <c r="F120" i="41"/>
  <c r="M123" i="41"/>
  <c r="H117" i="41"/>
  <c r="X145" i="40"/>
  <c r="AB145" i="40"/>
  <c r="J132" i="41"/>
  <c r="C137" i="41"/>
  <c r="M139" i="41"/>
  <c r="D137" i="41"/>
  <c r="J143" i="41"/>
  <c r="AC161" i="40"/>
  <c r="C158" i="41"/>
  <c r="D150" i="41"/>
  <c r="H154" i="41"/>
  <c r="I159" i="41"/>
  <c r="J159" i="41"/>
  <c r="H99" i="39"/>
  <c r="C173" i="39"/>
  <c r="C6" i="32" s="1"/>
  <c r="N78" i="39"/>
  <c r="O78" i="39" s="1"/>
  <c r="I160" i="39"/>
  <c r="O131" i="39"/>
  <c r="C28" i="33"/>
  <c r="D64" i="33" s="1"/>
  <c r="C64" i="33"/>
  <c r="C28" i="29"/>
  <c r="C64" i="29"/>
  <c r="AP113" i="40"/>
  <c r="AP214" i="40" s="1"/>
  <c r="AP164" i="40"/>
  <c r="J5" i="30" s="1"/>
  <c r="F65" i="40"/>
  <c r="J33" i="40"/>
  <c r="D192" i="40"/>
  <c r="D17" i="33" s="1"/>
  <c r="H65" i="40"/>
  <c r="L33" i="40"/>
  <c r="BE113" i="40"/>
  <c r="BE214" i="40" s="1"/>
  <c r="AK113" i="40"/>
  <c r="AK214" i="40" s="1"/>
  <c r="M161" i="40"/>
  <c r="M14" i="43"/>
  <c r="M6" i="43"/>
  <c r="E65" i="40"/>
  <c r="E165" i="40"/>
  <c r="E6" i="10" s="1"/>
  <c r="D176" i="40"/>
  <c r="D17" i="10" s="1"/>
  <c r="M15" i="39"/>
  <c r="AR113" i="40"/>
  <c r="AR214" i="40" s="1"/>
  <c r="H161" i="40"/>
  <c r="L17" i="43"/>
  <c r="L9" i="43"/>
  <c r="D113" i="40"/>
  <c r="D214" i="40" s="1"/>
  <c r="C67" i="43"/>
  <c r="C73" i="43" s="1"/>
  <c r="C80" i="43" s="1"/>
  <c r="C85" i="43" s="1"/>
  <c r="BG113" i="40"/>
  <c r="BG214" i="40" s="1"/>
  <c r="C26" i="31"/>
  <c r="D62" i="31" s="1"/>
  <c r="C62" i="31"/>
  <c r="C34" i="36"/>
  <c r="C173" i="36" s="1"/>
  <c r="C70" i="36"/>
  <c r="C30" i="35"/>
  <c r="C150" i="35" s="1"/>
  <c r="C66" i="35"/>
  <c r="S145" i="40"/>
  <c r="W113" i="40"/>
  <c r="W214" i="40" s="1"/>
  <c r="C23" i="29"/>
  <c r="C162" i="29" s="1"/>
  <c r="C59" i="29"/>
  <c r="K145" i="40"/>
  <c r="C97" i="40"/>
  <c r="C78" i="41"/>
  <c r="C107" i="41"/>
  <c r="C156" i="41"/>
  <c r="C20" i="41"/>
  <c r="AC184" i="40"/>
  <c r="M9" i="34" s="1"/>
  <c r="X161" i="40"/>
  <c r="BB171" i="40"/>
  <c r="M107" i="41"/>
  <c r="M126" i="41"/>
  <c r="K116" i="41"/>
  <c r="K36" i="41"/>
  <c r="C35" i="10"/>
  <c r="C71" i="10"/>
  <c r="C27" i="34"/>
  <c r="C147" i="34" s="1"/>
  <c r="C63" i="34"/>
  <c r="C23" i="31"/>
  <c r="C162" i="31" s="1"/>
  <c r="C59" i="31"/>
  <c r="T187" i="40"/>
  <c r="D12" i="34" s="1"/>
  <c r="U192" i="40"/>
  <c r="E17" i="34" s="1"/>
  <c r="AK187" i="40"/>
  <c r="E12" i="35" s="1"/>
  <c r="AR190" i="40"/>
  <c r="L15" i="35" s="1"/>
  <c r="BB187" i="40"/>
  <c r="F12" i="36" s="1"/>
  <c r="BA190" i="40"/>
  <c r="E15" i="36" s="1"/>
  <c r="C22" i="41"/>
  <c r="W170" i="40"/>
  <c r="G11" i="29" s="1"/>
  <c r="AA174" i="40"/>
  <c r="K15" i="29" s="1"/>
  <c r="AJ166" i="40"/>
  <c r="D7" i="30" s="1"/>
  <c r="AN170" i="40"/>
  <c r="H11" i="30" s="1"/>
  <c r="AR174" i="40"/>
  <c r="L15" i="30" s="1"/>
  <c r="BA166" i="40"/>
  <c r="BC168" i="40"/>
  <c r="BC201" i="40" s="1"/>
  <c r="BG172" i="40"/>
  <c r="C38" i="41"/>
  <c r="I47" i="41"/>
  <c r="AA65" i="40"/>
  <c r="C57" i="41"/>
  <c r="C70" i="41"/>
  <c r="F72" i="41"/>
  <c r="J71" i="41"/>
  <c r="F75" i="41"/>
  <c r="M78" i="41"/>
  <c r="C94" i="41"/>
  <c r="H90" i="41"/>
  <c r="D94" i="41"/>
  <c r="G88" i="41"/>
  <c r="F24" i="43"/>
  <c r="J28" i="43"/>
  <c r="K33" i="43"/>
  <c r="I103" i="41"/>
  <c r="H101" i="41"/>
  <c r="H60" i="43"/>
  <c r="G63" i="43"/>
  <c r="G104" i="41"/>
  <c r="K108" i="41"/>
  <c r="K67" i="43"/>
  <c r="Y129" i="40"/>
  <c r="AC129" i="40"/>
  <c r="AQ129" i="40"/>
  <c r="K121" i="41"/>
  <c r="G120" i="41"/>
  <c r="F123" i="41"/>
  <c r="Y145" i="40"/>
  <c r="M134" i="41"/>
  <c r="H141" i="41"/>
  <c r="C153" i="41"/>
  <c r="D158" i="41"/>
  <c r="K148" i="41"/>
  <c r="E150" i="41"/>
  <c r="F155" i="41"/>
  <c r="G160" i="41"/>
  <c r="J99" i="39"/>
  <c r="F99" i="39"/>
  <c r="D99" i="39"/>
  <c r="G113" i="39"/>
  <c r="O28" i="39"/>
  <c r="O62" i="39"/>
  <c r="O70" i="39"/>
  <c r="C30" i="29"/>
  <c r="C169" i="29" s="1"/>
  <c r="C66" i="29"/>
  <c r="J41" i="43"/>
  <c r="BB33" i="40"/>
  <c r="AL33" i="40"/>
  <c r="V113" i="40"/>
  <c r="V214" i="40" s="1"/>
  <c r="J161" i="40"/>
  <c r="F113" i="40"/>
  <c r="F214" i="40" s="1"/>
  <c r="F49" i="40"/>
  <c r="I185" i="40"/>
  <c r="C171" i="40"/>
  <c r="C12" i="10" s="1"/>
  <c r="BI17" i="40"/>
  <c r="AC113" i="40"/>
  <c r="AC214" i="40" s="1"/>
  <c r="I161" i="40"/>
  <c r="M97" i="40"/>
  <c r="I49" i="40"/>
  <c r="M33" i="40"/>
  <c r="K171" i="40"/>
  <c r="D161" i="40"/>
  <c r="C33" i="33"/>
  <c r="C69" i="33"/>
  <c r="AI161" i="40"/>
  <c r="K59" i="43"/>
  <c r="AI97" i="40"/>
  <c r="C32" i="31"/>
  <c r="C171" i="31" s="1"/>
  <c r="C68" i="31"/>
  <c r="C25" i="31"/>
  <c r="C61" i="31"/>
  <c r="C24" i="36"/>
  <c r="C144" i="36" s="1"/>
  <c r="C60" i="36"/>
  <c r="S182" i="40"/>
  <c r="C7" i="34" s="1"/>
  <c r="G145" i="40"/>
  <c r="G215" i="40" s="1"/>
  <c r="K81" i="40"/>
  <c r="BB145" i="40"/>
  <c r="C100" i="41"/>
  <c r="C84" i="41"/>
  <c r="Y49" i="40"/>
  <c r="BI182" i="40"/>
  <c r="M7" i="36" s="1"/>
  <c r="F112" i="41"/>
  <c r="K84" i="41"/>
  <c r="J148" i="41"/>
  <c r="C24" i="35"/>
  <c r="C60" i="35"/>
  <c r="C23" i="34"/>
  <c r="C162" i="34" s="1"/>
  <c r="C59" i="34"/>
  <c r="U184" i="40"/>
  <c r="E9" i="34" s="1"/>
  <c r="Y188" i="40"/>
  <c r="I13" i="34" s="1"/>
  <c r="AJ182" i="40"/>
  <c r="D7" i="35" s="1"/>
  <c r="K12" i="41"/>
  <c r="BG188" i="40"/>
  <c r="K13" i="36" s="1"/>
  <c r="BC192" i="40"/>
  <c r="G17" i="36" s="1"/>
  <c r="T171" i="40"/>
  <c r="D12" i="29" s="1"/>
  <c r="AK171" i="40"/>
  <c r="E12" i="30" s="1"/>
  <c r="AJ174" i="40"/>
  <c r="D30" i="41"/>
  <c r="BI166" i="40"/>
  <c r="M7" i="31" s="1"/>
  <c r="L38" i="41"/>
  <c r="M59" i="41"/>
  <c r="AS65" i="40"/>
  <c r="L57" i="41"/>
  <c r="K60" i="41"/>
  <c r="G69" i="41"/>
  <c r="L73" i="41"/>
  <c r="AC97" i="40"/>
  <c r="M94" i="41"/>
  <c r="C102" i="41"/>
  <c r="D30" i="43"/>
  <c r="E35" i="43"/>
  <c r="F45" i="43"/>
  <c r="F104" i="41"/>
  <c r="J108" i="41"/>
  <c r="J49" i="43"/>
  <c r="I111" i="41"/>
  <c r="I52" i="43"/>
  <c r="J62" i="43"/>
  <c r="H109" i="41"/>
  <c r="C123" i="41"/>
  <c r="AA129" i="40"/>
  <c r="T129" i="40"/>
  <c r="L126" i="41"/>
  <c r="J127" i="41"/>
  <c r="U145" i="40"/>
  <c r="G133" i="41"/>
  <c r="H138" i="41"/>
  <c r="D142" i="41"/>
  <c r="J135" i="41"/>
  <c r="E142" i="41"/>
  <c r="U161" i="40"/>
  <c r="G149" i="41"/>
  <c r="K153" i="41"/>
  <c r="L158" i="41"/>
  <c r="I154" i="41"/>
  <c r="M158" i="41"/>
  <c r="M99" i="39"/>
  <c r="I99" i="39"/>
  <c r="E71" i="39"/>
  <c r="O64" i="39"/>
  <c r="S197" i="40"/>
  <c r="O88" i="39"/>
  <c r="O89" i="39"/>
  <c r="C28" i="32"/>
  <c r="C58" i="32"/>
  <c r="C23" i="35"/>
  <c r="D59" i="35" s="1"/>
  <c r="C59" i="35"/>
  <c r="AL113" i="40"/>
  <c r="AL214" i="40" s="1"/>
  <c r="F161" i="40"/>
  <c r="F33" i="40"/>
  <c r="J182" i="40"/>
  <c r="J7" i="33" s="1"/>
  <c r="L192" i="40"/>
  <c r="L17" i="33" s="1"/>
  <c r="BA113" i="40"/>
  <c r="BA214" i="40" s="1"/>
  <c r="Y33" i="40"/>
  <c r="E161" i="40"/>
  <c r="E14" i="43"/>
  <c r="E6" i="43"/>
  <c r="I97" i="40"/>
  <c r="E49" i="40"/>
  <c r="M173" i="40"/>
  <c r="M206" i="40" s="1"/>
  <c r="BH113" i="40"/>
  <c r="BH214" i="40" s="1"/>
  <c r="AN113" i="40"/>
  <c r="AN214" i="40" s="1"/>
  <c r="L145" i="40"/>
  <c r="D17" i="43"/>
  <c r="D9" i="43"/>
  <c r="L97" i="40"/>
  <c r="AI145" i="40"/>
  <c r="BC113" i="40"/>
  <c r="BC214" i="40" s="1"/>
  <c r="AY81" i="40"/>
  <c r="AY172" i="40"/>
  <c r="C13" i="31" s="1"/>
  <c r="C24" i="31"/>
  <c r="D60" i="31" s="1"/>
  <c r="C60" i="31"/>
  <c r="C32" i="30"/>
  <c r="C152" i="30" s="1"/>
  <c r="C68" i="30"/>
  <c r="C25" i="30"/>
  <c r="C145" i="30" s="1"/>
  <c r="C61" i="30"/>
  <c r="C32" i="36"/>
  <c r="C68" i="36"/>
  <c r="BG180" i="40"/>
  <c r="K5" i="36" s="1"/>
  <c r="AI185" i="40"/>
  <c r="C10" i="35" s="1"/>
  <c r="S113" i="40"/>
  <c r="S214" i="40" s="1"/>
  <c r="C145" i="40"/>
  <c r="G16" i="43"/>
  <c r="G8" i="43"/>
  <c r="K113" i="40"/>
  <c r="K214" i="40" s="1"/>
  <c r="G81" i="40"/>
  <c r="C150" i="41"/>
  <c r="C25" i="41"/>
  <c r="C124" i="41"/>
  <c r="W145" i="40"/>
  <c r="D86" i="41"/>
  <c r="G61" i="41"/>
  <c r="C30" i="33"/>
  <c r="D66" i="33" s="1"/>
  <c r="C66" i="33"/>
  <c r="W186" i="40"/>
  <c r="G11" i="34" s="1"/>
  <c r="AR182" i="40"/>
  <c r="L7" i="35" s="1"/>
  <c r="BF183" i="40"/>
  <c r="J8" i="36" s="1"/>
  <c r="J7" i="41"/>
  <c r="BD189" i="40"/>
  <c r="H14" i="36" s="1"/>
  <c r="AC176" i="40"/>
  <c r="M17" i="29" s="1"/>
  <c r="AQ169" i="40"/>
  <c r="K10" i="30" s="1"/>
  <c r="AL176" i="40"/>
  <c r="F17" i="30" s="1"/>
  <c r="C43" i="41"/>
  <c r="D46" i="41"/>
  <c r="D41" i="41"/>
  <c r="AZ49" i="40"/>
  <c r="C44" i="41"/>
  <c r="C54" i="41"/>
  <c r="E62" i="41"/>
  <c r="AC81" i="40"/>
  <c r="H77" i="41"/>
  <c r="K94" i="41"/>
  <c r="J84" i="41"/>
  <c r="K89" i="41"/>
  <c r="M91" i="41"/>
  <c r="AS97" i="40"/>
  <c r="I95" i="41"/>
  <c r="M86" i="41"/>
  <c r="F91" i="41"/>
  <c r="E27" i="43"/>
  <c r="I31" i="43"/>
  <c r="M35" i="43"/>
  <c r="C105" i="41"/>
  <c r="D105" i="41"/>
  <c r="D64" i="43"/>
  <c r="E69" i="43"/>
  <c r="C118" i="41"/>
  <c r="C182" i="41" s="1"/>
  <c r="Z129" i="40"/>
  <c r="J124" i="41"/>
  <c r="E126" i="41"/>
  <c r="J140" i="41"/>
  <c r="F144" i="41"/>
  <c r="L137" i="41"/>
  <c r="BH145" i="40"/>
  <c r="M142" i="41"/>
  <c r="L150" i="41"/>
  <c r="AK161" i="40"/>
  <c r="C148" i="41"/>
  <c r="J151" i="41"/>
  <c r="E158" i="41"/>
  <c r="L99" i="39"/>
  <c r="O4" i="39"/>
  <c r="O106" i="39"/>
  <c r="C31" i="30"/>
  <c r="C151" i="30" s="1"/>
  <c r="C67" i="30"/>
  <c r="H173" i="39"/>
  <c r="H6" i="32" s="1"/>
  <c r="J145" i="40"/>
  <c r="J15" i="43"/>
  <c r="J7" i="43"/>
  <c r="J97" i="40"/>
  <c r="G183" i="40"/>
  <c r="F186" i="40"/>
  <c r="F11" i="33" s="1"/>
  <c r="Y113" i="40"/>
  <c r="Y214" i="40" s="1"/>
  <c r="Y164" i="40"/>
  <c r="M145" i="40"/>
  <c r="M113" i="40"/>
  <c r="M214" i="40" s="1"/>
  <c r="M81" i="40"/>
  <c r="C4" i="41"/>
  <c r="H145" i="40"/>
  <c r="D97" i="40"/>
  <c r="AY129" i="40"/>
  <c r="AQ113" i="40"/>
  <c r="AQ214" i="40" s="1"/>
  <c r="AI81" i="40"/>
  <c r="BG164" i="40"/>
  <c r="K5" i="31" s="1"/>
  <c r="AY188" i="40"/>
  <c r="C13" i="36" s="1"/>
  <c r="C26" i="35"/>
  <c r="D62" i="35" s="1"/>
  <c r="C62" i="35"/>
  <c r="S97" i="40"/>
  <c r="S190" i="40"/>
  <c r="C15" i="34" s="1"/>
  <c r="K129" i="40"/>
  <c r="C81" i="40"/>
  <c r="C140" i="41"/>
  <c r="U168" i="40"/>
  <c r="AL192" i="40"/>
  <c r="F17" i="35" s="1"/>
  <c r="I44" i="43"/>
  <c r="I65" i="43"/>
  <c r="BC129" i="40"/>
  <c r="F56" i="41"/>
  <c r="J103" i="41"/>
  <c r="J44" i="41"/>
  <c r="C35" i="33"/>
  <c r="C71" i="33"/>
  <c r="AY207" i="40"/>
  <c r="AI208" i="40"/>
  <c r="AJ197" i="40"/>
  <c r="D8" i="2"/>
  <c r="M8" i="36"/>
  <c r="BB200" i="40"/>
  <c r="BC206" i="40"/>
  <c r="F198" i="40"/>
  <c r="C5" i="30"/>
  <c r="L42" i="28"/>
  <c r="D202" i="40"/>
  <c r="AM199" i="40"/>
  <c r="E8" i="35"/>
  <c r="M207" i="40"/>
  <c r="S209" i="40"/>
  <c r="I41" i="33"/>
  <c r="H55" i="33"/>
  <c r="AB197" i="40"/>
  <c r="F205" i="40"/>
  <c r="AS205" i="40"/>
  <c r="G55" i="33"/>
  <c r="AQ198" i="40"/>
  <c r="Y200" i="40"/>
  <c r="AB206" i="40"/>
  <c r="I71" i="41"/>
  <c r="F96" i="41"/>
  <c r="M102" i="41"/>
  <c r="L118" i="41"/>
  <c r="H122" i="41"/>
  <c r="D126" i="41"/>
  <c r="J119" i="41"/>
  <c r="G136" i="41"/>
  <c r="K140" i="41"/>
  <c r="G144" i="41"/>
  <c r="L155" i="41"/>
  <c r="L153" i="41"/>
  <c r="H157" i="41"/>
  <c r="V199" i="40"/>
  <c r="K52" i="41"/>
  <c r="M30" i="41"/>
  <c r="E43" i="41"/>
  <c r="H74" i="41"/>
  <c r="M54" i="41"/>
  <c r="H37" i="41"/>
  <c r="G64" i="41"/>
  <c r="D62" i="41"/>
  <c r="J47" i="41"/>
  <c r="M22" i="41"/>
  <c r="G40" i="41"/>
  <c r="E54" i="41"/>
  <c r="M27" i="41"/>
  <c r="H42" i="41"/>
  <c r="AQ49" i="40"/>
  <c r="BH49" i="40"/>
  <c r="AK65" i="40"/>
  <c r="BB65" i="40"/>
  <c r="AN81" i="40"/>
  <c r="BE81" i="40"/>
  <c r="AP97" i="40"/>
  <c r="AJ97" i="40"/>
  <c r="AR97" i="40"/>
  <c r="AL97" i="40"/>
  <c r="AQ97" i="40"/>
  <c r="BE97" i="40"/>
  <c r="BB97" i="40"/>
  <c r="BI97" i="40"/>
  <c r="BH97" i="40"/>
  <c r="AN129" i="40"/>
  <c r="AS129" i="40"/>
  <c r="AM129" i="40"/>
  <c r="AJ129" i="40"/>
  <c r="AR129" i="40"/>
  <c r="AO129" i="40"/>
  <c r="AL129" i="40"/>
  <c r="BB129" i="40"/>
  <c r="BG129" i="40"/>
  <c r="BD129" i="40"/>
  <c r="BA129" i="40"/>
  <c r="BI129" i="40"/>
  <c r="AN145" i="40"/>
  <c r="AM145" i="40"/>
  <c r="AR145" i="40"/>
  <c r="AO145" i="40"/>
  <c r="AL145" i="40"/>
  <c r="BG145" i="40"/>
  <c r="BF145" i="40"/>
  <c r="BC145" i="40"/>
  <c r="AS161" i="40"/>
  <c r="AP161" i="40"/>
  <c r="AM161" i="40"/>
  <c r="AJ161" i="40"/>
  <c r="AR161" i="40"/>
  <c r="I156" i="41"/>
  <c r="K158" i="41"/>
  <c r="G10" i="36"/>
  <c r="M41" i="30"/>
  <c r="L55" i="30"/>
  <c r="E136" i="41"/>
  <c r="BA145" i="40"/>
  <c r="H148" i="41"/>
  <c r="AN161" i="40"/>
  <c r="BG161" i="40"/>
  <c r="H151" i="41"/>
  <c r="BD161" i="40"/>
  <c r="BA161" i="40"/>
  <c r="E152" i="41"/>
  <c r="BI161" i="40"/>
  <c r="M152" i="41"/>
  <c r="J153" i="41"/>
  <c r="AZ161" i="40"/>
  <c r="D155" i="41"/>
  <c r="F157" i="41"/>
  <c r="H159" i="41"/>
  <c r="E160" i="41"/>
  <c r="M43" i="39"/>
  <c r="L43" i="39"/>
  <c r="J43" i="39"/>
  <c r="I43" i="39"/>
  <c r="H43" i="39"/>
  <c r="F43" i="39"/>
  <c r="K113" i="39"/>
  <c r="M113" i="39"/>
  <c r="E113" i="39"/>
  <c r="G85" i="39"/>
  <c r="I85" i="39"/>
  <c r="K85" i="39"/>
  <c r="M85" i="39"/>
  <c r="E85" i="39"/>
  <c r="I71" i="39"/>
  <c r="K71" i="39"/>
  <c r="I29" i="39"/>
  <c r="F9" i="31"/>
  <c r="AM209" i="40"/>
  <c r="AP200" i="40"/>
  <c r="BA209" i="40"/>
  <c r="M15" i="10"/>
  <c r="AL204" i="40"/>
  <c r="E206" i="40"/>
  <c r="L14" i="29"/>
  <c r="U205" i="40"/>
  <c r="Y207" i="40"/>
  <c r="AY206" i="40"/>
  <c r="L202" i="40"/>
  <c r="U203" i="40"/>
  <c r="K6" i="30"/>
  <c r="J12" i="36"/>
  <c r="AY203" i="40"/>
  <c r="BI200" i="40"/>
  <c r="Y198" i="40"/>
  <c r="C183" i="41"/>
  <c r="Y208" i="40"/>
  <c r="F94" i="41"/>
  <c r="E105" i="41"/>
  <c r="J106" i="41"/>
  <c r="I109" i="41"/>
  <c r="H136" i="41"/>
  <c r="AY49" i="40"/>
  <c r="C53" i="41"/>
  <c r="C61" i="41"/>
  <c r="K97" i="40"/>
  <c r="AO17" i="40"/>
  <c r="BG97" i="40"/>
  <c r="K51" i="28"/>
  <c r="K54" i="28" s="1"/>
  <c r="K35" i="28"/>
  <c r="AA173" i="40"/>
  <c r="K14" i="29" s="1"/>
  <c r="AA97" i="40"/>
  <c r="AA171" i="40"/>
  <c r="AA204" i="40" s="1"/>
  <c r="AA200" i="40"/>
  <c r="L5" i="30"/>
  <c r="AR197" i="40"/>
  <c r="T199" i="40"/>
  <c r="K197" i="40"/>
  <c r="K5" i="33"/>
  <c r="AM201" i="40"/>
  <c r="G9" i="35"/>
  <c r="G180" i="40"/>
  <c r="G197" i="40" s="1"/>
  <c r="G17" i="40"/>
  <c r="D181" i="40"/>
  <c r="D6" i="33" s="1"/>
  <c r="L181" i="40"/>
  <c r="L6" i="33" s="1"/>
  <c r="I182" i="40"/>
  <c r="I199" i="40" s="1"/>
  <c r="F183" i="40"/>
  <c r="F8" i="33" s="1"/>
  <c r="C17" i="40"/>
  <c r="C184" i="40"/>
  <c r="C9" i="33" s="1"/>
  <c r="K184" i="40"/>
  <c r="K201" i="40" s="1"/>
  <c r="E186" i="40"/>
  <c r="M17" i="40"/>
  <c r="J187" i="40"/>
  <c r="J17" i="40"/>
  <c r="G188" i="40"/>
  <c r="D189" i="40"/>
  <c r="D14" i="33" s="1"/>
  <c r="L189" i="40"/>
  <c r="L14" i="33" s="1"/>
  <c r="I190" i="40"/>
  <c r="I15" i="33" s="1"/>
  <c r="K192" i="40"/>
  <c r="U17" i="40"/>
  <c r="U181" i="40"/>
  <c r="E6" i="34" s="1"/>
  <c r="AC181" i="40"/>
  <c r="AC17" i="40"/>
  <c r="Z182" i="40"/>
  <c r="J7" i="34" s="1"/>
  <c r="W183" i="40"/>
  <c r="G8" i="34" s="1"/>
  <c r="T184" i="40"/>
  <c r="AB184" i="40"/>
  <c r="V17" i="40"/>
  <c r="V186" i="40"/>
  <c r="F11" i="34" s="1"/>
  <c r="C11" i="41"/>
  <c r="S187" i="40"/>
  <c r="U189" i="40"/>
  <c r="E14" i="34" s="1"/>
  <c r="Z190" i="40"/>
  <c r="W191" i="40"/>
  <c r="G16" i="34" s="1"/>
  <c r="T192" i="40"/>
  <c r="T209" i="40" s="1"/>
  <c r="AB192" i="40"/>
  <c r="L17" i="34" s="1"/>
  <c r="AL181" i="40"/>
  <c r="AL17" i="40"/>
  <c r="AI182" i="40"/>
  <c r="C7" i="35" s="1"/>
  <c r="AN183" i="40"/>
  <c r="H8" i="35" s="1"/>
  <c r="AK184" i="40"/>
  <c r="E9" i="35" s="1"/>
  <c r="AS184" i="40"/>
  <c r="M9" i="35" s="1"/>
  <c r="AS17" i="40"/>
  <c r="AP185" i="40"/>
  <c r="AM186" i="40"/>
  <c r="G11" i="35" s="1"/>
  <c r="AJ187" i="40"/>
  <c r="D12" i="35" s="1"/>
  <c r="AR187" i="40"/>
  <c r="AL189" i="40"/>
  <c r="AL206" i="40" s="1"/>
  <c r="AI190" i="40"/>
  <c r="C15" i="35" s="1"/>
  <c r="C14" i="41"/>
  <c r="AQ190" i="40"/>
  <c r="AQ207" i="40" s="1"/>
  <c r="AN191" i="40"/>
  <c r="H16" i="35" s="1"/>
  <c r="AK192" i="40"/>
  <c r="E17" i="35" s="1"/>
  <c r="BF17" i="40"/>
  <c r="BF180" i="40"/>
  <c r="BF197" i="40" s="1"/>
  <c r="BC181" i="40"/>
  <c r="G6" i="36" s="1"/>
  <c r="D7" i="36"/>
  <c r="BH182" i="40"/>
  <c r="BH199" i="40" s="1"/>
  <c r="BE183" i="40"/>
  <c r="I8" i="36" s="1"/>
  <c r="BB184" i="40"/>
  <c r="F9" i="36" s="1"/>
  <c r="C9" i="41"/>
  <c r="AY185" i="40"/>
  <c r="C10" i="36" s="1"/>
  <c r="K9" i="41"/>
  <c r="BG185" i="40"/>
  <c r="C167" i="41"/>
  <c r="AA197" i="40"/>
  <c r="K5" i="29"/>
  <c r="M14" i="29"/>
  <c r="AC206" i="40"/>
  <c r="W198" i="40"/>
  <c r="BG199" i="40"/>
  <c r="K7" i="31"/>
  <c r="D11" i="31"/>
  <c r="AZ203" i="40"/>
  <c r="L14" i="31"/>
  <c r="BH206" i="40"/>
  <c r="I15" i="31"/>
  <c r="BB208" i="40"/>
  <c r="F16" i="31"/>
  <c r="G203" i="40"/>
  <c r="C9" i="10"/>
  <c r="E10" i="35"/>
  <c r="AY17" i="40"/>
  <c r="C206" i="40"/>
  <c r="K4" i="41"/>
  <c r="K25" i="41"/>
  <c r="G24" i="41"/>
  <c r="G45" i="41"/>
  <c r="M46" i="41"/>
  <c r="D54" i="41"/>
  <c r="L54" i="41"/>
  <c r="F202" i="40"/>
  <c r="S202" i="40"/>
  <c r="E75" i="41"/>
  <c r="M75" i="41"/>
  <c r="F88" i="41"/>
  <c r="G101" i="41"/>
  <c r="K105" i="41"/>
  <c r="G109" i="41"/>
  <c r="M110" i="41"/>
  <c r="I135" i="41"/>
  <c r="BF190" i="40"/>
  <c r="J15" i="36" s="1"/>
  <c r="O128" i="40"/>
  <c r="BF129" i="40"/>
  <c r="AP129" i="40"/>
  <c r="J57" i="39"/>
  <c r="J178" i="39"/>
  <c r="J193" i="39" s="1"/>
  <c r="J176" i="39"/>
  <c r="J9" i="32" s="1"/>
  <c r="J174" i="39"/>
  <c r="J7" i="32" s="1"/>
  <c r="O50" i="39"/>
  <c r="J172" i="39"/>
  <c r="J5" i="32" s="1"/>
  <c r="O46" i="39"/>
  <c r="O54" i="39"/>
  <c r="E180" i="40"/>
  <c r="D183" i="40"/>
  <c r="D8" i="33" s="1"/>
  <c r="L17" i="40"/>
  <c r="I17" i="40"/>
  <c r="I184" i="40"/>
  <c r="I201" i="40" s="1"/>
  <c r="F17" i="40"/>
  <c r="C10" i="41"/>
  <c r="C186" i="41" s="1"/>
  <c r="C186" i="40"/>
  <c r="C11" i="33" s="1"/>
  <c r="K186" i="40"/>
  <c r="K11" i="33" s="1"/>
  <c r="K17" i="40"/>
  <c r="M188" i="40"/>
  <c r="M193" i="40" s="1"/>
  <c r="J189" i="40"/>
  <c r="D191" i="40"/>
  <c r="I192" i="40"/>
  <c r="I17" i="33" s="1"/>
  <c r="V180" i="40"/>
  <c r="S17" i="40"/>
  <c r="C5" i="41"/>
  <c r="S181" i="40"/>
  <c r="AA181" i="40"/>
  <c r="K6" i="34" s="1"/>
  <c r="AA17" i="40"/>
  <c r="X182" i="40"/>
  <c r="H7" i="34" s="1"/>
  <c r="U183" i="40"/>
  <c r="AC183" i="40"/>
  <c r="M8" i="34" s="1"/>
  <c r="Z17" i="40"/>
  <c r="Z184" i="40"/>
  <c r="J9" i="34" s="1"/>
  <c r="W17" i="40"/>
  <c r="W185" i="40"/>
  <c r="G10" i="34" s="1"/>
  <c r="T17" i="40"/>
  <c r="T186" i="40"/>
  <c r="D11" i="34" s="1"/>
  <c r="AB186" i="40"/>
  <c r="L11" i="34" s="1"/>
  <c r="AB17" i="40"/>
  <c r="Y187" i="40"/>
  <c r="I12" i="34" s="1"/>
  <c r="Y17" i="40"/>
  <c r="V188" i="40"/>
  <c r="F13" i="34" s="1"/>
  <c r="C13" i="41"/>
  <c r="C189" i="41" s="1"/>
  <c r="S189" i="40"/>
  <c r="C14" i="34" s="1"/>
  <c r="AA189" i="40"/>
  <c r="K14" i="34" s="1"/>
  <c r="X190" i="40"/>
  <c r="H15" i="34" s="1"/>
  <c r="U191" i="40"/>
  <c r="E16" i="34" s="1"/>
  <c r="AC191" i="40"/>
  <c r="M16" i="34" s="1"/>
  <c r="Z192" i="40"/>
  <c r="J17" i="34" s="1"/>
  <c r="AM180" i="40"/>
  <c r="AM17" i="40"/>
  <c r="AJ181" i="40"/>
  <c r="AJ17" i="40"/>
  <c r="AR17" i="40"/>
  <c r="AR181" i="40"/>
  <c r="L6" i="35" s="1"/>
  <c r="AO182" i="40"/>
  <c r="I7" i="35" s="1"/>
  <c r="AL183" i="40"/>
  <c r="AI17" i="40"/>
  <c r="AI184" i="40"/>
  <c r="C8" i="41"/>
  <c r="C184" i="41" s="1"/>
  <c r="AQ184" i="40"/>
  <c r="K9" i="35" s="1"/>
  <c r="AQ17" i="40"/>
  <c r="AN185" i="40"/>
  <c r="H10" i="35" s="1"/>
  <c r="AN17" i="40"/>
  <c r="AK186" i="40"/>
  <c r="E11" i="35" s="1"/>
  <c r="AK17" i="40"/>
  <c r="AS186" i="40"/>
  <c r="M11" i="35" s="1"/>
  <c r="AP187" i="40"/>
  <c r="J12" i="35" s="1"/>
  <c r="AM188" i="40"/>
  <c r="G13" i="35" s="1"/>
  <c r="AJ189" i="40"/>
  <c r="D14" i="35" s="1"/>
  <c r="AR189" i="40"/>
  <c r="L14" i="35" s="1"/>
  <c r="AO190" i="40"/>
  <c r="I15" i="35" s="1"/>
  <c r="AL191" i="40"/>
  <c r="F16" i="35" s="1"/>
  <c r="C16" i="41"/>
  <c r="C192" i="41" s="1"/>
  <c r="AI192" i="40"/>
  <c r="C17" i="35" s="1"/>
  <c r="AQ192" i="40"/>
  <c r="K17" i="35" s="1"/>
  <c r="BD180" i="40"/>
  <c r="BD17" i="40"/>
  <c r="BC17" i="40"/>
  <c r="AZ17" i="40"/>
  <c r="BH17" i="40"/>
  <c r="BE17" i="40"/>
  <c r="BB17" i="40"/>
  <c r="BG17" i="40"/>
  <c r="J165" i="40"/>
  <c r="J6" i="10" s="1"/>
  <c r="G33" i="40"/>
  <c r="G166" i="40"/>
  <c r="D33" i="40"/>
  <c r="L167" i="40"/>
  <c r="I33" i="40"/>
  <c r="C33" i="40"/>
  <c r="C170" i="40"/>
  <c r="C11" i="10" s="1"/>
  <c r="C26" i="41"/>
  <c r="K170" i="40"/>
  <c r="K33" i="40"/>
  <c r="H171" i="40"/>
  <c r="H12" i="10" s="1"/>
  <c r="J173" i="40"/>
  <c r="G174" i="40"/>
  <c r="G15" i="10" s="1"/>
  <c r="D175" i="40"/>
  <c r="D16" i="10" s="1"/>
  <c r="L175" i="40"/>
  <c r="L16" i="10" s="1"/>
  <c r="S33" i="40"/>
  <c r="C21" i="41"/>
  <c r="S165" i="40"/>
  <c r="AA165" i="40"/>
  <c r="K6" i="29" s="1"/>
  <c r="AA33" i="40"/>
  <c r="X166" i="40"/>
  <c r="H7" i="29" s="1"/>
  <c r="U33" i="40"/>
  <c r="U167" i="40"/>
  <c r="E8" i="29" s="1"/>
  <c r="AC167" i="40"/>
  <c r="M8" i="29" s="1"/>
  <c r="AC33" i="40"/>
  <c r="Z168" i="40"/>
  <c r="J9" i="29" s="1"/>
  <c r="W169" i="40"/>
  <c r="G10" i="29" s="1"/>
  <c r="T33" i="40"/>
  <c r="T170" i="40"/>
  <c r="D11" i="29" s="1"/>
  <c r="AB33" i="40"/>
  <c r="AB170" i="40"/>
  <c r="Y171" i="40"/>
  <c r="I12" i="29" s="1"/>
  <c r="V172" i="40"/>
  <c r="C29" i="41"/>
  <c r="S173" i="40"/>
  <c r="C14" i="29" s="1"/>
  <c r="X174" i="40"/>
  <c r="H15" i="29" s="1"/>
  <c r="U175" i="40"/>
  <c r="E16" i="29" s="1"/>
  <c r="AC175" i="40"/>
  <c r="Z176" i="40"/>
  <c r="J17" i="29" s="1"/>
  <c r="AM33" i="40"/>
  <c r="AJ33" i="40"/>
  <c r="AJ165" i="40"/>
  <c r="D6" i="30" s="1"/>
  <c r="AR33" i="40"/>
  <c r="AR165" i="40"/>
  <c r="AO166" i="40"/>
  <c r="AI33" i="40"/>
  <c r="AI168" i="40"/>
  <c r="AQ168" i="40"/>
  <c r="K9" i="30" s="1"/>
  <c r="AQ33" i="40"/>
  <c r="AN169" i="40"/>
  <c r="H10" i="30" s="1"/>
  <c r="AK170" i="40"/>
  <c r="E11" i="30" s="1"/>
  <c r="AS170" i="40"/>
  <c r="M11" i="30" s="1"/>
  <c r="AP171" i="40"/>
  <c r="J12" i="30" s="1"/>
  <c r="AM172" i="40"/>
  <c r="G13" i="30" s="1"/>
  <c r="AJ173" i="40"/>
  <c r="D14" i="30" s="1"/>
  <c r="AR173" i="40"/>
  <c r="L14" i="30" s="1"/>
  <c r="AO174" i="40"/>
  <c r="I15" i="30" s="1"/>
  <c r="AL175" i="40"/>
  <c r="F16" i="30" s="1"/>
  <c r="AI176" i="40"/>
  <c r="C32" i="41"/>
  <c r="AQ176" i="40"/>
  <c r="K17" i="30" s="1"/>
  <c r="BD164" i="40"/>
  <c r="H5" i="31" s="1"/>
  <c r="BD33" i="40"/>
  <c r="BA165" i="40"/>
  <c r="E6" i="31" s="1"/>
  <c r="BA33" i="40"/>
  <c r="BI165" i="40"/>
  <c r="BF166" i="40"/>
  <c r="BC33" i="40"/>
  <c r="AZ168" i="40"/>
  <c r="AZ201" i="40" s="1"/>
  <c r="AZ33" i="40"/>
  <c r="BH33" i="40"/>
  <c r="BH168" i="40"/>
  <c r="L9" i="31" s="1"/>
  <c r="BE169" i="40"/>
  <c r="BB170" i="40"/>
  <c r="AY171" i="40"/>
  <c r="AY33" i="40"/>
  <c r="C27" i="41"/>
  <c r="BG33" i="40"/>
  <c r="BG171" i="40"/>
  <c r="BG204" i="40" s="1"/>
  <c r="BD172" i="40"/>
  <c r="H13" i="31" s="1"/>
  <c r="BA173" i="40"/>
  <c r="AZ176" i="40"/>
  <c r="BH176" i="40"/>
  <c r="M49" i="40"/>
  <c r="J49" i="40"/>
  <c r="G49" i="40"/>
  <c r="D49" i="40"/>
  <c r="L49" i="40"/>
  <c r="C49" i="40"/>
  <c r="C42" i="41"/>
  <c r="K49" i="40"/>
  <c r="H49" i="40"/>
  <c r="G46" i="41"/>
  <c r="V49" i="40"/>
  <c r="C37" i="41"/>
  <c r="S49" i="40"/>
  <c r="AA49" i="40"/>
  <c r="X49" i="40"/>
  <c r="U49" i="40"/>
  <c r="AC49" i="40"/>
  <c r="Z49" i="40"/>
  <c r="W49" i="40"/>
  <c r="T49" i="40"/>
  <c r="AB49" i="40"/>
  <c r="C45" i="41"/>
  <c r="AM49" i="40"/>
  <c r="AJ49" i="40"/>
  <c r="AR49" i="40"/>
  <c r="AO49" i="40"/>
  <c r="AL49" i="40"/>
  <c r="C40" i="41"/>
  <c r="AI49" i="40"/>
  <c r="AN49" i="40"/>
  <c r="AK49" i="40"/>
  <c r="AS49" i="40"/>
  <c r="AP49" i="40"/>
  <c r="C48" i="41"/>
  <c r="BD49" i="40"/>
  <c r="BA49" i="40"/>
  <c r="BI49" i="40"/>
  <c r="BF49" i="40"/>
  <c r="BC49" i="40"/>
  <c r="BE49" i="40"/>
  <c r="BB49" i="40"/>
  <c r="BG49" i="40"/>
  <c r="BH197" i="40"/>
  <c r="L17" i="29"/>
  <c r="L7" i="31"/>
  <c r="C14" i="33"/>
  <c r="AC205" i="40"/>
  <c r="D7" i="31"/>
  <c r="AZ199" i="40"/>
  <c r="D14" i="31"/>
  <c r="AZ206" i="40"/>
  <c r="T208" i="40"/>
  <c r="D16" i="34"/>
  <c r="F9" i="29"/>
  <c r="V201" i="40"/>
  <c r="I6" i="35"/>
  <c r="M84" i="41"/>
  <c r="K90" i="41"/>
  <c r="M85" i="41"/>
  <c r="G62" i="43"/>
  <c r="D63" i="43"/>
  <c r="L63" i="43"/>
  <c r="I64" i="43"/>
  <c r="F65" i="43"/>
  <c r="K66" i="43"/>
  <c r="H67" i="43"/>
  <c r="E68" i="43"/>
  <c r="M68" i="43"/>
  <c r="J69" i="43"/>
  <c r="G70" i="43"/>
  <c r="D71" i="43"/>
  <c r="L71" i="43"/>
  <c r="K122" i="41"/>
  <c r="E124" i="41"/>
  <c r="AZ129" i="40"/>
  <c r="BH129" i="40"/>
  <c r="BE129" i="40"/>
  <c r="J126" i="41"/>
  <c r="M132" i="41"/>
  <c r="I136" i="41"/>
  <c r="K138" i="41"/>
  <c r="H139" i="41"/>
  <c r="J141" i="41"/>
  <c r="L143" i="41"/>
  <c r="AK145" i="40"/>
  <c r="AS145" i="40"/>
  <c r="AP145" i="40"/>
  <c r="I142" i="41"/>
  <c r="BD145" i="40"/>
  <c r="BI145" i="40"/>
  <c r="AZ145" i="40"/>
  <c r="BE145" i="40"/>
  <c r="E148" i="41"/>
  <c r="AL161" i="40"/>
  <c r="AQ161" i="40"/>
  <c r="BF161" i="40"/>
  <c r="BE161" i="40"/>
  <c r="BB161" i="40"/>
  <c r="E157" i="41"/>
  <c r="J113" i="39"/>
  <c r="D113" i="39"/>
  <c r="J85" i="39"/>
  <c r="J71" i="39"/>
  <c r="L29" i="39"/>
  <c r="D29" i="39"/>
  <c r="K65" i="40"/>
  <c r="AB65" i="40"/>
  <c r="U81" i="40"/>
  <c r="AR208" i="40"/>
  <c r="BH204" i="40"/>
  <c r="AL65" i="40"/>
  <c r="BC65" i="40"/>
  <c r="AO81" i="40"/>
  <c r="BF81" i="40"/>
  <c r="I203" i="40"/>
  <c r="C56" i="41"/>
  <c r="T65" i="40"/>
  <c r="AC65" i="40"/>
  <c r="V81" i="40"/>
  <c r="AM65" i="40"/>
  <c r="BE65" i="40"/>
  <c r="AP81" i="40"/>
  <c r="BG81" i="40"/>
  <c r="U65" i="40"/>
  <c r="AN65" i="40"/>
  <c r="BF65" i="40"/>
  <c r="AQ81" i="40"/>
  <c r="AZ81" i="40"/>
  <c r="BH81" i="40"/>
  <c r="V65" i="40"/>
  <c r="AO65" i="40"/>
  <c r="BG65" i="40"/>
  <c r="AJ81" i="40"/>
  <c r="AR81" i="40"/>
  <c r="BA81" i="40"/>
  <c r="BI81" i="40"/>
  <c r="S65" i="40"/>
  <c r="W65" i="40"/>
  <c r="Z81" i="40"/>
  <c r="AP65" i="40"/>
  <c r="BH65" i="40"/>
  <c r="AK81" i="40"/>
  <c r="AS81" i="40"/>
  <c r="BB81" i="40"/>
  <c r="G65" i="40"/>
  <c r="Y65" i="40"/>
  <c r="AA81" i="40"/>
  <c r="AQ65" i="40"/>
  <c r="AZ65" i="40"/>
  <c r="BI65" i="40"/>
  <c r="AL81" i="40"/>
  <c r="BC81" i="40"/>
  <c r="Z65" i="40"/>
  <c r="AB81" i="40"/>
  <c r="AJ65" i="40"/>
  <c r="AR65" i="40"/>
  <c r="BA65" i="40"/>
  <c r="AM81" i="40"/>
  <c r="BD81" i="40"/>
  <c r="D44" i="41"/>
  <c r="I40" i="41"/>
  <c r="O40" i="40"/>
  <c r="O46" i="40"/>
  <c r="G75" i="41"/>
  <c r="K79" i="41"/>
  <c r="M76" i="41"/>
  <c r="J101" i="41"/>
  <c r="D111" i="41"/>
  <c r="E116" i="41"/>
  <c r="E132" i="41"/>
  <c r="J50" i="28"/>
  <c r="CQ54" i="28"/>
  <c r="Z5" i="47" s="1"/>
  <c r="J46" i="28"/>
  <c r="C8" i="34"/>
  <c r="S200" i="40"/>
  <c r="J209" i="40"/>
  <c r="J17" i="10"/>
  <c r="C13" i="33"/>
  <c r="C205" i="40"/>
  <c r="F201" i="40"/>
  <c r="F9" i="33"/>
  <c r="K10" i="10"/>
  <c r="BE206" i="40"/>
  <c r="E9" i="10"/>
  <c r="E201" i="40"/>
  <c r="D6" i="34"/>
  <c r="T198" i="40"/>
  <c r="J6" i="29"/>
  <c r="Z198" i="40"/>
  <c r="I10" i="29"/>
  <c r="Y202" i="40"/>
  <c r="F11" i="29"/>
  <c r="M6" i="35"/>
  <c r="AS198" i="40"/>
  <c r="G8" i="35"/>
  <c r="AM200" i="40"/>
  <c r="D9" i="35"/>
  <c r="AJ201" i="40"/>
  <c r="F11" i="35"/>
  <c r="AL203" i="40"/>
  <c r="K8" i="36"/>
  <c r="BD201" i="40"/>
  <c r="H9" i="36"/>
  <c r="E10" i="36"/>
  <c r="BA202" i="40"/>
  <c r="BI202" i="40"/>
  <c r="M10" i="36"/>
  <c r="AZ205" i="40"/>
  <c r="D13" i="36"/>
  <c r="L13" i="36"/>
  <c r="AK206" i="40"/>
  <c r="E14" i="30"/>
  <c r="E8" i="31"/>
  <c r="BB207" i="40"/>
  <c r="J17" i="31"/>
  <c r="BF209" i="40"/>
  <c r="AS206" i="40"/>
  <c r="L9" i="35"/>
  <c r="J11" i="36"/>
  <c r="I175" i="40"/>
  <c r="I16" i="10" s="1"/>
  <c r="I45" i="41"/>
  <c r="I165" i="40"/>
  <c r="I6" i="10" s="1"/>
  <c r="K42" i="41"/>
  <c r="BI197" i="40"/>
  <c r="D203" i="40"/>
  <c r="I143" i="41"/>
  <c r="I167" i="40"/>
  <c r="I8" i="10" s="1"/>
  <c r="I145" i="40"/>
  <c r="I129" i="40"/>
  <c r="I191" i="40"/>
  <c r="I16" i="33" s="1"/>
  <c r="I183" i="40"/>
  <c r="I8" i="33" s="1"/>
  <c r="I119" i="41"/>
  <c r="I117" i="41"/>
  <c r="I181" i="40"/>
  <c r="I6" i="33" s="1"/>
  <c r="I127" i="41"/>
  <c r="M5" i="36"/>
  <c r="C10" i="31"/>
  <c r="C8" i="36"/>
  <c r="AY200" i="40"/>
  <c r="K41" i="10"/>
  <c r="J55" i="10"/>
  <c r="M8" i="30"/>
  <c r="AS200" i="40"/>
  <c r="J9" i="30"/>
  <c r="AP201" i="40"/>
  <c r="BE199" i="40"/>
  <c r="F8" i="31"/>
  <c r="BA201" i="40"/>
  <c r="E9" i="31"/>
  <c r="G11" i="31"/>
  <c r="BC203" i="40"/>
  <c r="L13" i="31"/>
  <c r="BH205" i="40"/>
  <c r="K17" i="31"/>
  <c r="I7" i="31"/>
  <c r="H8" i="10"/>
  <c r="C200" i="40"/>
  <c r="C8" i="33"/>
  <c r="F199" i="40"/>
  <c r="K71" i="41"/>
  <c r="L71" i="41"/>
  <c r="I104" i="41"/>
  <c r="I21" i="41"/>
  <c r="K23" i="41"/>
  <c r="K31" i="41"/>
  <c r="J21" i="41"/>
  <c r="I24" i="41"/>
  <c r="J29" i="41"/>
  <c r="I32" i="41"/>
  <c r="L36" i="41"/>
  <c r="I37" i="41"/>
  <c r="F38" i="41"/>
  <c r="H40" i="41"/>
  <c r="E41" i="41"/>
  <c r="M41" i="41"/>
  <c r="F46" i="41"/>
  <c r="H48" i="41"/>
  <c r="G38" i="41"/>
  <c r="D39" i="41"/>
  <c r="L39" i="41"/>
  <c r="F41" i="41"/>
  <c r="H43" i="41"/>
  <c r="J45" i="41"/>
  <c r="D47" i="41"/>
  <c r="L47" i="41"/>
  <c r="E47" i="41"/>
  <c r="L52" i="41"/>
  <c r="I53" i="41"/>
  <c r="F54" i="41"/>
  <c r="E57" i="41"/>
  <c r="M57" i="41"/>
  <c r="J58" i="41"/>
  <c r="G59" i="41"/>
  <c r="D60" i="41"/>
  <c r="F62" i="41"/>
  <c r="H64" i="41"/>
  <c r="E52" i="41"/>
  <c r="M52" i="41"/>
  <c r="G54" i="41"/>
  <c r="D55" i="41"/>
  <c r="L55" i="41"/>
  <c r="I56" i="41"/>
  <c r="F57" i="41"/>
  <c r="K58" i="41"/>
  <c r="E60" i="41"/>
  <c r="M60" i="41"/>
  <c r="J61" i="41"/>
  <c r="D63" i="41"/>
  <c r="L63" i="41"/>
  <c r="I64" i="41"/>
  <c r="D68" i="41"/>
  <c r="L68" i="41"/>
  <c r="F70" i="41"/>
  <c r="M73" i="41"/>
  <c r="J74" i="41"/>
  <c r="D76" i="41"/>
  <c r="L76" i="41"/>
  <c r="F78" i="41"/>
  <c r="H80" i="41"/>
  <c r="E68" i="41"/>
  <c r="M68" i="41"/>
  <c r="J69" i="41"/>
  <c r="D71" i="41"/>
  <c r="I72" i="41"/>
  <c r="F73" i="41"/>
  <c r="H75" i="41"/>
  <c r="E76" i="41"/>
  <c r="J77" i="41"/>
  <c r="D79" i="41"/>
  <c r="D84" i="41"/>
  <c r="L84" i="41"/>
  <c r="I85" i="41"/>
  <c r="K87" i="41"/>
  <c r="H88" i="41"/>
  <c r="M89" i="41"/>
  <c r="D92" i="41"/>
  <c r="L92" i="41"/>
  <c r="I93" i="41"/>
  <c r="K95" i="41"/>
  <c r="H96" i="41"/>
  <c r="E84" i="41"/>
  <c r="J85" i="41"/>
  <c r="D87" i="41"/>
  <c r="I88" i="41"/>
  <c r="F89" i="41"/>
  <c r="H91" i="41"/>
  <c r="E92" i="41"/>
  <c r="L95" i="41"/>
  <c r="I96" i="41"/>
  <c r="D100" i="41"/>
  <c r="I101" i="41"/>
  <c r="H104" i="41"/>
  <c r="L108" i="41"/>
  <c r="E100" i="41"/>
  <c r="G102" i="41"/>
  <c r="D103" i="41"/>
  <c r="L103" i="41"/>
  <c r="F105" i="41"/>
  <c r="K106" i="41"/>
  <c r="H107" i="41"/>
  <c r="M108" i="41"/>
  <c r="J109" i="41"/>
  <c r="G110" i="41"/>
  <c r="L111" i="41"/>
  <c r="F103" i="41"/>
  <c r="D116" i="41"/>
  <c r="L116" i="41"/>
  <c r="F118" i="41"/>
  <c r="K119" i="41"/>
  <c r="H120" i="41"/>
  <c r="E121" i="41"/>
  <c r="M121" i="41"/>
  <c r="G123" i="41"/>
  <c r="D124" i="41"/>
  <c r="I125" i="41"/>
  <c r="F126" i="41"/>
  <c r="K127" i="41"/>
  <c r="H128" i="41"/>
  <c r="M116" i="41"/>
  <c r="J117" i="41"/>
  <c r="G118" i="41"/>
  <c r="D119" i="41"/>
  <c r="L119" i="41"/>
  <c r="I120" i="41"/>
  <c r="F121" i="41"/>
  <c r="H123" i="41"/>
  <c r="M124" i="41"/>
  <c r="J125" i="41"/>
  <c r="G126" i="41"/>
  <c r="D127" i="41"/>
  <c r="L127" i="41"/>
  <c r="I128" i="41"/>
  <c r="D132" i="41"/>
  <c r="I133" i="41"/>
  <c r="F134" i="41"/>
  <c r="K135" i="41"/>
  <c r="E137" i="41"/>
  <c r="M137" i="41"/>
  <c r="J138" i="41"/>
  <c r="G139" i="41"/>
  <c r="D140" i="41"/>
  <c r="L140" i="41"/>
  <c r="I141" i="41"/>
  <c r="F142" i="41"/>
  <c r="H144" i="41"/>
  <c r="J133" i="41"/>
  <c r="G134" i="41"/>
  <c r="D135" i="41"/>
  <c r="L135" i="41"/>
  <c r="F137" i="41"/>
  <c r="E140" i="41"/>
  <c r="M140" i="41"/>
  <c r="G142" i="41"/>
  <c r="D143" i="41"/>
  <c r="I144" i="41"/>
  <c r="L141" i="41"/>
  <c r="D148" i="41"/>
  <c r="L148" i="41"/>
  <c r="F150" i="41"/>
  <c r="K151" i="41"/>
  <c r="E153" i="41"/>
  <c r="M153" i="41"/>
  <c r="G155" i="41"/>
  <c r="D156" i="41"/>
  <c r="I157" i="41"/>
  <c r="F158" i="41"/>
  <c r="H160" i="41"/>
  <c r="M148" i="41"/>
  <c r="J149" i="41"/>
  <c r="E156" i="41"/>
  <c r="I160" i="41"/>
  <c r="K152" i="41"/>
  <c r="J155" i="41"/>
  <c r="I80" i="41"/>
  <c r="L79" i="41"/>
  <c r="J37" i="41"/>
  <c r="J42" i="41"/>
  <c r="BA197" i="40"/>
  <c r="BH198" i="40"/>
  <c r="I61" i="41"/>
  <c r="D36" i="41"/>
  <c r="K55" i="41"/>
  <c r="F95" i="41"/>
  <c r="H59" i="41"/>
  <c r="M92" i="41"/>
  <c r="G91" i="41"/>
  <c r="L44" i="41"/>
  <c r="K63" i="41"/>
  <c r="L15" i="41"/>
  <c r="BD209" i="40"/>
  <c r="J93" i="41"/>
  <c r="G78" i="41"/>
  <c r="D7" i="41"/>
  <c r="F9" i="41"/>
  <c r="L31" i="41"/>
  <c r="K47" i="41"/>
  <c r="G107" i="41"/>
  <c r="AE156" i="40"/>
  <c r="I50" i="28"/>
  <c r="Y5" i="47"/>
  <c r="I51" i="28"/>
  <c r="I52" i="28"/>
  <c r="I46" i="28"/>
  <c r="I40" i="28"/>
  <c r="I42" i="28" s="1"/>
  <c r="BE33" i="40"/>
  <c r="BE170" i="40"/>
  <c r="I8" i="31"/>
  <c r="AO97" i="40"/>
  <c r="AO170" i="40"/>
  <c r="I90" i="41"/>
  <c r="I87" i="41"/>
  <c r="AO167" i="40"/>
  <c r="AO33" i="40"/>
  <c r="L16" i="29"/>
  <c r="AB208" i="40"/>
  <c r="AO205" i="40"/>
  <c r="AS209" i="40"/>
  <c r="M17" i="35"/>
  <c r="H12" i="36"/>
  <c r="BD204" i="40"/>
  <c r="BC207" i="40"/>
  <c r="G15" i="36"/>
  <c r="M7" i="30"/>
  <c r="AS199" i="40"/>
  <c r="L8" i="30"/>
  <c r="AJ203" i="40"/>
  <c r="D11" i="30"/>
  <c r="AR203" i="40"/>
  <c r="L11" i="30"/>
  <c r="I12" i="30"/>
  <c r="AO204" i="40"/>
  <c r="BG201" i="40"/>
  <c r="BA203" i="40"/>
  <c r="E11" i="31"/>
  <c r="BI203" i="40"/>
  <c r="M11" i="31"/>
  <c r="K16" i="31"/>
  <c r="BG208" i="40"/>
  <c r="AL205" i="40"/>
  <c r="F13" i="30"/>
  <c r="E10" i="33"/>
  <c r="K9" i="31"/>
  <c r="E202" i="40"/>
  <c r="H17" i="31"/>
  <c r="J31" i="41"/>
  <c r="L22" i="41"/>
  <c r="E12" i="41"/>
  <c r="E4" i="41"/>
  <c r="I29" i="41"/>
  <c r="I23" i="41"/>
  <c r="K15" i="41"/>
  <c r="F11" i="41"/>
  <c r="F24" i="41"/>
  <c r="I13" i="41"/>
  <c r="G55" i="35"/>
  <c r="L30" i="41"/>
  <c r="D22" i="41"/>
  <c r="I10" i="41"/>
  <c r="K28" i="41"/>
  <c r="G22" i="41"/>
  <c r="H10" i="41"/>
  <c r="F16" i="41"/>
  <c r="J4" i="41"/>
  <c r="D6" i="41"/>
  <c r="F8" i="41"/>
  <c r="E11" i="41"/>
  <c r="J12" i="41"/>
  <c r="H5" i="41"/>
  <c r="J15" i="41"/>
  <c r="D4" i="41"/>
  <c r="I5" i="41"/>
  <c r="F6" i="41"/>
  <c r="H8" i="41"/>
  <c r="E9" i="41"/>
  <c r="M9" i="41"/>
  <c r="J10" i="41"/>
  <c r="G11" i="41"/>
  <c r="L12" i="41"/>
  <c r="G6" i="41"/>
  <c r="H11" i="41"/>
  <c r="G14" i="41"/>
  <c r="D15" i="41"/>
  <c r="G21" i="41"/>
  <c r="H26" i="41"/>
  <c r="J28" i="41"/>
  <c r="H21" i="41"/>
  <c r="L25" i="41"/>
  <c r="H29" i="41"/>
  <c r="J26" i="41"/>
  <c r="G27" i="41"/>
  <c r="L28" i="41"/>
  <c r="M20" i="41"/>
  <c r="D23" i="41"/>
  <c r="L23" i="41"/>
  <c r="F25" i="41"/>
  <c r="H27" i="41"/>
  <c r="D31" i="41"/>
  <c r="G37" i="41"/>
  <c r="K41" i="41"/>
  <c r="E38" i="41"/>
  <c r="I42" i="41"/>
  <c r="E46" i="41"/>
  <c r="K39" i="41"/>
  <c r="G43" i="41"/>
  <c r="M36" i="41"/>
  <c r="E44" i="41"/>
  <c r="M44" i="41"/>
  <c r="I48" i="41"/>
  <c r="J52" i="41"/>
  <c r="H58" i="41"/>
  <c r="L62" i="41"/>
  <c r="J55" i="41"/>
  <c r="F59" i="41"/>
  <c r="H61" i="41"/>
  <c r="J63" i="41"/>
  <c r="D52" i="41"/>
  <c r="H56" i="41"/>
  <c r="L60" i="41"/>
  <c r="J53" i="41"/>
  <c r="G62" i="41"/>
  <c r="D70" i="41"/>
  <c r="G77" i="41"/>
  <c r="I79" i="41"/>
  <c r="F80" i="41"/>
  <c r="K68" i="41"/>
  <c r="G72" i="41"/>
  <c r="K76" i="41"/>
  <c r="G80" i="41"/>
  <c r="I69" i="41"/>
  <c r="H72" i="41"/>
  <c r="E73" i="41"/>
  <c r="I77" i="41"/>
  <c r="G70" i="41"/>
  <c r="K74" i="41"/>
  <c r="L86" i="41"/>
  <c r="J92" i="41"/>
  <c r="D89" i="41"/>
  <c r="L89" i="41"/>
  <c r="AY201" i="40"/>
  <c r="E30" i="41"/>
  <c r="E22" i="41"/>
  <c r="D20" i="41"/>
  <c r="I8" i="41"/>
  <c r="E27" i="41"/>
  <c r="K20" i="41"/>
  <c r="H16" i="41"/>
  <c r="L6" i="41"/>
  <c r="F14" i="41"/>
  <c r="G5" i="41"/>
  <c r="G29" i="41"/>
  <c r="D28" i="41"/>
  <c r="I16" i="41"/>
  <c r="K7" i="41"/>
  <c r="K26" i="41"/>
  <c r="O14" i="40"/>
  <c r="L14" i="41"/>
  <c r="J5" i="41"/>
  <c r="H13" i="41"/>
  <c r="M28" i="41"/>
  <c r="F27" i="41"/>
  <c r="E14" i="41"/>
  <c r="M6" i="41"/>
  <c r="G32" i="41"/>
  <c r="M25" i="41"/>
  <c r="D14" i="41"/>
  <c r="L4" i="41"/>
  <c r="L9" i="41"/>
  <c r="E36" i="41"/>
  <c r="F30" i="41"/>
  <c r="K10" i="41"/>
  <c r="I26" i="41"/>
  <c r="H24" i="41"/>
  <c r="G13" i="41"/>
  <c r="E6" i="41"/>
  <c r="I31" i="41"/>
  <c r="E25" i="41"/>
  <c r="J13" i="41"/>
  <c r="D9" i="41"/>
  <c r="F32" i="41"/>
  <c r="F22" i="41"/>
  <c r="H32" i="41"/>
  <c r="J23" i="41"/>
  <c r="M12" i="41"/>
  <c r="M4" i="41"/>
  <c r="G30" i="41"/>
  <c r="L20" i="41"/>
  <c r="D12" i="41"/>
  <c r="L7" i="41"/>
  <c r="M38" i="41"/>
  <c r="K111" i="41"/>
  <c r="E102" i="41"/>
  <c r="J90" i="41"/>
  <c r="F86" i="41"/>
  <c r="I106" i="41"/>
  <c r="K103" i="41"/>
  <c r="O88" i="40"/>
  <c r="D95" i="41"/>
  <c r="L87" i="41"/>
  <c r="I112" i="41"/>
  <c r="E108" i="41"/>
  <c r="E110" i="41"/>
  <c r="M100" i="41"/>
  <c r="AQ51" i="40"/>
  <c r="AQ179" i="40"/>
  <c r="S51" i="40"/>
  <c r="Y67" i="40"/>
  <c r="S99" i="40"/>
  <c r="Y115" i="40"/>
  <c r="S179" i="40"/>
  <c r="BA19" i="40"/>
  <c r="BG35" i="40"/>
  <c r="BA67" i="40"/>
  <c r="BG83" i="40"/>
  <c r="BA147" i="40"/>
  <c r="BG163" i="40"/>
  <c r="AJ83" i="40"/>
  <c r="T51" i="40"/>
  <c r="Z67" i="40"/>
  <c r="T99" i="40"/>
  <c r="Z115" i="40"/>
  <c r="T179" i="40"/>
  <c r="BB19" i="40"/>
  <c r="BH35" i="40"/>
  <c r="BB67" i="40"/>
  <c r="BH83" i="40"/>
  <c r="BB147" i="40"/>
  <c r="BH163" i="40"/>
  <c r="AQ83" i="40"/>
  <c r="S19" i="40"/>
  <c r="Y35" i="40"/>
  <c r="S67" i="40"/>
  <c r="Y83" i="40"/>
  <c r="S147" i="40"/>
  <c r="Y163" i="40"/>
  <c r="AQ163" i="40"/>
  <c r="AQ99" i="40"/>
  <c r="AQ35" i="40"/>
  <c r="BA35" i="40"/>
  <c r="BG51" i="40"/>
  <c r="BA115" i="40"/>
  <c r="BG131" i="40"/>
  <c r="BA163" i="40"/>
  <c r="BG179" i="40"/>
  <c r="AJ115" i="40"/>
  <c r="T19" i="40"/>
  <c r="Z35" i="40"/>
  <c r="T67" i="40"/>
  <c r="Z83" i="40"/>
  <c r="T147" i="40"/>
  <c r="Z163" i="40"/>
  <c r="AJ163" i="40"/>
  <c r="AJ99" i="40"/>
  <c r="AJ35" i="40"/>
  <c r="BB35" i="40"/>
  <c r="BH51" i="40"/>
  <c r="BB115" i="40"/>
  <c r="BH131" i="40"/>
  <c r="BB163" i="40"/>
  <c r="BH179" i="40"/>
  <c r="BA179" i="40"/>
  <c r="S35" i="40"/>
  <c r="Y51" i="40"/>
  <c r="S115" i="40"/>
  <c r="Y131" i="40"/>
  <c r="BG19" i="40"/>
  <c r="BA83" i="40"/>
  <c r="BG99" i="40"/>
  <c r="T35" i="40"/>
  <c r="Z51" i="40"/>
  <c r="T115" i="40"/>
  <c r="Z131" i="40"/>
  <c r="BH19" i="40"/>
  <c r="BB83" i="40"/>
  <c r="BH99" i="40"/>
  <c r="K11" i="34"/>
  <c r="BI208" i="40"/>
  <c r="H41" i="34"/>
  <c r="G55" i="34"/>
  <c r="F19" i="43"/>
  <c r="F77" i="43" s="1"/>
  <c r="AR200" i="40"/>
  <c r="BB206" i="40"/>
  <c r="K13" i="35"/>
  <c r="H203" i="40"/>
  <c r="L7" i="34"/>
  <c r="G150" i="41"/>
  <c r="D151" i="41"/>
  <c r="L151" i="41"/>
  <c r="I152" i="41"/>
  <c r="F153" i="41"/>
  <c r="K154" i="41"/>
  <c r="M156" i="41"/>
  <c r="J157" i="41"/>
  <c r="G158" i="41"/>
  <c r="D159" i="41"/>
  <c r="AE158" i="40"/>
  <c r="L159" i="41"/>
  <c r="H155" i="41"/>
  <c r="AP93" i="28"/>
  <c r="CB109" i="28"/>
  <c r="BD109" i="28"/>
  <c r="H33" i="40"/>
  <c r="G20" i="41"/>
  <c r="BK39" i="40"/>
  <c r="BK47" i="40"/>
  <c r="BD65" i="40"/>
  <c r="AN97" i="40"/>
  <c r="BD97" i="40"/>
  <c r="O117" i="40"/>
  <c r="AE155" i="40"/>
  <c r="G43" i="39"/>
  <c r="AX109" i="28"/>
  <c r="M11" i="41"/>
  <c r="I15" i="41"/>
  <c r="G8" i="41"/>
  <c r="G16" i="41"/>
  <c r="D25" i="41"/>
  <c r="H164" i="40"/>
  <c r="H5" i="10" s="1"/>
  <c r="H50" i="28"/>
  <c r="CO54" i="28"/>
  <c r="H51" i="28" s="1"/>
  <c r="DD52" i="28"/>
  <c r="DD53" i="28"/>
  <c r="BD167" i="40"/>
  <c r="BD200" i="40" s="1"/>
  <c r="BD175" i="40"/>
  <c r="H16" i="31" s="1"/>
  <c r="H11" i="10"/>
  <c r="H172" i="40"/>
  <c r="BR109" i="28"/>
  <c r="BB109" i="28"/>
  <c r="H97" i="40"/>
  <c r="X97" i="40"/>
  <c r="X65" i="40"/>
  <c r="X81" i="40"/>
  <c r="H5" i="34"/>
  <c r="H190" i="40"/>
  <c r="H207" i="40" s="1"/>
  <c r="X169" i="40"/>
  <c r="X172" i="40"/>
  <c r="X205" i="40" s="1"/>
  <c r="H185" i="40"/>
  <c r="H10" i="33" s="1"/>
  <c r="H206" i="40"/>
  <c r="H14" i="33"/>
  <c r="N55" i="31"/>
  <c r="V55" i="31"/>
  <c r="AD55" i="31"/>
  <c r="AL55" i="31"/>
  <c r="AT55" i="31"/>
  <c r="BB55" i="31"/>
  <c r="BJ55" i="31"/>
  <c r="BR55" i="31"/>
  <c r="BZ55" i="31"/>
  <c r="H55" i="31"/>
  <c r="P55" i="31"/>
  <c r="X55" i="31"/>
  <c r="AF55" i="31"/>
  <c r="AN55" i="31"/>
  <c r="AV55" i="31"/>
  <c r="BD55" i="31"/>
  <c r="BL55" i="31"/>
  <c r="BT55" i="31"/>
  <c r="CB55" i="31"/>
  <c r="H85" i="41"/>
  <c r="BD202" i="40"/>
  <c r="BD173" i="40"/>
  <c r="H14" i="31" s="1"/>
  <c r="I55" i="31"/>
  <c r="Q55" i="31"/>
  <c r="Y55" i="31"/>
  <c r="AG55" i="31"/>
  <c r="AO55" i="31"/>
  <c r="AW55" i="31"/>
  <c r="BE55" i="31"/>
  <c r="BM55" i="31"/>
  <c r="BU55" i="31"/>
  <c r="CC55" i="31"/>
  <c r="J55" i="31"/>
  <c r="R55" i="31"/>
  <c r="Z55" i="31"/>
  <c r="AH55" i="31"/>
  <c r="AP55" i="31"/>
  <c r="AX55" i="31"/>
  <c r="BF55" i="31"/>
  <c r="BN55" i="31"/>
  <c r="BV55" i="31"/>
  <c r="CD55" i="31"/>
  <c r="K55" i="31"/>
  <c r="S55" i="31"/>
  <c r="AA55" i="31"/>
  <c r="AI55" i="31"/>
  <c r="AQ55" i="31"/>
  <c r="AY55" i="31"/>
  <c r="BG55" i="31"/>
  <c r="BO55" i="31"/>
  <c r="BW55" i="31"/>
  <c r="CE55" i="31"/>
  <c r="BD165" i="40"/>
  <c r="L55" i="31"/>
  <c r="T55" i="31"/>
  <c r="AB55" i="31"/>
  <c r="AJ55" i="31"/>
  <c r="AR55" i="31"/>
  <c r="AZ55" i="31"/>
  <c r="BH55" i="31"/>
  <c r="BP55" i="31"/>
  <c r="BX55" i="31"/>
  <c r="CF55" i="31"/>
  <c r="H93" i="41"/>
  <c r="AN33" i="40"/>
  <c r="AN175" i="40"/>
  <c r="G55" i="30"/>
  <c r="AN167" i="40"/>
  <c r="H55" i="30"/>
  <c r="H6" i="30"/>
  <c r="I55" i="30"/>
  <c r="AN198" i="40"/>
  <c r="J55" i="30"/>
  <c r="K55" i="30"/>
  <c r="X167" i="40"/>
  <c r="X175" i="40"/>
  <c r="H16" i="29" s="1"/>
  <c r="H81" i="40"/>
  <c r="H5" i="29"/>
  <c r="X197" i="40"/>
  <c r="X209" i="40"/>
  <c r="X33" i="40"/>
  <c r="AJ109" i="28"/>
  <c r="H17" i="34"/>
  <c r="X17" i="40"/>
  <c r="H15" i="10"/>
  <c r="H169" i="40"/>
  <c r="H10" i="10" s="1"/>
  <c r="H166" i="40"/>
  <c r="H7" i="10" s="1"/>
  <c r="H17" i="40"/>
  <c r="H188" i="40"/>
  <c r="H13" i="33" s="1"/>
  <c r="H180" i="40"/>
  <c r="H5" i="33" s="1"/>
  <c r="AI204" i="40"/>
  <c r="C12" i="30"/>
  <c r="F16" i="10"/>
  <c r="F208" i="40"/>
  <c r="AY197" i="40"/>
  <c r="C5" i="36"/>
  <c r="F8" i="10"/>
  <c r="K208" i="40"/>
  <c r="K16" i="10"/>
  <c r="D11" i="33"/>
  <c r="C13" i="29"/>
  <c r="I7" i="32"/>
  <c r="E17" i="33"/>
  <c r="E209" i="40"/>
  <c r="G202" i="40"/>
  <c r="G10" i="33"/>
  <c r="AI206" i="40"/>
  <c r="C14" i="35"/>
  <c r="J205" i="40"/>
  <c r="H200" i="40"/>
  <c r="H8" i="33"/>
  <c r="H8" i="2"/>
  <c r="M202" i="40"/>
  <c r="M10" i="33"/>
  <c r="E5" i="30"/>
  <c r="AS197" i="40"/>
  <c r="M5" i="35"/>
  <c r="I17" i="10"/>
  <c r="I14" i="10"/>
  <c r="I206" i="40"/>
  <c r="I11" i="10"/>
  <c r="M200" i="40"/>
  <c r="M8" i="10"/>
  <c r="T197" i="40"/>
  <c r="D5" i="29"/>
  <c r="M199" i="40"/>
  <c r="J202" i="40"/>
  <c r="C209" i="40"/>
  <c r="E5" i="31"/>
  <c r="D197" i="40"/>
  <c r="I205" i="40"/>
  <c r="D205" i="40"/>
  <c r="I13" i="10"/>
  <c r="C9" i="31"/>
  <c r="D5" i="34"/>
  <c r="E5" i="36"/>
  <c r="W206" i="40"/>
  <c r="BG198" i="40"/>
  <c r="F4" i="41"/>
  <c r="K5" i="41"/>
  <c r="H6" i="41"/>
  <c r="E7" i="41"/>
  <c r="M7" i="41"/>
  <c r="J8" i="41"/>
  <c r="D10" i="41"/>
  <c r="L10" i="41"/>
  <c r="I11" i="41"/>
  <c r="F12" i="41"/>
  <c r="K13" i="41"/>
  <c r="H14" i="41"/>
  <c r="E15" i="41"/>
  <c r="M15" i="41"/>
  <c r="J16" i="41"/>
  <c r="G4" i="41"/>
  <c r="D5" i="41"/>
  <c r="L5" i="41"/>
  <c r="I6" i="41"/>
  <c r="F7" i="41"/>
  <c r="K8" i="41"/>
  <c r="H9" i="41"/>
  <c r="E10" i="41"/>
  <c r="M10" i="41"/>
  <c r="J11" i="41"/>
  <c r="G12" i="41"/>
  <c r="D13" i="41"/>
  <c r="L13" i="41"/>
  <c r="I14" i="41"/>
  <c r="F15" i="41"/>
  <c r="K16" i="41"/>
  <c r="H4" i="41"/>
  <c r="J6" i="41"/>
  <c r="G7" i="41"/>
  <c r="D8" i="41"/>
  <c r="L8" i="41"/>
  <c r="I9" i="41"/>
  <c r="F10" i="41"/>
  <c r="K11" i="41"/>
  <c r="H12" i="41"/>
  <c r="J14" i="41"/>
  <c r="G15" i="41"/>
  <c r="D16" i="41"/>
  <c r="L16" i="41"/>
  <c r="I4" i="41"/>
  <c r="F5" i="41"/>
  <c r="H7" i="41"/>
  <c r="E8" i="41"/>
  <c r="M8" i="41"/>
  <c r="J9" i="41"/>
  <c r="D11" i="41"/>
  <c r="L11" i="41"/>
  <c r="I12" i="41"/>
  <c r="F13" i="41"/>
  <c r="H15" i="41"/>
  <c r="E16" i="41"/>
  <c r="M16" i="41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E32" i="41"/>
  <c r="M32" i="41"/>
  <c r="AE20" i="40"/>
  <c r="BK28" i="40"/>
  <c r="F36" i="41"/>
  <c r="K37" i="41"/>
  <c r="H38" i="41"/>
  <c r="E39" i="41"/>
  <c r="M39" i="41"/>
  <c r="J40" i="41"/>
  <c r="G41" i="41"/>
  <c r="D42" i="41"/>
  <c r="L42" i="41"/>
  <c r="I43" i="41"/>
  <c r="F44" i="41"/>
  <c r="K45" i="41"/>
  <c r="H46" i="41"/>
  <c r="M47" i="41"/>
  <c r="J48" i="41"/>
  <c r="G36" i="41"/>
  <c r="D37" i="41"/>
  <c r="L37" i="41"/>
  <c r="I38" i="41"/>
  <c r="F39" i="41"/>
  <c r="K40" i="41"/>
  <c r="H41" i="41"/>
  <c r="E42" i="41"/>
  <c r="M42" i="41"/>
  <c r="J43" i="41"/>
  <c r="G44" i="41"/>
  <c r="D45" i="41"/>
  <c r="L45" i="41"/>
  <c r="I46" i="41"/>
  <c r="F47" i="41"/>
  <c r="K48" i="41"/>
  <c r="H36" i="41"/>
  <c r="E37" i="41"/>
  <c r="M37" i="41"/>
  <c r="J38" i="41"/>
  <c r="G39" i="41"/>
  <c r="D40" i="41"/>
  <c r="L40" i="41"/>
  <c r="I41" i="41"/>
  <c r="F42" i="41"/>
  <c r="K43" i="41"/>
  <c r="H44" i="41"/>
  <c r="E45" i="41"/>
  <c r="M45" i="41"/>
  <c r="J46" i="41"/>
  <c r="G47" i="41"/>
  <c r="D48" i="41"/>
  <c r="L48" i="41"/>
  <c r="I36" i="41"/>
  <c r="F37" i="41"/>
  <c r="K38" i="41"/>
  <c r="H39" i="41"/>
  <c r="E40" i="41"/>
  <c r="M40" i="41"/>
  <c r="J41" i="41"/>
  <c r="G42" i="41"/>
  <c r="D43" i="41"/>
  <c r="L43" i="41"/>
  <c r="I44" i="41"/>
  <c r="F45" i="41"/>
  <c r="K46" i="41"/>
  <c r="H47" i="41"/>
  <c r="E48" i="41"/>
  <c r="M48" i="41"/>
  <c r="AU37" i="40"/>
  <c r="AE38" i="40"/>
  <c r="BK40" i="40"/>
  <c r="O43" i="40"/>
  <c r="BK44" i="40"/>
  <c r="F52" i="41"/>
  <c r="K53" i="41"/>
  <c r="H54" i="41"/>
  <c r="E55" i="41"/>
  <c r="M55" i="41"/>
  <c r="J56" i="41"/>
  <c r="G57" i="41"/>
  <c r="D58" i="41"/>
  <c r="L58" i="41"/>
  <c r="I59" i="41"/>
  <c r="F60" i="41"/>
  <c r="K61" i="41"/>
  <c r="H62" i="41"/>
  <c r="E63" i="41"/>
  <c r="M63" i="41"/>
  <c r="J64" i="41"/>
  <c r="G52" i="41"/>
  <c r="D53" i="41"/>
  <c r="L53" i="41"/>
  <c r="I54" i="41"/>
  <c r="F55" i="41"/>
  <c r="K56" i="41"/>
  <c r="H57" i="41"/>
  <c r="E58" i="41"/>
  <c r="M58" i="41"/>
  <c r="J59" i="41"/>
  <c r="D61" i="41"/>
  <c r="L61" i="41"/>
  <c r="F63" i="41"/>
  <c r="K64" i="41"/>
  <c r="H52" i="41"/>
  <c r="E53" i="41"/>
  <c r="M53" i="41"/>
  <c r="J54" i="41"/>
  <c r="G55" i="41"/>
  <c r="D56" i="41"/>
  <c r="L56" i="41"/>
  <c r="I57" i="41"/>
  <c r="F58" i="41"/>
  <c r="K59" i="41"/>
  <c r="H60" i="41"/>
  <c r="E61" i="41"/>
  <c r="M61" i="41"/>
  <c r="J62" i="41"/>
  <c r="G63" i="41"/>
  <c r="D64" i="41"/>
  <c r="L64" i="41"/>
  <c r="I52" i="41"/>
  <c r="F53" i="41"/>
  <c r="K54" i="41"/>
  <c r="H55" i="41"/>
  <c r="E56" i="41"/>
  <c r="M56" i="41"/>
  <c r="J57" i="41"/>
  <c r="G58" i="41"/>
  <c r="D59" i="41"/>
  <c r="L59" i="41"/>
  <c r="I60" i="41"/>
  <c r="F61" i="41"/>
  <c r="K62" i="41"/>
  <c r="H63" i="41"/>
  <c r="E64" i="41"/>
  <c r="M64" i="41"/>
  <c r="AE54" i="40"/>
  <c r="AU64" i="40"/>
  <c r="F68" i="41"/>
  <c r="K69" i="41"/>
  <c r="H70" i="41"/>
  <c r="E71" i="41"/>
  <c r="M71" i="41"/>
  <c r="J72" i="41"/>
  <c r="G73" i="41"/>
  <c r="D74" i="41"/>
  <c r="L74" i="41"/>
  <c r="I75" i="41"/>
  <c r="F76" i="41"/>
  <c r="K77" i="41"/>
  <c r="H78" i="41"/>
  <c r="E79" i="41"/>
  <c r="M79" i="41"/>
  <c r="J80" i="41"/>
  <c r="G68" i="41"/>
  <c r="D69" i="41"/>
  <c r="L69" i="41"/>
  <c r="I70" i="41"/>
  <c r="F71" i="41"/>
  <c r="K72" i="41"/>
  <c r="H73" i="41"/>
  <c r="E74" i="41"/>
  <c r="M74" i="41"/>
  <c r="J75" i="41"/>
  <c r="G76" i="41"/>
  <c r="D77" i="41"/>
  <c r="L77" i="41"/>
  <c r="I78" i="41"/>
  <c r="F79" i="41"/>
  <c r="K80" i="41"/>
  <c r="H68" i="41"/>
  <c r="E69" i="41"/>
  <c r="M69" i="41"/>
  <c r="J70" i="41"/>
  <c r="G71" i="41"/>
  <c r="D72" i="41"/>
  <c r="L72" i="41"/>
  <c r="I73" i="41"/>
  <c r="F74" i="41"/>
  <c r="K75" i="41"/>
  <c r="H76" i="41"/>
  <c r="E77" i="41"/>
  <c r="M77" i="41"/>
  <c r="J78" i="41"/>
  <c r="G79" i="41"/>
  <c r="D80" i="41"/>
  <c r="L80" i="41"/>
  <c r="I68" i="41"/>
  <c r="F69" i="41"/>
  <c r="K70" i="41"/>
  <c r="H71" i="41"/>
  <c r="E72" i="41"/>
  <c r="M72" i="41"/>
  <c r="J73" i="41"/>
  <c r="G74" i="41"/>
  <c r="D75" i="41"/>
  <c r="L75" i="41"/>
  <c r="I76" i="41"/>
  <c r="F77" i="41"/>
  <c r="K78" i="41"/>
  <c r="H79" i="41"/>
  <c r="E80" i="41"/>
  <c r="M80" i="41"/>
  <c r="BK69" i="40"/>
  <c r="AE71" i="40"/>
  <c r="AE72" i="40"/>
  <c r="BK74" i="40"/>
  <c r="AE75" i="40"/>
  <c r="O77" i="40"/>
  <c r="AU79" i="40"/>
  <c r="F84" i="41"/>
  <c r="K85" i="41"/>
  <c r="H86" i="41"/>
  <c r="E87" i="41"/>
  <c r="M87" i="41"/>
  <c r="J88" i="41"/>
  <c r="L90" i="41"/>
  <c r="I91" i="41"/>
  <c r="F92" i="41"/>
  <c r="K93" i="41"/>
  <c r="H94" i="41"/>
  <c r="E95" i="41"/>
  <c r="M95" i="41"/>
  <c r="J96" i="41"/>
  <c r="D85" i="41"/>
  <c r="L85" i="41"/>
  <c r="I86" i="41"/>
  <c r="F87" i="41"/>
  <c r="K88" i="41"/>
  <c r="H89" i="41"/>
  <c r="E90" i="41"/>
  <c r="M90" i="41"/>
  <c r="J91" i="41"/>
  <c r="D93" i="41"/>
  <c r="L93" i="41"/>
  <c r="I94" i="41"/>
  <c r="K96" i="41"/>
  <c r="H84" i="41"/>
  <c r="E85" i="41"/>
  <c r="J86" i="41"/>
  <c r="G87" i="41"/>
  <c r="D88" i="41"/>
  <c r="L88" i="41"/>
  <c r="I89" i="41"/>
  <c r="F90" i="41"/>
  <c r="K91" i="41"/>
  <c r="H92" i="41"/>
  <c r="E93" i="41"/>
  <c r="M93" i="41"/>
  <c r="J94" i="41"/>
  <c r="D96" i="41"/>
  <c r="L96" i="41"/>
  <c r="I84" i="41"/>
  <c r="F85" i="41"/>
  <c r="K86" i="41"/>
  <c r="E88" i="41"/>
  <c r="M88" i="41"/>
  <c r="J89" i="41"/>
  <c r="G90" i="41"/>
  <c r="L91" i="41"/>
  <c r="I92" i="41"/>
  <c r="F93" i="41"/>
  <c r="H95" i="41"/>
  <c r="E96" i="41"/>
  <c r="M96" i="41"/>
  <c r="BK84" i="40"/>
  <c r="AE87" i="40"/>
  <c r="O93" i="40"/>
  <c r="F100" i="41"/>
  <c r="K101" i="41"/>
  <c r="H102" i="41"/>
  <c r="E103" i="41"/>
  <c r="M103" i="41"/>
  <c r="J104" i="41"/>
  <c r="G105" i="41"/>
  <c r="D106" i="41"/>
  <c r="L106" i="41"/>
  <c r="I107" i="41"/>
  <c r="F108" i="41"/>
  <c r="K109" i="41"/>
  <c r="H110" i="41"/>
  <c r="E111" i="41"/>
  <c r="M111" i="41"/>
  <c r="J112" i="41"/>
  <c r="G100" i="41"/>
  <c r="D101" i="41"/>
  <c r="L101" i="41"/>
  <c r="I102" i="41"/>
  <c r="K104" i="41"/>
  <c r="H105" i="41"/>
  <c r="E106" i="41"/>
  <c r="M106" i="41"/>
  <c r="J107" i="41"/>
  <c r="G108" i="41"/>
  <c r="D109" i="41"/>
  <c r="L109" i="41"/>
  <c r="I110" i="41"/>
  <c r="F111" i="41"/>
  <c r="K112" i="41"/>
  <c r="H100" i="41"/>
  <c r="E101" i="41"/>
  <c r="M101" i="41"/>
  <c r="J102" i="41"/>
  <c r="G103" i="41"/>
  <c r="D104" i="41"/>
  <c r="L104" i="41"/>
  <c r="I105" i="41"/>
  <c r="F106" i="41"/>
  <c r="K107" i="41"/>
  <c r="H108" i="41"/>
  <c r="E109" i="41"/>
  <c r="M109" i="41"/>
  <c r="J110" i="41"/>
  <c r="G111" i="41"/>
  <c r="D112" i="41"/>
  <c r="L112" i="41"/>
  <c r="I100" i="41"/>
  <c r="F101" i="41"/>
  <c r="K102" i="41"/>
  <c r="H103" i="41"/>
  <c r="E104" i="41"/>
  <c r="M104" i="41"/>
  <c r="J105" i="41"/>
  <c r="G106" i="41"/>
  <c r="D107" i="41"/>
  <c r="L107" i="41"/>
  <c r="I108" i="41"/>
  <c r="F109" i="41"/>
  <c r="K110" i="41"/>
  <c r="H111" i="41"/>
  <c r="E112" i="41"/>
  <c r="M112" i="41"/>
  <c r="F116" i="41"/>
  <c r="K117" i="41"/>
  <c r="H118" i="41"/>
  <c r="E119" i="41"/>
  <c r="M119" i="41"/>
  <c r="J120" i="41"/>
  <c r="G121" i="41"/>
  <c r="D122" i="41"/>
  <c r="L122" i="41"/>
  <c r="I123" i="41"/>
  <c r="F124" i="41"/>
  <c r="K125" i="41"/>
  <c r="H126" i="41"/>
  <c r="E127" i="41"/>
  <c r="M127" i="41"/>
  <c r="J128" i="41"/>
  <c r="G116" i="41"/>
  <c r="D117" i="41"/>
  <c r="L117" i="41"/>
  <c r="I118" i="41"/>
  <c r="F119" i="41"/>
  <c r="K120" i="41"/>
  <c r="H121" i="41"/>
  <c r="E122" i="41"/>
  <c r="M122" i="41"/>
  <c r="J123" i="41"/>
  <c r="G124" i="41"/>
  <c r="D125" i="41"/>
  <c r="L125" i="41"/>
  <c r="I126" i="41"/>
  <c r="F127" i="41"/>
  <c r="K128" i="41"/>
  <c r="H116" i="41"/>
  <c r="E117" i="41"/>
  <c r="M117" i="41"/>
  <c r="J118" i="41"/>
  <c r="G119" i="41"/>
  <c r="D120" i="41"/>
  <c r="L120" i="41"/>
  <c r="I121" i="41"/>
  <c r="F122" i="41"/>
  <c r="K123" i="41"/>
  <c r="H124" i="41"/>
  <c r="E125" i="41"/>
  <c r="M125" i="41"/>
  <c r="G127" i="41"/>
  <c r="D128" i="41"/>
  <c r="L128" i="41"/>
  <c r="I116" i="41"/>
  <c r="F117" i="41"/>
  <c r="K118" i="41"/>
  <c r="H119" i="41"/>
  <c r="E120" i="41"/>
  <c r="M120" i="41"/>
  <c r="J121" i="41"/>
  <c r="G122" i="41"/>
  <c r="D123" i="41"/>
  <c r="L123" i="41"/>
  <c r="I124" i="41"/>
  <c r="F125" i="41"/>
  <c r="K126" i="41"/>
  <c r="H127" i="41"/>
  <c r="E128" i="41"/>
  <c r="M128" i="41"/>
  <c r="I62" i="41"/>
  <c r="D90" i="41"/>
  <c r="G60" i="41"/>
  <c r="F132" i="41"/>
  <c r="K133" i="41"/>
  <c r="H134" i="41"/>
  <c r="E135" i="41"/>
  <c r="J136" i="41"/>
  <c r="G137" i="41"/>
  <c r="D138" i="41"/>
  <c r="L138" i="41"/>
  <c r="I139" i="41"/>
  <c r="F140" i="41"/>
  <c r="K141" i="41"/>
  <c r="H142" i="41"/>
  <c r="M143" i="41"/>
  <c r="J144" i="41"/>
  <c r="D133" i="41"/>
  <c r="L133" i="41"/>
  <c r="I134" i="41"/>
  <c r="F135" i="41"/>
  <c r="K136" i="41"/>
  <c r="H137" i="41"/>
  <c r="E138" i="41"/>
  <c r="M138" i="41"/>
  <c r="J139" i="41"/>
  <c r="G140" i="41"/>
  <c r="D141" i="41"/>
  <c r="F143" i="41"/>
  <c r="H132" i="41"/>
  <c r="J134" i="41"/>
  <c r="G135" i="41"/>
  <c r="D136" i="41"/>
  <c r="L136" i="41"/>
  <c r="I137" i="41"/>
  <c r="F138" i="41"/>
  <c r="K139" i="41"/>
  <c r="H140" i="41"/>
  <c r="E141" i="41"/>
  <c r="J142" i="41"/>
  <c r="G143" i="41"/>
  <c r="D144" i="41"/>
  <c r="L144" i="41"/>
  <c r="I132" i="41"/>
  <c r="F133" i="41"/>
  <c r="K134" i="41"/>
  <c r="H135" i="41"/>
  <c r="M136" i="41"/>
  <c r="J137" i="41"/>
  <c r="G138" i="41"/>
  <c r="D139" i="41"/>
  <c r="L139" i="41"/>
  <c r="I140" i="41"/>
  <c r="F141" i="41"/>
  <c r="K142" i="41"/>
  <c r="H143" i="41"/>
  <c r="E144" i="41"/>
  <c r="M144" i="41"/>
  <c r="BK135" i="40"/>
  <c r="AU136" i="40"/>
  <c r="O137" i="40"/>
  <c r="AE140" i="40"/>
  <c r="AE143" i="40"/>
  <c r="K149" i="41"/>
  <c r="H150" i="41"/>
  <c r="E151" i="41"/>
  <c r="M151" i="41"/>
  <c r="G153" i="41"/>
  <c r="D154" i="41"/>
  <c r="L154" i="41"/>
  <c r="I155" i="41"/>
  <c r="K157" i="41"/>
  <c r="H158" i="41"/>
  <c r="E159" i="41"/>
  <c r="M159" i="41"/>
  <c r="J160" i="41"/>
  <c r="G148" i="41"/>
  <c r="D149" i="41"/>
  <c r="L149" i="41"/>
  <c r="I150" i="41"/>
  <c r="F151" i="41"/>
  <c r="H153" i="41"/>
  <c r="E154" i="41"/>
  <c r="M154" i="41"/>
  <c r="G156" i="41"/>
  <c r="D157" i="41"/>
  <c r="I158" i="41"/>
  <c r="F159" i="41"/>
  <c r="K160" i="41"/>
  <c r="E149" i="41"/>
  <c r="M149" i="41"/>
  <c r="J150" i="41"/>
  <c r="G151" i="41"/>
  <c r="D152" i="41"/>
  <c r="L152" i="41"/>
  <c r="I153" i="41"/>
  <c r="K155" i="41"/>
  <c r="H156" i="41"/>
  <c r="M157" i="41"/>
  <c r="J158" i="41"/>
  <c r="G159" i="41"/>
  <c r="D160" i="41"/>
  <c r="L160" i="41"/>
  <c r="I148" i="41"/>
  <c r="F149" i="41"/>
  <c r="AE151" i="40"/>
  <c r="BK157" i="40"/>
  <c r="G182" i="39"/>
  <c r="G180" i="39"/>
  <c r="G13" i="32" s="1"/>
  <c r="G178" i="39"/>
  <c r="O8" i="39"/>
  <c r="E5" i="41"/>
  <c r="M5" i="41"/>
  <c r="E13" i="41"/>
  <c r="M13" i="41"/>
  <c r="K6" i="41"/>
  <c r="K14" i="41"/>
  <c r="J22" i="41"/>
  <c r="H23" i="41"/>
  <c r="H31" i="41"/>
  <c r="G167" i="39"/>
  <c r="G163" i="39"/>
  <c r="G192" i="39" s="1"/>
  <c r="O32" i="39"/>
  <c r="O42" i="39"/>
  <c r="O34" i="39"/>
  <c r="O36" i="39"/>
  <c r="G29" i="39"/>
  <c r="O23" i="39"/>
  <c r="O12" i="39"/>
  <c r="G15" i="39"/>
  <c r="G158" i="39"/>
  <c r="AR209" i="40"/>
  <c r="H198" i="40"/>
  <c r="J5" i="33"/>
  <c r="J203" i="40"/>
  <c r="C199" i="40"/>
  <c r="AR205" i="40"/>
  <c r="BF202" i="40"/>
  <c r="M209" i="40"/>
  <c r="I197" i="40"/>
  <c r="BF205" i="40"/>
  <c r="F5" i="35"/>
  <c r="L207" i="40"/>
  <c r="I7" i="41"/>
  <c r="G10" i="41"/>
  <c r="M179" i="39"/>
  <c r="M12" i="32" s="1"/>
  <c r="G9" i="41"/>
  <c r="G25" i="41"/>
  <c r="W164" i="40"/>
  <c r="W197" i="40" s="1"/>
  <c r="W172" i="40"/>
  <c r="W205" i="40" s="1"/>
  <c r="G26" i="41"/>
  <c r="G86" i="41"/>
  <c r="G92" i="41"/>
  <c r="G36" i="28"/>
  <c r="G38" i="28" s="1"/>
  <c r="DD38" i="28"/>
  <c r="G48" i="28"/>
  <c r="G50" i="28" s="1"/>
  <c r="CN54" i="28"/>
  <c r="CE101" i="28"/>
  <c r="G5" i="10"/>
  <c r="BC164" i="40"/>
  <c r="BC172" i="40"/>
  <c r="BC97" i="40"/>
  <c r="G95" i="41"/>
  <c r="BC167" i="40"/>
  <c r="BC175" i="40"/>
  <c r="G84" i="41"/>
  <c r="G89" i="41"/>
  <c r="AM97" i="40"/>
  <c r="AM169" i="40"/>
  <c r="AM202" i="40" s="1"/>
  <c r="AJ55" i="29"/>
  <c r="W174" i="40"/>
  <c r="G15" i="29" s="1"/>
  <c r="G14" i="29"/>
  <c r="W97" i="40"/>
  <c r="G94" i="41"/>
  <c r="AR55" i="29"/>
  <c r="AZ55" i="29"/>
  <c r="BH55" i="29"/>
  <c r="BP55" i="29"/>
  <c r="L55" i="29"/>
  <c r="BX55" i="29"/>
  <c r="T55" i="29"/>
  <c r="CF55" i="29"/>
  <c r="AB55" i="29"/>
  <c r="M55" i="29"/>
  <c r="U55" i="29"/>
  <c r="AC55" i="29"/>
  <c r="AK55" i="29"/>
  <c r="AS55" i="29"/>
  <c r="BA55" i="29"/>
  <c r="BI55" i="29"/>
  <c r="BQ55" i="29"/>
  <c r="BY55" i="29"/>
  <c r="CG55" i="29"/>
  <c r="N55" i="29"/>
  <c r="V55" i="29"/>
  <c r="AD55" i="29"/>
  <c r="AL55" i="29"/>
  <c r="AT55" i="29"/>
  <c r="BB55" i="29"/>
  <c r="BJ55" i="29"/>
  <c r="BR55" i="29"/>
  <c r="BZ55" i="29"/>
  <c r="G55" i="29"/>
  <c r="O55" i="29"/>
  <c r="W55" i="29"/>
  <c r="AE55" i="29"/>
  <c r="AM55" i="29"/>
  <c r="AU55" i="29"/>
  <c r="BC55" i="29"/>
  <c r="BK55" i="29"/>
  <c r="BS55" i="29"/>
  <c r="CA55" i="29"/>
  <c r="H55" i="29"/>
  <c r="P55" i="29"/>
  <c r="X55" i="29"/>
  <c r="AF55" i="29"/>
  <c r="AN55" i="29"/>
  <c r="AV55" i="29"/>
  <c r="BD55" i="29"/>
  <c r="BL55" i="29"/>
  <c r="BT55" i="29"/>
  <c r="CB55" i="29"/>
  <c r="I55" i="29"/>
  <c r="Q55" i="29"/>
  <c r="Y55" i="29"/>
  <c r="AG55" i="29"/>
  <c r="AO55" i="29"/>
  <c r="AW55" i="29"/>
  <c r="BE55" i="29"/>
  <c r="BM55" i="29"/>
  <c r="BU55" i="29"/>
  <c r="CC55" i="29"/>
  <c r="G28" i="41"/>
  <c r="W33" i="40"/>
  <c r="J55" i="29"/>
  <c r="R55" i="29"/>
  <c r="Z55" i="29"/>
  <c r="AH55" i="29"/>
  <c r="AP55" i="29"/>
  <c r="AX55" i="29"/>
  <c r="BF55" i="29"/>
  <c r="BN55" i="29"/>
  <c r="BV55" i="29"/>
  <c r="CD55" i="29"/>
  <c r="K55" i="29"/>
  <c r="S55" i="29"/>
  <c r="AA55" i="29"/>
  <c r="AI55" i="29"/>
  <c r="AQ55" i="29"/>
  <c r="AY55" i="29"/>
  <c r="BG55" i="29"/>
  <c r="BO55" i="29"/>
  <c r="BW55" i="29"/>
  <c r="CE55" i="29"/>
  <c r="Z101" i="28"/>
  <c r="AK197" i="40"/>
  <c r="AC197" i="40"/>
  <c r="M5" i="34"/>
  <c r="M204" i="40"/>
  <c r="M12" i="10"/>
  <c r="I7" i="10"/>
  <c r="M9" i="33"/>
  <c r="L204" i="40"/>
  <c r="D7" i="33"/>
  <c r="D199" i="40"/>
  <c r="G206" i="40"/>
  <c r="G14" i="33"/>
  <c r="C6" i="30"/>
  <c r="AI198" i="40"/>
  <c r="C13" i="35"/>
  <c r="S203" i="40"/>
  <c r="C11" i="29"/>
  <c r="M12" i="31"/>
  <c r="G14" i="31"/>
  <c r="D15" i="31"/>
  <c r="AZ207" i="40"/>
  <c r="L15" i="31"/>
  <c r="BH207" i="40"/>
  <c r="BE208" i="40"/>
  <c r="I16" i="31"/>
  <c r="F17" i="31"/>
  <c r="BB209" i="40"/>
  <c r="J208" i="40"/>
  <c r="K10" i="31"/>
  <c r="BD203" i="40"/>
  <c r="K15" i="30"/>
  <c r="D17" i="30"/>
  <c r="AJ209" i="40"/>
  <c r="I6" i="31"/>
  <c r="BE198" i="40"/>
  <c r="BB199" i="40"/>
  <c r="F7" i="31"/>
  <c r="K8" i="31"/>
  <c r="BG200" i="40"/>
  <c r="D5" i="2"/>
  <c r="K11" i="30"/>
  <c r="AQ203" i="40"/>
  <c r="AM204" i="40"/>
  <c r="AN206" i="40"/>
  <c r="H14" i="30"/>
  <c r="D169" i="39"/>
  <c r="C208" i="40"/>
  <c r="C16" i="10"/>
  <c r="S201" i="40"/>
  <c r="C9" i="29"/>
  <c r="E5" i="35"/>
  <c r="H9" i="35"/>
  <c r="AJ202" i="40"/>
  <c r="H13" i="35"/>
  <c r="AN205" i="40"/>
  <c r="AN207" i="40"/>
  <c r="D16" i="35"/>
  <c r="AJ208" i="40"/>
  <c r="AZ198" i="40"/>
  <c r="D6" i="36"/>
  <c r="BD199" i="40"/>
  <c r="H7" i="36"/>
  <c r="H11" i="36"/>
  <c r="D12" i="36"/>
  <c r="AZ204" i="40"/>
  <c r="F6" i="30"/>
  <c r="F197" i="40"/>
  <c r="F5" i="10"/>
  <c r="D12" i="10"/>
  <c r="K14" i="33"/>
  <c r="K13" i="10"/>
  <c r="K14" i="10"/>
  <c r="K206" i="40"/>
  <c r="F10" i="34"/>
  <c r="V202" i="40"/>
  <c r="Z203" i="40"/>
  <c r="J11" i="34"/>
  <c r="J13" i="34"/>
  <c r="K9" i="29"/>
  <c r="AA201" i="40"/>
  <c r="AB205" i="40"/>
  <c r="L13" i="29"/>
  <c r="F15" i="29"/>
  <c r="V209" i="40"/>
  <c r="F17" i="29"/>
  <c r="C7" i="33"/>
  <c r="E8" i="33"/>
  <c r="I10" i="34"/>
  <c r="AA202" i="40"/>
  <c r="J200" i="40"/>
  <c r="K207" i="40"/>
  <c r="AQ206" i="40"/>
  <c r="BF27" i="28"/>
  <c r="BN27" i="28"/>
  <c r="M135" i="41"/>
  <c r="E143" i="41"/>
  <c r="G132" i="41"/>
  <c r="K144" i="41"/>
  <c r="E133" i="41"/>
  <c r="M133" i="41"/>
  <c r="M141" i="41"/>
  <c r="F148" i="41"/>
  <c r="J152" i="41"/>
  <c r="F156" i="41"/>
  <c r="L157" i="41"/>
  <c r="F154" i="41"/>
  <c r="CG109" i="28"/>
  <c r="BY109" i="28"/>
  <c r="BQ109" i="28"/>
  <c r="BI109" i="28"/>
  <c r="BA109" i="28"/>
  <c r="AB101" i="28"/>
  <c r="BC109" i="28"/>
  <c r="AM109" i="28"/>
  <c r="F167" i="39"/>
  <c r="F163" i="39"/>
  <c r="F159" i="39"/>
  <c r="CB93" i="28"/>
  <c r="BT93" i="28"/>
  <c r="BL93" i="28"/>
  <c r="AN93" i="28"/>
  <c r="AF93" i="28"/>
  <c r="X93" i="28"/>
  <c r="BW101" i="28"/>
  <c r="BO101" i="28"/>
  <c r="AY101" i="28"/>
  <c r="AQ101" i="28"/>
  <c r="AI101" i="28"/>
  <c r="AA101" i="28"/>
  <c r="CH109" i="28"/>
  <c r="AT109" i="28"/>
  <c r="AD109" i="28"/>
  <c r="F158" i="39"/>
  <c r="F164" i="39"/>
  <c r="F193" i="39" s="1"/>
  <c r="O80" i="39"/>
  <c r="F85" i="39"/>
  <c r="F29" i="39"/>
  <c r="F15" i="39"/>
  <c r="O14" i="39"/>
  <c r="F160" i="39"/>
  <c r="F189" i="39" s="1"/>
  <c r="F5" i="31"/>
  <c r="C197" i="40"/>
  <c r="AQ27" i="28"/>
  <c r="AK27" i="28"/>
  <c r="K127" i="39"/>
  <c r="H141" i="39"/>
  <c r="C178" i="39"/>
  <c r="C176" i="39"/>
  <c r="C9" i="32" s="1"/>
  <c r="O91" i="39"/>
  <c r="F50" i="28"/>
  <c r="F46" i="28"/>
  <c r="DD46" i="28"/>
  <c r="F38" i="28"/>
  <c r="H9" i="33"/>
  <c r="H201" i="40"/>
  <c r="G204" i="40"/>
  <c r="D9" i="32"/>
  <c r="C27" i="36"/>
  <c r="D63" i="36" s="1"/>
  <c r="C23" i="33"/>
  <c r="D59" i="33" s="1"/>
  <c r="D11" i="32"/>
  <c r="D13" i="32"/>
  <c r="M6" i="33"/>
  <c r="J5" i="31"/>
  <c r="H17" i="33"/>
  <c r="H209" i="40"/>
  <c r="AP206" i="40"/>
  <c r="AP208" i="40"/>
  <c r="J197" i="40"/>
  <c r="F207" i="40"/>
  <c r="K15" i="33"/>
  <c r="X201" i="40"/>
  <c r="L12" i="33"/>
  <c r="M197" i="40"/>
  <c r="V208" i="40"/>
  <c r="AQ199" i="40"/>
  <c r="BB198" i="40"/>
  <c r="K16" i="33"/>
  <c r="D204" i="40"/>
  <c r="W199" i="40"/>
  <c r="F209" i="40"/>
  <c r="E12" i="34"/>
  <c r="AB198" i="40"/>
  <c r="BQ27" i="28"/>
  <c r="CA27" i="28"/>
  <c r="BX27" i="28"/>
  <c r="CF27" i="28"/>
  <c r="AX27" i="28"/>
  <c r="H87" i="41"/>
  <c r="D91" i="41"/>
  <c r="J154" i="41"/>
  <c r="C141" i="39"/>
  <c r="K180" i="39"/>
  <c r="H180" i="39"/>
  <c r="H195" i="39" s="1"/>
  <c r="L166" i="39"/>
  <c r="L195" i="39" s="1"/>
  <c r="F165" i="39"/>
  <c r="H164" i="39"/>
  <c r="H193" i="39" s="1"/>
  <c r="G127" i="39"/>
  <c r="N77" i="39"/>
  <c r="BZ93" i="28"/>
  <c r="CC101" i="28"/>
  <c r="K166" i="39"/>
  <c r="C166" i="39"/>
  <c r="C195" i="39" s="1"/>
  <c r="M165" i="39"/>
  <c r="M194" i="39" s="1"/>
  <c r="AI109" i="28"/>
  <c r="E86" i="41"/>
  <c r="N38" i="39"/>
  <c r="O38" i="39" s="1"/>
  <c r="M177" i="39"/>
  <c r="J173" i="39"/>
  <c r="J188" i="39" s="1"/>
  <c r="I177" i="39"/>
  <c r="I10" i="32" s="1"/>
  <c r="CF93" i="28"/>
  <c r="AJ93" i="28"/>
  <c r="AM101" i="28"/>
  <c r="BV109" i="28"/>
  <c r="BN109" i="28"/>
  <c r="AP109" i="28"/>
  <c r="E181" i="39"/>
  <c r="BU109" i="28"/>
  <c r="E179" i="39"/>
  <c r="E12" i="32" s="1"/>
  <c r="E43" i="39"/>
  <c r="E11" i="2"/>
  <c r="E15" i="39"/>
  <c r="E175" i="39"/>
  <c r="E8" i="32" s="1"/>
  <c r="BI27" i="28"/>
  <c r="BA27" i="28"/>
  <c r="E166" i="39"/>
  <c r="E195" i="39" s="1"/>
  <c r="E162" i="39"/>
  <c r="E177" i="39"/>
  <c r="O37" i="39"/>
  <c r="AE27" i="28"/>
  <c r="O39" i="39"/>
  <c r="BB27" i="28"/>
  <c r="E158" i="39"/>
  <c r="E187" i="39" s="1"/>
  <c r="BN11" i="28"/>
  <c r="BX93" i="28"/>
  <c r="BP93" i="28"/>
  <c r="BH93" i="28"/>
  <c r="AZ93" i="28"/>
  <c r="AR93" i="28"/>
  <c r="AB93" i="28"/>
  <c r="CA101" i="28"/>
  <c r="BS101" i="28"/>
  <c r="BK101" i="28"/>
  <c r="BC101" i="28"/>
  <c r="AU101" i="28"/>
  <c r="AE101" i="28"/>
  <c r="O7" i="39"/>
  <c r="E165" i="39"/>
  <c r="D12" i="2"/>
  <c r="J15" i="2"/>
  <c r="J12" i="2"/>
  <c r="C6" i="2"/>
  <c r="C15" i="10"/>
  <c r="C207" i="40"/>
  <c r="J7" i="2"/>
  <c r="H10" i="2"/>
  <c r="K5" i="35"/>
  <c r="AQ197" i="40"/>
  <c r="BI204" i="40"/>
  <c r="M12" i="36"/>
  <c r="BE205" i="40"/>
  <c r="I13" i="36"/>
  <c r="E14" i="36"/>
  <c r="M14" i="36"/>
  <c r="BI206" i="40"/>
  <c r="BE207" i="40"/>
  <c r="E16" i="36"/>
  <c r="BA208" i="40"/>
  <c r="M16" i="36"/>
  <c r="D10" i="10"/>
  <c r="G17" i="33"/>
  <c r="X203" i="40"/>
  <c r="E17" i="30"/>
  <c r="F204" i="40"/>
  <c r="F12" i="10"/>
  <c r="J201" i="40"/>
  <c r="J9" i="10"/>
  <c r="G17" i="10"/>
  <c r="G209" i="40"/>
  <c r="H5" i="35"/>
  <c r="L203" i="40"/>
  <c r="L11" i="33"/>
  <c r="AZ197" i="40"/>
  <c r="K200" i="40"/>
  <c r="K8" i="10"/>
  <c r="G15" i="34"/>
  <c r="AA208" i="40"/>
  <c r="I9" i="30"/>
  <c r="AO201" i="40"/>
  <c r="AQ205" i="40"/>
  <c r="K13" i="30"/>
  <c r="K199" i="40"/>
  <c r="K7" i="10"/>
  <c r="E12" i="10"/>
  <c r="V200" i="40"/>
  <c r="C37" i="43"/>
  <c r="I7" i="29"/>
  <c r="Y199" i="40"/>
  <c r="AP198" i="40"/>
  <c r="F15" i="34"/>
  <c r="V207" i="40"/>
  <c r="J16" i="34"/>
  <c r="F17" i="34"/>
  <c r="X198" i="40"/>
  <c r="H6" i="29"/>
  <c r="E15" i="29"/>
  <c r="E7" i="35"/>
  <c r="BD207" i="40"/>
  <c r="H15" i="36"/>
  <c r="AO202" i="40"/>
  <c r="J13" i="31"/>
  <c r="J15" i="31"/>
  <c r="K7" i="34"/>
  <c r="L14" i="34"/>
  <c r="M10" i="29"/>
  <c r="AC202" i="40"/>
  <c r="AJ200" i="40"/>
  <c r="D8" i="30"/>
  <c r="D9" i="30"/>
  <c r="E13" i="30"/>
  <c r="AK205" i="40"/>
  <c r="G7" i="33"/>
  <c r="F10" i="33"/>
  <c r="L9" i="29"/>
  <c r="G12" i="36"/>
  <c r="BC204" i="40"/>
  <c r="E8" i="30"/>
  <c r="AM208" i="40"/>
  <c r="I14" i="33"/>
  <c r="K16" i="29"/>
  <c r="G15" i="35"/>
  <c r="AM207" i="40"/>
  <c r="J7" i="30"/>
  <c r="AP199" i="40"/>
  <c r="D12" i="30"/>
  <c r="D8" i="29"/>
  <c r="T200" i="40"/>
  <c r="F10" i="35"/>
  <c r="AL202" i="40"/>
  <c r="I11" i="35"/>
  <c r="M12" i="35"/>
  <c r="AK199" i="40"/>
  <c r="E7" i="30"/>
  <c r="K12" i="30"/>
  <c r="AQ204" i="40"/>
  <c r="AS207" i="40"/>
  <c r="M15" i="30"/>
  <c r="E11" i="34"/>
  <c r="T205" i="40"/>
  <c r="D13" i="34"/>
  <c r="K8" i="29"/>
  <c r="M11" i="29"/>
  <c r="AC203" i="40"/>
  <c r="H12" i="29"/>
  <c r="X204" i="40"/>
  <c r="J11" i="35"/>
  <c r="AP203" i="40"/>
  <c r="AP209" i="40"/>
  <c r="L205" i="40"/>
  <c r="C198" i="40"/>
  <c r="L6" i="29"/>
  <c r="AY199" i="40"/>
  <c r="E200" i="40"/>
  <c r="K11" i="29"/>
  <c r="G201" i="40"/>
  <c r="AA203" i="40"/>
  <c r="BB197" i="40"/>
  <c r="AL197" i="40"/>
  <c r="D14" i="34"/>
  <c r="BG27" i="28"/>
  <c r="AC27" i="28"/>
  <c r="Y19" i="28"/>
  <c r="AG19" i="28"/>
  <c r="AO19" i="28"/>
  <c r="AW19" i="28"/>
  <c r="BE19" i="28"/>
  <c r="BN19" i="28"/>
  <c r="BV19" i="28"/>
  <c r="CD19" i="28"/>
  <c r="Z27" i="28"/>
  <c r="AN27" i="28"/>
  <c r="BK27" i="28"/>
  <c r="N127" i="39"/>
  <c r="F161" i="39"/>
  <c r="H159" i="39"/>
  <c r="K158" i="39"/>
  <c r="K187" i="39" s="1"/>
  <c r="N33" i="39"/>
  <c r="I161" i="39"/>
  <c r="I190" i="39" s="1"/>
  <c r="K160" i="39"/>
  <c r="K189" i="39" s="1"/>
  <c r="M127" i="39"/>
  <c r="C174" i="39"/>
  <c r="F168" i="39"/>
  <c r="F197" i="39" s="1"/>
  <c r="H167" i="39"/>
  <c r="J166" i="39"/>
  <c r="J195" i="39" s="1"/>
  <c r="O110" i="39"/>
  <c r="I159" i="39"/>
  <c r="M168" i="39"/>
  <c r="E168" i="39"/>
  <c r="E197" i="39" s="1"/>
  <c r="N41" i="39"/>
  <c r="O41" i="39" s="1"/>
  <c r="J179" i="39"/>
  <c r="J12" i="32" s="1"/>
  <c r="I181" i="39"/>
  <c r="I196" i="39" s="1"/>
  <c r="I173" i="39"/>
  <c r="G173" i="39"/>
  <c r="G6" i="32" s="1"/>
  <c r="O27" i="39"/>
  <c r="M160" i="39"/>
  <c r="M189" i="39" s="1"/>
  <c r="G162" i="39"/>
  <c r="L160" i="39"/>
  <c r="L189" i="39" s="1"/>
  <c r="E160" i="39"/>
  <c r="E189" i="39" s="1"/>
  <c r="G159" i="39"/>
  <c r="G188" i="39" s="1"/>
  <c r="L182" i="39"/>
  <c r="L197" i="39" s="1"/>
  <c r="K141" i="39"/>
  <c r="O22" i="39"/>
  <c r="J161" i="39"/>
  <c r="J190" i="39" s="1"/>
  <c r="L163" i="39"/>
  <c r="L192" i="39" s="1"/>
  <c r="F162" i="39"/>
  <c r="F191" i="39" s="1"/>
  <c r="H158" i="39"/>
  <c r="H187" i="39" s="1"/>
  <c r="G172" i="39"/>
  <c r="CG93" i="28"/>
  <c r="BY93" i="28"/>
  <c r="BQ93" i="28"/>
  <c r="BI93" i="28"/>
  <c r="AS93" i="28"/>
  <c r="AK93" i="28"/>
  <c r="AC93" i="28"/>
  <c r="CE93" i="28"/>
  <c r="BW93" i="28"/>
  <c r="BO93" i="28"/>
  <c r="BG93" i="28"/>
  <c r="AY93" i="28"/>
  <c r="AQ93" i="28"/>
  <c r="AI93" i="28"/>
  <c r="AA93" i="28"/>
  <c r="CD93" i="28"/>
  <c r="BV93" i="28"/>
  <c r="BN93" i="28"/>
  <c r="BF93" i="28"/>
  <c r="AX93" i="28"/>
  <c r="AH93" i="28"/>
  <c r="Z93" i="28"/>
  <c r="CB101" i="28"/>
  <c r="BT101" i="28"/>
  <c r="BL101" i="28"/>
  <c r="AV101" i="28"/>
  <c r="AF101" i="28"/>
  <c r="X101" i="28"/>
  <c r="CH101" i="28"/>
  <c r="BZ101" i="28"/>
  <c r="BR101" i="28"/>
  <c r="BJ101" i="28"/>
  <c r="BB101" i="28"/>
  <c r="AT101" i="28"/>
  <c r="AL101" i="28"/>
  <c r="AD101" i="28"/>
  <c r="CE109" i="28"/>
  <c r="BW109" i="28"/>
  <c r="AQ109" i="28"/>
  <c r="CC109" i="28"/>
  <c r="BM109" i="28"/>
  <c r="BE109" i="28"/>
  <c r="AW109" i="28"/>
  <c r="AO109" i="28"/>
  <c r="BA171" i="40"/>
  <c r="O56" i="39"/>
  <c r="O95" i="39"/>
  <c r="C160" i="39"/>
  <c r="O52" i="39"/>
  <c r="L176" i="39"/>
  <c r="L191" i="39" s="1"/>
  <c r="G176" i="39"/>
  <c r="G165" i="39"/>
  <c r="I164" i="39"/>
  <c r="I193" i="39" s="1"/>
  <c r="K163" i="39"/>
  <c r="K192" i="39" s="1"/>
  <c r="C163" i="39"/>
  <c r="E47" i="28"/>
  <c r="DD50" i="28"/>
  <c r="E43" i="28"/>
  <c r="E42" i="28"/>
  <c r="DD42" i="28"/>
  <c r="BA97" i="40"/>
  <c r="E91" i="41"/>
  <c r="AA19" i="28"/>
  <c r="AI19" i="28"/>
  <c r="AQ19" i="28"/>
  <c r="AY19" i="28"/>
  <c r="Z11" i="28"/>
  <c r="AH11" i="28"/>
  <c r="AX11" i="28"/>
  <c r="BV11" i="28"/>
  <c r="CD11" i="28"/>
  <c r="BF19" i="28"/>
  <c r="CB19" i="28"/>
  <c r="AP11" i="28"/>
  <c r="BF11" i="28"/>
  <c r="CG101" i="28"/>
  <c r="BY101" i="28"/>
  <c r="BQ101" i="28"/>
  <c r="BI101" i="28"/>
  <c r="BA101" i="28"/>
  <c r="AS101" i="28"/>
  <c r="AK101" i="28"/>
  <c r="AC101" i="28"/>
  <c r="BS109" i="28"/>
  <c r="BK109" i="28"/>
  <c r="AU109" i="28"/>
  <c r="AG109" i="28"/>
  <c r="Y109" i="28"/>
  <c r="BT109" i="28"/>
  <c r="BL109" i="28"/>
  <c r="AV109" i="28"/>
  <c r="AF109" i="28"/>
  <c r="X109" i="28"/>
  <c r="BO11" i="28"/>
  <c r="AI27" i="28"/>
  <c r="AR27" i="28"/>
  <c r="BH27" i="28"/>
  <c r="BP27" i="28"/>
  <c r="BY27" i="28"/>
  <c r="CG27" i="28"/>
  <c r="AD27" i="28"/>
  <c r="Y27" i="28"/>
  <c r="AH27" i="28"/>
  <c r="BU27" i="28"/>
  <c r="CC27" i="28"/>
  <c r="BZ27" i="28"/>
  <c r="CH27" i="28"/>
  <c r="BI19" i="28"/>
  <c r="BQ19" i="28"/>
  <c r="BY19" i="28"/>
  <c r="CG19" i="28"/>
  <c r="AA27" i="28"/>
  <c r="BO27" i="28"/>
  <c r="AK109" i="28"/>
  <c r="AC109" i="28"/>
  <c r="AY27" i="28"/>
  <c r="E97" i="40"/>
  <c r="E94" i="41"/>
  <c r="BA19" i="28"/>
  <c r="CC93" i="28"/>
  <c r="BU93" i="28"/>
  <c r="BM93" i="28"/>
  <c r="BE93" i="28"/>
  <c r="AW93" i="28"/>
  <c r="AG93" i="28"/>
  <c r="Y93" i="28"/>
  <c r="CF101" i="28"/>
  <c r="BX101" i="28"/>
  <c r="BP101" i="28"/>
  <c r="BH101" i="28"/>
  <c r="AZ101" i="28"/>
  <c r="AJ101" i="28"/>
  <c r="E174" i="40"/>
  <c r="E166" i="40"/>
  <c r="AN19" i="28"/>
  <c r="BM19" i="28"/>
  <c r="BU19" i="28"/>
  <c r="CC19" i="28"/>
  <c r="E16" i="10"/>
  <c r="AA11" i="28"/>
  <c r="AI11" i="28"/>
  <c r="AQ11" i="28"/>
  <c r="AY11" i="28"/>
  <c r="BG11" i="28"/>
  <c r="BW11" i="28"/>
  <c r="CE11" i="28"/>
  <c r="E14" i="29"/>
  <c r="E13" i="29"/>
  <c r="U97" i="40"/>
  <c r="U169" i="40"/>
  <c r="E89" i="41"/>
  <c r="Z19" i="28"/>
  <c r="AP19" i="28"/>
  <c r="AX19" i="28"/>
  <c r="BM11" i="28"/>
  <c r="BU11" i="28"/>
  <c r="AG11" i="28"/>
  <c r="BE11" i="28"/>
  <c r="AC19" i="28"/>
  <c r="AK19" i="28"/>
  <c r="AS19" i="28"/>
  <c r="BZ19" i="28"/>
  <c r="BS19" i="28"/>
  <c r="CA19" i="28"/>
  <c r="AE19" i="28"/>
  <c r="AM19" i="28"/>
  <c r="AU19" i="28"/>
  <c r="BC19" i="28"/>
  <c r="AB11" i="28"/>
  <c r="AJ11" i="28"/>
  <c r="AR11" i="28"/>
  <c r="AZ11" i="28"/>
  <c r="BH11" i="28"/>
  <c r="BP11" i="28"/>
  <c r="BX11" i="28"/>
  <c r="CF11" i="28"/>
  <c r="X19" i="28"/>
  <c r="AF19" i="28"/>
  <c r="AV19" i="28"/>
  <c r="BD19" i="28"/>
  <c r="X11" i="28"/>
  <c r="AF11" i="28"/>
  <c r="AN11" i="28"/>
  <c r="AV11" i="28"/>
  <c r="BD11" i="28"/>
  <c r="BL11" i="28"/>
  <c r="BT11" i="28"/>
  <c r="CB11" i="28"/>
  <c r="AK11" i="28"/>
  <c r="AT11" i="28"/>
  <c r="BS11" i="28"/>
  <c r="BH19" i="28"/>
  <c r="BP19" i="28"/>
  <c r="BX19" i="28"/>
  <c r="CF19" i="28"/>
  <c r="AN109" i="28"/>
  <c r="X27" i="28"/>
  <c r="AG27" i="28"/>
  <c r="AP27" i="28"/>
  <c r="CJ80" i="35"/>
  <c r="BA93" i="28"/>
  <c r="BD101" i="28"/>
  <c r="AN101" i="28"/>
  <c r="CF109" i="28"/>
  <c r="BX109" i="28"/>
  <c r="BP109" i="28"/>
  <c r="BH109" i="28"/>
  <c r="AZ109" i="28"/>
  <c r="AR109" i="28"/>
  <c r="E204" i="40"/>
  <c r="G55" i="10"/>
  <c r="H55" i="10"/>
  <c r="E208" i="40"/>
  <c r="I55" i="10"/>
  <c r="Y11" i="28"/>
  <c r="BR19" i="28"/>
  <c r="BJ27" i="28"/>
  <c r="BR27" i="28"/>
  <c r="AV27" i="28"/>
  <c r="BE27" i="28"/>
  <c r="BM27" i="28"/>
  <c r="BV27" i="28"/>
  <c r="CD27" i="28"/>
  <c r="AJ27" i="28"/>
  <c r="AO27" i="28"/>
  <c r="AW27" i="28"/>
  <c r="CE27" i="28"/>
  <c r="AB27" i="28"/>
  <c r="BD27" i="28"/>
  <c r="BL27" i="28"/>
  <c r="BT27" i="28"/>
  <c r="CB27" i="28"/>
  <c r="BD93" i="28"/>
  <c r="AV93" i="28"/>
  <c r="CA93" i="28"/>
  <c r="BS93" i="28"/>
  <c r="BK93" i="28"/>
  <c r="BC93" i="28"/>
  <c r="AU93" i="28"/>
  <c r="AM93" i="28"/>
  <c r="AE93" i="28"/>
  <c r="BG101" i="28"/>
  <c r="CD101" i="28"/>
  <c r="BV101" i="28"/>
  <c r="BN101" i="28"/>
  <c r="BF101" i="28"/>
  <c r="AX101" i="28"/>
  <c r="AP101" i="28"/>
  <c r="AH101" i="28"/>
  <c r="CA109" i="28"/>
  <c r="AE109" i="28"/>
  <c r="AW11" i="28"/>
  <c r="AL27" i="28"/>
  <c r="AU27" i="28"/>
  <c r="AB109" i="28"/>
  <c r="BO109" i="28"/>
  <c r="BG109" i="28"/>
  <c r="AY109" i="28"/>
  <c r="AS109" i="28"/>
  <c r="AL19" i="28"/>
  <c r="BK19" i="28"/>
  <c r="AH19" i="28"/>
  <c r="BO19" i="28"/>
  <c r="BW19" i="28"/>
  <c r="CE19" i="28"/>
  <c r="AZ27" i="28"/>
  <c r="AM27" i="28"/>
  <c r="AC11" i="28"/>
  <c r="AS11" i="28"/>
  <c r="BA11" i="28"/>
  <c r="BI11" i="28"/>
  <c r="BQ11" i="28"/>
  <c r="BY11" i="28"/>
  <c r="CG11" i="28"/>
  <c r="AD11" i="28"/>
  <c r="AL11" i="28"/>
  <c r="BB11" i="28"/>
  <c r="BJ11" i="28"/>
  <c r="BR11" i="28"/>
  <c r="AT27" i="28"/>
  <c r="CJ78" i="29"/>
  <c r="CJ79" i="29"/>
  <c r="CJ80" i="29"/>
  <c r="CJ78" i="30"/>
  <c r="CJ79" i="30"/>
  <c r="CJ80" i="30"/>
  <c r="CJ78" i="31"/>
  <c r="CJ79" i="31"/>
  <c r="CJ80" i="31"/>
  <c r="CJ78" i="34"/>
  <c r="CJ79" i="34"/>
  <c r="CJ80" i="34"/>
  <c r="CJ78" i="35"/>
  <c r="CJ79" i="35"/>
  <c r="CJ78" i="36"/>
  <c r="CJ79" i="36"/>
  <c r="CJ80" i="36"/>
  <c r="BJ19" i="28"/>
  <c r="AO93" i="28"/>
  <c r="CH93" i="28"/>
  <c r="BR93" i="28"/>
  <c r="BJ93" i="28"/>
  <c r="BB93" i="28"/>
  <c r="AT93" i="28"/>
  <c r="AL93" i="28"/>
  <c r="AD93" i="28"/>
  <c r="AR101" i="28"/>
  <c r="BU101" i="28"/>
  <c r="BM101" i="28"/>
  <c r="BE101" i="28"/>
  <c r="AW101" i="28"/>
  <c r="AO101" i="28"/>
  <c r="AG101" i="28"/>
  <c r="Y101" i="28"/>
  <c r="CH19" i="28"/>
  <c r="BZ11" i="28"/>
  <c r="CH11" i="28"/>
  <c r="AB19" i="28"/>
  <c r="AJ19" i="28"/>
  <c r="AR19" i="28"/>
  <c r="AZ19" i="28"/>
  <c r="BL19" i="28"/>
  <c r="BT19" i="28"/>
  <c r="AE11" i="28"/>
  <c r="AM11" i="28"/>
  <c r="AU11" i="28"/>
  <c r="BC11" i="28"/>
  <c r="BK11" i="28"/>
  <c r="CA11" i="28"/>
  <c r="BZ109" i="28"/>
  <c r="BJ109" i="28"/>
  <c r="AL109" i="28"/>
  <c r="E20" i="41"/>
  <c r="E164" i="40"/>
  <c r="E33" i="40"/>
  <c r="E172" i="40"/>
  <c r="E28" i="41"/>
  <c r="BG19" i="28"/>
  <c r="BS27" i="28"/>
  <c r="AO11" i="28"/>
  <c r="CC11" i="28"/>
  <c r="AA109" i="28"/>
  <c r="CD109" i="28"/>
  <c r="BF109" i="28"/>
  <c r="AH109" i="28"/>
  <c r="Z109" i="28"/>
  <c r="BW27" i="28"/>
  <c r="AF27" i="28"/>
  <c r="AD19" i="28"/>
  <c r="AS27" i="28"/>
  <c r="AT19" i="28"/>
  <c r="BB19" i="28"/>
  <c r="BC27" i="28"/>
  <c r="L199" i="40"/>
  <c r="L7" i="10"/>
  <c r="K6" i="33"/>
  <c r="K198" i="40"/>
  <c r="K13" i="33"/>
  <c r="K205" i="40"/>
  <c r="I5" i="30"/>
  <c r="AO197" i="40"/>
  <c r="H14" i="10"/>
  <c r="H208" i="40"/>
  <c r="H16" i="10"/>
  <c r="AN199" i="40"/>
  <c r="E16" i="35"/>
  <c r="AK208" i="40"/>
  <c r="M16" i="35"/>
  <c r="I17" i="35"/>
  <c r="AO209" i="40"/>
  <c r="E6" i="36"/>
  <c r="M16" i="30"/>
  <c r="AS208" i="40"/>
  <c r="C23" i="10"/>
  <c r="D59" i="10" s="1"/>
  <c r="I5" i="36"/>
  <c r="G198" i="40"/>
  <c r="F12" i="33"/>
  <c r="H7" i="33"/>
  <c r="C7" i="29"/>
  <c r="C61" i="29" s="1"/>
  <c r="J5" i="34"/>
  <c r="J6" i="33"/>
  <c r="E6" i="35"/>
  <c r="AK198" i="40"/>
  <c r="AP207" i="40"/>
  <c r="J15" i="35"/>
  <c r="J5" i="29"/>
  <c r="Z197" i="40"/>
  <c r="K9" i="10"/>
  <c r="C175" i="41"/>
  <c r="BF214" i="40"/>
  <c r="D207" i="40"/>
  <c r="D15" i="10"/>
  <c r="C15" i="30"/>
  <c r="AI203" i="40"/>
  <c r="C8" i="30"/>
  <c r="C62" i="30" s="1"/>
  <c r="AI200" i="40"/>
  <c r="C11" i="35"/>
  <c r="C65" i="35" s="1"/>
  <c r="D15" i="34"/>
  <c r="K15" i="34"/>
  <c r="D15" i="29"/>
  <c r="T207" i="40"/>
  <c r="D17" i="29"/>
  <c r="Y209" i="40"/>
  <c r="I17" i="29"/>
  <c r="G12" i="33"/>
  <c r="M17" i="33"/>
  <c r="E5" i="34"/>
  <c r="AY198" i="40"/>
  <c r="Z206" i="40"/>
  <c r="AB207" i="40"/>
  <c r="K17" i="34"/>
  <c r="AA209" i="40"/>
  <c r="J13" i="29"/>
  <c r="Z205" i="40"/>
  <c r="T206" i="40"/>
  <c r="D14" i="29"/>
  <c r="I14" i="29"/>
  <c r="Y206" i="40"/>
  <c r="D15" i="33"/>
  <c r="S208" i="40"/>
  <c r="C16" i="34"/>
  <c r="C70" i="34" s="1"/>
  <c r="E12" i="29"/>
  <c r="U204" i="40"/>
  <c r="G6" i="33"/>
  <c r="L5" i="33"/>
  <c r="L197" i="40"/>
  <c r="C16" i="31"/>
  <c r="C70" i="31" s="1"/>
  <c r="AY208" i="40"/>
  <c r="AS214" i="40"/>
  <c r="AN197" i="40"/>
  <c r="L8" i="29"/>
  <c r="AB200" i="40"/>
  <c r="G6" i="31"/>
  <c r="M203" i="40"/>
  <c r="I16" i="34"/>
  <c r="G8" i="29"/>
  <c r="H9" i="34"/>
  <c r="W204" i="40"/>
  <c r="L13" i="35"/>
  <c r="M208" i="40"/>
  <c r="F8" i="34"/>
  <c r="M11" i="34"/>
  <c r="H12" i="34"/>
  <c r="M10" i="35"/>
  <c r="D7" i="34"/>
  <c r="E7" i="34"/>
  <c r="G10" i="35"/>
  <c r="G9" i="36"/>
  <c r="J13" i="36"/>
  <c r="F14" i="36"/>
  <c r="I15" i="36"/>
  <c r="J6" i="34"/>
  <c r="F7" i="34"/>
  <c r="L6" i="36"/>
  <c r="AB35" i="32" l="1"/>
  <c r="AA46" i="32"/>
  <c r="CE28" i="50"/>
  <c r="CE78" i="32"/>
  <c r="CF28" i="50"/>
  <c r="CF78" i="32"/>
  <c r="BY28" i="50"/>
  <c r="BY78" i="32"/>
  <c r="CC28" i="50"/>
  <c r="CC78" i="32"/>
  <c r="CA28" i="50"/>
  <c r="CA78" i="32"/>
  <c r="CD28" i="50"/>
  <c r="CD78" i="32"/>
  <c r="CG28" i="50"/>
  <c r="CG78" i="32"/>
  <c r="CH28" i="50"/>
  <c r="CH78" i="32"/>
  <c r="BX28" i="50"/>
  <c r="BX78" i="32"/>
  <c r="CB28" i="50"/>
  <c r="CB78" i="32"/>
  <c r="BZ28" i="50"/>
  <c r="BZ78" i="32"/>
  <c r="D2" i="50"/>
  <c r="C21" i="50"/>
  <c r="C23" i="50" s="1"/>
  <c r="D20" i="50"/>
  <c r="D27" i="50"/>
  <c r="L46" i="28"/>
  <c r="L50" i="28"/>
  <c r="W65" i="28"/>
  <c r="AA5" i="47"/>
  <c r="N51" i="28"/>
  <c r="N42" i="28"/>
  <c r="H196" i="39"/>
  <c r="F196" i="39"/>
  <c r="K195" i="39"/>
  <c r="H194" i="39"/>
  <c r="G191" i="39"/>
  <c r="E194" i="39"/>
  <c r="L194" i="39"/>
  <c r="C188" i="39"/>
  <c r="H192" i="39"/>
  <c r="J187" i="39"/>
  <c r="F190" i="39"/>
  <c r="J191" i="39"/>
  <c r="L188" i="39"/>
  <c r="J189" i="39"/>
  <c r="L190" i="39"/>
  <c r="G194" i="39"/>
  <c r="I188" i="39"/>
  <c r="G196" i="39"/>
  <c r="C50" i="32"/>
  <c r="D192" i="39"/>
  <c r="J192" i="39"/>
  <c r="D196" i="39"/>
  <c r="C189" i="39"/>
  <c r="H190" i="39"/>
  <c r="J194" i="39"/>
  <c r="H188" i="39"/>
  <c r="C192" i="39"/>
  <c r="L196" i="39"/>
  <c r="G195" i="39"/>
  <c r="G5" i="2"/>
  <c r="G187" i="39"/>
  <c r="M13" i="2"/>
  <c r="M195" i="39"/>
  <c r="K12" i="2"/>
  <c r="K194" i="39"/>
  <c r="E8" i="2"/>
  <c r="E190" i="39"/>
  <c r="M15" i="2"/>
  <c r="M197" i="39"/>
  <c r="E9" i="2"/>
  <c r="E191" i="39"/>
  <c r="K14" i="2"/>
  <c r="K196" i="39"/>
  <c r="E10" i="2"/>
  <c r="E192" i="39"/>
  <c r="M14" i="2"/>
  <c r="M196" i="39"/>
  <c r="K9" i="2"/>
  <c r="K191" i="39"/>
  <c r="E14" i="2"/>
  <c r="E196" i="39"/>
  <c r="I7" i="2"/>
  <c r="I189" i="39"/>
  <c r="K6" i="2"/>
  <c r="K188" i="39"/>
  <c r="I15" i="2"/>
  <c r="I197" i="39"/>
  <c r="M10" i="2"/>
  <c r="M192" i="39"/>
  <c r="C8" i="2"/>
  <c r="C23" i="2" s="1"/>
  <c r="C190" i="39"/>
  <c r="I10" i="2"/>
  <c r="I192" i="39"/>
  <c r="F5" i="2"/>
  <c r="F187" i="39"/>
  <c r="C14" i="2"/>
  <c r="C29" i="2" s="1"/>
  <c r="D59" i="2" s="1"/>
  <c r="C196" i="39"/>
  <c r="F6" i="2"/>
  <c r="F188" i="39"/>
  <c r="C11" i="2"/>
  <c r="C26" i="2" s="1"/>
  <c r="D56" i="2" s="1"/>
  <c r="C193" i="39"/>
  <c r="K15" i="2"/>
  <c r="K197" i="39"/>
  <c r="K8" i="2"/>
  <c r="K190" i="39"/>
  <c r="F12" i="2"/>
  <c r="F194" i="39"/>
  <c r="F10" i="2"/>
  <c r="F192" i="39"/>
  <c r="M9" i="2"/>
  <c r="M191" i="39"/>
  <c r="I9" i="2"/>
  <c r="I191" i="39"/>
  <c r="M8" i="2"/>
  <c r="M190" i="39"/>
  <c r="G11" i="2"/>
  <c r="G193" i="39"/>
  <c r="M5" i="2"/>
  <c r="M187" i="39"/>
  <c r="M6" i="2"/>
  <c r="M188" i="39"/>
  <c r="I12" i="2"/>
  <c r="I194" i="39"/>
  <c r="M11" i="2"/>
  <c r="M193" i="39"/>
  <c r="C9" i="2"/>
  <c r="C24" i="2" s="1"/>
  <c r="D54" i="2" s="1"/>
  <c r="C191" i="39"/>
  <c r="E6" i="2"/>
  <c r="E188" i="39"/>
  <c r="C12" i="2"/>
  <c r="C27" i="2" s="1"/>
  <c r="C194" i="39"/>
  <c r="G7" i="2"/>
  <c r="G189" i="39"/>
  <c r="G15" i="2"/>
  <c r="G197" i="39"/>
  <c r="C149" i="30"/>
  <c r="N52" i="28"/>
  <c r="F188" i="41"/>
  <c r="V204" i="40"/>
  <c r="F10" i="36"/>
  <c r="F19" i="36" s="1"/>
  <c r="F80" i="28" s="1"/>
  <c r="D12" i="32"/>
  <c r="D57" i="32" s="1"/>
  <c r="C15" i="2"/>
  <c r="C30" i="2" s="1"/>
  <c r="C143" i="31"/>
  <c r="BE215" i="40"/>
  <c r="O203" i="39"/>
  <c r="E52" i="28"/>
  <c r="E54" i="28" s="1"/>
  <c r="AO206" i="40"/>
  <c r="AN201" i="40"/>
  <c r="J5" i="36"/>
  <c r="D59" i="29"/>
  <c r="C51" i="2"/>
  <c r="D51" i="2"/>
  <c r="C59" i="36"/>
  <c r="Q2" i="43"/>
  <c r="P77" i="43"/>
  <c r="P78" i="43"/>
  <c r="P80" i="43"/>
  <c r="P79" i="43"/>
  <c r="E4" i="43"/>
  <c r="E4" i="50" s="1"/>
  <c r="E4" i="35"/>
  <c r="E4" i="33"/>
  <c r="E4" i="31"/>
  <c r="E4" i="36"/>
  <c r="E4" i="30"/>
  <c r="E4" i="29"/>
  <c r="E4" i="34"/>
  <c r="E4" i="10"/>
  <c r="E4" i="32"/>
  <c r="E77" i="2"/>
  <c r="E65" i="2"/>
  <c r="E49" i="2"/>
  <c r="E34" i="2"/>
  <c r="E19" i="2"/>
  <c r="G5" i="28"/>
  <c r="F4" i="2"/>
  <c r="F21" i="28"/>
  <c r="F13" i="28"/>
  <c r="E87" i="28"/>
  <c r="E95" i="28" s="1"/>
  <c r="E103" i="28" s="1"/>
  <c r="E67" i="28"/>
  <c r="E75" i="28" s="1"/>
  <c r="BK91" i="40"/>
  <c r="N38" i="28"/>
  <c r="C146" i="31"/>
  <c r="S205" i="40"/>
  <c r="D17" i="34"/>
  <c r="D71" i="34" s="1"/>
  <c r="U198" i="40"/>
  <c r="C190" i="41"/>
  <c r="BB201" i="40"/>
  <c r="BA198" i="40"/>
  <c r="C168" i="41"/>
  <c r="C202" i="41" s="1"/>
  <c r="AP197" i="40"/>
  <c r="I16" i="30"/>
  <c r="C173" i="29"/>
  <c r="J16" i="29"/>
  <c r="K203" i="40"/>
  <c r="L52" i="28"/>
  <c r="AB5" i="47"/>
  <c r="C173" i="35"/>
  <c r="C171" i="30"/>
  <c r="C145" i="36"/>
  <c r="C150" i="36"/>
  <c r="L55" i="35"/>
  <c r="I209" i="40"/>
  <c r="BG215" i="40"/>
  <c r="AP215" i="40"/>
  <c r="G5" i="29"/>
  <c r="Z215" i="40"/>
  <c r="AI215" i="40"/>
  <c r="AJ207" i="40"/>
  <c r="D69" i="31"/>
  <c r="AB215" i="40"/>
  <c r="C204" i="40"/>
  <c r="G9" i="31"/>
  <c r="C153" i="36"/>
  <c r="C177" i="40"/>
  <c r="D190" i="41"/>
  <c r="O84" i="40"/>
  <c r="L190" i="41"/>
  <c r="C53" i="2"/>
  <c r="F190" i="41"/>
  <c r="F177" i="40"/>
  <c r="G184" i="41"/>
  <c r="BE201" i="40"/>
  <c r="C201" i="41"/>
  <c r="C155" i="31"/>
  <c r="O86" i="40"/>
  <c r="M201" i="40"/>
  <c r="O30" i="40"/>
  <c r="C154" i="29"/>
  <c r="AM206" i="40"/>
  <c r="E182" i="41"/>
  <c r="I202" i="40"/>
  <c r="E198" i="40"/>
  <c r="AM198" i="40"/>
  <c r="AK201" i="40"/>
  <c r="BE200" i="40"/>
  <c r="AJ215" i="40"/>
  <c r="AP193" i="40"/>
  <c r="W200" i="40"/>
  <c r="F193" i="40"/>
  <c r="V203" i="40"/>
  <c r="U200" i="40"/>
  <c r="C149" i="36"/>
  <c r="J5" i="35"/>
  <c r="C168" i="36"/>
  <c r="D206" i="40"/>
  <c r="J192" i="41"/>
  <c r="F200" i="40"/>
  <c r="M182" i="41"/>
  <c r="K204" i="40"/>
  <c r="D65" i="34"/>
  <c r="H37" i="43"/>
  <c r="H78" i="43" s="1"/>
  <c r="AR199" i="40"/>
  <c r="AJ204" i="40"/>
  <c r="W208" i="40"/>
  <c r="O64" i="40"/>
  <c r="K15" i="35"/>
  <c r="K19" i="35" s="1"/>
  <c r="K79" i="28" s="1"/>
  <c r="D71" i="29"/>
  <c r="L182" i="41"/>
  <c r="L201" i="40"/>
  <c r="C152" i="31"/>
  <c r="C155" i="29"/>
  <c r="C172" i="36"/>
  <c r="AC209" i="40"/>
  <c r="AS201" i="40"/>
  <c r="T215" i="40"/>
  <c r="D69" i="33"/>
  <c r="G189" i="41"/>
  <c r="D201" i="40"/>
  <c r="C172" i="31"/>
  <c r="AS204" i="40"/>
  <c r="BF198" i="40"/>
  <c r="L7" i="30"/>
  <c r="C148" i="34"/>
  <c r="C59" i="32"/>
  <c r="L19" i="43"/>
  <c r="L77" i="43" s="1"/>
  <c r="V5" i="47"/>
  <c r="F51" i="28"/>
  <c r="F54" i="28" s="1"/>
  <c r="N13" i="32"/>
  <c r="K55" i="43"/>
  <c r="K79" i="43" s="1"/>
  <c r="AC199" i="40"/>
  <c r="AM215" i="40"/>
  <c r="F37" i="43"/>
  <c r="F78" i="43" s="1"/>
  <c r="K12" i="10"/>
  <c r="D185" i="41"/>
  <c r="D183" i="41"/>
  <c r="M198" i="40"/>
  <c r="L215" i="40"/>
  <c r="BF206" i="40"/>
  <c r="G7" i="31"/>
  <c r="D70" i="35"/>
  <c r="AU89" i="40"/>
  <c r="AI199" i="40"/>
  <c r="C180" i="41"/>
  <c r="H17" i="35"/>
  <c r="H19" i="35" s="1"/>
  <c r="H79" i="28" s="1"/>
  <c r="X208" i="40"/>
  <c r="U207" i="40"/>
  <c r="AJ205" i="40"/>
  <c r="BK95" i="40"/>
  <c r="O122" i="40"/>
  <c r="W215" i="40"/>
  <c r="L9" i="33"/>
  <c r="L19" i="33" s="1"/>
  <c r="L77" i="28" s="1"/>
  <c r="D10" i="36"/>
  <c r="D19" i="36" s="1"/>
  <c r="D80" i="28" s="1"/>
  <c r="E188" i="41"/>
  <c r="H73" i="43"/>
  <c r="H80" i="43" s="1"/>
  <c r="AY177" i="40"/>
  <c r="Y203" i="40"/>
  <c r="E187" i="41"/>
  <c r="M215" i="40"/>
  <c r="J215" i="40"/>
  <c r="H55" i="43"/>
  <c r="H79" i="43" s="1"/>
  <c r="L37" i="43"/>
  <c r="L78" i="43" s="1"/>
  <c r="G208" i="40"/>
  <c r="D184" i="41"/>
  <c r="AY215" i="40"/>
  <c r="E19" i="43"/>
  <c r="E77" i="43" s="1"/>
  <c r="C151" i="34"/>
  <c r="C170" i="34"/>
  <c r="C165" i="31"/>
  <c r="D6" i="32"/>
  <c r="C143" i="34"/>
  <c r="M55" i="35"/>
  <c r="K55" i="35"/>
  <c r="J191" i="41"/>
  <c r="N9" i="32"/>
  <c r="O55" i="35"/>
  <c r="N186" i="40"/>
  <c r="O186" i="40" s="1"/>
  <c r="BD215" i="40"/>
  <c r="D59" i="31"/>
  <c r="BE193" i="40"/>
  <c r="N10" i="32"/>
  <c r="D64" i="34"/>
  <c r="J186" i="41"/>
  <c r="N55" i="35"/>
  <c r="V213" i="40"/>
  <c r="C67" i="34"/>
  <c r="D67" i="34"/>
  <c r="I55" i="35"/>
  <c r="AB177" i="40"/>
  <c r="J19" i="43"/>
  <c r="J77" i="43" s="1"/>
  <c r="D174" i="41"/>
  <c r="BB204" i="40"/>
  <c r="D55" i="32"/>
  <c r="C163" i="36"/>
  <c r="C143" i="29"/>
  <c r="G8" i="2"/>
  <c r="J55" i="35"/>
  <c r="O60" i="40"/>
  <c r="C57" i="2"/>
  <c r="E190" i="41"/>
  <c r="O26" i="40"/>
  <c r="J37" i="43"/>
  <c r="J78" i="43" s="1"/>
  <c r="C174" i="36"/>
  <c r="L8" i="36"/>
  <c r="H204" i="40"/>
  <c r="X206" i="40"/>
  <c r="F187" i="41"/>
  <c r="D200" i="40"/>
  <c r="Z202" i="40"/>
  <c r="AQ200" i="40"/>
  <c r="BF177" i="40"/>
  <c r="O168" i="39"/>
  <c r="AA199" i="40"/>
  <c r="F12" i="31"/>
  <c r="BI193" i="40"/>
  <c r="AA207" i="40"/>
  <c r="V198" i="40"/>
  <c r="AO200" i="40"/>
  <c r="AC207" i="40"/>
  <c r="T202" i="40"/>
  <c r="D60" i="33"/>
  <c r="C173" i="30"/>
  <c r="AO193" i="40"/>
  <c r="AS215" i="40"/>
  <c r="AQ202" i="40"/>
  <c r="AS202" i="40"/>
  <c r="I11" i="36"/>
  <c r="I19" i="36" s="1"/>
  <c r="I80" i="28" s="1"/>
  <c r="D70" i="30"/>
  <c r="AQ215" i="40"/>
  <c r="S215" i="40"/>
  <c r="BH202" i="40"/>
  <c r="N14" i="2"/>
  <c r="Z199" i="40"/>
  <c r="L183" i="41"/>
  <c r="BA205" i="40"/>
  <c r="BB177" i="40"/>
  <c r="BC215" i="40"/>
  <c r="H15" i="33"/>
  <c r="H19" i="33" s="1"/>
  <c r="H77" i="28" s="1"/>
  <c r="D183" i="39"/>
  <c r="AL199" i="40"/>
  <c r="I189" i="41"/>
  <c r="BI205" i="40"/>
  <c r="AL201" i="40"/>
  <c r="G19" i="43"/>
  <c r="G77" i="43" s="1"/>
  <c r="H19" i="43"/>
  <c r="H77" i="43" s="1"/>
  <c r="M161" i="41"/>
  <c r="X215" i="40"/>
  <c r="H113" i="41"/>
  <c r="H217" i="41" s="1"/>
  <c r="J183" i="41"/>
  <c r="D19" i="43"/>
  <c r="D77" i="43" s="1"/>
  <c r="D82" i="43" s="1"/>
  <c r="J73" i="43"/>
  <c r="J80" i="43" s="1"/>
  <c r="AM205" i="40"/>
  <c r="Y204" i="40"/>
  <c r="U193" i="40"/>
  <c r="K37" i="43"/>
  <c r="K78" i="43" s="1"/>
  <c r="Y215" i="40"/>
  <c r="L213" i="40"/>
  <c r="V215" i="40"/>
  <c r="AA215" i="40"/>
  <c r="L174" i="41"/>
  <c r="BI199" i="40"/>
  <c r="J14" i="32"/>
  <c r="AU28" i="40"/>
  <c r="AM197" i="40"/>
  <c r="G5" i="35"/>
  <c r="I17" i="31"/>
  <c r="BE209" i="40"/>
  <c r="K13" i="34"/>
  <c r="K19" i="34" s="1"/>
  <c r="K78" i="28" s="1"/>
  <c r="AA193" i="40"/>
  <c r="Z209" i="40"/>
  <c r="AO203" i="40"/>
  <c r="I11" i="30"/>
  <c r="U201" i="40"/>
  <c r="E9" i="29"/>
  <c r="G200" i="40"/>
  <c r="G8" i="33"/>
  <c r="C152" i="36"/>
  <c r="C171" i="36"/>
  <c r="C163" i="35"/>
  <c r="C144" i="35"/>
  <c r="C164" i="31"/>
  <c r="C145" i="31"/>
  <c r="C148" i="29"/>
  <c r="C167" i="29"/>
  <c r="C165" i="29"/>
  <c r="C146" i="29"/>
  <c r="H186" i="41"/>
  <c r="K10" i="36"/>
  <c r="K19" i="36" s="1"/>
  <c r="K80" i="28" s="1"/>
  <c r="BG202" i="40"/>
  <c r="F6" i="35"/>
  <c r="AL198" i="40"/>
  <c r="J15" i="34"/>
  <c r="J19" i="34" s="1"/>
  <c r="J78" i="28" s="1"/>
  <c r="Z207" i="40"/>
  <c r="K17" i="33"/>
  <c r="K209" i="40"/>
  <c r="G205" i="40"/>
  <c r="G13" i="33"/>
  <c r="E11" i="33"/>
  <c r="E203" i="40"/>
  <c r="G5" i="33"/>
  <c r="G193" i="40"/>
  <c r="L6" i="30"/>
  <c r="AR198" i="40"/>
  <c r="J8" i="29"/>
  <c r="Z200" i="40"/>
  <c r="G9" i="34"/>
  <c r="W201" i="40"/>
  <c r="W193" i="40"/>
  <c r="AJ206" i="40"/>
  <c r="M12" i="29"/>
  <c r="AC204" i="40"/>
  <c r="AA205" i="40"/>
  <c r="O52" i="40"/>
  <c r="D213" i="40"/>
  <c r="E14" i="31"/>
  <c r="BA206" i="40"/>
  <c r="BA177" i="40"/>
  <c r="K11" i="31"/>
  <c r="BG203" i="40"/>
  <c r="L16" i="36"/>
  <c r="BH208" i="40"/>
  <c r="U177" i="40"/>
  <c r="O12" i="40"/>
  <c r="E193" i="40"/>
  <c r="BD205" i="40"/>
  <c r="BA193" i="40"/>
  <c r="K9" i="33"/>
  <c r="W207" i="40"/>
  <c r="AK209" i="40"/>
  <c r="D64" i="10"/>
  <c r="E166" i="41"/>
  <c r="D67" i="30"/>
  <c r="I186" i="41"/>
  <c r="D55" i="43"/>
  <c r="D79" i="43" s="1"/>
  <c r="C57" i="32"/>
  <c r="H183" i="39"/>
  <c r="AZ193" i="40"/>
  <c r="I10" i="33"/>
  <c r="AY205" i="40"/>
  <c r="J199" i="40"/>
  <c r="L188" i="41"/>
  <c r="L209" i="40"/>
  <c r="C188" i="41"/>
  <c r="C65" i="41"/>
  <c r="L10" i="34"/>
  <c r="O175" i="39"/>
  <c r="AC201" i="40"/>
  <c r="I73" i="43"/>
  <c r="I80" i="43" s="1"/>
  <c r="D68" i="31"/>
  <c r="BF215" i="40"/>
  <c r="BA215" i="40"/>
  <c r="D177" i="40"/>
  <c r="M14" i="10"/>
  <c r="M19" i="10" s="1"/>
  <c r="W202" i="40"/>
  <c r="D66" i="36"/>
  <c r="AZ200" i="40"/>
  <c r="AI207" i="40"/>
  <c r="AZ215" i="40"/>
  <c r="J55" i="43"/>
  <c r="J79" i="43" s="1"/>
  <c r="N47" i="41"/>
  <c r="AS177" i="40"/>
  <c r="D62" i="29"/>
  <c r="AM203" i="40"/>
  <c r="D187" i="41"/>
  <c r="L189" i="41"/>
  <c r="F192" i="41"/>
  <c r="C170" i="30"/>
  <c r="G37" i="43"/>
  <c r="G78" i="43" s="1"/>
  <c r="C19" i="10"/>
  <c r="C69" i="28" s="1"/>
  <c r="H187" i="41"/>
  <c r="D61" i="31"/>
  <c r="E14" i="32"/>
  <c r="AO207" i="40"/>
  <c r="I215" i="40"/>
  <c r="AL213" i="40"/>
  <c r="T213" i="40"/>
  <c r="C149" i="31"/>
  <c r="U209" i="40"/>
  <c r="C215" i="40"/>
  <c r="L164" i="41"/>
  <c r="C170" i="41"/>
  <c r="C204" i="41" s="1"/>
  <c r="E37" i="43"/>
  <c r="E78" i="43" s="1"/>
  <c r="AN177" i="40"/>
  <c r="D191" i="41"/>
  <c r="K180" i="41"/>
  <c r="D65" i="31"/>
  <c r="M37" i="43"/>
  <c r="M78" i="43" s="1"/>
  <c r="N151" i="41"/>
  <c r="O151" i="41" s="1"/>
  <c r="K12" i="31"/>
  <c r="AO215" i="40"/>
  <c r="C187" i="41"/>
  <c r="D37" i="43"/>
  <c r="D78" i="43" s="1"/>
  <c r="AK203" i="40"/>
  <c r="C163" i="31"/>
  <c r="AR177" i="40"/>
  <c r="N39" i="41"/>
  <c r="D59" i="34"/>
  <c r="O119" i="40"/>
  <c r="BF200" i="40"/>
  <c r="BK87" i="40"/>
  <c r="N36" i="41"/>
  <c r="F176" i="41"/>
  <c r="AC215" i="40"/>
  <c r="G73" i="43"/>
  <c r="G80" i="43" s="1"/>
  <c r="J81" i="41"/>
  <c r="J164" i="41"/>
  <c r="C169" i="41"/>
  <c r="H215" i="40"/>
  <c r="Y213" i="40"/>
  <c r="M73" i="43"/>
  <c r="M80" i="43" s="1"/>
  <c r="C172" i="41"/>
  <c r="Y205" i="40"/>
  <c r="N141" i="39"/>
  <c r="O141" i="39" s="1"/>
  <c r="AY213" i="40"/>
  <c r="F55" i="43"/>
  <c r="F79" i="43" s="1"/>
  <c r="BC198" i="40"/>
  <c r="L206" i="40"/>
  <c r="D60" i="36"/>
  <c r="L172" i="41"/>
  <c r="AK204" i="40"/>
  <c r="Y177" i="40"/>
  <c r="F213" i="40"/>
  <c r="T177" i="40"/>
  <c r="C144" i="31"/>
  <c r="G186" i="41"/>
  <c r="AL209" i="40"/>
  <c r="M19" i="43"/>
  <c r="M77" i="43" s="1"/>
  <c r="N104" i="41"/>
  <c r="J170" i="41"/>
  <c r="N152" i="41"/>
  <c r="N24" i="41"/>
  <c r="W203" i="40"/>
  <c r="AK193" i="40"/>
  <c r="AK177" i="40"/>
  <c r="S177" i="40"/>
  <c r="AN215" i="40"/>
  <c r="I9" i="33"/>
  <c r="BG197" i="40"/>
  <c r="BH215" i="40"/>
  <c r="C150" i="29"/>
  <c r="F183" i="39"/>
  <c r="N149" i="41"/>
  <c r="K193" i="40"/>
  <c r="D182" i="41"/>
  <c r="O48" i="40"/>
  <c r="O90" i="40"/>
  <c r="K202" i="40"/>
  <c r="I55" i="43"/>
  <c r="I79" i="43" s="1"/>
  <c r="I13" i="29"/>
  <c r="BA213" i="40"/>
  <c r="I5" i="29"/>
  <c r="AY193" i="40"/>
  <c r="M187" i="41"/>
  <c r="M166" i="41"/>
  <c r="D164" i="41"/>
  <c r="C174" i="34"/>
  <c r="D9" i="31"/>
  <c r="AJ193" i="40"/>
  <c r="K12" i="29"/>
  <c r="K19" i="29" s="1"/>
  <c r="I208" i="40"/>
  <c r="V177" i="40"/>
  <c r="V206" i="40"/>
  <c r="BF193" i="40"/>
  <c r="I181" i="41"/>
  <c r="G177" i="40"/>
  <c r="BG193" i="40"/>
  <c r="W209" i="40"/>
  <c r="AJ177" i="40"/>
  <c r="D49" i="41"/>
  <c r="N28" i="41"/>
  <c r="E176" i="41"/>
  <c r="BI215" i="40"/>
  <c r="D66" i="29"/>
  <c r="H202" i="40"/>
  <c r="G207" i="40"/>
  <c r="D15" i="30"/>
  <c r="D19" i="30" s="1"/>
  <c r="AB204" i="40"/>
  <c r="D209" i="40"/>
  <c r="K185" i="41"/>
  <c r="BG177" i="40"/>
  <c r="J207" i="40"/>
  <c r="AN193" i="40"/>
  <c r="F73" i="43"/>
  <c r="F80" i="43" s="1"/>
  <c r="BI177" i="40"/>
  <c r="C169" i="35"/>
  <c r="E55" i="43"/>
  <c r="E79" i="43" s="1"/>
  <c r="K73" i="43"/>
  <c r="K80" i="43" s="1"/>
  <c r="M55" i="43"/>
  <c r="M79" i="43" s="1"/>
  <c r="S199" i="40"/>
  <c r="N72" i="41"/>
  <c r="D54" i="28"/>
  <c r="C55" i="32"/>
  <c r="C59" i="2"/>
  <c r="N15" i="39"/>
  <c r="O15" i="39" s="1"/>
  <c r="N11" i="32"/>
  <c r="N7" i="32"/>
  <c r="C53" i="32"/>
  <c r="N54" i="28"/>
  <c r="H52" i="28"/>
  <c r="X5" i="47"/>
  <c r="BI213" i="40"/>
  <c r="C129" i="41"/>
  <c r="T203" i="40"/>
  <c r="AC177" i="40"/>
  <c r="O22" i="40"/>
  <c r="L73" i="43"/>
  <c r="L80" i="43" s="1"/>
  <c r="D61" i="36"/>
  <c r="AB193" i="40"/>
  <c r="K213" i="40"/>
  <c r="C166" i="41"/>
  <c r="C200" i="41" s="1"/>
  <c r="C81" i="41"/>
  <c r="M177" i="40"/>
  <c r="M210" i="40" s="1"/>
  <c r="F14" i="35"/>
  <c r="K145" i="41"/>
  <c r="G182" i="41"/>
  <c r="K183" i="41"/>
  <c r="K175" i="41"/>
  <c r="AO198" i="40"/>
  <c r="D171" i="41"/>
  <c r="K188" i="41"/>
  <c r="I37" i="43"/>
  <c r="I78" i="43" s="1"/>
  <c r="E73" i="43"/>
  <c r="E80" i="43" s="1"/>
  <c r="AQ201" i="40"/>
  <c r="AA198" i="40"/>
  <c r="L175" i="41"/>
  <c r="L161" i="41"/>
  <c r="G113" i="41"/>
  <c r="I165" i="41"/>
  <c r="L167" i="41"/>
  <c r="D68" i="30"/>
  <c r="C161" i="41"/>
  <c r="J188" i="41"/>
  <c r="D68" i="36"/>
  <c r="G181" i="41"/>
  <c r="U215" i="40"/>
  <c r="L55" i="43"/>
  <c r="L79" i="43" s="1"/>
  <c r="D169" i="41"/>
  <c r="M190" i="41"/>
  <c r="Q41" i="35"/>
  <c r="P55" i="35"/>
  <c r="E167" i="41"/>
  <c r="E168" i="41"/>
  <c r="O28" i="40"/>
  <c r="O94" i="40"/>
  <c r="AQ177" i="40"/>
  <c r="AP177" i="40"/>
  <c r="AL193" i="40"/>
  <c r="V193" i="40"/>
  <c r="AK202" i="40"/>
  <c r="G17" i="34"/>
  <c r="D71" i="10"/>
  <c r="L177" i="40"/>
  <c r="U199" i="40"/>
  <c r="F167" i="41"/>
  <c r="AQ209" i="40"/>
  <c r="I81" i="41"/>
  <c r="D166" i="41"/>
  <c r="D175" i="41"/>
  <c r="D167" i="41"/>
  <c r="F184" i="41"/>
  <c r="L166" i="41"/>
  <c r="AC200" i="40"/>
  <c r="AR213" i="40"/>
  <c r="BG213" i="40"/>
  <c r="AQ213" i="40"/>
  <c r="F15" i="35"/>
  <c r="G168" i="41"/>
  <c r="C145" i="41"/>
  <c r="C174" i="41"/>
  <c r="AE28" i="40"/>
  <c r="L129" i="41"/>
  <c r="L97" i="41"/>
  <c r="J198" i="40"/>
  <c r="N192" i="40"/>
  <c r="N17" i="33" s="1"/>
  <c r="AK213" i="40"/>
  <c r="C171" i="41"/>
  <c r="C213" i="40"/>
  <c r="AQ208" i="40"/>
  <c r="M174" i="41"/>
  <c r="K215" i="40"/>
  <c r="C113" i="41"/>
  <c r="D71" i="33"/>
  <c r="I213" i="40"/>
  <c r="AK215" i="40"/>
  <c r="AM193" i="40"/>
  <c r="F113" i="41"/>
  <c r="E65" i="41"/>
  <c r="I182" i="41"/>
  <c r="K189" i="41"/>
  <c r="D73" i="43"/>
  <c r="D80" i="43" s="1"/>
  <c r="D85" i="43" s="1"/>
  <c r="AL207" i="40"/>
  <c r="C97" i="41"/>
  <c r="D53" i="2"/>
  <c r="D59" i="32"/>
  <c r="N50" i="28"/>
  <c r="AC5" i="47"/>
  <c r="M52" i="28"/>
  <c r="M54" i="28" s="1"/>
  <c r="M50" i="28"/>
  <c r="M171" i="41"/>
  <c r="M164" i="41"/>
  <c r="M213" i="40"/>
  <c r="C29" i="33"/>
  <c r="D65" i="33" s="1"/>
  <c r="C65" i="33"/>
  <c r="C28" i="31"/>
  <c r="C64" i="31"/>
  <c r="C29" i="10"/>
  <c r="D65" i="10" s="1"/>
  <c r="C65" i="10"/>
  <c r="C28" i="30"/>
  <c r="C64" i="30"/>
  <c r="C28" i="36"/>
  <c r="C64" i="36"/>
  <c r="C33" i="29"/>
  <c r="D69" i="29" s="1"/>
  <c r="C69" i="29"/>
  <c r="D16" i="2"/>
  <c r="D68" i="28" s="1"/>
  <c r="D57" i="2"/>
  <c r="AR193" i="40"/>
  <c r="D66" i="35"/>
  <c r="L208" i="40"/>
  <c r="C154" i="36"/>
  <c r="D61" i="30"/>
  <c r="AR206" i="40"/>
  <c r="C24" i="30"/>
  <c r="C144" i="30" s="1"/>
  <c r="C60" i="30"/>
  <c r="F182" i="41"/>
  <c r="H181" i="41"/>
  <c r="D65" i="30"/>
  <c r="BG205" i="40"/>
  <c r="C32" i="29"/>
  <c r="D68" i="29" s="1"/>
  <c r="C68" i="29"/>
  <c r="C185" i="41"/>
  <c r="C27" i="33"/>
  <c r="C63" i="33"/>
  <c r="C33" i="34"/>
  <c r="D69" i="34" s="1"/>
  <c r="C69" i="34"/>
  <c r="D70" i="36"/>
  <c r="L193" i="40"/>
  <c r="Z193" i="40"/>
  <c r="D81" i="41"/>
  <c r="AA206" i="40"/>
  <c r="L198" i="40"/>
  <c r="AQ193" i="40"/>
  <c r="C33" i="10"/>
  <c r="D69" i="10" s="1"/>
  <c r="C69" i="10"/>
  <c r="AA177" i="40"/>
  <c r="AJ198" i="40"/>
  <c r="Y197" i="40"/>
  <c r="AN203" i="40"/>
  <c r="I192" i="41"/>
  <c r="J172" i="41"/>
  <c r="T204" i="40"/>
  <c r="AI202" i="40"/>
  <c r="K13" i="31"/>
  <c r="C35" i="35"/>
  <c r="C71" i="35"/>
  <c r="BA207" i="40"/>
  <c r="C25" i="34"/>
  <c r="D61" i="34" s="1"/>
  <c r="C61" i="34"/>
  <c r="C30" i="10"/>
  <c r="D66" i="10" s="1"/>
  <c r="C66" i="10"/>
  <c r="D71" i="36"/>
  <c r="K192" i="41"/>
  <c r="F168" i="41"/>
  <c r="Z177" i="40"/>
  <c r="D58" i="32"/>
  <c r="C24" i="32"/>
  <c r="D54" i="32" s="1"/>
  <c r="C54" i="32"/>
  <c r="C25" i="33"/>
  <c r="D61" i="33" s="1"/>
  <c r="C61" i="33"/>
  <c r="D6" i="35"/>
  <c r="D60" i="35" s="1"/>
  <c r="C27" i="29"/>
  <c r="D63" i="29" s="1"/>
  <c r="C63" i="29"/>
  <c r="H182" i="41"/>
  <c r="J177" i="40"/>
  <c r="M185" i="41"/>
  <c r="J180" i="41"/>
  <c r="I167" i="41"/>
  <c r="C26" i="33"/>
  <c r="D62" i="33" s="1"/>
  <c r="C62" i="33"/>
  <c r="C28" i="35"/>
  <c r="C148" i="35" s="1"/>
  <c r="C64" i="35"/>
  <c r="BA199" i="40"/>
  <c r="E7" i="31"/>
  <c r="C164" i="41"/>
  <c r="N156" i="41"/>
  <c r="O173" i="39"/>
  <c r="C164" i="30"/>
  <c r="F16" i="32"/>
  <c r="F76" i="28" s="1"/>
  <c r="D176" i="41"/>
  <c r="N38" i="41"/>
  <c r="AB203" i="40"/>
  <c r="G191" i="41"/>
  <c r="I177" i="40"/>
  <c r="X199" i="40"/>
  <c r="H173" i="41"/>
  <c r="H189" i="41"/>
  <c r="I184" i="41"/>
  <c r="K169" i="41"/>
  <c r="Y193" i="40"/>
  <c r="C31" i="33"/>
  <c r="D67" i="33" s="1"/>
  <c r="C67" i="33"/>
  <c r="C26" i="34"/>
  <c r="C62" i="34"/>
  <c r="C162" i="35"/>
  <c r="C27" i="10"/>
  <c r="D63" i="10" s="1"/>
  <c r="C63" i="10"/>
  <c r="C166" i="34"/>
  <c r="BB215" i="40"/>
  <c r="C146" i="35"/>
  <c r="C165" i="35"/>
  <c r="S207" i="40"/>
  <c r="D64" i="29"/>
  <c r="BI207" i="40"/>
  <c r="M15" i="31"/>
  <c r="G17" i="31"/>
  <c r="BC209" i="40"/>
  <c r="N37" i="41"/>
  <c r="U208" i="40"/>
  <c r="O20" i="40"/>
  <c r="U206" i="40"/>
  <c r="N5" i="32"/>
  <c r="N71" i="39"/>
  <c r="O71" i="39" s="1"/>
  <c r="AL177" i="40"/>
  <c r="L11" i="29"/>
  <c r="L19" i="29" s="1"/>
  <c r="Z201" i="40"/>
  <c r="C34" i="10"/>
  <c r="D70" i="10" s="1"/>
  <c r="C70" i="10"/>
  <c r="C29" i="29"/>
  <c r="C65" i="29"/>
  <c r="C27" i="31"/>
  <c r="C166" i="31" s="1"/>
  <c r="C63" i="31"/>
  <c r="AS193" i="40"/>
  <c r="C31" i="29"/>
  <c r="C67" i="29"/>
  <c r="J181" i="41"/>
  <c r="C26" i="36"/>
  <c r="C62" i="36"/>
  <c r="C143" i="35"/>
  <c r="AJ199" i="40"/>
  <c r="C32" i="33"/>
  <c r="D68" i="33" s="1"/>
  <c r="C68" i="33"/>
  <c r="D193" i="40"/>
  <c r="C23" i="30"/>
  <c r="C59" i="30"/>
  <c r="AR207" i="40"/>
  <c r="C31" i="36"/>
  <c r="C67" i="36"/>
  <c r="C31" i="31"/>
  <c r="C67" i="31"/>
  <c r="C21" i="32"/>
  <c r="C51" i="32"/>
  <c r="J16" i="31"/>
  <c r="BF208" i="40"/>
  <c r="C31" i="35"/>
  <c r="C67" i="35"/>
  <c r="I19" i="34"/>
  <c r="I78" i="28" s="1"/>
  <c r="C33" i="30"/>
  <c r="C69" i="30"/>
  <c r="AL208" i="40"/>
  <c r="I207" i="40"/>
  <c r="AN202" i="40"/>
  <c r="F186" i="41"/>
  <c r="G183" i="41"/>
  <c r="C32" i="35"/>
  <c r="C68" i="35"/>
  <c r="C30" i="30"/>
  <c r="D66" i="30" s="1"/>
  <c r="C66" i="30"/>
  <c r="O4" i="40"/>
  <c r="J189" i="41"/>
  <c r="AY202" i="40"/>
  <c r="C25" i="35"/>
  <c r="C145" i="35" s="1"/>
  <c r="C61" i="35"/>
  <c r="AI213" i="40"/>
  <c r="C32" i="34"/>
  <c r="D68" i="34" s="1"/>
  <c r="C68" i="34"/>
  <c r="AP205" i="40"/>
  <c r="C33" i="35"/>
  <c r="C69" i="35"/>
  <c r="F203" i="40"/>
  <c r="C168" i="34"/>
  <c r="C149" i="34"/>
  <c r="N188" i="40"/>
  <c r="C49" i="41"/>
  <c r="BB213" i="40"/>
  <c r="AS213" i="40"/>
  <c r="C173" i="41"/>
  <c r="C207" i="41" s="1"/>
  <c r="L54" i="28"/>
  <c r="N154" i="41"/>
  <c r="I170" i="41"/>
  <c r="F171" i="41"/>
  <c r="G173" i="41"/>
  <c r="O132" i="40"/>
  <c r="AL215" i="40"/>
  <c r="BH201" i="40"/>
  <c r="AS203" i="40"/>
  <c r="AB209" i="40"/>
  <c r="C19" i="33"/>
  <c r="C77" i="28" s="1"/>
  <c r="E165" i="41"/>
  <c r="O92" i="40"/>
  <c r="M180" i="41"/>
  <c r="L180" i="41"/>
  <c r="E185" i="41"/>
  <c r="BH177" i="40"/>
  <c r="AR215" i="40"/>
  <c r="Z213" i="40"/>
  <c r="L191" i="41"/>
  <c r="BH213" i="40"/>
  <c r="AZ177" i="40"/>
  <c r="J41" i="33"/>
  <c r="I55" i="33"/>
  <c r="N27" i="41"/>
  <c r="N8" i="41"/>
  <c r="O8" i="41" s="1"/>
  <c r="G213" i="40"/>
  <c r="S213" i="40"/>
  <c r="AJ213" i="40"/>
  <c r="AB213" i="40"/>
  <c r="K168" i="41"/>
  <c r="F165" i="41"/>
  <c r="M183" i="41"/>
  <c r="G176" i="41"/>
  <c r="J167" i="41"/>
  <c r="AZ213" i="40"/>
  <c r="N41" i="30"/>
  <c r="M55" i="30"/>
  <c r="N74" i="41"/>
  <c r="AP213" i="40"/>
  <c r="J213" i="40"/>
  <c r="M173" i="41"/>
  <c r="T193" i="40"/>
  <c r="BD197" i="40"/>
  <c r="W213" i="40"/>
  <c r="K38" i="28"/>
  <c r="AA213" i="40"/>
  <c r="N6" i="41"/>
  <c r="N182" i="40"/>
  <c r="J11" i="32"/>
  <c r="BE202" i="40"/>
  <c r="I10" i="31"/>
  <c r="BC213" i="40"/>
  <c r="C9" i="35"/>
  <c r="C19" i="35" s="1"/>
  <c r="AI193" i="40"/>
  <c r="N158" i="41"/>
  <c r="G14" i="2"/>
  <c r="D208" i="40"/>
  <c r="C23" i="36"/>
  <c r="C19" i="36"/>
  <c r="C80" i="28" s="1"/>
  <c r="C181" i="41"/>
  <c r="C17" i="41"/>
  <c r="E197" i="40"/>
  <c r="E5" i="33"/>
  <c r="AB201" i="40"/>
  <c r="L9" i="34"/>
  <c r="E19" i="35"/>
  <c r="E79" i="28" s="1"/>
  <c r="BD193" i="40"/>
  <c r="AE122" i="40"/>
  <c r="O6" i="40"/>
  <c r="O136" i="40"/>
  <c r="H5" i="36"/>
  <c r="AR204" i="40"/>
  <c r="L12" i="35"/>
  <c r="L19" i="35" s="1"/>
  <c r="L79" i="28" s="1"/>
  <c r="C12" i="34"/>
  <c r="S204" i="40"/>
  <c r="AC198" i="40"/>
  <c r="M6" i="34"/>
  <c r="M19" i="34" s="1"/>
  <c r="M78" i="28" s="1"/>
  <c r="J12" i="33"/>
  <c r="J204" i="40"/>
  <c r="D198" i="40"/>
  <c r="AN213" i="40"/>
  <c r="S206" i="40"/>
  <c r="K167" i="41"/>
  <c r="BE177" i="40"/>
  <c r="BF213" i="40"/>
  <c r="O78" i="40"/>
  <c r="H176" i="41"/>
  <c r="BC193" i="40"/>
  <c r="AC213" i="40"/>
  <c r="C201" i="40"/>
  <c r="N119" i="41"/>
  <c r="N112" i="41"/>
  <c r="N109" i="41"/>
  <c r="N93" i="41"/>
  <c r="O93" i="41" s="1"/>
  <c r="N78" i="41"/>
  <c r="N75" i="41"/>
  <c r="N70" i="41"/>
  <c r="N68" i="41"/>
  <c r="X193" i="40"/>
  <c r="I175" i="41"/>
  <c r="O16" i="40"/>
  <c r="D9" i="34"/>
  <c r="D63" i="34" s="1"/>
  <c r="BF207" i="40"/>
  <c r="O106" i="40"/>
  <c r="N11" i="43"/>
  <c r="I198" i="40"/>
  <c r="AC193" i="40"/>
  <c r="AM213" i="40"/>
  <c r="N155" i="41"/>
  <c r="M175" i="41"/>
  <c r="N128" i="41"/>
  <c r="N69" i="41"/>
  <c r="D188" i="41"/>
  <c r="H170" i="41"/>
  <c r="E180" i="41"/>
  <c r="BE213" i="40"/>
  <c r="T201" i="40"/>
  <c r="AP204" i="40"/>
  <c r="AU94" i="40"/>
  <c r="L7" i="36"/>
  <c r="BH193" i="40"/>
  <c r="I7" i="33"/>
  <c r="K184" i="41"/>
  <c r="I187" i="41"/>
  <c r="N48" i="41"/>
  <c r="N44" i="41"/>
  <c r="O44" i="41" s="1"/>
  <c r="N40" i="41"/>
  <c r="O40" i="41" s="1"/>
  <c r="N25" i="41"/>
  <c r="O25" i="41" s="1"/>
  <c r="N10" i="41"/>
  <c r="O10" i="41" s="1"/>
  <c r="C203" i="40"/>
  <c r="X207" i="40"/>
  <c r="I191" i="41"/>
  <c r="H184" i="41"/>
  <c r="C193" i="40"/>
  <c r="F19" i="10"/>
  <c r="F69" i="28" s="1"/>
  <c r="F19" i="30"/>
  <c r="AN208" i="40"/>
  <c r="BB193" i="40"/>
  <c r="H192" i="41"/>
  <c r="O142" i="40"/>
  <c r="AP202" i="40"/>
  <c r="J10" i="35"/>
  <c r="J190" i="41"/>
  <c r="J129" i="41"/>
  <c r="G185" i="41"/>
  <c r="BJ172" i="40"/>
  <c r="BK172" i="40" s="1"/>
  <c r="BK141" i="40"/>
  <c r="O134" i="40"/>
  <c r="O68" i="40"/>
  <c r="E8" i="34"/>
  <c r="E19" i="34" s="1"/>
  <c r="E78" i="28" s="1"/>
  <c r="D165" i="41"/>
  <c r="N17" i="43"/>
  <c r="O112" i="40"/>
  <c r="O76" i="40"/>
  <c r="AY204" i="40"/>
  <c r="C12" i="31"/>
  <c r="C19" i="31" s="1"/>
  <c r="BI198" i="40"/>
  <c r="M6" i="31"/>
  <c r="D16" i="33"/>
  <c r="N43" i="41"/>
  <c r="J175" i="41"/>
  <c r="G190" i="41"/>
  <c r="K191" i="41"/>
  <c r="G187" i="41"/>
  <c r="M169" i="41"/>
  <c r="I168" i="41"/>
  <c r="H171" i="41"/>
  <c r="K170" i="41"/>
  <c r="O140" i="40"/>
  <c r="O110" i="40"/>
  <c r="N15" i="43"/>
  <c r="O74" i="40"/>
  <c r="O36" i="40"/>
  <c r="L17" i="31"/>
  <c r="BH209" i="40"/>
  <c r="M16" i="29"/>
  <c r="AC208" i="40"/>
  <c r="F13" i="29"/>
  <c r="F19" i="29" s="1"/>
  <c r="V205" i="40"/>
  <c r="K11" i="10"/>
  <c r="K177" i="40"/>
  <c r="L8" i="10"/>
  <c r="L19" i="10" s="1"/>
  <c r="L200" i="40"/>
  <c r="BJ170" i="40"/>
  <c r="N11" i="31" s="1"/>
  <c r="N23" i="41"/>
  <c r="BJ165" i="40"/>
  <c r="N6" i="31" s="1"/>
  <c r="K33" i="41"/>
  <c r="M167" i="41"/>
  <c r="N5" i="41"/>
  <c r="F191" i="41"/>
  <c r="H185" i="41"/>
  <c r="L181" i="41"/>
  <c r="F17" i="41"/>
  <c r="J17" i="41"/>
  <c r="K181" i="41"/>
  <c r="D65" i="41"/>
  <c r="O38" i="40"/>
  <c r="BB203" i="40"/>
  <c r="F11" i="31"/>
  <c r="C176" i="41"/>
  <c r="C210" i="41" s="1"/>
  <c r="C9" i="30"/>
  <c r="AI177" i="40"/>
  <c r="AI201" i="40"/>
  <c r="C6" i="29"/>
  <c r="S198" i="40"/>
  <c r="F8" i="35"/>
  <c r="AL200" i="40"/>
  <c r="F5" i="34"/>
  <c r="V197" i="40"/>
  <c r="J14" i="33"/>
  <c r="J193" i="40"/>
  <c r="N26" i="41"/>
  <c r="N15" i="41"/>
  <c r="O15" i="41" s="1"/>
  <c r="J182" i="41"/>
  <c r="L169" i="41"/>
  <c r="O108" i="40"/>
  <c r="N13" i="43"/>
  <c r="O72" i="40"/>
  <c r="AZ209" i="40"/>
  <c r="D17" i="31"/>
  <c r="C33" i="41"/>
  <c r="C165" i="41"/>
  <c r="O10" i="40"/>
  <c r="F166" i="41"/>
  <c r="O144" i="40"/>
  <c r="O104" i="40"/>
  <c r="N9" i="43"/>
  <c r="AU61" i="40"/>
  <c r="C17" i="30"/>
  <c r="AI209" i="40"/>
  <c r="J206" i="40"/>
  <c r="J14" i="10"/>
  <c r="M13" i="33"/>
  <c r="M205" i="40"/>
  <c r="J19" i="30"/>
  <c r="N16" i="41"/>
  <c r="O16" i="41" s="1"/>
  <c r="BD177" i="40"/>
  <c r="J173" i="41"/>
  <c r="O102" i="40"/>
  <c r="N7" i="43"/>
  <c r="O44" i="40"/>
  <c r="I7" i="30"/>
  <c r="AO199" i="40"/>
  <c r="G7" i="10"/>
  <c r="G19" i="10" s="1"/>
  <c r="G199" i="40"/>
  <c r="O80" i="40"/>
  <c r="O56" i="40"/>
  <c r="N5" i="43"/>
  <c r="O100" i="40"/>
  <c r="BF199" i="40"/>
  <c r="J7" i="31"/>
  <c r="C6" i="34"/>
  <c r="S193" i="40"/>
  <c r="DD54" i="28"/>
  <c r="J51" i="28"/>
  <c r="J52" i="28"/>
  <c r="N31" i="41"/>
  <c r="BL177" i="40"/>
  <c r="N14" i="41"/>
  <c r="O14" i="41" s="1"/>
  <c r="D97" i="41"/>
  <c r="F172" i="41"/>
  <c r="F206" i="41" s="1"/>
  <c r="K166" i="41"/>
  <c r="E173" i="41"/>
  <c r="I169" i="41"/>
  <c r="M191" i="41"/>
  <c r="H13" i="10"/>
  <c r="H205" i="40"/>
  <c r="L185" i="41"/>
  <c r="K172" i="41"/>
  <c r="BK31" i="40"/>
  <c r="D172" i="41"/>
  <c r="D19" i="10"/>
  <c r="AN200" i="40"/>
  <c r="H8" i="30"/>
  <c r="X177" i="40"/>
  <c r="X202" i="40"/>
  <c r="H10" i="29"/>
  <c r="I188" i="41"/>
  <c r="G188" i="41"/>
  <c r="AE96" i="40"/>
  <c r="AE92" i="40"/>
  <c r="BK89" i="40"/>
  <c r="AE86" i="40"/>
  <c r="N86" i="41"/>
  <c r="BK80" i="40"/>
  <c r="AE70" i="40"/>
  <c r="N105" i="41"/>
  <c r="AU42" i="40"/>
  <c r="N42" i="41"/>
  <c r="J97" i="41"/>
  <c r="M65" i="41"/>
  <c r="BK22" i="40"/>
  <c r="E171" i="41"/>
  <c r="AU142" i="40"/>
  <c r="N142" i="41"/>
  <c r="AU124" i="40"/>
  <c r="N124" i="41"/>
  <c r="F65" i="41"/>
  <c r="G65" i="41"/>
  <c r="L65" i="41"/>
  <c r="O126" i="40"/>
  <c r="M33" i="41"/>
  <c r="N9" i="41"/>
  <c r="O9" i="41" s="1"/>
  <c r="D33" i="41"/>
  <c r="G10" i="2"/>
  <c r="J166" i="41"/>
  <c r="G11" i="32"/>
  <c r="N180" i="40"/>
  <c r="N5" i="33" s="1"/>
  <c r="N4" i="41"/>
  <c r="O70" i="40"/>
  <c r="I176" i="41"/>
  <c r="O120" i="39"/>
  <c r="N79" i="41"/>
  <c r="N64" i="41"/>
  <c r="O64" i="41" s="1"/>
  <c r="K49" i="41"/>
  <c r="F185" i="41"/>
  <c r="J161" i="41"/>
  <c r="M184" i="41"/>
  <c r="J184" i="41"/>
  <c r="AO213" i="40"/>
  <c r="N45" i="41"/>
  <c r="O45" i="41" s="1"/>
  <c r="N21" i="41"/>
  <c r="N12" i="41"/>
  <c r="F169" i="41"/>
  <c r="G171" i="41"/>
  <c r="H168" i="41"/>
  <c r="G166" i="41"/>
  <c r="K17" i="41"/>
  <c r="I161" i="41"/>
  <c r="M192" i="41"/>
  <c r="E175" i="41"/>
  <c r="M172" i="41"/>
  <c r="J165" i="41"/>
  <c r="I129" i="41"/>
  <c r="I200" i="40"/>
  <c r="I193" i="40"/>
  <c r="I145" i="41"/>
  <c r="O24" i="40"/>
  <c r="O8" i="40"/>
  <c r="N184" i="40"/>
  <c r="O120" i="40"/>
  <c r="O118" i="40"/>
  <c r="BD213" i="40"/>
  <c r="AE150" i="40"/>
  <c r="L41" i="10"/>
  <c r="K55" i="10"/>
  <c r="E49" i="41"/>
  <c r="H165" i="41"/>
  <c r="O96" i="40"/>
  <c r="AE117" i="40"/>
  <c r="G169" i="41"/>
  <c r="K161" i="41"/>
  <c r="K176" i="41"/>
  <c r="D161" i="41"/>
  <c r="N143" i="41"/>
  <c r="N140" i="41"/>
  <c r="N137" i="41"/>
  <c r="N136" i="41"/>
  <c r="N135" i="41"/>
  <c r="H145" i="41"/>
  <c r="G145" i="41"/>
  <c r="D173" i="41"/>
  <c r="E170" i="41"/>
  <c r="I166" i="41"/>
  <c r="N127" i="41"/>
  <c r="O127" i="41" s="1"/>
  <c r="K129" i="41"/>
  <c r="E129" i="41"/>
  <c r="H129" i="41"/>
  <c r="N107" i="41"/>
  <c r="N106" i="41"/>
  <c r="O106" i="41" s="1"/>
  <c r="N103" i="41"/>
  <c r="N102" i="41"/>
  <c r="N101" i="41"/>
  <c r="N100" i="41"/>
  <c r="O100" i="41" s="1"/>
  <c r="N95" i="41"/>
  <c r="O95" i="41" s="1"/>
  <c r="N92" i="41"/>
  <c r="N90" i="41"/>
  <c r="N88" i="41"/>
  <c r="O88" i="41" s="1"/>
  <c r="N87" i="41"/>
  <c r="M97" i="41"/>
  <c r="F97" i="41"/>
  <c r="K173" i="41"/>
  <c r="N77" i="41"/>
  <c r="BJ166" i="40"/>
  <c r="BK166" i="40" s="1"/>
  <c r="G170" i="41"/>
  <c r="N62" i="41"/>
  <c r="N61" i="41"/>
  <c r="O61" i="41" s="1"/>
  <c r="N59" i="41"/>
  <c r="N55" i="41"/>
  <c r="O55" i="41" s="1"/>
  <c r="N53" i="41"/>
  <c r="O138" i="40"/>
  <c r="O124" i="40"/>
  <c r="O116" i="40"/>
  <c r="AE160" i="40"/>
  <c r="O42" i="40"/>
  <c r="O32" i="40"/>
  <c r="F49" i="41"/>
  <c r="F175" i="41"/>
  <c r="N7" i="41"/>
  <c r="AE152" i="40"/>
  <c r="I54" i="28"/>
  <c r="I172" i="41"/>
  <c r="BE203" i="40"/>
  <c r="I11" i="31"/>
  <c r="I8" i="30"/>
  <c r="AO177" i="40"/>
  <c r="I33" i="41"/>
  <c r="I19" i="10"/>
  <c r="I69" i="28" s="1"/>
  <c r="I164" i="41"/>
  <c r="O153" i="40"/>
  <c r="J174" i="41"/>
  <c r="F145" i="41"/>
  <c r="I65" i="41"/>
  <c r="I174" i="41"/>
  <c r="AU118" i="40"/>
  <c r="N118" i="41"/>
  <c r="O118" i="41" s="1"/>
  <c r="M129" i="41"/>
  <c r="F180" i="41"/>
  <c r="N110" i="41"/>
  <c r="E113" i="41"/>
  <c r="BJ176" i="40"/>
  <c r="BK176" i="40" s="1"/>
  <c r="N96" i="41"/>
  <c r="N94" i="41"/>
  <c r="AE94" i="40"/>
  <c r="N89" i="41"/>
  <c r="AE89" i="40"/>
  <c r="K97" i="41"/>
  <c r="BK76" i="40"/>
  <c r="N76" i="41"/>
  <c r="BJ167" i="40"/>
  <c r="N71" i="41"/>
  <c r="M176" i="41"/>
  <c r="F170" i="41"/>
  <c r="G167" i="41"/>
  <c r="H81" i="41"/>
  <c r="M170" i="41"/>
  <c r="M81" i="41"/>
  <c r="G81" i="41"/>
  <c r="L170" i="41"/>
  <c r="L81" i="41"/>
  <c r="F81" i="41"/>
  <c r="BK63" i="40"/>
  <c r="N63" i="41"/>
  <c r="BJ175" i="40"/>
  <c r="N16" i="31" s="1"/>
  <c r="BJ168" i="40"/>
  <c r="N52" i="41"/>
  <c r="J65" i="41"/>
  <c r="J171" i="41"/>
  <c r="AM177" i="40"/>
  <c r="G10" i="30"/>
  <c r="F174" i="41"/>
  <c r="H213" i="40"/>
  <c r="E17" i="41"/>
  <c r="L171" i="41"/>
  <c r="M168" i="41"/>
  <c r="M49" i="41"/>
  <c r="H49" i="41"/>
  <c r="L49" i="41"/>
  <c r="J49" i="41"/>
  <c r="J168" i="41"/>
  <c r="BJ174" i="40"/>
  <c r="N15" i="31" s="1"/>
  <c r="N30" i="41"/>
  <c r="N29" i="41"/>
  <c r="O29" i="41" s="1"/>
  <c r="BJ173" i="40"/>
  <c r="BK173" i="40" s="1"/>
  <c r="P177" i="40"/>
  <c r="F33" i="41"/>
  <c r="G175" i="41"/>
  <c r="L168" i="41"/>
  <c r="L33" i="41"/>
  <c r="N13" i="41"/>
  <c r="L184" i="41"/>
  <c r="L17" i="41"/>
  <c r="C11" i="32"/>
  <c r="N153" i="41"/>
  <c r="G192" i="41"/>
  <c r="G17" i="41"/>
  <c r="O54" i="40"/>
  <c r="N54" i="41"/>
  <c r="G49" i="41"/>
  <c r="G165" i="41"/>
  <c r="D180" i="41"/>
  <c r="D17" i="41"/>
  <c r="G19" i="36"/>
  <c r="G80" i="28" s="1"/>
  <c r="M17" i="41"/>
  <c r="E161" i="41"/>
  <c r="E191" i="41"/>
  <c r="O58" i="40"/>
  <c r="I173" i="41"/>
  <c r="I19" i="35"/>
  <c r="I79" i="28" s="1"/>
  <c r="L173" i="41"/>
  <c r="G172" i="41"/>
  <c r="I17" i="41"/>
  <c r="K186" i="41"/>
  <c r="O161" i="39"/>
  <c r="H183" i="41"/>
  <c r="N190" i="40"/>
  <c r="N15" i="33" s="1"/>
  <c r="K164" i="41"/>
  <c r="E174" i="41"/>
  <c r="J33" i="41"/>
  <c r="K174" i="41"/>
  <c r="K65" i="41"/>
  <c r="O62" i="40"/>
  <c r="M189" i="41"/>
  <c r="M188" i="41"/>
  <c r="N14" i="32"/>
  <c r="AV177" i="40"/>
  <c r="L165" i="41"/>
  <c r="N125" i="41"/>
  <c r="O125" i="41" s="1"/>
  <c r="O125" i="40"/>
  <c r="N32" i="43"/>
  <c r="AE109" i="40"/>
  <c r="BK46" i="40"/>
  <c r="H169" i="41"/>
  <c r="BK107" i="40"/>
  <c r="N66" i="43"/>
  <c r="AU45" i="40"/>
  <c r="M19" i="35"/>
  <c r="M79" i="28" s="1"/>
  <c r="O121" i="40"/>
  <c r="AE105" i="40"/>
  <c r="N28" i="43"/>
  <c r="BK73" i="40"/>
  <c r="BK43" i="40"/>
  <c r="K171" i="41"/>
  <c r="AU119" i="40"/>
  <c r="N62" i="43"/>
  <c r="BK103" i="40"/>
  <c r="AE139" i="40"/>
  <c r="AU93" i="40"/>
  <c r="AU38" i="40"/>
  <c r="F19" i="33"/>
  <c r="F77" i="28" s="1"/>
  <c r="M19" i="36"/>
  <c r="M80" i="28" s="1"/>
  <c r="AE135" i="40"/>
  <c r="BK86" i="40"/>
  <c r="AE154" i="40"/>
  <c r="AE148" i="40"/>
  <c r="N12" i="32"/>
  <c r="O166" i="39"/>
  <c r="F14" i="2"/>
  <c r="W177" i="40"/>
  <c r="H188" i="41"/>
  <c r="H8" i="31"/>
  <c r="AE126" i="40"/>
  <c r="N51" i="43"/>
  <c r="AU110" i="40"/>
  <c r="AU85" i="40"/>
  <c r="I41" i="34"/>
  <c r="H55" i="34"/>
  <c r="H54" i="28"/>
  <c r="BD208" i="40"/>
  <c r="H177" i="40"/>
  <c r="H199" i="40"/>
  <c r="H65" i="41"/>
  <c r="H193" i="40"/>
  <c r="H17" i="41"/>
  <c r="H13" i="29"/>
  <c r="H197" i="40"/>
  <c r="BD206" i="40"/>
  <c r="H6" i="31"/>
  <c r="BD198" i="40"/>
  <c r="H167" i="41"/>
  <c r="H164" i="41"/>
  <c r="H166" i="41"/>
  <c r="H16" i="30"/>
  <c r="H33" i="41"/>
  <c r="H8" i="29"/>
  <c r="X200" i="40"/>
  <c r="H97" i="41"/>
  <c r="H175" i="41"/>
  <c r="X213" i="40"/>
  <c r="H172" i="41"/>
  <c r="H191" i="41"/>
  <c r="M145" i="41"/>
  <c r="N157" i="41"/>
  <c r="O157" i="40"/>
  <c r="BK152" i="40"/>
  <c r="O150" i="40"/>
  <c r="N166" i="40"/>
  <c r="O166" i="40" s="1"/>
  <c r="N150" i="41"/>
  <c r="BK133" i="40"/>
  <c r="AU126" i="40"/>
  <c r="N126" i="41"/>
  <c r="BK124" i="40"/>
  <c r="AU123" i="40"/>
  <c r="AU122" i="40"/>
  <c r="AE121" i="40"/>
  <c r="N121" i="41"/>
  <c r="BK119" i="40"/>
  <c r="AE118" i="40"/>
  <c r="N14" i="43"/>
  <c r="O109" i="40"/>
  <c r="AU80" i="40"/>
  <c r="AE79" i="40"/>
  <c r="AE78" i="40"/>
  <c r="BK75" i="40"/>
  <c r="AE73" i="40"/>
  <c r="O71" i="40"/>
  <c r="AD81" i="40"/>
  <c r="AE81" i="40" s="1"/>
  <c r="AE68" i="40"/>
  <c r="E81" i="41"/>
  <c r="K81" i="41"/>
  <c r="AE64" i="40"/>
  <c r="O63" i="40"/>
  <c r="BK61" i="40"/>
  <c r="AU60" i="40"/>
  <c r="AE59" i="40"/>
  <c r="O57" i="40"/>
  <c r="N57" i="41"/>
  <c r="BK55" i="40"/>
  <c r="BK54" i="40"/>
  <c r="AU53" i="40"/>
  <c r="BK48" i="40"/>
  <c r="AE47" i="40"/>
  <c r="BK45" i="40"/>
  <c r="AT172" i="40"/>
  <c r="AU44" i="40"/>
  <c r="AU41" i="40"/>
  <c r="AU40" i="40"/>
  <c r="O39" i="40"/>
  <c r="AD171" i="40"/>
  <c r="AE27" i="40"/>
  <c r="AT169" i="40"/>
  <c r="AU25" i="40"/>
  <c r="BK23" i="40"/>
  <c r="AD165" i="40"/>
  <c r="AE21" i="40"/>
  <c r="AT192" i="40"/>
  <c r="AU16" i="40"/>
  <c r="AT189" i="40"/>
  <c r="AU13" i="40"/>
  <c r="AD183" i="40"/>
  <c r="AE7" i="40"/>
  <c r="AT181" i="40"/>
  <c r="AU5" i="40"/>
  <c r="L192" i="41"/>
  <c r="BC177" i="40"/>
  <c r="AU158" i="40"/>
  <c r="N172" i="40"/>
  <c r="O172" i="40" s="1"/>
  <c r="O156" i="40"/>
  <c r="O155" i="40"/>
  <c r="BK151" i="40"/>
  <c r="BK144" i="40"/>
  <c r="AU143" i="40"/>
  <c r="N141" i="41"/>
  <c r="O141" i="40"/>
  <c r="BK139" i="40"/>
  <c r="AU138" i="40"/>
  <c r="AE137" i="40"/>
  <c r="AE136" i="40"/>
  <c r="BK134" i="40"/>
  <c r="N145" i="40"/>
  <c r="O145" i="40" s="1"/>
  <c r="O133" i="40"/>
  <c r="N133" i="41"/>
  <c r="D145" i="41"/>
  <c r="AU128" i="40"/>
  <c r="AE127" i="40"/>
  <c r="BK116" i="40"/>
  <c r="BJ129" i="40"/>
  <c r="E189" i="41"/>
  <c r="N71" i="43"/>
  <c r="BK112" i="40"/>
  <c r="N52" i="43"/>
  <c r="AU111" i="40"/>
  <c r="N33" i="43"/>
  <c r="AE110" i="40"/>
  <c r="N30" i="43"/>
  <c r="AE107" i="40"/>
  <c r="N29" i="43"/>
  <c r="AE106" i="40"/>
  <c r="N44" i="43"/>
  <c r="AU103" i="40"/>
  <c r="N43" i="43"/>
  <c r="AU102" i="40"/>
  <c r="N42" i="43"/>
  <c r="AU101" i="40"/>
  <c r="BK100" i="40"/>
  <c r="N59" i="43"/>
  <c r="J113" i="41"/>
  <c r="BK96" i="40"/>
  <c r="AU95" i="40"/>
  <c r="BK92" i="40"/>
  <c r="AU91" i="40"/>
  <c r="AU90" i="40"/>
  <c r="AE88" i="40"/>
  <c r="O87" i="40"/>
  <c r="AE85" i="40"/>
  <c r="AU84" i="40"/>
  <c r="AT97" i="40"/>
  <c r="AU97" i="40" s="1"/>
  <c r="BJ49" i="40"/>
  <c r="BK49" i="40" s="1"/>
  <c r="BK36" i="40"/>
  <c r="AE29" i="40"/>
  <c r="AD173" i="40"/>
  <c r="AD172" i="40"/>
  <c r="L176" i="41"/>
  <c r="K165" i="41"/>
  <c r="AD191" i="40"/>
  <c r="AE15" i="40"/>
  <c r="AT190" i="40"/>
  <c r="AU14" i="40"/>
  <c r="BJ188" i="40"/>
  <c r="BK12" i="40"/>
  <c r="BK11" i="40"/>
  <c r="BJ187" i="40"/>
  <c r="N187" i="40"/>
  <c r="O11" i="40"/>
  <c r="N11" i="41"/>
  <c r="BJ185" i="40"/>
  <c r="BK9" i="40"/>
  <c r="AD184" i="40"/>
  <c r="AE8" i="40"/>
  <c r="AD182" i="40"/>
  <c r="AE6" i="40"/>
  <c r="AF193" i="40"/>
  <c r="AD180" i="40"/>
  <c r="AD17" i="40"/>
  <c r="AE4" i="40"/>
  <c r="F189" i="41"/>
  <c r="I190" i="41"/>
  <c r="J187" i="41"/>
  <c r="N160" i="41"/>
  <c r="O160" i="40"/>
  <c r="N176" i="40"/>
  <c r="AE159" i="40"/>
  <c r="AU157" i="40"/>
  <c r="O154" i="40"/>
  <c r="N170" i="40"/>
  <c r="AE153" i="40"/>
  <c r="BK150" i="40"/>
  <c r="N148" i="41"/>
  <c r="O148" i="40"/>
  <c r="N161" i="40"/>
  <c r="O161" i="40" s="1"/>
  <c r="N164" i="40"/>
  <c r="O164" i="40" s="1"/>
  <c r="BK125" i="40"/>
  <c r="AE123" i="40"/>
  <c r="N122" i="41"/>
  <c r="O122" i="41" s="1"/>
  <c r="BK120" i="40"/>
  <c r="AE119" i="40"/>
  <c r="BK117" i="40"/>
  <c r="O105" i="40"/>
  <c r="N10" i="43"/>
  <c r="AE80" i="40"/>
  <c r="N80" i="41"/>
  <c r="O80" i="41" s="1"/>
  <c r="BK77" i="40"/>
  <c r="AU75" i="40"/>
  <c r="AU74" i="40"/>
  <c r="BK71" i="40"/>
  <c r="BK70" i="40"/>
  <c r="BK62" i="40"/>
  <c r="AE61" i="40"/>
  <c r="AE60" i="40"/>
  <c r="N60" i="41"/>
  <c r="O59" i="40"/>
  <c r="BK57" i="40"/>
  <c r="BK56" i="40"/>
  <c r="AU55" i="40"/>
  <c r="AU54" i="40"/>
  <c r="AE53" i="40"/>
  <c r="AT65" i="40"/>
  <c r="AU65" i="40" s="1"/>
  <c r="AU52" i="40"/>
  <c r="AU48" i="40"/>
  <c r="O47" i="40"/>
  <c r="AE45" i="40"/>
  <c r="AE44" i="40"/>
  <c r="BK42" i="40"/>
  <c r="AE41" i="40"/>
  <c r="AE40" i="40"/>
  <c r="BK38" i="40"/>
  <c r="BK32" i="40"/>
  <c r="N175" i="40"/>
  <c r="O31" i="40"/>
  <c r="AD174" i="40"/>
  <c r="AE30" i="40"/>
  <c r="AD169" i="40"/>
  <c r="N10" i="29" s="1"/>
  <c r="AE25" i="40"/>
  <c r="AT168" i="40"/>
  <c r="AU24" i="40"/>
  <c r="AT167" i="40"/>
  <c r="AU23" i="40"/>
  <c r="BK21" i="40"/>
  <c r="AT164" i="40"/>
  <c r="AT33" i="40"/>
  <c r="AU33" i="40" s="1"/>
  <c r="AU20" i="40"/>
  <c r="AD192" i="40"/>
  <c r="AE16" i="40"/>
  <c r="J185" i="41"/>
  <c r="D192" i="41"/>
  <c r="O159" i="40"/>
  <c r="N159" i="41"/>
  <c r="O158" i="40"/>
  <c r="N174" i="40"/>
  <c r="O174" i="40" s="1"/>
  <c r="BK156" i="40"/>
  <c r="BK155" i="40"/>
  <c r="AU152" i="40"/>
  <c r="AU151" i="40"/>
  <c r="BK149" i="40"/>
  <c r="AD161" i="40"/>
  <c r="AE161" i="40" s="1"/>
  <c r="AE149" i="40"/>
  <c r="BJ161" i="40"/>
  <c r="BK161" i="40" s="1"/>
  <c r="BK148" i="40"/>
  <c r="AU144" i="40"/>
  <c r="AE142" i="40"/>
  <c r="BK140" i="40"/>
  <c r="AU139" i="40"/>
  <c r="AE138" i="40"/>
  <c r="N138" i="41"/>
  <c r="AU134" i="40"/>
  <c r="AU133" i="40"/>
  <c r="BJ145" i="40"/>
  <c r="BK145" i="40" s="1"/>
  <c r="BK132" i="40"/>
  <c r="AE128" i="40"/>
  <c r="O127" i="40"/>
  <c r="K182" i="41"/>
  <c r="M181" i="41"/>
  <c r="N53" i="43"/>
  <c r="AU112" i="40"/>
  <c r="N34" i="43"/>
  <c r="AE111" i="40"/>
  <c r="N68" i="43"/>
  <c r="BK109" i="40"/>
  <c r="N49" i="43"/>
  <c r="AU108" i="40"/>
  <c r="O107" i="40"/>
  <c r="N12" i="43"/>
  <c r="N64" i="43"/>
  <c r="BK105" i="40"/>
  <c r="N63" i="43"/>
  <c r="BK104" i="40"/>
  <c r="N26" i="43"/>
  <c r="AE103" i="40"/>
  <c r="N25" i="43"/>
  <c r="AE102" i="40"/>
  <c r="AV113" i="40"/>
  <c r="N41" i="43"/>
  <c r="AT113" i="40"/>
  <c r="AU100" i="40"/>
  <c r="M113" i="41"/>
  <c r="L113" i="41"/>
  <c r="AU96" i="40"/>
  <c r="AE95" i="40"/>
  <c r="BK93" i="40"/>
  <c r="AU92" i="40"/>
  <c r="AE91" i="40"/>
  <c r="AE90" i="40"/>
  <c r="O89" i="40"/>
  <c r="AU86" i="40"/>
  <c r="N85" i="41"/>
  <c r="O85" i="41" s="1"/>
  <c r="N97" i="40"/>
  <c r="O97" i="40" s="1"/>
  <c r="O85" i="40"/>
  <c r="O79" i="40"/>
  <c r="O73" i="40"/>
  <c r="N73" i="41"/>
  <c r="O69" i="40"/>
  <c r="N81" i="40"/>
  <c r="O81" i="40" s="1"/>
  <c r="J176" i="41"/>
  <c r="O27" i="40"/>
  <c r="N171" i="40"/>
  <c r="AE26" i="40"/>
  <c r="N33" i="40"/>
  <c r="O33" i="40" s="1"/>
  <c r="N165" i="40"/>
  <c r="O21" i="40"/>
  <c r="AD164" i="40"/>
  <c r="AE164" i="40" s="1"/>
  <c r="N20" i="41"/>
  <c r="AD33" i="40"/>
  <c r="AE33" i="40" s="1"/>
  <c r="I171" i="41"/>
  <c r="AD190" i="40"/>
  <c r="AE14" i="40"/>
  <c r="AD189" i="40"/>
  <c r="AE13" i="40"/>
  <c r="AT188" i="40"/>
  <c r="AU12" i="40"/>
  <c r="AT187" i="40"/>
  <c r="AU11" i="40"/>
  <c r="BJ186" i="40"/>
  <c r="BK10" i="40"/>
  <c r="N185" i="40"/>
  <c r="O9" i="40"/>
  <c r="AD181" i="40"/>
  <c r="AE5" i="40"/>
  <c r="BK4" i="40"/>
  <c r="BJ17" i="40"/>
  <c r="BK17" i="40" s="1"/>
  <c r="BJ180" i="40"/>
  <c r="BL193" i="40"/>
  <c r="K187" i="41"/>
  <c r="H180" i="41"/>
  <c r="M186" i="41"/>
  <c r="F183" i="41"/>
  <c r="H190" i="41"/>
  <c r="L186" i="41"/>
  <c r="F11" i="2"/>
  <c r="N183" i="40"/>
  <c r="O7" i="40"/>
  <c r="BK160" i="40"/>
  <c r="BK154" i="40"/>
  <c r="BK153" i="40"/>
  <c r="AU125" i="40"/>
  <c r="AE124" i="40"/>
  <c r="N123" i="41"/>
  <c r="O123" i="40"/>
  <c r="N129" i="40"/>
  <c r="BK121" i="40"/>
  <c r="AU120" i="40"/>
  <c r="BK118" i="40"/>
  <c r="AU117" i="40"/>
  <c r="AU116" i="40"/>
  <c r="AT129" i="40"/>
  <c r="N24" i="43"/>
  <c r="AE101" i="40"/>
  <c r="N84" i="41"/>
  <c r="AD97" i="40"/>
  <c r="AE97" i="40" s="1"/>
  <c r="AE84" i="40"/>
  <c r="BK78" i="40"/>
  <c r="AU77" i="40"/>
  <c r="AU76" i="40"/>
  <c r="AE74" i="40"/>
  <c r="BK72" i="40"/>
  <c r="AU71" i="40"/>
  <c r="AU70" i="40"/>
  <c r="AU69" i="40"/>
  <c r="BJ81" i="40"/>
  <c r="BK81" i="40" s="1"/>
  <c r="BK68" i="40"/>
  <c r="BK64" i="40"/>
  <c r="AU63" i="40"/>
  <c r="AU62" i="40"/>
  <c r="O61" i="40"/>
  <c r="BK59" i="40"/>
  <c r="BK58" i="40"/>
  <c r="AU57" i="40"/>
  <c r="AU56" i="40"/>
  <c r="AE55" i="40"/>
  <c r="N65" i="40"/>
  <c r="O65" i="40" s="1"/>
  <c r="O53" i="40"/>
  <c r="AE48" i="40"/>
  <c r="AU46" i="40"/>
  <c r="AU43" i="40"/>
  <c r="AE42" i="40"/>
  <c r="AU39" i="40"/>
  <c r="AE37" i="40"/>
  <c r="AT49" i="40"/>
  <c r="AU49" i="40" s="1"/>
  <c r="AU36" i="40"/>
  <c r="AU32" i="40"/>
  <c r="AT176" i="40"/>
  <c r="AT175" i="40"/>
  <c r="AU31" i="40"/>
  <c r="N173" i="40"/>
  <c r="O29" i="40"/>
  <c r="BK27" i="40"/>
  <c r="BJ171" i="40"/>
  <c r="BK171" i="40" s="1"/>
  <c r="AD167" i="40"/>
  <c r="AE23" i="40"/>
  <c r="AT166" i="40"/>
  <c r="AU22" i="40"/>
  <c r="N191" i="40"/>
  <c r="O15" i="40"/>
  <c r="BJ183" i="40"/>
  <c r="BK7" i="40"/>
  <c r="F181" i="41"/>
  <c r="E183" i="41"/>
  <c r="BK159" i="40"/>
  <c r="AE157" i="40"/>
  <c r="AU150" i="40"/>
  <c r="G161" i="41"/>
  <c r="H161" i="41"/>
  <c r="AE144" i="40"/>
  <c r="N144" i="41"/>
  <c r="O143" i="40"/>
  <c r="AU141" i="40"/>
  <c r="AU140" i="40"/>
  <c r="O139" i="40"/>
  <c r="N139" i="41"/>
  <c r="BK137" i="40"/>
  <c r="BK136" i="40"/>
  <c r="AU135" i="40"/>
  <c r="N134" i="41"/>
  <c r="AE134" i="40"/>
  <c r="AU132" i="40"/>
  <c r="AT145" i="40"/>
  <c r="AU145" i="40" s="1"/>
  <c r="BK127" i="40"/>
  <c r="BK126" i="40"/>
  <c r="E181" i="41"/>
  <c r="D181" i="41"/>
  <c r="D129" i="41"/>
  <c r="N35" i="43"/>
  <c r="AE112" i="40"/>
  <c r="O111" i="40"/>
  <c r="N111" i="41"/>
  <c r="N16" i="43"/>
  <c r="N50" i="43"/>
  <c r="AU109" i="40"/>
  <c r="N31" i="43"/>
  <c r="AE108" i="40"/>
  <c r="N65" i="43"/>
  <c r="BK106" i="40"/>
  <c r="N46" i="43"/>
  <c r="AU105" i="40"/>
  <c r="N45" i="43"/>
  <c r="AU104" i="40"/>
  <c r="O103" i="40"/>
  <c r="N8" i="43"/>
  <c r="N23" i="43"/>
  <c r="AE100" i="40"/>
  <c r="AD113" i="40"/>
  <c r="AF113" i="40"/>
  <c r="I113" i="41"/>
  <c r="D113" i="41"/>
  <c r="K113" i="41"/>
  <c r="O95" i="40"/>
  <c r="AE93" i="40"/>
  <c r="O91" i="40"/>
  <c r="N91" i="41"/>
  <c r="BK88" i="40"/>
  <c r="AU87" i="40"/>
  <c r="BK79" i="40"/>
  <c r="AE52" i="40"/>
  <c r="O45" i="40"/>
  <c r="O41" i="40"/>
  <c r="N41" i="41"/>
  <c r="BK30" i="40"/>
  <c r="BK29" i="40"/>
  <c r="O25" i="40"/>
  <c r="N169" i="40"/>
  <c r="AD168" i="40"/>
  <c r="AE24" i="40"/>
  <c r="AT165" i="40"/>
  <c r="AU21" i="40"/>
  <c r="F173" i="41"/>
  <c r="J169" i="41"/>
  <c r="H174" i="41"/>
  <c r="BJ191" i="40"/>
  <c r="BK15" i="40"/>
  <c r="AD187" i="40"/>
  <c r="AE11" i="40"/>
  <c r="AT186" i="40"/>
  <c r="AU10" i="40"/>
  <c r="AT185" i="40"/>
  <c r="AU9" i="40"/>
  <c r="BJ184" i="40"/>
  <c r="BK8" i="40"/>
  <c r="BJ182" i="40"/>
  <c r="BK6" i="40"/>
  <c r="BJ181" i="40"/>
  <c r="BK5" i="40"/>
  <c r="E192" i="41"/>
  <c r="L187" i="41"/>
  <c r="D189" i="41"/>
  <c r="E186" i="41"/>
  <c r="D186" i="41"/>
  <c r="BK158" i="40"/>
  <c r="AU156" i="40"/>
  <c r="AU155" i="40"/>
  <c r="O152" i="40"/>
  <c r="N168" i="40"/>
  <c r="AE133" i="40"/>
  <c r="AE125" i="40"/>
  <c r="BK123" i="40"/>
  <c r="BK122" i="40"/>
  <c r="AU121" i="40"/>
  <c r="AE120" i="40"/>
  <c r="N120" i="41"/>
  <c r="N117" i="41"/>
  <c r="N60" i="43"/>
  <c r="BK101" i="40"/>
  <c r="BJ97" i="40"/>
  <c r="BK97" i="40" s="1"/>
  <c r="I97" i="41"/>
  <c r="AU78" i="40"/>
  <c r="AE77" i="40"/>
  <c r="AE76" i="40"/>
  <c r="O75" i="40"/>
  <c r="AU73" i="40"/>
  <c r="AU72" i="40"/>
  <c r="AT81" i="40"/>
  <c r="AU81" i="40" s="1"/>
  <c r="AU68" i="40"/>
  <c r="AE63" i="40"/>
  <c r="AE62" i="40"/>
  <c r="BK60" i="40"/>
  <c r="AU59" i="40"/>
  <c r="AU58" i="40"/>
  <c r="AE57" i="40"/>
  <c r="AE56" i="40"/>
  <c r="N56" i="41"/>
  <c r="O55" i="40"/>
  <c r="AU47" i="40"/>
  <c r="AE46" i="40"/>
  <c r="N46" i="41"/>
  <c r="AE43" i="40"/>
  <c r="BK41" i="40"/>
  <c r="AE39" i="40"/>
  <c r="O37" i="40"/>
  <c r="N49" i="40"/>
  <c r="O49" i="40" s="1"/>
  <c r="N32" i="41"/>
  <c r="AD176" i="40"/>
  <c r="AE32" i="40"/>
  <c r="AU27" i="40"/>
  <c r="AT171" i="40"/>
  <c r="BK26" i="40"/>
  <c r="BK25" i="40"/>
  <c r="BJ169" i="40"/>
  <c r="BJ192" i="40"/>
  <c r="BK16" i="40"/>
  <c r="BJ189" i="40"/>
  <c r="BK13" i="40"/>
  <c r="O13" i="40"/>
  <c r="N189" i="40"/>
  <c r="AD188" i="40"/>
  <c r="AE12" i="40"/>
  <c r="AT183" i="40"/>
  <c r="AU7" i="40"/>
  <c r="AT180" i="40"/>
  <c r="AU4" i="40"/>
  <c r="AT17" i="40"/>
  <c r="AV193" i="40"/>
  <c r="E184" i="41"/>
  <c r="I180" i="41"/>
  <c r="AU160" i="40"/>
  <c r="AU159" i="40"/>
  <c r="AU154" i="40"/>
  <c r="AU153" i="40"/>
  <c r="O151" i="40"/>
  <c r="AU149" i="40"/>
  <c r="O149" i="40"/>
  <c r="AU148" i="40"/>
  <c r="AT161" i="40"/>
  <c r="AU161" i="40" s="1"/>
  <c r="BK143" i="40"/>
  <c r="BK142" i="40"/>
  <c r="AE141" i="40"/>
  <c r="BK138" i="40"/>
  <c r="AU137" i="40"/>
  <c r="O135" i="40"/>
  <c r="N132" i="41"/>
  <c r="O132" i="41" s="1"/>
  <c r="AD145" i="40"/>
  <c r="AE145" i="40" s="1"/>
  <c r="AE132" i="40"/>
  <c r="J145" i="41"/>
  <c r="L145" i="41"/>
  <c r="BK128" i="40"/>
  <c r="AU127" i="40"/>
  <c r="AD129" i="40"/>
  <c r="AE116" i="40"/>
  <c r="N116" i="41"/>
  <c r="K190" i="41"/>
  <c r="G180" i="41"/>
  <c r="G129" i="41"/>
  <c r="F129" i="41"/>
  <c r="N70" i="43"/>
  <c r="BK111" i="40"/>
  <c r="N69" i="43"/>
  <c r="BK110" i="40"/>
  <c r="N48" i="43"/>
  <c r="AU107" i="40"/>
  <c r="N47" i="43"/>
  <c r="AU106" i="40"/>
  <c r="N27" i="43"/>
  <c r="AE104" i="40"/>
  <c r="N61" i="43"/>
  <c r="BK102" i="40"/>
  <c r="P113" i="40"/>
  <c r="N6" i="43"/>
  <c r="O101" i="40"/>
  <c r="N113" i="40"/>
  <c r="BK94" i="40"/>
  <c r="BK90" i="40"/>
  <c r="AU88" i="40"/>
  <c r="BK85" i="40"/>
  <c r="AE69" i="40"/>
  <c r="BK53" i="40"/>
  <c r="BK52" i="40"/>
  <c r="BJ65" i="40"/>
  <c r="BK37" i="40"/>
  <c r="AD49" i="40"/>
  <c r="AE49" i="40" s="1"/>
  <c r="AE36" i="40"/>
  <c r="I49" i="41"/>
  <c r="AD175" i="40"/>
  <c r="AE31" i="40"/>
  <c r="AU30" i="40"/>
  <c r="AT174" i="40"/>
  <c r="AT173" i="40"/>
  <c r="AU29" i="40"/>
  <c r="AT170" i="40"/>
  <c r="AU26" i="40"/>
  <c r="BK24" i="40"/>
  <c r="O23" i="40"/>
  <c r="N167" i="40"/>
  <c r="AE22" i="40"/>
  <c r="AD166" i="40"/>
  <c r="N22" i="41"/>
  <c r="BJ33" i="40"/>
  <c r="BK33" i="40" s="1"/>
  <c r="BJ164" i="40"/>
  <c r="BK164" i="40" s="1"/>
  <c r="BK20" i="40"/>
  <c r="D168" i="41"/>
  <c r="D170" i="41"/>
  <c r="AT191" i="40"/>
  <c r="AU15" i="40"/>
  <c r="BJ190" i="40"/>
  <c r="BK14" i="40"/>
  <c r="AD186" i="40"/>
  <c r="AE10" i="40"/>
  <c r="AD185" i="40"/>
  <c r="AE9" i="40"/>
  <c r="AT184" i="40"/>
  <c r="AU8" i="40"/>
  <c r="AT182" i="40"/>
  <c r="AU6" i="40"/>
  <c r="P193" i="40"/>
  <c r="N181" i="40"/>
  <c r="N17" i="40"/>
  <c r="O5" i="40"/>
  <c r="I185" i="41"/>
  <c r="I183" i="41"/>
  <c r="M165" i="41"/>
  <c r="F161" i="41"/>
  <c r="M19" i="30"/>
  <c r="E145" i="41"/>
  <c r="G13" i="29"/>
  <c r="G52" i="28"/>
  <c r="W5" i="47"/>
  <c r="G51" i="28"/>
  <c r="G97" i="41"/>
  <c r="G33" i="41"/>
  <c r="G13" i="31"/>
  <c r="BC205" i="40"/>
  <c r="G16" i="31"/>
  <c r="BC208" i="40"/>
  <c r="G5" i="31"/>
  <c r="BC197" i="40"/>
  <c r="G8" i="31"/>
  <c r="BC200" i="40"/>
  <c r="G174" i="41"/>
  <c r="O127" i="39"/>
  <c r="F164" i="41"/>
  <c r="G164" i="41"/>
  <c r="F7" i="2"/>
  <c r="K19" i="30"/>
  <c r="C13" i="2"/>
  <c r="O77" i="39"/>
  <c r="N85" i="39"/>
  <c r="O85" i="39" s="1"/>
  <c r="P85" i="39" s="1"/>
  <c r="O47" i="2" s="1"/>
  <c r="O36" i="2" s="1"/>
  <c r="P36" i="2" s="1"/>
  <c r="Q36" i="2" s="1"/>
  <c r="R36" i="2" s="1"/>
  <c r="S36" i="2" s="1"/>
  <c r="K13" i="2"/>
  <c r="L13" i="2"/>
  <c r="N11" i="2"/>
  <c r="P170" i="39"/>
  <c r="E19" i="36"/>
  <c r="E80" i="28" s="1"/>
  <c r="H13" i="32"/>
  <c r="E19" i="30"/>
  <c r="K13" i="32"/>
  <c r="K183" i="39"/>
  <c r="C166" i="36"/>
  <c r="C147" i="36"/>
  <c r="N113" i="39"/>
  <c r="O113" i="39" s="1"/>
  <c r="J6" i="32"/>
  <c r="L183" i="39"/>
  <c r="M10" i="32"/>
  <c r="M183" i="39"/>
  <c r="M12" i="2"/>
  <c r="H11" i="2"/>
  <c r="E183" i="39"/>
  <c r="E13" i="2"/>
  <c r="E10" i="32"/>
  <c r="E5" i="2"/>
  <c r="E12" i="2"/>
  <c r="U213" i="40"/>
  <c r="I11" i="2"/>
  <c r="O162" i="39"/>
  <c r="G6" i="2"/>
  <c r="G169" i="39"/>
  <c r="M7" i="2"/>
  <c r="M169" i="39"/>
  <c r="C7" i="32"/>
  <c r="C52" i="32" s="1"/>
  <c r="C183" i="39"/>
  <c r="J8" i="2"/>
  <c r="E12" i="31"/>
  <c r="G12" i="2"/>
  <c r="E7" i="2"/>
  <c r="E169" i="39"/>
  <c r="O48" i="39"/>
  <c r="N57" i="39"/>
  <c r="O57" i="39" s="1"/>
  <c r="N99" i="39"/>
  <c r="O99" i="39" s="1"/>
  <c r="H19" i="34"/>
  <c r="H78" i="28" s="1"/>
  <c r="D19" i="29"/>
  <c r="E15" i="2"/>
  <c r="F8" i="2"/>
  <c r="C78" i="43"/>
  <c r="C83" i="43" s="1"/>
  <c r="F169" i="39"/>
  <c r="BA204" i="40"/>
  <c r="L169" i="39"/>
  <c r="L7" i="2"/>
  <c r="I6" i="32"/>
  <c r="I183" i="39"/>
  <c r="C5" i="2"/>
  <c r="C169" i="39"/>
  <c r="J13" i="2"/>
  <c r="H14" i="2"/>
  <c r="K5" i="2"/>
  <c r="K169" i="39"/>
  <c r="C10" i="2"/>
  <c r="L9" i="32"/>
  <c r="H5" i="2"/>
  <c r="H169" i="39"/>
  <c r="G9" i="2"/>
  <c r="I6" i="2"/>
  <c r="I169" i="39"/>
  <c r="I8" i="2"/>
  <c r="J169" i="39"/>
  <c r="G9" i="32"/>
  <c r="G183" i="39"/>
  <c r="G5" i="32"/>
  <c r="I14" i="32"/>
  <c r="K10" i="2"/>
  <c r="F9" i="2"/>
  <c r="F15" i="2"/>
  <c r="O33" i="39"/>
  <c r="N43" i="39"/>
  <c r="O43" i="39" s="1"/>
  <c r="K7" i="2"/>
  <c r="C7" i="2"/>
  <c r="L10" i="2"/>
  <c r="O19" i="39"/>
  <c r="N29" i="39"/>
  <c r="O29" i="39" s="1"/>
  <c r="H6" i="2"/>
  <c r="J183" i="39"/>
  <c r="E50" i="28"/>
  <c r="E46" i="28"/>
  <c r="E97" i="41"/>
  <c r="E199" i="40"/>
  <c r="E7" i="10"/>
  <c r="E207" i="40"/>
  <c r="E15" i="10"/>
  <c r="E169" i="41"/>
  <c r="E10" i="29"/>
  <c r="U202" i="40"/>
  <c r="E205" i="40"/>
  <c r="E13" i="10"/>
  <c r="E172" i="41"/>
  <c r="E213" i="40"/>
  <c r="E177" i="40"/>
  <c r="E5" i="10"/>
  <c r="E164" i="41"/>
  <c r="E33" i="41"/>
  <c r="C26" i="30"/>
  <c r="D62" i="30" s="1"/>
  <c r="C209" i="41"/>
  <c r="C79" i="43"/>
  <c r="C84" i="43" s="1"/>
  <c r="C34" i="34"/>
  <c r="D70" i="34" s="1"/>
  <c r="C25" i="29"/>
  <c r="D61" i="29" s="1"/>
  <c r="C34" i="31"/>
  <c r="D70" i="31" s="1"/>
  <c r="C29" i="35"/>
  <c r="D65" i="35" s="1"/>
  <c r="T36" i="2" l="1"/>
  <c r="U36" i="2" s="1"/>
  <c r="V36" i="2" s="1"/>
  <c r="W36" i="2" s="1"/>
  <c r="X36" i="2" s="1"/>
  <c r="Y36" i="2" s="1"/>
  <c r="Z36" i="2" s="1"/>
  <c r="AA36" i="2" s="1"/>
  <c r="AB36" i="2" s="1"/>
  <c r="AC36" i="2" s="1"/>
  <c r="AD36" i="2" s="1"/>
  <c r="AE36" i="2" s="1"/>
  <c r="AF36" i="2" s="1"/>
  <c r="AG36" i="2" s="1"/>
  <c r="AH36" i="2" s="1"/>
  <c r="AI36" i="2" s="1"/>
  <c r="AJ36" i="2" s="1"/>
  <c r="AK36" i="2" s="1"/>
  <c r="AL36" i="2" s="1"/>
  <c r="AM36" i="2" s="1"/>
  <c r="AN36" i="2" s="1"/>
  <c r="AO36" i="2" s="1"/>
  <c r="AP36" i="2" s="1"/>
  <c r="AQ36" i="2" s="1"/>
  <c r="AR36" i="2" s="1"/>
  <c r="AS36" i="2" s="1"/>
  <c r="AT36" i="2" s="1"/>
  <c r="AU36" i="2" s="1"/>
  <c r="AV36" i="2" s="1"/>
  <c r="AW36" i="2" s="1"/>
  <c r="AX36" i="2" s="1"/>
  <c r="AY36" i="2" s="1"/>
  <c r="AZ36" i="2" s="1"/>
  <c r="BA36" i="2" s="1"/>
  <c r="BB36" i="2" s="1"/>
  <c r="BC36" i="2" s="1"/>
  <c r="BD36" i="2" s="1"/>
  <c r="BE36" i="2" s="1"/>
  <c r="BF36" i="2" s="1"/>
  <c r="BG36" i="2" s="1"/>
  <c r="BH36" i="2" s="1"/>
  <c r="BI36" i="2" s="1"/>
  <c r="BJ36" i="2" s="1"/>
  <c r="BK36" i="2" s="1"/>
  <c r="BL36" i="2" s="1"/>
  <c r="BM36" i="2" s="1"/>
  <c r="BN36" i="2" s="1"/>
  <c r="BO36" i="2" s="1"/>
  <c r="BP36" i="2" s="1"/>
  <c r="BQ36" i="2" s="1"/>
  <c r="BR36" i="2" s="1"/>
  <c r="BS36" i="2" s="1"/>
  <c r="BT36" i="2" s="1"/>
  <c r="BU36" i="2" s="1"/>
  <c r="BV36" i="2" s="1"/>
  <c r="BW36" i="2" s="1"/>
  <c r="BX36" i="2" s="1"/>
  <c r="BY36" i="2" s="1"/>
  <c r="BZ36" i="2" s="1"/>
  <c r="CA36" i="2" s="1"/>
  <c r="CB36" i="2" s="1"/>
  <c r="CC36" i="2" s="1"/>
  <c r="CD36" i="2" s="1"/>
  <c r="CE36" i="2" s="1"/>
  <c r="CF36" i="2" s="1"/>
  <c r="CG36" i="2" s="1"/>
  <c r="CH36" i="2" s="1"/>
  <c r="AC35" i="32"/>
  <c r="AB46" i="32"/>
  <c r="E2" i="50"/>
  <c r="D21" i="50"/>
  <c r="D23" i="50" s="1"/>
  <c r="E20" i="50"/>
  <c r="E27" i="50"/>
  <c r="D198" i="39"/>
  <c r="J198" i="39"/>
  <c r="H198" i="39"/>
  <c r="L198" i="39"/>
  <c r="O195" i="39"/>
  <c r="O197" i="39"/>
  <c r="I198" i="39"/>
  <c r="O192" i="39"/>
  <c r="O189" i="39"/>
  <c r="E198" i="39"/>
  <c r="K198" i="39"/>
  <c r="O190" i="39"/>
  <c r="O191" i="39"/>
  <c r="O193" i="39"/>
  <c r="M198" i="39"/>
  <c r="O194" i="39"/>
  <c r="O196" i="39"/>
  <c r="G198" i="39"/>
  <c r="C56" i="2"/>
  <c r="C54" i="2"/>
  <c r="O188" i="39"/>
  <c r="F198" i="39"/>
  <c r="O187" i="39"/>
  <c r="C198" i="39"/>
  <c r="O46" i="2"/>
  <c r="D16" i="32"/>
  <c r="D76" i="28" s="1"/>
  <c r="D60" i="28" s="1"/>
  <c r="J19" i="36"/>
  <c r="J80" i="28" s="1"/>
  <c r="L198" i="41"/>
  <c r="J210" i="41"/>
  <c r="H19" i="36"/>
  <c r="H80" i="28" s="1"/>
  <c r="G19" i="35"/>
  <c r="G79" i="28" s="1"/>
  <c r="F19" i="34"/>
  <c r="F78" i="28" s="1"/>
  <c r="H204" i="41"/>
  <c r="K70" i="28"/>
  <c r="K62" i="28" s="1"/>
  <c r="C19" i="29"/>
  <c r="C70" i="28" s="1"/>
  <c r="C208" i="41"/>
  <c r="O176" i="39"/>
  <c r="C166" i="29"/>
  <c r="D84" i="43"/>
  <c r="E84" i="43" s="1"/>
  <c r="F84" i="43" s="1"/>
  <c r="G84" i="43" s="1"/>
  <c r="H84" i="43" s="1"/>
  <c r="I84" i="43" s="1"/>
  <c r="J84" i="43" s="1"/>
  <c r="K84" i="43" s="1"/>
  <c r="L84" i="43" s="1"/>
  <c r="M84" i="43" s="1"/>
  <c r="C50" i="2"/>
  <c r="E201" i="41"/>
  <c r="R2" i="43"/>
  <c r="Q80" i="43"/>
  <c r="Q79" i="43"/>
  <c r="Q77" i="43"/>
  <c r="Q78" i="43"/>
  <c r="H5" i="28"/>
  <c r="G4" i="2"/>
  <c r="G13" i="28"/>
  <c r="G21" i="28"/>
  <c r="E142" i="34"/>
  <c r="E188" i="34"/>
  <c r="E109" i="34"/>
  <c r="E22" i="34"/>
  <c r="E92" i="34"/>
  <c r="E181" i="34"/>
  <c r="E161" i="34"/>
  <c r="E126" i="34"/>
  <c r="E58" i="34"/>
  <c r="E40" i="34"/>
  <c r="E77" i="34"/>
  <c r="E181" i="29"/>
  <c r="E142" i="29"/>
  <c r="E109" i="29"/>
  <c r="E77" i="29"/>
  <c r="E40" i="29"/>
  <c r="E188" i="29"/>
  <c r="E161" i="29"/>
  <c r="E126" i="29"/>
  <c r="E92" i="29"/>
  <c r="E58" i="29"/>
  <c r="E22" i="29"/>
  <c r="E126" i="30"/>
  <c r="E77" i="30"/>
  <c r="E22" i="30"/>
  <c r="E58" i="30"/>
  <c r="E181" i="30"/>
  <c r="E161" i="30"/>
  <c r="E109" i="30"/>
  <c r="E40" i="30"/>
  <c r="E188" i="30"/>
  <c r="E92" i="30"/>
  <c r="E142" i="30"/>
  <c r="E142" i="36"/>
  <c r="E77" i="36"/>
  <c r="E22" i="36"/>
  <c r="E126" i="36"/>
  <c r="E58" i="36"/>
  <c r="E161" i="36"/>
  <c r="E188" i="36"/>
  <c r="E40" i="36"/>
  <c r="E109" i="36"/>
  <c r="E181" i="36"/>
  <c r="E92" i="36"/>
  <c r="E142" i="31"/>
  <c r="E126" i="31"/>
  <c r="E188" i="31"/>
  <c r="E58" i="31"/>
  <c r="E40" i="31"/>
  <c r="E22" i="31"/>
  <c r="E161" i="31"/>
  <c r="E77" i="31"/>
  <c r="E181" i="31"/>
  <c r="E92" i="31"/>
  <c r="E109" i="31"/>
  <c r="E92" i="33"/>
  <c r="E77" i="33"/>
  <c r="E58" i="33"/>
  <c r="E40" i="33"/>
  <c r="E22" i="33"/>
  <c r="F34" i="28"/>
  <c r="E49" i="32"/>
  <c r="E77" i="32"/>
  <c r="E65" i="32"/>
  <c r="E34" i="32"/>
  <c r="E19" i="32"/>
  <c r="E188" i="35"/>
  <c r="E109" i="35"/>
  <c r="E92" i="35"/>
  <c r="E126" i="35"/>
  <c r="E181" i="35"/>
  <c r="E161" i="35"/>
  <c r="E40" i="35"/>
  <c r="E22" i="35"/>
  <c r="E142" i="35"/>
  <c r="E77" i="35"/>
  <c r="E58" i="35"/>
  <c r="F4" i="43"/>
  <c r="F4" i="50" s="1"/>
  <c r="F4" i="35"/>
  <c r="F4" i="33"/>
  <c r="F4" i="31"/>
  <c r="F4" i="36"/>
  <c r="F4" i="30"/>
  <c r="F4" i="29"/>
  <c r="F4" i="34"/>
  <c r="F4" i="32"/>
  <c r="F4" i="10"/>
  <c r="F19" i="2"/>
  <c r="F34" i="2"/>
  <c r="F77" i="2"/>
  <c r="F65" i="2"/>
  <c r="F49" i="2"/>
  <c r="E77" i="10"/>
  <c r="E40" i="10"/>
  <c r="E92" i="10"/>
  <c r="E58" i="10"/>
  <c r="E22" i="10"/>
  <c r="E58" i="43"/>
  <c r="E89" i="43"/>
  <c r="E22" i="43"/>
  <c r="E76" i="43"/>
  <c r="E40" i="43"/>
  <c r="P46" i="2"/>
  <c r="Q39" i="2"/>
  <c r="J204" i="41"/>
  <c r="L200" i="41"/>
  <c r="L19" i="30"/>
  <c r="L71" i="28" s="1"/>
  <c r="L63" i="28" s="1"/>
  <c r="G202" i="41"/>
  <c r="M200" i="41"/>
  <c r="J19" i="29"/>
  <c r="J70" i="28" s="1"/>
  <c r="J62" i="28" s="1"/>
  <c r="F208" i="41"/>
  <c r="L208" i="41"/>
  <c r="H205" i="41"/>
  <c r="O69" i="41"/>
  <c r="L204" i="41"/>
  <c r="G69" i="28"/>
  <c r="L207" i="41"/>
  <c r="Y210" i="40"/>
  <c r="BK170" i="40"/>
  <c r="D208" i="41"/>
  <c r="E203" i="41"/>
  <c r="D205" i="41"/>
  <c r="L217" i="41"/>
  <c r="D217" i="41"/>
  <c r="M217" i="41"/>
  <c r="I217" i="41"/>
  <c r="J217" i="41"/>
  <c r="F217" i="41"/>
  <c r="E217" i="41"/>
  <c r="C217" i="41"/>
  <c r="G217" i="41"/>
  <c r="Z210" i="40"/>
  <c r="V210" i="40"/>
  <c r="D198" i="41"/>
  <c r="N11" i="33"/>
  <c r="N8" i="32"/>
  <c r="N6" i="32"/>
  <c r="K71" i="28"/>
  <c r="K63" i="28" s="1"/>
  <c r="K208" i="41"/>
  <c r="D51" i="32"/>
  <c r="C198" i="41"/>
  <c r="K210" i="40"/>
  <c r="E200" i="41"/>
  <c r="F210" i="40"/>
  <c r="J71" i="28"/>
  <c r="E205" i="41"/>
  <c r="AA210" i="40"/>
  <c r="AO210" i="40"/>
  <c r="C210" i="40"/>
  <c r="D201" i="41"/>
  <c r="O167" i="39"/>
  <c r="F70" i="28"/>
  <c r="G209" i="41"/>
  <c r="N14" i="31"/>
  <c r="O149" i="41"/>
  <c r="O5" i="41"/>
  <c r="D69" i="28"/>
  <c r="G207" i="41"/>
  <c r="O20" i="41"/>
  <c r="J201" i="41"/>
  <c r="BF210" i="40"/>
  <c r="O140" i="41"/>
  <c r="I207" i="41"/>
  <c r="O24" i="41"/>
  <c r="F19" i="31"/>
  <c r="F72" i="28" s="1"/>
  <c r="F64" i="28" s="1"/>
  <c r="AY210" i="40"/>
  <c r="O39" i="41"/>
  <c r="K203" i="41"/>
  <c r="F205" i="41"/>
  <c r="AP210" i="40"/>
  <c r="D69" i="30"/>
  <c r="AJ210" i="40"/>
  <c r="C147" i="29"/>
  <c r="J19" i="31"/>
  <c r="J72" i="28" s="1"/>
  <c r="O180" i="39"/>
  <c r="F198" i="41"/>
  <c r="M19" i="29"/>
  <c r="M70" i="28" s="1"/>
  <c r="M62" i="28" s="1"/>
  <c r="BI210" i="40"/>
  <c r="L69" i="28"/>
  <c r="L61" i="28" s="1"/>
  <c r="AC210" i="40"/>
  <c r="G54" i="28"/>
  <c r="O94" i="41"/>
  <c r="E82" i="43"/>
  <c r="F82" i="43" s="1"/>
  <c r="G82" i="43" s="1"/>
  <c r="H82" i="43" s="1"/>
  <c r="I82" i="43" s="1"/>
  <c r="J82" i="43" s="1"/>
  <c r="K82" i="43" s="1"/>
  <c r="L82" i="43" s="1"/>
  <c r="M82" i="43" s="1"/>
  <c r="G205" i="41"/>
  <c r="O172" i="39"/>
  <c r="O52" i="41"/>
  <c r="E218" i="41"/>
  <c r="C152" i="29"/>
  <c r="C171" i="29"/>
  <c r="M198" i="41"/>
  <c r="E206" i="41"/>
  <c r="J209" i="41"/>
  <c r="I19" i="29"/>
  <c r="I70" i="28" s="1"/>
  <c r="I62" i="28" s="1"/>
  <c r="AN210" i="40"/>
  <c r="M208" i="41"/>
  <c r="N15" i="2"/>
  <c r="O13" i="41"/>
  <c r="O174" i="39"/>
  <c r="E210" i="41"/>
  <c r="BE210" i="40"/>
  <c r="L70" i="28"/>
  <c r="O177" i="39"/>
  <c r="E208" i="41"/>
  <c r="J206" i="41"/>
  <c r="J198" i="41"/>
  <c r="O157" i="41"/>
  <c r="D64" i="36"/>
  <c r="AB210" i="40"/>
  <c r="O178" i="39"/>
  <c r="O119" i="41"/>
  <c r="S210" i="40"/>
  <c r="D203" i="41"/>
  <c r="O96" i="41"/>
  <c r="D202" i="41"/>
  <c r="O105" i="41"/>
  <c r="O74" i="41"/>
  <c r="BJ206" i="40"/>
  <c r="BB210" i="40"/>
  <c r="L206" i="41"/>
  <c r="G206" i="41"/>
  <c r="L201" i="41"/>
  <c r="F209" i="41"/>
  <c r="BD210" i="40"/>
  <c r="AM210" i="40"/>
  <c r="G203" i="41"/>
  <c r="AS210" i="40"/>
  <c r="AQ210" i="40"/>
  <c r="L199" i="41"/>
  <c r="O153" i="41"/>
  <c r="E19" i="33"/>
  <c r="E77" i="28" s="1"/>
  <c r="M69" i="28"/>
  <c r="K19" i="31"/>
  <c r="K72" i="28" s="1"/>
  <c r="K64" i="28" s="1"/>
  <c r="U210" i="40"/>
  <c r="M216" i="41"/>
  <c r="O79" i="41"/>
  <c r="E71" i="28"/>
  <c r="E63" i="28" s="1"/>
  <c r="BK165" i="40"/>
  <c r="M201" i="41"/>
  <c r="I204" i="41"/>
  <c r="O47" i="41"/>
  <c r="BG210" i="40"/>
  <c r="T210" i="40"/>
  <c r="D210" i="40"/>
  <c r="O72" i="41"/>
  <c r="F210" i="41"/>
  <c r="D209" i="41"/>
  <c r="H201" i="41"/>
  <c r="K206" i="41"/>
  <c r="I209" i="41"/>
  <c r="F202" i="41"/>
  <c r="AZ210" i="40"/>
  <c r="C218" i="41"/>
  <c r="J202" i="41"/>
  <c r="BJ200" i="40"/>
  <c r="K207" i="41"/>
  <c r="N161" i="41"/>
  <c r="O148" i="41"/>
  <c r="K198" i="41"/>
  <c r="I210" i="41"/>
  <c r="C153" i="30"/>
  <c r="D83" i="43"/>
  <c r="E83" i="43" s="1"/>
  <c r="F83" i="43" s="1"/>
  <c r="G83" i="43" s="1"/>
  <c r="H83" i="43" s="1"/>
  <c r="I83" i="43" s="1"/>
  <c r="J83" i="43" s="1"/>
  <c r="K83" i="43" s="1"/>
  <c r="L83" i="43" s="1"/>
  <c r="M83" i="43" s="1"/>
  <c r="C147" i="31"/>
  <c r="C206" i="41"/>
  <c r="O181" i="39"/>
  <c r="O87" i="41"/>
  <c r="M19" i="31"/>
  <c r="M72" i="28" s="1"/>
  <c r="M64" i="28" s="1"/>
  <c r="C203" i="41"/>
  <c r="G210" i="40"/>
  <c r="K19" i="33"/>
  <c r="K77" i="28" s="1"/>
  <c r="O103" i="41"/>
  <c r="F204" i="41"/>
  <c r="C172" i="30"/>
  <c r="O21" i="41"/>
  <c r="F61" i="28"/>
  <c r="I19" i="30"/>
  <c r="I71" i="28" s="1"/>
  <c r="I63" i="28" s="1"/>
  <c r="C211" i="41"/>
  <c r="C205" i="41"/>
  <c r="G19" i="34"/>
  <c r="G78" i="28" s="1"/>
  <c r="D70" i="28"/>
  <c r="O143" i="41"/>
  <c r="L218" i="41"/>
  <c r="E204" i="41"/>
  <c r="K199" i="41"/>
  <c r="J208" i="41"/>
  <c r="K218" i="41"/>
  <c r="M205" i="41"/>
  <c r="D200" i="41"/>
  <c r="BA210" i="40"/>
  <c r="G19" i="33"/>
  <c r="G77" i="28" s="1"/>
  <c r="N190" i="41"/>
  <c r="O190" i="41" s="1"/>
  <c r="O90" i="41"/>
  <c r="BK168" i="40"/>
  <c r="N9" i="31"/>
  <c r="F193" i="41"/>
  <c r="BC210" i="40"/>
  <c r="O124" i="41"/>
  <c r="O36" i="41"/>
  <c r="O107" i="41"/>
  <c r="O38" i="41"/>
  <c r="O6" i="41"/>
  <c r="O28" i="41"/>
  <c r="AK210" i="40"/>
  <c r="G204" i="41"/>
  <c r="O109" i="41"/>
  <c r="BH210" i="40"/>
  <c r="AR210" i="40"/>
  <c r="E85" i="43"/>
  <c r="F85" i="43" s="1"/>
  <c r="G85" i="43" s="1"/>
  <c r="H85" i="43" s="1"/>
  <c r="I85" i="43" s="1"/>
  <c r="J85" i="43" s="1"/>
  <c r="K85" i="43" s="1"/>
  <c r="L85" i="43" s="1"/>
  <c r="M85" i="43" s="1"/>
  <c r="BK167" i="40"/>
  <c r="N13" i="31"/>
  <c r="O155" i="41"/>
  <c r="G218" i="41"/>
  <c r="K200" i="41"/>
  <c r="J205" i="41"/>
  <c r="N191" i="41"/>
  <c r="O191" i="41" s="1"/>
  <c r="C193" i="41"/>
  <c r="I199" i="41"/>
  <c r="O182" i="39"/>
  <c r="L209" i="41"/>
  <c r="C216" i="41"/>
  <c r="L19" i="34"/>
  <c r="L78" i="28" s="1"/>
  <c r="M71" i="28"/>
  <c r="M63" i="28" s="1"/>
  <c r="N8" i="31"/>
  <c r="D71" i="28"/>
  <c r="I203" i="41"/>
  <c r="BJ201" i="40"/>
  <c r="W210" i="40"/>
  <c r="I200" i="41"/>
  <c r="X210" i="40"/>
  <c r="J210" i="40"/>
  <c r="K209" i="41"/>
  <c r="I210" i="40"/>
  <c r="F71" i="28"/>
  <c r="BK175" i="40"/>
  <c r="O158" i="41"/>
  <c r="O135" i="41"/>
  <c r="O128" i="41"/>
  <c r="O53" i="41"/>
  <c r="N192" i="41"/>
  <c r="O192" i="41" s="1"/>
  <c r="M209" i="41"/>
  <c r="C73" i="33"/>
  <c r="C74" i="33" s="1"/>
  <c r="C23" i="28" s="1"/>
  <c r="G199" i="41"/>
  <c r="H210" i="41"/>
  <c r="O7" i="41"/>
  <c r="O152" i="41"/>
  <c r="E210" i="40"/>
  <c r="O136" i="41"/>
  <c r="O77" i="41"/>
  <c r="M199" i="41"/>
  <c r="I201" i="41"/>
  <c r="BJ198" i="40"/>
  <c r="H207" i="41"/>
  <c r="N182" i="41"/>
  <c r="O182" i="41" s="1"/>
  <c r="C37" i="33"/>
  <c r="BJ208" i="40"/>
  <c r="D60" i="30"/>
  <c r="E202" i="41"/>
  <c r="O75" i="41"/>
  <c r="D210" i="41"/>
  <c r="C163" i="30"/>
  <c r="O104" i="41"/>
  <c r="N180" i="41"/>
  <c r="O180" i="41" s="1"/>
  <c r="O12" i="41"/>
  <c r="N7" i="31"/>
  <c r="K202" i="41"/>
  <c r="AL210" i="40"/>
  <c r="O137" i="41"/>
  <c r="H206" i="41"/>
  <c r="I218" i="41"/>
  <c r="C177" i="41"/>
  <c r="K201" i="41"/>
  <c r="F201" i="41"/>
  <c r="I208" i="41"/>
  <c r="H200" i="41"/>
  <c r="H199" i="41"/>
  <c r="O37" i="41"/>
  <c r="L210" i="40"/>
  <c r="O70" i="41"/>
  <c r="O110" i="41"/>
  <c r="D63" i="33"/>
  <c r="M207" i="41"/>
  <c r="O142" i="41"/>
  <c r="O102" i="41"/>
  <c r="I206" i="41"/>
  <c r="G200" i="41"/>
  <c r="O91" i="41"/>
  <c r="K210" i="41"/>
  <c r="D63" i="31"/>
  <c r="C164" i="35"/>
  <c r="J207" i="41"/>
  <c r="I202" i="41"/>
  <c r="M203" i="41"/>
  <c r="N185" i="41"/>
  <c r="O185" i="41" s="1"/>
  <c r="O133" i="41"/>
  <c r="O59" i="41"/>
  <c r="O86" i="41"/>
  <c r="E209" i="41"/>
  <c r="G210" i="41"/>
  <c r="G201" i="41"/>
  <c r="H202" i="41"/>
  <c r="O192" i="40"/>
  <c r="N8" i="2"/>
  <c r="AE169" i="40"/>
  <c r="O27" i="41"/>
  <c r="F199" i="41"/>
  <c r="L216" i="41"/>
  <c r="D177" i="41"/>
  <c r="C73" i="10"/>
  <c r="C97" i="28" s="1"/>
  <c r="D216" i="41"/>
  <c r="N171" i="41"/>
  <c r="O171" i="41" s="1"/>
  <c r="R41" i="35"/>
  <c r="Q55" i="35"/>
  <c r="M206" i="41"/>
  <c r="D19" i="31"/>
  <c r="D72" i="28" s="1"/>
  <c r="D71" i="31"/>
  <c r="C146" i="36"/>
  <c r="C165" i="36"/>
  <c r="C37" i="10"/>
  <c r="K177" i="41"/>
  <c r="O183" i="39"/>
  <c r="O43" i="41"/>
  <c r="C24" i="34"/>
  <c r="C60" i="34"/>
  <c r="J19" i="10"/>
  <c r="J69" i="28" s="1"/>
  <c r="C170" i="29"/>
  <c r="D67" i="29"/>
  <c r="C151" i="29"/>
  <c r="C174" i="35"/>
  <c r="C155" i="35"/>
  <c r="D71" i="35"/>
  <c r="D207" i="41"/>
  <c r="C24" i="29"/>
  <c r="C60" i="29"/>
  <c r="C30" i="31"/>
  <c r="C66" i="31"/>
  <c r="C151" i="35"/>
  <c r="D67" i="35"/>
  <c r="C170" i="35"/>
  <c r="C170" i="31"/>
  <c r="D67" i="31"/>
  <c r="C151" i="31"/>
  <c r="D59" i="30"/>
  <c r="C143" i="30"/>
  <c r="C162" i="30"/>
  <c r="C168" i="29"/>
  <c r="C149" i="29"/>
  <c r="D19" i="35"/>
  <c r="D79" i="28" s="1"/>
  <c r="C167" i="30"/>
  <c r="D64" i="30"/>
  <c r="C148" i="30"/>
  <c r="D64" i="31"/>
  <c r="C167" i="31"/>
  <c r="C148" i="31"/>
  <c r="C30" i="34"/>
  <c r="D66" i="34" s="1"/>
  <c r="C66" i="34"/>
  <c r="L16" i="32"/>
  <c r="L76" i="28" s="1"/>
  <c r="D19" i="34"/>
  <c r="D78" i="28" s="1"/>
  <c r="J16" i="32"/>
  <c r="J76" i="28" s="1"/>
  <c r="O112" i="41"/>
  <c r="F207" i="41"/>
  <c r="D199" i="41"/>
  <c r="G19" i="30"/>
  <c r="G71" i="28" s="1"/>
  <c r="M19" i="33"/>
  <c r="M77" i="28" s="1"/>
  <c r="F19" i="35"/>
  <c r="F79" i="28" s="1"/>
  <c r="L19" i="31"/>
  <c r="L72" i="28" s="1"/>
  <c r="I19" i="33"/>
  <c r="I77" i="28" s="1"/>
  <c r="I61" i="28" s="1"/>
  <c r="C152" i="34"/>
  <c r="C171" i="34"/>
  <c r="C165" i="34"/>
  <c r="C146" i="34"/>
  <c r="D62" i="34"/>
  <c r="D61" i="35"/>
  <c r="C25" i="2"/>
  <c r="D55" i="2" s="1"/>
  <c r="C55" i="2"/>
  <c r="E19" i="31"/>
  <c r="E72" i="28" s="1"/>
  <c r="E64" i="28" s="1"/>
  <c r="N13" i="2"/>
  <c r="O154" i="41"/>
  <c r="G19" i="29"/>
  <c r="G70" i="28" s="1"/>
  <c r="H19" i="10"/>
  <c r="H69" i="28" s="1"/>
  <c r="H61" i="28" s="1"/>
  <c r="I19" i="31"/>
  <c r="I72" i="28" s="1"/>
  <c r="I64" i="28" s="1"/>
  <c r="C150" i="30"/>
  <c r="C35" i="30"/>
  <c r="D71" i="30" s="1"/>
  <c r="C71" i="30"/>
  <c r="D19" i="33"/>
  <c r="D77" i="28" s="1"/>
  <c r="D70" i="33"/>
  <c r="C172" i="35"/>
  <c r="C153" i="35"/>
  <c r="D69" i="35"/>
  <c r="D62" i="36"/>
  <c r="C164" i="34"/>
  <c r="C145" i="34"/>
  <c r="C148" i="36"/>
  <c r="C167" i="36"/>
  <c r="N168" i="41"/>
  <c r="N172" i="41"/>
  <c r="O172" i="41" s="1"/>
  <c r="C22" i="2"/>
  <c r="D52" i="2" s="1"/>
  <c r="C52" i="2"/>
  <c r="M16" i="32"/>
  <c r="M76" i="28" s="1"/>
  <c r="O76" i="41"/>
  <c r="G198" i="41"/>
  <c r="C169" i="30"/>
  <c r="J19" i="33"/>
  <c r="J77" i="28" s="1"/>
  <c r="C171" i="35"/>
  <c r="C152" i="35"/>
  <c r="C167" i="35"/>
  <c r="D64" i="35"/>
  <c r="D65" i="29"/>
  <c r="N97" i="41"/>
  <c r="H16" i="32"/>
  <c r="H76" i="28" s="1"/>
  <c r="C28" i="2"/>
  <c r="D58" i="2" s="1"/>
  <c r="C58" i="2"/>
  <c r="O89" i="41"/>
  <c r="C26" i="32"/>
  <c r="D56" i="32" s="1"/>
  <c r="C56" i="32"/>
  <c r="J19" i="35"/>
  <c r="J79" i="28" s="1"/>
  <c r="C37" i="36"/>
  <c r="D59" i="36"/>
  <c r="C170" i="36"/>
  <c r="C151" i="36"/>
  <c r="D67" i="36"/>
  <c r="D68" i="35"/>
  <c r="C172" i="34"/>
  <c r="C153" i="34"/>
  <c r="O156" i="41"/>
  <c r="E19" i="29"/>
  <c r="E70" i="28" s="1"/>
  <c r="E62" i="28" s="1"/>
  <c r="E16" i="32"/>
  <c r="E76" i="28" s="1"/>
  <c r="K16" i="32"/>
  <c r="K76" i="28" s="1"/>
  <c r="H19" i="30"/>
  <c r="H71" i="28" s="1"/>
  <c r="H63" i="28" s="1"/>
  <c r="J199" i="41"/>
  <c r="C27" i="30"/>
  <c r="D63" i="30" s="1"/>
  <c r="C63" i="30"/>
  <c r="K19" i="10"/>
  <c r="K69" i="28" s="1"/>
  <c r="L19" i="36"/>
  <c r="L80" i="28" s="1"/>
  <c r="C27" i="35"/>
  <c r="C63" i="35"/>
  <c r="C73" i="35" s="1"/>
  <c r="C172" i="29"/>
  <c r="C153" i="29"/>
  <c r="F216" i="41"/>
  <c r="L177" i="41"/>
  <c r="O160" i="41"/>
  <c r="N173" i="41"/>
  <c r="O173" i="41" s="1"/>
  <c r="J216" i="41"/>
  <c r="N13" i="33"/>
  <c r="O188" i="40"/>
  <c r="O205" i="40" s="1"/>
  <c r="N17" i="41"/>
  <c r="O63" i="41"/>
  <c r="O101" i="41"/>
  <c r="G193" i="41"/>
  <c r="C19" i="30"/>
  <c r="C71" i="28" s="1"/>
  <c r="C19" i="34"/>
  <c r="C78" i="28" s="1"/>
  <c r="O68" i="41"/>
  <c r="O73" i="41"/>
  <c r="G216" i="41"/>
  <c r="O180" i="40"/>
  <c r="O197" i="40" s="1"/>
  <c r="O26" i="41"/>
  <c r="O48" i="41"/>
  <c r="N183" i="41"/>
  <c r="O183" i="41" s="1"/>
  <c r="C199" i="41"/>
  <c r="K41" i="33"/>
  <c r="J55" i="33"/>
  <c r="N176" i="41"/>
  <c r="J177" i="41"/>
  <c r="M211" i="41"/>
  <c r="K204" i="41"/>
  <c r="M210" i="41"/>
  <c r="D206" i="41"/>
  <c r="G208" i="41"/>
  <c r="O150" i="41"/>
  <c r="L211" i="41"/>
  <c r="E207" i="41"/>
  <c r="F177" i="41"/>
  <c r="N174" i="41"/>
  <c r="O174" i="41" s="1"/>
  <c r="F211" i="41"/>
  <c r="M193" i="41"/>
  <c r="M218" i="41"/>
  <c r="M177" i="41"/>
  <c r="J200" i="41"/>
  <c r="BJ207" i="40"/>
  <c r="D211" i="41"/>
  <c r="O41" i="30"/>
  <c r="N55" i="30"/>
  <c r="K205" i="41"/>
  <c r="K216" i="41"/>
  <c r="K217" i="41"/>
  <c r="O31" i="41"/>
  <c r="N33" i="41"/>
  <c r="O33" i="41" s="1"/>
  <c r="K211" i="41"/>
  <c r="N189" i="41"/>
  <c r="O189" i="41" s="1"/>
  <c r="BK174" i="40"/>
  <c r="O92" i="41"/>
  <c r="O78" i="41"/>
  <c r="F200" i="41"/>
  <c r="N81" i="41"/>
  <c r="O179" i="39"/>
  <c r="O165" i="39"/>
  <c r="O164" i="39"/>
  <c r="N12" i="2"/>
  <c r="N186" i="41"/>
  <c r="O186" i="41" s="1"/>
  <c r="O4" i="41"/>
  <c r="O62" i="41"/>
  <c r="M204" i="41"/>
  <c r="N165" i="41"/>
  <c r="O165" i="41" s="1"/>
  <c r="O42" i="41"/>
  <c r="I205" i="41"/>
  <c r="L203" i="41"/>
  <c r="N7" i="33"/>
  <c r="O182" i="40"/>
  <c r="O199" i="40" s="1"/>
  <c r="N175" i="41"/>
  <c r="BJ209" i="40"/>
  <c r="O71" i="41"/>
  <c r="O23" i="41"/>
  <c r="J218" i="41"/>
  <c r="H203" i="41"/>
  <c r="N167" i="41"/>
  <c r="N17" i="31"/>
  <c r="F218" i="41"/>
  <c r="L205" i="41"/>
  <c r="BJ199" i="40"/>
  <c r="H19" i="31"/>
  <c r="H72" i="28" s="1"/>
  <c r="AI210" i="40"/>
  <c r="BJ177" i="40"/>
  <c r="BK177" i="40" s="1"/>
  <c r="D24" i="47" s="1"/>
  <c r="N49" i="41"/>
  <c r="N188" i="41"/>
  <c r="O188" i="41" s="1"/>
  <c r="N164" i="41"/>
  <c r="O164" i="41" s="1"/>
  <c r="BJ203" i="40"/>
  <c r="M202" i="41"/>
  <c r="C162" i="36"/>
  <c r="C73" i="36"/>
  <c r="C74" i="36" s="1"/>
  <c r="C143" i="36"/>
  <c r="J193" i="41"/>
  <c r="G19" i="31"/>
  <c r="G72" i="28" s="1"/>
  <c r="G64" i="28" s="1"/>
  <c r="N184" i="41"/>
  <c r="O184" i="41" s="1"/>
  <c r="O60" i="41"/>
  <c r="H210" i="40"/>
  <c r="O121" i="41"/>
  <c r="O126" i="41"/>
  <c r="F203" i="41"/>
  <c r="J211" i="41"/>
  <c r="J54" i="28"/>
  <c r="H19" i="29"/>
  <c r="H70" i="28" s="1"/>
  <c r="H62" i="28" s="1"/>
  <c r="O30" i="41"/>
  <c r="L210" i="41"/>
  <c r="O116" i="41"/>
  <c r="D193" i="41"/>
  <c r="P194" i="40"/>
  <c r="I198" i="41"/>
  <c r="I193" i="41"/>
  <c r="N129" i="41"/>
  <c r="O129" i="41" s="1"/>
  <c r="N9" i="33"/>
  <c r="O184" i="40"/>
  <c r="N169" i="41"/>
  <c r="P193" i="41"/>
  <c r="G211" i="41"/>
  <c r="O46" i="41"/>
  <c r="O141" i="41"/>
  <c r="O159" i="41"/>
  <c r="O84" i="41"/>
  <c r="H218" i="41"/>
  <c r="L193" i="41"/>
  <c r="O57" i="41"/>
  <c r="J203" i="41"/>
  <c r="D218" i="41"/>
  <c r="N181" i="41"/>
  <c r="O181" i="41" s="1"/>
  <c r="D204" i="41"/>
  <c r="M41" i="10"/>
  <c r="L55" i="10"/>
  <c r="AV194" i="40"/>
  <c r="I177" i="41"/>
  <c r="I216" i="41"/>
  <c r="O190" i="40"/>
  <c r="O207" i="40" s="1"/>
  <c r="O139" i="41"/>
  <c r="I211" i="41"/>
  <c r="O54" i="41"/>
  <c r="O117" i="41"/>
  <c r="N145" i="41"/>
  <c r="O145" i="41" s="1"/>
  <c r="N166" i="41"/>
  <c r="O166" i="41" s="1"/>
  <c r="L202" i="41"/>
  <c r="E193" i="41"/>
  <c r="K193" i="41"/>
  <c r="J41" i="34"/>
  <c r="I55" i="34"/>
  <c r="O111" i="41"/>
  <c r="H211" i="41"/>
  <c r="H216" i="41"/>
  <c r="H177" i="41"/>
  <c r="H209" i="41"/>
  <c r="H208" i="41"/>
  <c r="H193" i="41"/>
  <c r="AU191" i="40"/>
  <c r="N16" i="35"/>
  <c r="N14" i="36"/>
  <c r="BK189" i="40"/>
  <c r="BK206" i="40" s="1"/>
  <c r="N12" i="30"/>
  <c r="AT204" i="40"/>
  <c r="AU171" i="40"/>
  <c r="N6" i="36"/>
  <c r="BK181" i="40"/>
  <c r="N16" i="33"/>
  <c r="O191" i="40"/>
  <c r="N14" i="10"/>
  <c r="N206" i="40"/>
  <c r="O173" i="40"/>
  <c r="N12" i="35"/>
  <c r="AU187" i="40"/>
  <c r="N6" i="10"/>
  <c r="O165" i="40"/>
  <c r="N198" i="40"/>
  <c r="O138" i="41"/>
  <c r="N17" i="34"/>
  <c r="AE192" i="40"/>
  <c r="AE17" i="40"/>
  <c r="N9" i="34"/>
  <c r="AE184" i="40"/>
  <c r="N15" i="35"/>
  <c r="AU190" i="40"/>
  <c r="O134" i="41"/>
  <c r="AT199" i="40"/>
  <c r="N7" i="35"/>
  <c r="AU182" i="40"/>
  <c r="O22" i="41"/>
  <c r="O168" i="40"/>
  <c r="N9" i="10"/>
  <c r="N201" i="40"/>
  <c r="AU185" i="40"/>
  <c r="N10" i="35"/>
  <c r="AU165" i="40"/>
  <c r="AT198" i="40"/>
  <c r="N6" i="30"/>
  <c r="O144" i="41"/>
  <c r="AE190" i="40"/>
  <c r="N15" i="34"/>
  <c r="O41" i="41"/>
  <c r="AD193" i="40"/>
  <c r="N5" i="34"/>
  <c r="AE180" i="40"/>
  <c r="AE197" i="40" s="1"/>
  <c r="N12" i="36"/>
  <c r="BK187" i="40"/>
  <c r="BK204" i="40" s="1"/>
  <c r="N14" i="35"/>
  <c r="AU189" i="40"/>
  <c r="AD204" i="40"/>
  <c r="AE171" i="40"/>
  <c r="N12" i="29"/>
  <c r="AE186" i="40"/>
  <c r="N11" i="34"/>
  <c r="AU17" i="40"/>
  <c r="AT213" i="40"/>
  <c r="AE188" i="40"/>
  <c r="N13" i="34"/>
  <c r="N17" i="36"/>
  <c r="BK192" i="40"/>
  <c r="BK209" i="40" s="1"/>
  <c r="N16" i="36"/>
  <c r="BK191" i="40"/>
  <c r="N8" i="29"/>
  <c r="AD200" i="40"/>
  <c r="AE167" i="40"/>
  <c r="N16" i="30"/>
  <c r="AT208" i="40"/>
  <c r="AU175" i="40"/>
  <c r="N5" i="36"/>
  <c r="BJ193" i="40"/>
  <c r="BK193" i="40" s="1"/>
  <c r="D25" i="47" s="1"/>
  <c r="BK180" i="40"/>
  <c r="BK197" i="40" s="1"/>
  <c r="AD205" i="40"/>
  <c r="AE172" i="40"/>
  <c r="N13" i="29"/>
  <c r="N6" i="29"/>
  <c r="AE165" i="40"/>
  <c r="AD198" i="40"/>
  <c r="N213" i="40"/>
  <c r="O17" i="40"/>
  <c r="N7" i="29"/>
  <c r="AE166" i="40"/>
  <c r="AD199" i="40"/>
  <c r="N11" i="30"/>
  <c r="AT203" i="40"/>
  <c r="AU170" i="40"/>
  <c r="N16" i="29"/>
  <c r="AD208" i="40"/>
  <c r="AE175" i="40"/>
  <c r="N214" i="40"/>
  <c r="O113" i="40"/>
  <c r="AD215" i="40"/>
  <c r="AE129" i="40"/>
  <c r="N10" i="31"/>
  <c r="BK169" i="40"/>
  <c r="BJ202" i="40"/>
  <c r="N7" i="36"/>
  <c r="BK182" i="40"/>
  <c r="BK199" i="40" s="1"/>
  <c r="N8" i="33"/>
  <c r="O183" i="40"/>
  <c r="N10" i="33"/>
  <c r="O185" i="40"/>
  <c r="N13" i="35"/>
  <c r="AU188" i="40"/>
  <c r="H198" i="41"/>
  <c r="N8" i="30"/>
  <c r="AT200" i="40"/>
  <c r="AU167" i="40"/>
  <c r="N15" i="29"/>
  <c r="AE174" i="40"/>
  <c r="AD207" i="40"/>
  <c r="N177" i="40"/>
  <c r="N5" i="10"/>
  <c r="N197" i="40"/>
  <c r="N209" i="40"/>
  <c r="N17" i="10"/>
  <c r="O176" i="40"/>
  <c r="N10" i="36"/>
  <c r="BK185" i="40"/>
  <c r="AE191" i="40"/>
  <c r="N16" i="34"/>
  <c r="N14" i="29"/>
  <c r="AD206" i="40"/>
  <c r="AE173" i="40"/>
  <c r="N205" i="40"/>
  <c r="N13" i="10"/>
  <c r="E199" i="41"/>
  <c r="N6" i="35"/>
  <c r="AU181" i="40"/>
  <c r="N7" i="10"/>
  <c r="N199" i="40"/>
  <c r="O123" i="41"/>
  <c r="N6" i="33"/>
  <c r="N193" i="40"/>
  <c r="O193" i="40" s="1"/>
  <c r="D13" i="47" s="1"/>
  <c r="O181" i="40"/>
  <c r="N9" i="35"/>
  <c r="AU184" i="40"/>
  <c r="N5" i="35"/>
  <c r="AT193" i="40"/>
  <c r="AU193" i="40" s="1"/>
  <c r="D21" i="47" s="1"/>
  <c r="AU180" i="40"/>
  <c r="N14" i="33"/>
  <c r="O189" i="40"/>
  <c r="AD209" i="40"/>
  <c r="N17" i="29"/>
  <c r="AE176" i="40"/>
  <c r="N11" i="35"/>
  <c r="AU186" i="40"/>
  <c r="AD201" i="40"/>
  <c r="N9" i="29"/>
  <c r="AE168" i="40"/>
  <c r="O120" i="41"/>
  <c r="N12" i="31"/>
  <c r="BJ204" i="40"/>
  <c r="N17" i="30"/>
  <c r="AU176" i="40"/>
  <c r="AT209" i="40"/>
  <c r="AT215" i="40"/>
  <c r="AU129" i="40"/>
  <c r="N11" i="10"/>
  <c r="N203" i="40"/>
  <c r="O170" i="40"/>
  <c r="O203" i="40" s="1"/>
  <c r="N17" i="35"/>
  <c r="AU192" i="40"/>
  <c r="N15" i="36"/>
  <c r="BK190" i="40"/>
  <c r="N5" i="31"/>
  <c r="BJ197" i="40"/>
  <c r="N8" i="10"/>
  <c r="N200" i="40"/>
  <c r="O167" i="40"/>
  <c r="AT206" i="40"/>
  <c r="N14" i="30"/>
  <c r="AU173" i="40"/>
  <c r="BJ213" i="40"/>
  <c r="BK65" i="40"/>
  <c r="N19" i="43"/>
  <c r="N8" i="36"/>
  <c r="BK183" i="40"/>
  <c r="N11" i="36"/>
  <c r="BK186" i="40"/>
  <c r="N5" i="29"/>
  <c r="AD197" i="40"/>
  <c r="N15" i="10"/>
  <c r="N207" i="40"/>
  <c r="N5" i="30"/>
  <c r="AT197" i="40"/>
  <c r="AU164" i="40"/>
  <c r="AT177" i="40"/>
  <c r="N7" i="34"/>
  <c r="AE182" i="40"/>
  <c r="O11" i="41"/>
  <c r="N187" i="41"/>
  <c r="O187" i="41" s="1"/>
  <c r="N13" i="36"/>
  <c r="BK188" i="40"/>
  <c r="N13" i="30"/>
  <c r="AT205" i="40"/>
  <c r="AU172" i="40"/>
  <c r="N9" i="36"/>
  <c r="BK184" i="40"/>
  <c r="N10" i="10"/>
  <c r="O169" i="40"/>
  <c r="N202" i="40"/>
  <c r="AD214" i="40"/>
  <c r="AE113" i="40"/>
  <c r="N14" i="34"/>
  <c r="AE189" i="40"/>
  <c r="N204" i="40"/>
  <c r="N12" i="10"/>
  <c r="O171" i="40"/>
  <c r="AT214" i="40"/>
  <c r="AU113" i="40"/>
  <c r="N9" i="30"/>
  <c r="AT201" i="40"/>
  <c r="AU168" i="40"/>
  <c r="N208" i="40"/>
  <c r="N16" i="10"/>
  <c r="O175" i="40"/>
  <c r="AE183" i="40"/>
  <c r="N8" i="34"/>
  <c r="N10" i="30"/>
  <c r="AT202" i="40"/>
  <c r="AU169" i="40"/>
  <c r="AD202" i="40"/>
  <c r="N10" i="34"/>
  <c r="AE185" i="40"/>
  <c r="AT207" i="40"/>
  <c r="N15" i="30"/>
  <c r="AU174" i="40"/>
  <c r="N8" i="35"/>
  <c r="AU183" i="40"/>
  <c r="O56" i="41"/>
  <c r="AE187" i="40"/>
  <c r="N12" i="34"/>
  <c r="N7" i="30"/>
  <c r="AU166" i="40"/>
  <c r="N215" i="40"/>
  <c r="O129" i="40"/>
  <c r="AE181" i="40"/>
  <c r="N6" i="34"/>
  <c r="N55" i="43"/>
  <c r="N37" i="43"/>
  <c r="N12" i="33"/>
  <c r="O187" i="40"/>
  <c r="BK129" i="40"/>
  <c r="BJ215" i="40"/>
  <c r="O32" i="41"/>
  <c r="G177" i="41"/>
  <c r="J16" i="2"/>
  <c r="J68" i="28" s="1"/>
  <c r="M16" i="2"/>
  <c r="M68" i="28" s="1"/>
  <c r="G16" i="2"/>
  <c r="G68" i="28" s="1"/>
  <c r="K16" i="2"/>
  <c r="K68" i="28" s="1"/>
  <c r="G16" i="32"/>
  <c r="G76" i="28" s="1"/>
  <c r="H16" i="2"/>
  <c r="H68" i="28" s="1"/>
  <c r="E16" i="2"/>
  <c r="E68" i="28" s="1"/>
  <c r="C22" i="32"/>
  <c r="D52" i="32" s="1"/>
  <c r="C16" i="32"/>
  <c r="C76" i="28" s="1"/>
  <c r="F16" i="2"/>
  <c r="F68" i="28" s="1"/>
  <c r="C20" i="2"/>
  <c r="C16" i="2"/>
  <c r="C68" i="28" s="1"/>
  <c r="N9" i="2"/>
  <c r="N10" i="2"/>
  <c r="O160" i="39"/>
  <c r="N7" i="2"/>
  <c r="I16" i="32"/>
  <c r="I76" i="28" s="1"/>
  <c r="N6" i="2"/>
  <c r="I16" i="2"/>
  <c r="I68" i="28" s="1"/>
  <c r="O163" i="39"/>
  <c r="N5" i="2"/>
  <c r="L16" i="2"/>
  <c r="L68" i="28" s="1"/>
  <c r="O159" i="39"/>
  <c r="O158" i="39"/>
  <c r="E211" i="41"/>
  <c r="E19" i="10"/>
  <c r="E216" i="41"/>
  <c r="E177" i="41"/>
  <c r="E198" i="41"/>
  <c r="C145" i="29"/>
  <c r="C164" i="29"/>
  <c r="C61" i="28"/>
  <c r="C72" i="28"/>
  <c r="C64" i="28" s="1"/>
  <c r="C173" i="34"/>
  <c r="C154" i="34"/>
  <c r="C173" i="31"/>
  <c r="C154" i="31"/>
  <c r="C165" i="30"/>
  <c r="C146" i="30"/>
  <c r="C79" i="28"/>
  <c r="C168" i="35"/>
  <c r="C149" i="35"/>
  <c r="AD35" i="32" l="1"/>
  <c r="AC46" i="32"/>
  <c r="F2" i="50"/>
  <c r="E21" i="50"/>
  <c r="E23" i="50" s="1"/>
  <c r="F20" i="50"/>
  <c r="F27" i="50"/>
  <c r="O198" i="39"/>
  <c r="J64" i="28"/>
  <c r="F81" i="28"/>
  <c r="F62" i="28"/>
  <c r="G63" i="28"/>
  <c r="D61" i="28"/>
  <c r="D60" i="34"/>
  <c r="D66" i="31"/>
  <c r="D50" i="2"/>
  <c r="D60" i="29"/>
  <c r="S2" i="43"/>
  <c r="R79" i="43"/>
  <c r="R77" i="43"/>
  <c r="R78" i="43"/>
  <c r="R80" i="43"/>
  <c r="F188" i="31"/>
  <c r="F181" i="31"/>
  <c r="F142" i="31"/>
  <c r="F109" i="31"/>
  <c r="F77" i="31"/>
  <c r="F40" i="31"/>
  <c r="F161" i="31"/>
  <c r="F126" i="31"/>
  <c r="F92" i="31"/>
  <c r="F58" i="31"/>
  <c r="F22" i="31"/>
  <c r="F58" i="10"/>
  <c r="F92" i="10"/>
  <c r="F22" i="10"/>
  <c r="F77" i="10"/>
  <c r="F40" i="10"/>
  <c r="F188" i="35"/>
  <c r="F142" i="35"/>
  <c r="F126" i="35"/>
  <c r="F58" i="35"/>
  <c r="F22" i="35"/>
  <c r="F40" i="35"/>
  <c r="F109" i="35"/>
  <c r="F77" i="35"/>
  <c r="F92" i="35"/>
  <c r="F181" i="35"/>
  <c r="F161" i="35"/>
  <c r="F77" i="32"/>
  <c r="F65" i="32"/>
  <c r="F49" i="32"/>
  <c r="F34" i="32"/>
  <c r="F19" i="32"/>
  <c r="F89" i="43"/>
  <c r="F76" i="43"/>
  <c r="F58" i="43"/>
  <c r="F40" i="43"/>
  <c r="F22" i="43"/>
  <c r="G34" i="28"/>
  <c r="F92" i="33"/>
  <c r="F77" i="33"/>
  <c r="F58" i="33"/>
  <c r="F40" i="33"/>
  <c r="F22" i="33"/>
  <c r="F181" i="34"/>
  <c r="F109" i="34"/>
  <c r="F58" i="34"/>
  <c r="F126" i="34"/>
  <c r="F142" i="34"/>
  <c r="F188" i="34"/>
  <c r="F40" i="34"/>
  <c r="F22" i="34"/>
  <c r="F161" i="34"/>
  <c r="F92" i="34"/>
  <c r="F77" i="34"/>
  <c r="F181" i="29"/>
  <c r="F188" i="29"/>
  <c r="F161" i="29"/>
  <c r="F40" i="29"/>
  <c r="F58" i="29"/>
  <c r="F142" i="29"/>
  <c r="F77" i="29"/>
  <c r="F126" i="29"/>
  <c r="F92" i="29"/>
  <c r="F109" i="29"/>
  <c r="F22" i="29"/>
  <c r="CM34" i="28"/>
  <c r="F59" i="28"/>
  <c r="F188" i="30"/>
  <c r="F22" i="30"/>
  <c r="F161" i="30"/>
  <c r="F109" i="30"/>
  <c r="F142" i="30"/>
  <c r="F126" i="30"/>
  <c r="F92" i="30"/>
  <c r="F40" i="30"/>
  <c r="F58" i="30"/>
  <c r="F77" i="30"/>
  <c r="F181" i="30"/>
  <c r="G4" i="43"/>
  <c r="G4" i="50" s="1"/>
  <c r="G4" i="35"/>
  <c r="G4" i="33"/>
  <c r="G4" i="31"/>
  <c r="G4" i="36"/>
  <c r="G4" i="34"/>
  <c r="G4" i="32"/>
  <c r="G4" i="30"/>
  <c r="G4" i="29"/>
  <c r="G4" i="10"/>
  <c r="G77" i="2"/>
  <c r="G49" i="2"/>
  <c r="G19" i="2"/>
  <c r="G65" i="2"/>
  <c r="G34" i="2"/>
  <c r="F188" i="36"/>
  <c r="F181" i="36"/>
  <c r="F161" i="36"/>
  <c r="F92" i="36"/>
  <c r="F109" i="36"/>
  <c r="F77" i="36"/>
  <c r="F58" i="36"/>
  <c r="F40" i="36"/>
  <c r="F22" i="36"/>
  <c r="F142" i="36"/>
  <c r="F126" i="36"/>
  <c r="I5" i="28"/>
  <c r="H4" i="2"/>
  <c r="H21" i="28"/>
  <c r="H13" i="28"/>
  <c r="R39" i="2"/>
  <c r="Q46" i="2"/>
  <c r="E81" i="28"/>
  <c r="O32" i="32"/>
  <c r="G81" i="28"/>
  <c r="J63" i="28"/>
  <c r="G61" i="28"/>
  <c r="M219" i="41"/>
  <c r="I219" i="41"/>
  <c r="O161" i="41"/>
  <c r="BK200" i="40"/>
  <c r="BK198" i="40"/>
  <c r="BK203" i="40"/>
  <c r="O49" i="41"/>
  <c r="N16" i="32"/>
  <c r="N76" i="28" s="1"/>
  <c r="D219" i="41"/>
  <c r="BK208" i="40"/>
  <c r="N205" i="41"/>
  <c r="E219" i="41"/>
  <c r="M61" i="28"/>
  <c r="L62" i="28"/>
  <c r="C166" i="30"/>
  <c r="E60" i="28"/>
  <c r="C105" i="28"/>
  <c r="C89" i="28" s="1"/>
  <c r="O97" i="41"/>
  <c r="N210" i="41"/>
  <c r="N209" i="41"/>
  <c r="L64" i="28"/>
  <c r="J73" i="28"/>
  <c r="G62" i="28"/>
  <c r="O201" i="40"/>
  <c r="D62" i="28"/>
  <c r="C219" i="41"/>
  <c r="D73" i="28"/>
  <c r="AE202" i="40"/>
  <c r="BK201" i="40"/>
  <c r="J61" i="28"/>
  <c r="L219" i="41"/>
  <c r="D63" i="28"/>
  <c r="G219" i="41"/>
  <c r="C37" i="35"/>
  <c r="O207" i="41"/>
  <c r="H60" i="28"/>
  <c r="O209" i="40"/>
  <c r="C144" i="34"/>
  <c r="C37" i="34"/>
  <c r="C163" i="34"/>
  <c r="F63" i="28"/>
  <c r="L81" i="28"/>
  <c r="C150" i="34"/>
  <c r="C169" i="34"/>
  <c r="C37" i="29"/>
  <c r="O175" i="41"/>
  <c r="C37" i="30"/>
  <c r="J219" i="41"/>
  <c r="C155" i="30"/>
  <c r="C174" i="30"/>
  <c r="F219" i="41"/>
  <c r="H64" i="28"/>
  <c r="K60" i="28"/>
  <c r="AU206" i="40"/>
  <c r="C147" i="30"/>
  <c r="C144" i="29"/>
  <c r="C157" i="29" s="1"/>
  <c r="C158" i="29" s="1"/>
  <c r="N203" i="41"/>
  <c r="C163" i="29"/>
  <c r="C176" i="29" s="1"/>
  <c r="C183" i="29" s="1"/>
  <c r="N199" i="41"/>
  <c r="AE199" i="40"/>
  <c r="K81" i="28"/>
  <c r="O17" i="41"/>
  <c r="C157" i="36"/>
  <c r="C158" i="36" s="1"/>
  <c r="C74" i="10"/>
  <c r="C15" i="28" s="1"/>
  <c r="C7" i="28" s="1"/>
  <c r="C108" i="28"/>
  <c r="N202" i="41"/>
  <c r="S41" i="35"/>
  <c r="R55" i="35"/>
  <c r="J81" i="28"/>
  <c r="M81" i="28"/>
  <c r="C37" i="31"/>
  <c r="C169" i="31"/>
  <c r="C176" i="31" s="1"/>
  <c r="C176" i="36"/>
  <c r="C183" i="36" s="1"/>
  <c r="C185" i="36" s="1"/>
  <c r="D63" i="35"/>
  <c r="C147" i="35"/>
  <c r="C157" i="35" s="1"/>
  <c r="C166" i="35"/>
  <c r="C176" i="35" s="1"/>
  <c r="C183" i="35" s="1"/>
  <c r="C185" i="35" s="1"/>
  <c r="I81" i="28"/>
  <c r="D81" i="28"/>
  <c r="O199" i="41"/>
  <c r="D64" i="28"/>
  <c r="O81" i="41"/>
  <c r="N19" i="31"/>
  <c r="D29" i="31" s="1"/>
  <c r="O168" i="41"/>
  <c r="G73" i="28"/>
  <c r="O176" i="41"/>
  <c r="C150" i="31"/>
  <c r="C157" i="31" s="1"/>
  <c r="O208" i="40"/>
  <c r="O200" i="41"/>
  <c r="N198" i="41"/>
  <c r="N208" i="41"/>
  <c r="AU207" i="40"/>
  <c r="O38" i="31"/>
  <c r="K219" i="41"/>
  <c r="C73" i="30"/>
  <c r="C99" i="28" s="1"/>
  <c r="O203" i="41"/>
  <c r="L41" i="33"/>
  <c r="K55" i="33"/>
  <c r="O210" i="41"/>
  <c r="O209" i="41"/>
  <c r="O208" i="41"/>
  <c r="O169" i="41"/>
  <c r="C73" i="31"/>
  <c r="C74" i="31" s="1"/>
  <c r="P41" i="30"/>
  <c r="O55" i="30"/>
  <c r="BK207" i="40"/>
  <c r="N200" i="41"/>
  <c r="O201" i="41"/>
  <c r="C73" i="29"/>
  <c r="C98" i="28" s="1"/>
  <c r="C73" i="34"/>
  <c r="C106" i="28" s="1"/>
  <c r="N207" i="41"/>
  <c r="AU205" i="40"/>
  <c r="N193" i="41"/>
  <c r="O193" i="41" s="1"/>
  <c r="N201" i="41"/>
  <c r="O167" i="41"/>
  <c r="O218" i="41"/>
  <c r="O202" i="41"/>
  <c r="O198" i="41"/>
  <c r="K61" i="28"/>
  <c r="AU197" i="40"/>
  <c r="AU203" i="40"/>
  <c r="AU208" i="40"/>
  <c r="AU209" i="40"/>
  <c r="H219" i="41"/>
  <c r="O38" i="10"/>
  <c r="AU201" i="40"/>
  <c r="BK213" i="40"/>
  <c r="N41" i="10"/>
  <c r="M55" i="10"/>
  <c r="N218" i="41"/>
  <c r="O204" i="40"/>
  <c r="K41" i="34"/>
  <c r="J55" i="34"/>
  <c r="K73" i="28"/>
  <c r="AU204" i="40"/>
  <c r="J60" i="28"/>
  <c r="O205" i="41"/>
  <c r="O200" i="40"/>
  <c r="AE201" i="40"/>
  <c r="AE209" i="40"/>
  <c r="AE204" i="40"/>
  <c r="AE206" i="40"/>
  <c r="O213" i="40"/>
  <c r="O215" i="40"/>
  <c r="P56" i="43"/>
  <c r="AU214" i="40"/>
  <c r="D22" i="47"/>
  <c r="AE214" i="40"/>
  <c r="D18" i="47"/>
  <c r="P38" i="43"/>
  <c r="N19" i="30"/>
  <c r="O38" i="30"/>
  <c r="AU215" i="40"/>
  <c r="AE215" i="40"/>
  <c r="O38" i="36"/>
  <c r="AE205" i="40"/>
  <c r="AU198" i="40"/>
  <c r="BK202" i="40"/>
  <c r="N19" i="35"/>
  <c r="N79" i="43"/>
  <c r="N84" i="43" s="1"/>
  <c r="O84" i="43" s="1"/>
  <c r="N56" i="43"/>
  <c r="AU202" i="40"/>
  <c r="BK215" i="40"/>
  <c r="O38" i="35"/>
  <c r="O202" i="40"/>
  <c r="AE208" i="40"/>
  <c r="AE198" i="40"/>
  <c r="AE200" i="40"/>
  <c r="AU213" i="40"/>
  <c r="O198" i="40"/>
  <c r="N19" i="36"/>
  <c r="N78" i="43"/>
  <c r="N83" i="43" s="1"/>
  <c r="O83" i="43" s="1"/>
  <c r="N38" i="43"/>
  <c r="N19" i="34"/>
  <c r="D14" i="47"/>
  <c r="O214" i="40"/>
  <c r="P20" i="43"/>
  <c r="AU199" i="40"/>
  <c r="AT210" i="40"/>
  <c r="AU177" i="40"/>
  <c r="N77" i="43"/>
  <c r="N82" i="43" s="1"/>
  <c r="O82" i="43" s="1"/>
  <c r="N20" i="43"/>
  <c r="N19" i="10"/>
  <c r="N69" i="28" s="1"/>
  <c r="O38" i="34"/>
  <c r="AE207" i="40"/>
  <c r="O38" i="33"/>
  <c r="N19" i="33"/>
  <c r="N210" i="40"/>
  <c r="O177" i="40"/>
  <c r="AU200" i="40"/>
  <c r="AE193" i="40"/>
  <c r="O206" i="40"/>
  <c r="M60" i="28"/>
  <c r="M73" i="28"/>
  <c r="C62" i="28"/>
  <c r="H73" i="28"/>
  <c r="H81" i="28"/>
  <c r="G60" i="28"/>
  <c r="L60" i="28"/>
  <c r="L73" i="28"/>
  <c r="C61" i="2"/>
  <c r="C96" i="28" s="1"/>
  <c r="C31" i="2"/>
  <c r="O169" i="39"/>
  <c r="O184" i="39" s="1"/>
  <c r="I60" i="28"/>
  <c r="I65" i="28" s="1"/>
  <c r="I73" i="28"/>
  <c r="F73" i="28"/>
  <c r="F60" i="28"/>
  <c r="N16" i="2"/>
  <c r="O32" i="2"/>
  <c r="O33" i="2" s="1"/>
  <c r="C60" i="28"/>
  <c r="C61" i="32"/>
  <c r="C31" i="32"/>
  <c r="E69" i="28"/>
  <c r="C26" i="28"/>
  <c r="C74" i="35"/>
  <c r="C107" i="28"/>
  <c r="C81" i="28"/>
  <c r="C63" i="28"/>
  <c r="AE35" i="32" l="1"/>
  <c r="AD46" i="32"/>
  <c r="G2" i="50"/>
  <c r="F21" i="50"/>
  <c r="F23" i="50" s="1"/>
  <c r="G27" i="50"/>
  <c r="G20" i="50"/>
  <c r="D20" i="2"/>
  <c r="E20" i="2" s="1"/>
  <c r="N68" i="28"/>
  <c r="D9" i="47"/>
  <c r="P169" i="39"/>
  <c r="T2" i="43"/>
  <c r="S79" i="43"/>
  <c r="S80" i="43"/>
  <c r="S77" i="43"/>
  <c r="S78" i="43"/>
  <c r="H34" i="28"/>
  <c r="G188" i="36"/>
  <c r="G181" i="36"/>
  <c r="G161" i="36"/>
  <c r="G142" i="36"/>
  <c r="G77" i="36"/>
  <c r="G109" i="36"/>
  <c r="G58" i="36"/>
  <c r="G126" i="36"/>
  <c r="G92" i="36"/>
  <c r="G40" i="36"/>
  <c r="G22" i="36"/>
  <c r="G59" i="28"/>
  <c r="CN34" i="28"/>
  <c r="G142" i="34"/>
  <c r="G92" i="34"/>
  <c r="G161" i="34"/>
  <c r="G77" i="34"/>
  <c r="G188" i="34"/>
  <c r="G181" i="34"/>
  <c r="G40" i="34"/>
  <c r="G22" i="34"/>
  <c r="G126" i="34"/>
  <c r="G58" i="34"/>
  <c r="G109" i="34"/>
  <c r="H4" i="36"/>
  <c r="H4" i="34"/>
  <c r="H4" i="32"/>
  <c r="H4" i="30"/>
  <c r="H4" i="35"/>
  <c r="H4" i="33"/>
  <c r="H4" i="31"/>
  <c r="H4" i="43"/>
  <c r="H4" i="50" s="1"/>
  <c r="H4" i="29"/>
  <c r="H4" i="10"/>
  <c r="H77" i="2"/>
  <c r="H65" i="2"/>
  <c r="H49" i="2"/>
  <c r="H34" i="2"/>
  <c r="H19" i="2"/>
  <c r="G188" i="31"/>
  <c r="G161" i="31"/>
  <c r="G126" i="31"/>
  <c r="G92" i="31"/>
  <c r="G58" i="31"/>
  <c r="G22" i="31"/>
  <c r="G181" i="31"/>
  <c r="G142" i="31"/>
  <c r="G40" i="31"/>
  <c r="G109" i="31"/>
  <c r="G77" i="31"/>
  <c r="J5" i="28"/>
  <c r="I4" i="2"/>
  <c r="I21" i="28"/>
  <c r="I13" i="28"/>
  <c r="G77" i="33"/>
  <c r="G40" i="33"/>
  <c r="G92" i="33"/>
  <c r="G58" i="33"/>
  <c r="G22" i="33"/>
  <c r="F67" i="28"/>
  <c r="F75" i="28" s="1"/>
  <c r="F87" i="28"/>
  <c r="F95" i="28" s="1"/>
  <c r="F103" i="28" s="1"/>
  <c r="G58" i="10"/>
  <c r="G92" i="10"/>
  <c r="G22" i="10"/>
  <c r="G77" i="10"/>
  <c r="G40" i="10"/>
  <c r="G92" i="35"/>
  <c r="G181" i="35"/>
  <c r="G142" i="35"/>
  <c r="G109" i="35"/>
  <c r="G188" i="35"/>
  <c r="G77" i="35"/>
  <c r="G161" i="35"/>
  <c r="G58" i="35"/>
  <c r="G126" i="35"/>
  <c r="G22" i="35"/>
  <c r="G40" i="35"/>
  <c r="G58" i="29"/>
  <c r="G142" i="29"/>
  <c r="G77" i="29"/>
  <c r="G161" i="29"/>
  <c r="G126" i="29"/>
  <c r="G92" i="29"/>
  <c r="G188" i="29"/>
  <c r="G109" i="29"/>
  <c r="G181" i="29"/>
  <c r="G40" i="29"/>
  <c r="G22" i="29"/>
  <c r="G89" i="43"/>
  <c r="G76" i="43"/>
  <c r="G40" i="43"/>
  <c r="G22" i="43"/>
  <c r="G58" i="43"/>
  <c r="G22" i="30"/>
  <c r="G188" i="30"/>
  <c r="G142" i="30"/>
  <c r="G77" i="30"/>
  <c r="G181" i="30"/>
  <c r="G126" i="30"/>
  <c r="G92" i="30"/>
  <c r="G58" i="30"/>
  <c r="G109" i="30"/>
  <c r="G161" i="30"/>
  <c r="G40" i="30"/>
  <c r="G77" i="32"/>
  <c r="G65" i="32"/>
  <c r="G34" i="32"/>
  <c r="G19" i="32"/>
  <c r="G49" i="32"/>
  <c r="S39" i="2"/>
  <c r="R46" i="2"/>
  <c r="P83" i="43"/>
  <c r="Q83" i="43" s="1"/>
  <c r="R83" i="43" s="1"/>
  <c r="S83" i="43" s="1"/>
  <c r="P84" i="43"/>
  <c r="Q84" i="43" s="1"/>
  <c r="R84" i="43" s="1"/>
  <c r="P82" i="43"/>
  <c r="Q82" i="43" s="1"/>
  <c r="R82" i="43" s="1"/>
  <c r="M65" i="28"/>
  <c r="D21" i="32"/>
  <c r="E51" i="32" s="1"/>
  <c r="F65" i="28"/>
  <c r="L65" i="28"/>
  <c r="D28" i="32"/>
  <c r="E58" i="32" s="1"/>
  <c r="D26" i="32"/>
  <c r="E56" i="32" s="1"/>
  <c r="D24" i="32"/>
  <c r="E54" i="32" s="1"/>
  <c r="D27" i="32"/>
  <c r="E57" i="32" s="1"/>
  <c r="D22" i="32"/>
  <c r="D29" i="32"/>
  <c r="E59" i="32" s="1"/>
  <c r="G65" i="28"/>
  <c r="J65" i="28"/>
  <c r="D23" i="32"/>
  <c r="E53" i="32" s="1"/>
  <c r="D20" i="32"/>
  <c r="E20" i="32" s="1"/>
  <c r="D25" i="32"/>
  <c r="E55" i="32" s="1"/>
  <c r="D24" i="31"/>
  <c r="E24" i="31" s="1"/>
  <c r="D30" i="31"/>
  <c r="E30" i="31" s="1"/>
  <c r="E150" i="31" s="1"/>
  <c r="D31" i="31"/>
  <c r="D151" i="31" s="1"/>
  <c r="D26" i="31"/>
  <c r="E26" i="31" s="1"/>
  <c r="E146" i="31" s="1"/>
  <c r="K65" i="28"/>
  <c r="C176" i="30"/>
  <c r="C183" i="30" s="1"/>
  <c r="C185" i="30" s="1"/>
  <c r="D24" i="10"/>
  <c r="E60" i="10" s="1"/>
  <c r="C189" i="36"/>
  <c r="C191" i="36" s="1"/>
  <c r="C176" i="34"/>
  <c r="C177" i="34" s="1"/>
  <c r="C157" i="34"/>
  <c r="C182" i="34" s="1"/>
  <c r="H65" i="28"/>
  <c r="C157" i="30"/>
  <c r="C189" i="30" s="1"/>
  <c r="C191" i="30" s="1"/>
  <c r="D65" i="28"/>
  <c r="C182" i="29"/>
  <c r="C196" i="29" s="1"/>
  <c r="C189" i="29"/>
  <c r="C191" i="29" s="1"/>
  <c r="C182" i="36"/>
  <c r="C184" i="36" s="1"/>
  <c r="C186" i="36" s="1"/>
  <c r="D33" i="10"/>
  <c r="E69" i="10" s="1"/>
  <c r="C100" i="28"/>
  <c r="C92" i="28" s="1"/>
  <c r="D33" i="31"/>
  <c r="E69" i="31" s="1"/>
  <c r="D23" i="31"/>
  <c r="D28" i="31"/>
  <c r="D167" i="31" s="1"/>
  <c r="D32" i="31"/>
  <c r="E68" i="31" s="1"/>
  <c r="D27" i="31"/>
  <c r="E63" i="31" s="1"/>
  <c r="D25" i="31"/>
  <c r="E61" i="31" s="1"/>
  <c r="D34" i="31"/>
  <c r="D154" i="31" s="1"/>
  <c r="D35" i="31"/>
  <c r="E71" i="31" s="1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AB30" i="2" s="1"/>
  <c r="AC30" i="2" s="1"/>
  <c r="AD30" i="2" s="1"/>
  <c r="AE30" i="2" s="1"/>
  <c r="AF30" i="2" s="1"/>
  <c r="AG30" i="2" s="1"/>
  <c r="AH30" i="2" s="1"/>
  <c r="AI30" i="2" s="1"/>
  <c r="AJ30" i="2" s="1"/>
  <c r="AK30" i="2" s="1"/>
  <c r="AL30" i="2" s="1"/>
  <c r="AM30" i="2" s="1"/>
  <c r="AN30" i="2" s="1"/>
  <c r="AO30" i="2" s="1"/>
  <c r="AP30" i="2" s="1"/>
  <c r="AQ30" i="2" s="1"/>
  <c r="AR30" i="2" s="1"/>
  <c r="AS30" i="2" s="1"/>
  <c r="AT30" i="2" s="1"/>
  <c r="AU30" i="2" s="1"/>
  <c r="AV30" i="2" s="1"/>
  <c r="AW30" i="2" s="1"/>
  <c r="AX30" i="2" s="1"/>
  <c r="AY30" i="2" s="1"/>
  <c r="AZ30" i="2" s="1"/>
  <c r="BA30" i="2" s="1"/>
  <c r="BB30" i="2" s="1"/>
  <c r="BC30" i="2" s="1"/>
  <c r="BD30" i="2" s="1"/>
  <c r="BE30" i="2" s="1"/>
  <c r="BF30" i="2" s="1"/>
  <c r="BG30" i="2" s="1"/>
  <c r="BH30" i="2" s="1"/>
  <c r="BI30" i="2" s="1"/>
  <c r="BJ30" i="2" s="1"/>
  <c r="BK30" i="2" s="1"/>
  <c r="BL30" i="2" s="1"/>
  <c r="BM30" i="2" s="1"/>
  <c r="BN30" i="2" s="1"/>
  <c r="BO30" i="2" s="1"/>
  <c r="BP30" i="2" s="1"/>
  <c r="BQ30" i="2" s="1"/>
  <c r="BR30" i="2" s="1"/>
  <c r="BS30" i="2" s="1"/>
  <c r="BT30" i="2" s="1"/>
  <c r="BU30" i="2" s="1"/>
  <c r="BV30" i="2" s="1"/>
  <c r="BW30" i="2" s="1"/>
  <c r="BX30" i="2" s="1"/>
  <c r="BY30" i="2" s="1"/>
  <c r="BZ30" i="2" s="1"/>
  <c r="CA30" i="2" s="1"/>
  <c r="CB30" i="2" s="1"/>
  <c r="CC30" i="2" s="1"/>
  <c r="CD30" i="2" s="1"/>
  <c r="CE30" i="2" s="1"/>
  <c r="CF30" i="2" s="1"/>
  <c r="CG30" i="2" s="1"/>
  <c r="CH30" i="2" s="1"/>
  <c r="C74" i="30"/>
  <c r="C17" i="28" s="1"/>
  <c r="D28" i="10"/>
  <c r="E64" i="10" s="1"/>
  <c r="D32" i="10"/>
  <c r="E68" i="10" s="1"/>
  <c r="D25" i="10"/>
  <c r="E61" i="10" s="1"/>
  <c r="C190" i="35"/>
  <c r="C192" i="35" s="1"/>
  <c r="D26" i="10"/>
  <c r="E62" i="10" s="1"/>
  <c r="C177" i="35"/>
  <c r="D30" i="10"/>
  <c r="E66" i="10" s="1"/>
  <c r="D29" i="10"/>
  <c r="E65" i="10" s="1"/>
  <c r="S55" i="35"/>
  <c r="C189" i="31"/>
  <c r="C191" i="31" s="1"/>
  <c r="C158" i="31"/>
  <c r="C178" i="31"/>
  <c r="C179" i="31" s="1"/>
  <c r="C182" i="31"/>
  <c r="C184" i="31" s="1"/>
  <c r="C177" i="31"/>
  <c r="C190" i="31"/>
  <c r="C192" i="31" s="1"/>
  <c r="C183" i="31"/>
  <c r="C185" i="31" s="1"/>
  <c r="C182" i="35"/>
  <c r="C184" i="35" s="1"/>
  <c r="C186" i="35" s="1"/>
  <c r="C158" i="35"/>
  <c r="C189" i="35"/>
  <c r="C178" i="35"/>
  <c r="C179" i="35" s="1"/>
  <c r="C178" i="36"/>
  <c r="C179" i="36" s="1"/>
  <c r="C190" i="36"/>
  <c r="C192" i="36" s="1"/>
  <c r="E29" i="31"/>
  <c r="E168" i="31" s="1"/>
  <c r="E65" i="31"/>
  <c r="E50" i="2"/>
  <c r="C177" i="36"/>
  <c r="C185" i="29"/>
  <c r="M41" i="33"/>
  <c r="L55" i="33"/>
  <c r="C73" i="28"/>
  <c r="Q41" i="30"/>
  <c r="P55" i="30"/>
  <c r="C74" i="29"/>
  <c r="C16" i="28" s="1"/>
  <c r="C74" i="34"/>
  <c r="C24" i="28" s="1"/>
  <c r="C178" i="29"/>
  <c r="C179" i="29" s="1"/>
  <c r="C190" i="29"/>
  <c r="C192" i="29" s="1"/>
  <c r="D61" i="32"/>
  <c r="D104" i="28" s="1"/>
  <c r="C177" i="29"/>
  <c r="D29" i="47"/>
  <c r="O41" i="10"/>
  <c r="N55" i="10"/>
  <c r="D44" i="47"/>
  <c r="D23" i="2"/>
  <c r="E53" i="2" s="1"/>
  <c r="D42" i="47"/>
  <c r="D27" i="10"/>
  <c r="E63" i="10" s="1"/>
  <c r="D34" i="10"/>
  <c r="E70" i="10" s="1"/>
  <c r="D26" i="2"/>
  <c r="E56" i="2" s="1"/>
  <c r="D43" i="47"/>
  <c r="D23" i="10"/>
  <c r="D35" i="10"/>
  <c r="D31" i="10"/>
  <c r="E67" i="10" s="1"/>
  <c r="L41" i="34"/>
  <c r="K55" i="34"/>
  <c r="N78" i="28"/>
  <c r="D35" i="34"/>
  <c r="D26" i="34"/>
  <c r="D24" i="34"/>
  <c r="D23" i="34"/>
  <c r="D33" i="34"/>
  <c r="D31" i="34"/>
  <c r="D34" i="34"/>
  <c r="D29" i="34"/>
  <c r="D25" i="34"/>
  <c r="D27" i="34"/>
  <c r="D30" i="34"/>
  <c r="D28" i="34"/>
  <c r="D32" i="34"/>
  <c r="D17" i="47"/>
  <c r="O194" i="40"/>
  <c r="O210" i="40"/>
  <c r="N77" i="28"/>
  <c r="N61" i="28" s="1"/>
  <c r="D29" i="33"/>
  <c r="E65" i="33" s="1"/>
  <c r="D31" i="33"/>
  <c r="E67" i="33" s="1"/>
  <c r="D26" i="33"/>
  <c r="E62" i="33" s="1"/>
  <c r="D28" i="33"/>
  <c r="E64" i="33" s="1"/>
  <c r="D35" i="33"/>
  <c r="E71" i="33" s="1"/>
  <c r="D30" i="33"/>
  <c r="E66" i="33" s="1"/>
  <c r="D25" i="33"/>
  <c r="E61" i="33" s="1"/>
  <c r="D32" i="33"/>
  <c r="E68" i="33" s="1"/>
  <c r="D27" i="33"/>
  <c r="E63" i="33" s="1"/>
  <c r="D23" i="33"/>
  <c r="D34" i="33"/>
  <c r="E70" i="33" s="1"/>
  <c r="D33" i="33"/>
  <c r="E69" i="33" s="1"/>
  <c r="D24" i="33"/>
  <c r="E60" i="33" s="1"/>
  <c r="D20" i="47"/>
  <c r="AU210" i="40"/>
  <c r="AU194" i="40"/>
  <c r="D23" i="47" s="1"/>
  <c r="N79" i="28"/>
  <c r="E35" i="35"/>
  <c r="F71" i="35" s="1"/>
  <c r="D34" i="35"/>
  <c r="F35" i="35"/>
  <c r="G71" i="35" s="1"/>
  <c r="D27" i="35"/>
  <c r="D35" i="35"/>
  <c r="E71" i="35" s="1"/>
  <c r="D24" i="35"/>
  <c r="E60" i="35" s="1"/>
  <c r="G27" i="35"/>
  <c r="H63" i="35" s="1"/>
  <c r="D25" i="35"/>
  <c r="H35" i="35"/>
  <c r="I71" i="35" s="1"/>
  <c r="I25" i="35"/>
  <c r="D28" i="35"/>
  <c r="G35" i="35"/>
  <c r="H71" i="35" s="1"/>
  <c r="D31" i="35"/>
  <c r="D26" i="35"/>
  <c r="E62" i="35" s="1"/>
  <c r="D29" i="35"/>
  <c r="D32" i="35"/>
  <c r="D23" i="35"/>
  <c r="G32" i="35"/>
  <c r="H68" i="35" s="1"/>
  <c r="F28" i="35"/>
  <c r="H26" i="35"/>
  <c r="J26" i="35"/>
  <c r="K62" i="35" s="1"/>
  <c r="H27" i="35"/>
  <c r="H28" i="35"/>
  <c r="I35" i="35"/>
  <c r="E26" i="35"/>
  <c r="E24" i="35"/>
  <c r="F60" i="35" s="1"/>
  <c r="K26" i="35"/>
  <c r="L62" i="35" s="1"/>
  <c r="H32" i="35"/>
  <c r="F24" i="35"/>
  <c r="I29" i="35"/>
  <c r="D30" i="35"/>
  <c r="D33" i="35"/>
  <c r="L26" i="35"/>
  <c r="I33" i="35"/>
  <c r="I30" i="35"/>
  <c r="N80" i="28"/>
  <c r="D34" i="36"/>
  <c r="D25" i="36"/>
  <c r="D26" i="36"/>
  <c r="D33" i="36"/>
  <c r="D23" i="36"/>
  <c r="D30" i="36"/>
  <c r="D32" i="36"/>
  <c r="D29" i="36"/>
  <c r="D35" i="36"/>
  <c r="D31" i="36"/>
  <c r="G29" i="36"/>
  <c r="D27" i="36"/>
  <c r="E23" i="36"/>
  <c r="D24" i="36"/>
  <c r="D28" i="36"/>
  <c r="N71" i="28"/>
  <c r="D30" i="30"/>
  <c r="E66" i="30" s="1"/>
  <c r="D31" i="30"/>
  <c r="E67" i="30" s="1"/>
  <c r="D29" i="30"/>
  <c r="E65" i="30" s="1"/>
  <c r="D26" i="30"/>
  <c r="E62" i="30" s="1"/>
  <c r="D27" i="30"/>
  <c r="E63" i="30" s="1"/>
  <c r="D23" i="30"/>
  <c r="D35" i="30"/>
  <c r="E71" i="30" s="1"/>
  <c r="D32" i="30"/>
  <c r="E68" i="30" s="1"/>
  <c r="D24" i="30"/>
  <c r="E60" i="30" s="1"/>
  <c r="D33" i="30"/>
  <c r="E69" i="30" s="1"/>
  <c r="D34" i="30"/>
  <c r="E70" i="30" s="1"/>
  <c r="D25" i="30"/>
  <c r="E61" i="30" s="1"/>
  <c r="D28" i="30"/>
  <c r="E64" i="30" s="1"/>
  <c r="C91" i="28"/>
  <c r="D22" i="2"/>
  <c r="E52" i="2" s="1"/>
  <c r="D25" i="2"/>
  <c r="E55" i="2" s="1"/>
  <c r="D27" i="2"/>
  <c r="E57" i="2" s="1"/>
  <c r="E51" i="2"/>
  <c r="D24" i="2"/>
  <c r="E54" i="2" s="1"/>
  <c r="C65" i="28"/>
  <c r="C104" i="28"/>
  <c r="C109" i="28" s="1"/>
  <c r="C62" i="32"/>
  <c r="C22" i="28" s="1"/>
  <c r="D28" i="2"/>
  <c r="E58" i="2" s="1"/>
  <c r="C62" i="2"/>
  <c r="D29" i="2"/>
  <c r="E59" i="2" s="1"/>
  <c r="O201" i="39"/>
  <c r="E73" i="28"/>
  <c r="E61" i="28"/>
  <c r="E65" i="28" s="1"/>
  <c r="D168" i="31"/>
  <c r="D149" i="31"/>
  <c r="C25" i="28"/>
  <c r="C90" i="28"/>
  <c r="C18" i="28"/>
  <c r="C10" i="28" s="1"/>
  <c r="C12" i="28" l="1"/>
  <c r="C14" i="28"/>
  <c r="AF35" i="32"/>
  <c r="AE46" i="32"/>
  <c r="S82" i="43"/>
  <c r="S84" i="43"/>
  <c r="H2" i="50"/>
  <c r="G21" i="50"/>
  <c r="G23" i="50" s="1"/>
  <c r="H27" i="50"/>
  <c r="H20" i="50"/>
  <c r="D144" i="31"/>
  <c r="D163" i="31"/>
  <c r="E21" i="32"/>
  <c r="F51" i="32" s="1"/>
  <c r="F50" i="32"/>
  <c r="D169" i="31"/>
  <c r="E27" i="32"/>
  <c r="F57" i="32" s="1"/>
  <c r="F50" i="2"/>
  <c r="E28" i="32"/>
  <c r="F58" i="32" s="1"/>
  <c r="E59" i="33"/>
  <c r="E50" i="32"/>
  <c r="E59" i="31"/>
  <c r="D146" i="31"/>
  <c r="E59" i="30"/>
  <c r="E59" i="36"/>
  <c r="D165" i="31"/>
  <c r="D11" i="47"/>
  <c r="P186" i="39"/>
  <c r="O204" i="39" s="1"/>
  <c r="D164" i="31"/>
  <c r="U2" i="43"/>
  <c r="T77" i="43"/>
  <c r="T82" i="43" s="1"/>
  <c r="T78" i="43"/>
  <c r="T83" i="43" s="1"/>
  <c r="T80" i="43"/>
  <c r="T79" i="43"/>
  <c r="T84" i="43" s="1"/>
  <c r="H92" i="33"/>
  <c r="H58" i="33"/>
  <c r="H22" i="33"/>
  <c r="H77" i="33"/>
  <c r="H40" i="33"/>
  <c r="I34" i="28"/>
  <c r="H181" i="35"/>
  <c r="H161" i="35"/>
  <c r="H109" i="35"/>
  <c r="H22" i="35"/>
  <c r="H77" i="35"/>
  <c r="H188" i="35"/>
  <c r="H92" i="35"/>
  <c r="H126" i="35"/>
  <c r="H58" i="35"/>
  <c r="H142" i="35"/>
  <c r="H40" i="35"/>
  <c r="I4" i="36"/>
  <c r="I4" i="34"/>
  <c r="I4" i="32"/>
  <c r="I4" i="35"/>
  <c r="I4" i="33"/>
  <c r="I4" i="31"/>
  <c r="I4" i="30"/>
  <c r="I4" i="10"/>
  <c r="I4" i="43"/>
  <c r="I4" i="50" s="1"/>
  <c r="I4" i="29"/>
  <c r="I77" i="2"/>
  <c r="I65" i="2"/>
  <c r="I49" i="2"/>
  <c r="I34" i="2"/>
  <c r="I19" i="2"/>
  <c r="H181" i="30"/>
  <c r="H161" i="30"/>
  <c r="H22" i="30"/>
  <c r="H58" i="30"/>
  <c r="H188" i="30"/>
  <c r="H126" i="30"/>
  <c r="H92" i="30"/>
  <c r="H142" i="30"/>
  <c r="H109" i="30"/>
  <c r="H40" i="30"/>
  <c r="H77" i="30"/>
  <c r="G87" i="28"/>
  <c r="G95" i="28" s="1"/>
  <c r="G103" i="28" s="1"/>
  <c r="G67" i="28"/>
  <c r="G75" i="28" s="1"/>
  <c r="K5" i="28"/>
  <c r="J4" i="2"/>
  <c r="J21" i="28"/>
  <c r="J13" i="28"/>
  <c r="H65" i="32"/>
  <c r="H77" i="32"/>
  <c r="H19" i="32"/>
  <c r="H34" i="32"/>
  <c r="H49" i="32"/>
  <c r="H77" i="10"/>
  <c r="H40" i="10"/>
  <c r="H92" i="10"/>
  <c r="H58" i="10"/>
  <c r="H22" i="10"/>
  <c r="H181" i="34"/>
  <c r="H126" i="34"/>
  <c r="H142" i="34"/>
  <c r="H40" i="34"/>
  <c r="H109" i="34"/>
  <c r="H22" i="34"/>
  <c r="H188" i="34"/>
  <c r="H58" i="34"/>
  <c r="H161" i="34"/>
  <c r="H92" i="34"/>
  <c r="H77" i="34"/>
  <c r="H188" i="29"/>
  <c r="H142" i="29"/>
  <c r="H77" i="29"/>
  <c r="H126" i="29"/>
  <c r="H92" i="29"/>
  <c r="H109" i="29"/>
  <c r="H181" i="29"/>
  <c r="H161" i="29"/>
  <c r="H22" i="29"/>
  <c r="H40" i="29"/>
  <c r="H58" i="29"/>
  <c r="H181" i="36"/>
  <c r="H126" i="36"/>
  <c r="H188" i="36"/>
  <c r="H58" i="36"/>
  <c r="H77" i="36"/>
  <c r="H161" i="36"/>
  <c r="H142" i="36"/>
  <c r="H40" i="36"/>
  <c r="H22" i="36"/>
  <c r="H109" i="36"/>
  <c r="H92" i="36"/>
  <c r="H89" i="43"/>
  <c r="H76" i="43"/>
  <c r="H58" i="43"/>
  <c r="H22" i="43"/>
  <c r="H40" i="43"/>
  <c r="H188" i="31"/>
  <c r="H126" i="31"/>
  <c r="H109" i="31"/>
  <c r="H40" i="31"/>
  <c r="H181" i="31"/>
  <c r="H92" i="31"/>
  <c r="H142" i="31"/>
  <c r="H58" i="31"/>
  <c r="H22" i="31"/>
  <c r="H77" i="31"/>
  <c r="H161" i="31"/>
  <c r="CO34" i="28"/>
  <c r="H59" i="28"/>
  <c r="S46" i="2"/>
  <c r="C101" i="28"/>
  <c r="E25" i="32"/>
  <c r="F55" i="32" s="1"/>
  <c r="E163" i="31"/>
  <c r="E144" i="31"/>
  <c r="E26" i="32"/>
  <c r="F56" i="32" s="1"/>
  <c r="D145" i="31"/>
  <c r="E60" i="31"/>
  <c r="E25" i="31"/>
  <c r="E145" i="31" s="1"/>
  <c r="E29" i="32"/>
  <c r="F59" i="32" s="1"/>
  <c r="E35" i="31"/>
  <c r="E155" i="31" s="1"/>
  <c r="D150" i="31"/>
  <c r="D31" i="32"/>
  <c r="C193" i="36"/>
  <c r="C194" i="36" s="1"/>
  <c r="E24" i="10"/>
  <c r="F60" i="10" s="1"/>
  <c r="E24" i="32"/>
  <c r="F24" i="32" s="1"/>
  <c r="G54" i="32" s="1"/>
  <c r="D153" i="31"/>
  <c r="D172" i="31"/>
  <c r="E23" i="32"/>
  <c r="F53" i="32" s="1"/>
  <c r="E52" i="32"/>
  <c r="E22" i="32"/>
  <c r="C183" i="34"/>
  <c r="C185" i="34" s="1"/>
  <c r="E33" i="31"/>
  <c r="E172" i="31" s="1"/>
  <c r="E66" i="31"/>
  <c r="E28" i="10"/>
  <c r="F64" i="10" s="1"/>
  <c r="E67" i="31"/>
  <c r="C190" i="30"/>
  <c r="C192" i="30" s="1"/>
  <c r="C193" i="30" s="1"/>
  <c r="E31" i="31"/>
  <c r="F31" i="31" s="1"/>
  <c r="G31" i="31" s="1"/>
  <c r="D170" i="31"/>
  <c r="E62" i="31"/>
  <c r="E165" i="31"/>
  <c r="C158" i="34"/>
  <c r="C189" i="34"/>
  <c r="C191" i="34" s="1"/>
  <c r="D174" i="31"/>
  <c r="C177" i="30"/>
  <c r="C178" i="30"/>
  <c r="E34" i="31"/>
  <c r="E173" i="31" s="1"/>
  <c r="E23" i="31"/>
  <c r="E32" i="31"/>
  <c r="F32" i="31" s="1"/>
  <c r="D171" i="31"/>
  <c r="E64" i="31"/>
  <c r="C158" i="30"/>
  <c r="C182" i="30"/>
  <c r="C196" i="30" s="1"/>
  <c r="E29" i="10"/>
  <c r="F65" i="10" s="1"/>
  <c r="E28" i="31"/>
  <c r="E167" i="31" s="1"/>
  <c r="C190" i="34"/>
  <c r="C192" i="34" s="1"/>
  <c r="E25" i="10"/>
  <c r="F61" i="10" s="1"/>
  <c r="C178" i="34"/>
  <c r="C179" i="34" s="1"/>
  <c r="E27" i="31"/>
  <c r="D162" i="31"/>
  <c r="D173" i="31"/>
  <c r="C196" i="36"/>
  <c r="C184" i="29"/>
  <c r="C186" i="29" s="1"/>
  <c r="E33" i="10"/>
  <c r="F69" i="10" s="1"/>
  <c r="D148" i="31"/>
  <c r="E70" i="31"/>
  <c r="E149" i="31"/>
  <c r="D152" i="31"/>
  <c r="D155" i="31"/>
  <c r="D143" i="31"/>
  <c r="D147" i="31"/>
  <c r="D166" i="31"/>
  <c r="D37" i="31"/>
  <c r="C197" i="35"/>
  <c r="E169" i="31"/>
  <c r="F20" i="32"/>
  <c r="C191" i="35"/>
  <c r="C193" i="35" s="1"/>
  <c r="C194" i="35" s="1"/>
  <c r="E30" i="10"/>
  <c r="F66" i="10" s="1"/>
  <c r="C186" i="31"/>
  <c r="C196" i="31"/>
  <c r="E32" i="10"/>
  <c r="F68" i="10" s="1"/>
  <c r="E26" i="10"/>
  <c r="F62" i="10" s="1"/>
  <c r="U41" i="35"/>
  <c r="T55" i="35"/>
  <c r="F20" i="2"/>
  <c r="C193" i="31"/>
  <c r="C197" i="31"/>
  <c r="C197" i="36"/>
  <c r="H29" i="36"/>
  <c r="H149" i="36" s="1"/>
  <c r="H65" i="36"/>
  <c r="E26" i="36"/>
  <c r="E146" i="36" s="1"/>
  <c r="E62" i="36"/>
  <c r="E30" i="35"/>
  <c r="E150" i="35" s="1"/>
  <c r="E66" i="35"/>
  <c r="I28" i="35"/>
  <c r="I167" i="35" s="1"/>
  <c r="I64" i="35"/>
  <c r="E29" i="35"/>
  <c r="E168" i="35" s="1"/>
  <c r="E65" i="35"/>
  <c r="E31" i="34"/>
  <c r="E170" i="34" s="1"/>
  <c r="E67" i="34"/>
  <c r="E33" i="35"/>
  <c r="E153" i="35" s="1"/>
  <c r="E69" i="35"/>
  <c r="E25" i="35"/>
  <c r="E145" i="35" s="1"/>
  <c r="E61" i="35"/>
  <c r="E34" i="34"/>
  <c r="E173" i="34" s="1"/>
  <c r="E70" i="34"/>
  <c r="C196" i="35"/>
  <c r="E31" i="36"/>
  <c r="E67" i="36"/>
  <c r="E25" i="36"/>
  <c r="E164" i="36" s="1"/>
  <c r="E61" i="36"/>
  <c r="J29" i="35"/>
  <c r="J168" i="35" s="1"/>
  <c r="J65" i="35"/>
  <c r="I27" i="35"/>
  <c r="I147" i="35" s="1"/>
  <c r="I63" i="35"/>
  <c r="E32" i="34"/>
  <c r="E152" i="34" s="1"/>
  <c r="E68" i="34"/>
  <c r="E33" i="34"/>
  <c r="E172" i="34" s="1"/>
  <c r="E69" i="34"/>
  <c r="F24" i="31"/>
  <c r="F60" i="31"/>
  <c r="E35" i="36"/>
  <c r="E155" i="36" s="1"/>
  <c r="E71" i="36"/>
  <c r="E34" i="36"/>
  <c r="E173" i="36" s="1"/>
  <c r="E70" i="36"/>
  <c r="G24" i="35"/>
  <c r="G163" i="35" s="1"/>
  <c r="G60" i="35"/>
  <c r="E31" i="35"/>
  <c r="E170" i="35" s="1"/>
  <c r="E67" i="35"/>
  <c r="E28" i="34"/>
  <c r="E167" i="34" s="1"/>
  <c r="E64" i="34"/>
  <c r="E23" i="34"/>
  <c r="E59" i="34"/>
  <c r="F29" i="31"/>
  <c r="F65" i="31"/>
  <c r="E32" i="35"/>
  <c r="E152" i="35" s="1"/>
  <c r="E68" i="35"/>
  <c r="E29" i="36"/>
  <c r="E168" i="36" s="1"/>
  <c r="E65" i="36"/>
  <c r="I32" i="35"/>
  <c r="I152" i="35" s="1"/>
  <c r="I68" i="35"/>
  <c r="I26" i="35"/>
  <c r="J62" i="35" s="1"/>
  <c r="I62" i="35"/>
  <c r="E27" i="35"/>
  <c r="E166" i="35" s="1"/>
  <c r="E63" i="35"/>
  <c r="E30" i="34"/>
  <c r="E169" i="34" s="1"/>
  <c r="E66" i="34"/>
  <c r="E24" i="34"/>
  <c r="E163" i="34" s="1"/>
  <c r="E60" i="34"/>
  <c r="E23" i="10"/>
  <c r="E59" i="10"/>
  <c r="F30" i="31"/>
  <c r="F66" i="31"/>
  <c r="J35" i="35"/>
  <c r="J174" i="35" s="1"/>
  <c r="J71" i="35"/>
  <c r="E28" i="36"/>
  <c r="E167" i="36" s="1"/>
  <c r="E64" i="36"/>
  <c r="E32" i="36"/>
  <c r="E152" i="36" s="1"/>
  <c r="E68" i="36"/>
  <c r="J30" i="35"/>
  <c r="J169" i="35" s="1"/>
  <c r="J66" i="35"/>
  <c r="G28" i="35"/>
  <c r="H64" i="35" s="1"/>
  <c r="G64" i="35"/>
  <c r="E28" i="35"/>
  <c r="F64" i="35" s="1"/>
  <c r="E64" i="35"/>
  <c r="E27" i="34"/>
  <c r="E166" i="34" s="1"/>
  <c r="E63" i="34"/>
  <c r="E26" i="34"/>
  <c r="E146" i="34" s="1"/>
  <c r="E62" i="34"/>
  <c r="E33" i="36"/>
  <c r="E172" i="36" s="1"/>
  <c r="E69" i="36"/>
  <c r="E24" i="36"/>
  <c r="E144" i="36" s="1"/>
  <c r="E60" i="36"/>
  <c r="E30" i="36"/>
  <c r="E66" i="36"/>
  <c r="J33" i="35"/>
  <c r="J153" i="35" s="1"/>
  <c r="J69" i="35"/>
  <c r="J25" i="35"/>
  <c r="J145" i="35" s="1"/>
  <c r="J61" i="35"/>
  <c r="E34" i="35"/>
  <c r="E173" i="35" s="1"/>
  <c r="E70" i="35"/>
  <c r="E25" i="34"/>
  <c r="E164" i="34" s="1"/>
  <c r="E61" i="34"/>
  <c r="E35" i="34"/>
  <c r="E174" i="34" s="1"/>
  <c r="E71" i="34"/>
  <c r="F26" i="31"/>
  <c r="F62" i="31"/>
  <c r="E27" i="36"/>
  <c r="E166" i="36" s="1"/>
  <c r="E63" i="36"/>
  <c r="F23" i="36"/>
  <c r="F59" i="36"/>
  <c r="M26" i="35"/>
  <c r="M146" i="35" s="1"/>
  <c r="M62" i="35"/>
  <c r="F26" i="35"/>
  <c r="F146" i="35" s="1"/>
  <c r="F62" i="35"/>
  <c r="E23" i="35"/>
  <c r="E59" i="35"/>
  <c r="E29" i="34"/>
  <c r="E149" i="34" s="1"/>
  <c r="E65" i="34"/>
  <c r="E35" i="10"/>
  <c r="F71" i="10" s="1"/>
  <c r="E71" i="10"/>
  <c r="N41" i="33"/>
  <c r="M55" i="33"/>
  <c r="R41" i="30"/>
  <c r="Q55" i="30"/>
  <c r="C197" i="29"/>
  <c r="C198" i="29" s="1"/>
  <c r="C200" i="29" s="1"/>
  <c r="C193" i="29"/>
  <c r="C184" i="34"/>
  <c r="E26" i="2"/>
  <c r="F56" i="2" s="1"/>
  <c r="E23" i="2"/>
  <c r="F53" i="2" s="1"/>
  <c r="P41" i="10"/>
  <c r="O55" i="10"/>
  <c r="E31" i="10"/>
  <c r="F67" i="10" s="1"/>
  <c r="E27" i="10"/>
  <c r="F63" i="10" s="1"/>
  <c r="D37" i="10"/>
  <c r="E34" i="10"/>
  <c r="F70" i="10" s="1"/>
  <c r="C8" i="28"/>
  <c r="M41" i="34"/>
  <c r="L55" i="34"/>
  <c r="N63" i="28"/>
  <c r="D62" i="32"/>
  <c r="D22" i="28" s="1"/>
  <c r="E25" i="33"/>
  <c r="F61" i="33" s="1"/>
  <c r="E34" i="30"/>
  <c r="F70" i="30" s="1"/>
  <c r="D173" i="30"/>
  <c r="D154" i="30"/>
  <c r="D149" i="30"/>
  <c r="D168" i="30"/>
  <c r="E29" i="30"/>
  <c r="F65" i="30" s="1"/>
  <c r="D167" i="36"/>
  <c r="D148" i="36"/>
  <c r="E143" i="36"/>
  <c r="E162" i="36"/>
  <c r="D147" i="36"/>
  <c r="D166" i="36"/>
  <c r="D146" i="36"/>
  <c r="D165" i="36"/>
  <c r="I172" i="35"/>
  <c r="I153" i="35"/>
  <c r="D172" i="35"/>
  <c r="D153" i="35"/>
  <c r="I155" i="35"/>
  <c r="I174" i="35"/>
  <c r="D167" i="35"/>
  <c r="D148" i="35"/>
  <c r="G166" i="35"/>
  <c r="G147" i="35"/>
  <c r="F174" i="35"/>
  <c r="F155" i="35"/>
  <c r="D173" i="35"/>
  <c r="D154" i="35"/>
  <c r="E174" i="35"/>
  <c r="E155" i="35"/>
  <c r="E23" i="33"/>
  <c r="D37" i="33"/>
  <c r="E26" i="33"/>
  <c r="F62" i="33" s="1"/>
  <c r="D171" i="34"/>
  <c r="D152" i="34"/>
  <c r="D167" i="34"/>
  <c r="D148" i="34"/>
  <c r="D169" i="34"/>
  <c r="D150" i="34"/>
  <c r="D163" i="34"/>
  <c r="D144" i="34"/>
  <c r="E33" i="30"/>
  <c r="F69" i="30" s="1"/>
  <c r="D153" i="30"/>
  <c r="D172" i="30"/>
  <c r="E31" i="30"/>
  <c r="F67" i="30" s="1"/>
  <c r="D170" i="30"/>
  <c r="D151" i="30"/>
  <c r="D173" i="36"/>
  <c r="D154" i="36"/>
  <c r="I168" i="35"/>
  <c r="I149" i="35"/>
  <c r="H152" i="35"/>
  <c r="H171" i="35"/>
  <c r="K165" i="35"/>
  <c r="K146" i="35"/>
  <c r="H148" i="35"/>
  <c r="H167" i="35"/>
  <c r="H174" i="35"/>
  <c r="H155" i="35"/>
  <c r="E27" i="33"/>
  <c r="F63" i="33" s="1"/>
  <c r="E31" i="33"/>
  <c r="F67" i="33" s="1"/>
  <c r="D153" i="34"/>
  <c r="D172" i="34"/>
  <c r="D165" i="34"/>
  <c r="D146" i="34"/>
  <c r="E24" i="30"/>
  <c r="F60" i="30" s="1"/>
  <c r="D163" i="30"/>
  <c r="D144" i="30"/>
  <c r="E30" i="30"/>
  <c r="F66" i="30" s="1"/>
  <c r="D150" i="30"/>
  <c r="D169" i="30"/>
  <c r="D145" i="36"/>
  <c r="D164" i="36"/>
  <c r="I164" i="35"/>
  <c r="I145" i="35"/>
  <c r="E32" i="33"/>
  <c r="F68" i="33" s="1"/>
  <c r="E29" i="33"/>
  <c r="F65" i="33" s="1"/>
  <c r="D149" i="34"/>
  <c r="D168" i="34"/>
  <c r="D173" i="34"/>
  <c r="D154" i="34"/>
  <c r="E32" i="30"/>
  <c r="F68" i="30" s="1"/>
  <c r="D171" i="30"/>
  <c r="D152" i="30"/>
  <c r="I150" i="35"/>
  <c r="I169" i="35"/>
  <c r="L146" i="35"/>
  <c r="L165" i="35"/>
  <c r="E144" i="35"/>
  <c r="E163" i="35"/>
  <c r="J146" i="35"/>
  <c r="J165" i="35"/>
  <c r="H165" i="35"/>
  <c r="H146" i="35"/>
  <c r="F167" i="35"/>
  <c r="F148" i="35"/>
  <c r="G152" i="35"/>
  <c r="G171" i="35"/>
  <c r="D143" i="35"/>
  <c r="D162" i="35"/>
  <c r="D37" i="35"/>
  <c r="D165" i="35"/>
  <c r="D146" i="35"/>
  <c r="D163" i="35"/>
  <c r="D144" i="35"/>
  <c r="N81" i="28"/>
  <c r="E35" i="30"/>
  <c r="F71" i="30" s="1"/>
  <c r="D155" i="30"/>
  <c r="D174" i="30"/>
  <c r="D155" i="36"/>
  <c r="D174" i="36"/>
  <c r="D150" i="36"/>
  <c r="D169" i="36"/>
  <c r="D162" i="36"/>
  <c r="D143" i="36"/>
  <c r="D37" i="36"/>
  <c r="D169" i="35"/>
  <c r="D150" i="35"/>
  <c r="H147" i="35"/>
  <c r="H166" i="35"/>
  <c r="D170" i="35"/>
  <c r="D151" i="35"/>
  <c r="E24" i="33"/>
  <c r="F60" i="33" s="1"/>
  <c r="D166" i="34"/>
  <c r="D147" i="34"/>
  <c r="D162" i="34"/>
  <c r="D143" i="34"/>
  <c r="D37" i="34"/>
  <c r="D174" i="34"/>
  <c r="D155" i="34"/>
  <c r="E23" i="30"/>
  <c r="D162" i="30"/>
  <c r="D143" i="30"/>
  <c r="D37" i="30"/>
  <c r="D170" i="36"/>
  <c r="D151" i="36"/>
  <c r="D149" i="35"/>
  <c r="D168" i="35"/>
  <c r="D145" i="35"/>
  <c r="D164" i="35"/>
  <c r="E33" i="33"/>
  <c r="F69" i="33" s="1"/>
  <c r="E30" i="33"/>
  <c r="F66" i="33" s="1"/>
  <c r="D151" i="34"/>
  <c r="D170" i="34"/>
  <c r="D167" i="30"/>
  <c r="D148" i="30"/>
  <c r="E28" i="30"/>
  <c r="F64" i="30" s="1"/>
  <c r="E27" i="30"/>
  <c r="F63" i="30" s="1"/>
  <c r="D147" i="30"/>
  <c r="D166" i="30"/>
  <c r="G168" i="36"/>
  <c r="G149" i="36"/>
  <c r="D152" i="36"/>
  <c r="D171" i="36"/>
  <c r="D172" i="36"/>
  <c r="D153" i="36"/>
  <c r="F163" i="35"/>
  <c r="F144" i="35"/>
  <c r="G174" i="35"/>
  <c r="G155" i="35"/>
  <c r="E35" i="33"/>
  <c r="F71" i="33" s="1"/>
  <c r="D164" i="34"/>
  <c r="D145" i="34"/>
  <c r="E25" i="30"/>
  <c r="F61" i="30" s="1"/>
  <c r="D164" i="30"/>
  <c r="D145" i="30"/>
  <c r="E26" i="30"/>
  <c r="F62" i="30" s="1"/>
  <c r="D165" i="30"/>
  <c r="D146" i="30"/>
  <c r="D163" i="36"/>
  <c r="D144" i="36"/>
  <c r="D168" i="36"/>
  <c r="D149" i="36"/>
  <c r="E165" i="35"/>
  <c r="E146" i="35"/>
  <c r="D152" i="35"/>
  <c r="D171" i="35"/>
  <c r="D174" i="35"/>
  <c r="D155" i="35"/>
  <c r="D166" i="35"/>
  <c r="D147" i="35"/>
  <c r="E34" i="33"/>
  <c r="F70" i="33" s="1"/>
  <c r="E28" i="33"/>
  <c r="F64" i="33" s="1"/>
  <c r="C9" i="28"/>
  <c r="E25" i="2"/>
  <c r="F55" i="2" s="1"/>
  <c r="F51" i="2"/>
  <c r="E27" i="2"/>
  <c r="F57" i="2" s="1"/>
  <c r="E22" i="2"/>
  <c r="F52" i="2" s="1"/>
  <c r="E24" i="2"/>
  <c r="E28" i="2"/>
  <c r="F58" i="2" s="1"/>
  <c r="N60" i="28"/>
  <c r="C88" i="28"/>
  <c r="C93" i="28" s="1"/>
  <c r="C6" i="28"/>
  <c r="D61" i="2"/>
  <c r="D96" i="28" s="1"/>
  <c r="E29" i="2"/>
  <c r="F59" i="2" s="1"/>
  <c r="D31" i="2"/>
  <c r="C27" i="28"/>
  <c r="D73" i="31"/>
  <c r="AG35" i="32" l="1"/>
  <c r="AF46" i="32"/>
  <c r="I2" i="50"/>
  <c r="H21" i="50"/>
  <c r="H23" i="50" s="1"/>
  <c r="I27" i="50"/>
  <c r="I20" i="50"/>
  <c r="F27" i="32"/>
  <c r="G57" i="32" s="1"/>
  <c r="F21" i="32"/>
  <c r="G51" i="32" s="1"/>
  <c r="F24" i="10"/>
  <c r="G60" i="10" s="1"/>
  <c r="E174" i="31"/>
  <c r="M165" i="35"/>
  <c r="F26" i="32"/>
  <c r="G56" i="32" s="1"/>
  <c r="F23" i="32"/>
  <c r="G53" i="32" s="1"/>
  <c r="F25" i="32"/>
  <c r="G55" i="32" s="1"/>
  <c r="G50" i="2"/>
  <c r="G50" i="32"/>
  <c r="F162" i="36"/>
  <c r="F59" i="33"/>
  <c r="F59" i="10"/>
  <c r="E143" i="34"/>
  <c r="F28" i="32"/>
  <c r="G58" i="32" s="1"/>
  <c r="F59" i="30"/>
  <c r="E162" i="31"/>
  <c r="F25" i="10"/>
  <c r="G61" i="10" s="1"/>
  <c r="F29" i="32"/>
  <c r="G59" i="32" s="1"/>
  <c r="E61" i="32"/>
  <c r="E104" i="28" s="1"/>
  <c r="V2" i="43"/>
  <c r="U78" i="43"/>
  <c r="U83" i="43" s="1"/>
  <c r="U80" i="43"/>
  <c r="U79" i="43"/>
  <c r="U84" i="43" s="1"/>
  <c r="U77" i="43"/>
  <c r="U82" i="43" s="1"/>
  <c r="I58" i="35"/>
  <c r="I161" i="35"/>
  <c r="I126" i="35"/>
  <c r="I92" i="35"/>
  <c r="I40" i="35"/>
  <c r="I188" i="35"/>
  <c r="I22" i="35"/>
  <c r="I142" i="35"/>
  <c r="I109" i="35"/>
  <c r="I77" i="35"/>
  <c r="I181" i="35"/>
  <c r="H67" i="28"/>
  <c r="H75" i="28" s="1"/>
  <c r="H87" i="28"/>
  <c r="H95" i="28" s="1"/>
  <c r="H103" i="28" s="1"/>
  <c r="I188" i="29"/>
  <c r="I161" i="29"/>
  <c r="I126" i="29"/>
  <c r="I92" i="29"/>
  <c r="I58" i="29"/>
  <c r="I22" i="29"/>
  <c r="I181" i="29"/>
  <c r="I142" i="29"/>
  <c r="I109" i="29"/>
  <c r="I77" i="29"/>
  <c r="I40" i="29"/>
  <c r="I161" i="34"/>
  <c r="I126" i="34"/>
  <c r="I188" i="34"/>
  <c r="I77" i="34"/>
  <c r="I109" i="34"/>
  <c r="I22" i="34"/>
  <c r="I58" i="34"/>
  <c r="I40" i="34"/>
  <c r="I92" i="34"/>
  <c r="I181" i="34"/>
  <c r="I142" i="34"/>
  <c r="CP34" i="28"/>
  <c r="I59" i="28"/>
  <c r="I77" i="32"/>
  <c r="I65" i="32"/>
  <c r="I34" i="32"/>
  <c r="I49" i="32"/>
  <c r="I19" i="32"/>
  <c r="J34" i="28"/>
  <c r="I58" i="43"/>
  <c r="I22" i="43"/>
  <c r="I76" i="43"/>
  <c r="I89" i="43"/>
  <c r="I40" i="43"/>
  <c r="I109" i="36"/>
  <c r="I142" i="36"/>
  <c r="I40" i="36"/>
  <c r="I161" i="36"/>
  <c r="I181" i="36"/>
  <c r="I22" i="36"/>
  <c r="I126" i="36"/>
  <c r="I92" i="36"/>
  <c r="I58" i="36"/>
  <c r="I188" i="36"/>
  <c r="I77" i="36"/>
  <c r="J4" i="36"/>
  <c r="J4" i="34"/>
  <c r="J4" i="32"/>
  <c r="J4" i="30"/>
  <c r="J4" i="10"/>
  <c r="J4" i="33"/>
  <c r="J4" i="31"/>
  <c r="J4" i="43"/>
  <c r="J4" i="50" s="1"/>
  <c r="J4" i="29"/>
  <c r="J4" i="35"/>
  <c r="J77" i="2"/>
  <c r="J65" i="2"/>
  <c r="J49" i="2"/>
  <c r="J34" i="2"/>
  <c r="J19" i="2"/>
  <c r="I92" i="10"/>
  <c r="I77" i="10"/>
  <c r="I58" i="10"/>
  <c r="I40" i="10"/>
  <c r="I22" i="10"/>
  <c r="L5" i="28"/>
  <c r="K4" i="2"/>
  <c r="K21" i="28"/>
  <c r="K13" i="28"/>
  <c r="I188" i="30"/>
  <c r="I142" i="30"/>
  <c r="I58" i="30"/>
  <c r="I181" i="30"/>
  <c r="I77" i="30"/>
  <c r="I22" i="30"/>
  <c r="I126" i="30"/>
  <c r="I92" i="30"/>
  <c r="I109" i="30"/>
  <c r="I40" i="30"/>
  <c r="I161" i="30"/>
  <c r="I181" i="31"/>
  <c r="I40" i="31"/>
  <c r="I22" i="31"/>
  <c r="I92" i="31"/>
  <c r="I77" i="31"/>
  <c r="I142" i="31"/>
  <c r="I109" i="31"/>
  <c r="I58" i="31"/>
  <c r="I188" i="31"/>
  <c r="I161" i="31"/>
  <c r="I126" i="31"/>
  <c r="I92" i="33"/>
  <c r="I77" i="33"/>
  <c r="I58" i="33"/>
  <c r="I40" i="33"/>
  <c r="I22" i="33"/>
  <c r="U39" i="2"/>
  <c r="T46" i="2"/>
  <c r="C197" i="30"/>
  <c r="C198" i="30" s="1"/>
  <c r="C200" i="30" s="1"/>
  <c r="E143" i="31"/>
  <c r="F23" i="31"/>
  <c r="F143" i="31" s="1"/>
  <c r="F68" i="31"/>
  <c r="F71" i="31"/>
  <c r="F61" i="31"/>
  <c r="F35" i="31"/>
  <c r="G35" i="31" s="1"/>
  <c r="F25" i="31"/>
  <c r="G61" i="31" s="1"/>
  <c r="E164" i="31"/>
  <c r="F69" i="31"/>
  <c r="F33" i="31"/>
  <c r="G33" i="31" s="1"/>
  <c r="F54" i="32"/>
  <c r="E31" i="32"/>
  <c r="F28" i="10"/>
  <c r="G64" i="10" s="1"/>
  <c r="E153" i="31"/>
  <c r="C186" i="34"/>
  <c r="J164" i="35"/>
  <c r="E167" i="35"/>
  <c r="C196" i="34"/>
  <c r="E148" i="35"/>
  <c r="F52" i="32"/>
  <c r="F22" i="32"/>
  <c r="E170" i="31"/>
  <c r="F151" i="31"/>
  <c r="F67" i="31"/>
  <c r="F170" i="31"/>
  <c r="E151" i="31"/>
  <c r="G67" i="31"/>
  <c r="E162" i="34"/>
  <c r="F29" i="10"/>
  <c r="G65" i="10" s="1"/>
  <c r="E154" i="36"/>
  <c r="F28" i="31"/>
  <c r="G28" i="31" s="1"/>
  <c r="F64" i="31"/>
  <c r="J149" i="35"/>
  <c r="C197" i="34"/>
  <c r="C193" i="34"/>
  <c r="C184" i="30"/>
  <c r="C186" i="30" s="1"/>
  <c r="C194" i="30" s="1"/>
  <c r="E148" i="36"/>
  <c r="F59" i="31"/>
  <c r="F70" i="31"/>
  <c r="E37" i="31"/>
  <c r="F34" i="31"/>
  <c r="G34" i="31" s="1"/>
  <c r="E154" i="31"/>
  <c r="E147" i="36"/>
  <c r="F33" i="10"/>
  <c r="G69" i="10" s="1"/>
  <c r="E73" i="31"/>
  <c r="E100" i="28" s="1"/>
  <c r="F63" i="31"/>
  <c r="F27" i="31"/>
  <c r="F147" i="31" s="1"/>
  <c r="E165" i="36"/>
  <c r="E152" i="31"/>
  <c r="E171" i="31"/>
  <c r="E171" i="34"/>
  <c r="E151" i="35"/>
  <c r="E148" i="31"/>
  <c r="G167" i="35"/>
  <c r="E147" i="31"/>
  <c r="E166" i="31"/>
  <c r="F143" i="36"/>
  <c r="J172" i="35"/>
  <c r="F32" i="10"/>
  <c r="G68" i="10" s="1"/>
  <c r="F26" i="2"/>
  <c r="G56" i="2" s="1"/>
  <c r="E153" i="34"/>
  <c r="E155" i="34"/>
  <c r="E174" i="36"/>
  <c r="D176" i="31"/>
  <c r="D183" i="31" s="1"/>
  <c r="D185" i="31" s="1"/>
  <c r="E145" i="36"/>
  <c r="E148" i="34"/>
  <c r="E153" i="36"/>
  <c r="E168" i="34"/>
  <c r="G148" i="35"/>
  <c r="E165" i="34"/>
  <c r="D157" i="31"/>
  <c r="D182" i="31" s="1"/>
  <c r="C198" i="35"/>
  <c r="C200" i="35" s="1"/>
  <c r="C198" i="36"/>
  <c r="C200" i="36" s="1"/>
  <c r="I148" i="35"/>
  <c r="H168" i="36"/>
  <c r="E144" i="34"/>
  <c r="I171" i="35"/>
  <c r="E164" i="35"/>
  <c r="E149" i="35"/>
  <c r="C194" i="31"/>
  <c r="E169" i="35"/>
  <c r="E147" i="35"/>
  <c r="G144" i="35"/>
  <c r="E163" i="36"/>
  <c r="E154" i="35"/>
  <c r="I166" i="35"/>
  <c r="F165" i="35"/>
  <c r="E147" i="34"/>
  <c r="E149" i="36"/>
  <c r="E172" i="35"/>
  <c r="E150" i="34"/>
  <c r="E171" i="36"/>
  <c r="E37" i="35"/>
  <c r="G20" i="32"/>
  <c r="F27" i="10"/>
  <c r="G63" i="10" s="1"/>
  <c r="F30" i="10"/>
  <c r="G66" i="10" s="1"/>
  <c r="F26" i="10"/>
  <c r="G62" i="10" s="1"/>
  <c r="C198" i="31"/>
  <c r="C200" i="31" s="1"/>
  <c r="F35" i="10"/>
  <c r="G71" i="10" s="1"/>
  <c r="I146" i="35"/>
  <c r="E162" i="35"/>
  <c r="I165" i="35"/>
  <c r="E171" i="35"/>
  <c r="E145" i="34"/>
  <c r="E151" i="34"/>
  <c r="J155" i="35"/>
  <c r="C194" i="29"/>
  <c r="E143" i="35"/>
  <c r="V41" i="35"/>
  <c r="U55" i="35"/>
  <c r="F25" i="33"/>
  <c r="G61" i="33" s="1"/>
  <c r="G24" i="32"/>
  <c r="H54" i="32" s="1"/>
  <c r="G20" i="2"/>
  <c r="G27" i="32"/>
  <c r="H57" i="32" s="1"/>
  <c r="E37" i="34"/>
  <c r="E154" i="34"/>
  <c r="F23" i="10"/>
  <c r="F24" i="2"/>
  <c r="G54" i="2" s="1"/>
  <c r="F54" i="2"/>
  <c r="E37" i="36"/>
  <c r="F23" i="35"/>
  <c r="F59" i="35"/>
  <c r="F25" i="34"/>
  <c r="F61" i="34"/>
  <c r="F30" i="36"/>
  <c r="F66" i="36"/>
  <c r="E169" i="36"/>
  <c r="E150" i="36"/>
  <c r="F62" i="34"/>
  <c r="F26" i="34"/>
  <c r="K30" i="35"/>
  <c r="K66" i="35"/>
  <c r="J150" i="35"/>
  <c r="F32" i="35"/>
  <c r="F68" i="35"/>
  <c r="K35" i="35"/>
  <c r="K71" i="35"/>
  <c r="F31" i="35"/>
  <c r="F67" i="35"/>
  <c r="F32" i="34"/>
  <c r="F68" i="34"/>
  <c r="F31" i="36"/>
  <c r="F67" i="36"/>
  <c r="F34" i="34"/>
  <c r="F70" i="34"/>
  <c r="F31" i="34"/>
  <c r="F67" i="34"/>
  <c r="F26" i="36"/>
  <c r="F62" i="36"/>
  <c r="F24" i="34"/>
  <c r="F60" i="34"/>
  <c r="J32" i="35"/>
  <c r="J68" i="35"/>
  <c r="E170" i="36"/>
  <c r="G26" i="35"/>
  <c r="G62" i="35"/>
  <c r="F34" i="35"/>
  <c r="F70" i="35"/>
  <c r="F24" i="36"/>
  <c r="F60" i="36"/>
  <c r="F27" i="34"/>
  <c r="F63" i="34"/>
  <c r="F32" i="36"/>
  <c r="F68" i="36"/>
  <c r="G29" i="31"/>
  <c r="G65" i="31"/>
  <c r="F168" i="31"/>
  <c r="F149" i="31"/>
  <c r="H24" i="35"/>
  <c r="H60" i="35"/>
  <c r="G24" i="31"/>
  <c r="G60" i="31"/>
  <c r="F163" i="31"/>
  <c r="F144" i="31"/>
  <c r="J27" i="35"/>
  <c r="J63" i="35"/>
  <c r="F25" i="35"/>
  <c r="F61" i="35"/>
  <c r="F29" i="35"/>
  <c r="F65" i="35"/>
  <c r="I29" i="36"/>
  <c r="I65" i="36"/>
  <c r="E151" i="36"/>
  <c r="G30" i="31"/>
  <c r="G66" i="31"/>
  <c r="F169" i="31"/>
  <c r="F150" i="31"/>
  <c r="F30" i="34"/>
  <c r="F66" i="34"/>
  <c r="F29" i="36"/>
  <c r="F65" i="36"/>
  <c r="N26" i="35"/>
  <c r="N62" i="35"/>
  <c r="F27" i="36"/>
  <c r="F63" i="36"/>
  <c r="G26" i="31"/>
  <c r="G62" i="31"/>
  <c r="F146" i="31"/>
  <c r="F165" i="31"/>
  <c r="K25" i="35"/>
  <c r="K61" i="35"/>
  <c r="F28" i="36"/>
  <c r="F64" i="36"/>
  <c r="F23" i="34"/>
  <c r="F59" i="34"/>
  <c r="F34" i="36"/>
  <c r="F70" i="36"/>
  <c r="K29" i="35"/>
  <c r="K65" i="35"/>
  <c r="F33" i="35"/>
  <c r="F69" i="35"/>
  <c r="J28" i="35"/>
  <c r="J64" i="35"/>
  <c r="F27" i="35"/>
  <c r="F63" i="35"/>
  <c r="F29" i="34"/>
  <c r="F65" i="34"/>
  <c r="G23" i="36"/>
  <c r="G59" i="36"/>
  <c r="F35" i="34"/>
  <c r="F71" i="34"/>
  <c r="K33" i="35"/>
  <c r="K69" i="35"/>
  <c r="F33" i="36"/>
  <c r="F69" i="36"/>
  <c r="F28" i="34"/>
  <c r="F64" i="34"/>
  <c r="F35" i="36"/>
  <c r="F71" i="36"/>
  <c r="F33" i="34"/>
  <c r="F69" i="34"/>
  <c r="F25" i="36"/>
  <c r="F61" i="36"/>
  <c r="G32" i="31"/>
  <c r="G68" i="31"/>
  <c r="F171" i="31"/>
  <c r="F152" i="31"/>
  <c r="F30" i="35"/>
  <c r="F66" i="35"/>
  <c r="H31" i="31"/>
  <c r="H67" i="31"/>
  <c r="G151" i="31"/>
  <c r="G170" i="31"/>
  <c r="O41" i="33"/>
  <c r="N55" i="33"/>
  <c r="S41" i="30"/>
  <c r="R55" i="30"/>
  <c r="D73" i="10"/>
  <c r="D74" i="10" s="1"/>
  <c r="C19" i="28"/>
  <c r="F34" i="10"/>
  <c r="E37" i="10"/>
  <c r="F31" i="10"/>
  <c r="G67" i="10" s="1"/>
  <c r="F23" i="2"/>
  <c r="G53" i="2" s="1"/>
  <c r="Q41" i="10"/>
  <c r="P55" i="10"/>
  <c r="N41" i="34"/>
  <c r="M55" i="34"/>
  <c r="E73" i="34"/>
  <c r="E106" i="28" s="1"/>
  <c r="F30" i="33"/>
  <c r="G66" i="33" s="1"/>
  <c r="E73" i="35"/>
  <c r="E107" i="28" s="1"/>
  <c r="D157" i="34"/>
  <c r="D73" i="36"/>
  <c r="D73" i="35"/>
  <c r="F32" i="33"/>
  <c r="G68" i="33" s="1"/>
  <c r="F31" i="30"/>
  <c r="G67" i="30" s="1"/>
  <c r="E170" i="30"/>
  <c r="E151" i="30"/>
  <c r="F28" i="33"/>
  <c r="G64" i="33" s="1"/>
  <c r="F33" i="33"/>
  <c r="G69" i="33" s="1"/>
  <c r="E143" i="30"/>
  <c r="E162" i="30"/>
  <c r="E37" i="30"/>
  <c r="F23" i="30"/>
  <c r="D176" i="34"/>
  <c r="D157" i="35"/>
  <c r="F24" i="30"/>
  <c r="G60" i="30" s="1"/>
  <c r="E163" i="30"/>
  <c r="E144" i="30"/>
  <c r="F27" i="33"/>
  <c r="G63" i="33" s="1"/>
  <c r="F26" i="33"/>
  <c r="G62" i="33" s="1"/>
  <c r="D73" i="34"/>
  <c r="F24" i="33"/>
  <c r="G60" i="33" s="1"/>
  <c r="F34" i="33"/>
  <c r="G70" i="33" s="1"/>
  <c r="E146" i="30"/>
  <c r="E165" i="30"/>
  <c r="F26" i="30"/>
  <c r="G62" i="30" s="1"/>
  <c r="F35" i="33"/>
  <c r="G71" i="33" s="1"/>
  <c r="D73" i="29"/>
  <c r="D73" i="33"/>
  <c r="E73" i="36"/>
  <c r="E108" i="28" s="1"/>
  <c r="E166" i="30"/>
  <c r="E147" i="30"/>
  <c r="F27" i="30"/>
  <c r="G63" i="30" s="1"/>
  <c r="E172" i="30"/>
  <c r="E153" i="30"/>
  <c r="F33" i="30"/>
  <c r="G69" i="30" s="1"/>
  <c r="E148" i="30"/>
  <c r="F28" i="30"/>
  <c r="G64" i="30" s="1"/>
  <c r="E167" i="30"/>
  <c r="D157" i="30"/>
  <c r="F35" i="30"/>
  <c r="G71" i="30" s="1"/>
  <c r="E174" i="30"/>
  <c r="E155" i="30"/>
  <c r="E150" i="30"/>
  <c r="E169" i="30"/>
  <c r="F30" i="30"/>
  <c r="G66" i="30" s="1"/>
  <c r="F23" i="33"/>
  <c r="E37" i="33"/>
  <c r="E173" i="30"/>
  <c r="E154" i="30"/>
  <c r="F34" i="30"/>
  <c r="G70" i="30" s="1"/>
  <c r="D73" i="30"/>
  <c r="D157" i="36"/>
  <c r="F29" i="33"/>
  <c r="G65" i="33" s="1"/>
  <c r="F29" i="30"/>
  <c r="G65" i="30" s="1"/>
  <c r="E168" i="30"/>
  <c r="E149" i="30"/>
  <c r="F25" i="30"/>
  <c r="G61" i="30" s="1"/>
  <c r="E145" i="30"/>
  <c r="E164" i="30"/>
  <c r="D176" i="30"/>
  <c r="D176" i="36"/>
  <c r="D176" i="35"/>
  <c r="F32" i="30"/>
  <c r="G68" i="30" s="1"/>
  <c r="E152" i="30"/>
  <c r="E171" i="30"/>
  <c r="F31" i="33"/>
  <c r="G67" i="33" s="1"/>
  <c r="C11" i="28"/>
  <c r="F27" i="2"/>
  <c r="G57" i="2" s="1"/>
  <c r="G51" i="2"/>
  <c r="F25" i="2"/>
  <c r="G55" i="2" s="1"/>
  <c r="F22" i="2"/>
  <c r="G52" i="2" s="1"/>
  <c r="E31" i="2"/>
  <c r="F28" i="2"/>
  <c r="D88" i="28"/>
  <c r="D62" i="2"/>
  <c r="E73" i="10"/>
  <c r="E97" i="28" s="1"/>
  <c r="F29" i="2"/>
  <c r="G59" i="2" s="1"/>
  <c r="D100" i="28"/>
  <c r="D74" i="31"/>
  <c r="D12" i="28" l="1"/>
  <c r="D14" i="28"/>
  <c r="D6" i="28" s="1"/>
  <c r="D5" i="47"/>
  <c r="AG46" i="32"/>
  <c r="AH35" i="32"/>
  <c r="J2" i="50"/>
  <c r="I21" i="50"/>
  <c r="I23" i="50" s="1"/>
  <c r="J27" i="50"/>
  <c r="J20" i="50"/>
  <c r="G21" i="32"/>
  <c r="H51" i="32" s="1"/>
  <c r="G26" i="32"/>
  <c r="H56" i="32" s="1"/>
  <c r="G24" i="10"/>
  <c r="H60" i="10" s="1"/>
  <c r="G23" i="31"/>
  <c r="G143" i="31" s="1"/>
  <c r="F162" i="31"/>
  <c r="G25" i="32"/>
  <c r="H55" i="32" s="1"/>
  <c r="G25" i="10"/>
  <c r="H61" i="10" s="1"/>
  <c r="G29" i="10"/>
  <c r="H65" i="10" s="1"/>
  <c r="H50" i="32"/>
  <c r="H50" i="2"/>
  <c r="G28" i="32"/>
  <c r="H58" i="32" s="1"/>
  <c r="G23" i="32"/>
  <c r="H53" i="32" s="1"/>
  <c r="G59" i="33"/>
  <c r="G59" i="30"/>
  <c r="G59" i="31"/>
  <c r="F31" i="32"/>
  <c r="E62" i="32"/>
  <c r="E22" i="28" s="1"/>
  <c r="G29" i="32"/>
  <c r="H59" i="32" s="1"/>
  <c r="F155" i="31"/>
  <c r="G28" i="10"/>
  <c r="H64" i="10" s="1"/>
  <c r="W2" i="43"/>
  <c r="V79" i="43"/>
  <c r="V84" i="43" s="1"/>
  <c r="V77" i="43"/>
  <c r="V82" i="43" s="1"/>
  <c r="V78" i="43"/>
  <c r="V83" i="43" s="1"/>
  <c r="V80" i="43"/>
  <c r="M5" i="28"/>
  <c r="L4" i="2"/>
  <c r="L13" i="28"/>
  <c r="L21" i="28"/>
  <c r="J181" i="31"/>
  <c r="J161" i="31"/>
  <c r="J126" i="31"/>
  <c r="J92" i="31"/>
  <c r="J58" i="31"/>
  <c r="J22" i="31"/>
  <c r="J188" i="31"/>
  <c r="J77" i="31"/>
  <c r="J142" i="31"/>
  <c r="J109" i="31"/>
  <c r="J40" i="31"/>
  <c r="K4" i="36"/>
  <c r="K4" i="34"/>
  <c r="K4" i="32"/>
  <c r="K4" i="30"/>
  <c r="K4" i="43"/>
  <c r="K4" i="50" s="1"/>
  <c r="K4" i="35"/>
  <c r="K4" i="33"/>
  <c r="K4" i="31"/>
  <c r="K4" i="10"/>
  <c r="K4" i="29"/>
  <c r="K65" i="2"/>
  <c r="K34" i="2"/>
  <c r="K77" i="2"/>
  <c r="K49" i="2"/>
  <c r="K19" i="2"/>
  <c r="J89" i="43"/>
  <c r="J76" i="43"/>
  <c r="J58" i="43"/>
  <c r="J40" i="43"/>
  <c r="J22" i="43"/>
  <c r="J77" i="33"/>
  <c r="J92" i="33"/>
  <c r="J22" i="33"/>
  <c r="J40" i="33"/>
  <c r="J58" i="33"/>
  <c r="I67" i="28"/>
  <c r="I75" i="28" s="1"/>
  <c r="I87" i="28"/>
  <c r="I95" i="28" s="1"/>
  <c r="I103" i="28" s="1"/>
  <c r="J40" i="10"/>
  <c r="J77" i="10"/>
  <c r="J92" i="10"/>
  <c r="J58" i="10"/>
  <c r="J22" i="10"/>
  <c r="CQ34" i="28"/>
  <c r="J59" i="28"/>
  <c r="J188" i="30"/>
  <c r="J181" i="30"/>
  <c r="J126" i="30"/>
  <c r="J92" i="30"/>
  <c r="J109" i="30"/>
  <c r="J58" i="30"/>
  <c r="J77" i="30"/>
  <c r="J22" i="30"/>
  <c r="J40" i="30"/>
  <c r="J161" i="30"/>
  <c r="J142" i="30"/>
  <c r="J19" i="32"/>
  <c r="J34" i="32"/>
  <c r="J77" i="32"/>
  <c r="J49" i="32"/>
  <c r="J65" i="32"/>
  <c r="J188" i="35"/>
  <c r="J40" i="35"/>
  <c r="J142" i="35"/>
  <c r="J92" i="35"/>
  <c r="J161" i="35"/>
  <c r="J77" i="35"/>
  <c r="J58" i="35"/>
  <c r="J109" i="35"/>
  <c r="J126" i="35"/>
  <c r="J181" i="35"/>
  <c r="J22" i="35"/>
  <c r="J188" i="34"/>
  <c r="J126" i="34"/>
  <c r="J161" i="34"/>
  <c r="J142" i="34"/>
  <c r="J40" i="34"/>
  <c r="J181" i="34"/>
  <c r="J109" i="34"/>
  <c r="J58" i="34"/>
  <c r="J22" i="34"/>
  <c r="J92" i="34"/>
  <c r="J77" i="34"/>
  <c r="K34" i="28"/>
  <c r="J188" i="29"/>
  <c r="J161" i="29"/>
  <c r="J181" i="29"/>
  <c r="J142" i="29"/>
  <c r="J126" i="29"/>
  <c r="J92" i="29"/>
  <c r="J109" i="29"/>
  <c r="J22" i="29"/>
  <c r="J40" i="29"/>
  <c r="J77" i="29"/>
  <c r="J58" i="29"/>
  <c r="J142" i="36"/>
  <c r="J161" i="36"/>
  <c r="J181" i="36"/>
  <c r="J22" i="36"/>
  <c r="J188" i="36"/>
  <c r="J77" i="36"/>
  <c r="J40" i="36"/>
  <c r="J109" i="36"/>
  <c r="J58" i="36"/>
  <c r="J126" i="36"/>
  <c r="J92" i="36"/>
  <c r="F174" i="31"/>
  <c r="V39" i="2"/>
  <c r="U46" i="2"/>
  <c r="C194" i="34"/>
  <c r="F61" i="32"/>
  <c r="F104" i="28" s="1"/>
  <c r="G71" i="31"/>
  <c r="F172" i="31"/>
  <c r="F153" i="31"/>
  <c r="G25" i="31"/>
  <c r="F164" i="31"/>
  <c r="F145" i="31"/>
  <c r="G69" i="31"/>
  <c r="C198" i="34"/>
  <c r="C200" i="34" s="1"/>
  <c r="F148" i="31"/>
  <c r="F167" i="31"/>
  <c r="G52" i="32"/>
  <c r="G61" i="32" s="1"/>
  <c r="G104" i="28" s="1"/>
  <c r="G22" i="32"/>
  <c r="G64" i="31"/>
  <c r="F173" i="31"/>
  <c r="G63" i="31"/>
  <c r="F73" i="31"/>
  <c r="F100" i="28" s="1"/>
  <c r="D190" i="31"/>
  <c r="D192" i="31" s="1"/>
  <c r="D177" i="31"/>
  <c r="G25" i="33"/>
  <c r="H61" i="33" s="1"/>
  <c r="F166" i="31"/>
  <c r="F154" i="31"/>
  <c r="G27" i="31"/>
  <c r="G147" i="31" s="1"/>
  <c r="G70" i="31"/>
  <c r="F37" i="31"/>
  <c r="D97" i="28"/>
  <c r="D178" i="31"/>
  <c r="D179" i="31" s="1"/>
  <c r="E176" i="31"/>
  <c r="E190" i="31" s="1"/>
  <c r="E192" i="31" s="1"/>
  <c r="G30" i="10"/>
  <c r="H66" i="10" s="1"/>
  <c r="G33" i="10"/>
  <c r="H69" i="10" s="1"/>
  <c r="G32" i="10"/>
  <c r="H68" i="10" s="1"/>
  <c r="E92" i="28"/>
  <c r="E176" i="34"/>
  <c r="E183" i="34" s="1"/>
  <c r="E185" i="34" s="1"/>
  <c r="E157" i="31"/>
  <c r="E189" i="31" s="1"/>
  <c r="G26" i="2"/>
  <c r="H56" i="2" s="1"/>
  <c r="D158" i="31"/>
  <c r="D189" i="31"/>
  <c r="H20" i="32"/>
  <c r="E157" i="35"/>
  <c r="E182" i="35" s="1"/>
  <c r="G27" i="10"/>
  <c r="H63" i="10" s="1"/>
  <c r="E157" i="36"/>
  <c r="E189" i="36" s="1"/>
  <c r="E176" i="36"/>
  <c r="E183" i="36" s="1"/>
  <c r="E185" i="36" s="1"/>
  <c r="E176" i="35"/>
  <c r="E183" i="35" s="1"/>
  <c r="E185" i="35" s="1"/>
  <c r="E157" i="34"/>
  <c r="E182" i="34" s="1"/>
  <c r="G26" i="10"/>
  <c r="H62" i="10" s="1"/>
  <c r="G35" i="10"/>
  <c r="H71" i="10" s="1"/>
  <c r="F73" i="34"/>
  <c r="F106" i="28" s="1"/>
  <c r="F73" i="36"/>
  <c r="F108" i="28" s="1"/>
  <c r="F73" i="35"/>
  <c r="F107" i="28" s="1"/>
  <c r="W41" i="35"/>
  <c r="V55" i="35"/>
  <c r="H24" i="32"/>
  <c r="I54" i="32" s="1"/>
  <c r="H27" i="32"/>
  <c r="I57" i="32" s="1"/>
  <c r="H20" i="2"/>
  <c r="G24" i="2"/>
  <c r="H54" i="2" s="1"/>
  <c r="G59" i="10"/>
  <c r="G23" i="10"/>
  <c r="H68" i="31"/>
  <c r="H32" i="31"/>
  <c r="G171" i="31"/>
  <c r="G152" i="31"/>
  <c r="G28" i="34"/>
  <c r="G64" i="34"/>
  <c r="F148" i="34"/>
  <c r="F167" i="34"/>
  <c r="G35" i="34"/>
  <c r="G71" i="34"/>
  <c r="F174" i="34"/>
  <c r="F155" i="34"/>
  <c r="G29" i="34"/>
  <c r="G65" i="34"/>
  <c r="F149" i="34"/>
  <c r="F168" i="34"/>
  <c r="K27" i="35"/>
  <c r="K63" i="35"/>
  <c r="J166" i="35"/>
  <c r="J147" i="35"/>
  <c r="G24" i="36"/>
  <c r="G60" i="36"/>
  <c r="F37" i="36"/>
  <c r="F144" i="36"/>
  <c r="F163" i="36"/>
  <c r="H62" i="35"/>
  <c r="G165" i="35"/>
  <c r="G146" i="35"/>
  <c r="L30" i="35"/>
  <c r="L66" i="35"/>
  <c r="K169" i="35"/>
  <c r="K150" i="35"/>
  <c r="G25" i="34"/>
  <c r="G61" i="34"/>
  <c r="F145" i="34"/>
  <c r="F164" i="34"/>
  <c r="L29" i="35"/>
  <c r="L65" i="35"/>
  <c r="K168" i="35"/>
  <c r="K149" i="35"/>
  <c r="H26" i="31"/>
  <c r="H62" i="31"/>
  <c r="G146" i="31"/>
  <c r="G165" i="31"/>
  <c r="G30" i="34"/>
  <c r="G66" i="34"/>
  <c r="F150" i="34"/>
  <c r="F169" i="34"/>
  <c r="H35" i="31"/>
  <c r="H71" i="31"/>
  <c r="G174" i="31"/>
  <c r="G155" i="31"/>
  <c r="G31" i="36"/>
  <c r="G67" i="36"/>
  <c r="F151" i="36"/>
  <c r="F170" i="36"/>
  <c r="G31" i="35"/>
  <c r="G67" i="35"/>
  <c r="F151" i="35"/>
  <c r="F170" i="35"/>
  <c r="G26" i="34"/>
  <c r="G62" i="34"/>
  <c r="F146" i="34"/>
  <c r="F165" i="34"/>
  <c r="G34" i="10"/>
  <c r="H70" i="10" s="1"/>
  <c r="G70" i="10"/>
  <c r="I31" i="31"/>
  <c r="I67" i="31"/>
  <c r="H151" i="31"/>
  <c r="H170" i="31"/>
  <c r="G25" i="36"/>
  <c r="G61" i="36"/>
  <c r="F164" i="36"/>
  <c r="F145" i="36"/>
  <c r="G63" i="35"/>
  <c r="F147" i="35"/>
  <c r="F166" i="35"/>
  <c r="J29" i="36"/>
  <c r="J65" i="36"/>
  <c r="I149" i="36"/>
  <c r="I168" i="36"/>
  <c r="H65" i="31"/>
  <c r="H29" i="31"/>
  <c r="G149" i="31"/>
  <c r="G168" i="31"/>
  <c r="G34" i="35"/>
  <c r="G70" i="35"/>
  <c r="F173" i="35"/>
  <c r="F154" i="35"/>
  <c r="G23" i="35"/>
  <c r="G59" i="35"/>
  <c r="F162" i="35"/>
  <c r="F143" i="35"/>
  <c r="F37" i="35"/>
  <c r="G34" i="36"/>
  <c r="G70" i="36"/>
  <c r="F173" i="36"/>
  <c r="F154" i="36"/>
  <c r="H33" i="31"/>
  <c r="H69" i="31"/>
  <c r="G172" i="31"/>
  <c r="G153" i="31"/>
  <c r="G27" i="36"/>
  <c r="G63" i="36"/>
  <c r="F166" i="36"/>
  <c r="F147" i="36"/>
  <c r="K32" i="35"/>
  <c r="K68" i="35"/>
  <c r="J152" i="35"/>
  <c r="J171" i="35"/>
  <c r="G26" i="36"/>
  <c r="G62" i="36"/>
  <c r="F146" i="36"/>
  <c r="F165" i="36"/>
  <c r="G32" i="34"/>
  <c r="G68" i="34"/>
  <c r="F171" i="34"/>
  <c r="F152" i="34"/>
  <c r="L35" i="35"/>
  <c r="L71" i="35"/>
  <c r="K174" i="35"/>
  <c r="K155" i="35"/>
  <c r="G28" i="2"/>
  <c r="H58" i="2" s="1"/>
  <c r="G58" i="2"/>
  <c r="G30" i="35"/>
  <c r="G66" i="35"/>
  <c r="F150" i="35"/>
  <c r="F169" i="35"/>
  <c r="G33" i="34"/>
  <c r="G69" i="34"/>
  <c r="F172" i="34"/>
  <c r="F153" i="34"/>
  <c r="G33" i="36"/>
  <c r="G69" i="36"/>
  <c r="F153" i="36"/>
  <c r="F172" i="36"/>
  <c r="H64" i="31"/>
  <c r="H28" i="31"/>
  <c r="G148" i="31"/>
  <c r="G167" i="31"/>
  <c r="G29" i="35"/>
  <c r="G65" i="35"/>
  <c r="F149" i="35"/>
  <c r="F168" i="35"/>
  <c r="H60" i="31"/>
  <c r="G163" i="31"/>
  <c r="G144" i="31"/>
  <c r="H24" i="31"/>
  <c r="G32" i="36"/>
  <c r="G68" i="36"/>
  <c r="F171" i="36"/>
  <c r="F152" i="36"/>
  <c r="K28" i="35"/>
  <c r="K64" i="35"/>
  <c r="J167" i="35"/>
  <c r="J148" i="35"/>
  <c r="G23" i="34"/>
  <c r="G59" i="34"/>
  <c r="F37" i="34"/>
  <c r="F162" i="34"/>
  <c r="F143" i="34"/>
  <c r="L25" i="35"/>
  <c r="L61" i="35"/>
  <c r="K164" i="35"/>
  <c r="K145" i="35"/>
  <c r="O26" i="35"/>
  <c r="O62" i="35"/>
  <c r="N165" i="35"/>
  <c r="N146" i="35"/>
  <c r="H30" i="31"/>
  <c r="H66" i="31"/>
  <c r="G150" i="31"/>
  <c r="G169" i="31"/>
  <c r="G24" i="34"/>
  <c r="G60" i="34"/>
  <c r="F163" i="34"/>
  <c r="F144" i="34"/>
  <c r="G31" i="34"/>
  <c r="G67" i="34"/>
  <c r="F170" i="34"/>
  <c r="F151" i="34"/>
  <c r="G68" i="35"/>
  <c r="F152" i="35"/>
  <c r="F171" i="35"/>
  <c r="G35" i="36"/>
  <c r="G71" i="36"/>
  <c r="F174" i="36"/>
  <c r="F155" i="36"/>
  <c r="L33" i="35"/>
  <c r="L69" i="35"/>
  <c r="K172" i="35"/>
  <c r="K153" i="35"/>
  <c r="H23" i="36"/>
  <c r="H59" i="36"/>
  <c r="G143" i="36"/>
  <c r="G162" i="36"/>
  <c r="G25" i="35"/>
  <c r="G61" i="35"/>
  <c r="F145" i="35"/>
  <c r="F164" i="35"/>
  <c r="I24" i="35"/>
  <c r="I60" i="35"/>
  <c r="H163" i="35"/>
  <c r="H144" i="35"/>
  <c r="G27" i="34"/>
  <c r="G63" i="34"/>
  <c r="F147" i="34"/>
  <c r="F166" i="34"/>
  <c r="G30" i="36"/>
  <c r="G66" i="36"/>
  <c r="F150" i="36"/>
  <c r="F169" i="36"/>
  <c r="G33" i="35"/>
  <c r="G69" i="35"/>
  <c r="F153" i="35"/>
  <c r="F172" i="35"/>
  <c r="G28" i="36"/>
  <c r="G64" i="36"/>
  <c r="F167" i="36"/>
  <c r="F148" i="36"/>
  <c r="G65" i="36"/>
  <c r="F168" i="36"/>
  <c r="F149" i="36"/>
  <c r="G34" i="34"/>
  <c r="G70" i="34"/>
  <c r="F173" i="34"/>
  <c r="F154" i="34"/>
  <c r="H34" i="31"/>
  <c r="H70" i="31"/>
  <c r="G154" i="31"/>
  <c r="G173" i="31"/>
  <c r="P41" i="33"/>
  <c r="O55" i="33"/>
  <c r="S55" i="30"/>
  <c r="G31" i="10"/>
  <c r="H67" i="10" s="1"/>
  <c r="F37" i="10"/>
  <c r="H21" i="32"/>
  <c r="I51" i="32" s="1"/>
  <c r="G23" i="2"/>
  <c r="H53" i="2" s="1"/>
  <c r="R41" i="10"/>
  <c r="Q55" i="10"/>
  <c r="O41" i="34"/>
  <c r="N55" i="34"/>
  <c r="F168" i="30"/>
  <c r="F149" i="30"/>
  <c r="G29" i="30"/>
  <c r="H65" i="30" s="1"/>
  <c r="E157" i="30"/>
  <c r="F146" i="30"/>
  <c r="F165" i="30"/>
  <c r="G26" i="30"/>
  <c r="H62" i="30" s="1"/>
  <c r="D189" i="35"/>
  <c r="D182" i="35"/>
  <c r="D158" i="35"/>
  <c r="D178" i="35"/>
  <c r="D179" i="35" s="1"/>
  <c r="G23" i="30"/>
  <c r="F143" i="30"/>
  <c r="F162" i="30"/>
  <c r="G33" i="33"/>
  <c r="H69" i="33" s="1"/>
  <c r="G29" i="33"/>
  <c r="H65" i="33" s="1"/>
  <c r="D189" i="36"/>
  <c r="D182" i="36"/>
  <c r="D178" i="36"/>
  <c r="D179" i="36" s="1"/>
  <c r="D158" i="36"/>
  <c r="F155" i="30"/>
  <c r="F174" i="30"/>
  <c r="G35" i="30"/>
  <c r="H71" i="30" s="1"/>
  <c r="F166" i="30"/>
  <c r="F147" i="30"/>
  <c r="G27" i="30"/>
  <c r="H63" i="30" s="1"/>
  <c r="G31" i="30"/>
  <c r="H67" i="30" s="1"/>
  <c r="F170" i="30"/>
  <c r="F151" i="30"/>
  <c r="D74" i="34"/>
  <c r="D179" i="34"/>
  <c r="D106" i="28"/>
  <c r="D177" i="35"/>
  <c r="D190" i="35"/>
  <c r="D192" i="35" s="1"/>
  <c r="D183" i="35"/>
  <c r="D185" i="35" s="1"/>
  <c r="F173" i="30"/>
  <c r="F154" i="30"/>
  <c r="G34" i="30"/>
  <c r="H70" i="30" s="1"/>
  <c r="F150" i="30"/>
  <c r="F169" i="30"/>
  <c r="G30" i="30"/>
  <c r="H66" i="30" s="1"/>
  <c r="D98" i="28"/>
  <c r="D74" i="29"/>
  <c r="G35" i="33"/>
  <c r="H71" i="33" s="1"/>
  <c r="G34" i="33"/>
  <c r="H70" i="33" s="1"/>
  <c r="G26" i="33"/>
  <c r="H62" i="33" s="1"/>
  <c r="G27" i="33"/>
  <c r="H63" i="33" s="1"/>
  <c r="G32" i="33"/>
  <c r="H68" i="33" s="1"/>
  <c r="D158" i="34"/>
  <c r="D189" i="34"/>
  <c r="D182" i="34"/>
  <c r="D99" i="28"/>
  <c r="D74" i="30"/>
  <c r="G28" i="33"/>
  <c r="H64" i="33" s="1"/>
  <c r="G30" i="33"/>
  <c r="H66" i="33" s="1"/>
  <c r="G31" i="33"/>
  <c r="H67" i="33" s="1"/>
  <c r="G32" i="30"/>
  <c r="H68" i="30" s="1"/>
  <c r="F152" i="30"/>
  <c r="F171" i="30"/>
  <c r="D183" i="36"/>
  <c r="D185" i="36" s="1"/>
  <c r="D190" i="36"/>
  <c r="D192" i="36" s="1"/>
  <c r="D177" i="36"/>
  <c r="G25" i="30"/>
  <c r="H61" i="30" s="1"/>
  <c r="F164" i="30"/>
  <c r="F145" i="30"/>
  <c r="D158" i="30"/>
  <c r="D178" i="30"/>
  <c r="D179" i="30" s="1"/>
  <c r="D189" i="30"/>
  <c r="D182" i="30"/>
  <c r="E176" i="30"/>
  <c r="D105" i="28"/>
  <c r="D74" i="33"/>
  <c r="D177" i="34"/>
  <c r="D190" i="34"/>
  <c r="D192" i="34" s="1"/>
  <c r="D183" i="34"/>
  <c r="D185" i="34" s="1"/>
  <c r="D107" i="28"/>
  <c r="D74" i="35"/>
  <c r="E73" i="33"/>
  <c r="E105" i="28" s="1"/>
  <c r="E109" i="28" s="1"/>
  <c r="E73" i="30"/>
  <c r="E99" i="28" s="1"/>
  <c r="E91" i="28" s="1"/>
  <c r="G24" i="33"/>
  <c r="H60" i="33" s="1"/>
  <c r="D190" i="30"/>
  <c r="D192" i="30" s="1"/>
  <c r="D183" i="30"/>
  <c r="D185" i="30" s="1"/>
  <c r="D177" i="30"/>
  <c r="G23" i="33"/>
  <c r="F37" i="33"/>
  <c r="F37" i="30"/>
  <c r="F148" i="30"/>
  <c r="F167" i="30"/>
  <c r="G28" i="30"/>
  <c r="H64" i="30" s="1"/>
  <c r="F153" i="30"/>
  <c r="F172" i="30"/>
  <c r="G33" i="30"/>
  <c r="H69" i="30" s="1"/>
  <c r="F163" i="30"/>
  <c r="F144" i="30"/>
  <c r="G24" i="30"/>
  <c r="H60" i="30" s="1"/>
  <c r="D108" i="28"/>
  <c r="D92" i="28" s="1"/>
  <c r="D74" i="36"/>
  <c r="G22" i="2"/>
  <c r="H52" i="2" s="1"/>
  <c r="H51" i="2"/>
  <c r="G27" i="2"/>
  <c r="H57" i="2" s="1"/>
  <c r="E61" i="2"/>
  <c r="E96" i="28" s="1"/>
  <c r="G25" i="2"/>
  <c r="H55" i="2" s="1"/>
  <c r="G29" i="2"/>
  <c r="H59" i="2" s="1"/>
  <c r="F31" i="2"/>
  <c r="F73" i="10"/>
  <c r="F97" i="28" s="1"/>
  <c r="D15" i="28"/>
  <c r="E74" i="10"/>
  <c r="D184" i="31"/>
  <c r="D186" i="31" s="1"/>
  <c r="D196" i="31"/>
  <c r="D18" i="28"/>
  <c r="E74" i="31"/>
  <c r="AI35" i="32" l="1"/>
  <c r="AH46" i="32"/>
  <c r="K2" i="50"/>
  <c r="J21" i="50"/>
  <c r="J23" i="50" s="1"/>
  <c r="K27" i="50"/>
  <c r="K20" i="50"/>
  <c r="H29" i="10"/>
  <c r="I65" i="10" s="1"/>
  <c r="H26" i="32"/>
  <c r="I56" i="32" s="1"/>
  <c r="H59" i="31"/>
  <c r="H25" i="10"/>
  <c r="I61" i="10" s="1"/>
  <c r="H23" i="31"/>
  <c r="I23" i="31" s="1"/>
  <c r="G162" i="31"/>
  <c r="H24" i="10"/>
  <c r="I60" i="10" s="1"/>
  <c r="H25" i="32"/>
  <c r="I55" i="32" s="1"/>
  <c r="I50" i="32"/>
  <c r="I50" i="2"/>
  <c r="H59" i="33"/>
  <c r="H59" i="30"/>
  <c r="H28" i="32"/>
  <c r="I58" i="32" s="1"/>
  <c r="H23" i="32"/>
  <c r="I53" i="32" s="1"/>
  <c r="H29" i="32"/>
  <c r="I59" i="32" s="1"/>
  <c r="G31" i="32"/>
  <c r="H28" i="10"/>
  <c r="I64" i="10" s="1"/>
  <c r="H26" i="10"/>
  <c r="I62" i="10" s="1"/>
  <c r="H25" i="33"/>
  <c r="I61" i="33" s="1"/>
  <c r="E197" i="31"/>
  <c r="E191" i="31"/>
  <c r="E193" i="31" s="1"/>
  <c r="F62" i="32"/>
  <c r="F22" i="28" s="1"/>
  <c r="X2" i="43"/>
  <c r="W79" i="43"/>
  <c r="W84" i="43" s="1"/>
  <c r="W80" i="43"/>
  <c r="W77" i="43"/>
  <c r="W82" i="43" s="1"/>
  <c r="W78" i="43"/>
  <c r="W83" i="43" s="1"/>
  <c r="K126" i="30"/>
  <c r="K22" i="30"/>
  <c r="K58" i="30"/>
  <c r="K77" i="30"/>
  <c r="K188" i="30"/>
  <c r="K161" i="30"/>
  <c r="K142" i="30"/>
  <c r="K109" i="30"/>
  <c r="K181" i="30"/>
  <c r="K40" i="30"/>
  <c r="K92" i="30"/>
  <c r="K65" i="32"/>
  <c r="K49" i="32"/>
  <c r="K34" i="32"/>
  <c r="K77" i="32"/>
  <c r="K19" i="32"/>
  <c r="K109" i="29"/>
  <c r="K77" i="29"/>
  <c r="K188" i="29"/>
  <c r="K181" i="29"/>
  <c r="K22" i="29"/>
  <c r="K161" i="29"/>
  <c r="K40" i="29"/>
  <c r="K58" i="29"/>
  <c r="K142" i="29"/>
  <c r="K126" i="29"/>
  <c r="K92" i="29"/>
  <c r="K161" i="34"/>
  <c r="K142" i="34"/>
  <c r="K77" i="34"/>
  <c r="K40" i="34"/>
  <c r="K181" i="34"/>
  <c r="K188" i="34"/>
  <c r="K22" i="34"/>
  <c r="K92" i="34"/>
  <c r="K58" i="34"/>
  <c r="K126" i="34"/>
  <c r="K109" i="34"/>
  <c r="K92" i="10"/>
  <c r="K58" i="10"/>
  <c r="K22" i="10"/>
  <c r="K77" i="10"/>
  <c r="K40" i="10"/>
  <c r="K126" i="36"/>
  <c r="K188" i="36"/>
  <c r="K181" i="36"/>
  <c r="K109" i="36"/>
  <c r="K161" i="36"/>
  <c r="K142" i="36"/>
  <c r="K77" i="36"/>
  <c r="K58" i="36"/>
  <c r="K40" i="36"/>
  <c r="K92" i="36"/>
  <c r="K22" i="36"/>
  <c r="K142" i="31"/>
  <c r="K109" i="31"/>
  <c r="K77" i="31"/>
  <c r="K40" i="31"/>
  <c r="K58" i="31"/>
  <c r="K181" i="31"/>
  <c r="K92" i="31"/>
  <c r="K22" i="31"/>
  <c r="K188" i="31"/>
  <c r="K161" i="31"/>
  <c r="K126" i="31"/>
  <c r="L34" i="28"/>
  <c r="CR34" i="28"/>
  <c r="K59" i="28"/>
  <c r="K92" i="33"/>
  <c r="K58" i="33"/>
  <c r="K22" i="33"/>
  <c r="K77" i="33"/>
  <c r="K40" i="33"/>
  <c r="J67" i="28"/>
  <c r="J75" i="28" s="1"/>
  <c r="J87" i="28"/>
  <c r="J95" i="28" s="1"/>
  <c r="J103" i="28" s="1"/>
  <c r="K142" i="35"/>
  <c r="K77" i="35"/>
  <c r="K161" i="35"/>
  <c r="K126" i="35"/>
  <c r="K109" i="35"/>
  <c r="K58" i="35"/>
  <c r="K92" i="35"/>
  <c r="K188" i="35"/>
  <c r="K181" i="35"/>
  <c r="K40" i="35"/>
  <c r="K22" i="35"/>
  <c r="L4" i="43"/>
  <c r="L4" i="50" s="1"/>
  <c r="L4" i="35"/>
  <c r="L4" i="33"/>
  <c r="L4" i="31"/>
  <c r="L4" i="34"/>
  <c r="L4" i="10"/>
  <c r="L4" i="32"/>
  <c r="L4" i="29"/>
  <c r="L4" i="36"/>
  <c r="L4" i="30"/>
  <c r="L77" i="2"/>
  <c r="L65" i="2"/>
  <c r="L49" i="2"/>
  <c r="L34" i="2"/>
  <c r="L19" i="2"/>
  <c r="K76" i="43"/>
  <c r="K58" i="43"/>
  <c r="K89" i="43"/>
  <c r="K40" i="43"/>
  <c r="K22" i="43"/>
  <c r="N5" i="28"/>
  <c r="M4" i="2"/>
  <c r="M13" i="28"/>
  <c r="M21" i="28"/>
  <c r="W39" i="2"/>
  <c r="V46" i="2"/>
  <c r="H26" i="2"/>
  <c r="I56" i="2" s="1"/>
  <c r="F176" i="31"/>
  <c r="F190" i="31" s="1"/>
  <c r="F192" i="31" s="1"/>
  <c r="D89" i="28"/>
  <c r="F157" i="31"/>
  <c r="F182" i="31" s="1"/>
  <c r="F184" i="31" s="1"/>
  <c r="H25" i="31"/>
  <c r="G145" i="31"/>
  <c r="G157" i="31" s="1"/>
  <c r="G189" i="31" s="1"/>
  <c r="H61" i="31"/>
  <c r="G164" i="31"/>
  <c r="G73" i="31"/>
  <c r="G100" i="28" s="1"/>
  <c r="F92" i="28"/>
  <c r="H52" i="32"/>
  <c r="H61" i="32" s="1"/>
  <c r="H104" i="28" s="1"/>
  <c r="H22" i="32"/>
  <c r="H30" i="10"/>
  <c r="I66" i="10" s="1"/>
  <c r="H63" i="31"/>
  <c r="H27" i="31"/>
  <c r="H166" i="31" s="1"/>
  <c r="E177" i="31"/>
  <c r="E183" i="31"/>
  <c r="E185" i="31" s="1"/>
  <c r="G166" i="31"/>
  <c r="G37" i="31"/>
  <c r="D197" i="31"/>
  <c r="D198" i="31" s="1"/>
  <c r="D200" i="31" s="1"/>
  <c r="E190" i="36"/>
  <c r="E192" i="36" s="1"/>
  <c r="E178" i="34"/>
  <c r="E179" i="34" s="1"/>
  <c r="E190" i="34"/>
  <c r="E192" i="34" s="1"/>
  <c r="E177" i="34"/>
  <c r="H33" i="10"/>
  <c r="I69" i="10" s="1"/>
  <c r="E178" i="36"/>
  <c r="E179" i="36" s="1"/>
  <c r="E177" i="36"/>
  <c r="H32" i="10"/>
  <c r="I68" i="10" s="1"/>
  <c r="E178" i="31"/>
  <c r="E179" i="31" s="1"/>
  <c r="E190" i="35"/>
  <c r="E192" i="35" s="1"/>
  <c r="D191" i="31"/>
  <c r="D193" i="31" s="1"/>
  <c r="D194" i="31" s="1"/>
  <c r="E158" i="31"/>
  <c r="E182" i="31"/>
  <c r="E184" i="31" s="1"/>
  <c r="H27" i="10"/>
  <c r="I63" i="10" s="1"/>
  <c r="E189" i="35"/>
  <c r="E158" i="35"/>
  <c r="I20" i="32"/>
  <c r="E182" i="36"/>
  <c r="E196" i="36" s="1"/>
  <c r="E158" i="36"/>
  <c r="E177" i="35"/>
  <c r="E178" i="35"/>
  <c r="E179" i="35" s="1"/>
  <c r="I24" i="10"/>
  <c r="J60" i="10" s="1"/>
  <c r="E189" i="34"/>
  <c r="E158" i="34"/>
  <c r="I27" i="32"/>
  <c r="J57" i="32" s="1"/>
  <c r="H35" i="10"/>
  <c r="I71" i="10" s="1"/>
  <c r="H31" i="10"/>
  <c r="I67" i="10" s="1"/>
  <c r="G37" i="10"/>
  <c r="H34" i="10"/>
  <c r="I70" i="10" s="1"/>
  <c r="X41" i="35"/>
  <c r="W55" i="35"/>
  <c r="I24" i="32"/>
  <c r="J54" i="32" s="1"/>
  <c r="H24" i="2"/>
  <c r="I54" i="2" s="1"/>
  <c r="H23" i="2"/>
  <c r="I53" i="2" s="1"/>
  <c r="I20" i="2"/>
  <c r="H28" i="2"/>
  <c r="I58" i="2" s="1"/>
  <c r="H59" i="10"/>
  <c r="H23" i="10"/>
  <c r="H33" i="35"/>
  <c r="H69" i="35"/>
  <c r="G172" i="35"/>
  <c r="G153" i="35"/>
  <c r="G37" i="36"/>
  <c r="H23" i="34"/>
  <c r="H59" i="34"/>
  <c r="G37" i="34"/>
  <c r="G143" i="34"/>
  <c r="G162" i="34"/>
  <c r="H32" i="36"/>
  <c r="H68" i="36"/>
  <c r="G171" i="36"/>
  <c r="G152" i="36"/>
  <c r="H29" i="35"/>
  <c r="H65" i="35"/>
  <c r="G168" i="35"/>
  <c r="G149" i="35"/>
  <c r="H33" i="36"/>
  <c r="H69" i="36"/>
  <c r="G153" i="36"/>
  <c r="G172" i="36"/>
  <c r="H30" i="35"/>
  <c r="H66" i="35"/>
  <c r="G169" i="35"/>
  <c r="G150" i="35"/>
  <c r="M35" i="35"/>
  <c r="M71" i="35"/>
  <c r="L155" i="35"/>
  <c r="L174" i="35"/>
  <c r="H26" i="36"/>
  <c r="H62" i="36"/>
  <c r="G146" i="36"/>
  <c r="G165" i="36"/>
  <c r="H27" i="36"/>
  <c r="H63" i="36"/>
  <c r="G166" i="36"/>
  <c r="G147" i="36"/>
  <c r="H34" i="36"/>
  <c r="H70" i="36"/>
  <c r="G173" i="36"/>
  <c r="G154" i="36"/>
  <c r="F157" i="36"/>
  <c r="J24" i="35"/>
  <c r="J60" i="35"/>
  <c r="I163" i="35"/>
  <c r="I144" i="35"/>
  <c r="H34" i="35"/>
  <c r="H70" i="35"/>
  <c r="G154" i="35"/>
  <c r="G173" i="35"/>
  <c r="K29" i="36"/>
  <c r="K65" i="36"/>
  <c r="J149" i="36"/>
  <c r="J168" i="36"/>
  <c r="G73" i="36"/>
  <c r="G108" i="28" s="1"/>
  <c r="I34" i="31"/>
  <c r="I70" i="31"/>
  <c r="H173" i="31"/>
  <c r="H154" i="31"/>
  <c r="I23" i="36"/>
  <c r="I59" i="36"/>
  <c r="H143" i="36"/>
  <c r="H162" i="36"/>
  <c r="H35" i="36"/>
  <c r="H71" i="36"/>
  <c r="G174" i="36"/>
  <c r="G155" i="36"/>
  <c r="H31" i="34"/>
  <c r="H67" i="34"/>
  <c r="G170" i="34"/>
  <c r="G151" i="34"/>
  <c r="I30" i="31"/>
  <c r="I66" i="31"/>
  <c r="H150" i="31"/>
  <c r="H169" i="31"/>
  <c r="M25" i="35"/>
  <c r="M61" i="35"/>
  <c r="L145" i="35"/>
  <c r="L164" i="35"/>
  <c r="I28" i="31"/>
  <c r="I64" i="31"/>
  <c r="H148" i="31"/>
  <c r="H167" i="31"/>
  <c r="F157" i="35"/>
  <c r="H26" i="34"/>
  <c r="H62" i="34"/>
  <c r="G165" i="34"/>
  <c r="G146" i="34"/>
  <c r="H31" i="36"/>
  <c r="H67" i="36"/>
  <c r="G151" i="36"/>
  <c r="G170" i="36"/>
  <c r="H30" i="34"/>
  <c r="H66" i="34"/>
  <c r="G150" i="34"/>
  <c r="G169" i="34"/>
  <c r="M29" i="35"/>
  <c r="M65" i="35"/>
  <c r="L168" i="35"/>
  <c r="L149" i="35"/>
  <c r="M30" i="35"/>
  <c r="M66" i="35"/>
  <c r="L169" i="35"/>
  <c r="L150" i="35"/>
  <c r="H24" i="36"/>
  <c r="H60" i="36"/>
  <c r="G144" i="36"/>
  <c r="G163" i="36"/>
  <c r="H29" i="34"/>
  <c r="H65" i="34"/>
  <c r="G149" i="34"/>
  <c r="G168" i="34"/>
  <c r="H28" i="34"/>
  <c r="H64" i="34"/>
  <c r="G167" i="34"/>
  <c r="G148" i="34"/>
  <c r="H28" i="36"/>
  <c r="H64" i="36"/>
  <c r="G167" i="36"/>
  <c r="G148" i="36"/>
  <c r="F157" i="34"/>
  <c r="L28" i="35"/>
  <c r="L64" i="35"/>
  <c r="K167" i="35"/>
  <c r="K148" i="35"/>
  <c r="H33" i="34"/>
  <c r="H69" i="34"/>
  <c r="G153" i="34"/>
  <c r="G172" i="34"/>
  <c r="H32" i="34"/>
  <c r="H68" i="34"/>
  <c r="G171" i="34"/>
  <c r="G152" i="34"/>
  <c r="L32" i="35"/>
  <c r="L68" i="35"/>
  <c r="K171" i="35"/>
  <c r="K152" i="35"/>
  <c r="I33" i="31"/>
  <c r="I69" i="31"/>
  <c r="H172" i="31"/>
  <c r="H153" i="31"/>
  <c r="F176" i="35"/>
  <c r="H34" i="34"/>
  <c r="H70" i="34"/>
  <c r="G154" i="34"/>
  <c r="G173" i="34"/>
  <c r="F176" i="34"/>
  <c r="G73" i="35"/>
  <c r="G107" i="28" s="1"/>
  <c r="I29" i="31"/>
  <c r="I65" i="31"/>
  <c r="H149" i="31"/>
  <c r="H168" i="31"/>
  <c r="J31" i="31"/>
  <c r="J67" i="31"/>
  <c r="I170" i="31"/>
  <c r="I151" i="31"/>
  <c r="I60" i="31"/>
  <c r="H144" i="31"/>
  <c r="H163" i="31"/>
  <c r="I24" i="31"/>
  <c r="H25" i="36"/>
  <c r="H61" i="36"/>
  <c r="G145" i="36"/>
  <c r="G164" i="36"/>
  <c r="H30" i="36"/>
  <c r="H66" i="36"/>
  <c r="G169" i="36"/>
  <c r="G150" i="36"/>
  <c r="H27" i="34"/>
  <c r="H63" i="34"/>
  <c r="G147" i="34"/>
  <c r="G166" i="34"/>
  <c r="H25" i="35"/>
  <c r="H61" i="35"/>
  <c r="G164" i="35"/>
  <c r="G145" i="35"/>
  <c r="H23" i="35"/>
  <c r="H59" i="35"/>
  <c r="G162" i="35"/>
  <c r="G143" i="35"/>
  <c r="G37" i="35"/>
  <c r="I32" i="31"/>
  <c r="I68" i="31"/>
  <c r="H152" i="31"/>
  <c r="H171" i="31"/>
  <c r="M33" i="35"/>
  <c r="M69" i="35"/>
  <c r="L153" i="35"/>
  <c r="L172" i="35"/>
  <c r="H24" i="34"/>
  <c r="H60" i="34"/>
  <c r="G163" i="34"/>
  <c r="G144" i="34"/>
  <c r="P26" i="35"/>
  <c r="P62" i="35"/>
  <c r="O165" i="35"/>
  <c r="O146" i="35"/>
  <c r="G73" i="34"/>
  <c r="G106" i="28" s="1"/>
  <c r="H31" i="35"/>
  <c r="H67" i="35"/>
  <c r="G170" i="35"/>
  <c r="G151" i="35"/>
  <c r="I35" i="31"/>
  <c r="I71" i="31"/>
  <c r="H155" i="31"/>
  <c r="H174" i="31"/>
  <c r="I26" i="31"/>
  <c r="I62" i="31"/>
  <c r="H146" i="31"/>
  <c r="H165" i="31"/>
  <c r="H25" i="34"/>
  <c r="H61" i="34"/>
  <c r="G164" i="34"/>
  <c r="G145" i="34"/>
  <c r="F176" i="36"/>
  <c r="L27" i="35"/>
  <c r="L63" i="35"/>
  <c r="K166" i="35"/>
  <c r="K147" i="35"/>
  <c r="H35" i="34"/>
  <c r="H71" i="34"/>
  <c r="G174" i="34"/>
  <c r="G155" i="34"/>
  <c r="Q41" i="33"/>
  <c r="P55" i="33"/>
  <c r="U41" i="30"/>
  <c r="T55" i="30"/>
  <c r="I21" i="32"/>
  <c r="J51" i="32" s="1"/>
  <c r="S41" i="10"/>
  <c r="R55" i="10"/>
  <c r="D101" i="28"/>
  <c r="E158" i="30"/>
  <c r="P41" i="34"/>
  <c r="O55" i="34"/>
  <c r="F73" i="33"/>
  <c r="F105" i="28" s="1"/>
  <c r="F109" i="28" s="1"/>
  <c r="D91" i="28"/>
  <c r="E177" i="30"/>
  <c r="H25" i="30"/>
  <c r="I61" i="30" s="1"/>
  <c r="G164" i="30"/>
  <c r="G145" i="30"/>
  <c r="E74" i="30"/>
  <c r="D17" i="28"/>
  <c r="D197" i="36"/>
  <c r="D191" i="36"/>
  <c r="D193" i="36" s="1"/>
  <c r="E89" i="28"/>
  <c r="G172" i="30"/>
  <c r="G153" i="30"/>
  <c r="H33" i="30"/>
  <c r="I69" i="30" s="1"/>
  <c r="H24" i="33"/>
  <c r="I60" i="33" s="1"/>
  <c r="E183" i="30"/>
  <c r="E185" i="30" s="1"/>
  <c r="E190" i="30"/>
  <c r="E192" i="30" s="1"/>
  <c r="H26" i="33"/>
  <c r="I62" i="33" s="1"/>
  <c r="D16" i="28"/>
  <c r="D24" i="28"/>
  <c r="E74" i="34"/>
  <c r="H23" i="33"/>
  <c r="G37" i="33"/>
  <c r="E74" i="33"/>
  <c r="D23" i="28"/>
  <c r="D7" i="28" s="1"/>
  <c r="D184" i="30"/>
  <c r="D186" i="30" s="1"/>
  <c r="D196" i="30"/>
  <c r="H34" i="33"/>
  <c r="I70" i="33" s="1"/>
  <c r="D90" i="28"/>
  <c r="D197" i="30"/>
  <c r="D191" i="30"/>
  <c r="D193" i="30" s="1"/>
  <c r="H31" i="33"/>
  <c r="I67" i="33" s="1"/>
  <c r="H30" i="33"/>
  <c r="I66" i="33" s="1"/>
  <c r="G150" i="30"/>
  <c r="G169" i="30"/>
  <c r="H30" i="30"/>
  <c r="I66" i="30" s="1"/>
  <c r="E196" i="35"/>
  <c r="E184" i="35"/>
  <c r="E186" i="35" s="1"/>
  <c r="H35" i="33"/>
  <c r="I71" i="33" s="1"/>
  <c r="G173" i="30"/>
  <c r="H34" i="30"/>
  <c r="I70" i="30" s="1"/>
  <c r="G154" i="30"/>
  <c r="G155" i="30"/>
  <c r="G174" i="30"/>
  <c r="H35" i="30"/>
  <c r="I71" i="30" s="1"/>
  <c r="H29" i="33"/>
  <c r="I65" i="33" s="1"/>
  <c r="E191" i="36"/>
  <c r="F176" i="30"/>
  <c r="D184" i="35"/>
  <c r="D186" i="35" s="1"/>
  <c r="D196" i="35"/>
  <c r="G146" i="30"/>
  <c r="H26" i="30"/>
  <c r="I62" i="30" s="1"/>
  <c r="G165" i="30"/>
  <c r="G144" i="30"/>
  <c r="H24" i="30"/>
  <c r="I60" i="30" s="1"/>
  <c r="G163" i="30"/>
  <c r="H28" i="30"/>
  <c r="I64" i="30" s="1"/>
  <c r="G167" i="30"/>
  <c r="G148" i="30"/>
  <c r="G171" i="30"/>
  <c r="G152" i="30"/>
  <c r="H32" i="30"/>
  <c r="I68" i="30" s="1"/>
  <c r="H28" i="33"/>
  <c r="I64" i="33" s="1"/>
  <c r="D184" i="34"/>
  <c r="D186" i="34" s="1"/>
  <c r="D196" i="34"/>
  <c r="F157" i="30"/>
  <c r="D191" i="35"/>
  <c r="D193" i="35" s="1"/>
  <c r="D197" i="35"/>
  <c r="G149" i="30"/>
  <c r="G168" i="30"/>
  <c r="H29" i="30"/>
  <c r="I65" i="30" s="1"/>
  <c r="E74" i="36"/>
  <c r="D26" i="28"/>
  <c r="D10" i="28" s="1"/>
  <c r="D191" i="34"/>
  <c r="D193" i="34" s="1"/>
  <c r="D197" i="34"/>
  <c r="G151" i="30"/>
  <c r="H31" i="30"/>
  <c r="I67" i="30" s="1"/>
  <c r="G170" i="30"/>
  <c r="G166" i="30"/>
  <c r="G147" i="30"/>
  <c r="H27" i="30"/>
  <c r="I63" i="30" s="1"/>
  <c r="H33" i="33"/>
  <c r="I69" i="33" s="1"/>
  <c r="G162" i="30"/>
  <c r="H23" i="30"/>
  <c r="G143" i="30"/>
  <c r="G37" i="30"/>
  <c r="E182" i="30"/>
  <c r="E178" i="30"/>
  <c r="E179" i="30" s="1"/>
  <c r="E189" i="30"/>
  <c r="E184" i="34"/>
  <c r="E186" i="34" s="1"/>
  <c r="E196" i="34"/>
  <c r="D25" i="28"/>
  <c r="E74" i="35"/>
  <c r="H32" i="33"/>
  <c r="I68" i="33" s="1"/>
  <c r="H27" i="33"/>
  <c r="I63" i="33" s="1"/>
  <c r="D109" i="28"/>
  <c r="D196" i="36"/>
  <c r="D184" i="36"/>
  <c r="D186" i="36" s="1"/>
  <c r="F73" i="30"/>
  <c r="F99" i="28" s="1"/>
  <c r="F91" i="28" s="1"/>
  <c r="H22" i="2"/>
  <c r="I52" i="2" s="1"/>
  <c r="I51" i="2"/>
  <c r="H25" i="2"/>
  <c r="I55" i="2" s="1"/>
  <c r="E62" i="2"/>
  <c r="H27" i="2"/>
  <c r="I57" i="2" s="1"/>
  <c r="F61" i="2"/>
  <c r="F96" i="28" s="1"/>
  <c r="F74" i="31"/>
  <c r="E18" i="28"/>
  <c r="H29" i="2"/>
  <c r="I59" i="2" s="1"/>
  <c r="F74" i="10"/>
  <c r="F15" i="28" s="1"/>
  <c r="E15" i="28"/>
  <c r="E88" i="28"/>
  <c r="G31" i="2"/>
  <c r="G73" i="10"/>
  <c r="G97" i="28" s="1"/>
  <c r="I29" i="10"/>
  <c r="J65" i="10" s="1"/>
  <c r="E12" i="28" l="1"/>
  <c r="E14" i="28"/>
  <c r="AJ35" i="32"/>
  <c r="AI46" i="32"/>
  <c r="L2" i="50"/>
  <c r="K21" i="50"/>
  <c r="K23" i="50" s="1"/>
  <c r="L27" i="50"/>
  <c r="L20" i="50"/>
  <c r="I25" i="10"/>
  <c r="J61" i="10" s="1"/>
  <c r="H162" i="31"/>
  <c r="I26" i="10"/>
  <c r="J62" i="10" s="1"/>
  <c r="I26" i="32"/>
  <c r="J56" i="32" s="1"/>
  <c r="I59" i="31"/>
  <c r="H143" i="31"/>
  <c r="I27" i="31"/>
  <c r="J27" i="31" s="1"/>
  <c r="I23" i="32"/>
  <c r="J53" i="32" s="1"/>
  <c r="I25" i="32"/>
  <c r="J55" i="32" s="1"/>
  <c r="I28" i="10"/>
  <c r="J64" i="10" s="1"/>
  <c r="J50" i="2"/>
  <c r="J50" i="32"/>
  <c r="I59" i="30"/>
  <c r="I59" i="33"/>
  <c r="I28" i="32"/>
  <c r="J58" i="32" s="1"/>
  <c r="I25" i="33"/>
  <c r="J61" i="33" s="1"/>
  <c r="H31" i="32"/>
  <c r="I29" i="32"/>
  <c r="J59" i="32" s="1"/>
  <c r="G92" i="28"/>
  <c r="G62" i="32"/>
  <c r="G22" i="28" s="1"/>
  <c r="I26" i="2"/>
  <c r="J56" i="2" s="1"/>
  <c r="F183" i="31"/>
  <c r="F185" i="31" s="1"/>
  <c r="F186" i="31" s="1"/>
  <c r="F189" i="31"/>
  <c r="F191" i="31" s="1"/>
  <c r="F193" i="31" s="1"/>
  <c r="F178" i="31"/>
  <c r="F179" i="31" s="1"/>
  <c r="F158" i="31"/>
  <c r="G158" i="31" s="1"/>
  <c r="E193" i="36"/>
  <c r="F177" i="31"/>
  <c r="Y2" i="43"/>
  <c r="X77" i="43"/>
  <c r="X82" i="43" s="1"/>
  <c r="X78" i="43"/>
  <c r="X83" i="43" s="1"/>
  <c r="X79" i="43"/>
  <c r="X84" i="43" s="1"/>
  <c r="X80" i="43"/>
  <c r="O5" i="28"/>
  <c r="N4" i="2"/>
  <c r="N13" i="28"/>
  <c r="N21" i="28"/>
  <c r="L109" i="36"/>
  <c r="L92" i="36"/>
  <c r="L181" i="36"/>
  <c r="L161" i="36"/>
  <c r="L142" i="36"/>
  <c r="L188" i="36"/>
  <c r="L58" i="36"/>
  <c r="L126" i="36"/>
  <c r="L22" i="36"/>
  <c r="L77" i="36"/>
  <c r="L40" i="36"/>
  <c r="L76" i="43"/>
  <c r="L58" i="43"/>
  <c r="L89" i="43"/>
  <c r="L40" i="43"/>
  <c r="L22" i="43"/>
  <c r="L188" i="29"/>
  <c r="L142" i="29"/>
  <c r="L181" i="29"/>
  <c r="L126" i="29"/>
  <c r="L92" i="29"/>
  <c r="L22" i="29"/>
  <c r="L161" i="29"/>
  <c r="L40" i="29"/>
  <c r="L58" i="29"/>
  <c r="L77" i="29"/>
  <c r="L109" i="29"/>
  <c r="L77" i="32"/>
  <c r="L19" i="32"/>
  <c r="L49" i="32"/>
  <c r="L34" i="32"/>
  <c r="L65" i="32"/>
  <c r="CS34" i="28"/>
  <c r="L59" i="28"/>
  <c r="L92" i="10"/>
  <c r="L22" i="10"/>
  <c r="L58" i="10"/>
  <c r="L77" i="10"/>
  <c r="L40" i="10"/>
  <c r="M34" i="28"/>
  <c r="L188" i="34"/>
  <c r="L142" i="34"/>
  <c r="L161" i="34"/>
  <c r="L181" i="34"/>
  <c r="L109" i="34"/>
  <c r="L58" i="34"/>
  <c r="L92" i="34"/>
  <c r="L77" i="34"/>
  <c r="L22" i="34"/>
  <c r="L126" i="34"/>
  <c r="L40" i="34"/>
  <c r="L181" i="31"/>
  <c r="L109" i="31"/>
  <c r="L92" i="31"/>
  <c r="L188" i="31"/>
  <c r="L40" i="31"/>
  <c r="L22" i="31"/>
  <c r="L161" i="31"/>
  <c r="L142" i="31"/>
  <c r="L58" i="31"/>
  <c r="L126" i="31"/>
  <c r="L77" i="31"/>
  <c r="L77" i="33"/>
  <c r="L40" i="33"/>
  <c r="L92" i="33"/>
  <c r="L22" i="33"/>
  <c r="L58" i="33"/>
  <c r="M4" i="43"/>
  <c r="M4" i="50" s="1"/>
  <c r="M4" i="35"/>
  <c r="M4" i="33"/>
  <c r="M4" i="31"/>
  <c r="M4" i="34"/>
  <c r="M4" i="32"/>
  <c r="M4" i="29"/>
  <c r="M4" i="10"/>
  <c r="M4" i="30"/>
  <c r="M4" i="36"/>
  <c r="M77" i="2"/>
  <c r="M65" i="2"/>
  <c r="M49" i="2"/>
  <c r="M34" i="2"/>
  <c r="M19" i="2"/>
  <c r="L22" i="30"/>
  <c r="L161" i="30"/>
  <c r="L142" i="30"/>
  <c r="L188" i="30"/>
  <c r="L77" i="30"/>
  <c r="L92" i="30"/>
  <c r="L40" i="30"/>
  <c r="L126" i="30"/>
  <c r="L109" i="30"/>
  <c r="L181" i="30"/>
  <c r="L58" i="30"/>
  <c r="L161" i="35"/>
  <c r="L92" i="35"/>
  <c r="L40" i="35"/>
  <c r="L188" i="35"/>
  <c r="L181" i="35"/>
  <c r="L58" i="35"/>
  <c r="L77" i="35"/>
  <c r="L109" i="35"/>
  <c r="L142" i="35"/>
  <c r="L126" i="35"/>
  <c r="L22" i="35"/>
  <c r="K67" i="28"/>
  <c r="K75" i="28" s="1"/>
  <c r="K87" i="28"/>
  <c r="K95" i="28" s="1"/>
  <c r="K103" i="28" s="1"/>
  <c r="H37" i="31"/>
  <c r="X39" i="2"/>
  <c r="W46" i="2"/>
  <c r="H73" i="31"/>
  <c r="H100" i="28" s="1"/>
  <c r="E184" i="36"/>
  <c r="E186" i="36" s="1"/>
  <c r="E186" i="31"/>
  <c r="E194" i="31" s="1"/>
  <c r="E197" i="35"/>
  <c r="E198" i="35" s="1"/>
  <c r="E200" i="35" s="1"/>
  <c r="I32" i="10"/>
  <c r="J68" i="10" s="1"/>
  <c r="I61" i="31"/>
  <c r="I25" i="31"/>
  <c r="H164" i="31"/>
  <c r="H145" i="31"/>
  <c r="G176" i="31"/>
  <c r="G190" i="31" s="1"/>
  <c r="G192" i="31" s="1"/>
  <c r="E191" i="35"/>
  <c r="E193" i="35" s="1"/>
  <c r="E194" i="35" s="1"/>
  <c r="E197" i="36"/>
  <c r="E198" i="36" s="1"/>
  <c r="E200" i="36" s="1"/>
  <c r="I30" i="10"/>
  <c r="J66" i="10" s="1"/>
  <c r="J24" i="10"/>
  <c r="K60" i="10" s="1"/>
  <c r="F158" i="36"/>
  <c r="I63" i="31"/>
  <c r="H147" i="31"/>
  <c r="I52" i="32"/>
  <c r="I22" i="32"/>
  <c r="I27" i="10"/>
  <c r="J63" i="10" s="1"/>
  <c r="F158" i="35"/>
  <c r="I33" i="10"/>
  <c r="J69" i="10" s="1"/>
  <c r="E197" i="34"/>
  <c r="E198" i="34" s="1"/>
  <c r="E200" i="34" s="1"/>
  <c r="F177" i="35"/>
  <c r="F177" i="36"/>
  <c r="E196" i="31"/>
  <c r="E198" i="31" s="1"/>
  <c r="E200" i="31" s="1"/>
  <c r="J20" i="32"/>
  <c r="J27" i="32"/>
  <c r="K57" i="32" s="1"/>
  <c r="F158" i="34"/>
  <c r="I35" i="10"/>
  <c r="J71" i="10" s="1"/>
  <c r="E191" i="34"/>
  <c r="E193" i="34" s="1"/>
  <c r="E194" i="34" s="1"/>
  <c r="I24" i="2"/>
  <c r="J54" i="2" s="1"/>
  <c r="I34" i="10"/>
  <c r="J70" i="10" s="1"/>
  <c r="I31" i="10"/>
  <c r="J67" i="10" s="1"/>
  <c r="H37" i="10"/>
  <c r="Y41" i="35"/>
  <c r="X55" i="35"/>
  <c r="G176" i="35"/>
  <c r="J24" i="32"/>
  <c r="K54" i="32" s="1"/>
  <c r="I23" i="2"/>
  <c r="J53" i="2" s="1"/>
  <c r="J20" i="2"/>
  <c r="I28" i="2"/>
  <c r="J58" i="2" s="1"/>
  <c r="G182" i="31"/>
  <c r="G184" i="31" s="1"/>
  <c r="I59" i="10"/>
  <c r="I23" i="10"/>
  <c r="H73" i="36"/>
  <c r="H108" i="28" s="1"/>
  <c r="H73" i="35"/>
  <c r="H107" i="28" s="1"/>
  <c r="G157" i="36"/>
  <c r="G182" i="36" s="1"/>
  <c r="G176" i="36"/>
  <c r="M27" i="35"/>
  <c r="M63" i="35"/>
  <c r="L147" i="35"/>
  <c r="L166" i="35"/>
  <c r="J29" i="31"/>
  <c r="J65" i="31"/>
  <c r="I149" i="31"/>
  <c r="I168" i="31"/>
  <c r="J70" i="31"/>
  <c r="I173" i="31"/>
  <c r="I154" i="31"/>
  <c r="J34" i="31"/>
  <c r="I23" i="34"/>
  <c r="I59" i="34"/>
  <c r="H143" i="34"/>
  <c r="H37" i="34"/>
  <c r="H162" i="34"/>
  <c r="I28" i="34"/>
  <c r="I64" i="34"/>
  <c r="H167" i="34"/>
  <c r="H148" i="34"/>
  <c r="I24" i="34"/>
  <c r="I60" i="34"/>
  <c r="H163" i="34"/>
  <c r="H144" i="34"/>
  <c r="I23" i="35"/>
  <c r="I59" i="35"/>
  <c r="H37" i="35"/>
  <c r="H162" i="35"/>
  <c r="H143" i="35"/>
  <c r="I27" i="34"/>
  <c r="I63" i="34"/>
  <c r="H147" i="34"/>
  <c r="H166" i="34"/>
  <c r="F190" i="34"/>
  <c r="F192" i="34" s="1"/>
  <c r="F183" i="34"/>
  <c r="F185" i="34" s="1"/>
  <c r="F183" i="35"/>
  <c r="F185" i="35" s="1"/>
  <c r="F190" i="35"/>
  <c r="F192" i="35" s="1"/>
  <c r="M32" i="35"/>
  <c r="M68" i="35"/>
  <c r="L171" i="35"/>
  <c r="L152" i="35"/>
  <c r="I33" i="34"/>
  <c r="I69" i="34"/>
  <c r="H172" i="34"/>
  <c r="H153" i="34"/>
  <c r="J64" i="31"/>
  <c r="I167" i="31"/>
  <c r="I148" i="31"/>
  <c r="J28" i="31"/>
  <c r="J30" i="31"/>
  <c r="J66" i="31"/>
  <c r="I169" i="31"/>
  <c r="I150" i="31"/>
  <c r="I35" i="36"/>
  <c r="I71" i="36"/>
  <c r="H155" i="36"/>
  <c r="H174" i="36"/>
  <c r="F177" i="34"/>
  <c r="I24" i="36"/>
  <c r="I60" i="36"/>
  <c r="H163" i="36"/>
  <c r="H144" i="36"/>
  <c r="I31" i="36"/>
  <c r="I67" i="36"/>
  <c r="H170" i="36"/>
  <c r="H151" i="36"/>
  <c r="I34" i="35"/>
  <c r="I70" i="35"/>
  <c r="H173" i="35"/>
  <c r="H154" i="35"/>
  <c r="I28" i="36"/>
  <c r="I64" i="36"/>
  <c r="H148" i="36"/>
  <c r="H167" i="36"/>
  <c r="H37" i="36"/>
  <c r="F189" i="36"/>
  <c r="F178" i="36"/>
  <c r="F179" i="36" s="1"/>
  <c r="F182" i="36"/>
  <c r="I27" i="36"/>
  <c r="I63" i="36"/>
  <c r="H166" i="36"/>
  <c r="H147" i="36"/>
  <c r="N35" i="35"/>
  <c r="N71" i="35"/>
  <c r="M155" i="35"/>
  <c r="M174" i="35"/>
  <c r="I33" i="36"/>
  <c r="I69" i="36"/>
  <c r="H172" i="36"/>
  <c r="H153" i="36"/>
  <c r="I32" i="36"/>
  <c r="I68" i="36"/>
  <c r="H171" i="36"/>
  <c r="H152" i="36"/>
  <c r="J26" i="31"/>
  <c r="J62" i="31"/>
  <c r="I165" i="31"/>
  <c r="I146" i="31"/>
  <c r="I31" i="35"/>
  <c r="I67" i="35"/>
  <c r="H151" i="35"/>
  <c r="H170" i="35"/>
  <c r="N29" i="35"/>
  <c r="N65" i="35"/>
  <c r="M168" i="35"/>
  <c r="M149" i="35"/>
  <c r="I35" i="34"/>
  <c r="I71" i="34"/>
  <c r="H174" i="34"/>
  <c r="H155" i="34"/>
  <c r="I25" i="36"/>
  <c r="I61" i="36"/>
  <c r="H145" i="36"/>
  <c r="H164" i="36"/>
  <c r="K31" i="31"/>
  <c r="K67" i="31"/>
  <c r="J170" i="31"/>
  <c r="J151" i="31"/>
  <c r="G176" i="34"/>
  <c r="I25" i="34"/>
  <c r="I61" i="34"/>
  <c r="H145" i="34"/>
  <c r="H164" i="34"/>
  <c r="J35" i="31"/>
  <c r="J71" i="31"/>
  <c r="I174" i="31"/>
  <c r="I155" i="31"/>
  <c r="J68" i="31"/>
  <c r="I171" i="31"/>
  <c r="I152" i="31"/>
  <c r="J32" i="31"/>
  <c r="J60" i="31"/>
  <c r="I163" i="31"/>
  <c r="I144" i="31"/>
  <c r="J24" i="31"/>
  <c r="I29" i="34"/>
  <c r="I65" i="34"/>
  <c r="H168" i="34"/>
  <c r="H149" i="34"/>
  <c r="N30" i="35"/>
  <c r="N66" i="35"/>
  <c r="M150" i="35"/>
  <c r="M169" i="35"/>
  <c r="I30" i="34"/>
  <c r="I66" i="34"/>
  <c r="H169" i="34"/>
  <c r="H150" i="34"/>
  <c r="I26" i="34"/>
  <c r="I62" i="34"/>
  <c r="H146" i="34"/>
  <c r="H165" i="34"/>
  <c r="L29" i="36"/>
  <c r="L65" i="36"/>
  <c r="K149" i="36"/>
  <c r="K168" i="36"/>
  <c r="G157" i="34"/>
  <c r="I69" i="35"/>
  <c r="H153" i="35"/>
  <c r="H172" i="35"/>
  <c r="F190" i="36"/>
  <c r="F192" i="36" s="1"/>
  <c r="F183" i="36"/>
  <c r="F185" i="36" s="1"/>
  <c r="J59" i="31"/>
  <c r="Q26" i="35"/>
  <c r="Q62" i="35"/>
  <c r="P165" i="35"/>
  <c r="P146" i="35"/>
  <c r="N33" i="35"/>
  <c r="N69" i="35"/>
  <c r="M172" i="35"/>
  <c r="M153" i="35"/>
  <c r="I61" i="35"/>
  <c r="H164" i="35"/>
  <c r="H145" i="35"/>
  <c r="I30" i="36"/>
  <c r="I66" i="36"/>
  <c r="H150" i="36"/>
  <c r="H169" i="36"/>
  <c r="I34" i="34"/>
  <c r="I70" i="34"/>
  <c r="H173" i="34"/>
  <c r="H154" i="34"/>
  <c r="J69" i="31"/>
  <c r="J33" i="31"/>
  <c r="I153" i="31"/>
  <c r="I172" i="31"/>
  <c r="I32" i="34"/>
  <c r="I68" i="34"/>
  <c r="H171" i="34"/>
  <c r="H152" i="34"/>
  <c r="M28" i="35"/>
  <c r="M64" i="35"/>
  <c r="L148" i="35"/>
  <c r="L167" i="35"/>
  <c r="F189" i="35"/>
  <c r="F178" i="35"/>
  <c r="F179" i="35" s="1"/>
  <c r="F182" i="35"/>
  <c r="N25" i="35"/>
  <c r="N61" i="35"/>
  <c r="M164" i="35"/>
  <c r="M145" i="35"/>
  <c r="I31" i="34"/>
  <c r="I67" i="34"/>
  <c r="H170" i="34"/>
  <c r="H151" i="34"/>
  <c r="K24" i="35"/>
  <c r="K60" i="35"/>
  <c r="J163" i="35"/>
  <c r="J144" i="35"/>
  <c r="G157" i="35"/>
  <c r="F178" i="34"/>
  <c r="F179" i="34" s="1"/>
  <c r="F189" i="34"/>
  <c r="F182" i="34"/>
  <c r="J23" i="36"/>
  <c r="J59" i="36"/>
  <c r="I143" i="36"/>
  <c r="I162" i="36"/>
  <c r="I34" i="36"/>
  <c r="I70" i="36"/>
  <c r="H173" i="36"/>
  <c r="H154" i="36"/>
  <c r="I26" i="36"/>
  <c r="I62" i="36"/>
  <c r="H165" i="36"/>
  <c r="H146" i="36"/>
  <c r="I66" i="35"/>
  <c r="H169" i="35"/>
  <c r="H150" i="35"/>
  <c r="I65" i="35"/>
  <c r="H168" i="35"/>
  <c r="H149" i="35"/>
  <c r="H73" i="34"/>
  <c r="H106" i="28" s="1"/>
  <c r="F89" i="28"/>
  <c r="D194" i="36"/>
  <c r="R41" i="33"/>
  <c r="Q55" i="33"/>
  <c r="V41" i="30"/>
  <c r="U55" i="30"/>
  <c r="G61" i="2"/>
  <c r="J21" i="32"/>
  <c r="K51" i="32" s="1"/>
  <c r="D93" i="28"/>
  <c r="S55" i="10"/>
  <c r="D19" i="28"/>
  <c r="Q41" i="34"/>
  <c r="P55" i="34"/>
  <c r="G157" i="30"/>
  <c r="G189" i="30" s="1"/>
  <c r="G73" i="30"/>
  <c r="G99" i="28" s="1"/>
  <c r="G91" i="28" s="1"/>
  <c r="D198" i="34"/>
  <c r="D200" i="34" s="1"/>
  <c r="D27" i="28"/>
  <c r="D198" i="36"/>
  <c r="D200" i="36" s="1"/>
  <c r="D194" i="30"/>
  <c r="E191" i="30"/>
  <c r="E193" i="30" s="1"/>
  <c r="E197" i="30"/>
  <c r="I33" i="33"/>
  <c r="J69" i="33" s="1"/>
  <c r="H149" i="30"/>
  <c r="H168" i="30"/>
  <c r="I29" i="30"/>
  <c r="J65" i="30" s="1"/>
  <c r="D198" i="35"/>
  <c r="D200" i="35" s="1"/>
  <c r="F74" i="34"/>
  <c r="E24" i="28"/>
  <c r="H165" i="30"/>
  <c r="H146" i="30"/>
  <c r="I26" i="30"/>
  <c r="J62" i="30" s="1"/>
  <c r="D194" i="35"/>
  <c r="D8" i="28"/>
  <c r="I26" i="33"/>
  <c r="J62" i="33" s="1"/>
  <c r="I22" i="2"/>
  <c r="J52" i="2" s="1"/>
  <c r="I27" i="33"/>
  <c r="J63" i="33" s="1"/>
  <c r="E196" i="30"/>
  <c r="E184" i="30"/>
  <c r="E186" i="30" s="1"/>
  <c r="H151" i="30"/>
  <c r="I31" i="30"/>
  <c r="J67" i="30" s="1"/>
  <c r="H170" i="30"/>
  <c r="F158" i="30"/>
  <c r="F178" i="30"/>
  <c r="F179" i="30" s="1"/>
  <c r="F189" i="30"/>
  <c r="F182" i="30"/>
  <c r="D194" i="34"/>
  <c r="H152" i="30"/>
  <c r="H171" i="30"/>
  <c r="I32" i="30"/>
  <c r="J68" i="30" s="1"/>
  <c r="G176" i="30"/>
  <c r="F177" i="30"/>
  <c r="F190" i="30"/>
  <c r="F192" i="30" s="1"/>
  <c r="F183" i="30"/>
  <c r="F185" i="30" s="1"/>
  <c r="I24" i="33"/>
  <c r="J60" i="33" s="1"/>
  <c r="F74" i="35"/>
  <c r="E25" i="28"/>
  <c r="I28" i="33"/>
  <c r="J64" i="33" s="1"/>
  <c r="H148" i="30"/>
  <c r="H167" i="30"/>
  <c r="I28" i="30"/>
  <c r="J64" i="30" s="1"/>
  <c r="I31" i="33"/>
  <c r="J67" i="33" s="1"/>
  <c r="I34" i="33"/>
  <c r="J70" i="33" s="1"/>
  <c r="G73" i="33"/>
  <c r="G105" i="28" s="1"/>
  <c r="G109" i="28" s="1"/>
  <c r="H164" i="30"/>
  <c r="H145" i="30"/>
  <c r="I25" i="30"/>
  <c r="J61" i="30" s="1"/>
  <c r="H166" i="30"/>
  <c r="I27" i="30"/>
  <c r="J63" i="30" s="1"/>
  <c r="H147" i="30"/>
  <c r="F74" i="36"/>
  <c r="E26" i="28"/>
  <c r="E10" i="28" s="1"/>
  <c r="I30" i="30"/>
  <c r="J66" i="30" s="1"/>
  <c r="H169" i="30"/>
  <c r="H150" i="30"/>
  <c r="I23" i="33"/>
  <c r="H37" i="33"/>
  <c r="H172" i="30"/>
  <c r="H153" i="30"/>
  <c r="I33" i="30"/>
  <c r="J69" i="30" s="1"/>
  <c r="I35" i="33"/>
  <c r="J71" i="33" s="1"/>
  <c r="E23" i="28"/>
  <c r="E7" i="28" s="1"/>
  <c r="F74" i="33"/>
  <c r="I32" i="33"/>
  <c r="J68" i="33" s="1"/>
  <c r="H37" i="30"/>
  <c r="H143" i="30"/>
  <c r="H162" i="30"/>
  <c r="I23" i="30"/>
  <c r="H173" i="30"/>
  <c r="H154" i="30"/>
  <c r="I34" i="30"/>
  <c r="J70" i="30" s="1"/>
  <c r="I30" i="33"/>
  <c r="J66" i="33" s="1"/>
  <c r="D198" i="30"/>
  <c r="D200" i="30" s="1"/>
  <c r="D9" i="28"/>
  <c r="H163" i="30"/>
  <c r="H144" i="30"/>
  <c r="I24" i="30"/>
  <c r="J60" i="30" s="1"/>
  <c r="I29" i="33"/>
  <c r="J65" i="33" s="1"/>
  <c r="H155" i="30"/>
  <c r="I35" i="30"/>
  <c r="J71" i="30" s="1"/>
  <c r="H174" i="30"/>
  <c r="E17" i="28"/>
  <c r="F74" i="30"/>
  <c r="I25" i="2"/>
  <c r="J55" i="2" s="1"/>
  <c r="J51" i="2"/>
  <c r="I27" i="2"/>
  <c r="H31" i="2"/>
  <c r="J23" i="31"/>
  <c r="I143" i="31"/>
  <c r="I162" i="31"/>
  <c r="F62" i="2"/>
  <c r="G191" i="31"/>
  <c r="G74" i="31"/>
  <c r="F18" i="28"/>
  <c r="G74" i="10"/>
  <c r="G15" i="28" s="1"/>
  <c r="I29" i="2"/>
  <c r="J59" i="2" s="1"/>
  <c r="J29" i="10"/>
  <c r="K65" i="10" s="1"/>
  <c r="H73" i="10"/>
  <c r="H97" i="28" s="1"/>
  <c r="J28" i="10"/>
  <c r="K64" i="10" s="1"/>
  <c r="F12" i="28" l="1"/>
  <c r="F14" i="28"/>
  <c r="AK35" i="32"/>
  <c r="AJ46" i="32"/>
  <c r="M2" i="50"/>
  <c r="L21" i="50"/>
  <c r="L23" i="50" s="1"/>
  <c r="M20" i="50"/>
  <c r="M27" i="50"/>
  <c r="J25" i="10"/>
  <c r="K61" i="10" s="1"/>
  <c r="J26" i="10"/>
  <c r="K62" i="10" s="1"/>
  <c r="G96" i="28"/>
  <c r="G88" i="28" s="1"/>
  <c r="H176" i="31"/>
  <c r="H190" i="31" s="1"/>
  <c r="H192" i="31" s="1"/>
  <c r="J23" i="32"/>
  <c r="K53" i="32" s="1"/>
  <c r="J26" i="32"/>
  <c r="K56" i="32" s="1"/>
  <c r="J25" i="33"/>
  <c r="K61" i="33" s="1"/>
  <c r="I166" i="31"/>
  <c r="J63" i="31"/>
  <c r="I147" i="31"/>
  <c r="I37" i="31"/>
  <c r="J25" i="32"/>
  <c r="K55" i="32" s="1"/>
  <c r="J28" i="32"/>
  <c r="K58" i="32" s="1"/>
  <c r="K50" i="2"/>
  <c r="K50" i="32"/>
  <c r="J59" i="33"/>
  <c r="J59" i="30"/>
  <c r="J26" i="2"/>
  <c r="K56" i="2" s="1"/>
  <c r="J29" i="32"/>
  <c r="K59" i="32" s="1"/>
  <c r="J32" i="10"/>
  <c r="K68" i="10" s="1"/>
  <c r="J30" i="10"/>
  <c r="K66" i="10" s="1"/>
  <c r="H62" i="32"/>
  <c r="H22" i="28" s="1"/>
  <c r="G197" i="31"/>
  <c r="E194" i="36"/>
  <c r="G193" i="31"/>
  <c r="G183" i="31"/>
  <c r="G185" i="31" s="1"/>
  <c r="G186" i="31" s="1"/>
  <c r="F196" i="31"/>
  <c r="F194" i="31"/>
  <c r="G177" i="31"/>
  <c r="H177" i="31" s="1"/>
  <c r="F197" i="31"/>
  <c r="G178" i="31"/>
  <c r="G179" i="31" s="1"/>
  <c r="H92" i="28"/>
  <c r="Z2" i="43"/>
  <c r="Y78" i="43"/>
  <c r="Y83" i="43" s="1"/>
  <c r="Y80" i="43"/>
  <c r="Y79" i="43"/>
  <c r="Y84" i="43" s="1"/>
  <c r="Y77" i="43"/>
  <c r="Y82" i="43" s="1"/>
  <c r="M188" i="31"/>
  <c r="M181" i="31"/>
  <c r="M142" i="31"/>
  <c r="M126" i="31"/>
  <c r="M77" i="31"/>
  <c r="M58" i="31"/>
  <c r="M40" i="31"/>
  <c r="M22" i="31"/>
  <c r="M109" i="31"/>
  <c r="M161" i="31"/>
  <c r="M92" i="31"/>
  <c r="M92" i="33"/>
  <c r="M77" i="33"/>
  <c r="M58" i="33"/>
  <c r="M40" i="33"/>
  <c r="M22" i="33"/>
  <c r="P5" i="28"/>
  <c r="O4" i="2"/>
  <c r="O13" i="28"/>
  <c r="O21" i="28"/>
  <c r="M77" i="36"/>
  <c r="M142" i="36"/>
  <c r="M22" i="36"/>
  <c r="M126" i="36"/>
  <c r="M161" i="36"/>
  <c r="M58" i="36"/>
  <c r="M188" i="36"/>
  <c r="M40" i="36"/>
  <c r="M109" i="36"/>
  <c r="M181" i="36"/>
  <c r="M92" i="36"/>
  <c r="M188" i="35"/>
  <c r="M181" i="35"/>
  <c r="M126" i="35"/>
  <c r="M142" i="35"/>
  <c r="M109" i="35"/>
  <c r="M92" i="35"/>
  <c r="M22" i="35"/>
  <c r="M77" i="35"/>
  <c r="M58" i="35"/>
  <c r="M40" i="35"/>
  <c r="M161" i="35"/>
  <c r="M126" i="30"/>
  <c r="M161" i="30"/>
  <c r="M77" i="30"/>
  <c r="M58" i="30"/>
  <c r="M92" i="30"/>
  <c r="M40" i="30"/>
  <c r="M188" i="30"/>
  <c r="M109" i="30"/>
  <c r="M181" i="30"/>
  <c r="M142" i="30"/>
  <c r="M22" i="30"/>
  <c r="M58" i="43"/>
  <c r="M89" i="43"/>
  <c r="M76" i="43"/>
  <c r="M22" i="43"/>
  <c r="M40" i="43"/>
  <c r="M92" i="10"/>
  <c r="M77" i="10"/>
  <c r="M58" i="10"/>
  <c r="M40" i="10"/>
  <c r="M22" i="10"/>
  <c r="M181" i="29"/>
  <c r="M142" i="29"/>
  <c r="M109" i="29"/>
  <c r="M77" i="29"/>
  <c r="M40" i="29"/>
  <c r="M188" i="29"/>
  <c r="M161" i="29"/>
  <c r="M126" i="29"/>
  <c r="M92" i="29"/>
  <c r="M58" i="29"/>
  <c r="M22" i="29"/>
  <c r="M49" i="32"/>
  <c r="M77" i="32"/>
  <c r="M65" i="32"/>
  <c r="M34" i="32"/>
  <c r="M19" i="32"/>
  <c r="L87" i="28"/>
  <c r="L95" i="28" s="1"/>
  <c r="L103" i="28" s="1"/>
  <c r="L67" i="28"/>
  <c r="L75" i="28" s="1"/>
  <c r="N34" i="28"/>
  <c r="M142" i="34"/>
  <c r="M161" i="34"/>
  <c r="M181" i="34"/>
  <c r="M109" i="34"/>
  <c r="M188" i="34"/>
  <c r="M22" i="34"/>
  <c r="M92" i="34"/>
  <c r="M77" i="34"/>
  <c r="M126" i="34"/>
  <c r="M58" i="34"/>
  <c r="M40" i="34"/>
  <c r="M59" i="28"/>
  <c r="CT34" i="28"/>
  <c r="N4" i="43"/>
  <c r="N4" i="50" s="1"/>
  <c r="N4" i="35"/>
  <c r="N4" i="33"/>
  <c r="N4" i="31"/>
  <c r="N4" i="32"/>
  <c r="N4" i="29"/>
  <c r="N4" i="30"/>
  <c r="N4" i="10"/>
  <c r="N4" i="36"/>
  <c r="N4" i="34"/>
  <c r="N77" i="2"/>
  <c r="N65" i="2"/>
  <c r="N49" i="2"/>
  <c r="N34" i="2"/>
  <c r="N19" i="2"/>
  <c r="I73" i="31"/>
  <c r="I100" i="28" s="1"/>
  <c r="Y39" i="2"/>
  <c r="X46" i="2"/>
  <c r="H157" i="31"/>
  <c r="H182" i="31" s="1"/>
  <c r="H184" i="31" s="1"/>
  <c r="K24" i="10"/>
  <c r="L60" i="10" s="1"/>
  <c r="J61" i="31"/>
  <c r="J25" i="31"/>
  <c r="J37" i="31" s="1"/>
  <c r="I145" i="31"/>
  <c r="I164" i="31"/>
  <c r="K27" i="32"/>
  <c r="L57" i="32" s="1"/>
  <c r="J27" i="10"/>
  <c r="K63" i="10" s="1"/>
  <c r="G158" i="35"/>
  <c r="J52" i="32"/>
  <c r="J22" i="32"/>
  <c r="I31" i="32"/>
  <c r="J31" i="10"/>
  <c r="K67" i="10" s="1"/>
  <c r="J33" i="10"/>
  <c r="K69" i="10" s="1"/>
  <c r="K20" i="32"/>
  <c r="K26" i="32"/>
  <c r="L56" i="32" s="1"/>
  <c r="G177" i="35"/>
  <c r="J35" i="10"/>
  <c r="K71" i="10" s="1"/>
  <c r="G158" i="34"/>
  <c r="J24" i="2"/>
  <c r="K54" i="2" s="1"/>
  <c r="K24" i="32"/>
  <c r="L54" i="32" s="1"/>
  <c r="J34" i="10"/>
  <c r="K70" i="10" s="1"/>
  <c r="I37" i="10"/>
  <c r="G158" i="36"/>
  <c r="G183" i="35"/>
  <c r="G185" i="35" s="1"/>
  <c r="G190" i="35"/>
  <c r="G192" i="35" s="1"/>
  <c r="G189" i="36"/>
  <c r="G191" i="36" s="1"/>
  <c r="H157" i="36"/>
  <c r="H182" i="36" s="1"/>
  <c r="Z41" i="35"/>
  <c r="Y55" i="35"/>
  <c r="J23" i="2"/>
  <c r="K53" i="2" s="1"/>
  <c r="K20" i="2"/>
  <c r="J28" i="2"/>
  <c r="K58" i="2" s="1"/>
  <c r="J59" i="10"/>
  <c r="J23" i="10"/>
  <c r="G178" i="36"/>
  <c r="G179" i="36" s="1"/>
  <c r="H176" i="36"/>
  <c r="H190" i="36" s="1"/>
  <c r="H192" i="36" s="1"/>
  <c r="I73" i="36"/>
  <c r="I108" i="28" s="1"/>
  <c r="G190" i="36"/>
  <c r="G192" i="36" s="1"/>
  <c r="G177" i="36"/>
  <c r="G177" i="34"/>
  <c r="G183" i="36"/>
  <c r="G185" i="36" s="1"/>
  <c r="J32" i="34"/>
  <c r="J68" i="34"/>
  <c r="I171" i="34"/>
  <c r="I152" i="34"/>
  <c r="J26" i="34"/>
  <c r="J62" i="34"/>
  <c r="I146" i="34"/>
  <c r="I165" i="34"/>
  <c r="K27" i="31"/>
  <c r="K63" i="31"/>
  <c r="J166" i="31"/>
  <c r="J147" i="31"/>
  <c r="N27" i="35"/>
  <c r="N63" i="35"/>
  <c r="M166" i="35"/>
  <c r="M147" i="35"/>
  <c r="J26" i="36"/>
  <c r="J62" i="36"/>
  <c r="I165" i="36"/>
  <c r="I146" i="36"/>
  <c r="J31" i="34"/>
  <c r="J67" i="34"/>
  <c r="I151" i="34"/>
  <c r="I170" i="34"/>
  <c r="K68" i="31"/>
  <c r="J152" i="31"/>
  <c r="K32" i="31"/>
  <c r="J171" i="31"/>
  <c r="K30" i="31"/>
  <c r="K66" i="31"/>
  <c r="J169" i="31"/>
  <c r="J150" i="31"/>
  <c r="J33" i="34"/>
  <c r="J69" i="34"/>
  <c r="I172" i="34"/>
  <c r="I153" i="34"/>
  <c r="I73" i="35"/>
  <c r="I107" i="28" s="1"/>
  <c r="J23" i="34"/>
  <c r="J59" i="34"/>
  <c r="I162" i="34"/>
  <c r="I143" i="34"/>
  <c r="I37" i="34"/>
  <c r="K29" i="31"/>
  <c r="K65" i="31"/>
  <c r="J168" i="31"/>
  <c r="J149" i="31"/>
  <c r="F197" i="35"/>
  <c r="F191" i="35"/>
  <c r="F193" i="35" s="1"/>
  <c r="J31" i="36"/>
  <c r="J67" i="36"/>
  <c r="I170" i="36"/>
  <c r="I151" i="36"/>
  <c r="K23" i="36"/>
  <c r="K59" i="36"/>
  <c r="J143" i="36"/>
  <c r="J162" i="36"/>
  <c r="L31" i="31"/>
  <c r="L67" i="31"/>
  <c r="K170" i="31"/>
  <c r="K151" i="31"/>
  <c r="J35" i="34"/>
  <c r="J71" i="34"/>
  <c r="I174" i="34"/>
  <c r="I155" i="34"/>
  <c r="F191" i="36"/>
  <c r="F193" i="36" s="1"/>
  <c r="F197" i="36"/>
  <c r="K64" i="31"/>
  <c r="K28" i="31"/>
  <c r="J167" i="31"/>
  <c r="J148" i="31"/>
  <c r="J23" i="35"/>
  <c r="J59" i="35"/>
  <c r="I143" i="35"/>
  <c r="I162" i="35"/>
  <c r="I37" i="35"/>
  <c r="K34" i="31"/>
  <c r="K70" i="31"/>
  <c r="J173" i="31"/>
  <c r="J154" i="31"/>
  <c r="J34" i="34"/>
  <c r="J70" i="34"/>
  <c r="I173" i="34"/>
  <c r="I154" i="34"/>
  <c r="O30" i="35"/>
  <c r="O66" i="35"/>
  <c r="N169" i="35"/>
  <c r="N150" i="35"/>
  <c r="F196" i="34"/>
  <c r="F184" i="34"/>
  <c r="F186" i="34" s="1"/>
  <c r="K33" i="31"/>
  <c r="K69" i="31"/>
  <c r="J153" i="31"/>
  <c r="J172" i="31"/>
  <c r="O33" i="35"/>
  <c r="O69" i="35"/>
  <c r="N153" i="35"/>
  <c r="N172" i="35"/>
  <c r="M29" i="36"/>
  <c r="M65" i="36"/>
  <c r="L149" i="36"/>
  <c r="L168" i="36"/>
  <c r="J31" i="35"/>
  <c r="J67" i="35"/>
  <c r="I170" i="35"/>
  <c r="I151" i="35"/>
  <c r="J32" i="36"/>
  <c r="J68" i="36"/>
  <c r="I171" i="36"/>
  <c r="I152" i="36"/>
  <c r="O35" i="35"/>
  <c r="O71" i="35"/>
  <c r="N174" i="35"/>
  <c r="N155" i="35"/>
  <c r="K35" i="31"/>
  <c r="K71" i="31"/>
  <c r="J174" i="31"/>
  <c r="J155" i="31"/>
  <c r="F184" i="36"/>
  <c r="F186" i="36" s="1"/>
  <c r="F196" i="36"/>
  <c r="F191" i="34"/>
  <c r="F193" i="34" s="1"/>
  <c r="F197" i="34"/>
  <c r="L24" i="35"/>
  <c r="L60" i="35"/>
  <c r="K144" i="35"/>
  <c r="K163" i="35"/>
  <c r="N28" i="35"/>
  <c r="N64" i="35"/>
  <c r="M167" i="35"/>
  <c r="M148" i="35"/>
  <c r="J30" i="36"/>
  <c r="J66" i="36"/>
  <c r="I169" i="36"/>
  <c r="I150" i="36"/>
  <c r="J30" i="34"/>
  <c r="J66" i="34"/>
  <c r="I150" i="34"/>
  <c r="I169" i="34"/>
  <c r="J29" i="34"/>
  <c r="J65" i="34"/>
  <c r="I168" i="34"/>
  <c r="I149" i="34"/>
  <c r="J25" i="34"/>
  <c r="J61" i="34"/>
  <c r="I164" i="34"/>
  <c r="I145" i="34"/>
  <c r="J34" i="35"/>
  <c r="J70" i="35"/>
  <c r="I154" i="35"/>
  <c r="I173" i="35"/>
  <c r="J24" i="36"/>
  <c r="J60" i="36"/>
  <c r="I144" i="36"/>
  <c r="I163" i="36"/>
  <c r="J28" i="34"/>
  <c r="J64" i="34"/>
  <c r="I167" i="34"/>
  <c r="I148" i="34"/>
  <c r="J27" i="2"/>
  <c r="K57" i="2" s="1"/>
  <c r="J57" i="2"/>
  <c r="J34" i="36"/>
  <c r="J70" i="36"/>
  <c r="I173" i="36"/>
  <c r="I154" i="36"/>
  <c r="O25" i="35"/>
  <c r="O61" i="35"/>
  <c r="N164" i="35"/>
  <c r="N145" i="35"/>
  <c r="K60" i="31"/>
  <c r="J163" i="31"/>
  <c r="K24" i="31"/>
  <c r="J144" i="31"/>
  <c r="G183" i="34"/>
  <c r="G185" i="34" s="1"/>
  <c r="G190" i="34"/>
  <c r="G192" i="34" s="1"/>
  <c r="J35" i="36"/>
  <c r="J71" i="36"/>
  <c r="I174" i="36"/>
  <c r="I155" i="36"/>
  <c r="N32" i="35"/>
  <c r="N68" i="35"/>
  <c r="M152" i="35"/>
  <c r="M171" i="35"/>
  <c r="J27" i="34"/>
  <c r="J63" i="34"/>
  <c r="I166" i="34"/>
  <c r="I147" i="34"/>
  <c r="H176" i="34"/>
  <c r="K59" i="31"/>
  <c r="I37" i="36"/>
  <c r="F196" i="35"/>
  <c r="F184" i="35"/>
  <c r="F186" i="35" s="1"/>
  <c r="J25" i="36"/>
  <c r="J61" i="36"/>
  <c r="I164" i="36"/>
  <c r="I145" i="36"/>
  <c r="H157" i="35"/>
  <c r="J24" i="34"/>
  <c r="J60" i="34"/>
  <c r="I163" i="34"/>
  <c r="I144" i="34"/>
  <c r="I73" i="34"/>
  <c r="I106" i="28" s="1"/>
  <c r="G189" i="35"/>
  <c r="G178" i="35"/>
  <c r="G179" i="35" s="1"/>
  <c r="G182" i="35"/>
  <c r="R26" i="35"/>
  <c r="R62" i="35"/>
  <c r="Q165" i="35"/>
  <c r="Q146" i="35"/>
  <c r="G189" i="34"/>
  <c r="G182" i="34"/>
  <c r="G178" i="34"/>
  <c r="G179" i="34" s="1"/>
  <c r="O29" i="35"/>
  <c r="O65" i="35"/>
  <c r="N168" i="35"/>
  <c r="N149" i="35"/>
  <c r="K26" i="31"/>
  <c r="K62" i="31"/>
  <c r="J165" i="31"/>
  <c r="J146" i="31"/>
  <c r="J33" i="36"/>
  <c r="J69" i="36"/>
  <c r="I172" i="36"/>
  <c r="I153" i="36"/>
  <c r="J27" i="36"/>
  <c r="J63" i="36"/>
  <c r="I166" i="36"/>
  <c r="I147" i="36"/>
  <c r="J28" i="36"/>
  <c r="J64" i="36"/>
  <c r="I148" i="36"/>
  <c r="I167" i="36"/>
  <c r="H176" i="35"/>
  <c r="H157" i="34"/>
  <c r="G184" i="36"/>
  <c r="S41" i="33"/>
  <c r="R55" i="33"/>
  <c r="I61" i="32"/>
  <c r="I104" i="28" s="1"/>
  <c r="W41" i="30"/>
  <c r="V55" i="30"/>
  <c r="G62" i="2"/>
  <c r="H61" i="2"/>
  <c r="K21" i="32"/>
  <c r="L51" i="32" s="1"/>
  <c r="U41" i="10"/>
  <c r="T55" i="10"/>
  <c r="D11" i="28"/>
  <c r="G191" i="30"/>
  <c r="G158" i="30"/>
  <c r="G182" i="30"/>
  <c r="G184" i="30" s="1"/>
  <c r="R41" i="34"/>
  <c r="Q55" i="34"/>
  <c r="J22" i="2"/>
  <c r="K52" i="2" s="1"/>
  <c r="E198" i="30"/>
  <c r="E200" i="30" s="1"/>
  <c r="E194" i="30"/>
  <c r="E27" i="28"/>
  <c r="G74" i="30"/>
  <c r="F17" i="28"/>
  <c r="I144" i="30"/>
  <c r="I163" i="30"/>
  <c r="J24" i="30"/>
  <c r="K60" i="30" s="1"/>
  <c r="H176" i="30"/>
  <c r="I170" i="30"/>
  <c r="J31" i="30"/>
  <c r="K67" i="30" s="1"/>
  <c r="I151" i="30"/>
  <c r="J29" i="30"/>
  <c r="K65" i="30" s="1"/>
  <c r="I168" i="30"/>
  <c r="I149" i="30"/>
  <c r="E9" i="28"/>
  <c r="I154" i="30"/>
  <c r="I173" i="30"/>
  <c r="J34" i="30"/>
  <c r="K70" i="30" s="1"/>
  <c r="H157" i="30"/>
  <c r="J35" i="33"/>
  <c r="K71" i="33" s="1"/>
  <c r="I147" i="30"/>
  <c r="J27" i="30"/>
  <c r="K63" i="30" s="1"/>
  <c r="I166" i="30"/>
  <c r="J25" i="30"/>
  <c r="K61" i="30" s="1"/>
  <c r="I145" i="30"/>
  <c r="I164" i="30"/>
  <c r="I167" i="30"/>
  <c r="I148" i="30"/>
  <c r="J28" i="30"/>
  <c r="K64" i="30" s="1"/>
  <c r="J24" i="33"/>
  <c r="K60" i="33" s="1"/>
  <c r="G177" i="30"/>
  <c r="J26" i="33"/>
  <c r="K62" i="33" s="1"/>
  <c r="J23" i="33"/>
  <c r="I37" i="33"/>
  <c r="J31" i="33"/>
  <c r="K67" i="33" s="1"/>
  <c r="I155" i="30"/>
  <c r="I174" i="30"/>
  <c r="J35" i="30"/>
  <c r="K71" i="30" s="1"/>
  <c r="J30" i="33"/>
  <c r="K66" i="33" s="1"/>
  <c r="H73" i="30"/>
  <c r="H99" i="28" s="1"/>
  <c r="H91" i="28" s="1"/>
  <c r="H73" i="33"/>
  <c r="H105" i="28" s="1"/>
  <c r="H109" i="28" s="1"/>
  <c r="G74" i="36"/>
  <c r="F26" i="28"/>
  <c r="F10" i="28" s="1"/>
  <c r="G183" i="30"/>
  <c r="G190" i="30"/>
  <c r="G178" i="30"/>
  <c r="G179" i="30" s="1"/>
  <c r="J32" i="33"/>
  <c r="K68" i="33" s="1"/>
  <c r="I153" i="30"/>
  <c r="I172" i="30"/>
  <c r="J33" i="30"/>
  <c r="K69" i="30" s="1"/>
  <c r="I150" i="30"/>
  <c r="I169" i="30"/>
  <c r="J30" i="30"/>
  <c r="K66" i="30" s="1"/>
  <c r="J26" i="30"/>
  <c r="K62" i="30" s="1"/>
  <c r="I146" i="30"/>
  <c r="I165" i="30"/>
  <c r="G74" i="34"/>
  <c r="F24" i="28"/>
  <c r="J29" i="33"/>
  <c r="K65" i="33" s="1"/>
  <c r="J34" i="33"/>
  <c r="K70" i="33" s="1"/>
  <c r="G74" i="35"/>
  <c r="F25" i="28"/>
  <c r="F196" i="30"/>
  <c r="F184" i="30"/>
  <c r="F186" i="30" s="1"/>
  <c r="F23" i="28"/>
  <c r="F7" i="28" s="1"/>
  <c r="G74" i="33"/>
  <c r="J28" i="33"/>
  <c r="K64" i="33" s="1"/>
  <c r="J32" i="30"/>
  <c r="K68" i="30" s="1"/>
  <c r="I152" i="30"/>
  <c r="I171" i="30"/>
  <c r="F191" i="30"/>
  <c r="F193" i="30" s="1"/>
  <c r="F197" i="30"/>
  <c r="G89" i="28"/>
  <c r="I143" i="30"/>
  <c r="I37" i="30"/>
  <c r="I162" i="30"/>
  <c r="J23" i="30"/>
  <c r="J27" i="33"/>
  <c r="K63" i="33" s="1"/>
  <c r="J33" i="33"/>
  <c r="K69" i="33" s="1"/>
  <c r="K51" i="2"/>
  <c r="J25" i="2"/>
  <c r="E6" i="28"/>
  <c r="H74" i="31"/>
  <c r="G18" i="28"/>
  <c r="H74" i="10"/>
  <c r="H15" i="28" s="1"/>
  <c r="K23" i="31"/>
  <c r="J162" i="31"/>
  <c r="J143" i="31"/>
  <c r="F88" i="28"/>
  <c r="J29" i="2"/>
  <c r="K59" i="2" s="1"/>
  <c r="I31" i="2"/>
  <c r="K28" i="10"/>
  <c r="L64" i="10" s="1"/>
  <c r="K29" i="10"/>
  <c r="L65" i="10" s="1"/>
  <c r="K26" i="10"/>
  <c r="L62" i="10" s="1"/>
  <c r="K25" i="10"/>
  <c r="L61" i="10" s="1"/>
  <c r="I73" i="10"/>
  <c r="I97" i="28" s="1"/>
  <c r="I176" i="31" l="1"/>
  <c r="I190" i="31" s="1"/>
  <c r="G12" i="28"/>
  <c r="G14" i="28"/>
  <c r="E5" i="47"/>
  <c r="AL35" i="32"/>
  <c r="AK46" i="32"/>
  <c r="N2" i="50"/>
  <c r="M21" i="50"/>
  <c r="M23" i="50" s="1"/>
  <c r="N20" i="50"/>
  <c r="N27" i="50"/>
  <c r="H183" i="31"/>
  <c r="H185" i="31" s="1"/>
  <c r="H186" i="31" s="1"/>
  <c r="H96" i="28"/>
  <c r="H88" i="28" s="1"/>
  <c r="K25" i="33"/>
  <c r="L61" i="33" s="1"/>
  <c r="K23" i="32"/>
  <c r="L53" i="32" s="1"/>
  <c r="K26" i="2"/>
  <c r="L56" i="2" s="1"/>
  <c r="J73" i="31"/>
  <c r="J100" i="28" s="1"/>
  <c r="I157" i="31"/>
  <c r="I182" i="31" s="1"/>
  <c r="I184" i="31" s="1"/>
  <c r="K25" i="32"/>
  <c r="L55" i="32" s="1"/>
  <c r="K28" i="32"/>
  <c r="L27" i="32"/>
  <c r="M57" i="32" s="1"/>
  <c r="L50" i="32"/>
  <c r="L20" i="2"/>
  <c r="M50" i="2" s="1"/>
  <c r="K32" i="10"/>
  <c r="L68" i="10" s="1"/>
  <c r="K59" i="33"/>
  <c r="J31" i="32"/>
  <c r="K29" i="32"/>
  <c r="L59" i="32" s="1"/>
  <c r="L26" i="32"/>
  <c r="M56" i="32" s="1"/>
  <c r="K30" i="10"/>
  <c r="L24" i="10"/>
  <c r="M60" i="10" s="1"/>
  <c r="F198" i="31"/>
  <c r="F200" i="31" s="1"/>
  <c r="K27" i="10"/>
  <c r="L63" i="10" s="1"/>
  <c r="G194" i="31"/>
  <c r="G196" i="31"/>
  <c r="G198" i="31" s="1"/>
  <c r="G200" i="31" s="1"/>
  <c r="I92" i="28"/>
  <c r="AA2" i="43"/>
  <c r="Z79" i="43"/>
  <c r="Z84" i="43" s="1"/>
  <c r="Z78" i="43"/>
  <c r="Z83" i="43" s="1"/>
  <c r="Z77" i="43"/>
  <c r="Z82" i="43" s="1"/>
  <c r="Z80" i="43"/>
  <c r="I192" i="31"/>
  <c r="N92" i="33"/>
  <c r="N77" i="33"/>
  <c r="N58" i="33"/>
  <c r="N40" i="33"/>
  <c r="N22" i="33"/>
  <c r="CU34" i="28"/>
  <c r="N59" i="28"/>
  <c r="N181" i="34"/>
  <c r="N109" i="34"/>
  <c r="N188" i="34"/>
  <c r="N58" i="34"/>
  <c r="N126" i="34"/>
  <c r="N92" i="34"/>
  <c r="N22" i="34"/>
  <c r="N40" i="34"/>
  <c r="N142" i="34"/>
  <c r="N77" i="34"/>
  <c r="N161" i="34"/>
  <c r="N188" i="35"/>
  <c r="N126" i="35"/>
  <c r="N161" i="35"/>
  <c r="N58" i="35"/>
  <c r="N92" i="35"/>
  <c r="N22" i="35"/>
  <c r="N40" i="35"/>
  <c r="N77" i="35"/>
  <c r="N142" i="35"/>
  <c r="N181" i="35"/>
  <c r="N109" i="35"/>
  <c r="O4" i="43"/>
  <c r="O4" i="50" s="1"/>
  <c r="O4" i="35"/>
  <c r="O4" i="33"/>
  <c r="O4" i="31"/>
  <c r="O4" i="36"/>
  <c r="O4" i="34"/>
  <c r="O4" i="32"/>
  <c r="O4" i="30"/>
  <c r="O4" i="29"/>
  <c r="O4" i="10"/>
  <c r="O77" i="2"/>
  <c r="O49" i="2"/>
  <c r="O19" i="2"/>
  <c r="O65" i="2"/>
  <c r="O34" i="2"/>
  <c r="N188" i="36"/>
  <c r="N109" i="36"/>
  <c r="N92" i="36"/>
  <c r="N142" i="36"/>
  <c r="N126" i="36"/>
  <c r="N181" i="36"/>
  <c r="N77" i="36"/>
  <c r="N22" i="36"/>
  <c r="N40" i="36"/>
  <c r="N161" i="36"/>
  <c r="N58" i="36"/>
  <c r="N58" i="43"/>
  <c r="N89" i="43"/>
  <c r="N22" i="43"/>
  <c r="N76" i="43"/>
  <c r="N40" i="43"/>
  <c r="Q5" i="28"/>
  <c r="P4" i="2"/>
  <c r="P21" i="28"/>
  <c r="P13" i="28"/>
  <c r="N77" i="10"/>
  <c r="N40" i="10"/>
  <c r="N92" i="10"/>
  <c r="N58" i="10"/>
  <c r="N22" i="10"/>
  <c r="N188" i="30"/>
  <c r="N22" i="30"/>
  <c r="N161" i="30"/>
  <c r="N181" i="30"/>
  <c r="N109" i="30"/>
  <c r="N92" i="30"/>
  <c r="N40" i="30"/>
  <c r="N142" i="30"/>
  <c r="N126" i="30"/>
  <c r="N58" i="30"/>
  <c r="N77" i="30"/>
  <c r="M87" i="28"/>
  <c r="M95" i="28" s="1"/>
  <c r="M103" i="28" s="1"/>
  <c r="M67" i="28"/>
  <c r="M75" i="28" s="1"/>
  <c r="N181" i="29"/>
  <c r="N188" i="29"/>
  <c r="N161" i="29"/>
  <c r="N109" i="29"/>
  <c r="N22" i="29"/>
  <c r="N40" i="29"/>
  <c r="N58" i="29"/>
  <c r="N77" i="29"/>
  <c r="N142" i="29"/>
  <c r="N126" i="29"/>
  <c r="N92" i="29"/>
  <c r="N77" i="32"/>
  <c r="N65" i="32"/>
  <c r="N19" i="32"/>
  <c r="N34" i="32"/>
  <c r="N49" i="32"/>
  <c r="O34" i="28"/>
  <c r="N188" i="31"/>
  <c r="N142" i="31"/>
  <c r="N109" i="31"/>
  <c r="N77" i="31"/>
  <c r="N40" i="31"/>
  <c r="N161" i="31"/>
  <c r="N181" i="31"/>
  <c r="N92" i="31"/>
  <c r="N126" i="31"/>
  <c r="N58" i="31"/>
  <c r="N22" i="31"/>
  <c r="H189" i="31"/>
  <c r="H191" i="31" s="1"/>
  <c r="H193" i="31" s="1"/>
  <c r="H178" i="31"/>
  <c r="H179" i="31" s="1"/>
  <c r="H158" i="31"/>
  <c r="Z39" i="2"/>
  <c r="Y46" i="2"/>
  <c r="H158" i="35"/>
  <c r="K31" i="10"/>
  <c r="L67" i="10" s="1"/>
  <c r="K61" i="31"/>
  <c r="K73" i="31" s="1"/>
  <c r="K100" i="28" s="1"/>
  <c r="K25" i="31"/>
  <c r="K37" i="31" s="1"/>
  <c r="J164" i="31"/>
  <c r="J176" i="31" s="1"/>
  <c r="J190" i="31" s="1"/>
  <c r="J145" i="31"/>
  <c r="J157" i="31" s="1"/>
  <c r="J182" i="31" s="1"/>
  <c r="L20" i="32"/>
  <c r="K52" i="32"/>
  <c r="K22" i="32"/>
  <c r="K33" i="10"/>
  <c r="L69" i="10" s="1"/>
  <c r="K35" i="10"/>
  <c r="L71" i="10" s="1"/>
  <c r="H158" i="34"/>
  <c r="L24" i="32"/>
  <c r="M54" i="32" s="1"/>
  <c r="K34" i="10"/>
  <c r="L70" i="10" s="1"/>
  <c r="L23" i="32"/>
  <c r="M53" i="32" s="1"/>
  <c r="J37" i="10"/>
  <c r="G186" i="36"/>
  <c r="K24" i="2"/>
  <c r="L54" i="2" s="1"/>
  <c r="I177" i="31"/>
  <c r="I183" i="31"/>
  <c r="I185" i="31" s="1"/>
  <c r="G196" i="36"/>
  <c r="H189" i="36"/>
  <c r="H191" i="36" s="1"/>
  <c r="H193" i="36" s="1"/>
  <c r="H158" i="36"/>
  <c r="H178" i="36"/>
  <c r="H179" i="36" s="1"/>
  <c r="H177" i="36"/>
  <c r="AA41" i="35"/>
  <c r="Z55" i="35"/>
  <c r="K23" i="2"/>
  <c r="L53" i="2" s="1"/>
  <c r="K28" i="2"/>
  <c r="L58" i="2" s="1"/>
  <c r="L50" i="2"/>
  <c r="K27" i="2"/>
  <c r="L57" i="2" s="1"/>
  <c r="H177" i="34"/>
  <c r="G193" i="36"/>
  <c r="I176" i="36"/>
  <c r="I190" i="36" s="1"/>
  <c r="I192" i="36" s="1"/>
  <c r="G197" i="36"/>
  <c r="H183" i="36"/>
  <c r="H185" i="36" s="1"/>
  <c r="K59" i="10"/>
  <c r="K23" i="10"/>
  <c r="F198" i="36"/>
  <c r="F200" i="36" s="1"/>
  <c r="F198" i="35"/>
  <c r="F200" i="35" s="1"/>
  <c r="F194" i="36"/>
  <c r="F194" i="35"/>
  <c r="I157" i="36"/>
  <c r="J73" i="36"/>
  <c r="J108" i="28" s="1"/>
  <c r="L26" i="31"/>
  <c r="L62" i="31"/>
  <c r="K146" i="31"/>
  <c r="K165" i="31"/>
  <c r="P25" i="35"/>
  <c r="P61" i="35"/>
  <c r="O164" i="35"/>
  <c r="O145" i="35"/>
  <c r="K24" i="36"/>
  <c r="K60" i="36"/>
  <c r="J163" i="36"/>
  <c r="J144" i="36"/>
  <c r="K25" i="34"/>
  <c r="K61" i="34"/>
  <c r="J164" i="34"/>
  <c r="J145" i="34"/>
  <c r="O28" i="35"/>
  <c r="O64" i="35"/>
  <c r="N148" i="35"/>
  <c r="N167" i="35"/>
  <c r="L34" i="31"/>
  <c r="L70" i="31"/>
  <c r="K154" i="31"/>
  <c r="K173" i="31"/>
  <c r="L30" i="31"/>
  <c r="L66" i="31"/>
  <c r="K150" i="31"/>
  <c r="K169" i="31"/>
  <c r="L27" i="31"/>
  <c r="L63" i="31"/>
  <c r="K147" i="31"/>
  <c r="K166" i="31"/>
  <c r="K32" i="34"/>
  <c r="K68" i="34"/>
  <c r="J171" i="34"/>
  <c r="J152" i="34"/>
  <c r="L59" i="31"/>
  <c r="K59" i="30"/>
  <c r="K25" i="36"/>
  <c r="K61" i="36"/>
  <c r="J145" i="36"/>
  <c r="J164" i="36"/>
  <c r="L35" i="31"/>
  <c r="L71" i="31"/>
  <c r="K155" i="31"/>
  <c r="K174" i="31"/>
  <c r="K32" i="36"/>
  <c r="K68" i="36"/>
  <c r="J171" i="36"/>
  <c r="J152" i="36"/>
  <c r="N29" i="36"/>
  <c r="N65" i="36"/>
  <c r="M168" i="36"/>
  <c r="M149" i="36"/>
  <c r="L33" i="31"/>
  <c r="L69" i="31"/>
  <c r="K172" i="31"/>
  <c r="K153" i="31"/>
  <c r="H183" i="34"/>
  <c r="H185" i="34" s="1"/>
  <c r="H190" i="34"/>
  <c r="H192" i="34" s="1"/>
  <c r="O32" i="35"/>
  <c r="O68" i="35"/>
  <c r="N171" i="35"/>
  <c r="N152" i="35"/>
  <c r="L60" i="31"/>
  <c r="L24" i="31"/>
  <c r="K163" i="31"/>
  <c r="K144" i="31"/>
  <c r="F194" i="34"/>
  <c r="I176" i="35"/>
  <c r="L29" i="31"/>
  <c r="L65" i="31"/>
  <c r="K149" i="31"/>
  <c r="K168" i="31"/>
  <c r="K31" i="34"/>
  <c r="K67" i="34"/>
  <c r="J170" i="34"/>
  <c r="J151" i="34"/>
  <c r="L23" i="36"/>
  <c r="L59" i="36"/>
  <c r="K162" i="36"/>
  <c r="K143" i="36"/>
  <c r="S26" i="35"/>
  <c r="S62" i="35"/>
  <c r="R165" i="35"/>
  <c r="R146" i="35"/>
  <c r="F198" i="34"/>
  <c r="F200" i="34" s="1"/>
  <c r="K34" i="34"/>
  <c r="K70" i="34"/>
  <c r="J173" i="34"/>
  <c r="J154" i="34"/>
  <c r="I157" i="35"/>
  <c r="M67" i="31"/>
  <c r="M31" i="31"/>
  <c r="L151" i="31"/>
  <c r="L170" i="31"/>
  <c r="L68" i="31"/>
  <c r="L32" i="31"/>
  <c r="K152" i="31"/>
  <c r="K171" i="31"/>
  <c r="H183" i="35"/>
  <c r="H185" i="35" s="1"/>
  <c r="H190" i="35"/>
  <c r="H192" i="35" s="1"/>
  <c r="H177" i="35"/>
  <c r="K28" i="36"/>
  <c r="K64" i="36"/>
  <c r="J167" i="36"/>
  <c r="J148" i="36"/>
  <c r="K33" i="36"/>
  <c r="K69" i="36"/>
  <c r="J153" i="36"/>
  <c r="J172" i="36"/>
  <c r="P29" i="35"/>
  <c r="P65" i="35"/>
  <c r="O168" i="35"/>
  <c r="O149" i="35"/>
  <c r="G184" i="35"/>
  <c r="G186" i="35" s="1"/>
  <c r="G196" i="35"/>
  <c r="K24" i="34"/>
  <c r="K60" i="34"/>
  <c r="J163" i="34"/>
  <c r="J144" i="34"/>
  <c r="K34" i="36"/>
  <c r="K70" i="36"/>
  <c r="J154" i="36"/>
  <c r="J173" i="36"/>
  <c r="K28" i="34"/>
  <c r="K64" i="34"/>
  <c r="J148" i="34"/>
  <c r="J167" i="34"/>
  <c r="K34" i="35"/>
  <c r="K70" i="35"/>
  <c r="J173" i="35"/>
  <c r="J154" i="35"/>
  <c r="K29" i="34"/>
  <c r="K65" i="34"/>
  <c r="J168" i="34"/>
  <c r="J149" i="34"/>
  <c r="K30" i="36"/>
  <c r="K66" i="36"/>
  <c r="J169" i="36"/>
  <c r="J150" i="36"/>
  <c r="M24" i="35"/>
  <c r="M60" i="35"/>
  <c r="L144" i="35"/>
  <c r="L163" i="35"/>
  <c r="J73" i="35"/>
  <c r="J107" i="28" s="1"/>
  <c r="K31" i="36"/>
  <c r="K67" i="36"/>
  <c r="J170" i="36"/>
  <c r="J151" i="36"/>
  <c r="I157" i="34"/>
  <c r="K33" i="34"/>
  <c r="K69" i="34"/>
  <c r="J172" i="34"/>
  <c r="J153" i="34"/>
  <c r="O27" i="35"/>
  <c r="O63" i="35"/>
  <c r="N166" i="35"/>
  <c r="N147" i="35"/>
  <c r="K26" i="34"/>
  <c r="K62" i="34"/>
  <c r="J165" i="34"/>
  <c r="J146" i="34"/>
  <c r="H189" i="35"/>
  <c r="H182" i="35"/>
  <c r="H178" i="35"/>
  <c r="H179" i="35" s="1"/>
  <c r="P35" i="35"/>
  <c r="P71" i="35"/>
  <c r="O155" i="35"/>
  <c r="O174" i="35"/>
  <c r="K31" i="35"/>
  <c r="K67" i="35"/>
  <c r="J151" i="35"/>
  <c r="J170" i="35"/>
  <c r="P33" i="35"/>
  <c r="P69" i="35"/>
  <c r="O153" i="35"/>
  <c r="O172" i="35"/>
  <c r="K23" i="35"/>
  <c r="K59" i="35"/>
  <c r="J162" i="35"/>
  <c r="J143" i="35"/>
  <c r="J37" i="35"/>
  <c r="I176" i="34"/>
  <c r="K27" i="36"/>
  <c r="K63" i="36"/>
  <c r="J147" i="36"/>
  <c r="J166" i="36"/>
  <c r="K30" i="34"/>
  <c r="K66" i="34"/>
  <c r="J150" i="34"/>
  <c r="J169" i="34"/>
  <c r="K25" i="2"/>
  <c r="L55" i="2" s="1"/>
  <c r="K55" i="2"/>
  <c r="G184" i="34"/>
  <c r="G186" i="34" s="1"/>
  <c r="G196" i="34"/>
  <c r="G191" i="35"/>
  <c r="G193" i="35" s="1"/>
  <c r="G197" i="35"/>
  <c r="K27" i="34"/>
  <c r="K63" i="34"/>
  <c r="J147" i="34"/>
  <c r="J166" i="34"/>
  <c r="K35" i="36"/>
  <c r="K71" i="36"/>
  <c r="J174" i="36"/>
  <c r="J155" i="36"/>
  <c r="J37" i="36"/>
  <c r="J73" i="34"/>
  <c r="J106" i="28" s="1"/>
  <c r="H184" i="36"/>
  <c r="L64" i="31"/>
  <c r="K167" i="31"/>
  <c r="L28" i="31"/>
  <c r="K148" i="31"/>
  <c r="H178" i="34"/>
  <c r="H179" i="34" s="1"/>
  <c r="H189" i="34"/>
  <c r="H182" i="34"/>
  <c r="G197" i="34"/>
  <c r="G191" i="34"/>
  <c r="G193" i="34" s="1"/>
  <c r="P30" i="35"/>
  <c r="P66" i="35"/>
  <c r="O169" i="35"/>
  <c r="O150" i="35"/>
  <c r="K35" i="34"/>
  <c r="K71" i="34"/>
  <c r="J174" i="34"/>
  <c r="J155" i="34"/>
  <c r="K23" i="34"/>
  <c r="K59" i="34"/>
  <c r="J37" i="34"/>
  <c r="J143" i="34"/>
  <c r="J162" i="34"/>
  <c r="K26" i="36"/>
  <c r="K62" i="36"/>
  <c r="J146" i="36"/>
  <c r="J165" i="36"/>
  <c r="I62" i="32"/>
  <c r="I22" i="28" s="1"/>
  <c r="S55" i="33"/>
  <c r="X41" i="30"/>
  <c r="W55" i="30"/>
  <c r="J61" i="32"/>
  <c r="J104" i="28" s="1"/>
  <c r="H62" i="2"/>
  <c r="L21" i="32"/>
  <c r="M51" i="32" s="1"/>
  <c r="K22" i="2"/>
  <c r="L52" i="2" s="1"/>
  <c r="V41" i="10"/>
  <c r="U55" i="10"/>
  <c r="H89" i="28"/>
  <c r="I74" i="31"/>
  <c r="I18" i="28" s="1"/>
  <c r="H18" i="28"/>
  <c r="S41" i="34"/>
  <c r="R55" i="34"/>
  <c r="I73" i="30"/>
  <c r="I99" i="28" s="1"/>
  <c r="I91" i="28" s="1"/>
  <c r="H177" i="30"/>
  <c r="I157" i="30"/>
  <c r="I176" i="30"/>
  <c r="F198" i="30"/>
  <c r="F200" i="30" s="1"/>
  <c r="J165" i="30"/>
  <c r="J146" i="30"/>
  <c r="K26" i="30"/>
  <c r="L62" i="30" s="1"/>
  <c r="G192" i="30"/>
  <c r="G193" i="30" s="1"/>
  <c r="G197" i="30"/>
  <c r="K35" i="30"/>
  <c r="L71" i="30" s="1"/>
  <c r="J155" i="30"/>
  <c r="J174" i="30"/>
  <c r="J166" i="30"/>
  <c r="J147" i="30"/>
  <c r="K27" i="30"/>
  <c r="L63" i="30" s="1"/>
  <c r="J163" i="30"/>
  <c r="J144" i="30"/>
  <c r="K24" i="30"/>
  <c r="L60" i="30" s="1"/>
  <c r="K28" i="33"/>
  <c r="L64" i="33" s="1"/>
  <c r="K29" i="33"/>
  <c r="L65" i="33" s="1"/>
  <c r="G185" i="30"/>
  <c r="G186" i="30" s="1"/>
  <c r="G196" i="30"/>
  <c r="K31" i="30"/>
  <c r="L67" i="30" s="1"/>
  <c r="J151" i="30"/>
  <c r="J170" i="30"/>
  <c r="K27" i="33"/>
  <c r="L63" i="33" s="1"/>
  <c r="K30" i="30"/>
  <c r="L66" i="30" s="1"/>
  <c r="J150" i="30"/>
  <c r="J169" i="30"/>
  <c r="K31" i="33"/>
  <c r="L67" i="33" s="1"/>
  <c r="J143" i="30"/>
  <c r="J162" i="30"/>
  <c r="K23" i="30"/>
  <c r="J37" i="30"/>
  <c r="G23" i="28"/>
  <c r="G7" i="28" s="1"/>
  <c r="H74" i="33"/>
  <c r="H23" i="28" s="1"/>
  <c r="H7" i="28" s="1"/>
  <c r="F194" i="30"/>
  <c r="K32" i="33"/>
  <c r="L68" i="33" s="1"/>
  <c r="H74" i="36"/>
  <c r="G26" i="28"/>
  <c r="G10" i="28" s="1"/>
  <c r="K35" i="33"/>
  <c r="L71" i="33" s="1"/>
  <c r="H74" i="34"/>
  <c r="G24" i="28"/>
  <c r="F9" i="28"/>
  <c r="F27" i="28"/>
  <c r="I73" i="33"/>
  <c r="I105" i="28" s="1"/>
  <c r="I109" i="28" s="1"/>
  <c r="K24" i="33"/>
  <c r="L60" i="33" s="1"/>
  <c r="H189" i="30"/>
  <c r="H182" i="30"/>
  <c r="H178" i="30"/>
  <c r="H179" i="30" s="1"/>
  <c r="J168" i="30"/>
  <c r="J149" i="30"/>
  <c r="K29" i="30"/>
  <c r="L65" i="30" s="1"/>
  <c r="G17" i="28"/>
  <c r="H74" i="30"/>
  <c r="H17" i="28" s="1"/>
  <c r="K33" i="33"/>
  <c r="L69" i="33" s="1"/>
  <c r="H74" i="35"/>
  <c r="G25" i="28"/>
  <c r="J153" i="30"/>
  <c r="K33" i="30"/>
  <c r="L69" i="30" s="1"/>
  <c r="J172" i="30"/>
  <c r="K30" i="33"/>
  <c r="L66" i="33" s="1"/>
  <c r="K23" i="33"/>
  <c r="J37" i="33"/>
  <c r="K26" i="33"/>
  <c r="L62" i="33" s="1"/>
  <c r="J164" i="30"/>
  <c r="J145" i="30"/>
  <c r="K25" i="30"/>
  <c r="L61" i="30" s="1"/>
  <c r="J154" i="30"/>
  <c r="K34" i="30"/>
  <c r="L70" i="30" s="1"/>
  <c r="J173" i="30"/>
  <c r="J171" i="30"/>
  <c r="K32" i="30"/>
  <c r="L68" i="30" s="1"/>
  <c r="J152" i="30"/>
  <c r="K34" i="33"/>
  <c r="L70" i="33" s="1"/>
  <c r="J148" i="30"/>
  <c r="K28" i="30"/>
  <c r="L64" i="30" s="1"/>
  <c r="J167" i="30"/>
  <c r="H190" i="30"/>
  <c r="H192" i="30" s="1"/>
  <c r="H183" i="30"/>
  <c r="H185" i="30" s="1"/>
  <c r="H158" i="30"/>
  <c r="J31" i="2"/>
  <c r="G6" i="28"/>
  <c r="I74" i="10"/>
  <c r="I15" i="28" s="1"/>
  <c r="I61" i="2"/>
  <c r="I96" i="28" s="1"/>
  <c r="L23" i="31"/>
  <c r="K143" i="31"/>
  <c r="K162" i="31"/>
  <c r="F6" i="28"/>
  <c r="K29" i="2"/>
  <c r="L59" i="2" s="1"/>
  <c r="L26" i="2"/>
  <c r="M56" i="2" s="1"/>
  <c r="L25" i="10"/>
  <c r="M61" i="10" s="1"/>
  <c r="J73" i="10"/>
  <c r="J97" i="28" s="1"/>
  <c r="L29" i="10"/>
  <c r="M65" i="10" s="1"/>
  <c r="L28" i="10"/>
  <c r="M64" i="10" s="1"/>
  <c r="L26" i="10"/>
  <c r="M62" i="10" s="1"/>
  <c r="H12" i="28" l="1"/>
  <c r="H14" i="28"/>
  <c r="AM35" i="32"/>
  <c r="AL46" i="32"/>
  <c r="H196" i="31"/>
  <c r="O2" i="50"/>
  <c r="N21" i="50"/>
  <c r="N23" i="50" s="1"/>
  <c r="O20" i="50"/>
  <c r="O27" i="50"/>
  <c r="L25" i="33"/>
  <c r="M61" i="33" s="1"/>
  <c r="I189" i="31"/>
  <c r="I191" i="31" s="1"/>
  <c r="I193" i="31" s="1"/>
  <c r="L32" i="10"/>
  <c r="M68" i="10" s="1"/>
  <c r="J92" i="28"/>
  <c r="J192" i="31"/>
  <c r="I178" i="31"/>
  <c r="I179" i="31" s="1"/>
  <c r="L25" i="32"/>
  <c r="M55" i="32" s="1"/>
  <c r="I158" i="31"/>
  <c r="J158" i="31" s="1"/>
  <c r="M20" i="2"/>
  <c r="N50" i="2" s="1"/>
  <c r="L29" i="32"/>
  <c r="M59" i="32" s="1"/>
  <c r="M27" i="32"/>
  <c r="N57" i="32" s="1"/>
  <c r="M50" i="32"/>
  <c r="L58" i="32"/>
  <c r="L28" i="32"/>
  <c r="M26" i="32"/>
  <c r="N56" i="32" s="1"/>
  <c r="M24" i="10"/>
  <c r="N60" i="10" s="1"/>
  <c r="K31" i="32"/>
  <c r="M20" i="32"/>
  <c r="L66" i="10"/>
  <c r="L30" i="10"/>
  <c r="L27" i="10"/>
  <c r="M63" i="10" s="1"/>
  <c r="L31" i="10"/>
  <c r="M67" i="10" s="1"/>
  <c r="H194" i="31"/>
  <c r="H197" i="31"/>
  <c r="AB2" i="43"/>
  <c r="AA77" i="43"/>
  <c r="AA82" i="43" s="1"/>
  <c r="AA80" i="43"/>
  <c r="AA79" i="43"/>
  <c r="AA84" i="43" s="1"/>
  <c r="AA78" i="43"/>
  <c r="AA83" i="43" s="1"/>
  <c r="CV34" i="28"/>
  <c r="O59" i="28"/>
  <c r="O77" i="33"/>
  <c r="O40" i="33"/>
  <c r="O92" i="33"/>
  <c r="O58" i="33"/>
  <c r="O22" i="33"/>
  <c r="P34" i="28"/>
  <c r="O92" i="10"/>
  <c r="O58" i="10"/>
  <c r="O22" i="10"/>
  <c r="O77" i="10"/>
  <c r="O40" i="10"/>
  <c r="O142" i="35"/>
  <c r="O181" i="35"/>
  <c r="O109" i="35"/>
  <c r="O161" i="35"/>
  <c r="O92" i="35"/>
  <c r="O126" i="35"/>
  <c r="O22" i="35"/>
  <c r="O40" i="35"/>
  <c r="O58" i="35"/>
  <c r="O188" i="35"/>
  <c r="O77" i="35"/>
  <c r="N67" i="28"/>
  <c r="N75" i="28" s="1"/>
  <c r="N87" i="28"/>
  <c r="N95" i="28" s="1"/>
  <c r="N103" i="28" s="1"/>
  <c r="P4" i="36"/>
  <c r="P4" i="34"/>
  <c r="P4" i="32"/>
  <c r="P4" i="30"/>
  <c r="P4" i="33"/>
  <c r="P4" i="31"/>
  <c r="P4" i="43"/>
  <c r="P4" i="50" s="1"/>
  <c r="P4" i="29"/>
  <c r="P4" i="35"/>
  <c r="P4" i="10"/>
  <c r="P77" i="2"/>
  <c r="P65" i="2"/>
  <c r="P49" i="2"/>
  <c r="P34" i="2"/>
  <c r="P19" i="2"/>
  <c r="O126" i="29"/>
  <c r="O181" i="29"/>
  <c r="O22" i="29"/>
  <c r="O188" i="29"/>
  <c r="O40" i="29"/>
  <c r="O161" i="29"/>
  <c r="O58" i="29"/>
  <c r="O77" i="29"/>
  <c r="O142" i="29"/>
  <c r="O92" i="29"/>
  <c r="O109" i="29"/>
  <c r="O89" i="43"/>
  <c r="O76" i="43"/>
  <c r="O58" i="43"/>
  <c r="O22" i="43"/>
  <c r="O40" i="43"/>
  <c r="R5" i="28"/>
  <c r="Q4" i="2"/>
  <c r="Q21" i="28"/>
  <c r="Q13" i="28"/>
  <c r="O22" i="30"/>
  <c r="O142" i="30"/>
  <c r="O92" i="30"/>
  <c r="O188" i="30"/>
  <c r="O126" i="30"/>
  <c r="O109" i="30"/>
  <c r="O181" i="30"/>
  <c r="O161" i="30"/>
  <c r="O58" i="30"/>
  <c r="O77" i="30"/>
  <c r="O40" i="30"/>
  <c r="O77" i="32"/>
  <c r="O65" i="32"/>
  <c r="O34" i="32"/>
  <c r="O49" i="32"/>
  <c r="O19" i="32"/>
  <c r="O142" i="34"/>
  <c r="O188" i="34"/>
  <c r="O181" i="34"/>
  <c r="O92" i="34"/>
  <c r="O161" i="34"/>
  <c r="O40" i="34"/>
  <c r="O58" i="34"/>
  <c r="O126" i="34"/>
  <c r="O77" i="34"/>
  <c r="O109" i="34"/>
  <c r="O22" i="34"/>
  <c r="O188" i="36"/>
  <c r="O181" i="36"/>
  <c r="O161" i="36"/>
  <c r="O142" i="36"/>
  <c r="O126" i="36"/>
  <c r="O77" i="36"/>
  <c r="O92" i="36"/>
  <c r="O58" i="36"/>
  <c r="O40" i="36"/>
  <c r="O109" i="36"/>
  <c r="O22" i="36"/>
  <c r="O161" i="31"/>
  <c r="O126" i="31"/>
  <c r="O92" i="31"/>
  <c r="O58" i="31"/>
  <c r="O22" i="31"/>
  <c r="O109" i="31"/>
  <c r="O142" i="31"/>
  <c r="O188" i="31"/>
  <c r="O77" i="31"/>
  <c r="O40" i="31"/>
  <c r="O181" i="31"/>
  <c r="AA39" i="2"/>
  <c r="Z46" i="2"/>
  <c r="I158" i="35"/>
  <c r="L61" i="31"/>
  <c r="L73" i="31" s="1"/>
  <c r="L100" i="28" s="1"/>
  <c r="K164" i="31"/>
  <c r="K176" i="31" s="1"/>
  <c r="L25" i="31"/>
  <c r="L37" i="31" s="1"/>
  <c r="K145" i="31"/>
  <c r="K157" i="31" s="1"/>
  <c r="L35" i="10"/>
  <c r="M71" i="10" s="1"/>
  <c r="L52" i="32"/>
  <c r="L22" i="32"/>
  <c r="L33" i="10"/>
  <c r="M24" i="32"/>
  <c r="N54" i="32" s="1"/>
  <c r="I186" i="31"/>
  <c r="K37" i="10"/>
  <c r="L34" i="10"/>
  <c r="M70" i="10" s="1"/>
  <c r="G194" i="36"/>
  <c r="G198" i="36"/>
  <c r="G200" i="36" s="1"/>
  <c r="M23" i="32"/>
  <c r="N53" i="32" s="1"/>
  <c r="K73" i="35"/>
  <c r="K107" i="28" s="1"/>
  <c r="K37" i="36"/>
  <c r="L24" i="2"/>
  <c r="M54" i="2" s="1"/>
  <c r="L25" i="2"/>
  <c r="M55" i="2" s="1"/>
  <c r="L23" i="2"/>
  <c r="M53" i="2" s="1"/>
  <c r="L28" i="2"/>
  <c r="M58" i="2" s="1"/>
  <c r="I196" i="31"/>
  <c r="H196" i="36"/>
  <c r="H186" i="36"/>
  <c r="H194" i="36" s="1"/>
  <c r="J177" i="31"/>
  <c r="H197" i="36"/>
  <c r="I183" i="36"/>
  <c r="I185" i="36" s="1"/>
  <c r="I178" i="36"/>
  <c r="I179" i="36" s="1"/>
  <c r="J183" i="31"/>
  <c r="J185" i="31" s="1"/>
  <c r="I177" i="36"/>
  <c r="J189" i="31"/>
  <c r="J191" i="31" s="1"/>
  <c r="I158" i="36"/>
  <c r="J178" i="31"/>
  <c r="J179" i="31" s="1"/>
  <c r="AB41" i="35"/>
  <c r="AA55" i="35"/>
  <c r="K73" i="36"/>
  <c r="K108" i="28" s="1"/>
  <c r="K92" i="28" s="1"/>
  <c r="J157" i="36"/>
  <c r="J189" i="36" s="1"/>
  <c r="M59" i="31"/>
  <c r="L27" i="2"/>
  <c r="M57" i="2" s="1"/>
  <c r="L23" i="10"/>
  <c r="L59" i="10"/>
  <c r="I182" i="36"/>
  <c r="I189" i="36"/>
  <c r="I197" i="36" s="1"/>
  <c r="J176" i="36"/>
  <c r="J183" i="36" s="1"/>
  <c r="J185" i="36" s="1"/>
  <c r="G198" i="34"/>
  <c r="G200" i="34" s="1"/>
  <c r="M64" i="31"/>
  <c r="M28" i="31"/>
  <c r="L167" i="31"/>
  <c r="L148" i="31"/>
  <c r="M68" i="31"/>
  <c r="M32" i="31"/>
  <c r="L171" i="31"/>
  <c r="L152" i="31"/>
  <c r="L26" i="36"/>
  <c r="L62" i="36"/>
  <c r="K146" i="36"/>
  <c r="K165" i="36"/>
  <c r="Q30" i="35"/>
  <c r="Q66" i="35"/>
  <c r="P169" i="35"/>
  <c r="P150" i="35"/>
  <c r="I183" i="34"/>
  <c r="I185" i="34" s="1"/>
  <c r="I190" i="34"/>
  <c r="I192" i="34" s="1"/>
  <c r="L30" i="36"/>
  <c r="L66" i="36"/>
  <c r="K150" i="36"/>
  <c r="K169" i="36"/>
  <c r="L34" i="35"/>
  <c r="L70" i="35"/>
  <c r="K154" i="35"/>
  <c r="K173" i="35"/>
  <c r="L34" i="36"/>
  <c r="L70" i="36"/>
  <c r="K154" i="36"/>
  <c r="K173" i="36"/>
  <c r="T26" i="35"/>
  <c r="T62" i="35"/>
  <c r="S146" i="35"/>
  <c r="S165" i="35"/>
  <c r="L30" i="34"/>
  <c r="L66" i="34"/>
  <c r="K150" i="34"/>
  <c r="K169" i="34"/>
  <c r="Q33" i="35"/>
  <c r="Q69" i="35"/>
  <c r="P153" i="35"/>
  <c r="P172" i="35"/>
  <c r="N51" i="2"/>
  <c r="L51" i="2"/>
  <c r="L59" i="33"/>
  <c r="J176" i="34"/>
  <c r="L35" i="36"/>
  <c r="L71" i="36"/>
  <c r="K174" i="36"/>
  <c r="K155" i="36"/>
  <c r="G194" i="34"/>
  <c r="J157" i="35"/>
  <c r="L34" i="34"/>
  <c r="L70" i="34"/>
  <c r="K154" i="34"/>
  <c r="K173" i="34"/>
  <c r="M27" i="31"/>
  <c r="M63" i="31"/>
  <c r="L166" i="31"/>
  <c r="L147" i="31"/>
  <c r="M34" i="31"/>
  <c r="M70" i="31"/>
  <c r="L173" i="31"/>
  <c r="L154" i="31"/>
  <c r="L25" i="34"/>
  <c r="L61" i="34"/>
  <c r="K164" i="34"/>
  <c r="K145" i="34"/>
  <c r="Q25" i="35"/>
  <c r="Q61" i="35"/>
  <c r="P164" i="35"/>
  <c r="P145" i="35"/>
  <c r="L33" i="34"/>
  <c r="L69" i="34"/>
  <c r="K172" i="34"/>
  <c r="K153" i="34"/>
  <c r="L31" i="34"/>
  <c r="L67" i="34"/>
  <c r="K170" i="34"/>
  <c r="K151" i="34"/>
  <c r="I182" i="34"/>
  <c r="I178" i="34"/>
  <c r="I179" i="34" s="1"/>
  <c r="I189" i="34"/>
  <c r="L28" i="36"/>
  <c r="L64" i="36"/>
  <c r="K167" i="36"/>
  <c r="K148" i="36"/>
  <c r="J157" i="34"/>
  <c r="L35" i="34"/>
  <c r="L71" i="34"/>
  <c r="K155" i="34"/>
  <c r="K174" i="34"/>
  <c r="H184" i="34"/>
  <c r="H186" i="34" s="1"/>
  <c r="H196" i="34"/>
  <c r="J176" i="35"/>
  <c r="H184" i="35"/>
  <c r="H186" i="35" s="1"/>
  <c r="H196" i="35"/>
  <c r="N24" i="35"/>
  <c r="N60" i="35"/>
  <c r="M144" i="35"/>
  <c r="M163" i="35"/>
  <c r="L29" i="34"/>
  <c r="L65" i="34"/>
  <c r="K168" i="34"/>
  <c r="K149" i="34"/>
  <c r="L28" i="34"/>
  <c r="L64" i="34"/>
  <c r="K148" i="34"/>
  <c r="K167" i="34"/>
  <c r="L24" i="34"/>
  <c r="L60" i="34"/>
  <c r="K144" i="34"/>
  <c r="K163" i="34"/>
  <c r="I177" i="35"/>
  <c r="I158" i="34"/>
  <c r="L26" i="34"/>
  <c r="L62" i="34"/>
  <c r="K146" i="34"/>
  <c r="K165" i="34"/>
  <c r="Q35" i="35"/>
  <c r="Q71" i="35"/>
  <c r="P155" i="35"/>
  <c r="P174" i="35"/>
  <c r="Q29" i="35"/>
  <c r="Q65" i="35"/>
  <c r="P168" i="35"/>
  <c r="P149" i="35"/>
  <c r="M60" i="31"/>
  <c r="L163" i="31"/>
  <c r="L144" i="31"/>
  <c r="M24" i="31"/>
  <c r="O29" i="36"/>
  <c r="O65" i="36"/>
  <c r="N149" i="36"/>
  <c r="N168" i="36"/>
  <c r="L59" i="30"/>
  <c r="H191" i="34"/>
  <c r="H193" i="34" s="1"/>
  <c r="H197" i="34"/>
  <c r="H191" i="35"/>
  <c r="H193" i="35" s="1"/>
  <c r="H197" i="35"/>
  <c r="P27" i="35"/>
  <c r="P63" i="35"/>
  <c r="O166" i="35"/>
  <c r="O147" i="35"/>
  <c r="G198" i="35"/>
  <c r="G200" i="35" s="1"/>
  <c r="N31" i="31"/>
  <c r="N67" i="31"/>
  <c r="M151" i="31"/>
  <c r="M170" i="31"/>
  <c r="M23" i="36"/>
  <c r="M59" i="36"/>
  <c r="L143" i="36"/>
  <c r="L162" i="36"/>
  <c r="M29" i="31"/>
  <c r="M65" i="31"/>
  <c r="L149" i="31"/>
  <c r="L168" i="31"/>
  <c r="K73" i="34"/>
  <c r="K106" i="28" s="1"/>
  <c r="L23" i="35"/>
  <c r="L59" i="35"/>
  <c r="K143" i="35"/>
  <c r="K37" i="35"/>
  <c r="K162" i="35"/>
  <c r="L31" i="35"/>
  <c r="L67" i="35"/>
  <c r="K151" i="35"/>
  <c r="K170" i="35"/>
  <c r="L31" i="36"/>
  <c r="L67" i="36"/>
  <c r="K170" i="36"/>
  <c r="K151" i="36"/>
  <c r="G194" i="35"/>
  <c r="L33" i="36"/>
  <c r="L69" i="36"/>
  <c r="K172" i="36"/>
  <c r="K153" i="36"/>
  <c r="I190" i="35"/>
  <c r="I192" i="35" s="1"/>
  <c r="I183" i="35"/>
  <c r="I185" i="35" s="1"/>
  <c r="M33" i="31"/>
  <c r="M69" i="31"/>
  <c r="L172" i="31"/>
  <c r="L153" i="31"/>
  <c r="L32" i="36"/>
  <c r="L68" i="36"/>
  <c r="K171" i="36"/>
  <c r="K152" i="36"/>
  <c r="L25" i="36"/>
  <c r="L61" i="36"/>
  <c r="K164" i="36"/>
  <c r="K145" i="36"/>
  <c r="M35" i="31"/>
  <c r="M71" i="31"/>
  <c r="L155" i="31"/>
  <c r="L174" i="31"/>
  <c r="L23" i="34"/>
  <c r="L59" i="34"/>
  <c r="K162" i="34"/>
  <c r="K37" i="34"/>
  <c r="K143" i="34"/>
  <c r="L27" i="34"/>
  <c r="L63" i="34"/>
  <c r="K166" i="34"/>
  <c r="K147" i="34"/>
  <c r="L27" i="36"/>
  <c r="L63" i="36"/>
  <c r="K147" i="36"/>
  <c r="K166" i="36"/>
  <c r="I182" i="35"/>
  <c r="I178" i="35"/>
  <c r="I179" i="35" s="1"/>
  <c r="I189" i="35"/>
  <c r="P32" i="35"/>
  <c r="P68" i="35"/>
  <c r="O171" i="35"/>
  <c r="O152" i="35"/>
  <c r="L32" i="34"/>
  <c r="L68" i="34"/>
  <c r="K171" i="34"/>
  <c r="K152" i="34"/>
  <c r="M30" i="31"/>
  <c r="M66" i="31"/>
  <c r="L169" i="31"/>
  <c r="L150" i="31"/>
  <c r="P28" i="35"/>
  <c r="P64" i="35"/>
  <c r="O167" i="35"/>
  <c r="O148" i="35"/>
  <c r="L24" i="36"/>
  <c r="L60" i="36"/>
  <c r="K144" i="36"/>
  <c r="K163" i="36"/>
  <c r="M26" i="31"/>
  <c r="M62" i="31"/>
  <c r="L165" i="31"/>
  <c r="L146" i="31"/>
  <c r="I177" i="34"/>
  <c r="U41" i="33"/>
  <c r="T55" i="33"/>
  <c r="Y41" i="30"/>
  <c r="X55" i="30"/>
  <c r="L22" i="2"/>
  <c r="J62" i="32"/>
  <c r="J22" i="28" s="1"/>
  <c r="K61" i="32"/>
  <c r="K104" i="28" s="1"/>
  <c r="M21" i="32"/>
  <c r="N51" i="32" s="1"/>
  <c r="I62" i="2"/>
  <c r="I89" i="28"/>
  <c r="J74" i="31"/>
  <c r="J18" i="28" s="1"/>
  <c r="W41" i="10"/>
  <c r="V55" i="10"/>
  <c r="I74" i="36"/>
  <c r="H26" i="28"/>
  <c r="H10" i="28" s="1"/>
  <c r="I74" i="35"/>
  <c r="H25" i="28"/>
  <c r="H9" i="28" s="1"/>
  <c r="H6" i="28"/>
  <c r="I74" i="34"/>
  <c r="H24" i="28"/>
  <c r="S55" i="34"/>
  <c r="I158" i="30"/>
  <c r="I74" i="30"/>
  <c r="I17" i="28" s="1"/>
  <c r="G194" i="30"/>
  <c r="I190" i="30"/>
  <c r="I192" i="30" s="1"/>
  <c r="I183" i="30"/>
  <c r="I185" i="30" s="1"/>
  <c r="I189" i="30"/>
  <c r="I182" i="30"/>
  <c r="I178" i="30"/>
  <c r="I179" i="30" s="1"/>
  <c r="G198" i="30"/>
  <c r="G200" i="30" s="1"/>
  <c r="I177" i="30"/>
  <c r="K145" i="30"/>
  <c r="L25" i="30"/>
  <c r="M61" i="30" s="1"/>
  <c r="K164" i="30"/>
  <c r="L26" i="33"/>
  <c r="M62" i="33" s="1"/>
  <c r="K172" i="30"/>
  <c r="K153" i="30"/>
  <c r="L33" i="30"/>
  <c r="M69" i="30" s="1"/>
  <c r="H184" i="30"/>
  <c r="H186" i="30" s="1"/>
  <c r="H196" i="30"/>
  <c r="I74" i="33"/>
  <c r="I23" i="28" s="1"/>
  <c r="L28" i="33"/>
  <c r="M64" i="33" s="1"/>
  <c r="K166" i="30"/>
  <c r="K147" i="30"/>
  <c r="L27" i="30"/>
  <c r="M63" i="30" s="1"/>
  <c r="H191" i="30"/>
  <c r="H193" i="30" s="1"/>
  <c r="H197" i="30"/>
  <c r="L31" i="30"/>
  <c r="M67" i="30" s="1"/>
  <c r="K170" i="30"/>
  <c r="K151" i="30"/>
  <c r="L34" i="33"/>
  <c r="M70" i="33" s="1"/>
  <c r="G9" i="28"/>
  <c r="L24" i="33"/>
  <c r="M60" i="33" s="1"/>
  <c r="J73" i="33"/>
  <c r="J105" i="28" s="1"/>
  <c r="J109" i="28" s="1"/>
  <c r="G27" i="28"/>
  <c r="K149" i="30"/>
  <c r="K168" i="30"/>
  <c r="L29" i="30"/>
  <c r="M65" i="30" s="1"/>
  <c r="L23" i="30"/>
  <c r="K143" i="30"/>
  <c r="K162" i="30"/>
  <c r="K37" i="30"/>
  <c r="L31" i="33"/>
  <c r="M67" i="33" s="1"/>
  <c r="K144" i="30"/>
  <c r="K163" i="30"/>
  <c r="L24" i="30"/>
  <c r="M60" i="30" s="1"/>
  <c r="J73" i="30"/>
  <c r="J99" i="28" s="1"/>
  <c r="J91" i="28" s="1"/>
  <c r="L30" i="33"/>
  <c r="M66" i="33" s="1"/>
  <c r="L35" i="33"/>
  <c r="M71" i="33" s="1"/>
  <c r="J176" i="30"/>
  <c r="L27" i="33"/>
  <c r="M63" i="33" s="1"/>
  <c r="L29" i="33"/>
  <c r="M65" i="33" s="1"/>
  <c r="L23" i="33"/>
  <c r="K37" i="33"/>
  <c r="K167" i="30"/>
  <c r="K148" i="30"/>
  <c r="L28" i="30"/>
  <c r="M64" i="30" s="1"/>
  <c r="K152" i="30"/>
  <c r="K171" i="30"/>
  <c r="L32" i="30"/>
  <c r="M68" i="30" s="1"/>
  <c r="L34" i="30"/>
  <c r="M70" i="30" s="1"/>
  <c r="K173" i="30"/>
  <c r="K154" i="30"/>
  <c r="L32" i="33"/>
  <c r="M68" i="33" s="1"/>
  <c r="J157" i="30"/>
  <c r="K174" i="30"/>
  <c r="L35" i="30"/>
  <c r="M71" i="30" s="1"/>
  <c r="K155" i="30"/>
  <c r="K146" i="30"/>
  <c r="L26" i="30"/>
  <c r="M62" i="30" s="1"/>
  <c r="K165" i="30"/>
  <c r="M25" i="33"/>
  <c r="N61" i="33" s="1"/>
  <c r="L33" i="33"/>
  <c r="M69" i="33" s="1"/>
  <c r="L30" i="30"/>
  <c r="M66" i="30" s="1"/>
  <c r="K169" i="30"/>
  <c r="K150" i="30"/>
  <c r="J61" i="2"/>
  <c r="J96" i="28" s="1"/>
  <c r="J74" i="10"/>
  <c r="J15" i="28" s="1"/>
  <c r="L143" i="31"/>
  <c r="L162" i="31"/>
  <c r="M23" i="31"/>
  <c r="J184" i="31"/>
  <c r="L29" i="2"/>
  <c r="M59" i="2" s="1"/>
  <c r="M26" i="2"/>
  <c r="N56" i="2" s="1"/>
  <c r="K31" i="2"/>
  <c r="M25" i="10"/>
  <c r="N61" i="10" s="1"/>
  <c r="M29" i="10"/>
  <c r="N65" i="10" s="1"/>
  <c r="M28" i="10"/>
  <c r="N64" i="10" s="1"/>
  <c r="M32" i="10"/>
  <c r="N68" i="10" s="1"/>
  <c r="K73" i="10"/>
  <c r="K97" i="28" s="1"/>
  <c r="M26" i="10"/>
  <c r="N62" i="10" s="1"/>
  <c r="H198" i="31" l="1"/>
  <c r="H200" i="31" s="1"/>
  <c r="I12" i="28"/>
  <c r="I14" i="28"/>
  <c r="AN35" i="32"/>
  <c r="AM46" i="32"/>
  <c r="P2" i="50"/>
  <c r="O21" i="50"/>
  <c r="O23" i="50" s="1"/>
  <c r="P20" i="50"/>
  <c r="P27" i="50"/>
  <c r="J193" i="31"/>
  <c r="I197" i="31"/>
  <c r="I198" i="31" s="1"/>
  <c r="I200" i="31" s="1"/>
  <c r="M25" i="32"/>
  <c r="N55" i="32" s="1"/>
  <c r="M29" i="32"/>
  <c r="N59" i="32" s="1"/>
  <c r="N26" i="32"/>
  <c r="O56" i="32" s="1"/>
  <c r="N20" i="2"/>
  <c r="N27" i="32"/>
  <c r="O57" i="32" s="1"/>
  <c r="N50" i="32"/>
  <c r="N24" i="10"/>
  <c r="O60" i="10" s="1"/>
  <c r="L31" i="32"/>
  <c r="M58" i="32"/>
  <c r="M28" i="32"/>
  <c r="N20" i="32"/>
  <c r="O20" i="32" s="1"/>
  <c r="M27" i="10"/>
  <c r="N63" i="10" s="1"/>
  <c r="M66" i="10"/>
  <c r="M30" i="10"/>
  <c r="M31" i="10"/>
  <c r="N67" i="10" s="1"/>
  <c r="M34" i="10"/>
  <c r="N70" i="10" s="1"/>
  <c r="I194" i="31"/>
  <c r="AC2" i="43"/>
  <c r="AB77" i="43"/>
  <c r="AB82" i="43" s="1"/>
  <c r="AB79" i="43"/>
  <c r="AB84" i="43" s="1"/>
  <c r="AB80" i="43"/>
  <c r="AB78" i="43"/>
  <c r="AB83" i="43" s="1"/>
  <c r="P161" i="35"/>
  <c r="P188" i="35"/>
  <c r="P142" i="35"/>
  <c r="P92" i="35"/>
  <c r="P22" i="35"/>
  <c r="P40" i="35"/>
  <c r="P126" i="35"/>
  <c r="P181" i="35"/>
  <c r="P58" i="35"/>
  <c r="P77" i="35"/>
  <c r="P109" i="35"/>
  <c r="P188" i="36"/>
  <c r="P181" i="36"/>
  <c r="P161" i="36"/>
  <c r="P142" i="36"/>
  <c r="P92" i="36"/>
  <c r="P77" i="36"/>
  <c r="P58" i="36"/>
  <c r="P40" i="36"/>
  <c r="P126" i="36"/>
  <c r="P109" i="36"/>
  <c r="P22" i="36"/>
  <c r="O87" i="28"/>
  <c r="O95" i="28" s="1"/>
  <c r="O103" i="28" s="1"/>
  <c r="O67" i="28"/>
  <c r="O75" i="28" s="1"/>
  <c r="P126" i="29"/>
  <c r="P188" i="29"/>
  <c r="P40" i="29"/>
  <c r="P161" i="29"/>
  <c r="P58" i="29"/>
  <c r="P77" i="29"/>
  <c r="P142" i="29"/>
  <c r="P92" i="29"/>
  <c r="P181" i="29"/>
  <c r="P22" i="29"/>
  <c r="P109" i="29"/>
  <c r="P89" i="43"/>
  <c r="P76" i="43"/>
  <c r="P40" i="43"/>
  <c r="P58" i="43"/>
  <c r="P22" i="43"/>
  <c r="Q34" i="28"/>
  <c r="P188" i="31"/>
  <c r="P161" i="31"/>
  <c r="P181" i="31"/>
  <c r="P142" i="31"/>
  <c r="P126" i="31"/>
  <c r="P109" i="31"/>
  <c r="P58" i="31"/>
  <c r="P22" i="31"/>
  <c r="P77" i="31"/>
  <c r="P40" i="31"/>
  <c r="P92" i="31"/>
  <c r="CW34" i="28"/>
  <c r="P59" i="28"/>
  <c r="Q4" i="36"/>
  <c r="Q4" i="34"/>
  <c r="Q4" i="32"/>
  <c r="Q4" i="31"/>
  <c r="Q4" i="43"/>
  <c r="Q4" i="50" s="1"/>
  <c r="Q4" i="30"/>
  <c r="Q4" i="35"/>
  <c r="Q4" i="33"/>
  <c r="Q4" i="10"/>
  <c r="Q4" i="29"/>
  <c r="Q77" i="2"/>
  <c r="Q65" i="2"/>
  <c r="Q49" i="2"/>
  <c r="Q34" i="2"/>
  <c r="Q19" i="2"/>
  <c r="P92" i="33"/>
  <c r="P58" i="33"/>
  <c r="P22" i="33"/>
  <c r="P77" i="33"/>
  <c r="P40" i="33"/>
  <c r="S5" i="28"/>
  <c r="R4" i="2"/>
  <c r="R21" i="28"/>
  <c r="R13" i="28"/>
  <c r="P181" i="30"/>
  <c r="P126" i="30"/>
  <c r="P188" i="30"/>
  <c r="P109" i="30"/>
  <c r="P142" i="30"/>
  <c r="P161" i="30"/>
  <c r="P58" i="30"/>
  <c r="P22" i="30"/>
  <c r="P77" i="30"/>
  <c r="P40" i="30"/>
  <c r="P92" i="30"/>
  <c r="P65" i="32"/>
  <c r="P77" i="32"/>
  <c r="P34" i="32"/>
  <c r="P49" i="32"/>
  <c r="P19" i="32"/>
  <c r="P58" i="10"/>
  <c r="P77" i="10"/>
  <c r="P40" i="10"/>
  <c r="P92" i="10"/>
  <c r="P22" i="10"/>
  <c r="P181" i="34"/>
  <c r="P126" i="34"/>
  <c r="P40" i="34"/>
  <c r="P58" i="34"/>
  <c r="P142" i="34"/>
  <c r="P77" i="34"/>
  <c r="P92" i="34"/>
  <c r="P161" i="34"/>
  <c r="P109" i="34"/>
  <c r="P188" i="34"/>
  <c r="P22" i="34"/>
  <c r="O50" i="2"/>
  <c r="AB39" i="2"/>
  <c r="AA46" i="2"/>
  <c r="N59" i="31"/>
  <c r="M61" i="31"/>
  <c r="M73" i="31" s="1"/>
  <c r="M100" i="28" s="1"/>
  <c r="M25" i="31"/>
  <c r="M37" i="31" s="1"/>
  <c r="L164" i="31"/>
  <c r="L176" i="31" s="1"/>
  <c r="L190" i="31" s="1"/>
  <c r="L192" i="31" s="1"/>
  <c r="L145" i="31"/>
  <c r="L157" i="31" s="1"/>
  <c r="L182" i="31" s="1"/>
  <c r="M35" i="10"/>
  <c r="N71" i="10" s="1"/>
  <c r="M52" i="32"/>
  <c r="M22" i="32"/>
  <c r="L37" i="10"/>
  <c r="M69" i="10"/>
  <c r="M33" i="10"/>
  <c r="N24" i="32"/>
  <c r="O54" i="32" s="1"/>
  <c r="M24" i="2"/>
  <c r="N54" i="2" s="1"/>
  <c r="N23" i="32"/>
  <c r="O53" i="32" s="1"/>
  <c r="K176" i="35"/>
  <c r="K183" i="35" s="1"/>
  <c r="K185" i="35" s="1"/>
  <c r="H198" i="36"/>
  <c r="H200" i="36" s="1"/>
  <c r="K157" i="36"/>
  <c r="K182" i="36" s="1"/>
  <c r="L37" i="36"/>
  <c r="M25" i="2"/>
  <c r="N55" i="2" s="1"/>
  <c r="M23" i="2"/>
  <c r="N53" i="2" s="1"/>
  <c r="M28" i="2"/>
  <c r="N58" i="2" s="1"/>
  <c r="J182" i="36"/>
  <c r="J184" i="36" s="1"/>
  <c r="J186" i="36" s="1"/>
  <c r="J197" i="31"/>
  <c r="K177" i="31"/>
  <c r="J177" i="36"/>
  <c r="J186" i="31"/>
  <c r="J196" i="31"/>
  <c r="K183" i="31"/>
  <c r="K185" i="31" s="1"/>
  <c r="I196" i="36"/>
  <c r="I198" i="36" s="1"/>
  <c r="I200" i="36" s="1"/>
  <c r="K158" i="31"/>
  <c r="K190" i="31"/>
  <c r="K192" i="31" s="1"/>
  <c r="I184" i="36"/>
  <c r="I186" i="36" s="1"/>
  <c r="J158" i="36"/>
  <c r="J178" i="36"/>
  <c r="J179" i="36" s="1"/>
  <c r="J177" i="35"/>
  <c r="M59" i="30"/>
  <c r="K157" i="35"/>
  <c r="K189" i="35" s="1"/>
  <c r="AC41" i="35"/>
  <c r="AB55" i="35"/>
  <c r="M59" i="33"/>
  <c r="M27" i="2"/>
  <c r="N57" i="2" s="1"/>
  <c r="M51" i="2"/>
  <c r="I191" i="36"/>
  <c r="I193" i="36" s="1"/>
  <c r="J158" i="34"/>
  <c r="J190" i="36"/>
  <c r="J192" i="36" s="1"/>
  <c r="M59" i="10"/>
  <c r="M23" i="10"/>
  <c r="L73" i="36"/>
  <c r="L108" i="28" s="1"/>
  <c r="L92" i="28" s="1"/>
  <c r="K182" i="31"/>
  <c r="K184" i="31" s="1"/>
  <c r="H198" i="35"/>
  <c r="H200" i="35" s="1"/>
  <c r="K178" i="31"/>
  <c r="K179" i="31" s="1"/>
  <c r="K189" i="31"/>
  <c r="K191" i="31" s="1"/>
  <c r="J177" i="34"/>
  <c r="H198" i="34"/>
  <c r="H200" i="34" s="1"/>
  <c r="K176" i="36"/>
  <c r="K183" i="36" s="1"/>
  <c r="K185" i="36" s="1"/>
  <c r="K157" i="34"/>
  <c r="K182" i="34" s="1"/>
  <c r="H194" i="34"/>
  <c r="N60" i="31"/>
  <c r="N24" i="31"/>
  <c r="M144" i="31"/>
  <c r="M163" i="31"/>
  <c r="M26" i="36"/>
  <c r="M62" i="36"/>
  <c r="L165" i="36"/>
  <c r="L146" i="36"/>
  <c r="H194" i="35"/>
  <c r="P29" i="36"/>
  <c r="P65" i="36"/>
  <c r="O168" i="36"/>
  <c r="O149" i="36"/>
  <c r="M24" i="34"/>
  <c r="M60" i="34"/>
  <c r="L163" i="34"/>
  <c r="L144" i="34"/>
  <c r="M29" i="34"/>
  <c r="M65" i="34"/>
  <c r="L149" i="34"/>
  <c r="L168" i="34"/>
  <c r="M25" i="34"/>
  <c r="M61" i="34"/>
  <c r="L145" i="34"/>
  <c r="L164" i="34"/>
  <c r="N27" i="31"/>
  <c r="N63" i="31"/>
  <c r="M147" i="31"/>
  <c r="M166" i="31"/>
  <c r="J191" i="36"/>
  <c r="M27" i="34"/>
  <c r="M63" i="34"/>
  <c r="L166" i="34"/>
  <c r="L147" i="34"/>
  <c r="N23" i="36"/>
  <c r="N59" i="36"/>
  <c r="M162" i="36"/>
  <c r="M143" i="36"/>
  <c r="M26" i="34"/>
  <c r="M62" i="34"/>
  <c r="L165" i="34"/>
  <c r="L146" i="34"/>
  <c r="M32" i="34"/>
  <c r="M68" i="34"/>
  <c r="L171" i="34"/>
  <c r="L152" i="34"/>
  <c r="N35" i="31"/>
  <c r="N71" i="31"/>
  <c r="M155" i="31"/>
  <c r="M174" i="31"/>
  <c r="M32" i="36"/>
  <c r="M68" i="36"/>
  <c r="L171" i="36"/>
  <c r="L152" i="36"/>
  <c r="M31" i="36"/>
  <c r="M67" i="36"/>
  <c r="L170" i="36"/>
  <c r="L151" i="36"/>
  <c r="L73" i="35"/>
  <c r="L107" i="28" s="1"/>
  <c r="Q27" i="35"/>
  <c r="Q63" i="35"/>
  <c r="P166" i="35"/>
  <c r="P147" i="35"/>
  <c r="M28" i="36"/>
  <c r="M64" i="36"/>
  <c r="L167" i="36"/>
  <c r="L148" i="36"/>
  <c r="N64" i="31"/>
  <c r="M148" i="31"/>
  <c r="N28" i="31"/>
  <c r="M167" i="31"/>
  <c r="R29" i="35"/>
  <c r="R65" i="35"/>
  <c r="Q168" i="35"/>
  <c r="Q149" i="35"/>
  <c r="M22" i="2"/>
  <c r="N52" i="2" s="1"/>
  <c r="M52" i="2"/>
  <c r="N26" i="31"/>
  <c r="N62" i="31"/>
  <c r="M146" i="31"/>
  <c r="M165" i="31"/>
  <c r="M31" i="34"/>
  <c r="M67" i="34"/>
  <c r="L151" i="34"/>
  <c r="L170" i="34"/>
  <c r="K176" i="34"/>
  <c r="M23" i="35"/>
  <c r="M59" i="35"/>
  <c r="L162" i="35"/>
  <c r="L37" i="35"/>
  <c r="L143" i="35"/>
  <c r="N29" i="31"/>
  <c r="N65" i="31"/>
  <c r="M168" i="31"/>
  <c r="M149" i="31"/>
  <c r="M28" i="34"/>
  <c r="M64" i="34"/>
  <c r="L148" i="34"/>
  <c r="L167" i="34"/>
  <c r="O24" i="35"/>
  <c r="O60" i="35"/>
  <c r="N144" i="35"/>
  <c r="N163" i="35"/>
  <c r="I197" i="34"/>
  <c r="I191" i="34"/>
  <c r="I193" i="34" s="1"/>
  <c r="R25" i="35"/>
  <c r="R61" i="35"/>
  <c r="Q164" i="35"/>
  <c r="Q145" i="35"/>
  <c r="N34" i="31"/>
  <c r="N70" i="31"/>
  <c r="M173" i="31"/>
  <c r="M154" i="31"/>
  <c r="M35" i="36"/>
  <c r="M71" i="36"/>
  <c r="L174" i="36"/>
  <c r="L155" i="36"/>
  <c r="R30" i="35"/>
  <c r="R66" i="35"/>
  <c r="Q169" i="35"/>
  <c r="Q150" i="35"/>
  <c r="N68" i="31"/>
  <c r="N32" i="31"/>
  <c r="M171" i="31"/>
  <c r="M152" i="31"/>
  <c r="I196" i="35"/>
  <c r="I184" i="35"/>
  <c r="I186" i="35" s="1"/>
  <c r="R33" i="35"/>
  <c r="R69" i="35"/>
  <c r="Q172" i="35"/>
  <c r="Q153" i="35"/>
  <c r="U26" i="35"/>
  <c r="U62" i="35"/>
  <c r="T165" i="35"/>
  <c r="T146" i="35"/>
  <c r="M27" i="36"/>
  <c r="M63" i="36"/>
  <c r="L166" i="36"/>
  <c r="L147" i="36"/>
  <c r="L73" i="34"/>
  <c r="L106" i="28" s="1"/>
  <c r="O31" i="31"/>
  <c r="O67" i="31"/>
  <c r="N170" i="31"/>
  <c r="N151" i="31"/>
  <c r="R35" i="35"/>
  <c r="R71" i="35"/>
  <c r="Q155" i="35"/>
  <c r="Q174" i="35"/>
  <c r="M34" i="34"/>
  <c r="M70" i="34"/>
  <c r="L173" i="34"/>
  <c r="L154" i="34"/>
  <c r="J190" i="34"/>
  <c r="J192" i="34" s="1"/>
  <c r="J183" i="34"/>
  <c r="J185" i="34" s="1"/>
  <c r="M30" i="34"/>
  <c r="M66" i="34"/>
  <c r="L150" i="34"/>
  <c r="L169" i="34"/>
  <c r="M24" i="36"/>
  <c r="M60" i="36"/>
  <c r="L163" i="36"/>
  <c r="L144" i="36"/>
  <c r="N30" i="31"/>
  <c r="N66" i="31"/>
  <c r="M169" i="31"/>
  <c r="M150" i="31"/>
  <c r="Q32" i="35"/>
  <c r="Q68" i="35"/>
  <c r="P171" i="35"/>
  <c r="P152" i="35"/>
  <c r="M23" i="34"/>
  <c r="M59" i="34"/>
  <c r="L37" i="34"/>
  <c r="L143" i="34"/>
  <c r="L162" i="34"/>
  <c r="M33" i="36"/>
  <c r="M69" i="36"/>
  <c r="L153" i="36"/>
  <c r="L172" i="36"/>
  <c r="M35" i="34"/>
  <c r="M71" i="34"/>
  <c r="L155" i="34"/>
  <c r="L174" i="34"/>
  <c r="I184" i="34"/>
  <c r="I186" i="34" s="1"/>
  <c r="I196" i="34"/>
  <c r="M33" i="34"/>
  <c r="M69" i="34"/>
  <c r="L172" i="34"/>
  <c r="L153" i="34"/>
  <c r="J182" i="35"/>
  <c r="J189" i="35"/>
  <c r="J178" i="35"/>
  <c r="J179" i="35" s="1"/>
  <c r="M34" i="36"/>
  <c r="M70" i="36"/>
  <c r="L154" i="36"/>
  <c r="L173" i="36"/>
  <c r="M30" i="36"/>
  <c r="M66" i="36"/>
  <c r="L169" i="36"/>
  <c r="L150" i="36"/>
  <c r="Q28" i="35"/>
  <c r="Q64" i="35"/>
  <c r="P167" i="35"/>
  <c r="P148" i="35"/>
  <c r="M34" i="35"/>
  <c r="M70" i="35"/>
  <c r="L173" i="35"/>
  <c r="L154" i="35"/>
  <c r="I197" i="35"/>
  <c r="I191" i="35"/>
  <c r="I193" i="35" s="1"/>
  <c r="M25" i="36"/>
  <c r="M61" i="36"/>
  <c r="L145" i="36"/>
  <c r="L164" i="36"/>
  <c r="N33" i="31"/>
  <c r="N69" i="31"/>
  <c r="M153" i="31"/>
  <c r="M172" i="31"/>
  <c r="M31" i="35"/>
  <c r="M67" i="35"/>
  <c r="L170" i="35"/>
  <c r="L151" i="35"/>
  <c r="J183" i="35"/>
  <c r="J185" i="35" s="1"/>
  <c r="J190" i="35"/>
  <c r="J192" i="35" s="1"/>
  <c r="J189" i="34"/>
  <c r="J182" i="34"/>
  <c r="J178" i="34"/>
  <c r="J179" i="34" s="1"/>
  <c r="J158" i="35"/>
  <c r="V41" i="33"/>
  <c r="U55" i="33"/>
  <c r="Z41" i="30"/>
  <c r="Y55" i="30"/>
  <c r="K74" i="31"/>
  <c r="L31" i="2"/>
  <c r="K62" i="32"/>
  <c r="K22" i="28" s="1"/>
  <c r="L61" i="32"/>
  <c r="L104" i="28" s="1"/>
  <c r="N21" i="32"/>
  <c r="O51" i="32" s="1"/>
  <c r="J62" i="2"/>
  <c r="J89" i="28"/>
  <c r="J74" i="34"/>
  <c r="I24" i="28"/>
  <c r="X41" i="10"/>
  <c r="W55" i="10"/>
  <c r="J74" i="35"/>
  <c r="I25" i="28"/>
  <c r="I9" i="28" s="1"/>
  <c r="I7" i="28"/>
  <c r="J74" i="36"/>
  <c r="I26" i="28"/>
  <c r="I10" i="28" s="1"/>
  <c r="I88" i="28"/>
  <c r="H27" i="28"/>
  <c r="U41" i="34"/>
  <c r="T55" i="34"/>
  <c r="H198" i="30"/>
  <c r="H200" i="30" s="1"/>
  <c r="J74" i="30"/>
  <c r="J17" i="28" s="1"/>
  <c r="K74" i="10"/>
  <c r="K15" i="28" s="1"/>
  <c r="H194" i="30"/>
  <c r="I184" i="30"/>
  <c r="I186" i="30" s="1"/>
  <c r="I196" i="30"/>
  <c r="I191" i="30"/>
  <c r="I193" i="30" s="1"/>
  <c r="I197" i="30"/>
  <c r="L146" i="30"/>
  <c r="L165" i="30"/>
  <c r="M26" i="30"/>
  <c r="N62" i="30" s="1"/>
  <c r="M27" i="33"/>
  <c r="N63" i="33" s="1"/>
  <c r="M31" i="33"/>
  <c r="N67" i="33" s="1"/>
  <c r="L149" i="30"/>
  <c r="M29" i="30"/>
  <c r="N65" i="30" s="1"/>
  <c r="L168" i="30"/>
  <c r="M24" i="33"/>
  <c r="N60" i="33" s="1"/>
  <c r="L154" i="30"/>
  <c r="L173" i="30"/>
  <c r="M34" i="30"/>
  <c r="N70" i="30" s="1"/>
  <c r="M30" i="33"/>
  <c r="N66" i="33" s="1"/>
  <c r="J190" i="30"/>
  <c r="J192" i="30" s="1"/>
  <c r="J183" i="30"/>
  <c r="J185" i="30" s="1"/>
  <c r="J177" i="30"/>
  <c r="L163" i="30"/>
  <c r="L144" i="30"/>
  <c r="M24" i="30"/>
  <c r="N60" i="30" s="1"/>
  <c r="L147" i="30"/>
  <c r="L166" i="30"/>
  <c r="M27" i="30"/>
  <c r="N63" i="30" s="1"/>
  <c r="M26" i="33"/>
  <c r="N62" i="33" s="1"/>
  <c r="J158" i="30"/>
  <c r="J189" i="30"/>
  <c r="J178" i="30"/>
  <c r="J179" i="30" s="1"/>
  <c r="J182" i="30"/>
  <c r="L152" i="30"/>
  <c r="M32" i="30"/>
  <c r="N68" i="30" s="1"/>
  <c r="L171" i="30"/>
  <c r="M35" i="33"/>
  <c r="N71" i="33" s="1"/>
  <c r="K73" i="30"/>
  <c r="K99" i="28" s="1"/>
  <c r="K91" i="28" s="1"/>
  <c r="M34" i="33"/>
  <c r="N70" i="33" s="1"/>
  <c r="J74" i="33"/>
  <c r="J23" i="28" s="1"/>
  <c r="M35" i="30"/>
  <c r="N71" i="30" s="1"/>
  <c r="L174" i="30"/>
  <c r="L155" i="30"/>
  <c r="M32" i="33"/>
  <c r="N68" i="33" s="1"/>
  <c r="M23" i="33"/>
  <c r="L37" i="33"/>
  <c r="K176" i="30"/>
  <c r="M31" i="30"/>
  <c r="N67" i="30" s="1"/>
  <c r="L170" i="30"/>
  <c r="L151" i="30"/>
  <c r="L169" i="30"/>
  <c r="L150" i="30"/>
  <c r="M30" i="30"/>
  <c r="N66" i="30" s="1"/>
  <c r="N25" i="33"/>
  <c r="O61" i="33" s="1"/>
  <c r="K73" i="33"/>
  <c r="K105" i="28" s="1"/>
  <c r="K109" i="28" s="1"/>
  <c r="K157" i="30"/>
  <c r="M28" i="33"/>
  <c r="N64" i="33" s="1"/>
  <c r="L164" i="30"/>
  <c r="L145" i="30"/>
  <c r="M25" i="30"/>
  <c r="N61" i="30" s="1"/>
  <c r="L143" i="30"/>
  <c r="M23" i="30"/>
  <c r="L162" i="30"/>
  <c r="L37" i="30"/>
  <c r="L172" i="30"/>
  <c r="L153" i="30"/>
  <c r="M33" i="30"/>
  <c r="N69" i="30" s="1"/>
  <c r="M33" i="33"/>
  <c r="N69" i="33" s="1"/>
  <c r="M28" i="30"/>
  <c r="N64" i="30" s="1"/>
  <c r="L148" i="30"/>
  <c r="L167" i="30"/>
  <c r="M29" i="33"/>
  <c r="N65" i="33" s="1"/>
  <c r="K61" i="2"/>
  <c r="K96" i="28" s="1"/>
  <c r="N23" i="31"/>
  <c r="M162" i="31"/>
  <c r="M143" i="31"/>
  <c r="O20" i="2"/>
  <c r="M29" i="2"/>
  <c r="N59" i="2" s="1"/>
  <c r="O51" i="2"/>
  <c r="N26" i="2"/>
  <c r="O56" i="2" s="1"/>
  <c r="N25" i="10"/>
  <c r="O61" i="10" s="1"/>
  <c r="N26" i="10"/>
  <c r="O62" i="10" s="1"/>
  <c r="N29" i="10"/>
  <c r="O65" i="10" s="1"/>
  <c r="L73" i="10"/>
  <c r="L97" i="28" s="1"/>
  <c r="N32" i="10"/>
  <c r="O68" i="10" s="1"/>
  <c r="N28" i="10"/>
  <c r="O64" i="10" s="1"/>
  <c r="O26" i="32"/>
  <c r="P56" i="32" s="1"/>
  <c r="J12" i="28" l="1"/>
  <c r="J14" i="28"/>
  <c r="AO35" i="32"/>
  <c r="AN46" i="32"/>
  <c r="Q2" i="50"/>
  <c r="P21" i="50"/>
  <c r="P23" i="50" s="1"/>
  <c r="Q27" i="50"/>
  <c r="Q20" i="50"/>
  <c r="J194" i="31"/>
  <c r="N25" i="32"/>
  <c r="O55" i="32" s="1"/>
  <c r="N29" i="32"/>
  <c r="O59" i="32" s="1"/>
  <c r="O27" i="32"/>
  <c r="P57" i="32" s="1"/>
  <c r="O50" i="32"/>
  <c r="P50" i="32"/>
  <c r="P50" i="2"/>
  <c r="O24" i="10"/>
  <c r="P60" i="10" s="1"/>
  <c r="M31" i="32"/>
  <c r="N59" i="33"/>
  <c r="N58" i="32"/>
  <c r="N28" i="32"/>
  <c r="N27" i="10"/>
  <c r="O63" i="10" s="1"/>
  <c r="N34" i="10"/>
  <c r="O70" i="10" s="1"/>
  <c r="N66" i="10"/>
  <c r="N30" i="10"/>
  <c r="N35" i="10"/>
  <c r="O71" i="10" s="1"/>
  <c r="N31" i="10"/>
  <c r="O67" i="10" s="1"/>
  <c r="AD2" i="43"/>
  <c r="AC78" i="43"/>
  <c r="AC83" i="43" s="1"/>
  <c r="AC79" i="43"/>
  <c r="AC84" i="43" s="1"/>
  <c r="AC80" i="43"/>
  <c r="AC77" i="43"/>
  <c r="AC82" i="43" s="1"/>
  <c r="Q34" i="32"/>
  <c r="Q77" i="32"/>
  <c r="Q65" i="32"/>
  <c r="Q49" i="32"/>
  <c r="Q19" i="32"/>
  <c r="Q126" i="29"/>
  <c r="Q188" i="29"/>
  <c r="Q161" i="29"/>
  <c r="Q92" i="29"/>
  <c r="Q58" i="29"/>
  <c r="Q22" i="29"/>
  <c r="Q181" i="29"/>
  <c r="Q142" i="29"/>
  <c r="Q77" i="29"/>
  <c r="Q40" i="29"/>
  <c r="Q109" i="29"/>
  <c r="Q161" i="34"/>
  <c r="Q126" i="34"/>
  <c r="Q77" i="34"/>
  <c r="Q188" i="34"/>
  <c r="Q22" i="34"/>
  <c r="Q181" i="34"/>
  <c r="Q142" i="34"/>
  <c r="Q109" i="34"/>
  <c r="Q92" i="34"/>
  <c r="Q58" i="34"/>
  <c r="Q40" i="34"/>
  <c r="CX34" i="28"/>
  <c r="Q59" i="28"/>
  <c r="R34" i="28"/>
  <c r="Q58" i="10"/>
  <c r="Q92" i="10"/>
  <c r="Q22" i="10"/>
  <c r="Q77" i="10"/>
  <c r="Q40" i="10"/>
  <c r="R4" i="36"/>
  <c r="R4" i="34"/>
  <c r="R4" i="32"/>
  <c r="R4" i="30"/>
  <c r="R4" i="31"/>
  <c r="R4" i="10"/>
  <c r="R4" i="43"/>
  <c r="R4" i="50" s="1"/>
  <c r="R4" i="35"/>
  <c r="R4" i="29"/>
  <c r="R4" i="33"/>
  <c r="R77" i="2"/>
  <c r="R65" i="2"/>
  <c r="R49" i="2"/>
  <c r="R34" i="2"/>
  <c r="R19" i="2"/>
  <c r="Q92" i="33"/>
  <c r="Q77" i="33"/>
  <c r="Q58" i="33"/>
  <c r="Q40" i="33"/>
  <c r="Q22" i="33"/>
  <c r="P87" i="28"/>
  <c r="P95" i="28" s="1"/>
  <c r="P103" i="28" s="1"/>
  <c r="P67" i="28"/>
  <c r="P75" i="28" s="1"/>
  <c r="Q181" i="36"/>
  <c r="Q161" i="36"/>
  <c r="Q126" i="36"/>
  <c r="Q58" i="36"/>
  <c r="Q188" i="36"/>
  <c r="Q92" i="36"/>
  <c r="Q77" i="36"/>
  <c r="Q22" i="36"/>
  <c r="Q142" i="36"/>
  <c r="Q40" i="36"/>
  <c r="Q109" i="36"/>
  <c r="T5" i="28"/>
  <c r="S4" i="2"/>
  <c r="S21" i="28"/>
  <c r="S13" i="28"/>
  <c r="Q126" i="35"/>
  <c r="Q22" i="35"/>
  <c r="Q40" i="35"/>
  <c r="Q188" i="35"/>
  <c r="Q58" i="35"/>
  <c r="Q92" i="35"/>
  <c r="Q161" i="35"/>
  <c r="Q181" i="35"/>
  <c r="Q142" i="35"/>
  <c r="Q109" i="35"/>
  <c r="Q77" i="35"/>
  <c r="Q188" i="30"/>
  <c r="Q22" i="30"/>
  <c r="Q142" i="30"/>
  <c r="Q58" i="30"/>
  <c r="Q77" i="30"/>
  <c r="Q126" i="30"/>
  <c r="Q181" i="30"/>
  <c r="Q161" i="30"/>
  <c r="Q40" i="30"/>
  <c r="Q92" i="30"/>
  <c r="Q109" i="30"/>
  <c r="Q22" i="43"/>
  <c r="Q76" i="43"/>
  <c r="Q40" i="43"/>
  <c r="Q89" i="43"/>
  <c r="Q58" i="43"/>
  <c r="Q181" i="31"/>
  <c r="Q92" i="31"/>
  <c r="Q77" i="31"/>
  <c r="Q188" i="31"/>
  <c r="Q109" i="31"/>
  <c r="Q58" i="31"/>
  <c r="Q22" i="31"/>
  <c r="Q161" i="31"/>
  <c r="Q126" i="31"/>
  <c r="Q40" i="31"/>
  <c r="Q142" i="31"/>
  <c r="AC39" i="2"/>
  <c r="AB46" i="2"/>
  <c r="O59" i="31"/>
  <c r="N59" i="30"/>
  <c r="N61" i="31"/>
  <c r="N73" i="31" s="1"/>
  <c r="M164" i="31"/>
  <c r="M176" i="31" s="1"/>
  <c r="M190" i="31" s="1"/>
  <c r="M192" i="31" s="1"/>
  <c r="N25" i="31"/>
  <c r="N37" i="31" s="1"/>
  <c r="M145" i="31"/>
  <c r="M157" i="31" s="1"/>
  <c r="M189" i="31" s="1"/>
  <c r="N52" i="32"/>
  <c r="N22" i="32"/>
  <c r="O25" i="32"/>
  <c r="P55" i="32" s="1"/>
  <c r="O24" i="32"/>
  <c r="P54" i="32" s="1"/>
  <c r="J196" i="36"/>
  <c r="N69" i="10"/>
  <c r="N33" i="10"/>
  <c r="J198" i="31"/>
  <c r="J200" i="31" s="1"/>
  <c r="L189" i="31"/>
  <c r="L197" i="31" s="1"/>
  <c r="N25" i="2"/>
  <c r="O55" i="2" s="1"/>
  <c r="N24" i="2"/>
  <c r="O54" i="2" s="1"/>
  <c r="O23" i="32"/>
  <c r="P53" i="32" s="1"/>
  <c r="K190" i="35"/>
  <c r="K192" i="35" s="1"/>
  <c r="K177" i="35"/>
  <c r="N23" i="2"/>
  <c r="O53" i="2" s="1"/>
  <c r="L158" i="31"/>
  <c r="K158" i="36"/>
  <c r="N28" i="2"/>
  <c r="O58" i="2" s="1"/>
  <c r="K189" i="36"/>
  <c r="K191" i="36" s="1"/>
  <c r="K158" i="35"/>
  <c r="K193" i="31"/>
  <c r="K186" i="31"/>
  <c r="M37" i="10"/>
  <c r="K189" i="34"/>
  <c r="K191" i="34" s="1"/>
  <c r="K158" i="34"/>
  <c r="I194" i="36"/>
  <c r="K197" i="31"/>
  <c r="K177" i="34"/>
  <c r="K196" i="31"/>
  <c r="K178" i="35"/>
  <c r="K179" i="35" s="1"/>
  <c r="K182" i="35"/>
  <c r="K184" i="35" s="1"/>
  <c r="K186" i="35" s="1"/>
  <c r="J197" i="36"/>
  <c r="J193" i="36"/>
  <c r="J194" i="36" s="1"/>
  <c r="AD41" i="35"/>
  <c r="AC55" i="35"/>
  <c r="L176" i="36"/>
  <c r="L183" i="36" s="1"/>
  <c r="L185" i="36" s="1"/>
  <c r="M37" i="36"/>
  <c r="M73" i="35"/>
  <c r="M107" i="28" s="1"/>
  <c r="N27" i="2"/>
  <c r="O57" i="2" s="1"/>
  <c r="P20" i="32"/>
  <c r="L177" i="31"/>
  <c r="L183" i="31"/>
  <c r="L185" i="31" s="1"/>
  <c r="K190" i="36"/>
  <c r="K192" i="36" s="1"/>
  <c r="N59" i="10"/>
  <c r="N23" i="10"/>
  <c r="L178" i="31"/>
  <c r="L179" i="31" s="1"/>
  <c r="I198" i="34"/>
  <c r="I200" i="34" s="1"/>
  <c r="K178" i="36"/>
  <c r="K179" i="36" s="1"/>
  <c r="K177" i="36"/>
  <c r="L157" i="36"/>
  <c r="L182" i="36" s="1"/>
  <c r="I194" i="34"/>
  <c r="M73" i="36"/>
  <c r="M108" i="28" s="1"/>
  <c r="M92" i="28" s="1"/>
  <c r="N35" i="34"/>
  <c r="N71" i="34"/>
  <c r="M174" i="34"/>
  <c r="M155" i="34"/>
  <c r="L157" i="34"/>
  <c r="I194" i="35"/>
  <c r="N28" i="34"/>
  <c r="N64" i="34"/>
  <c r="M148" i="34"/>
  <c r="M167" i="34"/>
  <c r="L176" i="35"/>
  <c r="S29" i="35"/>
  <c r="S65" i="35"/>
  <c r="R168" i="35"/>
  <c r="R149" i="35"/>
  <c r="N25" i="34"/>
  <c r="N61" i="34"/>
  <c r="M164" i="34"/>
  <c r="M145" i="34"/>
  <c r="N24" i="34"/>
  <c r="N60" i="34"/>
  <c r="M144" i="34"/>
  <c r="M163" i="34"/>
  <c r="O60" i="31"/>
  <c r="O24" i="31"/>
  <c r="N163" i="31"/>
  <c r="N144" i="31"/>
  <c r="R28" i="35"/>
  <c r="R64" i="35"/>
  <c r="Q167" i="35"/>
  <c r="Q148" i="35"/>
  <c r="N34" i="36"/>
  <c r="N70" i="36"/>
  <c r="M154" i="36"/>
  <c r="M173" i="36"/>
  <c r="M73" i="34"/>
  <c r="M106" i="28" s="1"/>
  <c r="N34" i="34"/>
  <c r="N70" i="34"/>
  <c r="M154" i="34"/>
  <c r="M173" i="34"/>
  <c r="P31" i="31"/>
  <c r="P67" i="31"/>
  <c r="O151" i="31"/>
  <c r="O170" i="31"/>
  <c r="O34" i="31"/>
  <c r="O70" i="31"/>
  <c r="N173" i="31"/>
  <c r="N154" i="31"/>
  <c r="N23" i="35"/>
  <c r="N59" i="35"/>
  <c r="M37" i="35"/>
  <c r="M162" i="35"/>
  <c r="M143" i="35"/>
  <c r="O26" i="31"/>
  <c r="O62" i="31"/>
  <c r="N165" i="31"/>
  <c r="N146" i="31"/>
  <c r="O64" i="31"/>
  <c r="O28" i="31"/>
  <c r="N167" i="31"/>
  <c r="N148" i="31"/>
  <c r="N31" i="36"/>
  <c r="N67" i="36"/>
  <c r="M170" i="36"/>
  <c r="M151" i="36"/>
  <c r="O35" i="31"/>
  <c r="O71" i="31"/>
  <c r="N155" i="31"/>
  <c r="N174" i="31"/>
  <c r="N26" i="34"/>
  <c r="N62" i="34"/>
  <c r="M146" i="34"/>
  <c r="M165" i="34"/>
  <c r="N28" i="36"/>
  <c r="N64" i="36"/>
  <c r="M148" i="36"/>
  <c r="M167" i="36"/>
  <c r="O33" i="31"/>
  <c r="O69" i="31"/>
  <c r="N172" i="31"/>
  <c r="N153" i="31"/>
  <c r="N33" i="34"/>
  <c r="N69" i="34"/>
  <c r="M153" i="34"/>
  <c r="M172" i="34"/>
  <c r="N23" i="34"/>
  <c r="N59" i="34"/>
  <c r="M143" i="34"/>
  <c r="M37" i="34"/>
  <c r="M162" i="34"/>
  <c r="O30" i="31"/>
  <c r="O66" i="31"/>
  <c r="N169" i="31"/>
  <c r="N150" i="31"/>
  <c r="V26" i="35"/>
  <c r="V62" i="35"/>
  <c r="U165" i="35"/>
  <c r="U146" i="35"/>
  <c r="K190" i="34"/>
  <c r="K192" i="34" s="1"/>
  <c r="K183" i="34"/>
  <c r="K185" i="34" s="1"/>
  <c r="K191" i="35"/>
  <c r="N27" i="34"/>
  <c r="N63" i="34"/>
  <c r="M166" i="34"/>
  <c r="M147" i="34"/>
  <c r="I198" i="35"/>
  <c r="I200" i="35" s="1"/>
  <c r="N30" i="34"/>
  <c r="N66" i="34"/>
  <c r="M169" i="34"/>
  <c r="M150" i="34"/>
  <c r="O68" i="31"/>
  <c r="O32" i="31"/>
  <c r="N152" i="31"/>
  <c r="N171" i="31"/>
  <c r="P24" i="35"/>
  <c r="P60" i="35"/>
  <c r="O163" i="35"/>
  <c r="O144" i="35"/>
  <c r="K178" i="34"/>
  <c r="K179" i="34" s="1"/>
  <c r="N22" i="2"/>
  <c r="O52" i="2" s="1"/>
  <c r="O27" i="31"/>
  <c r="O63" i="31"/>
  <c r="N166" i="31"/>
  <c r="N147" i="31"/>
  <c r="N29" i="34"/>
  <c r="N65" i="34"/>
  <c r="M168" i="34"/>
  <c r="M149" i="34"/>
  <c r="Q29" i="36"/>
  <c r="Q65" i="36"/>
  <c r="P168" i="36"/>
  <c r="P149" i="36"/>
  <c r="S30" i="35"/>
  <c r="S66" i="35"/>
  <c r="R150" i="35"/>
  <c r="R169" i="35"/>
  <c r="O29" i="31"/>
  <c r="O65" i="31"/>
  <c r="N149" i="31"/>
  <c r="N168" i="31"/>
  <c r="K184" i="34"/>
  <c r="R27" i="35"/>
  <c r="R63" i="35"/>
  <c r="Q147" i="35"/>
  <c r="Q166" i="35"/>
  <c r="N26" i="36"/>
  <c r="N62" i="36"/>
  <c r="M146" i="36"/>
  <c r="M165" i="36"/>
  <c r="J184" i="34"/>
  <c r="J186" i="34" s="1"/>
  <c r="J196" i="34"/>
  <c r="N34" i="35"/>
  <c r="N70" i="35"/>
  <c r="M173" i="35"/>
  <c r="M154" i="35"/>
  <c r="N30" i="36"/>
  <c r="N66" i="36"/>
  <c r="M169" i="36"/>
  <c r="M150" i="36"/>
  <c r="J197" i="35"/>
  <c r="J191" i="35"/>
  <c r="J193" i="35" s="1"/>
  <c r="N33" i="36"/>
  <c r="N69" i="36"/>
  <c r="M153" i="36"/>
  <c r="M172" i="36"/>
  <c r="S35" i="35"/>
  <c r="S71" i="35"/>
  <c r="R174" i="35"/>
  <c r="R155" i="35"/>
  <c r="N35" i="36"/>
  <c r="N71" i="36"/>
  <c r="M155" i="36"/>
  <c r="M174" i="36"/>
  <c r="S25" i="35"/>
  <c r="S61" i="35"/>
  <c r="R164" i="35"/>
  <c r="R145" i="35"/>
  <c r="L157" i="35"/>
  <c r="N32" i="36"/>
  <c r="N68" i="36"/>
  <c r="M152" i="36"/>
  <c r="M171" i="36"/>
  <c r="N32" i="34"/>
  <c r="N68" i="34"/>
  <c r="M152" i="34"/>
  <c r="M171" i="34"/>
  <c r="J191" i="34"/>
  <c r="J193" i="34" s="1"/>
  <c r="J197" i="34"/>
  <c r="N31" i="35"/>
  <c r="N67" i="35"/>
  <c r="M170" i="35"/>
  <c r="M151" i="35"/>
  <c r="N25" i="36"/>
  <c r="N61" i="36"/>
  <c r="M164" i="36"/>
  <c r="M145" i="36"/>
  <c r="J184" i="35"/>
  <c r="J186" i="35" s="1"/>
  <c r="J196" i="35"/>
  <c r="L176" i="34"/>
  <c r="R32" i="35"/>
  <c r="R68" i="35"/>
  <c r="Q152" i="35"/>
  <c r="Q171" i="35"/>
  <c r="N24" i="36"/>
  <c r="N60" i="36"/>
  <c r="M163" i="36"/>
  <c r="M144" i="36"/>
  <c r="N27" i="36"/>
  <c r="N63" i="36"/>
  <c r="M147" i="36"/>
  <c r="M166" i="36"/>
  <c r="S33" i="35"/>
  <c r="S69" i="35"/>
  <c r="R172" i="35"/>
  <c r="R153" i="35"/>
  <c r="N31" i="34"/>
  <c r="N67" i="34"/>
  <c r="M151" i="34"/>
  <c r="M170" i="34"/>
  <c r="O23" i="36"/>
  <c r="O59" i="36"/>
  <c r="N162" i="36"/>
  <c r="N143" i="36"/>
  <c r="K196" i="36"/>
  <c r="K184" i="36"/>
  <c r="K186" i="36" s="1"/>
  <c r="K88" i="28"/>
  <c r="K89" i="28"/>
  <c r="L74" i="31"/>
  <c r="L18" i="28" s="1"/>
  <c r="K18" i="28"/>
  <c r="W41" i="33"/>
  <c r="V55" i="33"/>
  <c r="AA41" i="30"/>
  <c r="Z55" i="30"/>
  <c r="L61" i="2"/>
  <c r="L96" i="28" s="1"/>
  <c r="L62" i="32"/>
  <c r="L22" i="28" s="1"/>
  <c r="M61" i="32"/>
  <c r="M104" i="28" s="1"/>
  <c r="O21" i="32"/>
  <c r="P51" i="32" s="1"/>
  <c r="K62" i="2"/>
  <c r="K74" i="34"/>
  <c r="J24" i="28"/>
  <c r="K74" i="36"/>
  <c r="J26" i="28"/>
  <c r="J10" i="28" s="1"/>
  <c r="J88" i="28"/>
  <c r="K74" i="35"/>
  <c r="J25" i="28"/>
  <c r="J9" i="28" s="1"/>
  <c r="J7" i="28"/>
  <c r="I6" i="28"/>
  <c r="I27" i="28"/>
  <c r="Y41" i="10"/>
  <c r="X55" i="10"/>
  <c r="L74" i="10"/>
  <c r="L15" i="28" s="1"/>
  <c r="V41" i="34"/>
  <c r="U55" i="34"/>
  <c r="L73" i="30"/>
  <c r="L99" i="28" s="1"/>
  <c r="L91" i="28" s="1"/>
  <c r="K74" i="30"/>
  <c r="K17" i="28" s="1"/>
  <c r="I198" i="30"/>
  <c r="I200" i="30" s="1"/>
  <c r="K158" i="30"/>
  <c r="I194" i="30"/>
  <c r="K74" i="33"/>
  <c r="K23" i="28" s="1"/>
  <c r="K7" i="28" s="1"/>
  <c r="M147" i="30"/>
  <c r="N27" i="30"/>
  <c r="O63" i="30" s="1"/>
  <c r="M166" i="30"/>
  <c r="N30" i="33"/>
  <c r="O66" i="33" s="1"/>
  <c r="N28" i="30"/>
  <c r="O64" i="30" s="1"/>
  <c r="M167" i="30"/>
  <c r="M148" i="30"/>
  <c r="L176" i="30"/>
  <c r="K182" i="30"/>
  <c r="K178" i="30"/>
  <c r="K179" i="30" s="1"/>
  <c r="K189" i="30"/>
  <c r="K177" i="30"/>
  <c r="K183" i="30"/>
  <c r="K185" i="30" s="1"/>
  <c r="K190" i="30"/>
  <c r="K192" i="30" s="1"/>
  <c r="N34" i="33"/>
  <c r="O70" i="33" s="1"/>
  <c r="N33" i="33"/>
  <c r="O69" i="33" s="1"/>
  <c r="M143" i="30"/>
  <c r="N23" i="30"/>
  <c r="M37" i="30"/>
  <c r="M162" i="30"/>
  <c r="M155" i="30"/>
  <c r="M174" i="30"/>
  <c r="N35" i="30"/>
  <c r="O71" i="30" s="1"/>
  <c r="J184" i="30"/>
  <c r="J186" i="30" s="1"/>
  <c r="J196" i="30"/>
  <c r="M173" i="30"/>
  <c r="M154" i="30"/>
  <c r="N34" i="30"/>
  <c r="O70" i="30" s="1"/>
  <c r="L157" i="30"/>
  <c r="N28" i="33"/>
  <c r="O64" i="33" s="1"/>
  <c r="O25" i="33"/>
  <c r="P61" i="33" s="1"/>
  <c r="L73" i="33"/>
  <c r="L105" i="28" s="1"/>
  <c r="N27" i="33"/>
  <c r="O63" i="33" s="1"/>
  <c r="M172" i="30"/>
  <c r="M153" i="30"/>
  <c r="N33" i="30"/>
  <c r="O69" i="30" s="1"/>
  <c r="N23" i="33"/>
  <c r="M37" i="33"/>
  <c r="J197" i="30"/>
  <c r="J191" i="30"/>
  <c r="J193" i="30" s="1"/>
  <c r="N24" i="30"/>
  <c r="O60" i="30" s="1"/>
  <c r="M144" i="30"/>
  <c r="M163" i="30"/>
  <c r="N24" i="33"/>
  <c r="O60" i="33" s="1"/>
  <c r="M149" i="30"/>
  <c r="N29" i="30"/>
  <c r="O65" i="30" s="1"/>
  <c r="M168" i="30"/>
  <c r="M165" i="30"/>
  <c r="N26" i="30"/>
  <c r="O62" i="30" s="1"/>
  <c r="M146" i="30"/>
  <c r="N29" i="33"/>
  <c r="O65" i="33" s="1"/>
  <c r="M169" i="30"/>
  <c r="N30" i="30"/>
  <c r="O66" i="30" s="1"/>
  <c r="M150" i="30"/>
  <c r="N32" i="33"/>
  <c r="O68" i="33" s="1"/>
  <c r="N35" i="33"/>
  <c r="O71" i="33" s="1"/>
  <c r="N31" i="33"/>
  <c r="O67" i="33" s="1"/>
  <c r="N25" i="30"/>
  <c r="O61" i="30" s="1"/>
  <c r="M164" i="30"/>
  <c r="M145" i="30"/>
  <c r="M170" i="30"/>
  <c r="M151" i="30"/>
  <c r="N31" i="30"/>
  <c r="O67" i="30" s="1"/>
  <c r="M171" i="30"/>
  <c r="M152" i="30"/>
  <c r="N32" i="30"/>
  <c r="O68" i="30" s="1"/>
  <c r="N26" i="33"/>
  <c r="O62" i="33" s="1"/>
  <c r="O23" i="31"/>
  <c r="N162" i="31"/>
  <c r="N143" i="31"/>
  <c r="L184" i="31"/>
  <c r="M61" i="2"/>
  <c r="M96" i="28" s="1"/>
  <c r="N29" i="2"/>
  <c r="O59" i="2" s="1"/>
  <c r="O26" i="2"/>
  <c r="P56" i="2" s="1"/>
  <c r="M31" i="2"/>
  <c r="P51" i="2"/>
  <c r="P20" i="2"/>
  <c r="O29" i="10"/>
  <c r="P65" i="10" s="1"/>
  <c r="O32" i="10"/>
  <c r="P68" i="10" s="1"/>
  <c r="P24" i="10"/>
  <c r="Q60" i="10" s="1"/>
  <c r="O26" i="10"/>
  <c r="P62" i="10" s="1"/>
  <c r="O25" i="10"/>
  <c r="P61" i="10" s="1"/>
  <c r="O28" i="10"/>
  <c r="P64" i="10" s="1"/>
  <c r="M73" i="10"/>
  <c r="M97" i="28" s="1"/>
  <c r="P27" i="32"/>
  <c r="Q57" i="32" s="1"/>
  <c r="P26" i="32"/>
  <c r="Q56" i="32" s="1"/>
  <c r="K12" i="28" l="1"/>
  <c r="K14" i="28"/>
  <c r="AO46" i="32"/>
  <c r="AP35" i="32"/>
  <c r="Q21" i="50"/>
  <c r="Q23" i="50" s="1"/>
  <c r="R2" i="50"/>
  <c r="R27" i="50"/>
  <c r="R20" i="50"/>
  <c r="O29" i="32"/>
  <c r="P59" i="32" s="1"/>
  <c r="N31" i="32"/>
  <c r="Q50" i="32"/>
  <c r="Q50" i="2"/>
  <c r="P59" i="31"/>
  <c r="O59" i="33"/>
  <c r="O58" i="32"/>
  <c r="O28" i="32"/>
  <c r="O34" i="10"/>
  <c r="P70" i="10" s="1"/>
  <c r="O27" i="10"/>
  <c r="P63" i="10" s="1"/>
  <c r="O35" i="10"/>
  <c r="P71" i="10" s="1"/>
  <c r="O31" i="10"/>
  <c r="P67" i="10" s="1"/>
  <c r="O66" i="10"/>
  <c r="O30" i="10"/>
  <c r="O25" i="2"/>
  <c r="P55" i="2" s="1"/>
  <c r="AE2" i="43"/>
  <c r="AD80" i="43"/>
  <c r="AD77" i="43"/>
  <c r="AD82" i="43" s="1"/>
  <c r="AD78" i="43"/>
  <c r="AD83" i="43" s="1"/>
  <c r="AD79" i="43"/>
  <c r="AD84" i="43" s="1"/>
  <c r="R89" i="43"/>
  <c r="R76" i="43"/>
  <c r="R58" i="43"/>
  <c r="R40" i="43"/>
  <c r="R22" i="43"/>
  <c r="R181" i="31"/>
  <c r="R188" i="31"/>
  <c r="R126" i="31"/>
  <c r="R92" i="31"/>
  <c r="R58" i="31"/>
  <c r="R22" i="31"/>
  <c r="R161" i="31"/>
  <c r="R40" i="31"/>
  <c r="R77" i="31"/>
  <c r="R142" i="31"/>
  <c r="R109" i="31"/>
  <c r="R188" i="30"/>
  <c r="R181" i="30"/>
  <c r="R92" i="30"/>
  <c r="R161" i="30"/>
  <c r="R142" i="30"/>
  <c r="R109" i="30"/>
  <c r="R77" i="30"/>
  <c r="R40" i="30"/>
  <c r="R22" i="30"/>
  <c r="R126" i="30"/>
  <c r="R58" i="30"/>
  <c r="R77" i="32"/>
  <c r="R65" i="32"/>
  <c r="R19" i="32"/>
  <c r="R49" i="32"/>
  <c r="R34" i="32"/>
  <c r="R92" i="33"/>
  <c r="R77" i="33"/>
  <c r="R58" i="33"/>
  <c r="R40" i="33"/>
  <c r="R22" i="33"/>
  <c r="R188" i="34"/>
  <c r="R126" i="34"/>
  <c r="R40" i="34"/>
  <c r="R161" i="34"/>
  <c r="R142" i="34"/>
  <c r="R109" i="34"/>
  <c r="R22" i="34"/>
  <c r="R77" i="34"/>
  <c r="R181" i="34"/>
  <c r="R92" i="34"/>
  <c r="R58" i="34"/>
  <c r="Q67" i="28"/>
  <c r="Q75" i="28" s="1"/>
  <c r="Q87" i="28"/>
  <c r="Q95" i="28" s="1"/>
  <c r="Q103" i="28" s="1"/>
  <c r="S34" i="28"/>
  <c r="R126" i="29"/>
  <c r="R188" i="29"/>
  <c r="R161" i="29"/>
  <c r="R181" i="29"/>
  <c r="R142" i="29"/>
  <c r="R58" i="29"/>
  <c r="R77" i="29"/>
  <c r="R92" i="29"/>
  <c r="R22" i="29"/>
  <c r="R40" i="29"/>
  <c r="R109" i="29"/>
  <c r="R142" i="36"/>
  <c r="R109" i="36"/>
  <c r="R188" i="36"/>
  <c r="R40" i="36"/>
  <c r="R181" i="36"/>
  <c r="R126" i="36"/>
  <c r="R22" i="36"/>
  <c r="R161" i="36"/>
  <c r="R58" i="36"/>
  <c r="R92" i="36"/>
  <c r="R77" i="36"/>
  <c r="R181" i="35"/>
  <c r="R188" i="35"/>
  <c r="R109" i="35"/>
  <c r="R77" i="35"/>
  <c r="R40" i="35"/>
  <c r="R161" i="35"/>
  <c r="R142" i="35"/>
  <c r="R22" i="35"/>
  <c r="R58" i="35"/>
  <c r="R92" i="35"/>
  <c r="R126" i="35"/>
  <c r="S4" i="36"/>
  <c r="S4" i="34"/>
  <c r="S4" i="32"/>
  <c r="S4" i="30"/>
  <c r="S4" i="43"/>
  <c r="S4" i="50" s="1"/>
  <c r="S4" i="35"/>
  <c r="S4" i="33"/>
  <c r="S4" i="31"/>
  <c r="S4" i="10"/>
  <c r="S4" i="29"/>
  <c r="S65" i="2"/>
  <c r="S34" i="2"/>
  <c r="S77" i="2"/>
  <c r="S49" i="2"/>
  <c r="S19" i="2"/>
  <c r="U5" i="28"/>
  <c r="T4" i="2"/>
  <c r="T13" i="28"/>
  <c r="T21" i="28"/>
  <c r="R92" i="10"/>
  <c r="R77" i="10"/>
  <c r="R58" i="10"/>
  <c r="R40" i="10"/>
  <c r="R22" i="10"/>
  <c r="CY34" i="28"/>
  <c r="R59" i="28"/>
  <c r="O59" i="30"/>
  <c r="AD39" i="2"/>
  <c r="AC46" i="2"/>
  <c r="P23" i="32"/>
  <c r="Q53" i="32" s="1"/>
  <c r="J198" i="36"/>
  <c r="J200" i="36" s="1"/>
  <c r="N37" i="10"/>
  <c r="O61" i="31"/>
  <c r="O73" i="31" s="1"/>
  <c r="O100" i="28" s="1"/>
  <c r="N164" i="31"/>
  <c r="N176" i="31" s="1"/>
  <c r="N183" i="31" s="1"/>
  <c r="N185" i="31" s="1"/>
  <c r="O25" i="31"/>
  <c r="O37" i="31" s="1"/>
  <c r="D36" i="47" s="1"/>
  <c r="N145" i="31"/>
  <c r="N157" i="31" s="1"/>
  <c r="N189" i="31" s="1"/>
  <c r="P24" i="32"/>
  <c r="Q54" i="32" s="1"/>
  <c r="P25" i="32"/>
  <c r="Q55" i="32" s="1"/>
  <c r="L191" i="31"/>
  <c r="L193" i="31" s="1"/>
  <c r="O52" i="32"/>
  <c r="O22" i="32"/>
  <c r="K193" i="35"/>
  <c r="K194" i="35" s="1"/>
  <c r="K197" i="35"/>
  <c r="O69" i="10"/>
  <c r="O33" i="10"/>
  <c r="M177" i="31"/>
  <c r="L177" i="35"/>
  <c r="O24" i="2"/>
  <c r="P54" i="2" s="1"/>
  <c r="O28" i="2"/>
  <c r="P58" i="2" s="1"/>
  <c r="O23" i="2"/>
  <c r="P53" i="2" s="1"/>
  <c r="K194" i="31"/>
  <c r="K196" i="35"/>
  <c r="M183" i="31"/>
  <c r="M185" i="31" s="1"/>
  <c r="N37" i="36"/>
  <c r="O27" i="2"/>
  <c r="P57" i="2" s="1"/>
  <c r="L190" i="36"/>
  <c r="L192" i="36" s="1"/>
  <c r="L177" i="36"/>
  <c r="L177" i="34"/>
  <c r="K198" i="31"/>
  <c r="K200" i="31" s="1"/>
  <c r="M178" i="31"/>
  <c r="M179" i="31" s="1"/>
  <c r="L178" i="36"/>
  <c r="L179" i="36" s="1"/>
  <c r="K193" i="36"/>
  <c r="K194" i="36" s="1"/>
  <c r="K197" i="36"/>
  <c r="K198" i="36" s="1"/>
  <c r="K200" i="36" s="1"/>
  <c r="K197" i="34"/>
  <c r="L186" i="31"/>
  <c r="L196" i="31"/>
  <c r="L198" i="31" s="1"/>
  <c r="L200" i="31" s="1"/>
  <c r="AE41" i="35"/>
  <c r="AD55" i="35"/>
  <c r="Q20" i="32"/>
  <c r="M88" i="28"/>
  <c r="M158" i="31"/>
  <c r="M182" i="31"/>
  <c r="L189" i="36"/>
  <c r="L191" i="36" s="1"/>
  <c r="O59" i="10"/>
  <c r="O23" i="10"/>
  <c r="L158" i="36"/>
  <c r="J194" i="35"/>
  <c r="J198" i="35"/>
  <c r="J200" i="35" s="1"/>
  <c r="J198" i="34"/>
  <c r="J200" i="34" s="1"/>
  <c r="J194" i="34"/>
  <c r="M157" i="36"/>
  <c r="M182" i="36" s="1"/>
  <c r="M176" i="36"/>
  <c r="N73" i="36"/>
  <c r="N108" i="28" s="1"/>
  <c r="O24" i="34"/>
  <c r="O60" i="34"/>
  <c r="N163" i="34"/>
  <c r="N144" i="34"/>
  <c r="L183" i="34"/>
  <c r="L185" i="34" s="1"/>
  <c r="L190" i="34"/>
  <c r="L192" i="34" s="1"/>
  <c r="K193" i="34"/>
  <c r="O30" i="36"/>
  <c r="O66" i="36"/>
  <c r="N150" i="36"/>
  <c r="N169" i="36"/>
  <c r="P29" i="31"/>
  <c r="P65" i="31"/>
  <c r="O168" i="31"/>
  <c r="O149" i="31"/>
  <c r="R29" i="36"/>
  <c r="R65" i="36"/>
  <c r="Q168" i="36"/>
  <c r="Q149" i="36"/>
  <c r="P27" i="31"/>
  <c r="P63" i="31"/>
  <c r="O166" i="31"/>
  <c r="O147" i="31"/>
  <c r="O26" i="34"/>
  <c r="O62" i="34"/>
  <c r="N146" i="34"/>
  <c r="N165" i="34"/>
  <c r="O31" i="36"/>
  <c r="O67" i="36"/>
  <c r="N151" i="36"/>
  <c r="N170" i="36"/>
  <c r="P26" i="31"/>
  <c r="P62" i="31"/>
  <c r="O165" i="31"/>
  <c r="O146" i="31"/>
  <c r="L196" i="36"/>
  <c r="L184" i="36"/>
  <c r="L186" i="36" s="1"/>
  <c r="O31" i="35"/>
  <c r="O67" i="35"/>
  <c r="N151" i="35"/>
  <c r="N170" i="35"/>
  <c r="L189" i="35"/>
  <c r="L182" i="35"/>
  <c r="L178" i="35"/>
  <c r="L179" i="35" s="1"/>
  <c r="O33" i="36"/>
  <c r="O69" i="36"/>
  <c r="N153" i="36"/>
  <c r="N172" i="36"/>
  <c r="O22" i="2"/>
  <c r="P52" i="2" s="1"/>
  <c r="P30" i="31"/>
  <c r="P66" i="31"/>
  <c r="O169" i="31"/>
  <c r="O150" i="31"/>
  <c r="L178" i="34"/>
  <c r="L179" i="34" s="1"/>
  <c r="L189" i="34"/>
  <c r="L182" i="34"/>
  <c r="P23" i="36"/>
  <c r="P59" i="36"/>
  <c r="O143" i="36"/>
  <c r="O162" i="36"/>
  <c r="T33" i="35"/>
  <c r="T69" i="35"/>
  <c r="S153" i="35"/>
  <c r="S172" i="35"/>
  <c r="O24" i="36"/>
  <c r="O60" i="36"/>
  <c r="N163" i="36"/>
  <c r="N144" i="36"/>
  <c r="O32" i="34"/>
  <c r="O68" i="34"/>
  <c r="N152" i="34"/>
  <c r="N171" i="34"/>
  <c r="K186" i="34"/>
  <c r="M176" i="34"/>
  <c r="O33" i="34"/>
  <c r="O69" i="34"/>
  <c r="N172" i="34"/>
  <c r="N153" i="34"/>
  <c r="P64" i="31"/>
  <c r="P28" i="31"/>
  <c r="O167" i="31"/>
  <c r="O148" i="31"/>
  <c r="M157" i="35"/>
  <c r="P70" i="31"/>
  <c r="O173" i="31"/>
  <c r="O154" i="31"/>
  <c r="P34" i="31"/>
  <c r="O34" i="34"/>
  <c r="O70" i="34"/>
  <c r="N154" i="34"/>
  <c r="N173" i="34"/>
  <c r="L183" i="35"/>
  <c r="L185" i="35" s="1"/>
  <c r="L190" i="35"/>
  <c r="L192" i="35" s="1"/>
  <c r="O35" i="36"/>
  <c r="O71" i="36"/>
  <c r="N174" i="36"/>
  <c r="N155" i="36"/>
  <c r="S27" i="35"/>
  <c r="S63" i="35"/>
  <c r="R166" i="35"/>
  <c r="R147" i="35"/>
  <c r="P68" i="31"/>
  <c r="P32" i="31"/>
  <c r="O152" i="31"/>
  <c r="O171" i="31"/>
  <c r="O34" i="36"/>
  <c r="O70" i="36"/>
  <c r="N173" i="36"/>
  <c r="N154" i="36"/>
  <c r="L158" i="34"/>
  <c r="O34" i="35"/>
  <c r="O70" i="35"/>
  <c r="N154" i="35"/>
  <c r="N173" i="35"/>
  <c r="K196" i="34"/>
  <c r="T30" i="35"/>
  <c r="T66" i="35"/>
  <c r="S150" i="35"/>
  <c r="S169" i="35"/>
  <c r="O29" i="34"/>
  <c r="O65" i="34"/>
  <c r="N149" i="34"/>
  <c r="N168" i="34"/>
  <c r="O28" i="36"/>
  <c r="O64" i="36"/>
  <c r="N167" i="36"/>
  <c r="N148" i="36"/>
  <c r="P35" i="31"/>
  <c r="P71" i="31"/>
  <c r="O155" i="31"/>
  <c r="O174" i="31"/>
  <c r="M176" i="35"/>
  <c r="P60" i="31"/>
  <c r="P24" i="31"/>
  <c r="O163" i="31"/>
  <c r="O144" i="31"/>
  <c r="T29" i="35"/>
  <c r="T65" i="35"/>
  <c r="S149" i="35"/>
  <c r="S168" i="35"/>
  <c r="L158" i="35"/>
  <c r="O26" i="36"/>
  <c r="O62" i="36"/>
  <c r="N146" i="36"/>
  <c r="N165" i="36"/>
  <c r="O27" i="34"/>
  <c r="O63" i="34"/>
  <c r="N147" i="34"/>
  <c r="N166" i="34"/>
  <c r="M157" i="34"/>
  <c r="O25" i="34"/>
  <c r="O61" i="34"/>
  <c r="N164" i="34"/>
  <c r="N145" i="34"/>
  <c r="O25" i="36"/>
  <c r="O61" i="36"/>
  <c r="N145" i="36"/>
  <c r="N164" i="36"/>
  <c r="T25" i="35"/>
  <c r="T61" i="35"/>
  <c r="S164" i="35"/>
  <c r="S145" i="35"/>
  <c r="T35" i="35"/>
  <c r="T71" i="35"/>
  <c r="S174" i="35"/>
  <c r="S155" i="35"/>
  <c r="W26" i="35"/>
  <c r="W62" i="35"/>
  <c r="V146" i="35"/>
  <c r="V165" i="35"/>
  <c r="N73" i="34"/>
  <c r="N106" i="28" s="1"/>
  <c r="N73" i="35"/>
  <c r="N107" i="28" s="1"/>
  <c r="S28" i="35"/>
  <c r="S64" i="35"/>
  <c r="R167" i="35"/>
  <c r="R148" i="35"/>
  <c r="O31" i="34"/>
  <c r="O67" i="34"/>
  <c r="N170" i="34"/>
  <c r="N151" i="34"/>
  <c r="O27" i="36"/>
  <c r="O63" i="36"/>
  <c r="N166" i="36"/>
  <c r="N147" i="36"/>
  <c r="S32" i="35"/>
  <c r="S68" i="35"/>
  <c r="R171" i="35"/>
  <c r="R152" i="35"/>
  <c r="O32" i="36"/>
  <c r="O68" i="36"/>
  <c r="N171" i="36"/>
  <c r="N152" i="36"/>
  <c r="Q24" i="35"/>
  <c r="Q60" i="35"/>
  <c r="P163" i="35"/>
  <c r="P144" i="35"/>
  <c r="O30" i="34"/>
  <c r="O66" i="34"/>
  <c r="N169" i="34"/>
  <c r="N150" i="34"/>
  <c r="O23" i="34"/>
  <c r="O59" i="34"/>
  <c r="N162" i="34"/>
  <c r="N143" i="34"/>
  <c r="N37" i="34"/>
  <c r="P33" i="31"/>
  <c r="P69" i="31"/>
  <c r="O172" i="31"/>
  <c r="O153" i="31"/>
  <c r="O23" i="35"/>
  <c r="O59" i="35"/>
  <c r="N143" i="35"/>
  <c r="N162" i="35"/>
  <c r="N37" i="35"/>
  <c r="Q31" i="31"/>
  <c r="Q67" i="31"/>
  <c r="P151" i="31"/>
  <c r="P170" i="31"/>
  <c r="O28" i="34"/>
  <c r="O64" i="34"/>
  <c r="N167" i="34"/>
  <c r="N148" i="34"/>
  <c r="O35" i="34"/>
  <c r="O71" i="34"/>
  <c r="N174" i="34"/>
  <c r="N155" i="34"/>
  <c r="M74" i="31"/>
  <c r="L89" i="28"/>
  <c r="L109" i="28"/>
  <c r="L88" i="28"/>
  <c r="N61" i="32"/>
  <c r="N104" i="28" s="1"/>
  <c r="L74" i="34"/>
  <c r="K24" i="28"/>
  <c r="X41" i="33"/>
  <c r="W55" i="33"/>
  <c r="L74" i="35"/>
  <c r="K25" i="28"/>
  <c r="K9" i="28" s="1"/>
  <c r="L74" i="36"/>
  <c r="K26" i="28"/>
  <c r="K10" i="28" s="1"/>
  <c r="AB41" i="30"/>
  <c r="AA55" i="30"/>
  <c r="M62" i="32"/>
  <c r="M74" i="10"/>
  <c r="M15" i="28" s="1"/>
  <c r="L62" i="2"/>
  <c r="P21" i="32"/>
  <c r="Q51" i="32" s="1"/>
  <c r="P29" i="32"/>
  <c r="Q59" i="32" s="1"/>
  <c r="J27" i="28"/>
  <c r="J6" i="28"/>
  <c r="Z41" i="10"/>
  <c r="Y55" i="10"/>
  <c r="L74" i="30"/>
  <c r="L17" i="28" s="1"/>
  <c r="W41" i="34"/>
  <c r="V55" i="34"/>
  <c r="L177" i="30"/>
  <c r="L74" i="33"/>
  <c r="L23" i="28" s="1"/>
  <c r="L7" i="28" s="1"/>
  <c r="J198" i="30"/>
  <c r="J200" i="30" s="1"/>
  <c r="J194" i="30"/>
  <c r="O31" i="33"/>
  <c r="P67" i="33" s="1"/>
  <c r="M73" i="33"/>
  <c r="M105" i="28" s="1"/>
  <c r="M89" i="28" s="1"/>
  <c r="O34" i="30"/>
  <c r="P70" i="30" s="1"/>
  <c r="N154" i="30"/>
  <c r="N173" i="30"/>
  <c r="O33" i="33"/>
  <c r="P69" i="33" s="1"/>
  <c r="K184" i="30"/>
  <c r="K186" i="30" s="1"/>
  <c r="K196" i="30"/>
  <c r="O24" i="33"/>
  <c r="P60" i="33" s="1"/>
  <c r="N172" i="30"/>
  <c r="N153" i="30"/>
  <c r="O33" i="30"/>
  <c r="P69" i="30" s="1"/>
  <c r="O27" i="30"/>
  <c r="P63" i="30" s="1"/>
  <c r="N166" i="30"/>
  <c r="N147" i="30"/>
  <c r="N151" i="30"/>
  <c r="O31" i="30"/>
  <c r="P67" i="30" s="1"/>
  <c r="N170" i="30"/>
  <c r="O32" i="33"/>
  <c r="P68" i="33" s="1"/>
  <c r="M176" i="30"/>
  <c r="O26" i="33"/>
  <c r="P62" i="33" s="1"/>
  <c r="N146" i="30"/>
  <c r="N165" i="30"/>
  <c r="O26" i="30"/>
  <c r="P62" i="30" s="1"/>
  <c r="P25" i="33"/>
  <c r="Q61" i="33" s="1"/>
  <c r="N164" i="30"/>
  <c r="O25" i="30"/>
  <c r="P61" i="30" s="1"/>
  <c r="N145" i="30"/>
  <c r="N169" i="30"/>
  <c r="O30" i="30"/>
  <c r="P66" i="30" s="1"/>
  <c r="N150" i="30"/>
  <c r="M73" i="30"/>
  <c r="M99" i="28" s="1"/>
  <c r="M91" i="28" s="1"/>
  <c r="L183" i="30"/>
  <c r="L185" i="30" s="1"/>
  <c r="L190" i="30"/>
  <c r="L192" i="30" s="1"/>
  <c r="N152" i="30"/>
  <c r="N171" i="30"/>
  <c r="O32" i="30"/>
  <c r="P68" i="30" s="1"/>
  <c r="O28" i="33"/>
  <c r="P64" i="33" s="1"/>
  <c r="N143" i="30"/>
  <c r="N37" i="30"/>
  <c r="O23" i="30"/>
  <c r="N162" i="30"/>
  <c r="O34" i="33"/>
  <c r="P70" i="33" s="1"/>
  <c r="O35" i="33"/>
  <c r="P71" i="33" s="1"/>
  <c r="N149" i="30"/>
  <c r="O29" i="30"/>
  <c r="P65" i="30" s="1"/>
  <c r="N168" i="30"/>
  <c r="N144" i="30"/>
  <c r="N163" i="30"/>
  <c r="O24" i="30"/>
  <c r="P60" i="30" s="1"/>
  <c r="O27" i="33"/>
  <c r="P63" i="33" s="1"/>
  <c r="N155" i="30"/>
  <c r="N174" i="30"/>
  <c r="O35" i="30"/>
  <c r="P71" i="30" s="1"/>
  <c r="M157" i="30"/>
  <c r="K191" i="30"/>
  <c r="K193" i="30" s="1"/>
  <c r="K197" i="30"/>
  <c r="O29" i="33"/>
  <c r="P65" i="33" s="1"/>
  <c r="O23" i="33"/>
  <c r="N37" i="33"/>
  <c r="L182" i="30"/>
  <c r="L178" i="30"/>
  <c r="L179" i="30" s="1"/>
  <c r="L189" i="30"/>
  <c r="N167" i="30"/>
  <c r="N148" i="30"/>
  <c r="O28" i="30"/>
  <c r="P64" i="30" s="1"/>
  <c r="O30" i="33"/>
  <c r="P66" i="33" s="1"/>
  <c r="L158" i="30"/>
  <c r="P23" i="31"/>
  <c r="O162" i="31"/>
  <c r="O143" i="31"/>
  <c r="M197" i="31"/>
  <c r="M191" i="31"/>
  <c r="M193" i="31" s="1"/>
  <c r="N73" i="10"/>
  <c r="N97" i="28" s="1"/>
  <c r="Q51" i="2"/>
  <c r="O29" i="2"/>
  <c r="P59" i="2" s="1"/>
  <c r="N61" i="2"/>
  <c r="N96" i="28" s="1"/>
  <c r="P26" i="2"/>
  <c r="Q56" i="2" s="1"/>
  <c r="Q20" i="2"/>
  <c r="N31" i="2"/>
  <c r="P29" i="10"/>
  <c r="Q65" i="10" s="1"/>
  <c r="P28" i="10"/>
  <c r="Q64" i="10" s="1"/>
  <c r="Q24" i="10"/>
  <c r="R60" i="10" s="1"/>
  <c r="P35" i="10"/>
  <c r="Q71" i="10" s="1"/>
  <c r="P25" i="10"/>
  <c r="Q61" i="10" s="1"/>
  <c r="P32" i="10"/>
  <c r="Q68" i="10" s="1"/>
  <c r="P26" i="10"/>
  <c r="Q62" i="10" s="1"/>
  <c r="Q26" i="32"/>
  <c r="R56" i="32" s="1"/>
  <c r="Q27" i="32"/>
  <c r="R57" i="32" s="1"/>
  <c r="L12" i="28" l="1"/>
  <c r="L14" i="28"/>
  <c r="AQ35" i="32"/>
  <c r="AP46" i="32"/>
  <c r="R21" i="50"/>
  <c r="R23" i="50" s="1"/>
  <c r="S2" i="50"/>
  <c r="S20" i="50"/>
  <c r="S27" i="50"/>
  <c r="Q59" i="31"/>
  <c r="R50" i="32"/>
  <c r="R50" i="2"/>
  <c r="P59" i="33"/>
  <c r="P59" i="30"/>
  <c r="P27" i="10"/>
  <c r="Q63" i="10" s="1"/>
  <c r="O31" i="32"/>
  <c r="D37" i="47" s="1"/>
  <c r="P34" i="10"/>
  <c r="Q70" i="10" s="1"/>
  <c r="P58" i="32"/>
  <c r="P28" i="32"/>
  <c r="P31" i="10"/>
  <c r="Q67" i="10" s="1"/>
  <c r="P25" i="2"/>
  <c r="Q55" i="2" s="1"/>
  <c r="P66" i="10"/>
  <c r="P30" i="10"/>
  <c r="Q23" i="32"/>
  <c r="R53" i="32" s="1"/>
  <c r="M177" i="35"/>
  <c r="O37" i="10"/>
  <c r="D33" i="47" s="1"/>
  <c r="AF2" i="43"/>
  <c r="AE80" i="43"/>
  <c r="AE79" i="43"/>
  <c r="AE84" i="43" s="1"/>
  <c r="AE77" i="43"/>
  <c r="AE82" i="43" s="1"/>
  <c r="AE78" i="43"/>
  <c r="AE83" i="43" s="1"/>
  <c r="V5" i="28"/>
  <c r="U4" i="2"/>
  <c r="U13" i="28"/>
  <c r="U21" i="28"/>
  <c r="S126" i="29"/>
  <c r="S188" i="29"/>
  <c r="S161" i="29"/>
  <c r="S77" i="29"/>
  <c r="S181" i="29"/>
  <c r="S92" i="29"/>
  <c r="S40" i="29"/>
  <c r="S142" i="29"/>
  <c r="S22" i="29"/>
  <c r="S58" i="29"/>
  <c r="S109" i="29"/>
  <c r="S161" i="34"/>
  <c r="S77" i="34"/>
  <c r="S22" i="34"/>
  <c r="S188" i="34"/>
  <c r="S58" i="34"/>
  <c r="S92" i="34"/>
  <c r="S181" i="34"/>
  <c r="S126" i="34"/>
  <c r="S109" i="34"/>
  <c r="S40" i="34"/>
  <c r="S142" i="34"/>
  <c r="S40" i="10"/>
  <c r="S77" i="10"/>
  <c r="S22" i="10"/>
  <c r="S92" i="10"/>
  <c r="S58" i="10"/>
  <c r="S181" i="36"/>
  <c r="S126" i="36"/>
  <c r="S161" i="36"/>
  <c r="S188" i="36"/>
  <c r="S109" i="36"/>
  <c r="S142" i="36"/>
  <c r="S92" i="36"/>
  <c r="S58" i="36"/>
  <c r="S22" i="36"/>
  <c r="S40" i="36"/>
  <c r="S77" i="36"/>
  <c r="S161" i="31"/>
  <c r="S142" i="31"/>
  <c r="S109" i="31"/>
  <c r="S77" i="31"/>
  <c r="S40" i="31"/>
  <c r="S58" i="31"/>
  <c r="S22" i="31"/>
  <c r="S188" i="31"/>
  <c r="S126" i="31"/>
  <c r="S92" i="31"/>
  <c r="S181" i="31"/>
  <c r="S92" i="33"/>
  <c r="S58" i="33"/>
  <c r="S22" i="33"/>
  <c r="S77" i="33"/>
  <c r="S40" i="33"/>
  <c r="S181" i="35"/>
  <c r="S92" i="35"/>
  <c r="S58" i="35"/>
  <c r="S126" i="35"/>
  <c r="S40" i="35"/>
  <c r="S188" i="35"/>
  <c r="S77" i="35"/>
  <c r="S161" i="35"/>
  <c r="S109" i="35"/>
  <c r="S142" i="35"/>
  <c r="S22" i="35"/>
  <c r="R67" i="28"/>
  <c r="R75" i="28" s="1"/>
  <c r="R87" i="28"/>
  <c r="R95" i="28" s="1"/>
  <c r="R103" i="28" s="1"/>
  <c r="T34" i="28"/>
  <c r="S89" i="43"/>
  <c r="S76" i="43"/>
  <c r="S58" i="43"/>
  <c r="S22" i="43"/>
  <c r="S40" i="43"/>
  <c r="S126" i="30"/>
  <c r="S188" i="30"/>
  <c r="S22" i="30"/>
  <c r="S181" i="30"/>
  <c r="S161" i="30"/>
  <c r="S142" i="30"/>
  <c r="S58" i="30"/>
  <c r="S92" i="30"/>
  <c r="S109" i="30"/>
  <c r="S77" i="30"/>
  <c r="S40" i="30"/>
  <c r="CZ34" i="28"/>
  <c r="S59" i="28"/>
  <c r="T4" i="43"/>
  <c r="T4" i="50" s="1"/>
  <c r="T4" i="35"/>
  <c r="T4" i="33"/>
  <c r="T4" i="31"/>
  <c r="T4" i="32"/>
  <c r="T4" i="30"/>
  <c r="T4" i="10"/>
  <c r="T4" i="29"/>
  <c r="T4" i="36"/>
  <c r="T4" i="34"/>
  <c r="T77" i="2"/>
  <c r="T65" i="2"/>
  <c r="T49" i="2"/>
  <c r="T34" i="2"/>
  <c r="T19" i="2"/>
  <c r="S65" i="32"/>
  <c r="S77" i="32"/>
  <c r="S49" i="32"/>
  <c r="S34" i="32"/>
  <c r="S19" i="32"/>
  <c r="AD46" i="2"/>
  <c r="AE39" i="2"/>
  <c r="Q25" i="32"/>
  <c r="R55" i="32" s="1"/>
  <c r="K198" i="35"/>
  <c r="K200" i="35" s="1"/>
  <c r="P61" i="31"/>
  <c r="P73" i="31" s="1"/>
  <c r="P100" i="28" s="1"/>
  <c r="O145" i="31"/>
  <c r="O157" i="31" s="1"/>
  <c r="O182" i="31" s="1"/>
  <c r="O164" i="31"/>
  <c r="O176" i="31" s="1"/>
  <c r="O190" i="31" s="1"/>
  <c r="O192" i="31" s="1"/>
  <c r="P25" i="31"/>
  <c r="P37" i="31" s="1"/>
  <c r="Q24" i="32"/>
  <c r="R54" i="32" s="1"/>
  <c r="M196" i="31"/>
  <c r="M198" i="31" s="1"/>
  <c r="M200" i="31" s="1"/>
  <c r="L194" i="31"/>
  <c r="P52" i="32"/>
  <c r="P22" i="32"/>
  <c r="P24" i="2"/>
  <c r="Q54" i="2" s="1"/>
  <c r="P69" i="10"/>
  <c r="P33" i="10"/>
  <c r="P28" i="2"/>
  <c r="Q58" i="2" s="1"/>
  <c r="P23" i="2"/>
  <c r="Q53" i="2" s="1"/>
  <c r="N176" i="35"/>
  <c r="N183" i="35" s="1"/>
  <c r="N185" i="35" s="1"/>
  <c r="M177" i="36"/>
  <c r="M177" i="34"/>
  <c r="P27" i="2"/>
  <c r="Q57" i="2" s="1"/>
  <c r="L193" i="36"/>
  <c r="L194" i="36" s="1"/>
  <c r="N88" i="28"/>
  <c r="L197" i="36"/>
  <c r="L198" i="36" s="1"/>
  <c r="L200" i="36" s="1"/>
  <c r="K198" i="34"/>
  <c r="K200" i="34" s="1"/>
  <c r="M158" i="35"/>
  <c r="K194" i="34"/>
  <c r="N74" i="31"/>
  <c r="M18" i="28"/>
  <c r="N157" i="36"/>
  <c r="N182" i="36" s="1"/>
  <c r="AF41" i="35"/>
  <c r="AE55" i="35"/>
  <c r="O37" i="36"/>
  <c r="D41" i="47" s="1"/>
  <c r="M158" i="36"/>
  <c r="M109" i="28"/>
  <c r="R20" i="32"/>
  <c r="N62" i="32"/>
  <c r="N22" i="28" s="1"/>
  <c r="M22" i="28"/>
  <c r="M184" i="31"/>
  <c r="M186" i="31" s="1"/>
  <c r="M194" i="31" s="1"/>
  <c r="P59" i="10"/>
  <c r="P23" i="10"/>
  <c r="M189" i="36"/>
  <c r="O73" i="36"/>
  <c r="O108" i="28" s="1"/>
  <c r="O92" i="28" s="1"/>
  <c r="M190" i="36"/>
  <c r="M192" i="36" s="1"/>
  <c r="M183" i="36"/>
  <c r="M185" i="36" s="1"/>
  <c r="N176" i="36"/>
  <c r="M178" i="36"/>
  <c r="M179" i="36" s="1"/>
  <c r="N178" i="31"/>
  <c r="N179" i="31" s="1"/>
  <c r="P24" i="34"/>
  <c r="P60" i="34"/>
  <c r="O144" i="34"/>
  <c r="O163" i="34"/>
  <c r="O73" i="34"/>
  <c r="T28" i="35"/>
  <c r="T64" i="35"/>
  <c r="S148" i="35"/>
  <c r="S167" i="35"/>
  <c r="L197" i="34"/>
  <c r="L191" i="34"/>
  <c r="L193" i="34" s="1"/>
  <c r="N182" i="31"/>
  <c r="N196" i="31" s="1"/>
  <c r="N177" i="31"/>
  <c r="R31" i="31"/>
  <c r="R67" i="31"/>
  <c r="Q151" i="31"/>
  <c r="Q170" i="31"/>
  <c r="P27" i="34"/>
  <c r="P63" i="34"/>
  <c r="O166" i="34"/>
  <c r="O147" i="34"/>
  <c r="P34" i="36"/>
  <c r="P70" i="36"/>
  <c r="O173" i="36"/>
  <c r="O154" i="36"/>
  <c r="T27" i="35"/>
  <c r="T63" i="35"/>
  <c r="S166" i="35"/>
  <c r="S147" i="35"/>
  <c r="M190" i="34"/>
  <c r="M192" i="34" s="1"/>
  <c r="M183" i="34"/>
  <c r="M185" i="34" s="1"/>
  <c r="P33" i="36"/>
  <c r="P69" i="36"/>
  <c r="O153" i="36"/>
  <c r="O172" i="36"/>
  <c r="S29" i="36"/>
  <c r="S65" i="36"/>
  <c r="R168" i="36"/>
  <c r="R149" i="36"/>
  <c r="P30" i="36"/>
  <c r="P66" i="36"/>
  <c r="O169" i="36"/>
  <c r="O150" i="36"/>
  <c r="Q33" i="31"/>
  <c r="Q69" i="31"/>
  <c r="P153" i="31"/>
  <c r="P172" i="31"/>
  <c r="P29" i="34"/>
  <c r="P65" i="34"/>
  <c r="O149" i="34"/>
  <c r="O168" i="34"/>
  <c r="Q64" i="31"/>
  <c r="Q28" i="31"/>
  <c r="P148" i="31"/>
  <c r="P167" i="31"/>
  <c r="Q30" i="31"/>
  <c r="Q66" i="31"/>
  <c r="P150" i="31"/>
  <c r="P169" i="31"/>
  <c r="N157" i="35"/>
  <c r="N157" i="34"/>
  <c r="P32" i="36"/>
  <c r="P68" i="36"/>
  <c r="O171" i="36"/>
  <c r="O152" i="36"/>
  <c r="P27" i="36"/>
  <c r="P63" i="36"/>
  <c r="O147" i="36"/>
  <c r="O166" i="36"/>
  <c r="X26" i="35"/>
  <c r="X62" i="35"/>
  <c r="W146" i="35"/>
  <c r="W165" i="35"/>
  <c r="U25" i="35"/>
  <c r="U61" i="35"/>
  <c r="T164" i="35"/>
  <c r="T145" i="35"/>
  <c r="P25" i="34"/>
  <c r="P61" i="34"/>
  <c r="O145" i="34"/>
  <c r="O164" i="34"/>
  <c r="P34" i="35"/>
  <c r="P70" i="35"/>
  <c r="O154" i="35"/>
  <c r="O173" i="35"/>
  <c r="Q68" i="31"/>
  <c r="Q32" i="31"/>
  <c r="P171" i="31"/>
  <c r="P152" i="31"/>
  <c r="Q70" i="31"/>
  <c r="P173" i="31"/>
  <c r="P154" i="31"/>
  <c r="Q34" i="31"/>
  <c r="P22" i="2"/>
  <c r="Q52" i="2" s="1"/>
  <c r="L197" i="35"/>
  <c r="L191" i="35"/>
  <c r="L193" i="35" s="1"/>
  <c r="P31" i="36"/>
  <c r="P67" i="36"/>
  <c r="O151" i="36"/>
  <c r="O170" i="36"/>
  <c r="U29" i="35"/>
  <c r="U65" i="35"/>
  <c r="T168" i="35"/>
  <c r="T149" i="35"/>
  <c r="P28" i="34"/>
  <c r="P64" i="34"/>
  <c r="O148" i="34"/>
  <c r="O167" i="34"/>
  <c r="P30" i="34"/>
  <c r="P66" i="34"/>
  <c r="O150" i="34"/>
  <c r="O169" i="34"/>
  <c r="Q35" i="31"/>
  <c r="Q71" i="31"/>
  <c r="P155" i="31"/>
  <c r="P174" i="31"/>
  <c r="P34" i="34"/>
  <c r="P70" i="34"/>
  <c r="O154" i="34"/>
  <c r="O173" i="34"/>
  <c r="Q23" i="36"/>
  <c r="Q59" i="36"/>
  <c r="P162" i="36"/>
  <c r="P143" i="36"/>
  <c r="L196" i="35"/>
  <c r="L184" i="35"/>
  <c r="L186" i="35" s="1"/>
  <c r="N158" i="31"/>
  <c r="O73" i="35"/>
  <c r="O107" i="28" s="1"/>
  <c r="N176" i="34"/>
  <c r="M189" i="34"/>
  <c r="M182" i="34"/>
  <c r="M178" i="34"/>
  <c r="M179" i="34" s="1"/>
  <c r="P26" i="36"/>
  <c r="P62" i="36"/>
  <c r="O165" i="36"/>
  <c r="O146" i="36"/>
  <c r="Q60" i="31"/>
  <c r="P163" i="31"/>
  <c r="P144" i="31"/>
  <c r="Q24" i="31"/>
  <c r="M158" i="34"/>
  <c r="P35" i="36"/>
  <c r="P71" i="36"/>
  <c r="O174" i="36"/>
  <c r="O155" i="36"/>
  <c r="L196" i="34"/>
  <c r="L184" i="34"/>
  <c r="L186" i="34" s="1"/>
  <c r="Q27" i="31"/>
  <c r="Q63" i="31"/>
  <c r="P147" i="31"/>
  <c r="P166" i="31"/>
  <c r="Q29" i="31"/>
  <c r="Q65" i="31"/>
  <c r="P149" i="31"/>
  <c r="P168" i="31"/>
  <c r="M184" i="36"/>
  <c r="U33" i="35"/>
  <c r="U69" i="35"/>
  <c r="T172" i="35"/>
  <c r="T153" i="35"/>
  <c r="N190" i="31"/>
  <c r="N192" i="31" s="1"/>
  <c r="P35" i="34"/>
  <c r="P71" i="34"/>
  <c r="O174" i="34"/>
  <c r="O155" i="34"/>
  <c r="P23" i="34"/>
  <c r="P59" i="34"/>
  <c r="O143" i="34"/>
  <c r="O162" i="34"/>
  <c r="O37" i="34"/>
  <c r="D39" i="47" s="1"/>
  <c r="R24" i="35"/>
  <c r="R60" i="35"/>
  <c r="Q144" i="35"/>
  <c r="Q163" i="35"/>
  <c r="M190" i="35"/>
  <c r="M192" i="35" s="1"/>
  <c r="M183" i="35"/>
  <c r="M185" i="35" s="1"/>
  <c r="P28" i="36"/>
  <c r="P64" i="36"/>
  <c r="O167" i="36"/>
  <c r="O148" i="36"/>
  <c r="U30" i="35"/>
  <c r="U66" i="35"/>
  <c r="T150" i="35"/>
  <c r="T169" i="35"/>
  <c r="P24" i="36"/>
  <c r="P60" i="36"/>
  <c r="O144" i="36"/>
  <c r="O163" i="36"/>
  <c r="P23" i="35"/>
  <c r="P59" i="35"/>
  <c r="O162" i="35"/>
  <c r="O143" i="35"/>
  <c r="O37" i="35"/>
  <c r="D40" i="47" s="1"/>
  <c r="P32" i="34"/>
  <c r="P68" i="34"/>
  <c r="O171" i="34"/>
  <c r="O152" i="34"/>
  <c r="T32" i="35"/>
  <c r="T68" i="35"/>
  <c r="S171" i="35"/>
  <c r="S152" i="35"/>
  <c r="P31" i="34"/>
  <c r="P67" i="34"/>
  <c r="O151" i="34"/>
  <c r="O170" i="34"/>
  <c r="U35" i="35"/>
  <c r="U71" i="35"/>
  <c r="T155" i="35"/>
  <c r="T174" i="35"/>
  <c r="P25" i="36"/>
  <c r="P61" i="36"/>
  <c r="O145" i="36"/>
  <c r="O164" i="36"/>
  <c r="M189" i="35"/>
  <c r="M182" i="35"/>
  <c r="M178" i="35"/>
  <c r="M179" i="35" s="1"/>
  <c r="P33" i="34"/>
  <c r="P69" i="34"/>
  <c r="O172" i="34"/>
  <c r="O153" i="34"/>
  <c r="P31" i="35"/>
  <c r="P67" i="35"/>
  <c r="O170" i="35"/>
  <c r="O151" i="35"/>
  <c r="Q26" i="31"/>
  <c r="Q62" i="31"/>
  <c r="P165" i="31"/>
  <c r="P146" i="31"/>
  <c r="P26" i="34"/>
  <c r="P62" i="34"/>
  <c r="O165" i="34"/>
  <c r="O146" i="34"/>
  <c r="M74" i="34"/>
  <c r="L24" i="28"/>
  <c r="M74" i="36"/>
  <c r="L26" i="28"/>
  <c r="M74" i="35"/>
  <c r="L25" i="28"/>
  <c r="M62" i="2"/>
  <c r="O61" i="32"/>
  <c r="O104" i="28" s="1"/>
  <c r="K27" i="28"/>
  <c r="K6" i="28"/>
  <c r="Y41" i="33"/>
  <c r="X55" i="33"/>
  <c r="AC41" i="30"/>
  <c r="AB55" i="30"/>
  <c r="N74" i="10"/>
  <c r="N15" i="28" s="1"/>
  <c r="Q29" i="32"/>
  <c r="R59" i="32" s="1"/>
  <c r="Q21" i="32"/>
  <c r="R51" i="32" s="1"/>
  <c r="AA41" i="10"/>
  <c r="Z55" i="10"/>
  <c r="M74" i="30"/>
  <c r="M17" i="28" s="1"/>
  <c r="X41" i="34"/>
  <c r="W55" i="34"/>
  <c r="M74" i="33"/>
  <c r="M23" i="28" s="1"/>
  <c r="M7" i="28" s="1"/>
  <c r="P35" i="30"/>
  <c r="Q71" i="30" s="1"/>
  <c r="O155" i="30"/>
  <c r="O174" i="30"/>
  <c r="O162" i="30"/>
  <c r="O143" i="30"/>
  <c r="O37" i="30"/>
  <c r="D35" i="47" s="1"/>
  <c r="P23" i="30"/>
  <c r="O169" i="30"/>
  <c r="O150" i="30"/>
  <c r="P30" i="30"/>
  <c r="Q66" i="30" s="1"/>
  <c r="O165" i="30"/>
  <c r="O146" i="30"/>
  <c r="P26" i="30"/>
  <c r="Q62" i="30" s="1"/>
  <c r="P26" i="33"/>
  <c r="Q62" i="33" s="1"/>
  <c r="P28" i="30"/>
  <c r="Q64" i="30" s="1"/>
  <c r="O167" i="30"/>
  <c r="O148" i="30"/>
  <c r="N73" i="33"/>
  <c r="N105" i="28" s="1"/>
  <c r="N109" i="28" s="1"/>
  <c r="P33" i="33"/>
  <c r="Q69" i="33" s="1"/>
  <c r="P23" i="33"/>
  <c r="O37" i="33"/>
  <c r="D38" i="47" s="1"/>
  <c r="N73" i="30"/>
  <c r="N99" i="28" s="1"/>
  <c r="N91" i="28" s="1"/>
  <c r="P27" i="30"/>
  <c r="Q63" i="30" s="1"/>
  <c r="O147" i="30"/>
  <c r="O166" i="30"/>
  <c r="P29" i="33"/>
  <c r="Q65" i="33" s="1"/>
  <c r="P35" i="33"/>
  <c r="Q71" i="33" s="1"/>
  <c r="N157" i="30"/>
  <c r="O171" i="30"/>
  <c r="O152" i="30"/>
  <c r="P32" i="30"/>
  <c r="Q68" i="30" s="1"/>
  <c r="P27" i="33"/>
  <c r="Q63" i="33" s="1"/>
  <c r="P28" i="33"/>
  <c r="Q64" i="33" s="1"/>
  <c r="P25" i="30"/>
  <c r="Q61" i="30" s="1"/>
  <c r="O164" i="30"/>
  <c r="O145" i="30"/>
  <c r="M183" i="30"/>
  <c r="M185" i="30" s="1"/>
  <c r="M190" i="30"/>
  <c r="M192" i="30" s="1"/>
  <c r="L191" i="30"/>
  <c r="L193" i="30" s="1"/>
  <c r="L197" i="30"/>
  <c r="P34" i="33"/>
  <c r="Q70" i="33" s="1"/>
  <c r="P32" i="33"/>
  <c r="Q68" i="33" s="1"/>
  <c r="O151" i="30"/>
  <c r="P31" i="30"/>
  <c r="Q67" i="30" s="1"/>
  <c r="O170" i="30"/>
  <c r="P34" i="30"/>
  <c r="Q70" i="30" s="1"/>
  <c r="O173" i="30"/>
  <c r="O154" i="30"/>
  <c r="M158" i="30"/>
  <c r="O163" i="30"/>
  <c r="O144" i="30"/>
  <c r="P24" i="30"/>
  <c r="Q60" i="30" s="1"/>
  <c r="Q25" i="33"/>
  <c r="R61" i="33" s="1"/>
  <c r="P33" i="30"/>
  <c r="Q69" i="30" s="1"/>
  <c r="O172" i="30"/>
  <c r="O153" i="30"/>
  <c r="K198" i="30"/>
  <c r="K200" i="30" s="1"/>
  <c r="P31" i="33"/>
  <c r="Q67" i="33" s="1"/>
  <c r="P30" i="33"/>
  <c r="Q66" i="33" s="1"/>
  <c r="L184" i="30"/>
  <c r="L186" i="30" s="1"/>
  <c r="L196" i="30"/>
  <c r="M189" i="30"/>
  <c r="M182" i="30"/>
  <c r="M178" i="30"/>
  <c r="M179" i="30" s="1"/>
  <c r="P29" i="30"/>
  <c r="Q65" i="30" s="1"/>
  <c r="O168" i="30"/>
  <c r="O149" i="30"/>
  <c r="N176" i="30"/>
  <c r="P24" i="33"/>
  <c r="Q60" i="33" s="1"/>
  <c r="K194" i="30"/>
  <c r="M177" i="30"/>
  <c r="Q23" i="31"/>
  <c r="P162" i="31"/>
  <c r="P143" i="31"/>
  <c r="N191" i="31"/>
  <c r="O61" i="2"/>
  <c r="O96" i="28" s="1"/>
  <c r="P29" i="2"/>
  <c r="Q59" i="2" s="1"/>
  <c r="R20" i="2"/>
  <c r="Q26" i="2"/>
  <c r="R56" i="2" s="1"/>
  <c r="Q21" i="2"/>
  <c r="R51" i="2" s="1"/>
  <c r="O31" i="2"/>
  <c r="D32" i="47" s="1"/>
  <c r="Q35" i="10"/>
  <c r="R71" i="10" s="1"/>
  <c r="Q25" i="10"/>
  <c r="R61" i="10" s="1"/>
  <c r="Q27" i="10"/>
  <c r="R63" i="10" s="1"/>
  <c r="Q28" i="10"/>
  <c r="R64" i="10" s="1"/>
  <c r="O73" i="10"/>
  <c r="O97" i="28" s="1"/>
  <c r="Q32" i="10"/>
  <c r="R68" i="10" s="1"/>
  <c r="Q26" i="10"/>
  <c r="R62" i="10" s="1"/>
  <c r="R24" i="10"/>
  <c r="S60" i="10" s="1"/>
  <c r="Q29" i="10"/>
  <c r="R65" i="10" s="1"/>
  <c r="R26" i="32"/>
  <c r="S56" i="32" s="1"/>
  <c r="R27" i="32"/>
  <c r="S57" i="32" s="1"/>
  <c r="M12" i="28" l="1"/>
  <c r="M14" i="28"/>
  <c r="AR35" i="32"/>
  <c r="AQ46" i="32"/>
  <c r="S21" i="50"/>
  <c r="T2" i="50"/>
  <c r="S23" i="50"/>
  <c r="T20" i="50"/>
  <c r="T27" i="50"/>
  <c r="Q31" i="10"/>
  <c r="R67" i="10" s="1"/>
  <c r="Q59" i="30"/>
  <c r="R59" i="31"/>
  <c r="Q59" i="33"/>
  <c r="Q25" i="2"/>
  <c r="R55" i="2" s="1"/>
  <c r="P31" i="32"/>
  <c r="S50" i="32"/>
  <c r="S50" i="2"/>
  <c r="Q34" i="10"/>
  <c r="R70" i="10" s="1"/>
  <c r="Q58" i="32"/>
  <c r="Q28" i="32"/>
  <c r="R25" i="32"/>
  <c r="S55" i="32" s="1"/>
  <c r="Q66" i="10"/>
  <c r="Q30" i="10"/>
  <c r="R23" i="32"/>
  <c r="S53" i="32" s="1"/>
  <c r="Q24" i="2"/>
  <c r="R54" i="2" s="1"/>
  <c r="AG2" i="43"/>
  <c r="AF79" i="43"/>
  <c r="AF84" i="43" s="1"/>
  <c r="AF77" i="43"/>
  <c r="AF82" i="43" s="1"/>
  <c r="AF80" i="43"/>
  <c r="AF78" i="43"/>
  <c r="AF83" i="43" s="1"/>
  <c r="T126" i="36"/>
  <c r="T188" i="36"/>
  <c r="T142" i="36"/>
  <c r="T161" i="36"/>
  <c r="T109" i="36"/>
  <c r="T92" i="36"/>
  <c r="T77" i="36"/>
  <c r="T181" i="36"/>
  <c r="T40" i="36"/>
  <c r="T22" i="36"/>
  <c r="T58" i="36"/>
  <c r="T76" i="43"/>
  <c r="T58" i="43"/>
  <c r="T89" i="43"/>
  <c r="T40" i="43"/>
  <c r="T22" i="43"/>
  <c r="T126" i="29"/>
  <c r="T181" i="29"/>
  <c r="T188" i="29"/>
  <c r="T92" i="29"/>
  <c r="T142" i="29"/>
  <c r="T22" i="29"/>
  <c r="T58" i="29"/>
  <c r="T40" i="29"/>
  <c r="T161" i="29"/>
  <c r="T77" i="29"/>
  <c r="T109" i="29"/>
  <c r="S67" i="28"/>
  <c r="S75" i="28" s="1"/>
  <c r="S87" i="28"/>
  <c r="S95" i="28" s="1"/>
  <c r="S103" i="28" s="1"/>
  <c r="U4" i="43"/>
  <c r="U4" i="50" s="1"/>
  <c r="U4" i="35"/>
  <c r="U4" i="33"/>
  <c r="U4" i="31"/>
  <c r="U4" i="30"/>
  <c r="U4" i="29"/>
  <c r="U4" i="36"/>
  <c r="U4" i="10"/>
  <c r="U4" i="34"/>
  <c r="U4" i="32"/>
  <c r="U77" i="2"/>
  <c r="U65" i="2"/>
  <c r="U49" i="2"/>
  <c r="U34" i="2"/>
  <c r="U19" i="2"/>
  <c r="T92" i="10"/>
  <c r="T58" i="10"/>
  <c r="T22" i="10"/>
  <c r="T77" i="10"/>
  <c r="T40" i="10"/>
  <c r="W5" i="28"/>
  <c r="V4" i="2"/>
  <c r="V21" i="28"/>
  <c r="V13" i="28"/>
  <c r="T22" i="30"/>
  <c r="T161" i="30"/>
  <c r="T188" i="30"/>
  <c r="T181" i="30"/>
  <c r="T58" i="30"/>
  <c r="T77" i="30"/>
  <c r="T40" i="30"/>
  <c r="T92" i="30"/>
  <c r="T109" i="30"/>
  <c r="T126" i="30"/>
  <c r="T142" i="30"/>
  <c r="DA34" i="28"/>
  <c r="T59" i="28"/>
  <c r="T77" i="32"/>
  <c r="T65" i="32"/>
  <c r="T19" i="32"/>
  <c r="T49" i="32"/>
  <c r="T34" i="32"/>
  <c r="T181" i="31"/>
  <c r="T40" i="31"/>
  <c r="T22" i="31"/>
  <c r="T142" i="31"/>
  <c r="T77" i="31"/>
  <c r="T188" i="31"/>
  <c r="T161" i="31"/>
  <c r="T126" i="31"/>
  <c r="T92" i="31"/>
  <c r="T109" i="31"/>
  <c r="T58" i="31"/>
  <c r="T77" i="33"/>
  <c r="T40" i="33"/>
  <c r="T92" i="33"/>
  <c r="T58" i="33"/>
  <c r="T22" i="33"/>
  <c r="U34" i="28"/>
  <c r="U59" i="28" s="1"/>
  <c r="T188" i="34"/>
  <c r="T142" i="34"/>
  <c r="T109" i="34"/>
  <c r="T181" i="34"/>
  <c r="T58" i="34"/>
  <c r="T126" i="34"/>
  <c r="T40" i="34"/>
  <c r="T161" i="34"/>
  <c r="T22" i="34"/>
  <c r="T77" i="34"/>
  <c r="T92" i="34"/>
  <c r="T161" i="35"/>
  <c r="T142" i="35"/>
  <c r="T92" i="35"/>
  <c r="T77" i="35"/>
  <c r="T40" i="35"/>
  <c r="T126" i="35"/>
  <c r="T58" i="35"/>
  <c r="T188" i="35"/>
  <c r="T181" i="35"/>
  <c r="T109" i="35"/>
  <c r="T22" i="35"/>
  <c r="AF39" i="2"/>
  <c r="AE46" i="2"/>
  <c r="O179" i="34"/>
  <c r="O106" i="28"/>
  <c r="O88" i="28"/>
  <c r="R24" i="32"/>
  <c r="S54" i="32" s="1"/>
  <c r="Q61" i="31"/>
  <c r="Q73" i="31" s="1"/>
  <c r="Q100" i="28" s="1"/>
  <c r="P164" i="31"/>
  <c r="P176" i="31" s="1"/>
  <c r="P190" i="31" s="1"/>
  <c r="P192" i="31" s="1"/>
  <c r="P145" i="31"/>
  <c r="P157" i="31" s="1"/>
  <c r="P182" i="31" s="1"/>
  <c r="Q25" i="31"/>
  <c r="Q37" i="31" s="1"/>
  <c r="P37" i="10"/>
  <c r="Q52" i="32"/>
  <c r="Q22" i="32"/>
  <c r="Q69" i="10"/>
  <c r="Q33" i="10"/>
  <c r="Q28" i="2"/>
  <c r="R58" i="2" s="1"/>
  <c r="Q23" i="2"/>
  <c r="R53" i="2" s="1"/>
  <c r="S20" i="32"/>
  <c r="Q27" i="2"/>
  <c r="R57" i="2" s="1"/>
  <c r="N190" i="35"/>
  <c r="N192" i="35" s="1"/>
  <c r="N177" i="35"/>
  <c r="O74" i="31"/>
  <c r="O189" i="31"/>
  <c r="O191" i="31" s="1"/>
  <c r="O193" i="31" s="1"/>
  <c r="O158" i="31"/>
  <c r="N197" i="31"/>
  <c r="N198" i="31" s="1"/>
  <c r="N200" i="31" s="1"/>
  <c r="N89" i="28"/>
  <c r="O183" i="31"/>
  <c r="O185" i="31" s="1"/>
  <c r="N158" i="35"/>
  <c r="N189" i="36"/>
  <c r="N191" i="36" s="1"/>
  <c r="N193" i="31"/>
  <c r="N178" i="36"/>
  <c r="N179" i="36" s="1"/>
  <c r="N158" i="36"/>
  <c r="O176" i="36"/>
  <c r="O183" i="36" s="1"/>
  <c r="O185" i="36" s="1"/>
  <c r="O157" i="35"/>
  <c r="O182" i="35" s="1"/>
  <c r="N74" i="35"/>
  <c r="M25" i="28"/>
  <c r="M9" i="28" s="1"/>
  <c r="O176" i="35"/>
  <c r="N74" i="36"/>
  <c r="M26" i="28"/>
  <c r="M10" i="28" s="1"/>
  <c r="AG41" i="35"/>
  <c r="AF55" i="35"/>
  <c r="N74" i="34"/>
  <c r="M24" i="28"/>
  <c r="O62" i="32"/>
  <c r="O22" i="28" s="1"/>
  <c r="N62" i="2"/>
  <c r="N184" i="31"/>
  <c r="N186" i="31" s="1"/>
  <c r="P73" i="36"/>
  <c r="P108" i="28" s="1"/>
  <c r="P92" i="28" s="1"/>
  <c r="Q59" i="10"/>
  <c r="Q23" i="10"/>
  <c r="N158" i="34"/>
  <c r="M186" i="36"/>
  <c r="M197" i="36"/>
  <c r="M196" i="36"/>
  <c r="N183" i="36"/>
  <c r="N185" i="36" s="1"/>
  <c r="N190" i="36"/>
  <c r="N192" i="36" s="1"/>
  <c r="O176" i="34"/>
  <c r="O183" i="34" s="1"/>
  <c r="O185" i="34" s="1"/>
  <c r="M191" i="36"/>
  <c r="M193" i="36" s="1"/>
  <c r="N177" i="36"/>
  <c r="O157" i="36"/>
  <c r="R27" i="31"/>
  <c r="R63" i="31"/>
  <c r="Q166" i="31"/>
  <c r="Q147" i="31"/>
  <c r="Q31" i="35"/>
  <c r="Q67" i="35"/>
  <c r="P151" i="35"/>
  <c r="P170" i="35"/>
  <c r="Q24" i="36"/>
  <c r="Q60" i="36"/>
  <c r="P144" i="36"/>
  <c r="P163" i="36"/>
  <c r="M196" i="34"/>
  <c r="M184" i="34"/>
  <c r="M186" i="34" s="1"/>
  <c r="Q34" i="35"/>
  <c r="Q70" i="35"/>
  <c r="P154" i="35"/>
  <c r="P173" i="35"/>
  <c r="P73" i="34"/>
  <c r="N183" i="34"/>
  <c r="N185" i="34" s="1"/>
  <c r="N190" i="34"/>
  <c r="N192" i="34" s="1"/>
  <c r="V29" i="35"/>
  <c r="V65" i="35"/>
  <c r="U168" i="35"/>
  <c r="U149" i="35"/>
  <c r="V35" i="35"/>
  <c r="V71" i="35"/>
  <c r="U155" i="35"/>
  <c r="U174" i="35"/>
  <c r="P37" i="36"/>
  <c r="Q30" i="36"/>
  <c r="Q66" i="36"/>
  <c r="P150" i="36"/>
  <c r="P169" i="36"/>
  <c r="U27" i="35"/>
  <c r="U63" i="35"/>
  <c r="T147" i="35"/>
  <c r="T166" i="35"/>
  <c r="O157" i="34"/>
  <c r="L198" i="34"/>
  <c r="L200" i="34" s="1"/>
  <c r="M191" i="34"/>
  <c r="M193" i="34" s="1"/>
  <c r="M197" i="34"/>
  <c r="Q33" i="36"/>
  <c r="Q69" i="36"/>
  <c r="P172" i="36"/>
  <c r="P153" i="36"/>
  <c r="Q24" i="34"/>
  <c r="Q60" i="34"/>
  <c r="P163" i="34"/>
  <c r="P144" i="34"/>
  <c r="P73" i="35"/>
  <c r="P107" i="28" s="1"/>
  <c r="Q23" i="34"/>
  <c r="Q59" i="34"/>
  <c r="P162" i="34"/>
  <c r="P37" i="34"/>
  <c r="P143" i="34"/>
  <c r="R29" i="31"/>
  <c r="R65" i="31"/>
  <c r="Q168" i="31"/>
  <c r="Q149" i="31"/>
  <c r="R23" i="36"/>
  <c r="R59" i="36"/>
  <c r="Q143" i="36"/>
  <c r="Q162" i="36"/>
  <c r="R35" i="31"/>
  <c r="R71" i="31"/>
  <c r="Q174" i="31"/>
  <c r="Q155" i="31"/>
  <c r="Q28" i="34"/>
  <c r="Q64" i="34"/>
  <c r="P167" i="34"/>
  <c r="P148" i="34"/>
  <c r="Q22" i="2"/>
  <c r="R68" i="31"/>
  <c r="Q171" i="31"/>
  <c r="Q152" i="31"/>
  <c r="R32" i="31"/>
  <c r="Q35" i="34"/>
  <c r="Q71" i="34"/>
  <c r="P155" i="34"/>
  <c r="P174" i="34"/>
  <c r="Q34" i="34"/>
  <c r="Q70" i="34"/>
  <c r="P173" i="34"/>
  <c r="P154" i="34"/>
  <c r="Q28" i="36"/>
  <c r="Q64" i="36"/>
  <c r="P148" i="36"/>
  <c r="P167" i="36"/>
  <c r="Q25" i="36"/>
  <c r="Q61" i="36"/>
  <c r="P164" i="36"/>
  <c r="P145" i="36"/>
  <c r="Q23" i="35"/>
  <c r="Q59" i="35"/>
  <c r="P162" i="35"/>
  <c r="P143" i="35"/>
  <c r="P37" i="35"/>
  <c r="Q25" i="34"/>
  <c r="Q61" i="34"/>
  <c r="P164" i="34"/>
  <c r="P145" i="34"/>
  <c r="R66" i="31"/>
  <c r="Q169" i="31"/>
  <c r="Q150" i="31"/>
  <c r="R30" i="31"/>
  <c r="T29" i="36"/>
  <c r="T65" i="36"/>
  <c r="S168" i="36"/>
  <c r="S149" i="36"/>
  <c r="U28" i="35"/>
  <c r="U64" i="35"/>
  <c r="T148" i="35"/>
  <c r="T167" i="35"/>
  <c r="O177" i="31"/>
  <c r="Q26" i="34"/>
  <c r="Q62" i="34"/>
  <c r="P146" i="34"/>
  <c r="P165" i="34"/>
  <c r="U32" i="35"/>
  <c r="U68" i="35"/>
  <c r="T152" i="35"/>
  <c r="T171" i="35"/>
  <c r="V25" i="35"/>
  <c r="V61" i="35"/>
  <c r="U145" i="35"/>
  <c r="U164" i="35"/>
  <c r="R26" i="31"/>
  <c r="R62" i="31"/>
  <c r="Q146" i="31"/>
  <c r="Q165" i="31"/>
  <c r="S31" i="31"/>
  <c r="S67" i="31"/>
  <c r="R170" i="31"/>
  <c r="R151" i="31"/>
  <c r="Q33" i="34"/>
  <c r="Q69" i="34"/>
  <c r="P153" i="34"/>
  <c r="P172" i="34"/>
  <c r="N177" i="34"/>
  <c r="Q35" i="36"/>
  <c r="Q71" i="36"/>
  <c r="P174" i="36"/>
  <c r="P155" i="36"/>
  <c r="L194" i="35"/>
  <c r="R70" i="31"/>
  <c r="Q173" i="31"/>
  <c r="Q154" i="31"/>
  <c r="R34" i="31"/>
  <c r="N178" i="34"/>
  <c r="N179" i="34" s="1"/>
  <c r="N189" i="34"/>
  <c r="N182" i="34"/>
  <c r="M184" i="35"/>
  <c r="M186" i="35" s="1"/>
  <c r="M196" i="35"/>
  <c r="R60" i="31"/>
  <c r="Q163" i="31"/>
  <c r="R24" i="31"/>
  <c r="Q144" i="31"/>
  <c r="Q30" i="34"/>
  <c r="Q66" i="34"/>
  <c r="P150" i="34"/>
  <c r="P169" i="34"/>
  <c r="Q31" i="36"/>
  <c r="Q67" i="36"/>
  <c r="P151" i="36"/>
  <c r="P170" i="36"/>
  <c r="R64" i="31"/>
  <c r="R28" i="31"/>
  <c r="Q148" i="31"/>
  <c r="Q167" i="31"/>
  <c r="M197" i="35"/>
  <c r="M191" i="35"/>
  <c r="M193" i="35" s="1"/>
  <c r="L194" i="34"/>
  <c r="Q27" i="36"/>
  <c r="Q63" i="36"/>
  <c r="P166" i="36"/>
  <c r="P147" i="36"/>
  <c r="Q27" i="34"/>
  <c r="Q63" i="34"/>
  <c r="P147" i="34"/>
  <c r="P166" i="34"/>
  <c r="O178" i="31"/>
  <c r="O179" i="31" s="1"/>
  <c r="Q31" i="34"/>
  <c r="Q67" i="34"/>
  <c r="P151" i="34"/>
  <c r="P170" i="34"/>
  <c r="V30" i="35"/>
  <c r="V66" i="35"/>
  <c r="U169" i="35"/>
  <c r="U150" i="35"/>
  <c r="V33" i="35"/>
  <c r="V69" i="35"/>
  <c r="U153" i="35"/>
  <c r="U172" i="35"/>
  <c r="Y26" i="35"/>
  <c r="Y62" i="35"/>
  <c r="X165" i="35"/>
  <c r="X146" i="35"/>
  <c r="Q32" i="36"/>
  <c r="Q68" i="36"/>
  <c r="P152" i="36"/>
  <c r="P171" i="36"/>
  <c r="Q29" i="34"/>
  <c r="Q65" i="34"/>
  <c r="P149" i="34"/>
  <c r="P168" i="34"/>
  <c r="R33" i="31"/>
  <c r="R69" i="31"/>
  <c r="Q172" i="31"/>
  <c r="Q153" i="31"/>
  <c r="Q34" i="36"/>
  <c r="Q70" i="36"/>
  <c r="P154" i="36"/>
  <c r="P173" i="36"/>
  <c r="N184" i="36"/>
  <c r="Q32" i="34"/>
  <c r="Q68" i="34"/>
  <c r="P152" i="34"/>
  <c r="P171" i="34"/>
  <c r="S24" i="35"/>
  <c r="S60" i="35"/>
  <c r="R163" i="35"/>
  <c r="R144" i="35"/>
  <c r="Q26" i="36"/>
  <c r="Q62" i="36"/>
  <c r="P146" i="36"/>
  <c r="P165" i="36"/>
  <c r="L198" i="35"/>
  <c r="L200" i="35" s="1"/>
  <c r="N182" i="35"/>
  <c r="N178" i="35"/>
  <c r="N179" i="35" s="1"/>
  <c r="N189" i="35"/>
  <c r="N74" i="30"/>
  <c r="N17" i="28" s="1"/>
  <c r="L27" i="28"/>
  <c r="L10" i="28"/>
  <c r="L9" i="28"/>
  <c r="L6" i="28"/>
  <c r="P61" i="32"/>
  <c r="P104" i="28" s="1"/>
  <c r="Z41" i="33"/>
  <c r="Y55" i="33"/>
  <c r="AD41" i="30"/>
  <c r="AC55" i="30"/>
  <c r="O74" i="10"/>
  <c r="R21" i="32"/>
  <c r="S51" i="32" s="1"/>
  <c r="R29" i="32"/>
  <c r="S59" i="32" s="1"/>
  <c r="AB41" i="10"/>
  <c r="AA55" i="10"/>
  <c r="N74" i="33"/>
  <c r="N23" i="28" s="1"/>
  <c r="N7" i="28" s="1"/>
  <c r="Y41" i="34"/>
  <c r="X55" i="34"/>
  <c r="N158" i="30"/>
  <c r="N177" i="30"/>
  <c r="M196" i="30"/>
  <c r="M184" i="30"/>
  <c r="M186" i="30" s="1"/>
  <c r="O73" i="30"/>
  <c r="O99" i="28" s="1"/>
  <c r="O91" i="28" s="1"/>
  <c r="M197" i="30"/>
  <c r="M191" i="30"/>
  <c r="M193" i="30" s="1"/>
  <c r="Q32" i="33"/>
  <c r="R68" i="33" s="1"/>
  <c r="L194" i="30"/>
  <c r="Q33" i="33"/>
  <c r="R69" i="33" s="1"/>
  <c r="O157" i="30"/>
  <c r="N183" i="30"/>
  <c r="N185" i="30" s="1"/>
  <c r="N190" i="30"/>
  <c r="N192" i="30" s="1"/>
  <c r="L198" i="30"/>
  <c r="L200" i="30" s="1"/>
  <c r="Q27" i="33"/>
  <c r="R63" i="33" s="1"/>
  <c r="P150" i="30"/>
  <c r="P169" i="30"/>
  <c r="Q30" i="30"/>
  <c r="R66" i="30" s="1"/>
  <c r="O176" i="30"/>
  <c r="O73" i="33"/>
  <c r="O105" i="28" s="1"/>
  <c r="P37" i="30"/>
  <c r="P148" i="30"/>
  <c r="Q28" i="30"/>
  <c r="R64" i="30" s="1"/>
  <c r="P167" i="30"/>
  <c r="Q24" i="33"/>
  <c r="R60" i="33" s="1"/>
  <c r="Q30" i="33"/>
  <c r="R66" i="33" s="1"/>
  <c r="P172" i="30"/>
  <c r="P153" i="30"/>
  <c r="Q33" i="30"/>
  <c r="R69" i="30" s="1"/>
  <c r="N182" i="30"/>
  <c r="N189" i="30"/>
  <c r="N178" i="30"/>
  <c r="N179" i="30" s="1"/>
  <c r="P166" i="30"/>
  <c r="Q27" i="30"/>
  <c r="R63" i="30" s="1"/>
  <c r="P147" i="30"/>
  <c r="Q23" i="33"/>
  <c r="P37" i="33"/>
  <c r="Q26" i="33"/>
  <c r="R62" i="33" s="1"/>
  <c r="Q32" i="30"/>
  <c r="R68" i="30" s="1"/>
  <c r="P171" i="30"/>
  <c r="P152" i="30"/>
  <c r="P149" i="30"/>
  <c r="Q29" i="30"/>
  <c r="R65" i="30" s="1"/>
  <c r="P168" i="30"/>
  <c r="P170" i="30"/>
  <c r="P151" i="30"/>
  <c r="Q31" i="30"/>
  <c r="R67" i="30" s="1"/>
  <c r="Q35" i="33"/>
  <c r="R71" i="33" s="1"/>
  <c r="Q31" i="33"/>
  <c r="R67" i="33" s="1"/>
  <c r="Q34" i="33"/>
  <c r="R70" i="33" s="1"/>
  <c r="P145" i="30"/>
  <c r="Q25" i="30"/>
  <c r="R61" i="30" s="1"/>
  <c r="P164" i="30"/>
  <c r="P143" i="30"/>
  <c r="Q23" i="30"/>
  <c r="P162" i="30"/>
  <c r="P174" i="30"/>
  <c r="P155" i="30"/>
  <c r="Q35" i="30"/>
  <c r="R71" i="30" s="1"/>
  <c r="P163" i="30"/>
  <c r="P144" i="30"/>
  <c r="Q24" i="30"/>
  <c r="R60" i="30" s="1"/>
  <c r="R25" i="33"/>
  <c r="S61" i="33" s="1"/>
  <c r="P173" i="30"/>
  <c r="Q34" i="30"/>
  <c r="R70" i="30" s="1"/>
  <c r="P154" i="30"/>
  <c r="Q28" i="33"/>
  <c r="R64" i="33" s="1"/>
  <c r="Q29" i="33"/>
  <c r="R65" i="33" s="1"/>
  <c r="Q26" i="30"/>
  <c r="R62" i="30" s="1"/>
  <c r="P146" i="30"/>
  <c r="P165" i="30"/>
  <c r="R23" i="31"/>
  <c r="Q162" i="31"/>
  <c r="Q143" i="31"/>
  <c r="O184" i="31"/>
  <c r="R25" i="2"/>
  <c r="S55" i="2" s="1"/>
  <c r="S20" i="2"/>
  <c r="R26" i="2"/>
  <c r="S56" i="2" s="1"/>
  <c r="P61" i="2"/>
  <c r="P96" i="28" s="1"/>
  <c r="Q29" i="2"/>
  <c r="R59" i="2" s="1"/>
  <c r="P31" i="2"/>
  <c r="R21" i="2"/>
  <c r="S51" i="2" s="1"/>
  <c r="R26" i="10"/>
  <c r="S62" i="10" s="1"/>
  <c r="P73" i="10"/>
  <c r="P97" i="28" s="1"/>
  <c r="R25" i="10"/>
  <c r="S61" i="10" s="1"/>
  <c r="R29" i="10"/>
  <c r="S65" i="10" s="1"/>
  <c r="R32" i="10"/>
  <c r="S68" i="10" s="1"/>
  <c r="R31" i="10"/>
  <c r="S67" i="10" s="1"/>
  <c r="R28" i="10"/>
  <c r="S64" i="10" s="1"/>
  <c r="R35" i="10"/>
  <c r="S71" i="10" s="1"/>
  <c r="S24" i="10"/>
  <c r="T60" i="10" s="1"/>
  <c r="R27" i="10"/>
  <c r="S63" i="10" s="1"/>
  <c r="S26" i="32"/>
  <c r="T56" i="32" s="1"/>
  <c r="S27" i="32"/>
  <c r="T57" i="32" s="1"/>
  <c r="N12" i="28" l="1"/>
  <c r="N14" i="28"/>
  <c r="AS35" i="32"/>
  <c r="AR46" i="32"/>
  <c r="U2" i="50"/>
  <c r="T21" i="50"/>
  <c r="T23" i="50" s="1"/>
  <c r="U20" i="50"/>
  <c r="U27" i="50"/>
  <c r="R59" i="30"/>
  <c r="S59" i="31"/>
  <c r="R59" i="33"/>
  <c r="T50" i="32"/>
  <c r="T50" i="2"/>
  <c r="P88" i="28"/>
  <c r="P179" i="34"/>
  <c r="P106" i="28"/>
  <c r="R34" i="10"/>
  <c r="S70" i="10" s="1"/>
  <c r="S25" i="32"/>
  <c r="T55" i="32" s="1"/>
  <c r="Q31" i="32"/>
  <c r="R58" i="32"/>
  <c r="R28" i="32"/>
  <c r="R24" i="2"/>
  <c r="S54" i="2" s="1"/>
  <c r="S23" i="32"/>
  <c r="T53" i="32" s="1"/>
  <c r="R66" i="10"/>
  <c r="R30" i="10"/>
  <c r="S24" i="32"/>
  <c r="T54" i="32" s="1"/>
  <c r="O109" i="28"/>
  <c r="AH2" i="43"/>
  <c r="AG80" i="43"/>
  <c r="AG78" i="43"/>
  <c r="AG83" i="43" s="1"/>
  <c r="AG77" i="43"/>
  <c r="AG82" i="43" s="1"/>
  <c r="AG79" i="43"/>
  <c r="AG84" i="43" s="1"/>
  <c r="V34" i="28"/>
  <c r="V59" i="28" s="1"/>
  <c r="U49" i="32"/>
  <c r="U65" i="32"/>
  <c r="U34" i="32"/>
  <c r="U77" i="32"/>
  <c r="U19" i="32"/>
  <c r="U188" i="35"/>
  <c r="U109" i="35"/>
  <c r="U181" i="35"/>
  <c r="U58" i="35"/>
  <c r="U161" i="35"/>
  <c r="U22" i="35"/>
  <c r="U77" i="35"/>
  <c r="U142" i="35"/>
  <c r="U92" i="35"/>
  <c r="U126" i="35"/>
  <c r="U40" i="35"/>
  <c r="U142" i="34"/>
  <c r="U109" i="34"/>
  <c r="U161" i="34"/>
  <c r="U22" i="34"/>
  <c r="U188" i="34"/>
  <c r="U92" i="34"/>
  <c r="U126" i="34"/>
  <c r="U58" i="34"/>
  <c r="U40" i="34"/>
  <c r="U181" i="34"/>
  <c r="U77" i="34"/>
  <c r="U76" i="43"/>
  <c r="U58" i="43"/>
  <c r="U40" i="43"/>
  <c r="U22" i="43"/>
  <c r="U89" i="43"/>
  <c r="T67" i="28"/>
  <c r="T75" i="28" s="1"/>
  <c r="T87" i="28"/>
  <c r="T95" i="28" s="1"/>
  <c r="T103" i="28" s="1"/>
  <c r="V4" i="43"/>
  <c r="V4" i="50" s="1"/>
  <c r="V4" i="35"/>
  <c r="V4" i="33"/>
  <c r="V4" i="31"/>
  <c r="V4" i="30"/>
  <c r="V4" i="29"/>
  <c r="V4" i="36"/>
  <c r="V4" i="34"/>
  <c r="V4" i="10"/>
  <c r="V4" i="32"/>
  <c r="V77" i="2"/>
  <c r="V65" i="2"/>
  <c r="V49" i="2"/>
  <c r="V34" i="2"/>
  <c r="V19" i="2"/>
  <c r="U92" i="10"/>
  <c r="U22" i="10"/>
  <c r="U58" i="10"/>
  <c r="U77" i="10"/>
  <c r="U40" i="10"/>
  <c r="X5" i="28"/>
  <c r="W4" i="2"/>
  <c r="W13" i="28"/>
  <c r="W21" i="28"/>
  <c r="U142" i="36"/>
  <c r="U22" i="36"/>
  <c r="U77" i="36"/>
  <c r="U126" i="36"/>
  <c r="U161" i="36"/>
  <c r="U188" i="36"/>
  <c r="U40" i="36"/>
  <c r="U109" i="36"/>
  <c r="U181" i="36"/>
  <c r="U92" i="36"/>
  <c r="U58" i="36"/>
  <c r="U67" i="28"/>
  <c r="U75" i="28" s="1"/>
  <c r="U87" i="28"/>
  <c r="U95" i="28" s="1"/>
  <c r="U103" i="28" s="1"/>
  <c r="U126" i="29"/>
  <c r="U181" i="29"/>
  <c r="U142" i="29"/>
  <c r="U77" i="29"/>
  <c r="U40" i="29"/>
  <c r="U188" i="29"/>
  <c r="U161" i="29"/>
  <c r="U92" i="29"/>
  <c r="U58" i="29"/>
  <c r="U22" i="29"/>
  <c r="U109" i="29"/>
  <c r="U126" i="30"/>
  <c r="U77" i="30"/>
  <c r="U58" i="30"/>
  <c r="U40" i="30"/>
  <c r="U109" i="30"/>
  <c r="U142" i="30"/>
  <c r="U181" i="30"/>
  <c r="U161" i="30"/>
  <c r="U92" i="30"/>
  <c r="U22" i="30"/>
  <c r="U188" i="30"/>
  <c r="U77" i="31"/>
  <c r="U58" i="31"/>
  <c r="U161" i="31"/>
  <c r="U126" i="31"/>
  <c r="U109" i="31"/>
  <c r="U188" i="31"/>
  <c r="U92" i="31"/>
  <c r="U40" i="31"/>
  <c r="U181" i="31"/>
  <c r="U142" i="31"/>
  <c r="U22" i="31"/>
  <c r="U58" i="33"/>
  <c r="U40" i="33"/>
  <c r="U92" i="33"/>
  <c r="U22" i="33"/>
  <c r="U77" i="33"/>
  <c r="AG39" i="2"/>
  <c r="AF46" i="2"/>
  <c r="O15" i="28"/>
  <c r="O89" i="28"/>
  <c r="P74" i="31"/>
  <c r="R61" i="31"/>
  <c r="R73" i="31" s="1"/>
  <c r="R100" i="28" s="1"/>
  <c r="R25" i="31"/>
  <c r="R37" i="31" s="1"/>
  <c r="Q145" i="31"/>
  <c r="Q157" i="31" s="1"/>
  <c r="Q164" i="31"/>
  <c r="Q176" i="31" s="1"/>
  <c r="Q183" i="31" s="1"/>
  <c r="Q185" i="31" s="1"/>
  <c r="R52" i="32"/>
  <c r="R22" i="32"/>
  <c r="Q37" i="10"/>
  <c r="R28" i="2"/>
  <c r="S58" i="2" s="1"/>
  <c r="R69" i="10"/>
  <c r="R33" i="10"/>
  <c r="O178" i="36"/>
  <c r="O179" i="36" s="1"/>
  <c r="O197" i="31"/>
  <c r="T20" i="32"/>
  <c r="R23" i="2"/>
  <c r="S53" i="2" s="1"/>
  <c r="R27" i="2"/>
  <c r="S57" i="2" s="1"/>
  <c r="O177" i="35"/>
  <c r="N196" i="36"/>
  <c r="P183" i="31"/>
  <c r="P185" i="31" s="1"/>
  <c r="P62" i="32"/>
  <c r="P22" i="28" s="1"/>
  <c r="O196" i="31"/>
  <c r="O186" i="31"/>
  <c r="O194" i="31" s="1"/>
  <c r="O189" i="35"/>
  <c r="O191" i="35" s="1"/>
  <c r="Q73" i="35"/>
  <c r="Q107" i="28" s="1"/>
  <c r="N194" i="31"/>
  <c r="O158" i="35"/>
  <c r="O74" i="35"/>
  <c r="N25" i="28"/>
  <c r="N9" i="28" s="1"/>
  <c r="O74" i="34"/>
  <c r="N24" i="28"/>
  <c r="O74" i="36"/>
  <c r="N26" i="28"/>
  <c r="O62" i="2"/>
  <c r="O190" i="36"/>
  <c r="O192" i="36" s="1"/>
  <c r="O177" i="34"/>
  <c r="O190" i="34"/>
  <c r="O192" i="34" s="1"/>
  <c r="O190" i="35"/>
  <c r="O192" i="35" s="1"/>
  <c r="P177" i="31"/>
  <c r="O177" i="36"/>
  <c r="P158" i="31"/>
  <c r="O178" i="35"/>
  <c r="O179" i="35" s="1"/>
  <c r="M27" i="28"/>
  <c r="Q37" i="36"/>
  <c r="P189" i="31"/>
  <c r="P197" i="31" s="1"/>
  <c r="P178" i="31"/>
  <c r="P179" i="31" s="1"/>
  <c r="P157" i="36"/>
  <c r="P182" i="36" s="1"/>
  <c r="O158" i="34"/>
  <c r="O183" i="35"/>
  <c r="O185" i="35" s="1"/>
  <c r="AH41" i="35"/>
  <c r="AG55" i="35"/>
  <c r="M6" i="28"/>
  <c r="M194" i="36"/>
  <c r="N197" i="36"/>
  <c r="R59" i="10"/>
  <c r="R23" i="10"/>
  <c r="O189" i="36"/>
  <c r="O191" i="36" s="1"/>
  <c r="N186" i="36"/>
  <c r="O182" i="36"/>
  <c r="O184" i="36" s="1"/>
  <c r="O186" i="36" s="1"/>
  <c r="N193" i="36"/>
  <c r="O158" i="36"/>
  <c r="M198" i="36"/>
  <c r="M200" i="36" s="1"/>
  <c r="P176" i="36"/>
  <c r="P183" i="36" s="1"/>
  <c r="P185" i="36" s="1"/>
  <c r="M198" i="35"/>
  <c r="M200" i="35" s="1"/>
  <c r="M194" i="35"/>
  <c r="Q73" i="36"/>
  <c r="Q108" i="28" s="1"/>
  <c r="Q92" i="28" s="1"/>
  <c r="N196" i="35"/>
  <c r="N184" i="35"/>
  <c r="N186" i="35" s="1"/>
  <c r="S33" i="31"/>
  <c r="S69" i="31"/>
  <c r="R172" i="31"/>
  <c r="R153" i="31"/>
  <c r="R32" i="36"/>
  <c r="R68" i="36"/>
  <c r="Q171" i="36"/>
  <c r="Q152" i="36"/>
  <c r="W33" i="35"/>
  <c r="W69" i="35"/>
  <c r="V172" i="35"/>
  <c r="V153" i="35"/>
  <c r="R31" i="34"/>
  <c r="R67" i="34"/>
  <c r="Q170" i="34"/>
  <c r="Q151" i="34"/>
  <c r="R30" i="34"/>
  <c r="R66" i="34"/>
  <c r="Q150" i="34"/>
  <c r="Q169" i="34"/>
  <c r="P176" i="35"/>
  <c r="R52" i="2"/>
  <c r="R22" i="2"/>
  <c r="R30" i="36"/>
  <c r="R66" i="36"/>
  <c r="Q150" i="36"/>
  <c r="Q169" i="36"/>
  <c r="T24" i="35"/>
  <c r="T60" i="35"/>
  <c r="S163" i="35"/>
  <c r="S144" i="35"/>
  <c r="R28" i="36"/>
  <c r="R64" i="36"/>
  <c r="Q167" i="36"/>
  <c r="Q148" i="36"/>
  <c r="S27" i="31"/>
  <c r="S63" i="31"/>
  <c r="R147" i="31"/>
  <c r="R166" i="31"/>
  <c r="N184" i="34"/>
  <c r="N186" i="34" s="1"/>
  <c r="N196" i="34"/>
  <c r="R33" i="34"/>
  <c r="R69" i="34"/>
  <c r="Q172" i="34"/>
  <c r="Q153" i="34"/>
  <c r="S62" i="31"/>
  <c r="R146" i="31"/>
  <c r="R165" i="31"/>
  <c r="S26" i="31"/>
  <c r="P157" i="34"/>
  <c r="O189" i="34"/>
  <c r="O182" i="34"/>
  <c r="V28" i="35"/>
  <c r="V64" i="35"/>
  <c r="U167" i="35"/>
  <c r="U148" i="35"/>
  <c r="S35" i="31"/>
  <c r="S71" i="31"/>
  <c r="R155" i="31"/>
  <c r="R174" i="31"/>
  <c r="S29" i="31"/>
  <c r="S65" i="31"/>
  <c r="R149" i="31"/>
  <c r="R168" i="31"/>
  <c r="R34" i="36"/>
  <c r="R70" i="36"/>
  <c r="Q173" i="36"/>
  <c r="Q154" i="36"/>
  <c r="R29" i="34"/>
  <c r="R65" i="34"/>
  <c r="Q149" i="34"/>
  <c r="Q168" i="34"/>
  <c r="Z26" i="35"/>
  <c r="Z62" i="35"/>
  <c r="Y165" i="35"/>
  <c r="Y146" i="35"/>
  <c r="W30" i="35"/>
  <c r="W66" i="35"/>
  <c r="V150" i="35"/>
  <c r="V169" i="35"/>
  <c r="R31" i="36"/>
  <c r="R67" i="36"/>
  <c r="Q170" i="36"/>
  <c r="Q151" i="36"/>
  <c r="N191" i="34"/>
  <c r="N193" i="34" s="1"/>
  <c r="N197" i="34"/>
  <c r="S68" i="31"/>
  <c r="S32" i="31"/>
  <c r="R171" i="31"/>
  <c r="R152" i="31"/>
  <c r="V27" i="35"/>
  <c r="V63" i="35"/>
  <c r="U166" i="35"/>
  <c r="U147" i="35"/>
  <c r="R34" i="35"/>
  <c r="R70" i="35"/>
  <c r="Q173" i="35"/>
  <c r="Q154" i="35"/>
  <c r="R27" i="36"/>
  <c r="R63" i="36"/>
  <c r="Q147" i="36"/>
  <c r="Q166" i="36"/>
  <c r="R26" i="36"/>
  <c r="R62" i="36"/>
  <c r="Q165" i="36"/>
  <c r="Q146" i="36"/>
  <c r="R27" i="34"/>
  <c r="R63" i="34"/>
  <c r="Q166" i="34"/>
  <c r="Q147" i="34"/>
  <c r="V32" i="35"/>
  <c r="V68" i="35"/>
  <c r="U152" i="35"/>
  <c r="U171" i="35"/>
  <c r="U29" i="36"/>
  <c r="U65" i="36"/>
  <c r="T149" i="36"/>
  <c r="T168" i="36"/>
  <c r="R25" i="34"/>
  <c r="R61" i="34"/>
  <c r="Q145" i="34"/>
  <c r="Q164" i="34"/>
  <c r="R28" i="34"/>
  <c r="R64" i="34"/>
  <c r="Q148" i="34"/>
  <c r="Q167" i="34"/>
  <c r="P176" i="34"/>
  <c r="O184" i="35"/>
  <c r="W35" i="35"/>
  <c r="W71" i="35"/>
  <c r="V174" i="35"/>
  <c r="V155" i="35"/>
  <c r="M194" i="34"/>
  <c r="S60" i="31"/>
  <c r="S24" i="31"/>
  <c r="R144" i="31"/>
  <c r="R163" i="31"/>
  <c r="R23" i="35"/>
  <c r="R59" i="35"/>
  <c r="Q37" i="35"/>
  <c r="Q143" i="35"/>
  <c r="Q162" i="35"/>
  <c r="R24" i="34"/>
  <c r="R60" i="34"/>
  <c r="Q163" i="34"/>
  <c r="Q144" i="34"/>
  <c r="N191" i="35"/>
  <c r="N193" i="35" s="1"/>
  <c r="N197" i="35"/>
  <c r="R32" i="34"/>
  <c r="R68" i="34"/>
  <c r="Q171" i="34"/>
  <c r="Q152" i="34"/>
  <c r="S70" i="31"/>
  <c r="S34" i="31"/>
  <c r="R154" i="31"/>
  <c r="R173" i="31"/>
  <c r="R35" i="36"/>
  <c r="R71" i="36"/>
  <c r="Q155" i="36"/>
  <c r="Q174" i="36"/>
  <c r="S30" i="31"/>
  <c r="S66" i="31"/>
  <c r="R169" i="31"/>
  <c r="R150" i="31"/>
  <c r="R25" i="36"/>
  <c r="R61" i="36"/>
  <c r="Q164" i="36"/>
  <c r="Q145" i="36"/>
  <c r="R34" i="34"/>
  <c r="R70" i="34"/>
  <c r="Q173" i="34"/>
  <c r="Q154" i="34"/>
  <c r="S23" i="36"/>
  <c r="S59" i="36"/>
  <c r="R162" i="36"/>
  <c r="R143" i="36"/>
  <c r="Q73" i="34"/>
  <c r="R33" i="36"/>
  <c r="R69" i="36"/>
  <c r="Q172" i="36"/>
  <c r="Q153" i="36"/>
  <c r="M198" i="34"/>
  <c r="M200" i="34" s="1"/>
  <c r="R31" i="35"/>
  <c r="R67" i="35"/>
  <c r="Q151" i="35"/>
  <c r="Q170" i="35"/>
  <c r="R26" i="34"/>
  <c r="R62" i="34"/>
  <c r="Q146" i="34"/>
  <c r="Q165" i="34"/>
  <c r="W29" i="35"/>
  <c r="W65" i="35"/>
  <c r="V149" i="35"/>
  <c r="V168" i="35"/>
  <c r="R35" i="34"/>
  <c r="R71" i="34"/>
  <c r="Q174" i="34"/>
  <c r="Q155" i="34"/>
  <c r="R24" i="36"/>
  <c r="R60" i="36"/>
  <c r="Q163" i="36"/>
  <c r="Q144" i="36"/>
  <c r="S64" i="31"/>
  <c r="R167" i="31"/>
  <c r="R148" i="31"/>
  <c r="S28" i="31"/>
  <c r="T31" i="31"/>
  <c r="T67" i="31"/>
  <c r="S151" i="31"/>
  <c r="S170" i="31"/>
  <c r="W25" i="35"/>
  <c r="W61" i="35"/>
  <c r="V145" i="35"/>
  <c r="V164" i="35"/>
  <c r="P157" i="35"/>
  <c r="R23" i="34"/>
  <c r="R59" i="34"/>
  <c r="Q37" i="34"/>
  <c r="Q162" i="34"/>
  <c r="Q143" i="34"/>
  <c r="O74" i="33"/>
  <c r="O23" i="28" s="1"/>
  <c r="O74" i="30"/>
  <c r="O17" i="28" s="1"/>
  <c r="AA41" i="33"/>
  <c r="Z55" i="33"/>
  <c r="AE41" i="30"/>
  <c r="AD55" i="30"/>
  <c r="P74" i="10"/>
  <c r="P15" i="28" s="1"/>
  <c r="Q61" i="32"/>
  <c r="Q104" i="28" s="1"/>
  <c r="S29" i="32"/>
  <c r="T59" i="32" s="1"/>
  <c r="S21" i="32"/>
  <c r="T51" i="32" s="1"/>
  <c r="AC41" i="10"/>
  <c r="AB55" i="10"/>
  <c r="Z41" i="34"/>
  <c r="Y55" i="34"/>
  <c r="R23" i="33"/>
  <c r="Q37" i="33"/>
  <c r="Q166" i="30"/>
  <c r="Q147" i="30"/>
  <c r="R27" i="30"/>
  <c r="S63" i="30" s="1"/>
  <c r="R24" i="33"/>
  <c r="S60" i="33" s="1"/>
  <c r="Q154" i="30"/>
  <c r="Q173" i="30"/>
  <c r="R34" i="30"/>
  <c r="S70" i="30" s="1"/>
  <c r="R31" i="33"/>
  <c r="S67" i="33" s="1"/>
  <c r="P73" i="33"/>
  <c r="P105" i="28" s="1"/>
  <c r="P89" i="28" s="1"/>
  <c r="Q144" i="30"/>
  <c r="R24" i="30"/>
  <c r="S60" i="30" s="1"/>
  <c r="Q163" i="30"/>
  <c r="P73" i="30"/>
  <c r="P99" i="28" s="1"/>
  <c r="P91" i="28" s="1"/>
  <c r="R31" i="30"/>
  <c r="S67" i="30" s="1"/>
  <c r="Q170" i="30"/>
  <c r="Q151" i="30"/>
  <c r="R33" i="30"/>
  <c r="S69" i="30" s="1"/>
  <c r="Q172" i="30"/>
  <c r="Q153" i="30"/>
  <c r="O189" i="30"/>
  <c r="O158" i="30"/>
  <c r="O182" i="30"/>
  <c r="O178" i="30"/>
  <c r="O179" i="30" s="1"/>
  <c r="P176" i="30"/>
  <c r="Q164" i="30"/>
  <c r="Q145" i="30"/>
  <c r="R25" i="30"/>
  <c r="S61" i="30" s="1"/>
  <c r="R35" i="33"/>
  <c r="S71" i="33" s="1"/>
  <c r="N191" i="30"/>
  <c r="N193" i="30" s="1"/>
  <c r="N197" i="30"/>
  <c r="Q167" i="30"/>
  <c r="R28" i="30"/>
  <c r="S64" i="30" s="1"/>
  <c r="Q148" i="30"/>
  <c r="R33" i="33"/>
  <c r="S69" i="33" s="1"/>
  <c r="R29" i="33"/>
  <c r="S65" i="33" s="1"/>
  <c r="S25" i="33"/>
  <c r="T61" i="33" s="1"/>
  <c r="Q37" i="30"/>
  <c r="Q162" i="30"/>
  <c r="Q143" i="30"/>
  <c r="R23" i="30"/>
  <c r="R32" i="30"/>
  <c r="S68" i="30" s="1"/>
  <c r="Q152" i="30"/>
  <c r="Q171" i="30"/>
  <c r="N184" i="30"/>
  <c r="N186" i="30" s="1"/>
  <c r="N196" i="30"/>
  <c r="O177" i="30"/>
  <c r="O190" i="30"/>
  <c r="O192" i="30" s="1"/>
  <c r="O183" i="30"/>
  <c r="O185" i="30" s="1"/>
  <c r="P157" i="30"/>
  <c r="R26" i="33"/>
  <c r="S62" i="33" s="1"/>
  <c r="Q150" i="30"/>
  <c r="Q169" i="30"/>
  <c r="R30" i="30"/>
  <c r="S66" i="30" s="1"/>
  <c r="R27" i="33"/>
  <c r="S63" i="33" s="1"/>
  <c r="M194" i="30"/>
  <c r="R28" i="33"/>
  <c r="S64" i="33" s="1"/>
  <c r="Q174" i="30"/>
  <c r="Q155" i="30"/>
  <c r="R35" i="30"/>
  <c r="S71" i="30" s="1"/>
  <c r="Q168" i="30"/>
  <c r="Q149" i="30"/>
  <c r="R29" i="30"/>
  <c r="S65" i="30" s="1"/>
  <c r="R30" i="33"/>
  <c r="S66" i="33" s="1"/>
  <c r="R32" i="33"/>
  <c r="S68" i="33" s="1"/>
  <c r="M198" i="30"/>
  <c r="M200" i="30" s="1"/>
  <c r="Q146" i="30"/>
  <c r="Q165" i="30"/>
  <c r="R26" i="30"/>
  <c r="S62" i="30" s="1"/>
  <c r="R34" i="33"/>
  <c r="S70" i="33" s="1"/>
  <c r="P184" i="31"/>
  <c r="S23" i="31"/>
  <c r="R162" i="31"/>
  <c r="R143" i="31"/>
  <c r="S25" i="2"/>
  <c r="T55" i="2" s="1"/>
  <c r="Q61" i="2"/>
  <c r="Q96" i="28" s="1"/>
  <c r="R29" i="2"/>
  <c r="T20" i="2"/>
  <c r="S21" i="2"/>
  <c r="Q31" i="2"/>
  <c r="S26" i="2"/>
  <c r="T56" i="2" s="1"/>
  <c r="S25" i="10"/>
  <c r="T61" i="10" s="1"/>
  <c r="S29" i="10"/>
  <c r="T65" i="10" s="1"/>
  <c r="S27" i="10"/>
  <c r="T63" i="10" s="1"/>
  <c r="S35" i="10"/>
  <c r="T71" i="10" s="1"/>
  <c r="S28" i="10"/>
  <c r="T64" i="10" s="1"/>
  <c r="S26" i="10"/>
  <c r="T62" i="10" s="1"/>
  <c r="T24" i="10"/>
  <c r="U60" i="10" s="1"/>
  <c r="S31" i="10"/>
  <c r="T67" i="10" s="1"/>
  <c r="S32" i="10"/>
  <c r="T68" i="10" s="1"/>
  <c r="Q73" i="10"/>
  <c r="Q97" i="28" s="1"/>
  <c r="T26" i="32"/>
  <c r="U56" i="32" s="1"/>
  <c r="T27" i="32"/>
  <c r="U57" i="32" s="1"/>
  <c r="O12" i="28" l="1"/>
  <c r="O14" i="28"/>
  <c r="T51" i="2"/>
  <c r="S86" i="2"/>
  <c r="AT35" i="32"/>
  <c r="AS46" i="32"/>
  <c r="V2" i="50"/>
  <c r="U21" i="50"/>
  <c r="U23" i="50" s="1"/>
  <c r="V20" i="50"/>
  <c r="V27" i="50"/>
  <c r="T59" i="31"/>
  <c r="S59" i="30"/>
  <c r="Q179" i="34"/>
  <c r="Q106" i="28"/>
  <c r="S59" i="33"/>
  <c r="T25" i="32"/>
  <c r="U55" i="32" s="1"/>
  <c r="U50" i="32"/>
  <c r="U50" i="2"/>
  <c r="Q88" i="28"/>
  <c r="Q74" i="31"/>
  <c r="S34" i="10"/>
  <c r="T70" i="10" s="1"/>
  <c r="P109" i="28"/>
  <c r="R31" i="32"/>
  <c r="S58" i="32"/>
  <c r="S28" i="32"/>
  <c r="T23" i="32"/>
  <c r="U53" i="32" s="1"/>
  <c r="S24" i="2"/>
  <c r="T54" i="2" s="1"/>
  <c r="S66" i="10"/>
  <c r="S30" i="10"/>
  <c r="T24" i="32"/>
  <c r="U54" i="32" s="1"/>
  <c r="S28" i="2"/>
  <c r="T58" i="2" s="1"/>
  <c r="AI2" i="43"/>
  <c r="AH80" i="43"/>
  <c r="AH77" i="43"/>
  <c r="AH82" i="43" s="1"/>
  <c r="AH78" i="43"/>
  <c r="AH83" i="43" s="1"/>
  <c r="AH79" i="43"/>
  <c r="AH84" i="43" s="1"/>
  <c r="V181" i="34"/>
  <c r="V109" i="34"/>
  <c r="V161" i="34"/>
  <c r="V142" i="34"/>
  <c r="V58" i="34"/>
  <c r="V126" i="34"/>
  <c r="V77" i="34"/>
  <c r="V22" i="34"/>
  <c r="V92" i="34"/>
  <c r="V40" i="34"/>
  <c r="V188" i="34"/>
  <c r="V87" i="28"/>
  <c r="V95" i="28" s="1"/>
  <c r="V103" i="28" s="1"/>
  <c r="V67" i="28"/>
  <c r="V75" i="28" s="1"/>
  <c r="V109" i="36"/>
  <c r="V92" i="36"/>
  <c r="V181" i="36"/>
  <c r="V161" i="36"/>
  <c r="V126" i="36"/>
  <c r="V58" i="36"/>
  <c r="V40" i="36"/>
  <c r="V22" i="36"/>
  <c r="V188" i="36"/>
  <c r="V77" i="36"/>
  <c r="V142" i="36"/>
  <c r="W4" i="43"/>
  <c r="W4" i="50" s="1"/>
  <c r="W4" i="35"/>
  <c r="W4" i="33"/>
  <c r="W4" i="31"/>
  <c r="W4" i="36"/>
  <c r="W4" i="34"/>
  <c r="W4" i="32"/>
  <c r="W4" i="30"/>
  <c r="W4" i="29"/>
  <c r="W4" i="10"/>
  <c r="W77" i="2"/>
  <c r="W49" i="2"/>
  <c r="W19" i="2"/>
  <c r="W65" i="2"/>
  <c r="W34" i="2"/>
  <c r="V126" i="29"/>
  <c r="V181" i="29"/>
  <c r="V142" i="29"/>
  <c r="V188" i="29"/>
  <c r="V161" i="29"/>
  <c r="V22" i="29"/>
  <c r="V40" i="29"/>
  <c r="V58" i="29"/>
  <c r="V92" i="29"/>
  <c r="V77" i="29"/>
  <c r="V109" i="29"/>
  <c r="Y5" i="28"/>
  <c r="X4" i="2"/>
  <c r="X21" i="28"/>
  <c r="X13" i="28"/>
  <c r="V188" i="30"/>
  <c r="V161" i="30"/>
  <c r="V142" i="30"/>
  <c r="V126" i="30"/>
  <c r="V109" i="30"/>
  <c r="V92" i="30"/>
  <c r="V22" i="30"/>
  <c r="V58" i="30"/>
  <c r="V40" i="30"/>
  <c r="V77" i="30"/>
  <c r="V181" i="30"/>
  <c r="V188" i="31"/>
  <c r="V142" i="31"/>
  <c r="V109" i="31"/>
  <c r="V77" i="31"/>
  <c r="V40" i="31"/>
  <c r="V92" i="31"/>
  <c r="V22" i="31"/>
  <c r="V161" i="31"/>
  <c r="V126" i="31"/>
  <c r="V181" i="31"/>
  <c r="V58" i="31"/>
  <c r="V77" i="33"/>
  <c r="V58" i="33"/>
  <c r="V92" i="33"/>
  <c r="V22" i="33"/>
  <c r="V40" i="33"/>
  <c r="V77" i="32"/>
  <c r="V49" i="32"/>
  <c r="V19" i="32"/>
  <c r="V65" i="32"/>
  <c r="V34" i="32"/>
  <c r="V188" i="35"/>
  <c r="V181" i="35"/>
  <c r="V126" i="35"/>
  <c r="V58" i="35"/>
  <c r="V161" i="35"/>
  <c r="V22" i="35"/>
  <c r="V142" i="35"/>
  <c r="V92" i="35"/>
  <c r="V77" i="35"/>
  <c r="V109" i="35"/>
  <c r="V40" i="35"/>
  <c r="W34" i="28"/>
  <c r="W59" i="28" s="1"/>
  <c r="V92" i="10"/>
  <c r="V77" i="10"/>
  <c r="V58" i="10"/>
  <c r="V40" i="10"/>
  <c r="V22" i="10"/>
  <c r="V58" i="43"/>
  <c r="V89" i="43"/>
  <c r="V76" i="43"/>
  <c r="V40" i="43"/>
  <c r="V22" i="43"/>
  <c r="AG46" i="2"/>
  <c r="AH39" i="2"/>
  <c r="P62" i="2"/>
  <c r="O6" i="28"/>
  <c r="P74" i="36"/>
  <c r="O26" i="28"/>
  <c r="P74" i="34"/>
  <c r="O24" i="28"/>
  <c r="O7" i="28"/>
  <c r="P74" i="35"/>
  <c r="O25" i="28"/>
  <c r="O9" i="28" s="1"/>
  <c r="S61" i="31"/>
  <c r="S73" i="31" s="1"/>
  <c r="S100" i="28" s="1"/>
  <c r="R164" i="31"/>
  <c r="R176" i="31" s="1"/>
  <c r="R183" i="31" s="1"/>
  <c r="R185" i="31" s="1"/>
  <c r="S25" i="31"/>
  <c r="S37" i="31" s="1"/>
  <c r="R145" i="31"/>
  <c r="R157" i="31" s="1"/>
  <c r="R37" i="10"/>
  <c r="S52" i="32"/>
  <c r="S22" i="32"/>
  <c r="U20" i="32"/>
  <c r="S23" i="2"/>
  <c r="T53" i="2" s="1"/>
  <c r="O198" i="31"/>
  <c r="S69" i="10"/>
  <c r="S33" i="10"/>
  <c r="N198" i="36"/>
  <c r="N200" i="36" s="1"/>
  <c r="P196" i="31"/>
  <c r="P198" i="31" s="1"/>
  <c r="P186" i="31"/>
  <c r="S27" i="2"/>
  <c r="T57" i="2" s="1"/>
  <c r="Q62" i="32"/>
  <c r="Q22" i="28" s="1"/>
  <c r="O197" i="35"/>
  <c r="P177" i="34"/>
  <c r="O193" i="36"/>
  <c r="O194" i="36" s="1"/>
  <c r="R37" i="36"/>
  <c r="Q158" i="31"/>
  <c r="N27" i="28"/>
  <c r="N6" i="28"/>
  <c r="O196" i="35"/>
  <c r="O193" i="35"/>
  <c r="Q190" i="31"/>
  <c r="Q192" i="31" s="1"/>
  <c r="P178" i="36"/>
  <c r="P179" i="36" s="1"/>
  <c r="Q177" i="31"/>
  <c r="P177" i="36"/>
  <c r="P191" i="31"/>
  <c r="P193" i="31" s="1"/>
  <c r="P190" i="36"/>
  <c r="P192" i="36" s="1"/>
  <c r="O196" i="36"/>
  <c r="P189" i="36"/>
  <c r="P158" i="36"/>
  <c r="O197" i="36"/>
  <c r="R73" i="36"/>
  <c r="R108" i="28" s="1"/>
  <c r="R92" i="28" s="1"/>
  <c r="P158" i="34"/>
  <c r="O186" i="35"/>
  <c r="AI41" i="35"/>
  <c r="AH55" i="35"/>
  <c r="N194" i="36"/>
  <c r="S59" i="10"/>
  <c r="S23" i="10"/>
  <c r="N198" i="34"/>
  <c r="N200" i="34" s="1"/>
  <c r="R73" i="34"/>
  <c r="Q157" i="36"/>
  <c r="Q176" i="36"/>
  <c r="Q183" i="36" s="1"/>
  <c r="Q185" i="36" s="1"/>
  <c r="N194" i="35"/>
  <c r="N198" i="35"/>
  <c r="N200" i="35" s="1"/>
  <c r="S34" i="35"/>
  <c r="S70" i="35"/>
  <c r="R154" i="35"/>
  <c r="R173" i="35"/>
  <c r="Q176" i="34"/>
  <c r="X25" i="35"/>
  <c r="X61" i="35"/>
  <c r="W164" i="35"/>
  <c r="W145" i="35"/>
  <c r="T70" i="31"/>
  <c r="S154" i="31"/>
  <c r="T34" i="31"/>
  <c r="S173" i="31"/>
  <c r="P183" i="34"/>
  <c r="P185" i="34" s="1"/>
  <c r="P190" i="34"/>
  <c r="P192" i="34" s="1"/>
  <c r="X30" i="35"/>
  <c r="X66" i="35"/>
  <c r="W169" i="35"/>
  <c r="W150" i="35"/>
  <c r="S29" i="34"/>
  <c r="S65" i="34"/>
  <c r="R149" i="34"/>
  <c r="R168" i="34"/>
  <c r="T29" i="31"/>
  <c r="T65" i="31"/>
  <c r="S149" i="31"/>
  <c r="S168" i="31"/>
  <c r="W28" i="35"/>
  <c r="W64" i="35"/>
  <c r="V167" i="35"/>
  <c r="V148" i="35"/>
  <c r="S30" i="36"/>
  <c r="S66" i="36"/>
  <c r="R169" i="36"/>
  <c r="R150" i="36"/>
  <c r="S30" i="34"/>
  <c r="S66" i="34"/>
  <c r="R169" i="34"/>
  <c r="R150" i="34"/>
  <c r="X33" i="35"/>
  <c r="X69" i="35"/>
  <c r="W172" i="35"/>
  <c r="W153" i="35"/>
  <c r="T33" i="31"/>
  <c r="T69" i="31"/>
  <c r="S153" i="31"/>
  <c r="S172" i="31"/>
  <c r="T30" i="31"/>
  <c r="T66" i="31"/>
  <c r="S169" i="31"/>
  <c r="S150" i="31"/>
  <c r="O184" i="34"/>
  <c r="O186" i="34" s="1"/>
  <c r="O196" i="34"/>
  <c r="S31" i="35"/>
  <c r="S67" i="35"/>
  <c r="R151" i="35"/>
  <c r="R170" i="35"/>
  <c r="S23" i="35"/>
  <c r="S59" i="35"/>
  <c r="R162" i="35"/>
  <c r="R37" i="35"/>
  <c r="R143" i="35"/>
  <c r="S52" i="2"/>
  <c r="S22" i="2"/>
  <c r="R31" i="2"/>
  <c r="S59" i="2"/>
  <c r="S23" i="34"/>
  <c r="S59" i="34"/>
  <c r="R162" i="34"/>
  <c r="R143" i="34"/>
  <c r="R37" i="34"/>
  <c r="S35" i="34"/>
  <c r="S71" i="34"/>
  <c r="R155" i="34"/>
  <c r="R174" i="34"/>
  <c r="P189" i="34"/>
  <c r="P182" i="34"/>
  <c r="U24" i="35"/>
  <c r="U60" i="35"/>
  <c r="T163" i="35"/>
  <c r="T144" i="35"/>
  <c r="W32" i="35"/>
  <c r="W68" i="35"/>
  <c r="V152" i="35"/>
  <c r="V171" i="35"/>
  <c r="O197" i="34"/>
  <c r="O191" i="34"/>
  <c r="O193" i="34" s="1"/>
  <c r="T27" i="31"/>
  <c r="T63" i="31"/>
  <c r="S166" i="31"/>
  <c r="S147" i="31"/>
  <c r="Q182" i="31"/>
  <c r="Q196" i="31" s="1"/>
  <c r="P189" i="35"/>
  <c r="P178" i="35"/>
  <c r="P179" i="35" s="1"/>
  <c r="P182" i="35"/>
  <c r="P158" i="35"/>
  <c r="U31" i="31"/>
  <c r="U67" i="31"/>
  <c r="T151" i="31"/>
  <c r="T170" i="31"/>
  <c r="S26" i="34"/>
  <c r="S62" i="34"/>
  <c r="R146" i="34"/>
  <c r="R165" i="34"/>
  <c r="S31" i="36"/>
  <c r="S67" i="36"/>
  <c r="R151" i="36"/>
  <c r="R170" i="36"/>
  <c r="AA26" i="35"/>
  <c r="AA62" i="35"/>
  <c r="Z165" i="35"/>
  <c r="Z146" i="35"/>
  <c r="S34" i="36"/>
  <c r="S70" i="36"/>
  <c r="R173" i="36"/>
  <c r="R154" i="36"/>
  <c r="T71" i="31"/>
  <c r="T35" i="31"/>
  <c r="S155" i="31"/>
  <c r="S174" i="31"/>
  <c r="S33" i="34"/>
  <c r="S69" i="34"/>
  <c r="R172" i="34"/>
  <c r="R153" i="34"/>
  <c r="P190" i="35"/>
  <c r="P192" i="35" s="1"/>
  <c r="P183" i="35"/>
  <c r="P185" i="35" s="1"/>
  <c r="P177" i="35"/>
  <c r="S31" i="34"/>
  <c r="S67" i="34"/>
  <c r="R170" i="34"/>
  <c r="R151" i="34"/>
  <c r="S32" i="36"/>
  <c r="S68" i="36"/>
  <c r="R171" i="36"/>
  <c r="R152" i="36"/>
  <c r="T23" i="36"/>
  <c r="T59" i="36"/>
  <c r="S162" i="36"/>
  <c r="S143" i="36"/>
  <c r="S25" i="36"/>
  <c r="S61" i="36"/>
  <c r="R145" i="36"/>
  <c r="R164" i="36"/>
  <c r="S35" i="36"/>
  <c r="S71" i="36"/>
  <c r="R174" i="36"/>
  <c r="R155" i="36"/>
  <c r="S32" i="34"/>
  <c r="S68" i="34"/>
  <c r="R171" i="34"/>
  <c r="R152" i="34"/>
  <c r="S24" i="34"/>
  <c r="S60" i="34"/>
  <c r="R144" i="34"/>
  <c r="R163" i="34"/>
  <c r="T60" i="31"/>
  <c r="S144" i="31"/>
  <c r="T24" i="31"/>
  <c r="S163" i="31"/>
  <c r="X35" i="35"/>
  <c r="X71" i="35"/>
  <c r="W174" i="35"/>
  <c r="W155" i="35"/>
  <c r="S28" i="34"/>
  <c r="S64" i="34"/>
  <c r="R148" i="34"/>
  <c r="R167" i="34"/>
  <c r="V29" i="36"/>
  <c r="V65" i="36"/>
  <c r="U149" i="36"/>
  <c r="U168" i="36"/>
  <c r="S27" i="34"/>
  <c r="S63" i="34"/>
  <c r="R166" i="34"/>
  <c r="R147" i="34"/>
  <c r="S27" i="36"/>
  <c r="S63" i="36"/>
  <c r="R147" i="36"/>
  <c r="R166" i="36"/>
  <c r="W27" i="35"/>
  <c r="W63" i="35"/>
  <c r="V166" i="35"/>
  <c r="V147" i="35"/>
  <c r="T68" i="31"/>
  <c r="S171" i="31"/>
  <c r="S152" i="31"/>
  <c r="T32" i="31"/>
  <c r="T26" i="31"/>
  <c r="T62" i="31"/>
  <c r="S146" i="31"/>
  <c r="S165" i="31"/>
  <c r="S34" i="34"/>
  <c r="S70" i="34"/>
  <c r="R173" i="34"/>
  <c r="R154" i="34"/>
  <c r="S25" i="34"/>
  <c r="S61" i="34"/>
  <c r="R145" i="34"/>
  <c r="R164" i="34"/>
  <c r="Q189" i="31"/>
  <c r="Q178" i="31"/>
  <c r="Q179" i="31" s="1"/>
  <c r="Q176" i="35"/>
  <c r="N194" i="34"/>
  <c r="S28" i="36"/>
  <c r="S64" i="36"/>
  <c r="R148" i="36"/>
  <c r="R167" i="36"/>
  <c r="R73" i="35"/>
  <c r="R107" i="28" s="1"/>
  <c r="S26" i="36"/>
  <c r="S62" i="36"/>
  <c r="R165" i="36"/>
  <c r="R146" i="36"/>
  <c r="Q157" i="34"/>
  <c r="T64" i="31"/>
  <c r="S167" i="31"/>
  <c r="T28" i="31"/>
  <c r="S148" i="31"/>
  <c r="S24" i="36"/>
  <c r="S60" i="36"/>
  <c r="R163" i="36"/>
  <c r="R144" i="36"/>
  <c r="X29" i="35"/>
  <c r="X65" i="35"/>
  <c r="W168" i="35"/>
  <c r="W149" i="35"/>
  <c r="S33" i="36"/>
  <c r="S69" i="36"/>
  <c r="R153" i="36"/>
  <c r="R172" i="36"/>
  <c r="Q157" i="35"/>
  <c r="P196" i="36"/>
  <c r="P184" i="36"/>
  <c r="P186" i="36" s="1"/>
  <c r="P74" i="33"/>
  <c r="P23" i="28" s="1"/>
  <c r="P7" i="28" s="1"/>
  <c r="P74" i="30"/>
  <c r="P17" i="28" s="1"/>
  <c r="AB41" i="33"/>
  <c r="AA55" i="33"/>
  <c r="AF41" i="30"/>
  <c r="AE55" i="30"/>
  <c r="Q74" i="10"/>
  <c r="Q15" i="28" s="1"/>
  <c r="R61" i="32"/>
  <c r="R104" i="28" s="1"/>
  <c r="T21" i="32"/>
  <c r="U51" i="32" s="1"/>
  <c r="T29" i="32"/>
  <c r="U59" i="32" s="1"/>
  <c r="AD41" i="10"/>
  <c r="AC55" i="10"/>
  <c r="AA41" i="34"/>
  <c r="Z55" i="34"/>
  <c r="N194" i="30"/>
  <c r="P177" i="30"/>
  <c r="N198" i="30"/>
  <c r="N200" i="30" s="1"/>
  <c r="Q73" i="30"/>
  <c r="Q99" i="28" s="1"/>
  <c r="Q91" i="28" s="1"/>
  <c r="P182" i="30"/>
  <c r="P178" i="30"/>
  <c r="P179" i="30" s="1"/>
  <c r="P189" i="30"/>
  <c r="S33" i="33"/>
  <c r="T69" i="33" s="1"/>
  <c r="P183" i="30"/>
  <c r="P185" i="30" s="1"/>
  <c r="P190" i="30"/>
  <c r="P192" i="30" s="1"/>
  <c r="S32" i="33"/>
  <c r="T68" i="33" s="1"/>
  <c r="R149" i="30"/>
  <c r="R168" i="30"/>
  <c r="S29" i="30"/>
  <c r="T65" i="30" s="1"/>
  <c r="R152" i="30"/>
  <c r="R171" i="30"/>
  <c r="S32" i="30"/>
  <c r="T68" i="30" s="1"/>
  <c r="T25" i="33"/>
  <c r="U61" i="33" s="1"/>
  <c r="R163" i="30"/>
  <c r="R144" i="30"/>
  <c r="S24" i="30"/>
  <c r="T60" i="30" s="1"/>
  <c r="S31" i="33"/>
  <c r="T67" i="33" s="1"/>
  <c r="Q73" i="33"/>
  <c r="Q105" i="28" s="1"/>
  <c r="Q89" i="28" s="1"/>
  <c r="S34" i="33"/>
  <c r="T70" i="33" s="1"/>
  <c r="S27" i="33"/>
  <c r="T63" i="33" s="1"/>
  <c r="S35" i="33"/>
  <c r="T71" i="33" s="1"/>
  <c r="O184" i="30"/>
  <c r="O186" i="30" s="1"/>
  <c r="O196" i="30"/>
  <c r="S24" i="33"/>
  <c r="T60" i="33" s="1"/>
  <c r="S23" i="33"/>
  <c r="R37" i="33"/>
  <c r="S30" i="33"/>
  <c r="T66" i="33" s="1"/>
  <c r="S26" i="33"/>
  <c r="T62" i="33" s="1"/>
  <c r="R162" i="30"/>
  <c r="S23" i="30"/>
  <c r="R143" i="30"/>
  <c r="R37" i="30"/>
  <c r="S29" i="33"/>
  <c r="T65" i="33" s="1"/>
  <c r="P158" i="30"/>
  <c r="S34" i="30"/>
  <c r="T70" i="30" s="1"/>
  <c r="R173" i="30"/>
  <c r="R154" i="30"/>
  <c r="R165" i="30"/>
  <c r="R146" i="30"/>
  <c r="S26" i="30"/>
  <c r="T62" i="30" s="1"/>
  <c r="R169" i="30"/>
  <c r="S30" i="30"/>
  <c r="T66" i="30" s="1"/>
  <c r="R150" i="30"/>
  <c r="Q157" i="30"/>
  <c r="R164" i="30"/>
  <c r="R145" i="30"/>
  <c r="S25" i="30"/>
  <c r="T61" i="30" s="1"/>
  <c r="O191" i="30"/>
  <c r="O193" i="30" s="1"/>
  <c r="O197" i="30"/>
  <c r="R170" i="30"/>
  <c r="R151" i="30"/>
  <c r="S31" i="30"/>
  <c r="T67" i="30" s="1"/>
  <c r="R147" i="30"/>
  <c r="R166" i="30"/>
  <c r="S27" i="30"/>
  <c r="T63" i="30" s="1"/>
  <c r="S28" i="33"/>
  <c r="T64" i="33" s="1"/>
  <c r="Q176" i="30"/>
  <c r="R172" i="30"/>
  <c r="R153" i="30"/>
  <c r="S33" i="30"/>
  <c r="T69" i="30" s="1"/>
  <c r="S35" i="30"/>
  <c r="T71" i="30" s="1"/>
  <c r="R155" i="30"/>
  <c r="R174" i="30"/>
  <c r="R167" i="30"/>
  <c r="R148" i="30"/>
  <c r="S28" i="30"/>
  <c r="T64" i="30" s="1"/>
  <c r="T23" i="31"/>
  <c r="S143" i="31"/>
  <c r="S162" i="31"/>
  <c r="T25" i="2"/>
  <c r="U55" i="2" s="1"/>
  <c r="T21" i="2"/>
  <c r="U20" i="2"/>
  <c r="R73" i="10"/>
  <c r="R97" i="28" s="1"/>
  <c r="T26" i="2"/>
  <c r="U56" i="2" s="1"/>
  <c r="S29" i="2"/>
  <c r="T59" i="2" s="1"/>
  <c r="R61" i="2"/>
  <c r="R96" i="28" s="1"/>
  <c r="T28" i="10"/>
  <c r="U64" i="10" s="1"/>
  <c r="T27" i="10"/>
  <c r="U63" i="10" s="1"/>
  <c r="T32" i="10"/>
  <c r="U68" i="10" s="1"/>
  <c r="T26" i="10"/>
  <c r="U62" i="10" s="1"/>
  <c r="T34" i="10"/>
  <c r="U70" i="10" s="1"/>
  <c r="T31" i="10"/>
  <c r="U67" i="10" s="1"/>
  <c r="T29" i="10"/>
  <c r="U65" i="10" s="1"/>
  <c r="U24" i="10"/>
  <c r="V60" i="10" s="1"/>
  <c r="T25" i="10"/>
  <c r="U61" i="10" s="1"/>
  <c r="T35" i="10"/>
  <c r="U71" i="10" s="1"/>
  <c r="U27" i="32"/>
  <c r="V57" i="32" s="1"/>
  <c r="U26" i="32"/>
  <c r="V56" i="32" s="1"/>
  <c r="P12" i="28" l="1"/>
  <c r="P14" i="28"/>
  <c r="U51" i="2"/>
  <c r="T86" i="2"/>
  <c r="U86" i="2" s="1"/>
  <c r="AU35" i="32"/>
  <c r="AT46" i="32"/>
  <c r="V21" i="50"/>
  <c r="V23" i="50" s="1"/>
  <c r="W2" i="50"/>
  <c r="W27" i="50"/>
  <c r="W20" i="50"/>
  <c r="U59" i="31"/>
  <c r="T59" i="30"/>
  <c r="R74" i="31"/>
  <c r="S74" i="31" s="1"/>
  <c r="R179" i="34"/>
  <c r="R106" i="28"/>
  <c r="Q109" i="28"/>
  <c r="T59" i="33"/>
  <c r="U25" i="32"/>
  <c r="V55" i="32" s="1"/>
  <c r="U23" i="32"/>
  <c r="V53" i="32" s="1"/>
  <c r="V50" i="32"/>
  <c r="V50" i="2"/>
  <c r="R88" i="28"/>
  <c r="Q62" i="2"/>
  <c r="Q74" i="35"/>
  <c r="Q25" i="28" s="1"/>
  <c r="P25" i="28"/>
  <c r="P9" i="28" s="1"/>
  <c r="Q74" i="34"/>
  <c r="Q24" i="28" s="1"/>
  <c r="P24" i="28"/>
  <c r="Q74" i="36"/>
  <c r="Q26" i="28" s="1"/>
  <c r="P26" i="28"/>
  <c r="S31" i="32"/>
  <c r="T58" i="32"/>
  <c r="T28" i="32"/>
  <c r="U24" i="32"/>
  <c r="V54" i="32" s="1"/>
  <c r="T24" i="2"/>
  <c r="U54" i="2" s="1"/>
  <c r="T66" i="10"/>
  <c r="T30" i="10"/>
  <c r="T28" i="2"/>
  <c r="U58" i="2" s="1"/>
  <c r="O198" i="35"/>
  <c r="AJ2" i="43"/>
  <c r="AI80" i="43"/>
  <c r="AI79" i="43"/>
  <c r="AI84" i="43" s="1"/>
  <c r="AI77" i="43"/>
  <c r="AI82" i="43" s="1"/>
  <c r="AI78" i="43"/>
  <c r="AI83" i="43" s="1"/>
  <c r="W87" i="28"/>
  <c r="W95" i="28" s="1"/>
  <c r="W103" i="28" s="1"/>
  <c r="W67" i="28"/>
  <c r="W75" i="28" s="1"/>
  <c r="W77" i="32"/>
  <c r="W34" i="32"/>
  <c r="W65" i="32"/>
  <c r="W49" i="32"/>
  <c r="W19" i="32"/>
  <c r="W142" i="34"/>
  <c r="W161" i="34"/>
  <c r="W188" i="34"/>
  <c r="W181" i="34"/>
  <c r="W92" i="34"/>
  <c r="W77" i="34"/>
  <c r="W109" i="34"/>
  <c r="W22" i="34"/>
  <c r="W40" i="34"/>
  <c r="W58" i="34"/>
  <c r="W126" i="34"/>
  <c r="X34" i="28"/>
  <c r="X59" i="28" s="1"/>
  <c r="W188" i="36"/>
  <c r="W142" i="36"/>
  <c r="W77" i="36"/>
  <c r="W109" i="36"/>
  <c r="W161" i="36"/>
  <c r="W58" i="36"/>
  <c r="W126" i="36"/>
  <c r="W40" i="36"/>
  <c r="W92" i="36"/>
  <c r="W181" i="36"/>
  <c r="W22" i="36"/>
  <c r="X4" i="36"/>
  <c r="X4" i="34"/>
  <c r="X4" i="32"/>
  <c r="X4" i="30"/>
  <c r="X4" i="43"/>
  <c r="X4" i="50" s="1"/>
  <c r="X4" i="35"/>
  <c r="X4" i="33"/>
  <c r="X4" i="31"/>
  <c r="X4" i="29"/>
  <c r="X4" i="10"/>
  <c r="X77" i="2"/>
  <c r="X65" i="2"/>
  <c r="X49" i="2"/>
  <c r="X34" i="2"/>
  <c r="X19" i="2"/>
  <c r="W181" i="31"/>
  <c r="W126" i="31"/>
  <c r="W92" i="31"/>
  <c r="W58" i="31"/>
  <c r="W22" i="31"/>
  <c r="W188" i="31"/>
  <c r="W109" i="31"/>
  <c r="W40" i="31"/>
  <c r="W161" i="31"/>
  <c r="W77" i="31"/>
  <c r="W142" i="31"/>
  <c r="Z5" i="28"/>
  <c r="Y4" i="2"/>
  <c r="Y21" i="28"/>
  <c r="Y13" i="28"/>
  <c r="W77" i="33"/>
  <c r="W40" i="33"/>
  <c r="W92" i="33"/>
  <c r="W58" i="33"/>
  <c r="W22" i="33"/>
  <c r="W77" i="10"/>
  <c r="W40" i="10"/>
  <c r="W92" i="10"/>
  <c r="W58" i="10"/>
  <c r="W22" i="10"/>
  <c r="W126" i="35"/>
  <c r="W109" i="35"/>
  <c r="W92" i="35"/>
  <c r="W188" i="35"/>
  <c r="W77" i="35"/>
  <c r="W181" i="35"/>
  <c r="W58" i="35"/>
  <c r="W40" i="35"/>
  <c r="W142" i="35"/>
  <c r="W22" i="35"/>
  <c r="W161" i="35"/>
  <c r="W126" i="29"/>
  <c r="W142" i="29"/>
  <c r="W161" i="29"/>
  <c r="W22" i="29"/>
  <c r="W40" i="29"/>
  <c r="W58" i="29"/>
  <c r="W92" i="29"/>
  <c r="W181" i="29"/>
  <c r="W77" i="29"/>
  <c r="W188" i="29"/>
  <c r="W109" i="29"/>
  <c r="W58" i="43"/>
  <c r="W89" i="43"/>
  <c r="W22" i="43"/>
  <c r="W76" i="43"/>
  <c r="W40" i="43"/>
  <c r="W22" i="30"/>
  <c r="W142" i="30"/>
  <c r="W77" i="30"/>
  <c r="W92" i="30"/>
  <c r="W109" i="30"/>
  <c r="W181" i="30"/>
  <c r="W126" i="30"/>
  <c r="W188" i="30"/>
  <c r="W161" i="30"/>
  <c r="W58" i="30"/>
  <c r="W40" i="30"/>
  <c r="O27" i="28"/>
  <c r="AI39" i="2"/>
  <c r="AH46" i="2"/>
  <c r="R62" i="32"/>
  <c r="R22" i="28" s="1"/>
  <c r="V20" i="32"/>
  <c r="W50" i="32" s="1"/>
  <c r="S37" i="10"/>
  <c r="T61" i="31"/>
  <c r="T73" i="31" s="1"/>
  <c r="T100" i="28" s="1"/>
  <c r="S164" i="31"/>
  <c r="S176" i="31" s="1"/>
  <c r="S183" i="31" s="1"/>
  <c r="S185" i="31" s="1"/>
  <c r="T25" i="31"/>
  <c r="T37" i="31" s="1"/>
  <c r="S145" i="31"/>
  <c r="S157" i="31" s="1"/>
  <c r="S189" i="31" s="1"/>
  <c r="T52" i="32"/>
  <c r="T22" i="32"/>
  <c r="T23" i="2"/>
  <c r="U53" i="2" s="1"/>
  <c r="P194" i="31"/>
  <c r="T69" i="10"/>
  <c r="T33" i="10"/>
  <c r="T27" i="2"/>
  <c r="U57" i="2" s="1"/>
  <c r="Q177" i="34"/>
  <c r="Q184" i="31"/>
  <c r="Q186" i="31" s="1"/>
  <c r="P197" i="36"/>
  <c r="P198" i="36" s="1"/>
  <c r="R158" i="31"/>
  <c r="P191" i="36"/>
  <c r="P193" i="36" s="1"/>
  <c r="P194" i="36" s="1"/>
  <c r="Q158" i="34"/>
  <c r="Q197" i="31"/>
  <c r="Q198" i="31" s="1"/>
  <c r="O194" i="35"/>
  <c r="Q158" i="36"/>
  <c r="Q191" i="31"/>
  <c r="Q193" i="31" s="1"/>
  <c r="O198" i="36"/>
  <c r="R157" i="35"/>
  <c r="R189" i="35" s="1"/>
  <c r="AJ41" i="35"/>
  <c r="AI55" i="35"/>
  <c r="Q177" i="36"/>
  <c r="T59" i="10"/>
  <c r="T23" i="10"/>
  <c r="R176" i="36"/>
  <c r="R190" i="36" s="1"/>
  <c r="R192" i="36" s="1"/>
  <c r="Q190" i="36"/>
  <c r="Q192" i="36" s="1"/>
  <c r="R157" i="36"/>
  <c r="R189" i="36" s="1"/>
  <c r="Q178" i="36"/>
  <c r="Q179" i="36" s="1"/>
  <c r="S73" i="36"/>
  <c r="S108" i="28" s="1"/>
  <c r="S92" i="28" s="1"/>
  <c r="Q182" i="36"/>
  <c r="Q196" i="36" s="1"/>
  <c r="Q189" i="36"/>
  <c r="Q191" i="36" s="1"/>
  <c r="O198" i="34"/>
  <c r="R177" i="31"/>
  <c r="T33" i="36"/>
  <c r="T69" i="36"/>
  <c r="S172" i="36"/>
  <c r="S153" i="36"/>
  <c r="T24" i="36"/>
  <c r="T60" i="36"/>
  <c r="S163" i="36"/>
  <c r="S144" i="36"/>
  <c r="T34" i="34"/>
  <c r="T70" i="34"/>
  <c r="S173" i="34"/>
  <c r="S154" i="34"/>
  <c r="T27" i="36"/>
  <c r="T63" i="36"/>
  <c r="S166" i="36"/>
  <c r="S147" i="36"/>
  <c r="W29" i="36"/>
  <c r="W65" i="36"/>
  <c r="V168" i="36"/>
  <c r="V149" i="36"/>
  <c r="Y35" i="35"/>
  <c r="Y71" i="35"/>
  <c r="X155" i="35"/>
  <c r="X174" i="35"/>
  <c r="T24" i="34"/>
  <c r="T60" i="34"/>
  <c r="S163" i="34"/>
  <c r="S144" i="34"/>
  <c r="T35" i="36"/>
  <c r="T71" i="36"/>
  <c r="S155" i="36"/>
  <c r="S174" i="36"/>
  <c r="V24" i="35"/>
  <c r="V60" i="35"/>
  <c r="U163" i="35"/>
  <c r="U144" i="35"/>
  <c r="U23" i="36"/>
  <c r="U59" i="36"/>
  <c r="T162" i="36"/>
  <c r="T143" i="36"/>
  <c r="R157" i="34"/>
  <c r="T26" i="36"/>
  <c r="T62" i="36"/>
  <c r="S146" i="36"/>
  <c r="S165" i="36"/>
  <c r="T31" i="34"/>
  <c r="T67" i="34"/>
  <c r="S151" i="34"/>
  <c r="S170" i="34"/>
  <c r="T34" i="36"/>
  <c r="T70" i="36"/>
  <c r="S173" i="36"/>
  <c r="S154" i="36"/>
  <c r="T31" i="36"/>
  <c r="T67" i="36"/>
  <c r="S170" i="36"/>
  <c r="S151" i="36"/>
  <c r="P191" i="34"/>
  <c r="P193" i="34" s="1"/>
  <c r="P197" i="34"/>
  <c r="T34" i="35"/>
  <c r="T70" i="35"/>
  <c r="S154" i="35"/>
  <c r="S173" i="35"/>
  <c r="R189" i="31"/>
  <c r="Q190" i="35"/>
  <c r="Q192" i="35" s="1"/>
  <c r="Q183" i="35"/>
  <c r="Q185" i="35" s="1"/>
  <c r="Q177" i="35"/>
  <c r="V31" i="31"/>
  <c r="V67" i="31"/>
  <c r="U170" i="31"/>
  <c r="U151" i="31"/>
  <c r="S73" i="34"/>
  <c r="R176" i="35"/>
  <c r="O194" i="34"/>
  <c r="U33" i="31"/>
  <c r="U69" i="31"/>
  <c r="T153" i="31"/>
  <c r="T172" i="31"/>
  <c r="T30" i="34"/>
  <c r="T66" i="34"/>
  <c r="S150" i="34"/>
  <c r="S169" i="34"/>
  <c r="X28" i="35"/>
  <c r="X64" i="35"/>
  <c r="W148" i="35"/>
  <c r="W167" i="35"/>
  <c r="T29" i="34"/>
  <c r="T65" i="34"/>
  <c r="S168" i="34"/>
  <c r="S149" i="34"/>
  <c r="T28" i="36"/>
  <c r="T64" i="36"/>
  <c r="S167" i="36"/>
  <c r="S148" i="36"/>
  <c r="U64" i="31"/>
  <c r="T148" i="31"/>
  <c r="U28" i="31"/>
  <c r="T167" i="31"/>
  <c r="U60" i="31"/>
  <c r="U24" i="31"/>
  <c r="T144" i="31"/>
  <c r="T163" i="31"/>
  <c r="T33" i="34"/>
  <c r="T69" i="34"/>
  <c r="S172" i="34"/>
  <c r="S153" i="34"/>
  <c r="R176" i="34"/>
  <c r="R190" i="31"/>
  <c r="R192" i="31" s="1"/>
  <c r="R178" i="31"/>
  <c r="R179" i="31" s="1"/>
  <c r="Q74" i="33"/>
  <c r="Q23" i="28" s="1"/>
  <c r="Q7" i="28" s="1"/>
  <c r="Q182" i="35"/>
  <c r="Q178" i="35"/>
  <c r="Q179" i="35" s="1"/>
  <c r="Q189" i="35"/>
  <c r="Y29" i="35"/>
  <c r="Y65" i="35"/>
  <c r="X168" i="35"/>
  <c r="X149" i="35"/>
  <c r="T25" i="34"/>
  <c r="T61" i="34"/>
  <c r="S145" i="34"/>
  <c r="S164" i="34"/>
  <c r="U26" i="31"/>
  <c r="U62" i="31"/>
  <c r="T146" i="31"/>
  <c r="T165" i="31"/>
  <c r="X27" i="35"/>
  <c r="X63" i="35"/>
  <c r="W166" i="35"/>
  <c r="W147" i="35"/>
  <c r="T27" i="34"/>
  <c r="T63" i="34"/>
  <c r="S166" i="34"/>
  <c r="S147" i="34"/>
  <c r="T28" i="34"/>
  <c r="T64" i="34"/>
  <c r="S167" i="34"/>
  <c r="S148" i="34"/>
  <c r="T32" i="34"/>
  <c r="T68" i="34"/>
  <c r="S152" i="34"/>
  <c r="S171" i="34"/>
  <c r="T25" i="36"/>
  <c r="T61" i="36"/>
  <c r="S164" i="36"/>
  <c r="S145" i="36"/>
  <c r="Q158" i="35"/>
  <c r="X32" i="35"/>
  <c r="X68" i="35"/>
  <c r="W171" i="35"/>
  <c r="W152" i="35"/>
  <c r="T23" i="34"/>
  <c r="T59" i="34"/>
  <c r="S143" i="34"/>
  <c r="S162" i="34"/>
  <c r="S37" i="34"/>
  <c r="S73" i="35"/>
  <c r="S107" i="28" s="1"/>
  <c r="T31" i="35"/>
  <c r="T67" i="35"/>
  <c r="S151" i="35"/>
  <c r="S170" i="35"/>
  <c r="R182" i="31"/>
  <c r="R196" i="31" s="1"/>
  <c r="Q182" i="34"/>
  <c r="Q189" i="34"/>
  <c r="U68" i="31"/>
  <c r="U32" i="31"/>
  <c r="T171" i="31"/>
  <c r="T152" i="31"/>
  <c r="U35" i="31"/>
  <c r="U71" i="31"/>
  <c r="T174" i="31"/>
  <c r="T155" i="31"/>
  <c r="P184" i="35"/>
  <c r="P186" i="35" s="1"/>
  <c r="P196" i="35"/>
  <c r="U27" i="31"/>
  <c r="U63" i="31"/>
  <c r="T166" i="31"/>
  <c r="T147" i="31"/>
  <c r="T23" i="35"/>
  <c r="T59" i="35"/>
  <c r="S37" i="35"/>
  <c r="S143" i="35"/>
  <c r="S162" i="35"/>
  <c r="Y25" i="35"/>
  <c r="Y61" i="35"/>
  <c r="X164" i="35"/>
  <c r="X145" i="35"/>
  <c r="P184" i="34"/>
  <c r="P186" i="34" s="1"/>
  <c r="P196" i="34"/>
  <c r="S37" i="36"/>
  <c r="T32" i="36"/>
  <c r="T68" i="36"/>
  <c r="S152" i="36"/>
  <c r="S171" i="36"/>
  <c r="AB26" i="35"/>
  <c r="AB62" i="35"/>
  <c r="AA165" i="35"/>
  <c r="AA146" i="35"/>
  <c r="U70" i="31"/>
  <c r="U34" i="31"/>
  <c r="T154" i="31"/>
  <c r="T173" i="31"/>
  <c r="Q190" i="34"/>
  <c r="Q192" i="34" s="1"/>
  <c r="Q183" i="34"/>
  <c r="Q185" i="34" s="1"/>
  <c r="T26" i="34"/>
  <c r="T62" i="34"/>
  <c r="S146" i="34"/>
  <c r="S165" i="34"/>
  <c r="P191" i="35"/>
  <c r="P193" i="35" s="1"/>
  <c r="P197" i="35"/>
  <c r="T35" i="34"/>
  <c r="T71" i="34"/>
  <c r="S155" i="34"/>
  <c r="S174" i="34"/>
  <c r="T52" i="2"/>
  <c r="T22" i="2"/>
  <c r="U30" i="31"/>
  <c r="U66" i="31"/>
  <c r="T150" i="31"/>
  <c r="T169" i="31"/>
  <c r="Y33" i="35"/>
  <c r="Y69" i="35"/>
  <c r="X172" i="35"/>
  <c r="X153" i="35"/>
  <c r="T30" i="36"/>
  <c r="T66" i="36"/>
  <c r="S150" i="36"/>
  <c r="S169" i="36"/>
  <c r="T149" i="31"/>
  <c r="U65" i="31"/>
  <c r="T168" i="31"/>
  <c r="U29" i="31"/>
  <c r="Y30" i="35"/>
  <c r="Y66" i="35"/>
  <c r="X169" i="35"/>
  <c r="X150" i="35"/>
  <c r="Q74" i="30"/>
  <c r="Q17" i="28" s="1"/>
  <c r="AC41" i="33"/>
  <c r="AB55" i="33"/>
  <c r="AG41" i="30"/>
  <c r="AF55" i="30"/>
  <c r="R74" i="10"/>
  <c r="R15" i="28" s="1"/>
  <c r="S61" i="32"/>
  <c r="S104" i="28" s="1"/>
  <c r="U29" i="32"/>
  <c r="V59" i="32" s="1"/>
  <c r="U21" i="32"/>
  <c r="V51" i="32" s="1"/>
  <c r="AE41" i="10"/>
  <c r="AD55" i="10"/>
  <c r="AB41" i="34"/>
  <c r="AA55" i="34"/>
  <c r="O194" i="30"/>
  <c r="S174" i="30"/>
  <c r="T35" i="30"/>
  <c r="U71" i="30" s="1"/>
  <c r="S155" i="30"/>
  <c r="T29" i="33"/>
  <c r="U65" i="33" s="1"/>
  <c r="O198" i="30"/>
  <c r="T27" i="33"/>
  <c r="U63" i="33" s="1"/>
  <c r="P184" i="30"/>
  <c r="P186" i="30" s="1"/>
  <c r="P196" i="30"/>
  <c r="S167" i="30"/>
  <c r="T28" i="30"/>
  <c r="U64" i="30" s="1"/>
  <c r="S148" i="30"/>
  <c r="S153" i="30"/>
  <c r="S172" i="30"/>
  <c r="T33" i="30"/>
  <c r="U69" i="30" s="1"/>
  <c r="T25" i="30"/>
  <c r="U61" i="30" s="1"/>
  <c r="S145" i="30"/>
  <c r="S164" i="30"/>
  <c r="Q189" i="30"/>
  <c r="Q182" i="30"/>
  <c r="Q178" i="30"/>
  <c r="Q179" i="30" s="1"/>
  <c r="T30" i="33"/>
  <c r="U66" i="33" s="1"/>
  <c r="T32" i="33"/>
  <c r="U68" i="33" s="1"/>
  <c r="T35" i="33"/>
  <c r="U71" i="33" s="1"/>
  <c r="S169" i="30"/>
  <c r="S150" i="30"/>
  <c r="T30" i="30"/>
  <c r="U66" i="30" s="1"/>
  <c r="R157" i="30"/>
  <c r="T26" i="33"/>
  <c r="U62" i="33" s="1"/>
  <c r="T31" i="33"/>
  <c r="U67" i="33" s="1"/>
  <c r="U25" i="33"/>
  <c r="V61" i="33" s="1"/>
  <c r="S151" i="30"/>
  <c r="S170" i="30"/>
  <c r="T31" i="30"/>
  <c r="U67" i="30" s="1"/>
  <c r="S143" i="30"/>
  <c r="S37" i="30"/>
  <c r="S162" i="30"/>
  <c r="T23" i="30"/>
  <c r="T23" i="33"/>
  <c r="S37" i="33"/>
  <c r="S152" i="30"/>
  <c r="S171" i="30"/>
  <c r="T32" i="30"/>
  <c r="U68" i="30" s="1"/>
  <c r="T34" i="30"/>
  <c r="U70" i="30" s="1"/>
  <c r="S173" i="30"/>
  <c r="S154" i="30"/>
  <c r="R73" i="30"/>
  <c r="R99" i="28" s="1"/>
  <c r="R91" i="28" s="1"/>
  <c r="R73" i="33"/>
  <c r="R105" i="28" s="1"/>
  <c r="R89" i="28" s="1"/>
  <c r="T33" i="33"/>
  <c r="U69" i="33" s="1"/>
  <c r="Q183" i="30"/>
  <c r="Q185" i="30" s="1"/>
  <c r="Q190" i="30"/>
  <c r="Q192" i="30" s="1"/>
  <c r="Q177" i="30"/>
  <c r="S165" i="30"/>
  <c r="S146" i="30"/>
  <c r="T26" i="30"/>
  <c r="U62" i="30" s="1"/>
  <c r="R176" i="30"/>
  <c r="T24" i="33"/>
  <c r="U60" i="33" s="1"/>
  <c r="T34" i="33"/>
  <c r="U70" i="33" s="1"/>
  <c r="T24" i="30"/>
  <c r="U60" i="30" s="1"/>
  <c r="S163" i="30"/>
  <c r="S144" i="30"/>
  <c r="S168" i="30"/>
  <c r="S149" i="30"/>
  <c r="T29" i="30"/>
  <c r="U65" i="30" s="1"/>
  <c r="P197" i="30"/>
  <c r="P191" i="30"/>
  <c r="P193" i="30" s="1"/>
  <c r="T28" i="33"/>
  <c r="U64" i="33" s="1"/>
  <c r="S147" i="30"/>
  <c r="S166" i="30"/>
  <c r="T27" i="30"/>
  <c r="U63" i="30" s="1"/>
  <c r="Q158" i="30"/>
  <c r="T162" i="31"/>
  <c r="U23" i="31"/>
  <c r="T143" i="31"/>
  <c r="U25" i="2"/>
  <c r="V55" i="2" s="1"/>
  <c r="S61" i="2"/>
  <c r="S96" i="28" s="1"/>
  <c r="T29" i="2"/>
  <c r="U21" i="2"/>
  <c r="V51" i="2" s="1"/>
  <c r="S73" i="10"/>
  <c r="S97" i="28" s="1"/>
  <c r="U26" i="2"/>
  <c r="V56" i="2" s="1"/>
  <c r="S31" i="2"/>
  <c r="V20" i="2"/>
  <c r="W50" i="2" s="1"/>
  <c r="U35" i="10"/>
  <c r="V71" i="10" s="1"/>
  <c r="U25" i="10"/>
  <c r="V61" i="10" s="1"/>
  <c r="V24" i="10"/>
  <c r="W60" i="10" s="1"/>
  <c r="U31" i="10"/>
  <c r="V67" i="10" s="1"/>
  <c r="U28" i="10"/>
  <c r="V64" i="10" s="1"/>
  <c r="U34" i="10"/>
  <c r="V70" i="10" s="1"/>
  <c r="U26" i="10"/>
  <c r="V62" i="10" s="1"/>
  <c r="U29" i="10"/>
  <c r="V65" i="10" s="1"/>
  <c r="U32" i="10"/>
  <c r="V68" i="10" s="1"/>
  <c r="U27" i="10"/>
  <c r="V63" i="10" s="1"/>
  <c r="V27" i="32"/>
  <c r="W57" i="32" s="1"/>
  <c r="V26" i="32"/>
  <c r="W56" i="32" s="1"/>
  <c r="Q12" i="28" l="1"/>
  <c r="Q14" i="28"/>
  <c r="AV35" i="32"/>
  <c r="AU46" i="32"/>
  <c r="X2" i="50"/>
  <c r="W21" i="50"/>
  <c r="W23" i="50" s="1"/>
  <c r="X27" i="50"/>
  <c r="X20" i="50"/>
  <c r="U59" i="30"/>
  <c r="V59" i="31"/>
  <c r="R74" i="34"/>
  <c r="R24" i="28" s="1"/>
  <c r="R74" i="36"/>
  <c r="R26" i="28" s="1"/>
  <c r="Q9" i="28"/>
  <c r="R74" i="35"/>
  <c r="R25" i="28" s="1"/>
  <c r="S179" i="34"/>
  <c r="S106" i="28"/>
  <c r="R109" i="28"/>
  <c r="P27" i="28"/>
  <c r="U59" i="33"/>
  <c r="Q27" i="28"/>
  <c r="V25" i="32"/>
  <c r="W55" i="32" s="1"/>
  <c r="V23" i="32"/>
  <c r="W53" i="32" s="1"/>
  <c r="S88" i="28"/>
  <c r="R62" i="2"/>
  <c r="P6" i="28"/>
  <c r="V24" i="32"/>
  <c r="W54" i="32" s="1"/>
  <c r="U24" i="2"/>
  <c r="V54" i="2" s="1"/>
  <c r="T31" i="32"/>
  <c r="U58" i="32"/>
  <c r="U28" i="32"/>
  <c r="U66" i="10"/>
  <c r="U30" i="10"/>
  <c r="U28" i="2"/>
  <c r="V58" i="2" s="1"/>
  <c r="W20" i="32"/>
  <c r="X50" i="32" s="1"/>
  <c r="S62" i="32"/>
  <c r="S22" i="28" s="1"/>
  <c r="AK2" i="43"/>
  <c r="AJ79" i="43"/>
  <c r="AJ84" i="43" s="1"/>
  <c r="AJ77" i="43"/>
  <c r="AJ82" i="43" s="1"/>
  <c r="AJ80" i="43"/>
  <c r="AJ78" i="43"/>
  <c r="AJ83" i="43" s="1"/>
  <c r="X89" i="43"/>
  <c r="X76" i="43"/>
  <c r="X58" i="43"/>
  <c r="X40" i="43"/>
  <c r="X22" i="43"/>
  <c r="X87" i="28"/>
  <c r="X95" i="28" s="1"/>
  <c r="X103" i="28" s="1"/>
  <c r="X67" i="28"/>
  <c r="X75" i="28" s="1"/>
  <c r="X181" i="30"/>
  <c r="X161" i="30"/>
  <c r="X22" i="30"/>
  <c r="X92" i="30"/>
  <c r="X109" i="30"/>
  <c r="X126" i="30"/>
  <c r="X188" i="30"/>
  <c r="X142" i="30"/>
  <c r="X58" i="30"/>
  <c r="X40" i="30"/>
  <c r="X77" i="30"/>
  <c r="X65" i="32"/>
  <c r="X77" i="32"/>
  <c r="X19" i="32"/>
  <c r="X34" i="32"/>
  <c r="X49" i="32"/>
  <c r="X92" i="10"/>
  <c r="X58" i="10"/>
  <c r="X22" i="10"/>
  <c r="X40" i="10"/>
  <c r="X77" i="10"/>
  <c r="X181" i="34"/>
  <c r="X142" i="34"/>
  <c r="X188" i="34"/>
  <c r="X126" i="34"/>
  <c r="X40" i="34"/>
  <c r="X161" i="34"/>
  <c r="X109" i="34"/>
  <c r="X92" i="34"/>
  <c r="X22" i="34"/>
  <c r="X58" i="34"/>
  <c r="X77" i="34"/>
  <c r="X188" i="36"/>
  <c r="X181" i="36"/>
  <c r="X161" i="36"/>
  <c r="X92" i="36"/>
  <c r="X109" i="36"/>
  <c r="X142" i="36"/>
  <c r="X77" i="36"/>
  <c r="X40" i="36"/>
  <c r="X58" i="36"/>
  <c r="X22" i="36"/>
  <c r="X126" i="36"/>
  <c r="Y34" i="28"/>
  <c r="Y59" i="28" s="1"/>
  <c r="X126" i="29"/>
  <c r="X188" i="29"/>
  <c r="X181" i="29"/>
  <c r="X22" i="29"/>
  <c r="X40" i="29"/>
  <c r="X58" i="29"/>
  <c r="X77" i="29"/>
  <c r="X161" i="29"/>
  <c r="X92" i="29"/>
  <c r="X142" i="29"/>
  <c r="X109" i="29"/>
  <c r="Y4" i="36"/>
  <c r="Y4" i="34"/>
  <c r="Y4" i="32"/>
  <c r="Y4" i="30"/>
  <c r="Y4" i="43"/>
  <c r="Y4" i="50" s="1"/>
  <c r="Y4" i="35"/>
  <c r="Y4" i="33"/>
  <c r="Y4" i="10"/>
  <c r="Y4" i="31"/>
  <c r="Y4" i="29"/>
  <c r="Y77" i="2"/>
  <c r="Y65" i="2"/>
  <c r="Y49" i="2"/>
  <c r="Y34" i="2"/>
  <c r="Y19" i="2"/>
  <c r="X188" i="31"/>
  <c r="X161" i="31"/>
  <c r="X181" i="31"/>
  <c r="X142" i="31"/>
  <c r="X126" i="31"/>
  <c r="X77" i="31"/>
  <c r="X58" i="31"/>
  <c r="X92" i="31"/>
  <c r="X40" i="31"/>
  <c r="X109" i="31"/>
  <c r="X22" i="31"/>
  <c r="AA5" i="28"/>
  <c r="Z4" i="2"/>
  <c r="Z13" i="28"/>
  <c r="Z21" i="28"/>
  <c r="X92" i="33"/>
  <c r="X58" i="33"/>
  <c r="X22" i="33"/>
  <c r="X77" i="33"/>
  <c r="X40" i="33"/>
  <c r="X142" i="35"/>
  <c r="X161" i="35"/>
  <c r="X77" i="35"/>
  <c r="X22" i="35"/>
  <c r="X181" i="35"/>
  <c r="X40" i="35"/>
  <c r="X109" i="35"/>
  <c r="X188" i="35"/>
  <c r="X58" i="35"/>
  <c r="X92" i="35"/>
  <c r="X126" i="35"/>
  <c r="AJ39" i="2"/>
  <c r="AI46" i="2"/>
  <c r="U27" i="2"/>
  <c r="V57" i="2" s="1"/>
  <c r="U61" i="31"/>
  <c r="U73" i="31" s="1"/>
  <c r="U100" i="28" s="1"/>
  <c r="U25" i="31"/>
  <c r="U37" i="31" s="1"/>
  <c r="T164" i="31"/>
  <c r="T176" i="31" s="1"/>
  <c r="T145" i="31"/>
  <c r="T157" i="31" s="1"/>
  <c r="U23" i="2"/>
  <c r="V53" i="2" s="1"/>
  <c r="T37" i="10"/>
  <c r="U52" i="32"/>
  <c r="U22" i="32"/>
  <c r="R177" i="34"/>
  <c r="U69" i="10"/>
  <c r="U33" i="10"/>
  <c r="S190" i="31"/>
  <c r="S192" i="31" s="1"/>
  <c r="Q194" i="31"/>
  <c r="R158" i="34"/>
  <c r="R178" i="35"/>
  <c r="R179" i="35" s="1"/>
  <c r="R182" i="35"/>
  <c r="R184" i="35" s="1"/>
  <c r="R158" i="35"/>
  <c r="Q193" i="36"/>
  <c r="R158" i="36"/>
  <c r="S158" i="31"/>
  <c r="S178" i="31"/>
  <c r="S179" i="31" s="1"/>
  <c r="R197" i="31"/>
  <c r="R198" i="31" s="1"/>
  <c r="S182" i="31"/>
  <c r="S196" i="31" s="1"/>
  <c r="R182" i="36"/>
  <c r="R184" i="36" s="1"/>
  <c r="R183" i="36"/>
  <c r="R185" i="36" s="1"/>
  <c r="R177" i="36"/>
  <c r="Q197" i="36"/>
  <c r="Q198" i="36" s="1"/>
  <c r="S176" i="35"/>
  <c r="S190" i="35" s="1"/>
  <c r="S192" i="35" s="1"/>
  <c r="S157" i="35"/>
  <c r="S189" i="35" s="1"/>
  <c r="T37" i="36"/>
  <c r="Q184" i="36"/>
  <c r="Q186" i="36" s="1"/>
  <c r="AK41" i="35"/>
  <c r="AJ55" i="35"/>
  <c r="R178" i="36"/>
  <c r="R179" i="36" s="1"/>
  <c r="P194" i="34"/>
  <c r="U59" i="10"/>
  <c r="U23" i="10"/>
  <c r="S74" i="10"/>
  <c r="S15" i="28" s="1"/>
  <c r="R184" i="31"/>
  <c r="R186" i="31" s="1"/>
  <c r="R191" i="31"/>
  <c r="R193" i="31" s="1"/>
  <c r="P198" i="35"/>
  <c r="P194" i="35"/>
  <c r="S176" i="36"/>
  <c r="S177" i="31"/>
  <c r="T73" i="36"/>
  <c r="T108" i="28" s="1"/>
  <c r="T92" i="28" s="1"/>
  <c r="S157" i="36"/>
  <c r="S182" i="36" s="1"/>
  <c r="R177" i="35"/>
  <c r="U23" i="34"/>
  <c r="U59" i="34"/>
  <c r="T37" i="34"/>
  <c r="T143" i="34"/>
  <c r="T162" i="34"/>
  <c r="U28" i="34"/>
  <c r="U64" i="34"/>
  <c r="T148" i="34"/>
  <c r="T167" i="34"/>
  <c r="V65" i="31"/>
  <c r="V29" i="31"/>
  <c r="U149" i="31"/>
  <c r="U168" i="31"/>
  <c r="U52" i="2"/>
  <c r="U22" i="2"/>
  <c r="AC26" i="35"/>
  <c r="AC62" i="35"/>
  <c r="AB165" i="35"/>
  <c r="AB146" i="35"/>
  <c r="P198" i="34"/>
  <c r="V27" i="31"/>
  <c r="V63" i="31"/>
  <c r="U166" i="31"/>
  <c r="U147" i="31"/>
  <c r="T73" i="34"/>
  <c r="V64" i="31"/>
  <c r="U148" i="31"/>
  <c r="U167" i="31"/>
  <c r="V28" i="31"/>
  <c r="U33" i="34"/>
  <c r="U69" i="34"/>
  <c r="T172" i="34"/>
  <c r="T153" i="34"/>
  <c r="U34" i="35"/>
  <c r="U70" i="35"/>
  <c r="T173" i="35"/>
  <c r="T154" i="35"/>
  <c r="U25" i="34"/>
  <c r="U61" i="34"/>
  <c r="T164" i="34"/>
  <c r="T145" i="34"/>
  <c r="Y28" i="35"/>
  <c r="Y64" i="35"/>
  <c r="X167" i="35"/>
  <c r="X148" i="35"/>
  <c r="V69" i="31"/>
  <c r="V33" i="31"/>
  <c r="U172" i="31"/>
  <c r="U153" i="31"/>
  <c r="T31" i="2"/>
  <c r="U59" i="2"/>
  <c r="Z33" i="35"/>
  <c r="Z69" i="35"/>
  <c r="Y153" i="35"/>
  <c r="Y172" i="35"/>
  <c r="U26" i="34"/>
  <c r="U62" i="34"/>
  <c r="T146" i="34"/>
  <c r="T165" i="34"/>
  <c r="V70" i="31"/>
  <c r="V34" i="31"/>
  <c r="U173" i="31"/>
  <c r="U154" i="31"/>
  <c r="T73" i="35"/>
  <c r="T107" i="28" s="1"/>
  <c r="U31" i="35"/>
  <c r="U67" i="35"/>
  <c r="T170" i="35"/>
  <c r="T151" i="35"/>
  <c r="U34" i="36"/>
  <c r="U70" i="36"/>
  <c r="T154" i="36"/>
  <c r="T173" i="36"/>
  <c r="U26" i="36"/>
  <c r="U62" i="36"/>
  <c r="T165" i="36"/>
  <c r="T146" i="36"/>
  <c r="U35" i="36"/>
  <c r="U71" i="36"/>
  <c r="T155" i="36"/>
  <c r="T174" i="36"/>
  <c r="Z35" i="35"/>
  <c r="Z71" i="35"/>
  <c r="Y174" i="35"/>
  <c r="Y155" i="35"/>
  <c r="U27" i="36"/>
  <c r="U63" i="36"/>
  <c r="T166" i="36"/>
  <c r="T147" i="36"/>
  <c r="U24" i="36"/>
  <c r="U60" i="36"/>
  <c r="T163" i="36"/>
  <c r="T144" i="36"/>
  <c r="R191" i="36"/>
  <c r="R193" i="36" s="1"/>
  <c r="R197" i="36"/>
  <c r="V68" i="31"/>
  <c r="U171" i="31"/>
  <c r="U152" i="31"/>
  <c r="V32" i="31"/>
  <c r="U25" i="36"/>
  <c r="U61" i="36"/>
  <c r="T164" i="36"/>
  <c r="T145" i="36"/>
  <c r="U28" i="36"/>
  <c r="U64" i="36"/>
  <c r="T167" i="36"/>
  <c r="T148" i="36"/>
  <c r="V23" i="36"/>
  <c r="V59" i="36"/>
  <c r="U162" i="36"/>
  <c r="U143" i="36"/>
  <c r="U23" i="35"/>
  <c r="U59" i="35"/>
  <c r="T162" i="35"/>
  <c r="T143" i="35"/>
  <c r="T37" i="35"/>
  <c r="R183" i="35"/>
  <c r="R185" i="35" s="1"/>
  <c r="R190" i="35"/>
  <c r="R192" i="35" s="1"/>
  <c r="Q196" i="35"/>
  <c r="Q184" i="35"/>
  <c r="Q186" i="35" s="1"/>
  <c r="W31" i="31"/>
  <c r="W67" i="31"/>
  <c r="V170" i="31"/>
  <c r="V151" i="31"/>
  <c r="U35" i="34"/>
  <c r="U71" i="34"/>
  <c r="T174" i="34"/>
  <c r="T155" i="34"/>
  <c r="U32" i="36"/>
  <c r="U68" i="36"/>
  <c r="T152" i="36"/>
  <c r="T171" i="36"/>
  <c r="Q191" i="34"/>
  <c r="Q193" i="34" s="1"/>
  <c r="Q197" i="34"/>
  <c r="Y32" i="35"/>
  <c r="Y68" i="35"/>
  <c r="X171" i="35"/>
  <c r="X152" i="35"/>
  <c r="R183" i="34"/>
  <c r="R185" i="34" s="1"/>
  <c r="R190" i="34"/>
  <c r="R192" i="34" s="1"/>
  <c r="V60" i="31"/>
  <c r="U144" i="31"/>
  <c r="V24" i="31"/>
  <c r="U163" i="31"/>
  <c r="R189" i="34"/>
  <c r="R182" i="34"/>
  <c r="V35" i="31"/>
  <c r="V71" i="31"/>
  <c r="U155" i="31"/>
  <c r="U174" i="31"/>
  <c r="Q184" i="34"/>
  <c r="Q186" i="34" s="1"/>
  <c r="Q196" i="34"/>
  <c r="S176" i="34"/>
  <c r="U32" i="34"/>
  <c r="U68" i="34"/>
  <c r="T171" i="34"/>
  <c r="T152" i="34"/>
  <c r="U27" i="34"/>
  <c r="U63" i="34"/>
  <c r="T166" i="34"/>
  <c r="T147" i="34"/>
  <c r="V26" i="31"/>
  <c r="V62" i="31"/>
  <c r="U146" i="31"/>
  <c r="U165" i="31"/>
  <c r="Z29" i="35"/>
  <c r="Z65" i="35"/>
  <c r="Y168" i="35"/>
  <c r="Y149" i="35"/>
  <c r="R191" i="35"/>
  <c r="U29" i="34"/>
  <c r="U65" i="34"/>
  <c r="T149" i="34"/>
  <c r="T168" i="34"/>
  <c r="U30" i="34"/>
  <c r="U66" i="34"/>
  <c r="T169" i="34"/>
  <c r="T150" i="34"/>
  <c r="W24" i="35"/>
  <c r="W60" i="35"/>
  <c r="V163" i="35"/>
  <c r="V144" i="35"/>
  <c r="Y27" i="35"/>
  <c r="Y63" i="35"/>
  <c r="X166" i="35"/>
  <c r="X147" i="35"/>
  <c r="R74" i="33"/>
  <c r="R23" i="28" s="1"/>
  <c r="R7" i="28" s="1"/>
  <c r="Z30" i="35"/>
  <c r="Z66" i="35"/>
  <c r="Y169" i="35"/>
  <c r="Y150" i="35"/>
  <c r="U30" i="36"/>
  <c r="U66" i="36"/>
  <c r="T150" i="36"/>
  <c r="T169" i="36"/>
  <c r="V30" i="31"/>
  <c r="V66" i="31"/>
  <c r="U169" i="31"/>
  <c r="U150" i="31"/>
  <c r="Z25" i="35"/>
  <c r="Z61" i="35"/>
  <c r="Y164" i="35"/>
  <c r="Y145" i="35"/>
  <c r="S157" i="34"/>
  <c r="Q197" i="35"/>
  <c r="Q191" i="35"/>
  <c r="Q193" i="35" s="1"/>
  <c r="U31" i="36"/>
  <c r="U67" i="36"/>
  <c r="T170" i="36"/>
  <c r="T151" i="36"/>
  <c r="U31" i="34"/>
  <c r="U67" i="34"/>
  <c r="T151" i="34"/>
  <c r="T170" i="34"/>
  <c r="U24" i="34"/>
  <c r="U60" i="34"/>
  <c r="T163" i="34"/>
  <c r="T144" i="34"/>
  <c r="X29" i="36"/>
  <c r="X65" i="36"/>
  <c r="W168" i="36"/>
  <c r="W149" i="36"/>
  <c r="U34" i="34"/>
  <c r="U70" i="34"/>
  <c r="T154" i="34"/>
  <c r="T173" i="34"/>
  <c r="U33" i="36"/>
  <c r="U69" i="36"/>
  <c r="T172" i="36"/>
  <c r="T153" i="36"/>
  <c r="R74" i="30"/>
  <c r="R17" i="28" s="1"/>
  <c r="AD41" i="33"/>
  <c r="AC55" i="33"/>
  <c r="AH41" i="30"/>
  <c r="AG55" i="30"/>
  <c r="T61" i="32"/>
  <c r="T104" i="28" s="1"/>
  <c r="V21" i="32"/>
  <c r="W51" i="32" s="1"/>
  <c r="V29" i="32"/>
  <c r="W59" i="32" s="1"/>
  <c r="T74" i="31"/>
  <c r="AF41" i="10"/>
  <c r="AE55" i="10"/>
  <c r="AC41" i="34"/>
  <c r="AB55" i="34"/>
  <c r="R158" i="30"/>
  <c r="P198" i="30"/>
  <c r="T173" i="30"/>
  <c r="T154" i="30"/>
  <c r="U34" i="30"/>
  <c r="V70" i="30" s="1"/>
  <c r="S73" i="30"/>
  <c r="S99" i="28" s="1"/>
  <c r="S91" i="28" s="1"/>
  <c r="R182" i="30"/>
  <c r="R189" i="30"/>
  <c r="R178" i="30"/>
  <c r="R179" i="30" s="1"/>
  <c r="U30" i="33"/>
  <c r="V66" i="33" s="1"/>
  <c r="T164" i="30"/>
  <c r="T145" i="30"/>
  <c r="U25" i="30"/>
  <c r="V61" i="30" s="1"/>
  <c r="R190" i="30"/>
  <c r="R192" i="30" s="1"/>
  <c r="R183" i="30"/>
  <c r="R185" i="30" s="1"/>
  <c r="S157" i="30"/>
  <c r="T169" i="30"/>
  <c r="U30" i="30"/>
  <c r="V66" i="30" s="1"/>
  <c r="T150" i="30"/>
  <c r="T172" i="30"/>
  <c r="T153" i="30"/>
  <c r="U33" i="30"/>
  <c r="V69" i="30" s="1"/>
  <c r="T163" i="30"/>
  <c r="T144" i="30"/>
  <c r="U24" i="30"/>
  <c r="V60" i="30" s="1"/>
  <c r="U31" i="30"/>
  <c r="V67" i="30" s="1"/>
  <c r="T151" i="30"/>
  <c r="T170" i="30"/>
  <c r="V25" i="33"/>
  <c r="W61" i="33" s="1"/>
  <c r="P194" i="30"/>
  <c r="T166" i="30"/>
  <c r="U27" i="30"/>
  <c r="V63" i="30" s="1"/>
  <c r="T147" i="30"/>
  <c r="T168" i="30"/>
  <c r="T149" i="30"/>
  <c r="U29" i="30"/>
  <c r="V65" i="30" s="1"/>
  <c r="T165" i="30"/>
  <c r="T146" i="30"/>
  <c r="U26" i="30"/>
  <c r="V62" i="30" s="1"/>
  <c r="U23" i="33"/>
  <c r="T37" i="33"/>
  <c r="Q184" i="30"/>
  <c r="Q186" i="30" s="1"/>
  <c r="Q196" i="30"/>
  <c r="U34" i="33"/>
  <c r="V70" i="33" s="1"/>
  <c r="S73" i="33"/>
  <c r="S105" i="28" s="1"/>
  <c r="S89" i="28" s="1"/>
  <c r="U31" i="33"/>
  <c r="V67" i="33" s="1"/>
  <c r="U32" i="33"/>
  <c r="V68" i="33" s="1"/>
  <c r="Q191" i="30"/>
  <c r="Q193" i="30" s="1"/>
  <c r="Q197" i="30"/>
  <c r="T162" i="30"/>
  <c r="T37" i="30"/>
  <c r="T143" i="30"/>
  <c r="U23" i="30"/>
  <c r="U32" i="30"/>
  <c r="V68" i="30" s="1"/>
  <c r="T152" i="30"/>
  <c r="T171" i="30"/>
  <c r="S176" i="30"/>
  <c r="U35" i="33"/>
  <c r="V71" i="33" s="1"/>
  <c r="U29" i="33"/>
  <c r="V65" i="33" s="1"/>
  <c r="T155" i="30"/>
  <c r="T174" i="30"/>
  <c r="U35" i="30"/>
  <c r="V71" i="30" s="1"/>
  <c r="U28" i="33"/>
  <c r="V64" i="33" s="1"/>
  <c r="U24" i="33"/>
  <c r="V60" i="33" s="1"/>
  <c r="R177" i="30"/>
  <c r="U33" i="33"/>
  <c r="V69" i="33" s="1"/>
  <c r="U26" i="33"/>
  <c r="V62" i="33" s="1"/>
  <c r="T167" i="30"/>
  <c r="U28" i="30"/>
  <c r="V64" i="30" s="1"/>
  <c r="T148" i="30"/>
  <c r="U27" i="33"/>
  <c r="V63" i="33" s="1"/>
  <c r="S191" i="31"/>
  <c r="V23" i="31"/>
  <c r="W59" i="31" s="1"/>
  <c r="U143" i="31"/>
  <c r="U162" i="31"/>
  <c r="W25" i="32"/>
  <c r="X55" i="32" s="1"/>
  <c r="V25" i="2"/>
  <c r="W55" i="2" s="1"/>
  <c r="W20" i="2"/>
  <c r="X50" i="2" s="1"/>
  <c r="T61" i="2"/>
  <c r="T96" i="28" s="1"/>
  <c r="U29" i="2"/>
  <c r="V59" i="2" s="1"/>
  <c r="V26" i="2"/>
  <c r="W56" i="2" s="1"/>
  <c r="V21" i="2"/>
  <c r="V32" i="10"/>
  <c r="W68" i="10" s="1"/>
  <c r="V35" i="10"/>
  <c r="W71" i="10" s="1"/>
  <c r="V26" i="10"/>
  <c r="W62" i="10" s="1"/>
  <c r="V34" i="10"/>
  <c r="W70" i="10" s="1"/>
  <c r="W24" i="10"/>
  <c r="X60" i="10" s="1"/>
  <c r="V27" i="10"/>
  <c r="W63" i="10" s="1"/>
  <c r="V29" i="10"/>
  <c r="W65" i="10" s="1"/>
  <c r="V28" i="10"/>
  <c r="W64" i="10" s="1"/>
  <c r="V31" i="10"/>
  <c r="W67" i="10" s="1"/>
  <c r="V25" i="10"/>
  <c r="W61" i="10" s="1"/>
  <c r="T73" i="10"/>
  <c r="T97" i="28" s="1"/>
  <c r="W27" i="32"/>
  <c r="X57" i="32" s="1"/>
  <c r="W26" i="32"/>
  <c r="X56" i="32" s="1"/>
  <c r="S62" i="2" l="1"/>
  <c r="R12" i="28"/>
  <c r="R14" i="28"/>
  <c r="W51" i="2"/>
  <c r="AW35" i="32"/>
  <c r="AV46" i="32"/>
  <c r="X21" i="50"/>
  <c r="X23" i="50" s="1"/>
  <c r="Y2" i="50"/>
  <c r="Y27" i="50"/>
  <c r="Y20" i="50"/>
  <c r="V24" i="2"/>
  <c r="W54" i="2" s="1"/>
  <c r="W24" i="32"/>
  <c r="X54" i="32" s="1"/>
  <c r="S74" i="36"/>
  <c r="S26" i="28" s="1"/>
  <c r="S74" i="35"/>
  <c r="S25" i="28" s="1"/>
  <c r="R9" i="28"/>
  <c r="V59" i="30"/>
  <c r="S74" i="34"/>
  <c r="S24" i="28" s="1"/>
  <c r="T179" i="34"/>
  <c r="T106" i="28"/>
  <c r="V59" i="33"/>
  <c r="R27" i="28"/>
  <c r="S109" i="28"/>
  <c r="W23" i="32"/>
  <c r="X53" i="32" s="1"/>
  <c r="T88" i="28"/>
  <c r="Q6" i="28"/>
  <c r="V28" i="2"/>
  <c r="W58" i="2" s="1"/>
  <c r="U31" i="32"/>
  <c r="V58" i="32"/>
  <c r="V28" i="32"/>
  <c r="X20" i="32"/>
  <c r="Y50" i="32" s="1"/>
  <c r="V66" i="10"/>
  <c r="V30" i="10"/>
  <c r="V27" i="2"/>
  <c r="W57" i="2" s="1"/>
  <c r="S193" i="31"/>
  <c r="T62" i="32"/>
  <c r="T22" i="28" s="1"/>
  <c r="AL2" i="43"/>
  <c r="AK78" i="43"/>
  <c r="AK83" i="43" s="1"/>
  <c r="AK80" i="43"/>
  <c r="AK79" i="43"/>
  <c r="AK84" i="43" s="1"/>
  <c r="AK77" i="43"/>
  <c r="AK82" i="43" s="1"/>
  <c r="Z4" i="36"/>
  <c r="Z4" i="34"/>
  <c r="Z4" i="32"/>
  <c r="Z4" i="30"/>
  <c r="Z4" i="10"/>
  <c r="Z4" i="35"/>
  <c r="Z4" i="33"/>
  <c r="Z4" i="31"/>
  <c r="Z4" i="29"/>
  <c r="Z4" i="43"/>
  <c r="Z4" i="50" s="1"/>
  <c r="Z77" i="2"/>
  <c r="Z65" i="2"/>
  <c r="Z49" i="2"/>
  <c r="Z34" i="2"/>
  <c r="Z19" i="2"/>
  <c r="Y188" i="30"/>
  <c r="Y22" i="30"/>
  <c r="Y142" i="30"/>
  <c r="Y181" i="30"/>
  <c r="Y58" i="30"/>
  <c r="Y77" i="30"/>
  <c r="Y92" i="30"/>
  <c r="Y109" i="30"/>
  <c r="Y126" i="30"/>
  <c r="Y161" i="30"/>
  <c r="Y40" i="30"/>
  <c r="Y87" i="28"/>
  <c r="Y95" i="28" s="1"/>
  <c r="Y103" i="28" s="1"/>
  <c r="Y67" i="28"/>
  <c r="Y75" i="28" s="1"/>
  <c r="AB5" i="28"/>
  <c r="AA4" i="2"/>
  <c r="AA21" i="28"/>
  <c r="AA13" i="28"/>
  <c r="Y34" i="32"/>
  <c r="Y77" i="32"/>
  <c r="Y65" i="32"/>
  <c r="Y49" i="32"/>
  <c r="Y19" i="32"/>
  <c r="Y109" i="29"/>
  <c r="Y188" i="29"/>
  <c r="Y161" i="29"/>
  <c r="Y92" i="29"/>
  <c r="Y58" i="29"/>
  <c r="Y22" i="29"/>
  <c r="Y181" i="29"/>
  <c r="Y142" i="29"/>
  <c r="Y77" i="29"/>
  <c r="Y40" i="29"/>
  <c r="Y126" i="29"/>
  <c r="Y161" i="34"/>
  <c r="Y188" i="34"/>
  <c r="Y181" i="34"/>
  <c r="Y126" i="34"/>
  <c r="Y77" i="34"/>
  <c r="Y109" i="34"/>
  <c r="Y92" i="34"/>
  <c r="Y22" i="34"/>
  <c r="Y58" i="34"/>
  <c r="Y40" i="34"/>
  <c r="Y142" i="34"/>
  <c r="Y188" i="31"/>
  <c r="Y161" i="31"/>
  <c r="Y109" i="31"/>
  <c r="Y92" i="31"/>
  <c r="Y181" i="31"/>
  <c r="Y77" i="31"/>
  <c r="Y126" i="31"/>
  <c r="Y40" i="31"/>
  <c r="Y142" i="31"/>
  <c r="Y58" i="31"/>
  <c r="Y22" i="31"/>
  <c r="Y188" i="36"/>
  <c r="Y181" i="36"/>
  <c r="Y161" i="36"/>
  <c r="Y109" i="36"/>
  <c r="Y142" i="36"/>
  <c r="Y126" i="36"/>
  <c r="Y77" i="36"/>
  <c r="Y58" i="36"/>
  <c r="Y40" i="36"/>
  <c r="Y22" i="36"/>
  <c r="Y92" i="36"/>
  <c r="Y92" i="10"/>
  <c r="Y58" i="10"/>
  <c r="Y22" i="10"/>
  <c r="Y77" i="10"/>
  <c r="Y40" i="10"/>
  <c r="Z34" i="28"/>
  <c r="Z59" i="28" s="1"/>
  <c r="Y92" i="33"/>
  <c r="Y77" i="33"/>
  <c r="Y58" i="33"/>
  <c r="Y40" i="33"/>
  <c r="Y22" i="33"/>
  <c r="Y161" i="35"/>
  <c r="Y92" i="35"/>
  <c r="Y188" i="35"/>
  <c r="Y58" i="35"/>
  <c r="Y22" i="35"/>
  <c r="Y126" i="35"/>
  <c r="Y40" i="35"/>
  <c r="Y142" i="35"/>
  <c r="Y109" i="35"/>
  <c r="Y77" i="35"/>
  <c r="Y181" i="35"/>
  <c r="Y40" i="43"/>
  <c r="Y89" i="43"/>
  <c r="Y58" i="43"/>
  <c r="Y22" i="43"/>
  <c r="Y76" i="43"/>
  <c r="AK39" i="2"/>
  <c r="AJ46" i="2"/>
  <c r="V23" i="2"/>
  <c r="W53" i="2" s="1"/>
  <c r="T190" i="31"/>
  <c r="T192" i="31" s="1"/>
  <c r="T183" i="31"/>
  <c r="T185" i="31" s="1"/>
  <c r="S197" i="31"/>
  <c r="S198" i="31" s="1"/>
  <c r="V61" i="31"/>
  <c r="V73" i="31" s="1"/>
  <c r="V100" i="28" s="1"/>
  <c r="V25" i="31"/>
  <c r="V37" i="31" s="1"/>
  <c r="U164" i="31"/>
  <c r="U176" i="31" s="1"/>
  <c r="U190" i="31" s="1"/>
  <c r="U192" i="31" s="1"/>
  <c r="U145" i="31"/>
  <c r="U157" i="31" s="1"/>
  <c r="U182" i="31" s="1"/>
  <c r="S177" i="34"/>
  <c r="U37" i="10"/>
  <c r="V52" i="32"/>
  <c r="V22" i="32"/>
  <c r="V69" i="10"/>
  <c r="V33" i="10"/>
  <c r="S184" i="31"/>
  <c r="S186" i="31" s="1"/>
  <c r="Q194" i="36"/>
  <c r="S158" i="34"/>
  <c r="S158" i="36"/>
  <c r="T158" i="31"/>
  <c r="S158" i="35"/>
  <c r="T74" i="10"/>
  <c r="T15" i="28" s="1"/>
  <c r="S183" i="35"/>
  <c r="S185" i="35" s="1"/>
  <c r="S177" i="36"/>
  <c r="S177" i="35"/>
  <c r="R186" i="36"/>
  <c r="R194" i="36" s="1"/>
  <c r="R196" i="36"/>
  <c r="R198" i="36" s="1"/>
  <c r="S178" i="35"/>
  <c r="S179" i="35" s="1"/>
  <c r="S182" i="35"/>
  <c r="AL41" i="35"/>
  <c r="AK55" i="35"/>
  <c r="T177" i="31"/>
  <c r="R194" i="31"/>
  <c r="S74" i="30"/>
  <c r="S17" i="28" s="1"/>
  <c r="S189" i="36"/>
  <c r="S191" i="36" s="1"/>
  <c r="V59" i="10"/>
  <c r="V23" i="10"/>
  <c r="S74" i="33"/>
  <c r="S23" i="28" s="1"/>
  <c r="S7" i="28" s="1"/>
  <c r="S190" i="36"/>
  <c r="S192" i="36" s="1"/>
  <c r="S183" i="36"/>
  <c r="S185" i="36" s="1"/>
  <c r="Q198" i="34"/>
  <c r="Q194" i="34"/>
  <c r="T176" i="36"/>
  <c r="T190" i="36" s="1"/>
  <c r="T192" i="36" s="1"/>
  <c r="S178" i="36"/>
  <c r="S179" i="36" s="1"/>
  <c r="U73" i="36"/>
  <c r="U108" i="28" s="1"/>
  <c r="U92" i="28" s="1"/>
  <c r="T157" i="36"/>
  <c r="V31" i="34"/>
  <c r="V67" i="34"/>
  <c r="U170" i="34"/>
  <c r="U151" i="34"/>
  <c r="W30" i="31"/>
  <c r="W66" i="31"/>
  <c r="V169" i="31"/>
  <c r="V150" i="31"/>
  <c r="AA30" i="35"/>
  <c r="AA66" i="35"/>
  <c r="Z150" i="35"/>
  <c r="Z169" i="35"/>
  <c r="V23" i="35"/>
  <c r="V59" i="35"/>
  <c r="U143" i="35"/>
  <c r="U37" i="35"/>
  <c r="U162" i="35"/>
  <c r="W68" i="31"/>
  <c r="V152" i="31"/>
  <c r="V171" i="31"/>
  <c r="W32" i="31"/>
  <c r="AA33" i="35"/>
  <c r="AA69" i="35"/>
  <c r="Z153" i="35"/>
  <c r="Z172" i="35"/>
  <c r="V25" i="34"/>
  <c r="V61" i="34"/>
  <c r="U164" i="34"/>
  <c r="U145" i="34"/>
  <c r="V33" i="34"/>
  <c r="V69" i="34"/>
  <c r="U153" i="34"/>
  <c r="U172" i="34"/>
  <c r="AD26" i="35"/>
  <c r="AD62" i="35"/>
  <c r="AC165" i="35"/>
  <c r="AC146" i="35"/>
  <c r="AA29" i="35"/>
  <c r="AA65" i="35"/>
  <c r="Z168" i="35"/>
  <c r="Z149" i="35"/>
  <c r="W27" i="31"/>
  <c r="W63" i="31"/>
  <c r="V147" i="31"/>
  <c r="V166" i="31"/>
  <c r="T178" i="31"/>
  <c r="T179" i="31" s="1"/>
  <c r="R196" i="34"/>
  <c r="R184" i="34"/>
  <c r="R186" i="34" s="1"/>
  <c r="T182" i="31"/>
  <c r="V34" i="34"/>
  <c r="V70" i="34"/>
  <c r="U173" i="34"/>
  <c r="U154" i="34"/>
  <c r="V24" i="34"/>
  <c r="V60" i="34"/>
  <c r="U144" i="34"/>
  <c r="U163" i="34"/>
  <c r="AA25" i="35"/>
  <c r="AA61" i="35"/>
  <c r="Z145" i="35"/>
  <c r="Z164" i="35"/>
  <c r="V29" i="34"/>
  <c r="V65" i="34"/>
  <c r="U168" i="34"/>
  <c r="U149" i="34"/>
  <c r="R197" i="34"/>
  <c r="R191" i="34"/>
  <c r="R193" i="34" s="1"/>
  <c r="V28" i="36"/>
  <c r="V64" i="36"/>
  <c r="U167" i="36"/>
  <c r="U148" i="36"/>
  <c r="Z28" i="35"/>
  <c r="Z64" i="35"/>
  <c r="Y148" i="35"/>
  <c r="Y167" i="35"/>
  <c r="T176" i="34"/>
  <c r="V24" i="36"/>
  <c r="V60" i="36"/>
  <c r="U163" i="36"/>
  <c r="U144" i="36"/>
  <c r="V26" i="36"/>
  <c r="V62" i="36"/>
  <c r="U165" i="36"/>
  <c r="U146" i="36"/>
  <c r="V52" i="2"/>
  <c r="V22" i="2"/>
  <c r="X24" i="35"/>
  <c r="X60" i="35"/>
  <c r="W163" i="35"/>
  <c r="W144" i="35"/>
  <c r="U37" i="36"/>
  <c r="V31" i="35"/>
  <c r="V67" i="35"/>
  <c r="U170" i="35"/>
  <c r="U151" i="35"/>
  <c r="V28" i="34"/>
  <c r="V64" i="34"/>
  <c r="U167" i="34"/>
  <c r="U148" i="34"/>
  <c r="T189" i="31"/>
  <c r="V31" i="36"/>
  <c r="V67" i="36"/>
  <c r="U170" i="36"/>
  <c r="U151" i="36"/>
  <c r="V30" i="36"/>
  <c r="V66" i="36"/>
  <c r="U169" i="36"/>
  <c r="U150" i="36"/>
  <c r="R197" i="35"/>
  <c r="R196" i="35"/>
  <c r="V26" i="34"/>
  <c r="V62" i="34"/>
  <c r="U165" i="34"/>
  <c r="U146" i="34"/>
  <c r="V34" i="35"/>
  <c r="V70" i="35"/>
  <c r="U173" i="35"/>
  <c r="U154" i="35"/>
  <c r="T157" i="34"/>
  <c r="S184" i="36"/>
  <c r="Z27" i="35"/>
  <c r="Z63" i="35"/>
  <c r="Y166" i="35"/>
  <c r="Y147" i="35"/>
  <c r="R193" i="35"/>
  <c r="W26" i="31"/>
  <c r="W62" i="31"/>
  <c r="V146" i="31"/>
  <c r="V165" i="31"/>
  <c r="V32" i="34"/>
  <c r="V68" i="34"/>
  <c r="U152" i="34"/>
  <c r="U171" i="34"/>
  <c r="W35" i="31"/>
  <c r="W71" i="31"/>
  <c r="V174" i="31"/>
  <c r="V155" i="31"/>
  <c r="R186" i="35"/>
  <c r="V32" i="36"/>
  <c r="V68" i="36"/>
  <c r="U152" i="36"/>
  <c r="U171" i="36"/>
  <c r="X31" i="31"/>
  <c r="X67" i="31"/>
  <c r="W151" i="31"/>
  <c r="W170" i="31"/>
  <c r="T157" i="35"/>
  <c r="V27" i="36"/>
  <c r="V63" i="36"/>
  <c r="U166" i="36"/>
  <c r="U147" i="36"/>
  <c r="V35" i="36"/>
  <c r="V71" i="36"/>
  <c r="U174" i="36"/>
  <c r="U155" i="36"/>
  <c r="V34" i="36"/>
  <c r="V70" i="36"/>
  <c r="U173" i="36"/>
  <c r="U154" i="36"/>
  <c r="W65" i="31"/>
  <c r="V149" i="31"/>
  <c r="V168" i="31"/>
  <c r="W29" i="31"/>
  <c r="W64" i="31"/>
  <c r="W28" i="31"/>
  <c r="V167" i="31"/>
  <c r="V148" i="31"/>
  <c r="Q194" i="35"/>
  <c r="T176" i="35"/>
  <c r="W23" i="36"/>
  <c r="W59" i="36"/>
  <c r="V143" i="36"/>
  <c r="V162" i="36"/>
  <c r="W69" i="31"/>
  <c r="W33" i="31"/>
  <c r="V153" i="31"/>
  <c r="V172" i="31"/>
  <c r="U73" i="34"/>
  <c r="V27" i="34"/>
  <c r="V63" i="34"/>
  <c r="U147" i="34"/>
  <c r="U166" i="34"/>
  <c r="V35" i="34"/>
  <c r="V71" i="34"/>
  <c r="U155" i="34"/>
  <c r="U174" i="34"/>
  <c r="AA35" i="35"/>
  <c r="AA71" i="35"/>
  <c r="Z174" i="35"/>
  <c r="Z155" i="35"/>
  <c r="S197" i="35"/>
  <c r="S191" i="35"/>
  <c r="S193" i="35" s="1"/>
  <c r="V33" i="36"/>
  <c r="V69" i="36"/>
  <c r="U172" i="36"/>
  <c r="U153" i="36"/>
  <c r="Y29" i="36"/>
  <c r="Y65" i="36"/>
  <c r="X149" i="36"/>
  <c r="X168" i="36"/>
  <c r="S189" i="34"/>
  <c r="S182" i="34"/>
  <c r="V30" i="34"/>
  <c r="V66" i="34"/>
  <c r="U169" i="34"/>
  <c r="U150" i="34"/>
  <c r="S190" i="34"/>
  <c r="S192" i="34" s="1"/>
  <c r="S183" i="34"/>
  <c r="S185" i="34" s="1"/>
  <c r="W60" i="31"/>
  <c r="V144" i="31"/>
  <c r="W24" i="31"/>
  <c r="V163" i="31"/>
  <c r="Z32" i="35"/>
  <c r="Z68" i="35"/>
  <c r="Y171" i="35"/>
  <c r="Y152" i="35"/>
  <c r="Q198" i="35"/>
  <c r="U73" i="35"/>
  <c r="U107" i="28" s="1"/>
  <c r="V25" i="36"/>
  <c r="V61" i="36"/>
  <c r="U164" i="36"/>
  <c r="U145" i="36"/>
  <c r="W70" i="31"/>
  <c r="W34" i="31"/>
  <c r="V173" i="31"/>
  <c r="V154" i="31"/>
  <c r="V23" i="34"/>
  <c r="V59" i="34"/>
  <c r="U37" i="34"/>
  <c r="U143" i="34"/>
  <c r="U162" i="34"/>
  <c r="AE41" i="33"/>
  <c r="AD55" i="33"/>
  <c r="AI41" i="30"/>
  <c r="AH55" i="30"/>
  <c r="U74" i="31"/>
  <c r="U61" i="32"/>
  <c r="U104" i="28" s="1"/>
  <c r="W29" i="32"/>
  <c r="X59" i="32" s="1"/>
  <c r="W21" i="32"/>
  <c r="X51" i="32" s="1"/>
  <c r="T62" i="2"/>
  <c r="AG41" i="10"/>
  <c r="AF55" i="10"/>
  <c r="AD41" i="34"/>
  <c r="AC55" i="34"/>
  <c r="V28" i="33"/>
  <c r="W64" i="33" s="1"/>
  <c r="V35" i="33"/>
  <c r="W71" i="33" s="1"/>
  <c r="T73" i="30"/>
  <c r="T99" i="28" s="1"/>
  <c r="T91" i="28" s="1"/>
  <c r="V32" i="33"/>
  <c r="W68" i="33" s="1"/>
  <c r="V23" i="33"/>
  <c r="W59" i="33" s="1"/>
  <c r="U37" i="33"/>
  <c r="R184" i="30"/>
  <c r="R186" i="30" s="1"/>
  <c r="R196" i="30"/>
  <c r="U167" i="30"/>
  <c r="U148" i="30"/>
  <c r="V28" i="30"/>
  <c r="W64" i="30" s="1"/>
  <c r="T157" i="30"/>
  <c r="V26" i="30"/>
  <c r="W62" i="30" s="1"/>
  <c r="U165" i="30"/>
  <c r="U146" i="30"/>
  <c r="U170" i="30"/>
  <c r="U151" i="30"/>
  <c r="V31" i="30"/>
  <c r="W67" i="30" s="1"/>
  <c r="U144" i="30"/>
  <c r="V24" i="30"/>
  <c r="W60" i="30" s="1"/>
  <c r="U163" i="30"/>
  <c r="U155" i="30"/>
  <c r="U174" i="30"/>
  <c r="V35" i="30"/>
  <c r="W71" i="30" s="1"/>
  <c r="U171" i="30"/>
  <c r="U152" i="30"/>
  <c r="V32" i="30"/>
  <c r="W68" i="30" s="1"/>
  <c r="V31" i="33"/>
  <c r="W67" i="33" s="1"/>
  <c r="U147" i="30"/>
  <c r="U166" i="30"/>
  <c r="V27" i="30"/>
  <c r="W63" i="30" s="1"/>
  <c r="V33" i="33"/>
  <c r="W69" i="33" s="1"/>
  <c r="T176" i="30"/>
  <c r="V30" i="33"/>
  <c r="W66" i="33" s="1"/>
  <c r="Q198" i="30"/>
  <c r="W25" i="33"/>
  <c r="X61" i="33" s="1"/>
  <c r="V30" i="30"/>
  <c r="W66" i="30" s="1"/>
  <c r="U150" i="30"/>
  <c r="U169" i="30"/>
  <c r="U173" i="30"/>
  <c r="U154" i="30"/>
  <c r="V34" i="30"/>
  <c r="W70" i="30" s="1"/>
  <c r="V27" i="33"/>
  <c r="W63" i="33" s="1"/>
  <c r="S177" i="30"/>
  <c r="V34" i="33"/>
  <c r="W70" i="33" s="1"/>
  <c r="Q194" i="30"/>
  <c r="V29" i="30"/>
  <c r="W65" i="30" s="1"/>
  <c r="U168" i="30"/>
  <c r="U149" i="30"/>
  <c r="U172" i="30"/>
  <c r="U153" i="30"/>
  <c r="V33" i="30"/>
  <c r="W69" i="30" s="1"/>
  <c r="V24" i="33"/>
  <c r="W60" i="33" s="1"/>
  <c r="V29" i="33"/>
  <c r="W65" i="33" s="1"/>
  <c r="S183" i="30"/>
  <c r="S185" i="30" s="1"/>
  <c r="S190" i="30"/>
  <c r="S192" i="30" s="1"/>
  <c r="S189" i="30"/>
  <c r="S158" i="30"/>
  <c r="S182" i="30"/>
  <c r="S178" i="30"/>
  <c r="S179" i="30" s="1"/>
  <c r="V26" i="33"/>
  <c r="W62" i="33" s="1"/>
  <c r="U37" i="30"/>
  <c r="V23" i="30"/>
  <c r="W59" i="30" s="1"/>
  <c r="U162" i="30"/>
  <c r="U143" i="30"/>
  <c r="T73" i="33"/>
  <c r="T105" i="28" s="1"/>
  <c r="T89" i="28" s="1"/>
  <c r="U164" i="30"/>
  <c r="V25" i="30"/>
  <c r="W61" i="30" s="1"/>
  <c r="U145" i="30"/>
  <c r="R197" i="30"/>
  <c r="R191" i="30"/>
  <c r="R193" i="30" s="1"/>
  <c r="V162" i="31"/>
  <c r="V143" i="31"/>
  <c r="W23" i="31"/>
  <c r="X59" i="31" s="1"/>
  <c r="X25" i="32"/>
  <c r="Y55" i="32" s="1"/>
  <c r="W25" i="2"/>
  <c r="X55" i="2" s="1"/>
  <c r="W21" i="2"/>
  <c r="X51" i="2" s="1"/>
  <c r="X20" i="2"/>
  <c r="Y50" i="2" s="1"/>
  <c r="U73" i="10"/>
  <c r="U97" i="28" s="1"/>
  <c r="U61" i="2"/>
  <c r="U96" i="28" s="1"/>
  <c r="V29" i="2"/>
  <c r="W59" i="2" s="1"/>
  <c r="U31" i="2"/>
  <c r="W26" i="2"/>
  <c r="X56" i="2" s="1"/>
  <c r="W24" i="2"/>
  <c r="X54" i="2" s="1"/>
  <c r="W29" i="10"/>
  <c r="X65" i="10" s="1"/>
  <c r="X24" i="10"/>
  <c r="Y60" i="10" s="1"/>
  <c r="W31" i="10"/>
  <c r="X67" i="10" s="1"/>
  <c r="W35" i="10"/>
  <c r="X71" i="10" s="1"/>
  <c r="W32" i="10"/>
  <c r="X68" i="10" s="1"/>
  <c r="W28" i="10"/>
  <c r="X64" i="10" s="1"/>
  <c r="W27" i="10"/>
  <c r="X63" i="10" s="1"/>
  <c r="W34" i="10"/>
  <c r="X70" i="10" s="1"/>
  <c r="W26" i="10"/>
  <c r="X62" i="10" s="1"/>
  <c r="W25" i="10"/>
  <c r="X61" i="10" s="1"/>
  <c r="X27" i="32"/>
  <c r="Y57" i="32" s="1"/>
  <c r="X26" i="32"/>
  <c r="Y56" i="32" s="1"/>
  <c r="T12" i="28" l="1"/>
  <c r="T14" i="28"/>
  <c r="S12" i="28"/>
  <c r="S14" i="28"/>
  <c r="AW46" i="32"/>
  <c r="AX35" i="32"/>
  <c r="Y21" i="50"/>
  <c r="Y23" i="50" s="1"/>
  <c r="Z2" i="50"/>
  <c r="S9" i="28"/>
  <c r="Z27" i="50"/>
  <c r="Z20" i="50"/>
  <c r="T74" i="35"/>
  <c r="T25" i="28" s="1"/>
  <c r="X24" i="32"/>
  <c r="Y54" i="32" s="1"/>
  <c r="X23" i="32"/>
  <c r="Y53" i="32" s="1"/>
  <c r="T74" i="36"/>
  <c r="T26" i="28" s="1"/>
  <c r="T74" i="34"/>
  <c r="T24" i="28" s="1"/>
  <c r="U179" i="34"/>
  <c r="U106" i="28"/>
  <c r="S27" i="28"/>
  <c r="T109" i="28"/>
  <c r="U88" i="28"/>
  <c r="R6" i="28"/>
  <c r="S6" i="28"/>
  <c r="W28" i="2"/>
  <c r="X58" i="2" s="1"/>
  <c r="Y20" i="32"/>
  <c r="Z50" i="32" s="1"/>
  <c r="V31" i="32"/>
  <c r="W58" i="32"/>
  <c r="W28" i="32"/>
  <c r="V37" i="10"/>
  <c r="W66" i="10"/>
  <c r="W30" i="10"/>
  <c r="W27" i="2"/>
  <c r="X57" i="2" s="1"/>
  <c r="T196" i="31"/>
  <c r="W23" i="2"/>
  <c r="X53" i="2" s="1"/>
  <c r="S194" i="31"/>
  <c r="U74" i="35"/>
  <c r="U25" i="28" s="1"/>
  <c r="T197" i="31"/>
  <c r="U62" i="32"/>
  <c r="U22" i="28" s="1"/>
  <c r="AM2" i="43"/>
  <c r="AL80" i="43"/>
  <c r="AL78" i="43"/>
  <c r="AL83" i="43" s="1"/>
  <c r="AL77" i="43"/>
  <c r="AL82" i="43" s="1"/>
  <c r="AL79" i="43"/>
  <c r="AL84" i="43" s="1"/>
  <c r="AA4" i="36"/>
  <c r="AA4" i="34"/>
  <c r="AA4" i="32"/>
  <c r="AA4" i="30"/>
  <c r="AA4" i="43"/>
  <c r="AA4" i="50" s="1"/>
  <c r="AA4" i="35"/>
  <c r="AA4" i="33"/>
  <c r="AA4" i="31"/>
  <c r="AA4" i="10"/>
  <c r="AA4" i="29"/>
  <c r="AA65" i="2"/>
  <c r="AA34" i="2"/>
  <c r="AA77" i="2"/>
  <c r="AA49" i="2"/>
  <c r="AA19" i="2"/>
  <c r="Z181" i="35"/>
  <c r="Z188" i="35"/>
  <c r="Z109" i="35"/>
  <c r="Z142" i="35"/>
  <c r="Z40" i="35"/>
  <c r="Z77" i="35"/>
  <c r="Z22" i="35"/>
  <c r="Z161" i="35"/>
  <c r="Z58" i="35"/>
  <c r="Z126" i="35"/>
  <c r="Z92" i="35"/>
  <c r="Z67" i="28"/>
  <c r="Z75" i="28" s="1"/>
  <c r="Z87" i="28"/>
  <c r="Z95" i="28" s="1"/>
  <c r="Z103" i="28" s="1"/>
  <c r="AC5" i="28"/>
  <c r="AB4" i="2"/>
  <c r="AB13" i="28"/>
  <c r="AB21" i="28"/>
  <c r="Z58" i="10"/>
  <c r="Z92" i="10"/>
  <c r="Z22" i="10"/>
  <c r="Z77" i="10"/>
  <c r="Z40" i="10"/>
  <c r="Z181" i="30"/>
  <c r="Z22" i="30"/>
  <c r="Z92" i="30"/>
  <c r="Z188" i="30"/>
  <c r="Z126" i="30"/>
  <c r="Z109" i="30"/>
  <c r="Z161" i="30"/>
  <c r="Z142" i="30"/>
  <c r="Z40" i="30"/>
  <c r="Z58" i="30"/>
  <c r="Z77" i="30"/>
  <c r="Z77" i="32"/>
  <c r="Z65" i="32"/>
  <c r="Z19" i="32"/>
  <c r="Z49" i="32"/>
  <c r="Z34" i="32"/>
  <c r="Z89" i="43"/>
  <c r="Z76" i="43"/>
  <c r="Z58" i="43"/>
  <c r="Z40" i="43"/>
  <c r="Z22" i="43"/>
  <c r="Z188" i="34"/>
  <c r="Z181" i="34"/>
  <c r="Z126" i="34"/>
  <c r="Z40" i="34"/>
  <c r="Z109" i="34"/>
  <c r="Z161" i="34"/>
  <c r="Z142" i="34"/>
  <c r="Z58" i="34"/>
  <c r="Z22" i="34"/>
  <c r="Z92" i="34"/>
  <c r="Z77" i="34"/>
  <c r="Z126" i="29"/>
  <c r="Z188" i="29"/>
  <c r="Z161" i="29"/>
  <c r="Z181" i="29"/>
  <c r="Z142" i="29"/>
  <c r="Z22" i="29"/>
  <c r="Z40" i="29"/>
  <c r="Z58" i="29"/>
  <c r="Z77" i="29"/>
  <c r="Z92" i="29"/>
  <c r="Z109" i="29"/>
  <c r="Z181" i="36"/>
  <c r="Z161" i="36"/>
  <c r="Z142" i="36"/>
  <c r="Z126" i="36"/>
  <c r="Z188" i="36"/>
  <c r="Z58" i="36"/>
  <c r="Z77" i="36"/>
  <c r="Z40" i="36"/>
  <c r="Z22" i="36"/>
  <c r="Z92" i="36"/>
  <c r="Z109" i="36"/>
  <c r="Z181" i="31"/>
  <c r="Z126" i="31"/>
  <c r="Z92" i="31"/>
  <c r="Z58" i="31"/>
  <c r="Z22" i="31"/>
  <c r="Z142" i="31"/>
  <c r="Z188" i="31"/>
  <c r="Z40" i="31"/>
  <c r="Z109" i="31"/>
  <c r="Z161" i="31"/>
  <c r="Z77" i="31"/>
  <c r="AA34" i="28"/>
  <c r="AA59" i="28" s="1"/>
  <c r="Z92" i="33"/>
  <c r="Z77" i="33"/>
  <c r="Z58" i="33"/>
  <c r="Z40" i="33"/>
  <c r="Z22" i="33"/>
  <c r="T177" i="34"/>
  <c r="AL39" i="2"/>
  <c r="AK46" i="2"/>
  <c r="W61" i="31"/>
  <c r="W73" i="31" s="1"/>
  <c r="V145" i="31"/>
  <c r="V157" i="31" s="1"/>
  <c r="V189" i="31" s="1"/>
  <c r="V164" i="31"/>
  <c r="V176" i="31" s="1"/>
  <c r="V190" i="31" s="1"/>
  <c r="V192" i="31" s="1"/>
  <c r="W25" i="31"/>
  <c r="W37" i="31" s="1"/>
  <c r="W52" i="32"/>
  <c r="W22" i="32"/>
  <c r="W69" i="10"/>
  <c r="W33" i="10"/>
  <c r="U74" i="10"/>
  <c r="U15" i="28" s="1"/>
  <c r="T158" i="34"/>
  <c r="S196" i="35"/>
  <c r="S198" i="35" s="1"/>
  <c r="T158" i="35"/>
  <c r="T158" i="36"/>
  <c r="S193" i="36"/>
  <c r="S184" i="35"/>
  <c r="S186" i="35" s="1"/>
  <c r="S194" i="35" s="1"/>
  <c r="S196" i="36"/>
  <c r="S186" i="36"/>
  <c r="T184" i="31"/>
  <c r="T186" i="31" s="1"/>
  <c r="T74" i="30"/>
  <c r="T17" i="28" s="1"/>
  <c r="T9" i="28" s="1"/>
  <c r="U177" i="31"/>
  <c r="S197" i="36"/>
  <c r="AM41" i="35"/>
  <c r="AL55" i="35"/>
  <c r="W59" i="10"/>
  <c r="W23" i="10"/>
  <c r="U183" i="31"/>
  <c r="U185" i="31" s="1"/>
  <c r="V73" i="34"/>
  <c r="V73" i="36"/>
  <c r="V108" i="28" s="1"/>
  <c r="V92" i="28" s="1"/>
  <c r="T74" i="33"/>
  <c r="T23" i="28" s="1"/>
  <c r="T7" i="28" s="1"/>
  <c r="T177" i="36"/>
  <c r="U178" i="31"/>
  <c r="U179" i="31" s="1"/>
  <c r="T183" i="36"/>
  <c r="T185" i="36" s="1"/>
  <c r="T178" i="36"/>
  <c r="T179" i="36" s="1"/>
  <c r="R198" i="35"/>
  <c r="U189" i="31"/>
  <c r="U197" i="31" s="1"/>
  <c r="U176" i="36"/>
  <c r="U190" i="36" s="1"/>
  <c r="U192" i="36" s="1"/>
  <c r="U158" i="31"/>
  <c r="T191" i="31"/>
  <c r="T193" i="31" s="1"/>
  <c r="U157" i="36"/>
  <c r="U189" i="36" s="1"/>
  <c r="T189" i="36"/>
  <c r="T197" i="36" s="1"/>
  <c r="T182" i="36"/>
  <c r="AA28" i="35"/>
  <c r="AA64" i="35"/>
  <c r="Z148" i="35"/>
  <c r="Z167" i="35"/>
  <c r="U157" i="34"/>
  <c r="W35" i="34"/>
  <c r="W71" i="34"/>
  <c r="V174" i="34"/>
  <c r="V155" i="34"/>
  <c r="X69" i="31"/>
  <c r="X33" i="31"/>
  <c r="W172" i="31"/>
  <c r="W153" i="31"/>
  <c r="T183" i="35"/>
  <c r="T185" i="35" s="1"/>
  <c r="T190" i="35"/>
  <c r="T192" i="35" s="1"/>
  <c r="T177" i="35"/>
  <c r="X35" i="31"/>
  <c r="X71" i="31"/>
  <c r="W155" i="31"/>
  <c r="W174" i="31"/>
  <c r="X26" i="31"/>
  <c r="X62" i="31"/>
  <c r="W146" i="31"/>
  <c r="W165" i="31"/>
  <c r="T189" i="34"/>
  <c r="T182" i="34"/>
  <c r="W26" i="34"/>
  <c r="W62" i="34"/>
  <c r="V146" i="34"/>
  <c r="V165" i="34"/>
  <c r="W26" i="36"/>
  <c r="W62" i="36"/>
  <c r="V146" i="36"/>
  <c r="V165" i="36"/>
  <c r="AB29" i="35"/>
  <c r="AB65" i="35"/>
  <c r="AA168" i="35"/>
  <c r="AA149" i="35"/>
  <c r="W33" i="34"/>
  <c r="W69" i="34"/>
  <c r="V172" i="34"/>
  <c r="V153" i="34"/>
  <c r="AB33" i="35"/>
  <c r="AB69" i="35"/>
  <c r="AA172" i="35"/>
  <c r="AA153" i="35"/>
  <c r="V73" i="35"/>
  <c r="V107" i="28" s="1"/>
  <c r="Z29" i="36"/>
  <c r="Z65" i="36"/>
  <c r="Y168" i="36"/>
  <c r="Y149" i="36"/>
  <c r="W34" i="36"/>
  <c r="W70" i="36"/>
  <c r="V173" i="36"/>
  <c r="V154" i="36"/>
  <c r="X68" i="31"/>
  <c r="W171" i="31"/>
  <c r="X32" i="31"/>
  <c r="W152" i="31"/>
  <c r="X65" i="31"/>
  <c r="X29" i="31"/>
  <c r="W149" i="31"/>
  <c r="W168" i="31"/>
  <c r="Y24" i="35"/>
  <c r="Y60" i="35"/>
  <c r="X163" i="35"/>
  <c r="X144" i="35"/>
  <c r="W23" i="34"/>
  <c r="W59" i="34"/>
  <c r="V37" i="34"/>
  <c r="V162" i="34"/>
  <c r="V143" i="34"/>
  <c r="W25" i="36"/>
  <c r="W61" i="36"/>
  <c r="V164" i="36"/>
  <c r="V145" i="36"/>
  <c r="X60" i="31"/>
  <c r="X24" i="31"/>
  <c r="W144" i="31"/>
  <c r="W163" i="31"/>
  <c r="W30" i="34"/>
  <c r="W66" i="34"/>
  <c r="V150" i="34"/>
  <c r="V169" i="34"/>
  <c r="V37" i="36"/>
  <c r="T189" i="35"/>
  <c r="T182" i="35"/>
  <c r="T178" i="35"/>
  <c r="T179" i="35" s="1"/>
  <c r="W32" i="36"/>
  <c r="W68" i="36"/>
  <c r="V171" i="36"/>
  <c r="V152" i="36"/>
  <c r="W52" i="2"/>
  <c r="W22" i="2"/>
  <c r="AA32" i="35"/>
  <c r="AA68" i="35"/>
  <c r="Z152" i="35"/>
  <c r="Z171" i="35"/>
  <c r="W28" i="34"/>
  <c r="W64" i="34"/>
  <c r="V167" i="34"/>
  <c r="V148" i="34"/>
  <c r="W34" i="34"/>
  <c r="W70" i="34"/>
  <c r="V173" i="34"/>
  <c r="V154" i="34"/>
  <c r="W23" i="35"/>
  <c r="W59" i="35"/>
  <c r="V143" i="35"/>
  <c r="V37" i="35"/>
  <c r="V162" i="35"/>
  <c r="X30" i="31"/>
  <c r="X66" i="31"/>
  <c r="W169" i="31"/>
  <c r="W150" i="31"/>
  <c r="S184" i="34"/>
  <c r="S186" i="34" s="1"/>
  <c r="S196" i="34"/>
  <c r="AB35" i="35"/>
  <c r="AB71" i="35"/>
  <c r="AA155" i="35"/>
  <c r="AA174" i="35"/>
  <c r="W27" i="34"/>
  <c r="W63" i="34"/>
  <c r="V166" i="34"/>
  <c r="V147" i="34"/>
  <c r="R194" i="35"/>
  <c r="W32" i="34"/>
  <c r="W68" i="34"/>
  <c r="V171" i="34"/>
  <c r="V152" i="34"/>
  <c r="W34" i="35"/>
  <c r="W70" i="35"/>
  <c r="V154" i="35"/>
  <c r="V173" i="35"/>
  <c r="W31" i="36"/>
  <c r="W67" i="36"/>
  <c r="V151" i="36"/>
  <c r="V170" i="36"/>
  <c r="W24" i="36"/>
  <c r="W60" i="36"/>
  <c r="V163" i="36"/>
  <c r="V144" i="36"/>
  <c r="X27" i="31"/>
  <c r="X63" i="31"/>
  <c r="W166" i="31"/>
  <c r="W147" i="31"/>
  <c r="AE26" i="35"/>
  <c r="AE62" i="35"/>
  <c r="AD165" i="35"/>
  <c r="AD146" i="35"/>
  <c r="W25" i="34"/>
  <c r="W61" i="34"/>
  <c r="V164" i="34"/>
  <c r="V145" i="34"/>
  <c r="S191" i="34"/>
  <c r="S193" i="34" s="1"/>
  <c r="S197" i="34"/>
  <c r="W33" i="36"/>
  <c r="W69" i="36"/>
  <c r="V172" i="36"/>
  <c r="V153" i="36"/>
  <c r="W35" i="36"/>
  <c r="W71" i="36"/>
  <c r="V174" i="36"/>
  <c r="V155" i="36"/>
  <c r="AA27" i="35"/>
  <c r="AA63" i="35"/>
  <c r="Z166" i="35"/>
  <c r="Z147" i="35"/>
  <c r="W31" i="35"/>
  <c r="W67" i="35"/>
  <c r="V151" i="35"/>
  <c r="V170" i="35"/>
  <c r="T190" i="34"/>
  <c r="T192" i="34" s="1"/>
  <c r="T183" i="34"/>
  <c r="T185" i="34" s="1"/>
  <c r="W28" i="36"/>
  <c r="W64" i="36"/>
  <c r="V167" i="36"/>
  <c r="V148" i="36"/>
  <c r="W29" i="34"/>
  <c r="W65" i="34"/>
  <c r="V168" i="34"/>
  <c r="V149" i="34"/>
  <c r="W24" i="34"/>
  <c r="W60" i="34"/>
  <c r="V163" i="34"/>
  <c r="V144" i="34"/>
  <c r="U176" i="35"/>
  <c r="X70" i="31"/>
  <c r="W173" i="31"/>
  <c r="X34" i="31"/>
  <c r="W154" i="31"/>
  <c r="X64" i="31"/>
  <c r="W148" i="31"/>
  <c r="W167" i="31"/>
  <c r="X28" i="31"/>
  <c r="R194" i="34"/>
  <c r="AB30" i="35"/>
  <c r="AB66" i="35"/>
  <c r="AA150" i="35"/>
  <c r="AA169" i="35"/>
  <c r="W31" i="34"/>
  <c r="W67" i="34"/>
  <c r="V170" i="34"/>
  <c r="V151" i="34"/>
  <c r="W27" i="36"/>
  <c r="W63" i="36"/>
  <c r="V147" i="36"/>
  <c r="V166" i="36"/>
  <c r="AB25" i="35"/>
  <c r="AB61" i="35"/>
  <c r="AA164" i="35"/>
  <c r="AA145" i="35"/>
  <c r="U176" i="34"/>
  <c r="X23" i="36"/>
  <c r="X59" i="36"/>
  <c r="W162" i="36"/>
  <c r="W143" i="36"/>
  <c r="Y67" i="31"/>
  <c r="Y31" i="31"/>
  <c r="X170" i="31"/>
  <c r="X151" i="31"/>
  <c r="W30" i="36"/>
  <c r="W66" i="36"/>
  <c r="V150" i="36"/>
  <c r="V169" i="36"/>
  <c r="R198" i="34"/>
  <c r="U157" i="35"/>
  <c r="AF41" i="33"/>
  <c r="AE55" i="33"/>
  <c r="AJ41" i="30"/>
  <c r="AI55" i="30"/>
  <c r="V74" i="31"/>
  <c r="V61" i="32"/>
  <c r="V104" i="28" s="1"/>
  <c r="X21" i="32"/>
  <c r="Y51" i="32" s="1"/>
  <c r="X29" i="32"/>
  <c r="Y59" i="32" s="1"/>
  <c r="U62" i="2"/>
  <c r="AH41" i="10"/>
  <c r="AG55" i="10"/>
  <c r="AE41" i="34"/>
  <c r="AD55" i="34"/>
  <c r="T177" i="30"/>
  <c r="T158" i="30"/>
  <c r="U176" i="30"/>
  <c r="W34" i="33"/>
  <c r="X70" i="33" s="1"/>
  <c r="W33" i="33"/>
  <c r="X69" i="33" s="1"/>
  <c r="R194" i="30"/>
  <c r="V37" i="30"/>
  <c r="V162" i="30"/>
  <c r="V143" i="30"/>
  <c r="W23" i="30"/>
  <c r="X59" i="30" s="1"/>
  <c r="W24" i="33"/>
  <c r="X60" i="33" s="1"/>
  <c r="V152" i="30"/>
  <c r="V171" i="30"/>
  <c r="W32" i="30"/>
  <c r="X68" i="30" s="1"/>
  <c r="V155" i="30"/>
  <c r="V174" i="30"/>
  <c r="W35" i="30"/>
  <c r="X71" i="30" s="1"/>
  <c r="W32" i="33"/>
  <c r="X68" i="33" s="1"/>
  <c r="V144" i="30"/>
  <c r="W24" i="30"/>
  <c r="X60" i="30" s="1"/>
  <c r="V163" i="30"/>
  <c r="T189" i="30"/>
  <c r="T182" i="30"/>
  <c r="T178" i="30"/>
  <c r="T179" i="30" s="1"/>
  <c r="U73" i="30"/>
  <c r="U99" i="28" s="1"/>
  <c r="U91" i="28" s="1"/>
  <c r="S184" i="30"/>
  <c r="S186" i="30" s="1"/>
  <c r="S196" i="30"/>
  <c r="W33" i="30"/>
  <c r="X69" i="30" s="1"/>
  <c r="V172" i="30"/>
  <c r="V153" i="30"/>
  <c r="W27" i="33"/>
  <c r="X63" i="33" s="1"/>
  <c r="T190" i="30"/>
  <c r="T192" i="30" s="1"/>
  <c r="T183" i="30"/>
  <c r="T185" i="30" s="1"/>
  <c r="V146" i="30"/>
  <c r="W26" i="30"/>
  <c r="X62" i="30" s="1"/>
  <c r="V165" i="30"/>
  <c r="W28" i="30"/>
  <c r="X64" i="30" s="1"/>
  <c r="V167" i="30"/>
  <c r="V148" i="30"/>
  <c r="W26" i="33"/>
  <c r="X62" i="33" s="1"/>
  <c r="V150" i="30"/>
  <c r="W30" i="30"/>
  <c r="X66" i="30" s="1"/>
  <c r="V169" i="30"/>
  <c r="V166" i="30"/>
  <c r="V147" i="30"/>
  <c r="W27" i="30"/>
  <c r="X63" i="30" s="1"/>
  <c r="W35" i="33"/>
  <c r="X71" i="33" s="1"/>
  <c r="V145" i="30"/>
  <c r="W25" i="30"/>
  <c r="X61" i="30" s="1"/>
  <c r="V164" i="30"/>
  <c r="S191" i="30"/>
  <c r="S193" i="30" s="1"/>
  <c r="S197" i="30"/>
  <c r="V173" i="30"/>
  <c r="V154" i="30"/>
  <c r="W34" i="30"/>
  <c r="X70" i="30" s="1"/>
  <c r="X25" i="33"/>
  <c r="Y61" i="33" s="1"/>
  <c r="V151" i="30"/>
  <c r="V170" i="30"/>
  <c r="W31" i="30"/>
  <c r="X67" i="30" s="1"/>
  <c r="V149" i="30"/>
  <c r="V168" i="30"/>
  <c r="W29" i="30"/>
  <c r="X65" i="30" s="1"/>
  <c r="W30" i="33"/>
  <c r="X66" i="33" s="1"/>
  <c r="W23" i="33"/>
  <c r="X59" i="33" s="1"/>
  <c r="V37" i="33"/>
  <c r="W28" i="33"/>
  <c r="X64" i="33" s="1"/>
  <c r="U157" i="30"/>
  <c r="W29" i="33"/>
  <c r="X65" i="33" s="1"/>
  <c r="W31" i="33"/>
  <c r="X67" i="33" s="1"/>
  <c r="R198" i="30"/>
  <c r="U73" i="33"/>
  <c r="U105" i="28" s="1"/>
  <c r="U89" i="28" s="1"/>
  <c r="W143" i="31"/>
  <c r="W162" i="31"/>
  <c r="X23" i="31"/>
  <c r="Y59" i="31" s="1"/>
  <c r="U184" i="31"/>
  <c r="V73" i="10"/>
  <c r="V97" i="28" s="1"/>
  <c r="Y25" i="32"/>
  <c r="Z55" i="32" s="1"/>
  <c r="X25" i="2"/>
  <c r="Y55" i="2" s="1"/>
  <c r="X28" i="2"/>
  <c r="Y58" i="2" s="1"/>
  <c r="Y20" i="2"/>
  <c r="Z50" i="2" s="1"/>
  <c r="W29" i="2"/>
  <c r="X59" i="2" s="1"/>
  <c r="V61" i="2"/>
  <c r="V96" i="28" s="1"/>
  <c r="X21" i="2"/>
  <c r="Y51" i="2" s="1"/>
  <c r="X24" i="2"/>
  <c r="Y54" i="2" s="1"/>
  <c r="V31" i="2"/>
  <c r="X26" i="2"/>
  <c r="Y56" i="2" s="1"/>
  <c r="Y24" i="10"/>
  <c r="Z60" i="10" s="1"/>
  <c r="X25" i="10"/>
  <c r="Y61" i="10" s="1"/>
  <c r="X29" i="10"/>
  <c r="Y65" i="10" s="1"/>
  <c r="X34" i="10"/>
  <c r="Y70" i="10" s="1"/>
  <c r="X32" i="10"/>
  <c r="Y68" i="10" s="1"/>
  <c r="X27" i="10"/>
  <c r="Y63" i="10" s="1"/>
  <c r="X31" i="10"/>
  <c r="Y67" i="10" s="1"/>
  <c r="X26" i="10"/>
  <c r="Y62" i="10" s="1"/>
  <c r="X35" i="10"/>
  <c r="Y71" i="10" s="1"/>
  <c r="X28" i="10"/>
  <c r="Y64" i="10" s="1"/>
  <c r="Y26" i="32"/>
  <c r="Z56" i="32" s="1"/>
  <c r="Y23" i="32"/>
  <c r="Z53" i="32" s="1"/>
  <c r="Y27" i="32"/>
  <c r="Z57" i="32" s="1"/>
  <c r="U12" i="28" l="1"/>
  <c r="U14" i="28"/>
  <c r="AY35" i="32"/>
  <c r="AX46" i="32"/>
  <c r="AA2" i="50"/>
  <c r="Z21" i="50"/>
  <c r="Z23" i="50" s="1"/>
  <c r="AA27" i="50"/>
  <c r="AA20" i="50"/>
  <c r="U74" i="36"/>
  <c r="U26" i="28" s="1"/>
  <c r="U74" i="34"/>
  <c r="U24" i="28" s="1"/>
  <c r="Z20" i="32"/>
  <c r="AA50" i="32" s="1"/>
  <c r="Y24" i="32"/>
  <c r="Z54" i="32" s="1"/>
  <c r="V179" i="34"/>
  <c r="V106" i="28"/>
  <c r="U109" i="28"/>
  <c r="T27" i="28"/>
  <c r="T6" i="28"/>
  <c r="V88" i="28"/>
  <c r="W31" i="32"/>
  <c r="X27" i="2"/>
  <c r="Y57" i="2" s="1"/>
  <c r="X58" i="32"/>
  <c r="X28" i="32"/>
  <c r="T198" i="31"/>
  <c r="X66" i="10"/>
  <c r="X30" i="10"/>
  <c r="V74" i="10"/>
  <c r="V15" i="28" s="1"/>
  <c r="X23" i="2"/>
  <c r="Y53" i="2" s="1"/>
  <c r="V74" i="35"/>
  <c r="V25" i="28" s="1"/>
  <c r="U177" i="34"/>
  <c r="V62" i="32"/>
  <c r="V22" i="28" s="1"/>
  <c r="AN2" i="43"/>
  <c r="AM77" i="43"/>
  <c r="AM82" i="43" s="1"/>
  <c r="AM80" i="43"/>
  <c r="AM79" i="43"/>
  <c r="AM84" i="43" s="1"/>
  <c r="AM78" i="43"/>
  <c r="AM83" i="43" s="1"/>
  <c r="AB4" i="43"/>
  <c r="AB4" i="50" s="1"/>
  <c r="AB4" i="35"/>
  <c r="AB4" i="33"/>
  <c r="AB4" i="31"/>
  <c r="AB4" i="36"/>
  <c r="AB4" i="10"/>
  <c r="AB4" i="34"/>
  <c r="AB4" i="29"/>
  <c r="AB4" i="32"/>
  <c r="AB4" i="30"/>
  <c r="AB77" i="2"/>
  <c r="AB49" i="2"/>
  <c r="AB34" i="2"/>
  <c r="AB65" i="2"/>
  <c r="AB19" i="2"/>
  <c r="AA181" i="35"/>
  <c r="AA109" i="35"/>
  <c r="AA188" i="35"/>
  <c r="AA142" i="35"/>
  <c r="AA77" i="35"/>
  <c r="AA40" i="35"/>
  <c r="AA22" i="35"/>
  <c r="AA161" i="35"/>
  <c r="AA126" i="35"/>
  <c r="AA92" i="35"/>
  <c r="AA58" i="35"/>
  <c r="AA89" i="43"/>
  <c r="AA76" i="43"/>
  <c r="AA58" i="43"/>
  <c r="AA40" i="43"/>
  <c r="AA22" i="43"/>
  <c r="AA22" i="30"/>
  <c r="AA126" i="30"/>
  <c r="AA109" i="30"/>
  <c r="AA161" i="30"/>
  <c r="AA142" i="30"/>
  <c r="AA188" i="30"/>
  <c r="AA181" i="30"/>
  <c r="AA58" i="30"/>
  <c r="AA77" i="30"/>
  <c r="AA40" i="30"/>
  <c r="AA92" i="30"/>
  <c r="AA65" i="32"/>
  <c r="AA77" i="32"/>
  <c r="AA49" i="32"/>
  <c r="AA34" i="32"/>
  <c r="AA19" i="32"/>
  <c r="AA67" i="28"/>
  <c r="AA75" i="28" s="1"/>
  <c r="AA87" i="28"/>
  <c r="AA95" i="28" s="1"/>
  <c r="AA103" i="28" s="1"/>
  <c r="AD5" i="28"/>
  <c r="AC4" i="2"/>
  <c r="AC13" i="28"/>
  <c r="AC21" i="28"/>
  <c r="AA126" i="29"/>
  <c r="AA40" i="29"/>
  <c r="AA58" i="29"/>
  <c r="AA77" i="29"/>
  <c r="AA188" i="29"/>
  <c r="AA92" i="29"/>
  <c r="AA181" i="29"/>
  <c r="AA161" i="29"/>
  <c r="AA22" i="29"/>
  <c r="AA142" i="29"/>
  <c r="AA109" i="29"/>
  <c r="AA161" i="34"/>
  <c r="AA77" i="34"/>
  <c r="AA22" i="34"/>
  <c r="AA181" i="34"/>
  <c r="AA142" i="34"/>
  <c r="AA40" i="34"/>
  <c r="AA109" i="34"/>
  <c r="AA58" i="34"/>
  <c r="AA92" i="34"/>
  <c r="AA188" i="34"/>
  <c r="AA126" i="34"/>
  <c r="AA92" i="10"/>
  <c r="AA77" i="10"/>
  <c r="AA58" i="10"/>
  <c r="AA40" i="10"/>
  <c r="AA22" i="10"/>
  <c r="AA109" i="36"/>
  <c r="AA142" i="36"/>
  <c r="AA126" i="36"/>
  <c r="AA40" i="36"/>
  <c r="AA92" i="36"/>
  <c r="AA58" i="36"/>
  <c r="AA181" i="36"/>
  <c r="AA22" i="36"/>
  <c r="AA188" i="36"/>
  <c r="AA77" i="36"/>
  <c r="AA161" i="36"/>
  <c r="AB34" i="28"/>
  <c r="AB59" i="28" s="1"/>
  <c r="AA181" i="31"/>
  <c r="AA142" i="31"/>
  <c r="AA109" i="31"/>
  <c r="AA77" i="31"/>
  <c r="AA40" i="31"/>
  <c r="AA161" i="31"/>
  <c r="AA188" i="31"/>
  <c r="AA126" i="31"/>
  <c r="AA58" i="31"/>
  <c r="AA22" i="31"/>
  <c r="AA92" i="31"/>
  <c r="AA92" i="33"/>
  <c r="AA58" i="33"/>
  <c r="AA22" i="33"/>
  <c r="AA77" i="33"/>
  <c r="AA40" i="33"/>
  <c r="AM39" i="2"/>
  <c r="AL46" i="2"/>
  <c r="W37" i="10"/>
  <c r="X61" i="31"/>
  <c r="X73" i="31" s="1"/>
  <c r="W164" i="31"/>
  <c r="W176" i="31" s="1"/>
  <c r="W145" i="31"/>
  <c r="W157" i="31" s="1"/>
  <c r="W182" i="31" s="1"/>
  <c r="X25" i="31"/>
  <c r="X37" i="31" s="1"/>
  <c r="X52" i="32"/>
  <c r="X22" i="32"/>
  <c r="X69" i="10"/>
  <c r="X33" i="10"/>
  <c r="V74" i="36"/>
  <c r="V26" i="28" s="1"/>
  <c r="U158" i="34"/>
  <c r="U196" i="31"/>
  <c r="U198" i="31" s="1"/>
  <c r="U186" i="31"/>
  <c r="S198" i="36"/>
  <c r="S194" i="36"/>
  <c r="T194" i="31"/>
  <c r="U74" i="30"/>
  <c r="U17" i="28" s="1"/>
  <c r="U9" i="28" s="1"/>
  <c r="U191" i="31"/>
  <c r="U193" i="31" s="1"/>
  <c r="U74" i="33"/>
  <c r="U23" i="28" s="1"/>
  <c r="U7" i="28" s="1"/>
  <c r="U158" i="36"/>
  <c r="V177" i="31"/>
  <c r="V157" i="36"/>
  <c r="V189" i="36" s="1"/>
  <c r="V176" i="36"/>
  <c r="V183" i="36" s="1"/>
  <c r="V185" i="36" s="1"/>
  <c r="T191" i="36"/>
  <c r="T193" i="36" s="1"/>
  <c r="AN41" i="35"/>
  <c r="AM55" i="35"/>
  <c r="V157" i="35"/>
  <c r="V189" i="35" s="1"/>
  <c r="U177" i="36"/>
  <c r="U183" i="36"/>
  <c r="U185" i="36" s="1"/>
  <c r="T196" i="36"/>
  <c r="T198" i="36" s="1"/>
  <c r="X59" i="10"/>
  <c r="X23" i="10"/>
  <c r="U178" i="36"/>
  <c r="U179" i="36" s="1"/>
  <c r="V183" i="31"/>
  <c r="V185" i="31" s="1"/>
  <c r="W73" i="36"/>
  <c r="T184" i="36"/>
  <c r="T186" i="36" s="1"/>
  <c r="V158" i="31"/>
  <c r="U177" i="35"/>
  <c r="V182" i="31"/>
  <c r="U182" i="36"/>
  <c r="U184" i="36" s="1"/>
  <c r="Y35" i="31"/>
  <c r="Y71" i="31"/>
  <c r="X174" i="31"/>
  <c r="X155" i="31"/>
  <c r="Y62" i="31"/>
  <c r="X165" i="31"/>
  <c r="X146" i="31"/>
  <c r="Y26" i="31"/>
  <c r="Y23" i="36"/>
  <c r="Y59" i="36"/>
  <c r="X143" i="36"/>
  <c r="X162" i="36"/>
  <c r="X29" i="34"/>
  <c r="X65" i="34"/>
  <c r="W168" i="34"/>
  <c r="W149" i="34"/>
  <c r="X31" i="36"/>
  <c r="X67" i="36"/>
  <c r="W151" i="36"/>
  <c r="W170" i="36"/>
  <c r="X32" i="34"/>
  <c r="X68" i="34"/>
  <c r="W152" i="34"/>
  <c r="W171" i="34"/>
  <c r="W73" i="34"/>
  <c r="W179" i="34" s="1"/>
  <c r="Z24" i="35"/>
  <c r="Z60" i="35"/>
  <c r="Y163" i="35"/>
  <c r="Y144" i="35"/>
  <c r="T184" i="34"/>
  <c r="T186" i="34" s="1"/>
  <c r="T196" i="34"/>
  <c r="U178" i="35"/>
  <c r="U179" i="35" s="1"/>
  <c r="U182" i="35"/>
  <c r="U189" i="35"/>
  <c r="Y30" i="31"/>
  <c r="Y66" i="31"/>
  <c r="X169" i="31"/>
  <c r="X150" i="31"/>
  <c r="AA29" i="36"/>
  <c r="AA65" i="36"/>
  <c r="Z168" i="36"/>
  <c r="Z149" i="36"/>
  <c r="AB28" i="35"/>
  <c r="AB64" i="35"/>
  <c r="AA167" i="35"/>
  <c r="AA148" i="35"/>
  <c r="Z67" i="31"/>
  <c r="Z31" i="31"/>
  <c r="Y151" i="31"/>
  <c r="Y170" i="31"/>
  <c r="X27" i="36"/>
  <c r="X63" i="36"/>
  <c r="W166" i="36"/>
  <c r="W147" i="36"/>
  <c r="U158" i="35"/>
  <c r="X26" i="36"/>
  <c r="X62" i="36"/>
  <c r="W146" i="36"/>
  <c r="W165" i="36"/>
  <c r="V178" i="31"/>
  <c r="V179" i="31" s="1"/>
  <c r="Y70" i="31"/>
  <c r="Y34" i="31"/>
  <c r="X154" i="31"/>
  <c r="X173" i="31"/>
  <c r="AF26" i="35"/>
  <c r="AF62" i="35"/>
  <c r="AE146" i="35"/>
  <c r="AE165" i="35"/>
  <c r="S198" i="34"/>
  <c r="V176" i="35"/>
  <c r="X34" i="34"/>
  <c r="X70" i="34"/>
  <c r="W173" i="34"/>
  <c r="W154" i="34"/>
  <c r="AB32" i="35"/>
  <c r="AB68" i="35"/>
  <c r="AA171" i="35"/>
  <c r="AA152" i="35"/>
  <c r="X32" i="36"/>
  <c r="X68" i="36"/>
  <c r="W152" i="36"/>
  <c r="W171" i="36"/>
  <c r="Y65" i="31"/>
  <c r="X168" i="31"/>
  <c r="Y29" i="31"/>
  <c r="X149" i="31"/>
  <c r="U183" i="34"/>
  <c r="U185" i="34" s="1"/>
  <c r="U190" i="34"/>
  <c r="U192" i="34" s="1"/>
  <c r="AC30" i="35"/>
  <c r="AC66" i="35"/>
  <c r="AB169" i="35"/>
  <c r="AB150" i="35"/>
  <c r="X31" i="35"/>
  <c r="X67" i="35"/>
  <c r="W170" i="35"/>
  <c r="W151" i="35"/>
  <c r="X35" i="36"/>
  <c r="X71" i="36"/>
  <c r="W174" i="36"/>
  <c r="W155" i="36"/>
  <c r="AC35" i="35"/>
  <c r="AC71" i="35"/>
  <c r="AB155" i="35"/>
  <c r="AB174" i="35"/>
  <c r="X33" i="34"/>
  <c r="X69" i="34"/>
  <c r="W153" i="34"/>
  <c r="W172" i="34"/>
  <c r="W37" i="36"/>
  <c r="X24" i="34"/>
  <c r="X60" i="34"/>
  <c r="W144" i="34"/>
  <c r="W163" i="34"/>
  <c r="X28" i="36"/>
  <c r="X64" i="36"/>
  <c r="W167" i="36"/>
  <c r="W148" i="36"/>
  <c r="X24" i="36"/>
  <c r="X60" i="36"/>
  <c r="W163" i="36"/>
  <c r="W144" i="36"/>
  <c r="X34" i="35"/>
  <c r="X70" i="35"/>
  <c r="W154" i="35"/>
  <c r="W173" i="35"/>
  <c r="S194" i="34"/>
  <c r="X30" i="34"/>
  <c r="X66" i="34"/>
  <c r="W150" i="34"/>
  <c r="W169" i="34"/>
  <c r="X25" i="36"/>
  <c r="X61" i="36"/>
  <c r="W164" i="36"/>
  <c r="W145" i="36"/>
  <c r="X35" i="34"/>
  <c r="X71" i="34"/>
  <c r="W155" i="34"/>
  <c r="W174" i="34"/>
  <c r="T196" i="35"/>
  <c r="T184" i="35"/>
  <c r="T186" i="35" s="1"/>
  <c r="X34" i="36"/>
  <c r="X70" i="36"/>
  <c r="W173" i="36"/>
  <c r="W154" i="36"/>
  <c r="X30" i="36"/>
  <c r="X66" i="36"/>
  <c r="W169" i="36"/>
  <c r="W150" i="36"/>
  <c r="AC25" i="35"/>
  <c r="AC61" i="35"/>
  <c r="AB164" i="35"/>
  <c r="AB145" i="35"/>
  <c r="X31" i="34"/>
  <c r="X67" i="34"/>
  <c r="W170" i="34"/>
  <c r="W151" i="34"/>
  <c r="AB27" i="35"/>
  <c r="AB63" i="35"/>
  <c r="AA147" i="35"/>
  <c r="AA166" i="35"/>
  <c r="X27" i="34"/>
  <c r="X63" i="34"/>
  <c r="W147" i="34"/>
  <c r="W166" i="34"/>
  <c r="W73" i="35"/>
  <c r="X52" i="2"/>
  <c r="X22" i="2"/>
  <c r="T197" i="35"/>
  <c r="T191" i="35"/>
  <c r="T193" i="35" s="1"/>
  <c r="V176" i="34"/>
  <c r="AC33" i="35"/>
  <c r="AC69" i="35"/>
  <c r="AB153" i="35"/>
  <c r="AB172" i="35"/>
  <c r="AC29" i="35"/>
  <c r="AC65" i="35"/>
  <c r="AB168" i="35"/>
  <c r="AB149" i="35"/>
  <c r="X23" i="34"/>
  <c r="X59" i="34"/>
  <c r="W37" i="34"/>
  <c r="W143" i="34"/>
  <c r="W162" i="34"/>
  <c r="T191" i="34"/>
  <c r="T193" i="34" s="1"/>
  <c r="T197" i="34"/>
  <c r="Y64" i="31"/>
  <c r="X148" i="31"/>
  <c r="Y28" i="31"/>
  <c r="X167" i="31"/>
  <c r="V157" i="34"/>
  <c r="U189" i="34"/>
  <c r="U182" i="34"/>
  <c r="U183" i="35"/>
  <c r="U185" i="35" s="1"/>
  <c r="U190" i="35"/>
  <c r="U192" i="35" s="1"/>
  <c r="X33" i="36"/>
  <c r="X69" i="36"/>
  <c r="W153" i="36"/>
  <c r="W172" i="36"/>
  <c r="X25" i="34"/>
  <c r="X61" i="34"/>
  <c r="W164" i="34"/>
  <c r="W145" i="34"/>
  <c r="Y63" i="31"/>
  <c r="Y27" i="31"/>
  <c r="X166" i="31"/>
  <c r="X147" i="31"/>
  <c r="X23" i="35"/>
  <c r="X59" i="35"/>
  <c r="W37" i="35"/>
  <c r="W143" i="35"/>
  <c r="W162" i="35"/>
  <c r="X28" i="34"/>
  <c r="X64" i="34"/>
  <c r="W167" i="34"/>
  <c r="W148" i="34"/>
  <c r="Y60" i="31"/>
  <c r="X163" i="31"/>
  <c r="X144" i="31"/>
  <c r="Y24" i="31"/>
  <c r="Y68" i="31"/>
  <c r="X171" i="31"/>
  <c r="X152" i="31"/>
  <c r="Y32" i="31"/>
  <c r="X26" i="34"/>
  <c r="X62" i="34"/>
  <c r="W146" i="34"/>
  <c r="W165" i="34"/>
  <c r="Y69" i="31"/>
  <c r="X153" i="31"/>
  <c r="X172" i="31"/>
  <c r="Y33" i="31"/>
  <c r="U191" i="36"/>
  <c r="U193" i="36" s="1"/>
  <c r="U197" i="36"/>
  <c r="AG41" i="33"/>
  <c r="AF55" i="33"/>
  <c r="AK41" i="30"/>
  <c r="AJ55" i="30"/>
  <c r="W74" i="31"/>
  <c r="W61" i="32"/>
  <c r="W104" i="28" s="1"/>
  <c r="W109" i="28" s="1"/>
  <c r="Y29" i="32"/>
  <c r="Z59" i="32" s="1"/>
  <c r="Y21" i="32"/>
  <c r="Z51" i="32" s="1"/>
  <c r="V62" i="2"/>
  <c r="AI41" i="10"/>
  <c r="AH55" i="10"/>
  <c r="AF41" i="34"/>
  <c r="AE55" i="34"/>
  <c r="V73" i="33"/>
  <c r="V105" i="28" s="1"/>
  <c r="V89" i="28" s="1"/>
  <c r="S198" i="30"/>
  <c r="X30" i="33"/>
  <c r="Y66" i="33" s="1"/>
  <c r="W172" i="30"/>
  <c r="W153" i="30"/>
  <c r="X33" i="30"/>
  <c r="Y69" i="30" s="1"/>
  <c r="X29" i="33"/>
  <c r="Y65" i="33" s="1"/>
  <c r="X23" i="33"/>
  <c r="Y59" i="33" s="1"/>
  <c r="W37" i="33"/>
  <c r="Y25" i="33"/>
  <c r="Z61" i="33" s="1"/>
  <c r="W169" i="30"/>
  <c r="W150" i="30"/>
  <c r="X30" i="30"/>
  <c r="Y66" i="30" s="1"/>
  <c r="V176" i="30"/>
  <c r="W149" i="30"/>
  <c r="X29" i="30"/>
  <c r="Y65" i="30" s="1"/>
  <c r="W168" i="30"/>
  <c r="X25" i="30"/>
  <c r="Y61" i="30" s="1"/>
  <c r="W164" i="30"/>
  <c r="W145" i="30"/>
  <c r="W163" i="30"/>
  <c r="W144" i="30"/>
  <c r="X24" i="30"/>
  <c r="Y60" i="30" s="1"/>
  <c r="W173" i="30"/>
  <c r="W154" i="30"/>
  <c r="X34" i="30"/>
  <c r="Y70" i="30" s="1"/>
  <c r="X27" i="33"/>
  <c r="Y63" i="33" s="1"/>
  <c r="S194" i="30"/>
  <c r="X35" i="30"/>
  <c r="Y71" i="30" s="1"/>
  <c r="W174" i="30"/>
  <c r="W155" i="30"/>
  <c r="X33" i="33"/>
  <c r="Y69" i="33" s="1"/>
  <c r="U182" i="30"/>
  <c r="U178" i="30"/>
  <c r="U179" i="30" s="1"/>
  <c r="U158" i="30"/>
  <c r="U189" i="30"/>
  <c r="W170" i="30"/>
  <c r="W151" i="30"/>
  <c r="X31" i="30"/>
  <c r="Y67" i="30" s="1"/>
  <c r="X26" i="33"/>
  <c r="Y62" i="33" s="1"/>
  <c r="X28" i="30"/>
  <c r="Y64" i="30" s="1"/>
  <c r="W167" i="30"/>
  <c r="W148" i="30"/>
  <c r="V73" i="30"/>
  <c r="V99" i="28" s="1"/>
  <c r="V91" i="28" s="1"/>
  <c r="X28" i="33"/>
  <c r="Y64" i="33" s="1"/>
  <c r="X35" i="33"/>
  <c r="Y71" i="33" s="1"/>
  <c r="X32" i="33"/>
  <c r="Y68" i="33" s="1"/>
  <c r="X34" i="33"/>
  <c r="Y70" i="33" s="1"/>
  <c r="T196" i="30"/>
  <c r="T184" i="30"/>
  <c r="T186" i="30" s="1"/>
  <c r="W143" i="30"/>
  <c r="W37" i="30"/>
  <c r="X23" i="30"/>
  <c r="Y59" i="30" s="1"/>
  <c r="W162" i="30"/>
  <c r="X31" i="33"/>
  <c r="Y67" i="33" s="1"/>
  <c r="W166" i="30"/>
  <c r="W147" i="30"/>
  <c r="X27" i="30"/>
  <c r="Y63" i="30" s="1"/>
  <c r="W165" i="30"/>
  <c r="W146" i="30"/>
  <c r="X26" i="30"/>
  <c r="Y62" i="30" s="1"/>
  <c r="T191" i="30"/>
  <c r="T193" i="30" s="1"/>
  <c r="T197" i="30"/>
  <c r="W171" i="30"/>
  <c r="W152" i="30"/>
  <c r="X32" i="30"/>
  <c r="Y68" i="30" s="1"/>
  <c r="X24" i="33"/>
  <c r="Y60" i="33" s="1"/>
  <c r="V157" i="30"/>
  <c r="U183" i="30"/>
  <c r="U185" i="30" s="1"/>
  <c r="U177" i="30"/>
  <c r="U190" i="30"/>
  <c r="U192" i="30" s="1"/>
  <c r="X162" i="31"/>
  <c r="X143" i="31"/>
  <c r="Y23" i="31"/>
  <c r="Z59" i="31" s="1"/>
  <c r="V191" i="31"/>
  <c r="V193" i="31" s="1"/>
  <c r="V197" i="31"/>
  <c r="W73" i="10"/>
  <c r="Z25" i="32"/>
  <c r="AA55" i="32" s="1"/>
  <c r="Y25" i="2"/>
  <c r="Z55" i="2" s="1"/>
  <c r="W61" i="2"/>
  <c r="W96" i="28" s="1"/>
  <c r="X29" i="2"/>
  <c r="Z20" i="2"/>
  <c r="AA50" i="2" s="1"/>
  <c r="Y24" i="2"/>
  <c r="Z54" i="2" s="1"/>
  <c r="Y28" i="2"/>
  <c r="Z58" i="2" s="1"/>
  <c r="Y26" i="2"/>
  <c r="Z56" i="2" s="1"/>
  <c r="Y21" i="2"/>
  <c r="Z51" i="2" s="1"/>
  <c r="W31" i="2"/>
  <c r="Z24" i="10"/>
  <c r="AA60" i="10" s="1"/>
  <c r="Y34" i="10"/>
  <c r="Z70" i="10" s="1"/>
  <c r="Y31" i="10"/>
  <c r="Z67" i="10" s="1"/>
  <c r="Y32" i="10"/>
  <c r="Z68" i="10" s="1"/>
  <c r="Y29" i="10"/>
  <c r="Z65" i="10" s="1"/>
  <c r="Y28" i="10"/>
  <c r="Z64" i="10" s="1"/>
  <c r="Y35" i="10"/>
  <c r="Z71" i="10" s="1"/>
  <c r="Y27" i="10"/>
  <c r="Z63" i="10" s="1"/>
  <c r="Y25" i="10"/>
  <c r="Z61" i="10" s="1"/>
  <c r="Y26" i="10"/>
  <c r="Z62" i="10" s="1"/>
  <c r="Z23" i="32"/>
  <c r="AA53" i="32" s="1"/>
  <c r="Z27" i="32"/>
  <c r="AA57" i="32" s="1"/>
  <c r="Z26" i="32"/>
  <c r="AA56" i="32" s="1"/>
  <c r="AA20" i="32"/>
  <c r="AB50" i="32" s="1"/>
  <c r="V12" i="28" l="1"/>
  <c r="V14" i="28"/>
  <c r="W88" i="28"/>
  <c r="W93" i="28" s="1"/>
  <c r="W101" i="28"/>
  <c r="AZ35" i="32"/>
  <c r="AY46" i="32"/>
  <c r="V74" i="34"/>
  <c r="V24" i="28" s="1"/>
  <c r="AB2" i="50"/>
  <c r="AA21" i="50"/>
  <c r="AA23" i="50" s="1"/>
  <c r="AB27" i="50"/>
  <c r="AB20" i="50"/>
  <c r="Z24" i="32"/>
  <c r="AA54" i="32" s="1"/>
  <c r="Y27" i="2"/>
  <c r="Z57" i="2" s="1"/>
  <c r="U27" i="28"/>
  <c r="V109" i="28"/>
  <c r="U6" i="28"/>
  <c r="X31" i="32"/>
  <c r="Y58" i="32"/>
  <c r="Y28" i="32"/>
  <c r="W74" i="10"/>
  <c r="V158" i="34"/>
  <c r="Y23" i="2"/>
  <c r="Z53" i="2" s="1"/>
  <c r="Y66" i="10"/>
  <c r="Y30" i="10"/>
  <c r="W74" i="35"/>
  <c r="V177" i="34"/>
  <c r="W62" i="32"/>
  <c r="W22" i="28" s="1"/>
  <c r="W27" i="28" s="1"/>
  <c r="AO2" i="43"/>
  <c r="AN78" i="43"/>
  <c r="AN83" i="43" s="1"/>
  <c r="AN79" i="43"/>
  <c r="AN84" i="43" s="1"/>
  <c r="AN77" i="43"/>
  <c r="AN82" i="43" s="1"/>
  <c r="AN80" i="43"/>
  <c r="AB77" i="32"/>
  <c r="AB19" i="32"/>
  <c r="AB65" i="32"/>
  <c r="AB49" i="32"/>
  <c r="AB34" i="32"/>
  <c r="AB40" i="10"/>
  <c r="AB77" i="10"/>
  <c r="AB92" i="10"/>
  <c r="AB58" i="10"/>
  <c r="AB22" i="10"/>
  <c r="AB181" i="31"/>
  <c r="AB188" i="31"/>
  <c r="AB161" i="31"/>
  <c r="AB142" i="31"/>
  <c r="AB40" i="31"/>
  <c r="AB92" i="31"/>
  <c r="AB109" i="31"/>
  <c r="AB58" i="31"/>
  <c r="AB22" i="31"/>
  <c r="AB77" i="31"/>
  <c r="AB126" i="31"/>
  <c r="AB161" i="36"/>
  <c r="AB181" i="36"/>
  <c r="AB92" i="36"/>
  <c r="AB142" i="36"/>
  <c r="AB188" i="36"/>
  <c r="AB126" i="36"/>
  <c r="AB77" i="36"/>
  <c r="AB40" i="36"/>
  <c r="AB58" i="36"/>
  <c r="AB22" i="36"/>
  <c r="AB109" i="36"/>
  <c r="AB87" i="28"/>
  <c r="AB95" i="28" s="1"/>
  <c r="AB103" i="28" s="1"/>
  <c r="AB67" i="28"/>
  <c r="AB75" i="28" s="1"/>
  <c r="AC34" i="28"/>
  <c r="AC59" i="28" s="1"/>
  <c r="AB77" i="33"/>
  <c r="AB40" i="33"/>
  <c r="AB92" i="33"/>
  <c r="AB58" i="33"/>
  <c r="AB22" i="33"/>
  <c r="AB22" i="30"/>
  <c r="AB188" i="30"/>
  <c r="AB161" i="30"/>
  <c r="AB142" i="30"/>
  <c r="AB126" i="30"/>
  <c r="AB40" i="30"/>
  <c r="AB181" i="30"/>
  <c r="AB77" i="30"/>
  <c r="AB92" i="30"/>
  <c r="AB109" i="30"/>
  <c r="AB58" i="30"/>
  <c r="AB161" i="35"/>
  <c r="AB92" i="35"/>
  <c r="AB188" i="35"/>
  <c r="AB142" i="35"/>
  <c r="AB40" i="35"/>
  <c r="AB77" i="35"/>
  <c r="AB58" i="35"/>
  <c r="AB126" i="35"/>
  <c r="AB181" i="35"/>
  <c r="AB109" i="35"/>
  <c r="AB22" i="35"/>
  <c r="AB89" i="43"/>
  <c r="AB76" i="43"/>
  <c r="AB58" i="43"/>
  <c r="AB40" i="43"/>
  <c r="AB22" i="43"/>
  <c r="AC4" i="43"/>
  <c r="AC4" i="50" s="1"/>
  <c r="AC4" i="35"/>
  <c r="AC4" i="33"/>
  <c r="AC4" i="31"/>
  <c r="AC4" i="36"/>
  <c r="AC4" i="34"/>
  <c r="AC4" i="29"/>
  <c r="AC4" i="10"/>
  <c r="AC4" i="32"/>
  <c r="AC4" i="30"/>
  <c r="AC77" i="2"/>
  <c r="AC65" i="2"/>
  <c r="AC49" i="2"/>
  <c r="AC34" i="2"/>
  <c r="AC19" i="2"/>
  <c r="AB126" i="29"/>
  <c r="AB181" i="29"/>
  <c r="AB188" i="29"/>
  <c r="AB58" i="29"/>
  <c r="AB22" i="29"/>
  <c r="AB77" i="29"/>
  <c r="AB92" i="29"/>
  <c r="AB161" i="29"/>
  <c r="AB142" i="29"/>
  <c r="AB40" i="29"/>
  <c r="AB109" i="29"/>
  <c r="AE5" i="28"/>
  <c r="AD4" i="2"/>
  <c r="AD13" i="28"/>
  <c r="AD21" i="28"/>
  <c r="AB188" i="34"/>
  <c r="AB109" i="34"/>
  <c r="AB142" i="34"/>
  <c r="AB58" i="34"/>
  <c r="AB22" i="34"/>
  <c r="AB161" i="34"/>
  <c r="AB92" i="34"/>
  <c r="AB40" i="34"/>
  <c r="AB77" i="34"/>
  <c r="AB126" i="34"/>
  <c r="AB181" i="34"/>
  <c r="AN39" i="2"/>
  <c r="AM46" i="2"/>
  <c r="W74" i="36"/>
  <c r="Y61" i="31"/>
  <c r="Y73" i="31" s="1"/>
  <c r="Y25" i="31"/>
  <c r="Y37" i="31" s="1"/>
  <c r="X145" i="31"/>
  <c r="X157" i="31" s="1"/>
  <c r="X189" i="31" s="1"/>
  <c r="X164" i="31"/>
  <c r="X176" i="31" s="1"/>
  <c r="X190" i="31" s="1"/>
  <c r="X192" i="31" s="1"/>
  <c r="Y52" i="32"/>
  <c r="Y22" i="32"/>
  <c r="X37" i="10"/>
  <c r="Y69" i="10"/>
  <c r="Y33" i="10"/>
  <c r="V74" i="30"/>
  <c r="V17" i="28" s="1"/>
  <c r="V9" i="28" s="1"/>
  <c r="T194" i="36"/>
  <c r="U194" i="31"/>
  <c r="V158" i="36"/>
  <c r="V182" i="36"/>
  <c r="V196" i="36" s="1"/>
  <c r="V196" i="31"/>
  <c r="V198" i="31" s="1"/>
  <c r="V74" i="33"/>
  <c r="V23" i="28" s="1"/>
  <c r="V7" i="28" s="1"/>
  <c r="W176" i="35"/>
  <c r="W183" i="35" s="1"/>
  <c r="W185" i="35" s="1"/>
  <c r="V184" i="31"/>
  <c r="V186" i="31" s="1"/>
  <c r="V194" i="31" s="1"/>
  <c r="X73" i="35"/>
  <c r="V182" i="35"/>
  <c r="V184" i="35" s="1"/>
  <c r="V178" i="36"/>
  <c r="V179" i="36" s="1"/>
  <c r="W189" i="31"/>
  <c r="V190" i="36"/>
  <c r="V192" i="36" s="1"/>
  <c r="V177" i="36"/>
  <c r="W177" i="31"/>
  <c r="W158" i="31"/>
  <c r="V158" i="35"/>
  <c r="W178" i="31"/>
  <c r="W179" i="31" s="1"/>
  <c r="V178" i="35"/>
  <c r="V179" i="35" s="1"/>
  <c r="W190" i="31"/>
  <c r="W192" i="31" s="1"/>
  <c r="W183" i="31"/>
  <c r="W185" i="31" s="1"/>
  <c r="X37" i="36"/>
  <c r="AO41" i="35"/>
  <c r="AN55" i="35"/>
  <c r="U186" i="36"/>
  <c r="U194" i="36" s="1"/>
  <c r="Y59" i="10"/>
  <c r="Y23" i="10"/>
  <c r="U196" i="36"/>
  <c r="U198" i="36" s="1"/>
  <c r="V177" i="35"/>
  <c r="T198" i="35"/>
  <c r="W157" i="36"/>
  <c r="W182" i="36" s="1"/>
  <c r="W176" i="36"/>
  <c r="W183" i="36" s="1"/>
  <c r="W185" i="36" s="1"/>
  <c r="X73" i="36"/>
  <c r="W157" i="34"/>
  <c r="W182" i="34" s="1"/>
  <c r="W157" i="35"/>
  <c r="V191" i="35"/>
  <c r="W176" i="34"/>
  <c r="AD29" i="35"/>
  <c r="AD65" i="35"/>
  <c r="AC168" i="35"/>
  <c r="AC149" i="35"/>
  <c r="Y52" i="2"/>
  <c r="Y22" i="2"/>
  <c r="Y33" i="34"/>
  <c r="Y69" i="34"/>
  <c r="X172" i="34"/>
  <c r="X153" i="34"/>
  <c r="Y32" i="34"/>
  <c r="Y68" i="34"/>
  <c r="X152" i="34"/>
  <c r="X171" i="34"/>
  <c r="Y29" i="34"/>
  <c r="Y65" i="34"/>
  <c r="X168" i="34"/>
  <c r="X149" i="34"/>
  <c r="Z62" i="31"/>
  <c r="Y146" i="31"/>
  <c r="Z26" i="31"/>
  <c r="Y165" i="31"/>
  <c r="Z35" i="31"/>
  <c r="Z71" i="31"/>
  <c r="Y155" i="31"/>
  <c r="Y174" i="31"/>
  <c r="X31" i="2"/>
  <c r="Y59" i="2"/>
  <c r="AC32" i="35"/>
  <c r="AC68" i="35"/>
  <c r="AB171" i="35"/>
  <c r="AB152" i="35"/>
  <c r="Z68" i="31"/>
  <c r="Y152" i="31"/>
  <c r="Z32" i="31"/>
  <c r="Y171" i="31"/>
  <c r="AC27" i="35"/>
  <c r="AC63" i="35"/>
  <c r="AB147" i="35"/>
  <c r="AB166" i="35"/>
  <c r="AD25" i="35"/>
  <c r="AD61" i="35"/>
  <c r="AC164" i="35"/>
  <c r="AC145" i="35"/>
  <c r="Y30" i="34"/>
  <c r="Y66" i="34"/>
  <c r="X169" i="34"/>
  <c r="X150" i="34"/>
  <c r="Y23" i="35"/>
  <c r="Y59" i="35"/>
  <c r="X143" i="35"/>
  <c r="X162" i="35"/>
  <c r="X37" i="35"/>
  <c r="Y25" i="34"/>
  <c r="Y61" i="34"/>
  <c r="X145" i="34"/>
  <c r="X164" i="34"/>
  <c r="U184" i="34"/>
  <c r="U186" i="34" s="1"/>
  <c r="U196" i="34"/>
  <c r="Z64" i="31"/>
  <c r="Y148" i="31"/>
  <c r="Z28" i="31"/>
  <c r="Y167" i="31"/>
  <c r="X73" i="34"/>
  <c r="X179" i="34" s="1"/>
  <c r="Y34" i="36"/>
  <c r="Y70" i="36"/>
  <c r="X154" i="36"/>
  <c r="X173" i="36"/>
  <c r="Y24" i="36"/>
  <c r="Y60" i="36"/>
  <c r="X144" i="36"/>
  <c r="X163" i="36"/>
  <c r="Y24" i="34"/>
  <c r="Y60" i="34"/>
  <c r="X163" i="34"/>
  <c r="X144" i="34"/>
  <c r="AG26" i="35"/>
  <c r="AG62" i="35"/>
  <c r="AF165" i="35"/>
  <c r="AF146" i="35"/>
  <c r="U197" i="35"/>
  <c r="U191" i="35"/>
  <c r="U193" i="35" s="1"/>
  <c r="AA24" i="35"/>
  <c r="AA60" i="35"/>
  <c r="Z163" i="35"/>
  <c r="Z144" i="35"/>
  <c r="AD30" i="35"/>
  <c r="AD66" i="35"/>
  <c r="AC169" i="35"/>
  <c r="AC150" i="35"/>
  <c r="AC28" i="35"/>
  <c r="AC64" i="35"/>
  <c r="AB167" i="35"/>
  <c r="AB148" i="35"/>
  <c r="U197" i="34"/>
  <c r="U191" i="34"/>
  <c r="U193" i="34" s="1"/>
  <c r="Y23" i="34"/>
  <c r="Y59" i="34"/>
  <c r="X37" i="34"/>
  <c r="X143" i="34"/>
  <c r="X162" i="34"/>
  <c r="AD33" i="35"/>
  <c r="AD69" i="35"/>
  <c r="AC153" i="35"/>
  <c r="AC172" i="35"/>
  <c r="T194" i="35"/>
  <c r="AD35" i="35"/>
  <c r="AD71" i="35"/>
  <c r="AC155" i="35"/>
  <c r="AC174" i="35"/>
  <c r="U196" i="35"/>
  <c r="U184" i="35"/>
  <c r="U186" i="35" s="1"/>
  <c r="Y31" i="36"/>
  <c r="Y67" i="36"/>
  <c r="X170" i="36"/>
  <c r="X151" i="36"/>
  <c r="V191" i="36"/>
  <c r="Y35" i="34"/>
  <c r="Y71" i="34"/>
  <c r="X155" i="34"/>
  <c r="X174" i="34"/>
  <c r="Y35" i="36"/>
  <c r="Y71" i="36"/>
  <c r="X174" i="36"/>
  <c r="X155" i="36"/>
  <c r="Z69" i="31"/>
  <c r="Y172" i="31"/>
  <c r="Y153" i="31"/>
  <c r="Z33" i="31"/>
  <c r="Y27" i="36"/>
  <c r="Y63" i="36"/>
  <c r="X147" i="36"/>
  <c r="X166" i="36"/>
  <c r="Z30" i="31"/>
  <c r="Z66" i="31"/>
  <c r="Y150" i="31"/>
  <c r="Y169" i="31"/>
  <c r="V183" i="34"/>
  <c r="V185" i="34" s="1"/>
  <c r="V190" i="34"/>
  <c r="V192" i="34" s="1"/>
  <c r="Y31" i="35"/>
  <c r="Y67" i="35"/>
  <c r="X151" i="35"/>
  <c r="X170" i="35"/>
  <c r="Y32" i="36"/>
  <c r="Y68" i="36"/>
  <c r="X152" i="36"/>
  <c r="X171" i="36"/>
  <c r="Y34" i="34"/>
  <c r="Y70" i="34"/>
  <c r="X173" i="34"/>
  <c r="X154" i="34"/>
  <c r="Y26" i="36"/>
  <c r="Y62" i="36"/>
  <c r="X146" i="36"/>
  <c r="X165" i="36"/>
  <c r="AA67" i="31"/>
  <c r="AA31" i="31"/>
  <c r="Z151" i="31"/>
  <c r="Z170" i="31"/>
  <c r="Z23" i="36"/>
  <c r="Z59" i="36"/>
  <c r="Y143" i="36"/>
  <c r="Y162" i="36"/>
  <c r="Z60" i="31"/>
  <c r="Y144" i="31"/>
  <c r="Z24" i="31"/>
  <c r="Y163" i="31"/>
  <c r="Y28" i="34"/>
  <c r="Y64" i="34"/>
  <c r="X167" i="34"/>
  <c r="X148" i="34"/>
  <c r="Z27" i="31"/>
  <c r="Z63" i="31"/>
  <c r="Y147" i="31"/>
  <c r="Y166" i="31"/>
  <c r="V189" i="34"/>
  <c r="V182" i="34"/>
  <c r="Y27" i="34"/>
  <c r="Y63" i="34"/>
  <c r="X147" i="34"/>
  <c r="X166" i="34"/>
  <c r="Y31" i="34"/>
  <c r="Y67" i="34"/>
  <c r="X170" i="34"/>
  <c r="X151" i="34"/>
  <c r="Y25" i="36"/>
  <c r="Y61" i="36"/>
  <c r="X164" i="36"/>
  <c r="X145" i="36"/>
  <c r="V190" i="35"/>
  <c r="V192" i="35" s="1"/>
  <c r="V183" i="35"/>
  <c r="V185" i="35" s="1"/>
  <c r="Z70" i="31"/>
  <c r="Z34" i="31"/>
  <c r="Y154" i="31"/>
  <c r="Y173" i="31"/>
  <c r="AB29" i="36"/>
  <c r="AB65" i="36"/>
  <c r="AA149" i="36"/>
  <c r="AA168" i="36"/>
  <c r="T198" i="34"/>
  <c r="Y26" i="34"/>
  <c r="Y62" i="34"/>
  <c r="X165" i="34"/>
  <c r="X146" i="34"/>
  <c r="Y33" i="36"/>
  <c r="Y69" i="36"/>
  <c r="X172" i="36"/>
  <c r="X153" i="36"/>
  <c r="Y30" i="36"/>
  <c r="Y66" i="36"/>
  <c r="X169" i="36"/>
  <c r="X150" i="36"/>
  <c r="Y34" i="35"/>
  <c r="Y70" i="35"/>
  <c r="X173" i="35"/>
  <c r="X154" i="35"/>
  <c r="Y28" i="36"/>
  <c r="Y64" i="36"/>
  <c r="X167" i="36"/>
  <c r="X148" i="36"/>
  <c r="Z65" i="31"/>
  <c r="Y168" i="31"/>
  <c r="Y149" i="31"/>
  <c r="Z29" i="31"/>
  <c r="T194" i="34"/>
  <c r="AH41" i="33"/>
  <c r="AG55" i="33"/>
  <c r="AL41" i="30"/>
  <c r="AK55" i="30"/>
  <c r="X74" i="31"/>
  <c r="X61" i="32"/>
  <c r="W62" i="2"/>
  <c r="Z21" i="32"/>
  <c r="AA51" i="32" s="1"/>
  <c r="Z29" i="32"/>
  <c r="AA59" i="32" s="1"/>
  <c r="AJ41" i="10"/>
  <c r="AI55" i="10"/>
  <c r="AG41" i="34"/>
  <c r="AF55" i="34"/>
  <c r="V177" i="30"/>
  <c r="W176" i="30"/>
  <c r="W183" i="30" s="1"/>
  <c r="X168" i="30"/>
  <c r="X149" i="30"/>
  <c r="Y29" i="30"/>
  <c r="Z65" i="30" s="1"/>
  <c r="X143" i="30"/>
  <c r="X37" i="30"/>
  <c r="X162" i="30"/>
  <c r="Y23" i="30"/>
  <c r="Z59" i="30" s="1"/>
  <c r="Y32" i="33"/>
  <c r="Z68" i="33" s="1"/>
  <c r="Y26" i="33"/>
  <c r="Z62" i="33" s="1"/>
  <c r="X173" i="30"/>
  <c r="X154" i="30"/>
  <c r="Y34" i="30"/>
  <c r="Z70" i="30" s="1"/>
  <c r="Y29" i="33"/>
  <c r="Z65" i="33" s="1"/>
  <c r="X165" i="30"/>
  <c r="X146" i="30"/>
  <c r="Y26" i="30"/>
  <c r="Z62" i="30" s="1"/>
  <c r="X144" i="30"/>
  <c r="X163" i="30"/>
  <c r="Y24" i="30"/>
  <c r="Z60" i="30" s="1"/>
  <c r="V183" i="30"/>
  <c r="V190" i="30"/>
  <c r="W157" i="30"/>
  <c r="Y35" i="33"/>
  <c r="Z71" i="33" s="1"/>
  <c r="X170" i="30"/>
  <c r="X151" i="30"/>
  <c r="Y31" i="30"/>
  <c r="Z67" i="30" s="1"/>
  <c r="U197" i="30"/>
  <c r="U191" i="30"/>
  <c r="U193" i="30" s="1"/>
  <c r="Z25" i="33"/>
  <c r="AA61" i="33" s="1"/>
  <c r="X172" i="30"/>
  <c r="X153" i="30"/>
  <c r="Y33" i="30"/>
  <c r="Z69" i="30" s="1"/>
  <c r="V189" i="30"/>
  <c r="V191" i="30" s="1"/>
  <c r="V182" i="30"/>
  <c r="V184" i="30" s="1"/>
  <c r="V178" i="30"/>
  <c r="V179" i="30" s="1"/>
  <c r="V158" i="30"/>
  <c r="Y24" i="33"/>
  <c r="Z60" i="33" s="1"/>
  <c r="T194" i="30"/>
  <c r="Y28" i="33"/>
  <c r="Z64" i="33" s="1"/>
  <c r="X155" i="30"/>
  <c r="Y35" i="30"/>
  <c r="Z71" i="30" s="1"/>
  <c r="X174" i="30"/>
  <c r="Y25" i="30"/>
  <c r="Z61" i="30" s="1"/>
  <c r="X164" i="30"/>
  <c r="X145" i="30"/>
  <c r="T198" i="30"/>
  <c r="U196" i="30"/>
  <c r="U184" i="30"/>
  <c r="U186" i="30" s="1"/>
  <c r="W73" i="33"/>
  <c r="Y30" i="33"/>
  <c r="Z66" i="33" s="1"/>
  <c r="Y31" i="33"/>
  <c r="Z67" i="33" s="1"/>
  <c r="Y28" i="30"/>
  <c r="Z64" i="30" s="1"/>
  <c r="X148" i="30"/>
  <c r="X167" i="30"/>
  <c r="X152" i="30"/>
  <c r="X171" i="30"/>
  <c r="Y32" i="30"/>
  <c r="Z68" i="30" s="1"/>
  <c r="X166" i="30"/>
  <c r="X147" i="30"/>
  <c r="Y27" i="30"/>
  <c r="Z63" i="30" s="1"/>
  <c r="W73" i="30"/>
  <c r="Y34" i="33"/>
  <c r="Z70" i="33" s="1"/>
  <c r="Y33" i="33"/>
  <c r="Z69" i="33" s="1"/>
  <c r="Y27" i="33"/>
  <c r="Z63" i="33" s="1"/>
  <c r="Y30" i="30"/>
  <c r="Z66" i="30" s="1"/>
  <c r="X169" i="30"/>
  <c r="X150" i="30"/>
  <c r="Y23" i="33"/>
  <c r="Z59" i="33" s="1"/>
  <c r="X37" i="33"/>
  <c r="W184" i="31"/>
  <c r="Z23" i="31"/>
  <c r="AA59" i="31" s="1"/>
  <c r="Y162" i="31"/>
  <c r="Y143" i="31"/>
  <c r="AA25" i="32"/>
  <c r="AB55" i="32" s="1"/>
  <c r="Z25" i="2"/>
  <c r="AA55" i="2" s="1"/>
  <c r="AA20" i="2"/>
  <c r="AB50" i="2" s="1"/>
  <c r="Z26" i="2"/>
  <c r="AA56" i="2" s="1"/>
  <c r="Z28" i="2"/>
  <c r="AA58" i="2" s="1"/>
  <c r="Y29" i="2"/>
  <c r="Z59" i="2" s="1"/>
  <c r="X61" i="2"/>
  <c r="Z27" i="2"/>
  <c r="AA57" i="2" s="1"/>
  <c r="Z24" i="2"/>
  <c r="AA54" i="2" s="1"/>
  <c r="Z21" i="2"/>
  <c r="AA51" i="2" s="1"/>
  <c r="Z28" i="10"/>
  <c r="AA64" i="10" s="1"/>
  <c r="Z31" i="10"/>
  <c r="AA67" i="10" s="1"/>
  <c r="Z34" i="10"/>
  <c r="AA70" i="10" s="1"/>
  <c r="AA24" i="10"/>
  <c r="AB60" i="10" s="1"/>
  <c r="Z27" i="10"/>
  <c r="AA63" i="10" s="1"/>
  <c r="Z29" i="10"/>
  <c r="AA65" i="10" s="1"/>
  <c r="Z25" i="10"/>
  <c r="AA61" i="10" s="1"/>
  <c r="Z35" i="10"/>
  <c r="AA71" i="10" s="1"/>
  <c r="Z32" i="10"/>
  <c r="AA68" i="10" s="1"/>
  <c r="Z26" i="10"/>
  <c r="AA62" i="10" s="1"/>
  <c r="X73" i="10"/>
  <c r="AA26" i="32"/>
  <c r="AB56" i="32" s="1"/>
  <c r="AA23" i="32"/>
  <c r="AB53" i="32" s="1"/>
  <c r="AA24" i="32"/>
  <c r="AB54" i="32" s="1"/>
  <c r="AA27" i="32"/>
  <c r="AB57" i="32" s="1"/>
  <c r="AB20" i="32"/>
  <c r="AC50" i="32" s="1"/>
  <c r="W12" i="28" l="1"/>
  <c r="W14" i="28"/>
  <c r="BA35" i="32"/>
  <c r="AZ46" i="32"/>
  <c r="W74" i="34"/>
  <c r="X74" i="34" s="1"/>
  <c r="AC2" i="50"/>
  <c r="AB21" i="50"/>
  <c r="AB23" i="50" s="1"/>
  <c r="AC20" i="50"/>
  <c r="AC27" i="50"/>
  <c r="X74" i="10"/>
  <c r="X74" i="36"/>
  <c r="V27" i="28"/>
  <c r="V6" i="28"/>
  <c r="Y31" i="32"/>
  <c r="Z58" i="32"/>
  <c r="Z28" i="32"/>
  <c r="Z23" i="2"/>
  <c r="AA53" i="2" s="1"/>
  <c r="Z66" i="10"/>
  <c r="Z30" i="10"/>
  <c r="X62" i="32"/>
  <c r="W177" i="34"/>
  <c r="X74" i="35"/>
  <c r="AP2" i="43"/>
  <c r="AO78" i="43"/>
  <c r="AO83" i="43" s="1"/>
  <c r="AO79" i="43"/>
  <c r="AO84" i="43" s="1"/>
  <c r="AO80" i="43"/>
  <c r="AO77" i="43"/>
  <c r="AO82" i="43" s="1"/>
  <c r="AC142" i="34"/>
  <c r="AC109" i="34"/>
  <c r="AC22" i="34"/>
  <c r="AC161" i="34"/>
  <c r="AC92" i="34"/>
  <c r="AC126" i="34"/>
  <c r="AC77" i="34"/>
  <c r="AC188" i="34"/>
  <c r="AC58" i="34"/>
  <c r="AC40" i="34"/>
  <c r="AC181" i="34"/>
  <c r="AC92" i="33"/>
  <c r="AC77" i="33"/>
  <c r="AC58" i="33"/>
  <c r="AC40" i="33"/>
  <c r="AC22" i="33"/>
  <c r="AD34" i="28"/>
  <c r="AD59" i="28" s="1"/>
  <c r="AC77" i="32"/>
  <c r="AC65" i="32"/>
  <c r="AC49" i="32"/>
  <c r="AC19" i="32"/>
  <c r="AC34" i="32"/>
  <c r="AC76" i="43"/>
  <c r="AC58" i="43"/>
  <c r="AC89" i="43"/>
  <c r="AC40" i="43"/>
  <c r="AC22" i="43"/>
  <c r="AC188" i="35"/>
  <c r="AC142" i="35"/>
  <c r="AC181" i="35"/>
  <c r="AC126" i="35"/>
  <c r="AC161" i="35"/>
  <c r="AC77" i="35"/>
  <c r="AC109" i="35"/>
  <c r="AC92" i="35"/>
  <c r="AC22" i="35"/>
  <c r="AC40" i="35"/>
  <c r="AC58" i="35"/>
  <c r="AC77" i="10"/>
  <c r="AC40" i="10"/>
  <c r="AC92" i="10"/>
  <c r="AC58" i="10"/>
  <c r="AC22" i="10"/>
  <c r="AC126" i="29"/>
  <c r="AC181" i="29"/>
  <c r="AC142" i="29"/>
  <c r="AC77" i="29"/>
  <c r="AC40" i="29"/>
  <c r="AC188" i="29"/>
  <c r="AC161" i="29"/>
  <c r="AC92" i="29"/>
  <c r="AC58" i="29"/>
  <c r="AC22" i="29"/>
  <c r="AC109" i="29"/>
  <c r="AC126" i="30"/>
  <c r="AC77" i="30"/>
  <c r="AC161" i="30"/>
  <c r="AC58" i="30"/>
  <c r="AC40" i="30"/>
  <c r="AC22" i="30"/>
  <c r="AC181" i="30"/>
  <c r="AC142" i="30"/>
  <c r="AC188" i="30"/>
  <c r="AC92" i="30"/>
  <c r="AC109" i="30"/>
  <c r="AD4" i="43"/>
  <c r="AD4" i="50" s="1"/>
  <c r="AD4" i="35"/>
  <c r="AD4" i="33"/>
  <c r="AD4" i="31"/>
  <c r="AD4" i="34"/>
  <c r="AD4" i="29"/>
  <c r="AD4" i="32"/>
  <c r="AD4" i="10"/>
  <c r="AD4" i="30"/>
  <c r="AD4" i="36"/>
  <c r="AD77" i="2"/>
  <c r="AD65" i="2"/>
  <c r="AD49" i="2"/>
  <c r="AD34" i="2"/>
  <c r="AD19" i="2"/>
  <c r="AF5" i="28"/>
  <c r="AE4" i="2"/>
  <c r="AE13" i="28"/>
  <c r="AE21" i="28"/>
  <c r="AC142" i="36"/>
  <c r="AC77" i="36"/>
  <c r="AC22" i="36"/>
  <c r="AC126" i="36"/>
  <c r="AC161" i="36"/>
  <c r="AC188" i="36"/>
  <c r="AC40" i="36"/>
  <c r="AC109" i="36"/>
  <c r="AC181" i="36"/>
  <c r="AC92" i="36"/>
  <c r="AC58" i="36"/>
  <c r="AC67" i="28"/>
  <c r="AC75" i="28" s="1"/>
  <c r="AC87" i="28"/>
  <c r="AC95" i="28" s="1"/>
  <c r="AC103" i="28" s="1"/>
  <c r="AC181" i="31"/>
  <c r="AC161" i="31"/>
  <c r="AC126" i="31"/>
  <c r="AC109" i="31"/>
  <c r="AC188" i="31"/>
  <c r="AC92" i="31"/>
  <c r="AC142" i="31"/>
  <c r="AC58" i="31"/>
  <c r="AC22" i="31"/>
  <c r="AC77" i="31"/>
  <c r="AC40" i="31"/>
  <c r="Y37" i="10"/>
  <c r="AO39" i="2"/>
  <c r="AN46" i="2"/>
  <c r="Z61" i="31"/>
  <c r="Z73" i="31" s="1"/>
  <c r="Y145" i="31"/>
  <c r="Y157" i="31" s="1"/>
  <c r="Y182" i="31" s="1"/>
  <c r="Z25" i="31"/>
  <c r="Z37" i="31" s="1"/>
  <c r="Y164" i="31"/>
  <c r="Y176" i="31" s="1"/>
  <c r="W74" i="30"/>
  <c r="Z52" i="32"/>
  <c r="Z22" i="32"/>
  <c r="V184" i="36"/>
  <c r="V186" i="36" s="1"/>
  <c r="W158" i="36"/>
  <c r="Z69" i="10"/>
  <c r="Z33" i="10"/>
  <c r="W190" i="35"/>
  <c r="W192" i="35" s="1"/>
  <c r="W186" i="31"/>
  <c r="W74" i="33"/>
  <c r="W177" i="35"/>
  <c r="W197" i="31"/>
  <c r="V193" i="36"/>
  <c r="W191" i="31"/>
  <c r="W193" i="31" s="1"/>
  <c r="X177" i="31"/>
  <c r="W196" i="31"/>
  <c r="X183" i="31"/>
  <c r="X185" i="31" s="1"/>
  <c r="V197" i="36"/>
  <c r="V198" i="36" s="1"/>
  <c r="X182" i="31"/>
  <c r="AP41" i="35"/>
  <c r="AO55" i="35"/>
  <c r="X176" i="35"/>
  <c r="X158" i="31"/>
  <c r="X178" i="31"/>
  <c r="X179" i="31" s="1"/>
  <c r="Z59" i="10"/>
  <c r="Z23" i="10"/>
  <c r="Y73" i="36"/>
  <c r="Y74" i="36" s="1"/>
  <c r="U198" i="30"/>
  <c r="U198" i="35"/>
  <c r="W189" i="36"/>
  <c r="W191" i="36" s="1"/>
  <c r="W177" i="36"/>
  <c r="W158" i="34"/>
  <c r="W189" i="34"/>
  <c r="W191" i="34" s="1"/>
  <c r="X157" i="36"/>
  <c r="X182" i="36" s="1"/>
  <c r="X176" i="36"/>
  <c r="X183" i="36" s="1"/>
  <c r="X185" i="36" s="1"/>
  <c r="W190" i="36"/>
  <c r="W192" i="36" s="1"/>
  <c r="W178" i="36"/>
  <c r="W179" i="36" s="1"/>
  <c r="X157" i="34"/>
  <c r="AA23" i="36"/>
  <c r="AA59" i="36"/>
  <c r="Z162" i="36"/>
  <c r="Z143" i="36"/>
  <c r="AD28" i="35"/>
  <c r="AD64" i="35"/>
  <c r="AC167" i="35"/>
  <c r="AC148" i="35"/>
  <c r="V197" i="34"/>
  <c r="V191" i="34"/>
  <c r="V193" i="34" s="1"/>
  <c r="Z28" i="34"/>
  <c r="Z64" i="34"/>
  <c r="Y148" i="34"/>
  <c r="Y167" i="34"/>
  <c r="X176" i="34"/>
  <c r="AA64" i="31"/>
  <c r="Z167" i="31"/>
  <c r="Z148" i="31"/>
  <c r="AA28" i="31"/>
  <c r="Z25" i="34"/>
  <c r="Z61" i="34"/>
  <c r="Y164" i="34"/>
  <c r="Y145" i="34"/>
  <c r="Z52" i="2"/>
  <c r="Z22" i="2"/>
  <c r="V197" i="35"/>
  <c r="AH26" i="35"/>
  <c r="AH62" i="35"/>
  <c r="AG146" i="35"/>
  <c r="AG165" i="35"/>
  <c r="W189" i="35"/>
  <c r="W178" i="35"/>
  <c r="W179" i="35" s="1"/>
  <c r="W182" i="35"/>
  <c r="Z31" i="34"/>
  <c r="Z67" i="34"/>
  <c r="Y170" i="34"/>
  <c r="Y151" i="34"/>
  <c r="AA60" i="31"/>
  <c r="Z163" i="31"/>
  <c r="Z144" i="31"/>
  <c r="AA24" i="31"/>
  <c r="Z32" i="36"/>
  <c r="Z68" i="36"/>
  <c r="Y152" i="36"/>
  <c r="Y171" i="36"/>
  <c r="AE35" i="35"/>
  <c r="AE71" i="35"/>
  <c r="AD155" i="35"/>
  <c r="AD174" i="35"/>
  <c r="Z33" i="36"/>
  <c r="Z69" i="36"/>
  <c r="Y172" i="36"/>
  <c r="Y153" i="36"/>
  <c r="Z26" i="34"/>
  <c r="Z62" i="34"/>
  <c r="Y165" i="34"/>
  <c r="Y146" i="34"/>
  <c r="AC29" i="36"/>
  <c r="AC65" i="36"/>
  <c r="AB149" i="36"/>
  <c r="AB168" i="36"/>
  <c r="Z27" i="36"/>
  <c r="Z63" i="36"/>
  <c r="Y147" i="36"/>
  <c r="Y166" i="36"/>
  <c r="Z35" i="34"/>
  <c r="Z71" i="34"/>
  <c r="Y155" i="34"/>
  <c r="Y174" i="34"/>
  <c r="Y73" i="34"/>
  <c r="Y179" i="34" s="1"/>
  <c r="AB24" i="35"/>
  <c r="AB60" i="35"/>
  <c r="AA144" i="35"/>
  <c r="AA163" i="35"/>
  <c r="U198" i="34"/>
  <c r="X157" i="35"/>
  <c r="AA68" i="31"/>
  <c r="Z152" i="31"/>
  <c r="AA32" i="31"/>
  <c r="Z171" i="31"/>
  <c r="Z32" i="34"/>
  <c r="Z68" i="34"/>
  <c r="Y152" i="34"/>
  <c r="Y171" i="34"/>
  <c r="AD27" i="35"/>
  <c r="AD63" i="35"/>
  <c r="AC166" i="35"/>
  <c r="AC147" i="35"/>
  <c r="W158" i="35"/>
  <c r="AA27" i="31"/>
  <c r="AA63" i="31"/>
  <c r="Z166" i="31"/>
  <c r="Z147" i="31"/>
  <c r="W184" i="34"/>
  <c r="Z31" i="36"/>
  <c r="Z67" i="36"/>
  <c r="Y170" i="36"/>
  <c r="Y151" i="36"/>
  <c r="Z23" i="34"/>
  <c r="Z59" i="34"/>
  <c r="Y143" i="34"/>
  <c r="Y162" i="34"/>
  <c r="Y37" i="34"/>
  <c r="U194" i="34"/>
  <c r="Y73" i="35"/>
  <c r="AA62" i="31"/>
  <c r="Z165" i="31"/>
  <c r="AA26" i="31"/>
  <c r="Z146" i="31"/>
  <c r="Z26" i="36"/>
  <c r="Z62" i="36"/>
  <c r="Y165" i="36"/>
  <c r="Y146" i="36"/>
  <c r="Z28" i="36"/>
  <c r="Z64" i="36"/>
  <c r="Y167" i="36"/>
  <c r="Y148" i="36"/>
  <c r="Z30" i="36"/>
  <c r="Z66" i="36"/>
  <c r="Y169" i="36"/>
  <c r="Y150" i="36"/>
  <c r="AB67" i="31"/>
  <c r="AA170" i="31"/>
  <c r="AB31" i="31"/>
  <c r="AA151" i="31"/>
  <c r="U194" i="35"/>
  <c r="Z24" i="34"/>
  <c r="Z60" i="34"/>
  <c r="Y144" i="34"/>
  <c r="Y163" i="34"/>
  <c r="Z34" i="36"/>
  <c r="Z70" i="36"/>
  <c r="Y154" i="36"/>
  <c r="Y173" i="36"/>
  <c r="Z23" i="35"/>
  <c r="Z59" i="35"/>
  <c r="Y162" i="35"/>
  <c r="Y143" i="35"/>
  <c r="Y37" i="35"/>
  <c r="AE25" i="35"/>
  <c r="AE61" i="35"/>
  <c r="AD164" i="35"/>
  <c r="AD145" i="35"/>
  <c r="AE29" i="35"/>
  <c r="AE65" i="35"/>
  <c r="AD149" i="35"/>
  <c r="AD168" i="35"/>
  <c r="Z34" i="35"/>
  <c r="Z70" i="35"/>
  <c r="Y154" i="35"/>
  <c r="Y173" i="35"/>
  <c r="Z24" i="36"/>
  <c r="Z60" i="36"/>
  <c r="Y163" i="36"/>
  <c r="Y144" i="36"/>
  <c r="Z30" i="34"/>
  <c r="Z66" i="34"/>
  <c r="Y169" i="34"/>
  <c r="Y150" i="34"/>
  <c r="AA65" i="31"/>
  <c r="Z149" i="31"/>
  <c r="AA29" i="31"/>
  <c r="Z168" i="31"/>
  <c r="V196" i="35"/>
  <c r="Z25" i="36"/>
  <c r="Z61" i="36"/>
  <c r="Y145" i="36"/>
  <c r="Y164" i="36"/>
  <c r="Z27" i="34"/>
  <c r="Z63" i="34"/>
  <c r="Y166" i="34"/>
  <c r="Y147" i="34"/>
  <c r="Z34" i="34"/>
  <c r="Z70" i="34"/>
  <c r="Y173" i="34"/>
  <c r="Y154" i="34"/>
  <c r="AA69" i="31"/>
  <c r="Z172" i="31"/>
  <c r="AA33" i="31"/>
  <c r="Z153" i="31"/>
  <c r="AE30" i="35"/>
  <c r="AE66" i="35"/>
  <c r="AD169" i="35"/>
  <c r="AD150" i="35"/>
  <c r="W183" i="34"/>
  <c r="W185" i="34" s="1"/>
  <c r="W190" i="34"/>
  <c r="W192" i="34" s="1"/>
  <c r="W196" i="36"/>
  <c r="W184" i="36"/>
  <c r="W186" i="36" s="1"/>
  <c r="AD32" i="35"/>
  <c r="AD68" i="35"/>
  <c r="AC152" i="35"/>
  <c r="AC171" i="35"/>
  <c r="V186" i="35"/>
  <c r="AA70" i="31"/>
  <c r="Z154" i="31"/>
  <c r="Z173" i="31"/>
  <c r="AA34" i="31"/>
  <c r="V196" i="34"/>
  <c r="V184" i="34"/>
  <c r="V186" i="34" s="1"/>
  <c r="Y37" i="36"/>
  <c r="Z31" i="35"/>
  <c r="Z67" i="35"/>
  <c r="Y151" i="35"/>
  <c r="Y170" i="35"/>
  <c r="AA30" i="31"/>
  <c r="AA66" i="31"/>
  <c r="Z169" i="31"/>
  <c r="Z150" i="31"/>
  <c r="Z35" i="36"/>
  <c r="Z71" i="36"/>
  <c r="Y155" i="36"/>
  <c r="Y174" i="36"/>
  <c r="AE33" i="35"/>
  <c r="AE69" i="35"/>
  <c r="AD172" i="35"/>
  <c r="AD153" i="35"/>
  <c r="AA35" i="31"/>
  <c r="AA71" i="31"/>
  <c r="Z174" i="31"/>
  <c r="Z155" i="31"/>
  <c r="Z29" i="34"/>
  <c r="Z65" i="34"/>
  <c r="Y168" i="34"/>
  <c r="Y149" i="34"/>
  <c r="Z33" i="34"/>
  <c r="Z69" i="34"/>
  <c r="Y172" i="34"/>
  <c r="Y153" i="34"/>
  <c r="V193" i="35"/>
  <c r="Y74" i="31"/>
  <c r="U194" i="30"/>
  <c r="X62" i="2"/>
  <c r="AI41" i="33"/>
  <c r="AH55" i="33"/>
  <c r="AM41" i="30"/>
  <c r="AL55" i="30"/>
  <c r="Y61" i="32"/>
  <c r="AA21" i="32"/>
  <c r="AB51" i="32" s="1"/>
  <c r="AA29" i="32"/>
  <c r="AB59" i="32" s="1"/>
  <c r="AK41" i="10"/>
  <c r="AJ55" i="10"/>
  <c r="AH41" i="34"/>
  <c r="AG55" i="34"/>
  <c r="W190" i="30"/>
  <c r="W192" i="30" s="1"/>
  <c r="W177" i="30"/>
  <c r="Z28" i="30"/>
  <c r="AA64" i="30" s="1"/>
  <c r="Y148" i="30"/>
  <c r="Y167" i="30"/>
  <c r="Z30" i="33"/>
  <c r="AA66" i="33" s="1"/>
  <c r="Z28" i="33"/>
  <c r="AA64" i="33" s="1"/>
  <c r="AA25" i="33"/>
  <c r="AB61" i="33" s="1"/>
  <c r="Y151" i="30"/>
  <c r="Z31" i="30"/>
  <c r="AA67" i="30" s="1"/>
  <c r="Y170" i="30"/>
  <c r="V196" i="30"/>
  <c r="V185" i="30"/>
  <c r="V186" i="30" s="1"/>
  <c r="Y169" i="30"/>
  <c r="Y150" i="30"/>
  <c r="Z30" i="30"/>
  <c r="AA66" i="30" s="1"/>
  <c r="Y171" i="30"/>
  <c r="Y152" i="30"/>
  <c r="Z32" i="30"/>
  <c r="AA68" i="30" s="1"/>
  <c r="Z31" i="33"/>
  <c r="AA67" i="33" s="1"/>
  <c r="Y174" i="30"/>
  <c r="Y155" i="30"/>
  <c r="Z35" i="30"/>
  <c r="AA71" i="30" s="1"/>
  <c r="Z24" i="30"/>
  <c r="AA60" i="30" s="1"/>
  <c r="Y144" i="30"/>
  <c r="Y163" i="30"/>
  <c r="X157" i="30"/>
  <c r="Y149" i="30"/>
  <c r="Y168" i="30"/>
  <c r="Z29" i="30"/>
  <c r="AA65" i="30" s="1"/>
  <c r="Z29" i="33"/>
  <c r="AA65" i="33" s="1"/>
  <c r="X73" i="33"/>
  <c r="Z33" i="33"/>
  <c r="AA69" i="33" s="1"/>
  <c r="Z24" i="33"/>
  <c r="AA60" i="33" s="1"/>
  <c r="Y153" i="30"/>
  <c r="Y172" i="30"/>
  <c r="Z33" i="30"/>
  <c r="AA69" i="30" s="1"/>
  <c r="Z35" i="33"/>
  <c r="AA71" i="33" s="1"/>
  <c r="Y173" i="30"/>
  <c r="Y154" i="30"/>
  <c r="Z34" i="30"/>
  <c r="AA70" i="30" s="1"/>
  <c r="Z32" i="33"/>
  <c r="AA68" i="33" s="1"/>
  <c r="Z23" i="33"/>
  <c r="AA59" i="33" s="1"/>
  <c r="Y37" i="33"/>
  <c r="Y166" i="30"/>
  <c r="Y147" i="30"/>
  <c r="Z27" i="30"/>
  <c r="AA63" i="30" s="1"/>
  <c r="Y164" i="30"/>
  <c r="Y145" i="30"/>
  <c r="Z25" i="30"/>
  <c r="AA61" i="30" s="1"/>
  <c r="Y162" i="30"/>
  <c r="Y143" i="30"/>
  <c r="Y37" i="30"/>
  <c r="Z23" i="30"/>
  <c r="AA59" i="30" s="1"/>
  <c r="Z27" i="33"/>
  <c r="AA63" i="33" s="1"/>
  <c r="Z26" i="33"/>
  <c r="AA62" i="33" s="1"/>
  <c r="W158" i="30"/>
  <c r="W189" i="30"/>
  <c r="W182" i="30"/>
  <c r="W178" i="30"/>
  <c r="W179" i="30" s="1"/>
  <c r="Y146" i="30"/>
  <c r="Y165" i="30"/>
  <c r="Z26" i="30"/>
  <c r="AA62" i="30" s="1"/>
  <c r="X176" i="30"/>
  <c r="Z34" i="33"/>
  <c r="AA70" i="33" s="1"/>
  <c r="V197" i="30"/>
  <c r="V192" i="30"/>
  <c r="V193" i="30" s="1"/>
  <c r="X73" i="30"/>
  <c r="W185" i="30"/>
  <c r="X197" i="31"/>
  <c r="X191" i="31"/>
  <c r="X193" i="31" s="1"/>
  <c r="Z143" i="31"/>
  <c r="AA23" i="31"/>
  <c r="AB59" i="31" s="1"/>
  <c r="Z162" i="31"/>
  <c r="AB25" i="32"/>
  <c r="AC55" i="32" s="1"/>
  <c r="AA25" i="2"/>
  <c r="AB55" i="2" s="1"/>
  <c r="AA24" i="2"/>
  <c r="AB54" i="2" s="1"/>
  <c r="AA26" i="2"/>
  <c r="AB56" i="2" s="1"/>
  <c r="AB20" i="2"/>
  <c r="AC50" i="2" s="1"/>
  <c r="Y61" i="2"/>
  <c r="Z29" i="2"/>
  <c r="AA59" i="2" s="1"/>
  <c r="AA21" i="2"/>
  <c r="AB51" i="2" s="1"/>
  <c r="AA27" i="2"/>
  <c r="AB57" i="2" s="1"/>
  <c r="AA28" i="2"/>
  <c r="AB58" i="2" s="1"/>
  <c r="Y31" i="2"/>
  <c r="AA35" i="10"/>
  <c r="AB71" i="10" s="1"/>
  <c r="AA31" i="10"/>
  <c r="AB67" i="10" s="1"/>
  <c r="AA34" i="10"/>
  <c r="AB70" i="10" s="1"/>
  <c r="AA28" i="10"/>
  <c r="AB64" i="10" s="1"/>
  <c r="AA29" i="10"/>
  <c r="AB65" i="10" s="1"/>
  <c r="AA32" i="10"/>
  <c r="AB68" i="10" s="1"/>
  <c r="AA26" i="10"/>
  <c r="AB62" i="10" s="1"/>
  <c r="AA25" i="10"/>
  <c r="AB61" i="10" s="1"/>
  <c r="AB24" i="10"/>
  <c r="AC60" i="10" s="1"/>
  <c r="Y73" i="10"/>
  <c r="Y74" i="10" s="1"/>
  <c r="AA27" i="10"/>
  <c r="AB63" i="10" s="1"/>
  <c r="AB27" i="32"/>
  <c r="AC57" i="32" s="1"/>
  <c r="AB26" i="32"/>
  <c r="AC56" i="32" s="1"/>
  <c r="AB24" i="32"/>
  <c r="AC54" i="32" s="1"/>
  <c r="AC20" i="32"/>
  <c r="AD50" i="32" s="1"/>
  <c r="AB23" i="32"/>
  <c r="AC53" i="32" s="1"/>
  <c r="W6" i="28" l="1"/>
  <c r="W11" i="28" s="1"/>
  <c r="W19" i="28"/>
  <c r="BB35" i="32"/>
  <c r="BA46" i="32"/>
  <c r="AC21" i="50"/>
  <c r="AC23" i="50" s="1"/>
  <c r="AD2" i="50"/>
  <c r="AD20" i="50"/>
  <c r="AD27" i="50"/>
  <c r="AA23" i="2"/>
  <c r="AB53" i="2" s="1"/>
  <c r="Z31" i="32"/>
  <c r="AA58" i="32"/>
  <c r="AA28" i="32"/>
  <c r="AA66" i="10"/>
  <c r="AA30" i="10"/>
  <c r="Y62" i="32"/>
  <c r="X177" i="34"/>
  <c r="Y74" i="35"/>
  <c r="AQ2" i="43"/>
  <c r="AP80" i="43"/>
  <c r="AP78" i="43"/>
  <c r="AP83" i="43" s="1"/>
  <c r="AP77" i="43"/>
  <c r="AP82" i="43" s="1"/>
  <c r="AP79" i="43"/>
  <c r="AP84" i="43" s="1"/>
  <c r="AD181" i="34"/>
  <c r="AD109" i="34"/>
  <c r="AD58" i="34"/>
  <c r="AD126" i="34"/>
  <c r="AD22" i="34"/>
  <c r="AD40" i="34"/>
  <c r="AD188" i="34"/>
  <c r="AD92" i="34"/>
  <c r="AD77" i="34"/>
  <c r="AD142" i="34"/>
  <c r="AD161" i="34"/>
  <c r="AE34" i="28"/>
  <c r="AE59" i="28" s="1"/>
  <c r="AD188" i="31"/>
  <c r="AD142" i="31"/>
  <c r="AD109" i="31"/>
  <c r="AD77" i="31"/>
  <c r="AD40" i="31"/>
  <c r="AD22" i="31"/>
  <c r="AD161" i="31"/>
  <c r="AD92" i="31"/>
  <c r="AD58" i="31"/>
  <c r="AD181" i="31"/>
  <c r="AD126" i="31"/>
  <c r="AD92" i="33"/>
  <c r="AD77" i="33"/>
  <c r="AD58" i="33"/>
  <c r="AD40" i="33"/>
  <c r="AD22" i="33"/>
  <c r="AD126" i="36"/>
  <c r="AD188" i="36"/>
  <c r="AD142" i="36"/>
  <c r="AD181" i="36"/>
  <c r="AD109" i="36"/>
  <c r="AD22" i="36"/>
  <c r="AD92" i="36"/>
  <c r="AD58" i="36"/>
  <c r="AD77" i="36"/>
  <c r="AD40" i="36"/>
  <c r="AD161" i="36"/>
  <c r="AD188" i="35"/>
  <c r="AD126" i="35"/>
  <c r="AD77" i="35"/>
  <c r="AD58" i="35"/>
  <c r="AD22" i="35"/>
  <c r="AD161" i="35"/>
  <c r="AD109" i="35"/>
  <c r="AD92" i="35"/>
  <c r="AD40" i="35"/>
  <c r="AD142" i="35"/>
  <c r="AD181" i="35"/>
  <c r="AE4" i="43"/>
  <c r="AE4" i="50" s="1"/>
  <c r="AE4" i="35"/>
  <c r="AE4" i="33"/>
  <c r="AE4" i="31"/>
  <c r="AE4" i="36"/>
  <c r="AE4" i="34"/>
  <c r="AE4" i="32"/>
  <c r="AE4" i="30"/>
  <c r="AE4" i="29"/>
  <c r="AE4" i="10"/>
  <c r="AE77" i="2"/>
  <c r="AE49" i="2"/>
  <c r="AE19" i="2"/>
  <c r="AE65" i="2"/>
  <c r="AE34" i="2"/>
  <c r="AD188" i="30"/>
  <c r="AD161" i="30"/>
  <c r="AD109" i="30"/>
  <c r="AD181" i="30"/>
  <c r="AD92" i="30"/>
  <c r="AD40" i="30"/>
  <c r="AD142" i="30"/>
  <c r="AD126" i="30"/>
  <c r="AD58" i="30"/>
  <c r="AD22" i="30"/>
  <c r="AD77" i="30"/>
  <c r="AD76" i="43"/>
  <c r="AD58" i="43"/>
  <c r="AD40" i="43"/>
  <c r="AD22" i="43"/>
  <c r="AD89" i="43"/>
  <c r="AD87" i="28"/>
  <c r="AD95" i="28" s="1"/>
  <c r="AD103" i="28" s="1"/>
  <c r="AD67" i="28"/>
  <c r="AD75" i="28" s="1"/>
  <c r="AD77" i="32"/>
  <c r="AD65" i="32"/>
  <c r="AD49" i="32"/>
  <c r="AD34" i="32"/>
  <c r="AD19" i="32"/>
  <c r="AG5" i="28"/>
  <c r="AF4" i="2"/>
  <c r="AF21" i="28"/>
  <c r="AF13" i="28"/>
  <c r="AD92" i="10"/>
  <c r="AD22" i="10"/>
  <c r="AD58" i="10"/>
  <c r="AD77" i="10"/>
  <c r="AD40" i="10"/>
  <c r="AD126" i="29"/>
  <c r="AD181" i="29"/>
  <c r="AD142" i="29"/>
  <c r="AD188" i="29"/>
  <c r="AD161" i="29"/>
  <c r="AD77" i="29"/>
  <c r="AD40" i="29"/>
  <c r="AD92" i="29"/>
  <c r="AD22" i="29"/>
  <c r="AD58" i="29"/>
  <c r="AD109" i="29"/>
  <c r="AO46" i="2"/>
  <c r="AP39" i="2"/>
  <c r="V194" i="36"/>
  <c r="AA61" i="31"/>
  <c r="AA73" i="31" s="1"/>
  <c r="Z164" i="31"/>
  <c r="Z176" i="31" s="1"/>
  <c r="Z183" i="31" s="1"/>
  <c r="Z185" i="31" s="1"/>
  <c r="AA25" i="31"/>
  <c r="AA37" i="31" s="1"/>
  <c r="Z145" i="31"/>
  <c r="Z157" i="31" s="1"/>
  <c r="X74" i="30"/>
  <c r="Z37" i="10"/>
  <c r="AA52" i="32"/>
  <c r="AA22" i="32"/>
  <c r="X74" i="33"/>
  <c r="AA69" i="10"/>
  <c r="AA33" i="10"/>
  <c r="W194" i="31"/>
  <c r="X177" i="35"/>
  <c r="X196" i="31"/>
  <c r="X198" i="31" s="1"/>
  <c r="W198" i="31"/>
  <c r="W193" i="36"/>
  <c r="W194" i="36" s="1"/>
  <c r="X184" i="31"/>
  <c r="X186" i="31" s="1"/>
  <c r="X194" i="31" s="1"/>
  <c r="V198" i="34"/>
  <c r="V194" i="34"/>
  <c r="X158" i="36"/>
  <c r="X158" i="34"/>
  <c r="X183" i="35"/>
  <c r="X185" i="35" s="1"/>
  <c r="X190" i="35"/>
  <c r="X192" i="35" s="1"/>
  <c r="W197" i="36"/>
  <c r="W198" i="36" s="1"/>
  <c r="X189" i="36"/>
  <c r="X191" i="36" s="1"/>
  <c r="AQ41" i="35"/>
  <c r="AP55" i="35"/>
  <c r="Y158" i="31"/>
  <c r="X177" i="36"/>
  <c r="AA59" i="10"/>
  <c r="AA23" i="10"/>
  <c r="Z73" i="36"/>
  <c r="Z74" i="36" s="1"/>
  <c r="Y189" i="31"/>
  <c r="Y191" i="31" s="1"/>
  <c r="Y178" i="31"/>
  <c r="Y179" i="31" s="1"/>
  <c r="X178" i="36"/>
  <c r="X179" i="36" s="1"/>
  <c r="Y157" i="36"/>
  <c r="Y189" i="36" s="1"/>
  <c r="X190" i="36"/>
  <c r="X192" i="36" s="1"/>
  <c r="V198" i="35"/>
  <c r="X158" i="35"/>
  <c r="Y176" i="36"/>
  <c r="W197" i="34"/>
  <c r="V194" i="35"/>
  <c r="AA30" i="34"/>
  <c r="AA66" i="34"/>
  <c r="Z169" i="34"/>
  <c r="Z150" i="34"/>
  <c r="W193" i="34"/>
  <c r="AB27" i="31"/>
  <c r="AB63" i="31"/>
  <c r="AA166" i="31"/>
  <c r="AA147" i="31"/>
  <c r="AA35" i="34"/>
  <c r="AA71" i="34"/>
  <c r="Z174" i="34"/>
  <c r="Z155" i="34"/>
  <c r="AF35" i="35"/>
  <c r="AF71" i="35"/>
  <c r="AE174" i="35"/>
  <c r="AE155" i="35"/>
  <c r="AB65" i="31"/>
  <c r="AA149" i="31"/>
  <c r="AB29" i="31"/>
  <c r="AA168" i="31"/>
  <c r="AF25" i="35"/>
  <c r="AF61" i="35"/>
  <c r="AE164" i="35"/>
  <c r="AE145" i="35"/>
  <c r="Y190" i="31"/>
  <c r="Y192" i="31" s="1"/>
  <c r="AA27" i="34"/>
  <c r="AA63" i="34"/>
  <c r="Z166" i="34"/>
  <c r="Z147" i="34"/>
  <c r="AA34" i="36"/>
  <c r="AA70" i="36"/>
  <c r="Z154" i="36"/>
  <c r="Z173" i="36"/>
  <c r="AA30" i="36"/>
  <c r="AA66" i="36"/>
  <c r="Z169" i="36"/>
  <c r="Z150" i="36"/>
  <c r="AA26" i="36"/>
  <c r="AA62" i="36"/>
  <c r="Z165" i="36"/>
  <c r="Z146" i="36"/>
  <c r="Y176" i="34"/>
  <c r="W196" i="34"/>
  <c r="AD29" i="36"/>
  <c r="AD65" i="36"/>
  <c r="AC168" i="36"/>
  <c r="AC149" i="36"/>
  <c r="AA33" i="36"/>
  <c r="AA69" i="36"/>
  <c r="Z153" i="36"/>
  <c r="Z172" i="36"/>
  <c r="AA25" i="34"/>
  <c r="AA61" i="34"/>
  <c r="Z145" i="34"/>
  <c r="Z164" i="34"/>
  <c r="AE28" i="35"/>
  <c r="AE64" i="35"/>
  <c r="AD167" i="35"/>
  <c r="AD148" i="35"/>
  <c r="X189" i="34"/>
  <c r="X182" i="34"/>
  <c r="AA34" i="35"/>
  <c r="AA70" i="35"/>
  <c r="Z173" i="35"/>
  <c r="Z154" i="35"/>
  <c r="AA32" i="34"/>
  <c r="AA68" i="34"/>
  <c r="Z171" i="34"/>
  <c r="Z152" i="34"/>
  <c r="Y183" i="31"/>
  <c r="Y185" i="31" s="1"/>
  <c r="AA29" i="34"/>
  <c r="AA65" i="34"/>
  <c r="Z149" i="34"/>
  <c r="Z168" i="34"/>
  <c r="AF33" i="35"/>
  <c r="AF69" i="35"/>
  <c r="AE172" i="35"/>
  <c r="AE153" i="35"/>
  <c r="AB30" i="31"/>
  <c r="AB66" i="31"/>
  <c r="AA150" i="31"/>
  <c r="AA169" i="31"/>
  <c r="AB70" i="31"/>
  <c r="AA173" i="31"/>
  <c r="AB34" i="31"/>
  <c r="AA154" i="31"/>
  <c r="Y157" i="35"/>
  <c r="Y157" i="34"/>
  <c r="W186" i="34"/>
  <c r="AB68" i="31"/>
  <c r="AB32" i="31"/>
  <c r="AA152" i="31"/>
  <c r="AA171" i="31"/>
  <c r="AC24" i="35"/>
  <c r="AC60" i="35"/>
  <c r="AB163" i="35"/>
  <c r="AB144" i="35"/>
  <c r="AI26" i="35"/>
  <c r="AI62" i="35"/>
  <c r="AH146" i="35"/>
  <c r="AH165" i="35"/>
  <c r="AB64" i="31"/>
  <c r="AA167" i="31"/>
  <c r="AB28" i="31"/>
  <c r="AA148" i="31"/>
  <c r="Y177" i="31"/>
  <c r="AA24" i="36"/>
  <c r="AA60" i="36"/>
  <c r="Z163" i="36"/>
  <c r="Z144" i="36"/>
  <c r="Y176" i="35"/>
  <c r="AC67" i="31"/>
  <c r="AC31" i="31"/>
  <c r="AB170" i="31"/>
  <c r="AB151" i="31"/>
  <c r="AB62" i="31"/>
  <c r="AA165" i="31"/>
  <c r="AA146" i="31"/>
  <c r="AB26" i="31"/>
  <c r="Z73" i="34"/>
  <c r="Z179" i="34" s="1"/>
  <c r="AA32" i="36"/>
  <c r="AA68" i="36"/>
  <c r="Z152" i="36"/>
  <c r="Z171" i="36"/>
  <c r="AA31" i="34"/>
  <c r="AA67" i="34"/>
  <c r="Z170" i="34"/>
  <c r="Z151" i="34"/>
  <c r="AA28" i="34"/>
  <c r="AA64" i="34"/>
  <c r="Z167" i="34"/>
  <c r="Z148" i="34"/>
  <c r="Y74" i="34"/>
  <c r="AA31" i="36"/>
  <c r="AA67" i="36"/>
  <c r="Z170" i="36"/>
  <c r="Z151" i="36"/>
  <c r="AB23" i="36"/>
  <c r="AB59" i="36"/>
  <c r="AA162" i="36"/>
  <c r="AA143" i="36"/>
  <c r="AE32" i="35"/>
  <c r="AE68" i="35"/>
  <c r="AD171" i="35"/>
  <c r="AD152" i="35"/>
  <c r="AF30" i="35"/>
  <c r="AF66" i="35"/>
  <c r="AE169" i="35"/>
  <c r="AE150" i="35"/>
  <c r="AA34" i="34"/>
  <c r="AA70" i="34"/>
  <c r="Z154" i="34"/>
  <c r="Z173" i="34"/>
  <c r="AF29" i="35"/>
  <c r="AF65" i="35"/>
  <c r="AE168" i="35"/>
  <c r="AE149" i="35"/>
  <c r="Z73" i="35"/>
  <c r="AA23" i="34"/>
  <c r="AA59" i="34"/>
  <c r="Z37" i="34"/>
  <c r="Z143" i="34"/>
  <c r="Z162" i="34"/>
  <c r="AE27" i="35"/>
  <c r="AE63" i="35"/>
  <c r="AD166" i="35"/>
  <c r="AD147" i="35"/>
  <c r="AA27" i="36"/>
  <c r="AA63" i="36"/>
  <c r="Z166" i="36"/>
  <c r="Z147" i="36"/>
  <c r="AB60" i="31"/>
  <c r="AB24" i="31"/>
  <c r="AA163" i="31"/>
  <c r="AA144" i="31"/>
  <c r="W184" i="35"/>
  <c r="W186" i="35" s="1"/>
  <c r="W196" i="35"/>
  <c r="AA52" i="2"/>
  <c r="AA22" i="2"/>
  <c r="Z37" i="36"/>
  <c r="AA25" i="36"/>
  <c r="AA61" i="36"/>
  <c r="Z145" i="36"/>
  <c r="Z164" i="36"/>
  <c r="AA23" i="35"/>
  <c r="AA59" i="35"/>
  <c r="Z162" i="35"/>
  <c r="Z143" i="35"/>
  <c r="Z37" i="35"/>
  <c r="AA24" i="34"/>
  <c r="AA60" i="34"/>
  <c r="Z163" i="34"/>
  <c r="Z144" i="34"/>
  <c r="AA28" i="36"/>
  <c r="AA64" i="36"/>
  <c r="Z167" i="36"/>
  <c r="Z148" i="36"/>
  <c r="X189" i="35"/>
  <c r="X178" i="35"/>
  <c r="X179" i="35" s="1"/>
  <c r="X182" i="35"/>
  <c r="AA26" i="34"/>
  <c r="AA62" i="34"/>
  <c r="Z146" i="34"/>
  <c r="Z165" i="34"/>
  <c r="AA33" i="34"/>
  <c r="AA69" i="34"/>
  <c r="Z153" i="34"/>
  <c r="Z172" i="34"/>
  <c r="AB35" i="31"/>
  <c r="AB71" i="31"/>
  <c r="AA155" i="31"/>
  <c r="AA174" i="31"/>
  <c r="AA35" i="36"/>
  <c r="AA71" i="36"/>
  <c r="Z174" i="36"/>
  <c r="Z155" i="36"/>
  <c r="AA31" i="35"/>
  <c r="AA67" i="35"/>
  <c r="Z151" i="35"/>
  <c r="Z170" i="35"/>
  <c r="AB69" i="31"/>
  <c r="AA172" i="31"/>
  <c r="AA153" i="31"/>
  <c r="AB33" i="31"/>
  <c r="W197" i="35"/>
  <c r="W191" i="35"/>
  <c r="W193" i="35" s="1"/>
  <c r="X183" i="34"/>
  <c r="X185" i="34" s="1"/>
  <c r="X190" i="34"/>
  <c r="X192" i="34" s="1"/>
  <c r="X184" i="36"/>
  <c r="X186" i="36" s="1"/>
  <c r="X196" i="36"/>
  <c r="Z74" i="31"/>
  <c r="Y62" i="2"/>
  <c r="AJ41" i="33"/>
  <c r="AI55" i="33"/>
  <c r="Z61" i="32"/>
  <c r="AN41" i="30"/>
  <c r="AM55" i="30"/>
  <c r="AB29" i="32"/>
  <c r="AC59" i="32" s="1"/>
  <c r="AB21" i="32"/>
  <c r="AC51" i="32" s="1"/>
  <c r="AL41" i="10"/>
  <c r="AK55" i="10"/>
  <c r="AI41" i="34"/>
  <c r="AH55" i="34"/>
  <c r="X158" i="30"/>
  <c r="Y157" i="30"/>
  <c r="Z166" i="30"/>
  <c r="AA27" i="30"/>
  <c r="AB63" i="30" s="1"/>
  <c r="Z147" i="30"/>
  <c r="Z174" i="30"/>
  <c r="Z155" i="30"/>
  <c r="AA35" i="30"/>
  <c r="AB71" i="30" s="1"/>
  <c r="Y176" i="30"/>
  <c r="Z173" i="30"/>
  <c r="Z154" i="30"/>
  <c r="AA34" i="30"/>
  <c r="AB70" i="30" s="1"/>
  <c r="AA35" i="33"/>
  <c r="AB71" i="33" s="1"/>
  <c r="Z170" i="30"/>
  <c r="AA31" i="30"/>
  <c r="AB67" i="30" s="1"/>
  <c r="Z151" i="30"/>
  <c r="AA30" i="33"/>
  <c r="AB66" i="33" s="1"/>
  <c r="Z145" i="30"/>
  <c r="Z164" i="30"/>
  <c r="AA25" i="30"/>
  <c r="AB61" i="30" s="1"/>
  <c r="W184" i="30"/>
  <c r="W186" i="30" s="1"/>
  <c r="W196" i="30"/>
  <c r="AA26" i="33"/>
  <c r="AB62" i="33" s="1"/>
  <c r="Y73" i="30"/>
  <c r="AA24" i="33"/>
  <c r="AB60" i="33" s="1"/>
  <c r="AA29" i="30"/>
  <c r="AB65" i="30" s="1"/>
  <c r="Z149" i="30"/>
  <c r="Z168" i="30"/>
  <c r="AA31" i="33"/>
  <c r="AB67" i="33" s="1"/>
  <c r="AA34" i="33"/>
  <c r="AB70" i="33" s="1"/>
  <c r="W191" i="30"/>
  <c r="W193" i="30" s="1"/>
  <c r="W197" i="30"/>
  <c r="Z163" i="30"/>
  <c r="Z144" i="30"/>
  <c r="AA24" i="30"/>
  <c r="AB60" i="30" s="1"/>
  <c r="X183" i="30"/>
  <c r="X185" i="30" s="1"/>
  <c r="X190" i="30"/>
  <c r="X192" i="30" s="1"/>
  <c r="Z152" i="30"/>
  <c r="Z171" i="30"/>
  <c r="AA32" i="30"/>
  <c r="AB68" i="30" s="1"/>
  <c r="Z150" i="30"/>
  <c r="Z169" i="30"/>
  <c r="AA30" i="30"/>
  <c r="AB66" i="30" s="1"/>
  <c r="AB25" i="33"/>
  <c r="AC61" i="33" s="1"/>
  <c r="AA29" i="33"/>
  <c r="AB65" i="33" s="1"/>
  <c r="AA26" i="30"/>
  <c r="AB62" i="30" s="1"/>
  <c r="Z165" i="30"/>
  <c r="Z146" i="30"/>
  <c r="AA27" i="33"/>
  <c r="AB63" i="33" s="1"/>
  <c r="AA23" i="33"/>
  <c r="AB59" i="33" s="1"/>
  <c r="Z37" i="33"/>
  <c r="Z172" i="30"/>
  <c r="Z153" i="30"/>
  <c r="AA33" i="30"/>
  <c r="AB69" i="30" s="1"/>
  <c r="X182" i="30"/>
  <c r="X178" i="30"/>
  <c r="X179" i="30" s="1"/>
  <c r="X189" i="30"/>
  <c r="AA23" i="30"/>
  <c r="AB59" i="30" s="1"/>
  <c r="Z162" i="30"/>
  <c r="Z143" i="30"/>
  <c r="Z37" i="30"/>
  <c r="Y73" i="33"/>
  <c r="AA33" i="33"/>
  <c r="AB69" i="33" s="1"/>
  <c r="V194" i="30"/>
  <c r="AA28" i="33"/>
  <c r="AB64" i="33" s="1"/>
  <c r="Z148" i="30"/>
  <c r="Z167" i="30"/>
  <c r="AA28" i="30"/>
  <c r="AB64" i="30" s="1"/>
  <c r="AA32" i="33"/>
  <c r="AB68" i="33" s="1"/>
  <c r="V198" i="30"/>
  <c r="X177" i="30"/>
  <c r="Y184" i="31"/>
  <c r="AA162" i="31"/>
  <c r="AB23" i="31"/>
  <c r="AC59" i="31" s="1"/>
  <c r="AA143" i="31"/>
  <c r="AC25" i="32"/>
  <c r="AD55" i="32" s="1"/>
  <c r="AB25" i="2"/>
  <c r="AC55" i="2" s="1"/>
  <c r="AB24" i="2"/>
  <c r="AC54" i="2" s="1"/>
  <c r="AB27" i="2"/>
  <c r="AC57" i="2" s="1"/>
  <c r="AC20" i="2"/>
  <c r="AD50" i="2" s="1"/>
  <c r="AB23" i="2"/>
  <c r="AC53" i="2" s="1"/>
  <c r="AA29" i="2"/>
  <c r="AB59" i="2" s="1"/>
  <c r="Z61" i="2"/>
  <c r="AB21" i="2"/>
  <c r="AC51" i="2" s="1"/>
  <c r="AB26" i="2"/>
  <c r="AC56" i="2" s="1"/>
  <c r="AB28" i="2"/>
  <c r="AC58" i="2" s="1"/>
  <c r="Z31" i="2"/>
  <c r="AB29" i="10"/>
  <c r="AC65" i="10" s="1"/>
  <c r="AB25" i="10"/>
  <c r="AC61" i="10" s="1"/>
  <c r="AB32" i="10"/>
  <c r="AC68" i="10" s="1"/>
  <c r="Z73" i="10"/>
  <c r="Z74" i="10" s="1"/>
  <c r="AB28" i="10"/>
  <c r="AC64" i="10" s="1"/>
  <c r="AB34" i="10"/>
  <c r="AC70" i="10" s="1"/>
  <c r="AB27" i="10"/>
  <c r="AC63" i="10" s="1"/>
  <c r="AB35" i="10"/>
  <c r="AC71" i="10" s="1"/>
  <c r="AB26" i="10"/>
  <c r="AC62" i="10" s="1"/>
  <c r="AB31" i="10"/>
  <c r="AC67" i="10" s="1"/>
  <c r="AC24" i="10"/>
  <c r="AD60" i="10" s="1"/>
  <c r="AC27" i="32"/>
  <c r="AD57" i="32" s="1"/>
  <c r="AC23" i="32"/>
  <c r="AD53" i="32" s="1"/>
  <c r="AC24" i="32"/>
  <c r="AD54" i="32" s="1"/>
  <c r="AD20" i="32"/>
  <c r="AE50" i="32" s="1"/>
  <c r="AC26" i="32"/>
  <c r="AD56" i="32" s="1"/>
  <c r="BC35" i="32" l="1"/>
  <c r="BB46" i="32"/>
  <c r="AD21" i="50"/>
  <c r="AD23" i="50" s="1"/>
  <c r="AE2" i="50"/>
  <c r="AE20" i="50"/>
  <c r="AE27" i="50"/>
  <c r="AA31" i="32"/>
  <c r="AB58" i="32"/>
  <c r="AB28" i="32"/>
  <c r="Z62" i="32"/>
  <c r="AB66" i="10"/>
  <c r="AB30" i="10"/>
  <c r="Y177" i="34"/>
  <c r="Z74" i="35"/>
  <c r="AR2" i="43"/>
  <c r="AQ77" i="43"/>
  <c r="AQ82" i="43" s="1"/>
  <c r="AQ80" i="43"/>
  <c r="AQ79" i="43"/>
  <c r="AQ84" i="43" s="1"/>
  <c r="AQ78" i="43"/>
  <c r="AQ83" i="43" s="1"/>
  <c r="AE77" i="33"/>
  <c r="AE40" i="33"/>
  <c r="AE58" i="33"/>
  <c r="AE92" i="33"/>
  <c r="AE22" i="33"/>
  <c r="AE22" i="10"/>
  <c r="AE77" i="10"/>
  <c r="AE40" i="10"/>
  <c r="AE92" i="10"/>
  <c r="AE58" i="10"/>
  <c r="AE181" i="35"/>
  <c r="AE92" i="35"/>
  <c r="AE58" i="35"/>
  <c r="AE161" i="35"/>
  <c r="AE126" i="35"/>
  <c r="AE40" i="35"/>
  <c r="AE142" i="35"/>
  <c r="AE77" i="35"/>
  <c r="AE188" i="35"/>
  <c r="AE22" i="35"/>
  <c r="AE109" i="35"/>
  <c r="AE67" i="28"/>
  <c r="AE75" i="28" s="1"/>
  <c r="AE87" i="28"/>
  <c r="AE95" i="28" s="1"/>
  <c r="AE103" i="28" s="1"/>
  <c r="AE126" i="29"/>
  <c r="AE92" i="29"/>
  <c r="AE58" i="29"/>
  <c r="AE161" i="29"/>
  <c r="AE181" i="29"/>
  <c r="AE142" i="29"/>
  <c r="AE22" i="29"/>
  <c r="AE188" i="29"/>
  <c r="AE40" i="29"/>
  <c r="AE77" i="29"/>
  <c r="AE109" i="29"/>
  <c r="AE58" i="43"/>
  <c r="AE89" i="43"/>
  <c r="AE76" i="43"/>
  <c r="AE22" i="43"/>
  <c r="AE40" i="43"/>
  <c r="AE22" i="30"/>
  <c r="AE142" i="30"/>
  <c r="AE188" i="30"/>
  <c r="AE126" i="30"/>
  <c r="AE181" i="30"/>
  <c r="AE58" i="30"/>
  <c r="AE161" i="30"/>
  <c r="AE77" i="30"/>
  <c r="AE92" i="30"/>
  <c r="AE109" i="30"/>
  <c r="AE40" i="30"/>
  <c r="AE77" i="32"/>
  <c r="AE34" i="32"/>
  <c r="AE49" i="32"/>
  <c r="AE65" i="32"/>
  <c r="AE19" i="32"/>
  <c r="AF34" i="28"/>
  <c r="AF59" i="28" s="1"/>
  <c r="AE142" i="34"/>
  <c r="AE161" i="34"/>
  <c r="AE92" i="34"/>
  <c r="AE188" i="34"/>
  <c r="AE181" i="34"/>
  <c r="AE40" i="34"/>
  <c r="AE58" i="34"/>
  <c r="AE109" i="34"/>
  <c r="AE22" i="34"/>
  <c r="AE77" i="34"/>
  <c r="AE126" i="34"/>
  <c r="AF4" i="36"/>
  <c r="AF4" i="34"/>
  <c r="AF4" i="32"/>
  <c r="AF4" i="30"/>
  <c r="AF4" i="35"/>
  <c r="AF4" i="33"/>
  <c r="AF4" i="31"/>
  <c r="AF4" i="29"/>
  <c r="AF4" i="43"/>
  <c r="AF4" i="50" s="1"/>
  <c r="AF4" i="10"/>
  <c r="AF77" i="2"/>
  <c r="AF65" i="2"/>
  <c r="AF49" i="2"/>
  <c r="AF34" i="2"/>
  <c r="AF19" i="2"/>
  <c r="AE109" i="36"/>
  <c r="AE92" i="36"/>
  <c r="AE181" i="36"/>
  <c r="AE161" i="36"/>
  <c r="AE142" i="36"/>
  <c r="AE77" i="36"/>
  <c r="AE126" i="36"/>
  <c r="AE22" i="36"/>
  <c r="AE40" i="36"/>
  <c r="AE188" i="36"/>
  <c r="AE58" i="36"/>
  <c r="AH5" i="28"/>
  <c r="AG4" i="2"/>
  <c r="AG21" i="28"/>
  <c r="AG13" i="28"/>
  <c r="AE126" i="31"/>
  <c r="AE92" i="31"/>
  <c r="AE58" i="31"/>
  <c r="AE22" i="31"/>
  <c r="AE40" i="31"/>
  <c r="AE77" i="31"/>
  <c r="AE142" i="31"/>
  <c r="AE181" i="31"/>
  <c r="AE109" i="31"/>
  <c r="AE161" i="31"/>
  <c r="AE188" i="31"/>
  <c r="AQ39" i="2"/>
  <c r="AP46" i="2"/>
  <c r="Y74" i="30"/>
  <c r="AA37" i="10"/>
  <c r="Z189" i="31"/>
  <c r="Z191" i="31" s="1"/>
  <c r="Z182" i="31"/>
  <c r="Z196" i="31" s="1"/>
  <c r="AB61" i="31"/>
  <c r="AB73" i="31" s="1"/>
  <c r="AA164" i="31"/>
  <c r="AA176" i="31" s="1"/>
  <c r="AB25" i="31"/>
  <c r="AB37" i="31" s="1"/>
  <c r="AA145" i="31"/>
  <c r="AA157" i="31" s="1"/>
  <c r="AA189" i="31" s="1"/>
  <c r="Y177" i="35"/>
  <c r="AB52" i="32"/>
  <c r="AB22" i="32"/>
  <c r="AB31" i="32" s="1"/>
  <c r="Y74" i="33"/>
  <c r="AB69" i="10"/>
  <c r="AB33" i="10"/>
  <c r="Y186" i="31"/>
  <c r="Y197" i="31"/>
  <c r="Y193" i="31"/>
  <c r="Y158" i="36"/>
  <c r="Z158" i="31"/>
  <c r="Z176" i="35"/>
  <c r="AR41" i="35"/>
  <c r="AQ55" i="35"/>
  <c r="Z62" i="2"/>
  <c r="AB59" i="10"/>
  <c r="AB23" i="10"/>
  <c r="Y196" i="31"/>
  <c r="Y182" i="36"/>
  <c r="Y184" i="36" s="1"/>
  <c r="Z157" i="36"/>
  <c r="Z189" i="36" s="1"/>
  <c r="Y178" i="36"/>
  <c r="Y179" i="36" s="1"/>
  <c r="Z177" i="31"/>
  <c r="X197" i="36"/>
  <c r="X198" i="36" s="1"/>
  <c r="Y183" i="36"/>
  <c r="Y185" i="36" s="1"/>
  <c r="X193" i="36"/>
  <c r="X194" i="36" s="1"/>
  <c r="Y190" i="36"/>
  <c r="Y192" i="36" s="1"/>
  <c r="Y177" i="36"/>
  <c r="Z74" i="34"/>
  <c r="AA73" i="36"/>
  <c r="AA74" i="36" s="1"/>
  <c r="Z176" i="36"/>
  <c r="W194" i="35"/>
  <c r="AA73" i="34"/>
  <c r="AA179" i="34" s="1"/>
  <c r="W198" i="34"/>
  <c r="AB28" i="34"/>
  <c r="AB64" i="34"/>
  <c r="AA167" i="34"/>
  <c r="AA148" i="34"/>
  <c r="X184" i="34"/>
  <c r="X186" i="34" s="1"/>
  <c r="X196" i="34"/>
  <c r="X196" i="35"/>
  <c r="X184" i="35"/>
  <c r="X186" i="35" s="1"/>
  <c r="W198" i="35"/>
  <c r="AC23" i="36"/>
  <c r="AC59" i="36"/>
  <c r="AB143" i="36"/>
  <c r="AB162" i="36"/>
  <c r="AB24" i="36"/>
  <c r="AB60" i="36"/>
  <c r="AA144" i="36"/>
  <c r="AA163" i="36"/>
  <c r="AC70" i="31"/>
  <c r="AC34" i="31"/>
  <c r="AB173" i="31"/>
  <c r="AB154" i="31"/>
  <c r="AB34" i="35"/>
  <c r="AB70" i="35"/>
  <c r="AA154" i="35"/>
  <c r="AA173" i="35"/>
  <c r="AB26" i="36"/>
  <c r="AB62" i="36"/>
  <c r="AA165" i="36"/>
  <c r="AA146" i="36"/>
  <c r="AB35" i="34"/>
  <c r="AB71" i="34"/>
  <c r="AA174" i="34"/>
  <c r="AA155" i="34"/>
  <c r="AB32" i="36"/>
  <c r="AB68" i="36"/>
  <c r="AA152" i="36"/>
  <c r="AA171" i="36"/>
  <c r="AB34" i="36"/>
  <c r="AB70" i="36"/>
  <c r="AA173" i="36"/>
  <c r="AA154" i="36"/>
  <c r="AC69" i="31"/>
  <c r="AC33" i="31"/>
  <c r="AB172" i="31"/>
  <c r="AB153" i="31"/>
  <c r="AB24" i="34"/>
  <c r="AB60" i="34"/>
  <c r="AA144" i="34"/>
  <c r="AA163" i="34"/>
  <c r="AC68" i="31"/>
  <c r="AC32" i="31"/>
  <c r="AB152" i="31"/>
  <c r="AB171" i="31"/>
  <c r="AG33" i="35"/>
  <c r="AG69" i="35"/>
  <c r="AF172" i="35"/>
  <c r="AF153" i="35"/>
  <c r="X191" i="34"/>
  <c r="X193" i="34" s="1"/>
  <c r="X197" i="34"/>
  <c r="AE29" i="36"/>
  <c r="AE65" i="36"/>
  <c r="AD149" i="36"/>
  <c r="AD168" i="36"/>
  <c r="AA74" i="31"/>
  <c r="AB31" i="35"/>
  <c r="AB67" i="35"/>
  <c r="AA170" i="35"/>
  <c r="AA151" i="35"/>
  <c r="AC35" i="31"/>
  <c r="AC71" i="31"/>
  <c r="AB174" i="31"/>
  <c r="AB155" i="31"/>
  <c r="AB25" i="36"/>
  <c r="AB61" i="36"/>
  <c r="AA145" i="36"/>
  <c r="AA164" i="36"/>
  <c r="AB34" i="34"/>
  <c r="AB70" i="34"/>
  <c r="AA173" i="34"/>
  <c r="AA154" i="34"/>
  <c r="AF32" i="35"/>
  <c r="AF68" i="35"/>
  <c r="AE152" i="35"/>
  <c r="AE171" i="35"/>
  <c r="AJ26" i="35"/>
  <c r="AJ62" i="35"/>
  <c r="AI165" i="35"/>
  <c r="AI146" i="35"/>
  <c r="AG25" i="35"/>
  <c r="AG61" i="35"/>
  <c r="AF164" i="35"/>
  <c r="AF145" i="35"/>
  <c r="X197" i="35"/>
  <c r="X191" i="35"/>
  <c r="X193" i="35" s="1"/>
  <c r="AD67" i="31"/>
  <c r="AC170" i="31"/>
  <c r="AC151" i="31"/>
  <c r="AD31" i="31"/>
  <c r="AB25" i="34"/>
  <c r="AB61" i="34"/>
  <c r="AA145" i="34"/>
  <c r="AA164" i="34"/>
  <c r="Z178" i="31"/>
  <c r="Z179" i="31" s="1"/>
  <c r="Z157" i="35"/>
  <c r="AC60" i="31"/>
  <c r="AC24" i="31"/>
  <c r="AB163" i="31"/>
  <c r="AB144" i="31"/>
  <c r="AA37" i="36"/>
  <c r="AB31" i="36"/>
  <c r="AB67" i="36"/>
  <c r="AA151" i="36"/>
  <c r="AA170" i="36"/>
  <c r="AC62" i="31"/>
  <c r="AC26" i="31"/>
  <c r="AB165" i="31"/>
  <c r="AB146" i="31"/>
  <c r="Y183" i="35"/>
  <c r="Y185" i="35" s="1"/>
  <c r="Y190" i="35"/>
  <c r="Y192" i="35" s="1"/>
  <c r="W194" i="34"/>
  <c r="AB32" i="34"/>
  <c r="AB68" i="34"/>
  <c r="AA152" i="34"/>
  <c r="AA171" i="34"/>
  <c r="Y183" i="34"/>
  <c r="Y185" i="34" s="1"/>
  <c r="Y190" i="34"/>
  <c r="Y192" i="34" s="1"/>
  <c r="AB30" i="36"/>
  <c r="AB66" i="36"/>
  <c r="AA169" i="36"/>
  <c r="AA150" i="36"/>
  <c r="AG35" i="35"/>
  <c r="AG71" i="35"/>
  <c r="AF155" i="35"/>
  <c r="AF174" i="35"/>
  <c r="AC63" i="31"/>
  <c r="AB166" i="31"/>
  <c r="AB147" i="31"/>
  <c r="AC27" i="31"/>
  <c r="Y191" i="36"/>
  <c r="AF27" i="35"/>
  <c r="AF63" i="35"/>
  <c r="AE166" i="35"/>
  <c r="AE147" i="35"/>
  <c r="AB31" i="34"/>
  <c r="AB67" i="34"/>
  <c r="AA151" i="34"/>
  <c r="AA170" i="34"/>
  <c r="AC64" i="31"/>
  <c r="AB148" i="31"/>
  <c r="AB167" i="31"/>
  <c r="AC28" i="31"/>
  <c r="Y182" i="34"/>
  <c r="Y189" i="34"/>
  <c r="AB27" i="34"/>
  <c r="AB63" i="34"/>
  <c r="AA147" i="34"/>
  <c r="AA166" i="34"/>
  <c r="AC65" i="31"/>
  <c r="AC29" i="31"/>
  <c r="AB168" i="31"/>
  <c r="AB149" i="31"/>
  <c r="Z190" i="31"/>
  <c r="Z192" i="31" s="1"/>
  <c r="AB26" i="34"/>
  <c r="AB62" i="34"/>
  <c r="AA146" i="34"/>
  <c r="AA165" i="34"/>
  <c r="AB28" i="36"/>
  <c r="AB64" i="36"/>
  <c r="AA167" i="36"/>
  <c r="AA148" i="36"/>
  <c r="AA73" i="35"/>
  <c r="AB52" i="2"/>
  <c r="AB22" i="2"/>
  <c r="Z176" i="34"/>
  <c r="Y182" i="35"/>
  <c r="Y189" i="35"/>
  <c r="Y178" i="35"/>
  <c r="Y179" i="35" s="1"/>
  <c r="AC30" i="31"/>
  <c r="AC66" i="31"/>
  <c r="AB169" i="31"/>
  <c r="AB150" i="31"/>
  <c r="AB29" i="34"/>
  <c r="AB65" i="34"/>
  <c r="AA149" i="34"/>
  <c r="AA168" i="34"/>
  <c r="AF28" i="35"/>
  <c r="AF64" i="35"/>
  <c r="AE167" i="35"/>
  <c r="AE148" i="35"/>
  <c r="AB33" i="36"/>
  <c r="AB69" i="36"/>
  <c r="AA172" i="36"/>
  <c r="AA153" i="36"/>
  <c r="AB27" i="36"/>
  <c r="AB63" i="36"/>
  <c r="AA147" i="36"/>
  <c r="AA166" i="36"/>
  <c r="AB30" i="34"/>
  <c r="AB66" i="34"/>
  <c r="AA169" i="34"/>
  <c r="AA150" i="34"/>
  <c r="AB23" i="34"/>
  <c r="AB59" i="34"/>
  <c r="AA162" i="34"/>
  <c r="AA37" i="34"/>
  <c r="AA143" i="34"/>
  <c r="Y158" i="34"/>
  <c r="AB35" i="36"/>
  <c r="AB71" i="36"/>
  <c r="AA174" i="36"/>
  <c r="AA155" i="36"/>
  <c r="AB33" i="34"/>
  <c r="AB69" i="34"/>
  <c r="AA153" i="34"/>
  <c r="AA172" i="34"/>
  <c r="AB23" i="35"/>
  <c r="AB59" i="35"/>
  <c r="AA37" i="35"/>
  <c r="AA162" i="35"/>
  <c r="AA143" i="35"/>
  <c r="Z157" i="34"/>
  <c r="AG29" i="35"/>
  <c r="AG65" i="35"/>
  <c r="AF149" i="35"/>
  <c r="AF168" i="35"/>
  <c r="AG30" i="35"/>
  <c r="AG66" i="35"/>
  <c r="AF169" i="35"/>
  <c r="AF150" i="35"/>
  <c r="AD24" i="35"/>
  <c r="AD60" i="35"/>
  <c r="AC144" i="35"/>
  <c r="AC163" i="35"/>
  <c r="Y158" i="35"/>
  <c r="AK41" i="33"/>
  <c r="AJ55" i="33"/>
  <c r="AO41" i="30"/>
  <c r="AN55" i="30"/>
  <c r="AA61" i="32"/>
  <c r="AC21" i="32"/>
  <c r="AD51" i="32" s="1"/>
  <c r="AC29" i="32"/>
  <c r="AD59" i="32" s="1"/>
  <c r="AM41" i="10"/>
  <c r="AL55" i="10"/>
  <c r="AJ41" i="34"/>
  <c r="AI55" i="34"/>
  <c r="W198" i="30"/>
  <c r="Y177" i="30"/>
  <c r="Z73" i="33"/>
  <c r="AB29" i="33"/>
  <c r="AC65" i="33" s="1"/>
  <c r="AA152" i="30"/>
  <c r="AA171" i="30"/>
  <c r="AB32" i="30"/>
  <c r="AC68" i="30" s="1"/>
  <c r="AB31" i="33"/>
  <c r="AC67" i="33" s="1"/>
  <c r="AB30" i="33"/>
  <c r="AC66" i="33" s="1"/>
  <c r="AB35" i="33"/>
  <c r="AC71" i="33" s="1"/>
  <c r="AA149" i="30"/>
  <c r="AA168" i="30"/>
  <c r="AB29" i="30"/>
  <c r="AC65" i="30" s="1"/>
  <c r="AB23" i="33"/>
  <c r="AC59" i="33" s="1"/>
  <c r="AA37" i="33"/>
  <c r="AB24" i="33"/>
  <c r="AC60" i="33" s="1"/>
  <c r="AB33" i="33"/>
  <c r="AC69" i="33" s="1"/>
  <c r="AA165" i="30"/>
  <c r="AA146" i="30"/>
  <c r="AB26" i="30"/>
  <c r="AC62" i="30" s="1"/>
  <c r="AC25" i="33"/>
  <c r="AD61" i="33" s="1"/>
  <c r="AA163" i="30"/>
  <c r="AA144" i="30"/>
  <c r="AB24" i="30"/>
  <c r="AC60" i="30" s="1"/>
  <c r="AA154" i="30"/>
  <c r="AA173" i="30"/>
  <c r="AB34" i="30"/>
  <c r="AC70" i="30" s="1"/>
  <c r="AA155" i="30"/>
  <c r="AA174" i="30"/>
  <c r="AB35" i="30"/>
  <c r="AC71" i="30" s="1"/>
  <c r="AB28" i="33"/>
  <c r="AC64" i="33" s="1"/>
  <c r="Z157" i="30"/>
  <c r="X191" i="30"/>
  <c r="X193" i="30" s="1"/>
  <c r="X197" i="30"/>
  <c r="AB27" i="33"/>
  <c r="AC63" i="33" s="1"/>
  <c r="AA170" i="30"/>
  <c r="AA151" i="30"/>
  <c r="AB31" i="30"/>
  <c r="AC67" i="30" s="1"/>
  <c r="AB32" i="33"/>
  <c r="AC68" i="33" s="1"/>
  <c r="Z176" i="30"/>
  <c r="AA169" i="30"/>
  <c r="AA150" i="30"/>
  <c r="AB30" i="30"/>
  <c r="AC66" i="30" s="1"/>
  <c r="W194" i="30"/>
  <c r="AB26" i="33"/>
  <c r="AC62" i="33" s="1"/>
  <c r="AA164" i="30"/>
  <c r="AA145" i="30"/>
  <c r="AB25" i="30"/>
  <c r="AC61" i="30" s="1"/>
  <c r="AA166" i="30"/>
  <c r="AB27" i="30"/>
  <c r="AC63" i="30" s="1"/>
  <c r="AA147" i="30"/>
  <c r="AA172" i="30"/>
  <c r="AA153" i="30"/>
  <c r="AB33" i="30"/>
  <c r="AC69" i="30" s="1"/>
  <c r="AA162" i="30"/>
  <c r="AA37" i="30"/>
  <c r="AB23" i="30"/>
  <c r="AC59" i="30" s="1"/>
  <c r="AA143" i="30"/>
  <c r="X196" i="30"/>
  <c r="X184" i="30"/>
  <c r="X186" i="30" s="1"/>
  <c r="AB34" i="33"/>
  <c r="AC70" i="33" s="1"/>
  <c r="AB28" i="30"/>
  <c r="AC64" i="30" s="1"/>
  <c r="AA167" i="30"/>
  <c r="AA148" i="30"/>
  <c r="Z73" i="30"/>
  <c r="Y183" i="30"/>
  <c r="Y185" i="30" s="1"/>
  <c r="Y190" i="30"/>
  <c r="Y192" i="30" s="1"/>
  <c r="Y189" i="30"/>
  <c r="Y158" i="30"/>
  <c r="Y178" i="30"/>
  <c r="Y179" i="30" s="1"/>
  <c r="Y182" i="30"/>
  <c r="AC23" i="31"/>
  <c r="AD59" i="31" s="1"/>
  <c r="AB162" i="31"/>
  <c r="AB143" i="31"/>
  <c r="AD25" i="32"/>
  <c r="AE55" i="32" s="1"/>
  <c r="AC25" i="2"/>
  <c r="AD55" i="2" s="1"/>
  <c r="AC28" i="2"/>
  <c r="AD58" i="2" s="1"/>
  <c r="AC27" i="2"/>
  <c r="AD57" i="2" s="1"/>
  <c r="AA73" i="10"/>
  <c r="AA74" i="10" s="1"/>
  <c r="AC23" i="2"/>
  <c r="AD53" i="2" s="1"/>
  <c r="AC26" i="2"/>
  <c r="AD56" i="2" s="1"/>
  <c r="AD20" i="2"/>
  <c r="AE50" i="2" s="1"/>
  <c r="AA61" i="2"/>
  <c r="AB29" i="2"/>
  <c r="AC24" i="2"/>
  <c r="AD54" i="2" s="1"/>
  <c r="AC21" i="2"/>
  <c r="AD51" i="2" s="1"/>
  <c r="AA31" i="2"/>
  <c r="AC34" i="10"/>
  <c r="AD70" i="10" s="1"/>
  <c r="AC25" i="10"/>
  <c r="AD61" i="10" s="1"/>
  <c r="AC31" i="10"/>
  <c r="AD67" i="10" s="1"/>
  <c r="AC35" i="10"/>
  <c r="AD71" i="10" s="1"/>
  <c r="AC29" i="10"/>
  <c r="AD65" i="10" s="1"/>
  <c r="AC32" i="10"/>
  <c r="AD68" i="10" s="1"/>
  <c r="AC28" i="10"/>
  <c r="AD64" i="10" s="1"/>
  <c r="AD24" i="10"/>
  <c r="AE60" i="10" s="1"/>
  <c r="AC26" i="10"/>
  <c r="AD62" i="10" s="1"/>
  <c r="AC27" i="10"/>
  <c r="AD63" i="10" s="1"/>
  <c r="AD26" i="32"/>
  <c r="AE56" i="32" s="1"/>
  <c r="AE20" i="32"/>
  <c r="AF50" i="32" s="1"/>
  <c r="AD23" i="32"/>
  <c r="AE53" i="32" s="1"/>
  <c r="AD24" i="32"/>
  <c r="AE54" i="32" s="1"/>
  <c r="AD27" i="32"/>
  <c r="AE57" i="32" s="1"/>
  <c r="BD35" i="32" l="1"/>
  <c r="BC46" i="32"/>
  <c r="AE21" i="50"/>
  <c r="AE23" i="50" s="1"/>
  <c r="AF2" i="50"/>
  <c r="AF20" i="50"/>
  <c r="AF27" i="50"/>
  <c r="AA62" i="32"/>
  <c r="AC58" i="32"/>
  <c r="AC28" i="32"/>
  <c r="Z177" i="34"/>
  <c r="AC66" i="10"/>
  <c r="AC30" i="10"/>
  <c r="Z184" i="31"/>
  <c r="Z186" i="31" s="1"/>
  <c r="AA74" i="35"/>
  <c r="Z74" i="30"/>
  <c r="Z74" i="33"/>
  <c r="AS2" i="43"/>
  <c r="AR78" i="43"/>
  <c r="AR83" i="43" s="1"/>
  <c r="AR79" i="43"/>
  <c r="AR84" i="43" s="1"/>
  <c r="AR80" i="43"/>
  <c r="AR77" i="43"/>
  <c r="AR82" i="43" s="1"/>
  <c r="AF58" i="43"/>
  <c r="AF89" i="43"/>
  <c r="AF76" i="43"/>
  <c r="AF22" i="43"/>
  <c r="AF40" i="43"/>
  <c r="AF188" i="36"/>
  <c r="AF126" i="36"/>
  <c r="AF161" i="36"/>
  <c r="AF58" i="36"/>
  <c r="AF40" i="36"/>
  <c r="AF181" i="36"/>
  <c r="AF77" i="36"/>
  <c r="AF109" i="36"/>
  <c r="AF142" i="36"/>
  <c r="AF92" i="36"/>
  <c r="AF22" i="36"/>
  <c r="AF126" i="29"/>
  <c r="AF188" i="29"/>
  <c r="AF181" i="29"/>
  <c r="AF161" i="29"/>
  <c r="AF142" i="29"/>
  <c r="AF22" i="29"/>
  <c r="AF40" i="29"/>
  <c r="AF77" i="29"/>
  <c r="AF58" i="29"/>
  <c r="AF92" i="29"/>
  <c r="AF109" i="29"/>
  <c r="AF67" i="28"/>
  <c r="AF75" i="28" s="1"/>
  <c r="AF87" i="28"/>
  <c r="AF95" i="28" s="1"/>
  <c r="AF103" i="28" s="1"/>
  <c r="AF77" i="10"/>
  <c r="AF40" i="10"/>
  <c r="AF92" i="10"/>
  <c r="AF58" i="10"/>
  <c r="AF22" i="10"/>
  <c r="AF188" i="31"/>
  <c r="AF161" i="31"/>
  <c r="AF77" i="31"/>
  <c r="AF58" i="31"/>
  <c r="AF142" i="31"/>
  <c r="AF181" i="31"/>
  <c r="AF109" i="31"/>
  <c r="AF22" i="31"/>
  <c r="AF126" i="31"/>
  <c r="AF40" i="31"/>
  <c r="AF92" i="31"/>
  <c r="AF92" i="33"/>
  <c r="AF58" i="33"/>
  <c r="AF22" i="33"/>
  <c r="AF40" i="33"/>
  <c r="AF77" i="33"/>
  <c r="AG34" i="28"/>
  <c r="AG59" i="28" s="1"/>
  <c r="AF161" i="35"/>
  <c r="AF126" i="35"/>
  <c r="AF22" i="35"/>
  <c r="AF92" i="35"/>
  <c r="AF40" i="35"/>
  <c r="AF142" i="35"/>
  <c r="AF58" i="35"/>
  <c r="AF188" i="35"/>
  <c r="AF181" i="35"/>
  <c r="AF77" i="35"/>
  <c r="AF109" i="35"/>
  <c r="AG4" i="36"/>
  <c r="AG4" i="34"/>
  <c r="AG4" i="32"/>
  <c r="AG4" i="30"/>
  <c r="AG4" i="33"/>
  <c r="AG4" i="31"/>
  <c r="AG4" i="43"/>
  <c r="AG4" i="50" s="1"/>
  <c r="AG4" i="35"/>
  <c r="AG4" i="10"/>
  <c r="AG4" i="29"/>
  <c r="AG77" i="2"/>
  <c r="AG65" i="2"/>
  <c r="AG49" i="2"/>
  <c r="AG34" i="2"/>
  <c r="AG19" i="2"/>
  <c r="AF181" i="30"/>
  <c r="AF126" i="30"/>
  <c r="AF142" i="30"/>
  <c r="AF58" i="30"/>
  <c r="AF161" i="30"/>
  <c r="AF77" i="30"/>
  <c r="AF188" i="30"/>
  <c r="AF22" i="30"/>
  <c r="AF109" i="30"/>
  <c r="AF40" i="30"/>
  <c r="AF92" i="30"/>
  <c r="AF181" i="34"/>
  <c r="AF161" i="34"/>
  <c r="AF142" i="34"/>
  <c r="AF126" i="34"/>
  <c r="AF40" i="34"/>
  <c r="AF58" i="34"/>
  <c r="AF77" i="34"/>
  <c r="AF92" i="34"/>
  <c r="AF188" i="34"/>
  <c r="AF109" i="34"/>
  <c r="AF22" i="34"/>
  <c r="AI5" i="28"/>
  <c r="AH4" i="2"/>
  <c r="AH21" i="28"/>
  <c r="AH13" i="28"/>
  <c r="AF65" i="32"/>
  <c r="AF19" i="32"/>
  <c r="AF77" i="32"/>
  <c r="AF34" i="32"/>
  <c r="AF49" i="32"/>
  <c r="AR39" i="2"/>
  <c r="AQ46" i="2"/>
  <c r="AB37" i="10"/>
  <c r="AC61" i="31"/>
  <c r="AC73" i="31" s="1"/>
  <c r="AC25" i="31"/>
  <c r="AC37" i="31" s="1"/>
  <c r="AB145" i="31"/>
  <c r="AB157" i="31" s="1"/>
  <c r="AB164" i="31"/>
  <c r="AB176" i="31" s="1"/>
  <c r="Z177" i="35"/>
  <c r="AC52" i="32"/>
  <c r="AC22" i="32"/>
  <c r="AC31" i="32" s="1"/>
  <c r="AC69" i="10"/>
  <c r="AC33" i="10"/>
  <c r="Y194" i="31"/>
  <c r="AA182" i="31"/>
  <c r="AA184" i="31" s="1"/>
  <c r="AA157" i="35"/>
  <c r="AA189" i="35" s="1"/>
  <c r="Z183" i="35"/>
  <c r="Z185" i="35" s="1"/>
  <c r="Z158" i="36"/>
  <c r="Y198" i="31"/>
  <c r="Z190" i="35"/>
  <c r="Z192" i="35" s="1"/>
  <c r="Z197" i="31"/>
  <c r="Z198" i="31" s="1"/>
  <c r="Z193" i="31"/>
  <c r="AA158" i="31"/>
  <c r="AA178" i="31"/>
  <c r="AA179" i="31" s="1"/>
  <c r="Z182" i="36"/>
  <c r="Z184" i="36" s="1"/>
  <c r="Y186" i="36"/>
  <c r="Y196" i="36"/>
  <c r="AB73" i="36"/>
  <c r="AB74" i="36" s="1"/>
  <c r="AA190" i="31"/>
  <c r="AA192" i="31" s="1"/>
  <c r="AB73" i="35"/>
  <c r="AA183" i="31"/>
  <c r="AA185" i="31" s="1"/>
  <c r="Y197" i="36"/>
  <c r="Z177" i="36"/>
  <c r="Y193" i="36"/>
  <c r="AS41" i="35"/>
  <c r="AR55" i="35"/>
  <c r="AA62" i="2"/>
  <c r="AB74" i="31"/>
  <c r="AB73" i="34"/>
  <c r="AB179" i="34" s="1"/>
  <c r="AA177" i="31"/>
  <c r="Z178" i="36"/>
  <c r="Z179" i="36" s="1"/>
  <c r="AC59" i="10"/>
  <c r="AC23" i="10"/>
  <c r="Z190" i="36"/>
  <c r="Z192" i="36" s="1"/>
  <c r="Z183" i="36"/>
  <c r="Z185" i="36" s="1"/>
  <c r="AA74" i="34"/>
  <c r="AA176" i="36"/>
  <c r="AA183" i="36" s="1"/>
  <c r="AA185" i="36" s="1"/>
  <c r="AA157" i="36"/>
  <c r="AA182" i="36" s="1"/>
  <c r="AC23" i="34"/>
  <c r="AC59" i="34"/>
  <c r="AB143" i="34"/>
  <c r="AB37" i="34"/>
  <c r="AB162" i="34"/>
  <c r="AC27" i="36"/>
  <c r="AC63" i="36"/>
  <c r="AB147" i="36"/>
  <c r="AB166" i="36"/>
  <c r="AD63" i="31"/>
  <c r="AC166" i="31"/>
  <c r="AD27" i="31"/>
  <c r="AC147" i="31"/>
  <c r="AD60" i="31"/>
  <c r="AD24" i="31"/>
  <c r="AC144" i="31"/>
  <c r="AC163" i="31"/>
  <c r="AC25" i="34"/>
  <c r="AC61" i="34"/>
  <c r="AB145" i="34"/>
  <c r="AB164" i="34"/>
  <c r="AC28" i="34"/>
  <c r="AC64" i="34"/>
  <c r="AB167" i="34"/>
  <c r="AB148" i="34"/>
  <c r="AC23" i="35"/>
  <c r="AC59" i="35"/>
  <c r="AB143" i="35"/>
  <c r="AB37" i="35"/>
  <c r="AB162" i="35"/>
  <c r="AG28" i="35"/>
  <c r="AG64" i="35"/>
  <c r="AF167" i="35"/>
  <c r="AF148" i="35"/>
  <c r="AD66" i="31"/>
  <c r="AD30" i="31"/>
  <c r="AC169" i="31"/>
  <c r="AC150" i="31"/>
  <c r="AC26" i="34"/>
  <c r="AC62" i="34"/>
  <c r="AB146" i="34"/>
  <c r="AB165" i="34"/>
  <c r="AC32" i="34"/>
  <c r="AC68" i="34"/>
  <c r="AB171" i="34"/>
  <c r="AB152" i="34"/>
  <c r="AE67" i="31"/>
  <c r="AD170" i="31"/>
  <c r="AD151" i="31"/>
  <c r="AE31" i="31"/>
  <c r="AK26" i="35"/>
  <c r="AK62" i="35"/>
  <c r="AJ165" i="35"/>
  <c r="AJ146" i="35"/>
  <c r="X194" i="35"/>
  <c r="AD62" i="31"/>
  <c r="AD26" i="31"/>
  <c r="AC165" i="31"/>
  <c r="AC146" i="31"/>
  <c r="AE24" i="35"/>
  <c r="AE60" i="35"/>
  <c r="AD163" i="35"/>
  <c r="AD144" i="35"/>
  <c r="AC35" i="36"/>
  <c r="AC71" i="36"/>
  <c r="AB174" i="36"/>
  <c r="AB155" i="36"/>
  <c r="AC27" i="34"/>
  <c r="AC63" i="34"/>
  <c r="AB147" i="34"/>
  <c r="AB166" i="34"/>
  <c r="Z189" i="35"/>
  <c r="Z182" i="35"/>
  <c r="Z178" i="35"/>
  <c r="Z179" i="35" s="1"/>
  <c r="AC34" i="34"/>
  <c r="AC70" i="34"/>
  <c r="AB173" i="34"/>
  <c r="AB154" i="34"/>
  <c r="AD35" i="31"/>
  <c r="AD71" i="31"/>
  <c r="AC174" i="31"/>
  <c r="AC155" i="31"/>
  <c r="AH33" i="35"/>
  <c r="AH69" i="35"/>
  <c r="AG153" i="35"/>
  <c r="AG172" i="35"/>
  <c r="AC24" i="34"/>
  <c r="AC60" i="34"/>
  <c r="AB163" i="34"/>
  <c r="AB144" i="34"/>
  <c r="AC34" i="36"/>
  <c r="AC70" i="36"/>
  <c r="AB154" i="36"/>
  <c r="AB173" i="36"/>
  <c r="AC35" i="34"/>
  <c r="AC71" i="34"/>
  <c r="AB155" i="34"/>
  <c r="AB174" i="34"/>
  <c r="AC34" i="35"/>
  <c r="AC70" i="35"/>
  <c r="AB154" i="35"/>
  <c r="AB173" i="35"/>
  <c r="AC24" i="36"/>
  <c r="AC60" i="36"/>
  <c r="AB144" i="36"/>
  <c r="AB163" i="36"/>
  <c r="X198" i="35"/>
  <c r="Z191" i="36"/>
  <c r="AC52" i="2"/>
  <c r="AC22" i="2"/>
  <c r="AH35" i="35"/>
  <c r="AH71" i="35"/>
  <c r="AG155" i="35"/>
  <c r="AG174" i="35"/>
  <c r="AH29" i="35"/>
  <c r="AH65" i="35"/>
  <c r="AG149" i="35"/>
  <c r="AG168" i="35"/>
  <c r="Z158" i="34"/>
  <c r="Y197" i="35"/>
  <c r="Y191" i="35"/>
  <c r="Y193" i="35" s="1"/>
  <c r="AG27" i="35"/>
  <c r="AG63" i="35"/>
  <c r="AF147" i="35"/>
  <c r="AF166" i="35"/>
  <c r="AC30" i="36"/>
  <c r="AC66" i="36"/>
  <c r="AB150" i="36"/>
  <c r="AB169" i="36"/>
  <c r="AB37" i="36"/>
  <c r="X198" i="34"/>
  <c r="Z182" i="34"/>
  <c r="Z189" i="34"/>
  <c r="AA157" i="34"/>
  <c r="AC30" i="34"/>
  <c r="AC66" i="34"/>
  <c r="AB169" i="34"/>
  <c r="AB150" i="34"/>
  <c r="Y196" i="35"/>
  <c r="Y184" i="35"/>
  <c r="Y186" i="35" s="1"/>
  <c r="Y191" i="34"/>
  <c r="Y193" i="34" s="1"/>
  <c r="Y197" i="34"/>
  <c r="AC31" i="36"/>
  <c r="AC67" i="36"/>
  <c r="AB170" i="36"/>
  <c r="AB151" i="36"/>
  <c r="AF29" i="36"/>
  <c r="AF65" i="36"/>
  <c r="AE149" i="36"/>
  <c r="AE168" i="36"/>
  <c r="X194" i="34"/>
  <c r="AD23" i="36"/>
  <c r="AD59" i="36"/>
  <c r="AC162" i="36"/>
  <c r="AC143" i="36"/>
  <c r="AB31" i="2"/>
  <c r="AC59" i="2"/>
  <c r="AC33" i="36"/>
  <c r="AC69" i="36"/>
  <c r="AB172" i="36"/>
  <c r="AB153" i="36"/>
  <c r="AC29" i="34"/>
  <c r="AC65" i="34"/>
  <c r="AB168" i="34"/>
  <c r="AB149" i="34"/>
  <c r="AC28" i="36"/>
  <c r="AC64" i="36"/>
  <c r="AB167" i="36"/>
  <c r="AB148" i="36"/>
  <c r="AD65" i="31"/>
  <c r="AC168" i="31"/>
  <c r="AC149" i="31"/>
  <c r="AD29" i="31"/>
  <c r="Y184" i="34"/>
  <c r="Y186" i="34" s="1"/>
  <c r="Y196" i="34"/>
  <c r="AC31" i="34"/>
  <c r="AC67" i="34"/>
  <c r="AB170" i="34"/>
  <c r="AB151" i="34"/>
  <c r="AH25" i="35"/>
  <c r="AH61" i="35"/>
  <c r="AG164" i="35"/>
  <c r="AG145" i="35"/>
  <c r="AD68" i="31"/>
  <c r="AC152" i="31"/>
  <c r="AD32" i="31"/>
  <c r="AC171" i="31"/>
  <c r="AD69" i="31"/>
  <c r="AC153" i="31"/>
  <c r="AD33" i="31"/>
  <c r="AC172" i="31"/>
  <c r="AD70" i="31"/>
  <c r="AC173" i="31"/>
  <c r="AC154" i="31"/>
  <c r="AD34" i="31"/>
  <c r="AH30" i="35"/>
  <c r="AH66" i="35"/>
  <c r="AG169" i="35"/>
  <c r="AG150" i="35"/>
  <c r="Z158" i="35"/>
  <c r="AA176" i="35"/>
  <c r="AC33" i="34"/>
  <c r="AC69" i="34"/>
  <c r="AB172" i="34"/>
  <c r="AB153" i="34"/>
  <c r="AA176" i="34"/>
  <c r="Z183" i="34"/>
  <c r="Z185" i="34" s="1"/>
  <c r="Z190" i="34"/>
  <c r="Z192" i="34" s="1"/>
  <c r="AD64" i="31"/>
  <c r="AC148" i="31"/>
  <c r="AC167" i="31"/>
  <c r="AD28" i="31"/>
  <c r="AG32" i="35"/>
  <c r="AG68" i="35"/>
  <c r="AF171" i="35"/>
  <c r="AF152" i="35"/>
  <c r="AC25" i="36"/>
  <c r="AC61" i="36"/>
  <c r="AB145" i="36"/>
  <c r="AB164" i="36"/>
  <c r="AC31" i="35"/>
  <c r="AC67" i="35"/>
  <c r="AB170" i="35"/>
  <c r="AB151" i="35"/>
  <c r="AC32" i="36"/>
  <c r="AC68" i="36"/>
  <c r="AB171" i="36"/>
  <c r="AB152" i="36"/>
  <c r="AC26" i="36"/>
  <c r="AC62" i="36"/>
  <c r="AB146" i="36"/>
  <c r="AB165" i="36"/>
  <c r="AB61" i="32"/>
  <c r="AL41" i="33"/>
  <c r="AK55" i="33"/>
  <c r="AP41" i="30"/>
  <c r="AO55" i="30"/>
  <c r="AD29" i="32"/>
  <c r="AE59" i="32" s="1"/>
  <c r="AD21" i="32"/>
  <c r="AE51" i="32" s="1"/>
  <c r="AN41" i="10"/>
  <c r="AM55" i="10"/>
  <c r="AK41" i="34"/>
  <c r="AJ55" i="34"/>
  <c r="Z158" i="30"/>
  <c r="AC23" i="33"/>
  <c r="AD59" i="33" s="1"/>
  <c r="AB37" i="33"/>
  <c r="AB172" i="30"/>
  <c r="AB153" i="30"/>
  <c r="AC33" i="30"/>
  <c r="AD69" i="30" s="1"/>
  <c r="AB164" i="30"/>
  <c r="AB145" i="30"/>
  <c r="AC25" i="30"/>
  <c r="AD61" i="30" s="1"/>
  <c r="Z189" i="30"/>
  <c r="Z182" i="30"/>
  <c r="Z178" i="30"/>
  <c r="Z179" i="30" s="1"/>
  <c r="AA73" i="33"/>
  <c r="AC31" i="33"/>
  <c r="AD67" i="33" s="1"/>
  <c r="AA157" i="30"/>
  <c r="AC28" i="33"/>
  <c r="AD64" i="33" s="1"/>
  <c r="AB146" i="30"/>
  <c r="AC26" i="30"/>
  <c r="AD62" i="30" s="1"/>
  <c r="AB165" i="30"/>
  <c r="AB167" i="30"/>
  <c r="AB148" i="30"/>
  <c r="AC28" i="30"/>
  <c r="AD64" i="30" s="1"/>
  <c r="AB143" i="30"/>
  <c r="AC23" i="30"/>
  <c r="AD59" i="30" s="1"/>
  <c r="AB162" i="30"/>
  <c r="AB37" i="30"/>
  <c r="AB170" i="30"/>
  <c r="AB151" i="30"/>
  <c r="AC31" i="30"/>
  <c r="AD67" i="30" s="1"/>
  <c r="AC29" i="33"/>
  <c r="AD65" i="33" s="1"/>
  <c r="AB173" i="30"/>
  <c r="AB154" i="30"/>
  <c r="AC34" i="30"/>
  <c r="AD70" i="30" s="1"/>
  <c r="Y196" i="30"/>
  <c r="Y184" i="30"/>
  <c r="Y186" i="30" s="1"/>
  <c r="AA73" i="30"/>
  <c r="AB169" i="30"/>
  <c r="AC30" i="30"/>
  <c r="AD66" i="30" s="1"/>
  <c r="AB150" i="30"/>
  <c r="Z183" i="30"/>
  <c r="Z185" i="30" s="1"/>
  <c r="Z190" i="30"/>
  <c r="Z192" i="30" s="1"/>
  <c r="AC35" i="30"/>
  <c r="AD71" i="30" s="1"/>
  <c r="AB155" i="30"/>
  <c r="AB174" i="30"/>
  <c r="AB163" i="30"/>
  <c r="AB144" i="30"/>
  <c r="AC24" i="30"/>
  <c r="AD60" i="30" s="1"/>
  <c r="AC24" i="33"/>
  <c r="AD60" i="33" s="1"/>
  <c r="AC35" i="33"/>
  <c r="AD71" i="33" s="1"/>
  <c r="X194" i="30"/>
  <c r="AC27" i="33"/>
  <c r="AD63" i="33" s="1"/>
  <c r="AD25" i="33"/>
  <c r="AE61" i="33" s="1"/>
  <c r="AC34" i="33"/>
  <c r="AD70" i="33" s="1"/>
  <c r="AA176" i="30"/>
  <c r="AC26" i="33"/>
  <c r="AD62" i="33" s="1"/>
  <c r="AC32" i="33"/>
  <c r="AD68" i="33" s="1"/>
  <c r="AC33" i="33"/>
  <c r="AD69" i="33" s="1"/>
  <c r="AB168" i="30"/>
  <c r="AB149" i="30"/>
  <c r="AC29" i="30"/>
  <c r="AD65" i="30" s="1"/>
  <c r="AC30" i="33"/>
  <c r="AD66" i="33" s="1"/>
  <c r="Z177" i="30"/>
  <c r="Y191" i="30"/>
  <c r="Y193" i="30" s="1"/>
  <c r="Y197" i="30"/>
  <c r="AB147" i="30"/>
  <c r="AC27" i="30"/>
  <c r="AD63" i="30" s="1"/>
  <c r="AB166" i="30"/>
  <c r="X198" i="30"/>
  <c r="AB171" i="30"/>
  <c r="AC32" i="30"/>
  <c r="AD68" i="30" s="1"/>
  <c r="AB152" i="30"/>
  <c r="AA191" i="31"/>
  <c r="AD23" i="31"/>
  <c r="AE59" i="31" s="1"/>
  <c r="AC143" i="31"/>
  <c r="AC162" i="31"/>
  <c r="AE25" i="32"/>
  <c r="AF55" i="32" s="1"/>
  <c r="AD25" i="2"/>
  <c r="AE55" i="2" s="1"/>
  <c r="AD24" i="2"/>
  <c r="AE54" i="2" s="1"/>
  <c r="AE20" i="2"/>
  <c r="AF50" i="2" s="1"/>
  <c r="AD23" i="2"/>
  <c r="AE53" i="2" s="1"/>
  <c r="AD26" i="2"/>
  <c r="AE56" i="2" s="1"/>
  <c r="AD27" i="2"/>
  <c r="AE57" i="2" s="1"/>
  <c r="AD21" i="2"/>
  <c r="AE51" i="2" s="1"/>
  <c r="AD28" i="2"/>
  <c r="AE58" i="2" s="1"/>
  <c r="AB61" i="2"/>
  <c r="AC29" i="2"/>
  <c r="AE24" i="10"/>
  <c r="AF60" i="10" s="1"/>
  <c r="AB73" i="10"/>
  <c r="AB74" i="10" s="1"/>
  <c r="AD32" i="10"/>
  <c r="AE68" i="10" s="1"/>
  <c r="AD35" i="10"/>
  <c r="AE71" i="10" s="1"/>
  <c r="AD28" i="10"/>
  <c r="AE64" i="10" s="1"/>
  <c r="AD29" i="10"/>
  <c r="AE65" i="10" s="1"/>
  <c r="AD25" i="10"/>
  <c r="AE61" i="10" s="1"/>
  <c r="AD27" i="10"/>
  <c r="AE63" i="10" s="1"/>
  <c r="AD31" i="10"/>
  <c r="AE67" i="10" s="1"/>
  <c r="AD26" i="10"/>
  <c r="AE62" i="10" s="1"/>
  <c r="AD34" i="10"/>
  <c r="AE70" i="10" s="1"/>
  <c r="AE23" i="32"/>
  <c r="AF53" i="32" s="1"/>
  <c r="AE26" i="32"/>
  <c r="AF56" i="32" s="1"/>
  <c r="AF20" i="32"/>
  <c r="AG50" i="32" s="1"/>
  <c r="AE24" i="32"/>
  <c r="AF54" i="32" s="1"/>
  <c r="AE27" i="32"/>
  <c r="AF57" i="32" s="1"/>
  <c r="BD46" i="32" l="1"/>
  <c r="BE35" i="32"/>
  <c r="AF21" i="50"/>
  <c r="AF23" i="50" s="1"/>
  <c r="AG2" i="50"/>
  <c r="AG27" i="50"/>
  <c r="AG20" i="50"/>
  <c r="AA74" i="30"/>
  <c r="AB62" i="32"/>
  <c r="AA74" i="33"/>
  <c r="AD58" i="32"/>
  <c r="AD28" i="32"/>
  <c r="Z194" i="31"/>
  <c r="AD66" i="10"/>
  <c r="AD30" i="10"/>
  <c r="AB74" i="35"/>
  <c r="AT2" i="43"/>
  <c r="AS78" i="43"/>
  <c r="AS83" i="43" s="1"/>
  <c r="AS79" i="43"/>
  <c r="AS84" i="43" s="1"/>
  <c r="AS80" i="43"/>
  <c r="AS77" i="43"/>
  <c r="AS82" i="43" s="1"/>
  <c r="AG22" i="43"/>
  <c r="AG76" i="43"/>
  <c r="AG40" i="43"/>
  <c r="AG58" i="43"/>
  <c r="AG89" i="43"/>
  <c r="AG181" i="31"/>
  <c r="AG109" i="31"/>
  <c r="AG92" i="31"/>
  <c r="AG40" i="31"/>
  <c r="AG22" i="31"/>
  <c r="AG58" i="31"/>
  <c r="AG142" i="31"/>
  <c r="AG126" i="31"/>
  <c r="AG77" i="31"/>
  <c r="AG161" i="31"/>
  <c r="AG188" i="31"/>
  <c r="AG67" i="28"/>
  <c r="AG75" i="28" s="1"/>
  <c r="AG87" i="28"/>
  <c r="AG95" i="28" s="1"/>
  <c r="AG103" i="28" s="1"/>
  <c r="AG188" i="30"/>
  <c r="AG142" i="30"/>
  <c r="AG58" i="30"/>
  <c r="AG22" i="30"/>
  <c r="AG77" i="30"/>
  <c r="AG181" i="30"/>
  <c r="AG161" i="30"/>
  <c r="AG92" i="30"/>
  <c r="AG109" i="30"/>
  <c r="AG40" i="30"/>
  <c r="AG126" i="30"/>
  <c r="AG34" i="32"/>
  <c r="AG49" i="32"/>
  <c r="AG65" i="32"/>
  <c r="AG19" i="32"/>
  <c r="AG77" i="32"/>
  <c r="AH34" i="28"/>
  <c r="AH59" i="28" s="1"/>
  <c r="AG126" i="29"/>
  <c r="AG188" i="29"/>
  <c r="AG161" i="29"/>
  <c r="AG92" i="29"/>
  <c r="AG58" i="29"/>
  <c r="AG22" i="29"/>
  <c r="AG181" i="29"/>
  <c r="AG142" i="29"/>
  <c r="AG77" i="29"/>
  <c r="AG40" i="29"/>
  <c r="AG109" i="29"/>
  <c r="AG161" i="34"/>
  <c r="AG142" i="34"/>
  <c r="AG126" i="34"/>
  <c r="AG188" i="34"/>
  <c r="AG77" i="34"/>
  <c r="AG109" i="34"/>
  <c r="AG181" i="34"/>
  <c r="AG92" i="34"/>
  <c r="AG58" i="34"/>
  <c r="AG40" i="34"/>
  <c r="AG22" i="34"/>
  <c r="AG58" i="33"/>
  <c r="AG40" i="33"/>
  <c r="AG22" i="33"/>
  <c r="AG77" i="33"/>
  <c r="AG92" i="33"/>
  <c r="AH4" i="36"/>
  <c r="AH4" i="34"/>
  <c r="AH4" i="32"/>
  <c r="AH4" i="30"/>
  <c r="AH4" i="33"/>
  <c r="AH4" i="10"/>
  <c r="AH4" i="31"/>
  <c r="AH4" i="43"/>
  <c r="AH4" i="50" s="1"/>
  <c r="AH4" i="29"/>
  <c r="AH4" i="35"/>
  <c r="AH77" i="2"/>
  <c r="AH65" i="2"/>
  <c r="AH49" i="2"/>
  <c r="AH34" i="2"/>
  <c r="AH19" i="2"/>
  <c r="AG77" i="10"/>
  <c r="AG40" i="10"/>
  <c r="AG92" i="10"/>
  <c r="AG58" i="10"/>
  <c r="AG22" i="10"/>
  <c r="AG188" i="36"/>
  <c r="AG181" i="36"/>
  <c r="AG161" i="36"/>
  <c r="AG77" i="36"/>
  <c r="AG22" i="36"/>
  <c r="AG92" i="36"/>
  <c r="AG142" i="36"/>
  <c r="AG109" i="36"/>
  <c r="AG40" i="36"/>
  <c r="AG126" i="36"/>
  <c r="AG58" i="36"/>
  <c r="AJ5" i="28"/>
  <c r="AI4" i="2"/>
  <c r="AI21" i="28"/>
  <c r="AI13" i="28"/>
  <c r="AG161" i="35"/>
  <c r="AG188" i="35"/>
  <c r="AG126" i="35"/>
  <c r="AG58" i="35"/>
  <c r="AG22" i="35"/>
  <c r="AG92" i="35"/>
  <c r="AG40" i="35"/>
  <c r="AG77" i="35"/>
  <c r="AG181" i="35"/>
  <c r="AG142" i="35"/>
  <c r="AG109" i="35"/>
  <c r="AS39" i="2"/>
  <c r="AR46" i="2"/>
  <c r="AC37" i="10"/>
  <c r="AD61" i="31"/>
  <c r="AD73" i="31" s="1"/>
  <c r="AC145" i="31"/>
  <c r="AC157" i="31" s="1"/>
  <c r="AC164" i="31"/>
  <c r="AC176" i="31" s="1"/>
  <c r="AC190" i="31" s="1"/>
  <c r="AC192" i="31" s="1"/>
  <c r="AD25" i="31"/>
  <c r="AD52" i="32"/>
  <c r="AD22" i="32"/>
  <c r="AD69" i="10"/>
  <c r="AD33" i="10"/>
  <c r="AB177" i="31"/>
  <c r="AA158" i="36"/>
  <c r="AB190" i="31"/>
  <c r="AB192" i="31" s="1"/>
  <c r="AA182" i="35"/>
  <c r="AA184" i="35" s="1"/>
  <c r="AA158" i="35"/>
  <c r="AB158" i="31"/>
  <c r="Z196" i="36"/>
  <c r="AA197" i="31"/>
  <c r="Z193" i="36"/>
  <c r="AA177" i="36"/>
  <c r="AA186" i="31"/>
  <c r="Y194" i="36"/>
  <c r="AA196" i="31"/>
  <c r="AA193" i="31"/>
  <c r="AC74" i="31"/>
  <c r="Y198" i="36"/>
  <c r="AT41" i="35"/>
  <c r="AS55" i="35"/>
  <c r="AA189" i="36"/>
  <c r="AA191" i="36" s="1"/>
  <c r="AB62" i="2"/>
  <c r="Y194" i="34"/>
  <c r="AB74" i="34"/>
  <c r="AD59" i="10"/>
  <c r="AD23" i="10"/>
  <c r="Z186" i="36"/>
  <c r="Y194" i="35"/>
  <c r="Y198" i="35"/>
  <c r="Z197" i="36"/>
  <c r="AB176" i="36"/>
  <c r="AB190" i="36" s="1"/>
  <c r="AB192" i="36" s="1"/>
  <c r="AB157" i="36"/>
  <c r="AB178" i="31"/>
  <c r="AB179" i="31" s="1"/>
  <c r="AA178" i="36"/>
  <c r="AA179" i="36" s="1"/>
  <c r="AA190" i="36"/>
  <c r="AA192" i="36" s="1"/>
  <c r="AC73" i="36"/>
  <c r="AC74" i="36" s="1"/>
  <c r="Y198" i="34"/>
  <c r="AB183" i="31"/>
  <c r="AB185" i="31" s="1"/>
  <c r="AE68" i="31"/>
  <c r="AE32" i="31"/>
  <c r="AD171" i="31"/>
  <c r="AD152" i="31"/>
  <c r="Z197" i="34"/>
  <c r="Z191" i="34"/>
  <c r="Z193" i="34" s="1"/>
  <c r="AD52" i="2"/>
  <c r="AD22" i="2"/>
  <c r="AD24" i="36"/>
  <c r="AD60" i="36"/>
  <c r="AC144" i="36"/>
  <c r="AC163" i="36"/>
  <c r="AD35" i="34"/>
  <c r="AD71" i="34"/>
  <c r="AC174" i="34"/>
  <c r="AC155" i="34"/>
  <c r="AD24" i="34"/>
  <c r="AD60" i="34"/>
  <c r="AC144" i="34"/>
  <c r="AC163" i="34"/>
  <c r="AE35" i="31"/>
  <c r="AE71" i="31"/>
  <c r="AD174" i="31"/>
  <c r="AD155" i="31"/>
  <c r="Z191" i="35"/>
  <c r="Z193" i="35" s="1"/>
  <c r="Z197" i="35"/>
  <c r="AD35" i="36"/>
  <c r="AD71" i="36"/>
  <c r="AC174" i="36"/>
  <c r="AC155" i="36"/>
  <c r="AE62" i="31"/>
  <c r="AE26" i="31"/>
  <c r="AD165" i="31"/>
  <c r="AD146" i="31"/>
  <c r="AD23" i="35"/>
  <c r="AD59" i="35"/>
  <c r="AC143" i="35"/>
  <c r="AC162" i="35"/>
  <c r="AC37" i="35"/>
  <c r="AB157" i="34"/>
  <c r="AC31" i="2"/>
  <c r="AD59" i="2"/>
  <c r="AD31" i="35"/>
  <c r="AD67" i="35"/>
  <c r="AC151" i="35"/>
  <c r="AC170" i="35"/>
  <c r="AA183" i="34"/>
  <c r="AA185" i="34" s="1"/>
  <c r="AA190" i="34"/>
  <c r="AA192" i="34" s="1"/>
  <c r="AD23" i="34"/>
  <c r="AD59" i="34"/>
  <c r="AC162" i="34"/>
  <c r="AC143" i="34"/>
  <c r="AC37" i="34"/>
  <c r="AB182" i="31"/>
  <c r="AB184" i="31" s="1"/>
  <c r="AH27" i="35"/>
  <c r="AH63" i="35"/>
  <c r="AG166" i="35"/>
  <c r="AG147" i="35"/>
  <c r="AI29" i="35"/>
  <c r="AI65" i="35"/>
  <c r="AH168" i="35"/>
  <c r="AH149" i="35"/>
  <c r="AA184" i="36"/>
  <c r="AA186" i="36" s="1"/>
  <c r="AA196" i="36"/>
  <c r="AH32" i="35"/>
  <c r="AH68" i="35"/>
  <c r="AG152" i="35"/>
  <c r="AG171" i="35"/>
  <c r="AD26" i="34"/>
  <c r="AD62" i="34"/>
  <c r="AC146" i="34"/>
  <c r="AC165" i="34"/>
  <c r="AB189" i="31"/>
  <c r="AE64" i="31"/>
  <c r="AD167" i="31"/>
  <c r="AD148" i="31"/>
  <c r="AE28" i="31"/>
  <c r="AE69" i="31"/>
  <c r="AD153" i="31"/>
  <c r="AD172" i="31"/>
  <c r="AE33" i="31"/>
  <c r="AD31" i="34"/>
  <c r="AD67" i="34"/>
  <c r="AC151" i="34"/>
  <c r="AC170" i="34"/>
  <c r="AD34" i="35"/>
  <c r="AD70" i="35"/>
  <c r="AC154" i="35"/>
  <c r="AC173" i="35"/>
  <c r="AD34" i="36"/>
  <c r="AD70" i="36"/>
  <c r="AC173" i="36"/>
  <c r="AC154" i="36"/>
  <c r="AI33" i="35"/>
  <c r="AI69" i="35"/>
  <c r="AH153" i="35"/>
  <c r="AH172" i="35"/>
  <c r="AD34" i="34"/>
  <c r="AD70" i="34"/>
  <c r="AC173" i="34"/>
  <c r="AC154" i="34"/>
  <c r="AD27" i="34"/>
  <c r="AD63" i="34"/>
  <c r="AC166" i="34"/>
  <c r="AC147" i="34"/>
  <c r="AB176" i="35"/>
  <c r="AD28" i="34"/>
  <c r="AD64" i="34"/>
  <c r="AC167" i="34"/>
  <c r="AC148" i="34"/>
  <c r="AE60" i="31"/>
  <c r="AD163" i="31"/>
  <c r="AD144" i="31"/>
  <c r="AE24" i="31"/>
  <c r="AA191" i="35"/>
  <c r="AG29" i="36"/>
  <c r="AG65" i="36"/>
  <c r="AF149" i="36"/>
  <c r="AF168" i="36"/>
  <c r="AD25" i="34"/>
  <c r="AD61" i="34"/>
  <c r="AC145" i="34"/>
  <c r="AC164" i="34"/>
  <c r="AD26" i="36"/>
  <c r="AD62" i="36"/>
  <c r="AC146" i="36"/>
  <c r="AC165" i="36"/>
  <c r="AD29" i="34"/>
  <c r="AD65" i="34"/>
  <c r="AC149" i="34"/>
  <c r="AC168" i="34"/>
  <c r="AH28" i="35"/>
  <c r="AH64" i="35"/>
  <c r="AG167" i="35"/>
  <c r="AG148" i="35"/>
  <c r="AI30" i="35"/>
  <c r="AI66" i="35"/>
  <c r="AH150" i="35"/>
  <c r="AH169" i="35"/>
  <c r="AC37" i="36"/>
  <c r="AD31" i="36"/>
  <c r="AD67" i="36"/>
  <c r="AC170" i="36"/>
  <c r="AC151" i="36"/>
  <c r="AA177" i="34"/>
  <c r="AF24" i="35"/>
  <c r="AF60" i="35"/>
  <c r="AE144" i="35"/>
  <c r="AE163" i="35"/>
  <c r="AE66" i="31"/>
  <c r="AD169" i="31"/>
  <c r="AE30" i="31"/>
  <c r="AD150" i="31"/>
  <c r="AD27" i="36"/>
  <c r="AD63" i="36"/>
  <c r="AC147" i="36"/>
  <c r="AC166" i="36"/>
  <c r="AD32" i="36"/>
  <c r="AD68" i="36"/>
  <c r="AC152" i="36"/>
  <c r="AC171" i="36"/>
  <c r="AD25" i="36"/>
  <c r="AD61" i="36"/>
  <c r="AC164" i="36"/>
  <c r="AC145" i="36"/>
  <c r="AD33" i="34"/>
  <c r="AD69" i="34"/>
  <c r="AC153" i="34"/>
  <c r="AC172" i="34"/>
  <c r="AI25" i="35"/>
  <c r="AI61" i="35"/>
  <c r="AH145" i="35"/>
  <c r="AH164" i="35"/>
  <c r="AD28" i="36"/>
  <c r="AD64" i="36"/>
  <c r="AC167" i="36"/>
  <c r="AC148" i="36"/>
  <c r="AD33" i="36"/>
  <c r="AD69" i="36"/>
  <c r="AC172" i="36"/>
  <c r="AC153" i="36"/>
  <c r="AD30" i="34"/>
  <c r="AD66" i="34"/>
  <c r="AC169" i="34"/>
  <c r="AC150" i="34"/>
  <c r="AL26" i="35"/>
  <c r="AL62" i="35"/>
  <c r="AK146" i="35"/>
  <c r="AK165" i="35"/>
  <c r="AD32" i="34"/>
  <c r="AD68" i="34"/>
  <c r="AC171" i="34"/>
  <c r="AC152" i="34"/>
  <c r="AB157" i="35"/>
  <c r="AB176" i="34"/>
  <c r="AE23" i="36"/>
  <c r="AE59" i="36"/>
  <c r="AD143" i="36"/>
  <c r="AD162" i="36"/>
  <c r="Z196" i="34"/>
  <c r="Z184" i="34"/>
  <c r="Z186" i="34" s="1"/>
  <c r="AC73" i="34"/>
  <c r="AC179" i="34" s="1"/>
  <c r="AA190" i="35"/>
  <c r="AA192" i="35" s="1"/>
  <c r="AA183" i="35"/>
  <c r="AA185" i="35" s="1"/>
  <c r="AA177" i="35"/>
  <c r="AE70" i="31"/>
  <c r="AE34" i="31"/>
  <c r="AD154" i="31"/>
  <c r="AD173" i="31"/>
  <c r="AE65" i="31"/>
  <c r="AD149" i="31"/>
  <c r="AD168" i="31"/>
  <c r="AE29" i="31"/>
  <c r="AA178" i="35"/>
  <c r="AA179" i="35" s="1"/>
  <c r="AA189" i="34"/>
  <c r="AA182" i="34"/>
  <c r="AD30" i="36"/>
  <c r="AD66" i="36"/>
  <c r="AC169" i="36"/>
  <c r="AC150" i="36"/>
  <c r="AA158" i="34"/>
  <c r="AI35" i="35"/>
  <c r="AI71" i="35"/>
  <c r="AH155" i="35"/>
  <c r="AH174" i="35"/>
  <c r="Z184" i="35"/>
  <c r="Z186" i="35" s="1"/>
  <c r="Z196" i="35"/>
  <c r="AF67" i="31"/>
  <c r="AF31" i="31"/>
  <c r="AE170" i="31"/>
  <c r="AE151" i="31"/>
  <c r="AC73" i="35"/>
  <c r="AE63" i="31"/>
  <c r="AE27" i="31"/>
  <c r="AD147" i="31"/>
  <c r="AD166" i="31"/>
  <c r="AM41" i="33"/>
  <c r="AL55" i="33"/>
  <c r="AQ41" i="30"/>
  <c r="AP55" i="30"/>
  <c r="AC61" i="32"/>
  <c r="AE21" i="32"/>
  <c r="AF51" i="32" s="1"/>
  <c r="AE29" i="32"/>
  <c r="AF59" i="32" s="1"/>
  <c r="AO41" i="10"/>
  <c r="AN55" i="10"/>
  <c r="AL41" i="34"/>
  <c r="AK55" i="34"/>
  <c r="AA177" i="30"/>
  <c r="AA158" i="30"/>
  <c r="AD26" i="33"/>
  <c r="AE62" i="33" s="1"/>
  <c r="AD29" i="33"/>
  <c r="AE65" i="33" s="1"/>
  <c r="AC151" i="30"/>
  <c r="AC170" i="30"/>
  <c r="AD31" i="30"/>
  <c r="AE67" i="30" s="1"/>
  <c r="AB157" i="30"/>
  <c r="AC165" i="30"/>
  <c r="AC146" i="30"/>
  <c r="AD26" i="30"/>
  <c r="AE62" i="30" s="1"/>
  <c r="AC145" i="30"/>
  <c r="AC164" i="30"/>
  <c r="AD25" i="30"/>
  <c r="AE61" i="30" s="1"/>
  <c r="AE25" i="33"/>
  <c r="AF61" i="33" s="1"/>
  <c r="AC166" i="30"/>
  <c r="AC147" i="30"/>
  <c r="AD27" i="30"/>
  <c r="AE63" i="30" s="1"/>
  <c r="AA183" i="30"/>
  <c r="AA185" i="30" s="1"/>
  <c r="AA190" i="30"/>
  <c r="AA192" i="30" s="1"/>
  <c r="AD35" i="33"/>
  <c r="AE71" i="33" s="1"/>
  <c r="AC167" i="30"/>
  <c r="AC148" i="30"/>
  <c r="AD28" i="30"/>
  <c r="AE64" i="30" s="1"/>
  <c r="AA182" i="30"/>
  <c r="AA189" i="30"/>
  <c r="AA178" i="30"/>
  <c r="AA179" i="30" s="1"/>
  <c r="AB73" i="33"/>
  <c r="AD32" i="30"/>
  <c r="AE68" i="30" s="1"/>
  <c r="AC152" i="30"/>
  <c r="AC171" i="30"/>
  <c r="AD30" i="33"/>
  <c r="AE66" i="33" s="1"/>
  <c r="AD34" i="33"/>
  <c r="AE70" i="33" s="1"/>
  <c r="Y194" i="30"/>
  <c r="AD31" i="33"/>
  <c r="AE67" i="33" s="1"/>
  <c r="Z184" i="30"/>
  <c r="Z186" i="30" s="1"/>
  <c r="Z196" i="30"/>
  <c r="AD23" i="33"/>
  <c r="AE59" i="33" s="1"/>
  <c r="AC37" i="33"/>
  <c r="AD23" i="30"/>
  <c r="AE59" i="30" s="1"/>
  <c r="AC143" i="30"/>
  <c r="AC162" i="30"/>
  <c r="AC37" i="30"/>
  <c r="AC149" i="30"/>
  <c r="AC168" i="30"/>
  <c r="AD29" i="30"/>
  <c r="AE65" i="30" s="1"/>
  <c r="AD33" i="33"/>
  <c r="AE69" i="33" s="1"/>
  <c r="AD27" i="33"/>
  <c r="AE63" i="33" s="1"/>
  <c r="Y198" i="30"/>
  <c r="Z197" i="30"/>
  <c r="Z191" i="30"/>
  <c r="Z193" i="30" s="1"/>
  <c r="AD24" i="33"/>
  <c r="AE60" i="33" s="1"/>
  <c r="AC174" i="30"/>
  <c r="AD35" i="30"/>
  <c r="AE71" i="30" s="1"/>
  <c r="AC155" i="30"/>
  <c r="AC173" i="30"/>
  <c r="AC154" i="30"/>
  <c r="AD34" i="30"/>
  <c r="AE70" i="30" s="1"/>
  <c r="AB73" i="30"/>
  <c r="AB74" i="30" s="1"/>
  <c r="AD28" i="33"/>
  <c r="AE64" i="33" s="1"/>
  <c r="AC153" i="30"/>
  <c r="AD33" i="30"/>
  <c r="AE69" i="30" s="1"/>
  <c r="AC172" i="30"/>
  <c r="AD32" i="33"/>
  <c r="AE68" i="33" s="1"/>
  <c r="AD30" i="30"/>
  <c r="AE66" i="30" s="1"/>
  <c r="AC150" i="30"/>
  <c r="AC169" i="30"/>
  <c r="AC163" i="30"/>
  <c r="AC144" i="30"/>
  <c r="AD24" i="30"/>
  <c r="AE60" i="30" s="1"/>
  <c r="AB176" i="30"/>
  <c r="AD143" i="31"/>
  <c r="AD162" i="31"/>
  <c r="AE23" i="31"/>
  <c r="AF59" i="31" s="1"/>
  <c r="AF25" i="32"/>
  <c r="AG55" i="32" s="1"/>
  <c r="AE25" i="2"/>
  <c r="AF55" i="2" s="1"/>
  <c r="AE28" i="2"/>
  <c r="AF58" i="2" s="1"/>
  <c r="AE26" i="2"/>
  <c r="AF56" i="2" s="1"/>
  <c r="AE24" i="2"/>
  <c r="AF54" i="2" s="1"/>
  <c r="AF20" i="2"/>
  <c r="AG50" i="2" s="1"/>
  <c r="AE21" i="2"/>
  <c r="AF51" i="2" s="1"/>
  <c r="AC61" i="2"/>
  <c r="AD29" i="2"/>
  <c r="AE59" i="2" s="1"/>
  <c r="AE23" i="2"/>
  <c r="AF53" i="2" s="1"/>
  <c r="AE27" i="2"/>
  <c r="AF57" i="2" s="1"/>
  <c r="AF24" i="10"/>
  <c r="AG60" i="10" s="1"/>
  <c r="AE26" i="10"/>
  <c r="AF62" i="10" s="1"/>
  <c r="AE25" i="10"/>
  <c r="AF61" i="10" s="1"/>
  <c r="AE28" i="10"/>
  <c r="AF64" i="10" s="1"/>
  <c r="AE35" i="10"/>
  <c r="AF71" i="10" s="1"/>
  <c r="AC73" i="10"/>
  <c r="AC74" i="10" s="1"/>
  <c r="AE31" i="10"/>
  <c r="AF67" i="10" s="1"/>
  <c r="AE34" i="10"/>
  <c r="AF70" i="10" s="1"/>
  <c r="AE29" i="10"/>
  <c r="AF65" i="10" s="1"/>
  <c r="AE32" i="10"/>
  <c r="AF68" i="10" s="1"/>
  <c r="AE27" i="10"/>
  <c r="AF63" i="10" s="1"/>
  <c r="AF24" i="32"/>
  <c r="AG54" i="32" s="1"/>
  <c r="AF26" i="32"/>
  <c r="AG56" i="32" s="1"/>
  <c r="AF23" i="32"/>
  <c r="AG53" i="32" s="1"/>
  <c r="AF27" i="32"/>
  <c r="AG57" i="32" s="1"/>
  <c r="AG20" i="32"/>
  <c r="AH50" i="32" s="1"/>
  <c r="BF35" i="32" l="1"/>
  <c r="BE46" i="32"/>
  <c r="AH2" i="50"/>
  <c r="AG21" i="50"/>
  <c r="AG23" i="50" s="1"/>
  <c r="AH27" i="50"/>
  <c r="AH20" i="50"/>
  <c r="AC62" i="32"/>
  <c r="AB74" i="33"/>
  <c r="AD31" i="32"/>
  <c r="AE58" i="32"/>
  <c r="AE28" i="32"/>
  <c r="AE66" i="10"/>
  <c r="AE30" i="10"/>
  <c r="AC74" i="35"/>
  <c r="AU2" i="43"/>
  <c r="AT80" i="43"/>
  <c r="AT78" i="43"/>
  <c r="AT83" i="43" s="1"/>
  <c r="AT77" i="43"/>
  <c r="AT82" i="43" s="1"/>
  <c r="AT79" i="43"/>
  <c r="AT84" i="43" s="1"/>
  <c r="AK5" i="28"/>
  <c r="AJ4" i="2"/>
  <c r="AJ13" i="28"/>
  <c r="AJ21" i="28"/>
  <c r="AH92" i="10"/>
  <c r="AH58" i="10"/>
  <c r="AH22" i="10"/>
  <c r="AH77" i="10"/>
  <c r="AH40" i="10"/>
  <c r="AI34" i="28"/>
  <c r="AI59" i="28" s="1"/>
  <c r="AH92" i="33"/>
  <c r="AH77" i="33"/>
  <c r="AH58" i="33"/>
  <c r="AH40" i="33"/>
  <c r="AH22" i="33"/>
  <c r="AH181" i="30"/>
  <c r="AH188" i="30"/>
  <c r="AH161" i="30"/>
  <c r="AH142" i="30"/>
  <c r="AH92" i="30"/>
  <c r="AH109" i="30"/>
  <c r="AH77" i="30"/>
  <c r="AH40" i="30"/>
  <c r="AH22" i="30"/>
  <c r="AH126" i="30"/>
  <c r="AH58" i="30"/>
  <c r="AI4" i="36"/>
  <c r="AI4" i="34"/>
  <c r="AI4" i="32"/>
  <c r="AI4" i="30"/>
  <c r="AI4" i="43"/>
  <c r="AI4" i="50" s="1"/>
  <c r="AI4" i="35"/>
  <c r="AI4" i="33"/>
  <c r="AI4" i="31"/>
  <c r="AI4" i="10"/>
  <c r="AI4" i="29"/>
  <c r="AI65" i="2"/>
  <c r="AI34" i="2"/>
  <c r="AI77" i="2"/>
  <c r="AI49" i="2"/>
  <c r="AI19" i="2"/>
  <c r="AH19" i="32"/>
  <c r="AH49" i="32"/>
  <c r="AH77" i="32"/>
  <c r="AH65" i="32"/>
  <c r="AH34" i="32"/>
  <c r="AH142" i="35"/>
  <c r="AH188" i="35"/>
  <c r="AH77" i="35"/>
  <c r="AH92" i="35"/>
  <c r="AH109" i="35"/>
  <c r="AH40" i="35"/>
  <c r="AH181" i="35"/>
  <c r="AH126" i="35"/>
  <c r="AH22" i="35"/>
  <c r="AH161" i="35"/>
  <c r="AH58" i="35"/>
  <c r="AH188" i="34"/>
  <c r="AH161" i="34"/>
  <c r="AH142" i="34"/>
  <c r="AH126" i="34"/>
  <c r="AH181" i="34"/>
  <c r="AH40" i="34"/>
  <c r="AH109" i="34"/>
  <c r="AH77" i="34"/>
  <c r="AH92" i="34"/>
  <c r="AH22" i="34"/>
  <c r="AH58" i="34"/>
  <c r="AH67" i="28"/>
  <c r="AH75" i="28" s="1"/>
  <c r="AH87" i="28"/>
  <c r="AH95" i="28" s="1"/>
  <c r="AH103" i="28" s="1"/>
  <c r="AH126" i="29"/>
  <c r="AH188" i="29"/>
  <c r="AH161" i="29"/>
  <c r="AH181" i="29"/>
  <c r="AH142" i="29"/>
  <c r="AH92" i="29"/>
  <c r="AH22" i="29"/>
  <c r="AH40" i="29"/>
  <c r="AH58" i="29"/>
  <c r="AH77" i="29"/>
  <c r="AH109" i="29"/>
  <c r="AH188" i="36"/>
  <c r="AH181" i="36"/>
  <c r="AH161" i="36"/>
  <c r="AH142" i="36"/>
  <c r="AH92" i="36"/>
  <c r="AH77" i="36"/>
  <c r="AH22" i="36"/>
  <c r="AH126" i="36"/>
  <c r="AH109" i="36"/>
  <c r="AH58" i="36"/>
  <c r="AH40" i="36"/>
  <c r="AH89" i="43"/>
  <c r="AH76" i="43"/>
  <c r="AH58" i="43"/>
  <c r="AH40" i="43"/>
  <c r="AH22" i="43"/>
  <c r="AH181" i="31"/>
  <c r="AH126" i="31"/>
  <c r="AH92" i="31"/>
  <c r="AH58" i="31"/>
  <c r="AH22" i="31"/>
  <c r="AH161" i="31"/>
  <c r="AH142" i="31"/>
  <c r="AH77" i="31"/>
  <c r="AH40" i="31"/>
  <c r="AH188" i="31"/>
  <c r="AH109" i="31"/>
  <c r="AT39" i="2"/>
  <c r="AS46" i="2"/>
  <c r="AE61" i="31"/>
  <c r="AE73" i="31" s="1"/>
  <c r="AD145" i="31"/>
  <c r="AD157" i="31" s="1"/>
  <c r="AD189" i="31" s="1"/>
  <c r="AE25" i="31"/>
  <c r="AE37" i="31" s="1"/>
  <c r="AD164" i="31"/>
  <c r="AD176" i="31" s="1"/>
  <c r="AD183" i="31" s="1"/>
  <c r="AD185" i="31" s="1"/>
  <c r="AD37" i="31"/>
  <c r="AD37" i="10"/>
  <c r="AE52" i="32"/>
  <c r="AE22" i="32"/>
  <c r="Z198" i="36"/>
  <c r="AE69" i="10"/>
  <c r="AE33" i="10"/>
  <c r="AC158" i="31"/>
  <c r="AA198" i="31"/>
  <c r="AB158" i="35"/>
  <c r="Z194" i="36"/>
  <c r="AB197" i="31"/>
  <c r="AA194" i="31"/>
  <c r="AC178" i="31"/>
  <c r="AC179" i="31" s="1"/>
  <c r="AC182" i="31"/>
  <c r="AC184" i="31" s="1"/>
  <c r="AC177" i="31"/>
  <c r="AA193" i="36"/>
  <c r="AA194" i="36" s="1"/>
  <c r="AB186" i="31"/>
  <c r="AA197" i="36"/>
  <c r="AA198" i="36" s="1"/>
  <c r="AD74" i="31"/>
  <c r="AB183" i="36"/>
  <c r="AB185" i="36" s="1"/>
  <c r="AC157" i="35"/>
  <c r="AB158" i="34"/>
  <c r="AD73" i="36"/>
  <c r="AD74" i="36" s="1"/>
  <c r="AU41" i="35"/>
  <c r="AT55" i="35"/>
  <c r="AC62" i="2"/>
  <c r="AC189" i="31"/>
  <c r="AC191" i="31" s="1"/>
  <c r="AC193" i="31" s="1"/>
  <c r="AB196" i="31"/>
  <c r="AB178" i="36"/>
  <c r="AB179" i="36" s="1"/>
  <c r="AE59" i="10"/>
  <c r="AE23" i="10"/>
  <c r="AB189" i="36"/>
  <c r="AB191" i="36" s="1"/>
  <c r="AB193" i="36" s="1"/>
  <c r="AB182" i="36"/>
  <c r="AB184" i="36" s="1"/>
  <c r="AB177" i="35"/>
  <c r="AC157" i="36"/>
  <c r="AC182" i="36" s="1"/>
  <c r="AB158" i="36"/>
  <c r="Z194" i="34"/>
  <c r="AB177" i="36"/>
  <c r="Z194" i="35"/>
  <c r="Z198" i="35"/>
  <c r="AC183" i="31"/>
  <c r="AC185" i="31" s="1"/>
  <c r="AC176" i="36"/>
  <c r="AA196" i="34"/>
  <c r="AA184" i="34"/>
  <c r="AA186" i="34" s="1"/>
  <c r="AB190" i="34"/>
  <c r="AB192" i="34" s="1"/>
  <c r="AB183" i="34"/>
  <c r="AB185" i="34" s="1"/>
  <c r="AE31" i="36"/>
  <c r="AE67" i="36"/>
  <c r="AD170" i="36"/>
  <c r="AD151" i="36"/>
  <c r="AE31" i="34"/>
  <c r="AE67" i="34"/>
  <c r="AD170" i="34"/>
  <c r="AD151" i="34"/>
  <c r="AC176" i="35"/>
  <c r="AI28" i="35"/>
  <c r="AI64" i="35"/>
  <c r="AH148" i="35"/>
  <c r="AH167" i="35"/>
  <c r="AE26" i="36"/>
  <c r="AE62" i="36"/>
  <c r="AD146" i="36"/>
  <c r="AD165" i="36"/>
  <c r="AF35" i="31"/>
  <c r="AF71" i="31"/>
  <c r="AE155" i="31"/>
  <c r="AE174" i="31"/>
  <c r="AE35" i="34"/>
  <c r="AE71" i="34"/>
  <c r="AD174" i="34"/>
  <c r="AD155" i="34"/>
  <c r="AM26" i="35"/>
  <c r="AM62" i="35"/>
  <c r="AL165" i="35"/>
  <c r="AL146" i="35"/>
  <c r="AJ35" i="35"/>
  <c r="AJ71" i="35"/>
  <c r="AI174" i="35"/>
  <c r="AI155" i="35"/>
  <c r="Z198" i="34"/>
  <c r="AE33" i="36"/>
  <c r="AE69" i="36"/>
  <c r="AD153" i="36"/>
  <c r="AD172" i="36"/>
  <c r="AJ25" i="35"/>
  <c r="AJ61" i="35"/>
  <c r="AI145" i="35"/>
  <c r="AI164" i="35"/>
  <c r="AE25" i="36"/>
  <c r="AE61" i="36"/>
  <c r="AD145" i="36"/>
  <c r="AD164" i="36"/>
  <c r="AH29" i="36"/>
  <c r="AH65" i="36"/>
  <c r="AG168" i="36"/>
  <c r="AG149" i="36"/>
  <c r="AI32" i="35"/>
  <c r="AI68" i="35"/>
  <c r="AH152" i="35"/>
  <c r="AH171" i="35"/>
  <c r="AC157" i="34"/>
  <c r="AD73" i="35"/>
  <c r="AG67" i="31"/>
  <c r="AG31" i="31"/>
  <c r="AF170" i="31"/>
  <c r="AF151" i="31"/>
  <c r="AF70" i="31"/>
  <c r="AF34" i="31"/>
  <c r="AE173" i="31"/>
  <c r="AE154" i="31"/>
  <c r="AE27" i="36"/>
  <c r="AE63" i="36"/>
  <c r="AD147" i="36"/>
  <c r="AD166" i="36"/>
  <c r="AG24" i="35"/>
  <c r="AG60" i="35"/>
  <c r="AF163" i="35"/>
  <c r="AF144" i="35"/>
  <c r="AA193" i="35"/>
  <c r="AE27" i="34"/>
  <c r="AE63" i="34"/>
  <c r="AD147" i="34"/>
  <c r="AD166" i="34"/>
  <c r="AJ33" i="35"/>
  <c r="AJ69" i="35"/>
  <c r="AI172" i="35"/>
  <c r="AI153" i="35"/>
  <c r="AE34" i="35"/>
  <c r="AE70" i="35"/>
  <c r="AD154" i="35"/>
  <c r="AD173" i="35"/>
  <c r="AC176" i="34"/>
  <c r="AE31" i="35"/>
  <c r="AE67" i="35"/>
  <c r="AD170" i="35"/>
  <c r="AD151" i="35"/>
  <c r="AE23" i="35"/>
  <c r="AE59" i="35"/>
  <c r="AD162" i="35"/>
  <c r="AD143" i="35"/>
  <c r="AD37" i="35"/>
  <c r="AE35" i="36"/>
  <c r="AE71" i="36"/>
  <c r="AD155" i="36"/>
  <c r="AD174" i="36"/>
  <c r="AA186" i="35"/>
  <c r="AF65" i="31"/>
  <c r="AE168" i="31"/>
  <c r="AF29" i="31"/>
  <c r="AE149" i="31"/>
  <c r="AD37" i="36"/>
  <c r="AB177" i="34"/>
  <c r="AA197" i="35"/>
  <c r="AD73" i="34"/>
  <c r="AD179" i="34" s="1"/>
  <c r="AA196" i="35"/>
  <c r="AB189" i="35"/>
  <c r="AB178" i="35"/>
  <c r="AB179" i="35" s="1"/>
  <c r="AB182" i="35"/>
  <c r="AJ29" i="35"/>
  <c r="AJ65" i="35"/>
  <c r="AI149" i="35"/>
  <c r="AI168" i="35"/>
  <c r="AE32" i="34"/>
  <c r="AE68" i="34"/>
  <c r="AD152" i="34"/>
  <c r="AD171" i="34"/>
  <c r="AE30" i="34"/>
  <c r="AE66" i="34"/>
  <c r="AD150" i="34"/>
  <c r="AD169" i="34"/>
  <c r="AF66" i="31"/>
  <c r="AF30" i="31"/>
  <c r="AE150" i="31"/>
  <c r="AE169" i="31"/>
  <c r="AJ30" i="35"/>
  <c r="AJ66" i="35"/>
  <c r="AI169" i="35"/>
  <c r="AI150" i="35"/>
  <c r="AE29" i="34"/>
  <c r="AE65" i="34"/>
  <c r="AD168" i="34"/>
  <c r="AD149" i="34"/>
  <c r="AE25" i="34"/>
  <c r="AE61" i="34"/>
  <c r="AD145" i="34"/>
  <c r="AD164" i="34"/>
  <c r="AF64" i="31"/>
  <c r="AE167" i="31"/>
  <c r="AF28" i="31"/>
  <c r="AE148" i="31"/>
  <c r="AI27" i="35"/>
  <c r="AI63" i="35"/>
  <c r="AH166" i="35"/>
  <c r="AH147" i="35"/>
  <c r="AE23" i="34"/>
  <c r="AE59" i="34"/>
  <c r="AD143" i="34"/>
  <c r="AD37" i="34"/>
  <c r="AD162" i="34"/>
  <c r="AE24" i="34"/>
  <c r="AE60" i="34"/>
  <c r="AD163" i="34"/>
  <c r="AD144" i="34"/>
  <c r="AE24" i="36"/>
  <c r="AE60" i="36"/>
  <c r="AD144" i="36"/>
  <c r="AD163" i="36"/>
  <c r="AB191" i="31"/>
  <c r="AB193" i="31" s="1"/>
  <c r="AF63" i="31"/>
  <c r="AF27" i="31"/>
  <c r="AE166" i="31"/>
  <c r="AE147" i="31"/>
  <c r="AE28" i="36"/>
  <c r="AE64" i="36"/>
  <c r="AD167" i="36"/>
  <c r="AD148" i="36"/>
  <c r="AE33" i="34"/>
  <c r="AE69" i="34"/>
  <c r="AD153" i="34"/>
  <c r="AD172" i="34"/>
  <c r="AE32" i="36"/>
  <c r="AE68" i="36"/>
  <c r="AD152" i="36"/>
  <c r="AD171" i="36"/>
  <c r="AE28" i="34"/>
  <c r="AE64" i="34"/>
  <c r="AD148" i="34"/>
  <c r="AD167" i="34"/>
  <c r="AE26" i="34"/>
  <c r="AE62" i="34"/>
  <c r="AD146" i="34"/>
  <c r="AD165" i="34"/>
  <c r="AB189" i="34"/>
  <c r="AB182" i="34"/>
  <c r="AF62" i="31"/>
  <c r="AE146" i="31"/>
  <c r="AE165" i="31"/>
  <c r="AF26" i="31"/>
  <c r="AE52" i="2"/>
  <c r="AE22" i="2"/>
  <c r="AA191" i="34"/>
  <c r="AA193" i="34" s="1"/>
  <c r="AA197" i="34"/>
  <c r="AF69" i="31"/>
  <c r="AF33" i="31"/>
  <c r="AE172" i="31"/>
  <c r="AE153" i="31"/>
  <c r="AE30" i="36"/>
  <c r="AE66" i="36"/>
  <c r="AD150" i="36"/>
  <c r="AD169" i="36"/>
  <c r="AF23" i="36"/>
  <c r="AF59" i="36"/>
  <c r="AE162" i="36"/>
  <c r="AE143" i="36"/>
  <c r="AF60" i="31"/>
  <c r="AE144" i="31"/>
  <c r="AF24" i="31"/>
  <c r="AE163" i="31"/>
  <c r="AB190" i="35"/>
  <c r="AB192" i="35" s="1"/>
  <c r="AB183" i="35"/>
  <c r="AB185" i="35" s="1"/>
  <c r="AE34" i="34"/>
  <c r="AE70" i="34"/>
  <c r="AD154" i="34"/>
  <c r="AD173" i="34"/>
  <c r="AE34" i="36"/>
  <c r="AE70" i="36"/>
  <c r="AD173" i="36"/>
  <c r="AD154" i="36"/>
  <c r="AC74" i="34"/>
  <c r="AF68" i="31"/>
  <c r="AF32" i="31"/>
  <c r="AE171" i="31"/>
  <c r="AE152" i="31"/>
  <c r="AN41" i="33"/>
  <c r="AM55" i="33"/>
  <c r="AR41" i="30"/>
  <c r="AQ55" i="30"/>
  <c r="AD61" i="32"/>
  <c r="AF29" i="32"/>
  <c r="AG59" i="32" s="1"/>
  <c r="AF21" i="32"/>
  <c r="AG51" i="32" s="1"/>
  <c r="AP41" i="10"/>
  <c r="AO55" i="10"/>
  <c r="AM41" i="34"/>
  <c r="AL55" i="34"/>
  <c r="AD144" i="30"/>
  <c r="AD163" i="30"/>
  <c r="AE24" i="30"/>
  <c r="AF60" i="30" s="1"/>
  <c r="AE32" i="33"/>
  <c r="AF68" i="33" s="1"/>
  <c r="AE28" i="33"/>
  <c r="AF64" i="33" s="1"/>
  <c r="AE33" i="33"/>
  <c r="AF69" i="33" s="1"/>
  <c r="AC157" i="30"/>
  <c r="AE34" i="33"/>
  <c r="AF70" i="33" s="1"/>
  <c r="AD167" i="30"/>
  <c r="AD148" i="30"/>
  <c r="AE28" i="30"/>
  <c r="AF64" i="30" s="1"/>
  <c r="AE29" i="33"/>
  <c r="AF65" i="33" s="1"/>
  <c r="AD174" i="30"/>
  <c r="AD155" i="30"/>
  <c r="AE35" i="30"/>
  <c r="AF71" i="30" s="1"/>
  <c r="AD162" i="30"/>
  <c r="AD143" i="30"/>
  <c r="AD37" i="30"/>
  <c r="AE23" i="30"/>
  <c r="AF59" i="30" s="1"/>
  <c r="AE31" i="33"/>
  <c r="AF67" i="33" s="1"/>
  <c r="AE29" i="30"/>
  <c r="AF65" i="30" s="1"/>
  <c r="AD168" i="30"/>
  <c r="AD149" i="30"/>
  <c r="AC73" i="30"/>
  <c r="AC74" i="30" s="1"/>
  <c r="AE30" i="33"/>
  <c r="AF66" i="33" s="1"/>
  <c r="AE32" i="30"/>
  <c r="AF68" i="30" s="1"/>
  <c r="AD171" i="30"/>
  <c r="AD152" i="30"/>
  <c r="AD164" i="30"/>
  <c r="AE25" i="30"/>
  <c r="AF61" i="30" s="1"/>
  <c r="AD145" i="30"/>
  <c r="AB158" i="30"/>
  <c r="AB178" i="30"/>
  <c r="AB179" i="30" s="1"/>
  <c r="AB189" i="30"/>
  <c r="AB182" i="30"/>
  <c r="AD154" i="30"/>
  <c r="AD173" i="30"/>
  <c r="AE34" i="30"/>
  <c r="AF70" i="30" s="1"/>
  <c r="AE24" i="33"/>
  <c r="AF60" i="33" s="1"/>
  <c r="AD170" i="30"/>
  <c r="AD151" i="30"/>
  <c r="AE31" i="30"/>
  <c r="AF67" i="30" s="1"/>
  <c r="AC73" i="33"/>
  <c r="AF25" i="33"/>
  <c r="AG61" i="33" s="1"/>
  <c r="AE33" i="30"/>
  <c r="AF69" i="30" s="1"/>
  <c r="AD153" i="30"/>
  <c r="AD172" i="30"/>
  <c r="AE23" i="33"/>
  <c r="AF59" i="33" s="1"/>
  <c r="AD37" i="33"/>
  <c r="AE35" i="33"/>
  <c r="AF71" i="33" s="1"/>
  <c r="AD147" i="30"/>
  <c r="AD166" i="30"/>
  <c r="AE27" i="30"/>
  <c r="AF63" i="30" s="1"/>
  <c r="AE26" i="33"/>
  <c r="AF62" i="33" s="1"/>
  <c r="AE27" i="33"/>
  <c r="AF63" i="33" s="1"/>
  <c r="Z198" i="30"/>
  <c r="AA191" i="30"/>
  <c r="AA193" i="30" s="1"/>
  <c r="AA197" i="30"/>
  <c r="AE26" i="30"/>
  <c r="AF62" i="30" s="1"/>
  <c r="AD146" i="30"/>
  <c r="AD165" i="30"/>
  <c r="AB183" i="30"/>
  <c r="AB185" i="30" s="1"/>
  <c r="AB177" i="30"/>
  <c r="AB190" i="30"/>
  <c r="AB192" i="30" s="1"/>
  <c r="AD169" i="30"/>
  <c r="AD150" i="30"/>
  <c r="AE30" i="30"/>
  <c r="AF66" i="30" s="1"/>
  <c r="AC176" i="30"/>
  <c r="Z194" i="30"/>
  <c r="AA196" i="30"/>
  <c r="AA184" i="30"/>
  <c r="AA186" i="30" s="1"/>
  <c r="AF23" i="31"/>
  <c r="AG59" i="31" s="1"/>
  <c r="AE143" i="31"/>
  <c r="AE162" i="31"/>
  <c r="AG25" i="32"/>
  <c r="AH55" i="32" s="1"/>
  <c r="AF25" i="2"/>
  <c r="AG55" i="2" s="1"/>
  <c r="AF23" i="2"/>
  <c r="AG53" i="2" s="1"/>
  <c r="AF21" i="2"/>
  <c r="AG51" i="2" s="1"/>
  <c r="AG20" i="2"/>
  <c r="AH50" i="2" s="1"/>
  <c r="AF27" i="2"/>
  <c r="AG57" i="2" s="1"/>
  <c r="AF26" i="2"/>
  <c r="AG56" i="2" s="1"/>
  <c r="AE29" i="2"/>
  <c r="AF59" i="2" s="1"/>
  <c r="AD61" i="2"/>
  <c r="AD31" i="2"/>
  <c r="AF24" i="2"/>
  <c r="AG54" i="2" s="1"/>
  <c r="AF28" i="2"/>
  <c r="AG58" i="2" s="1"/>
  <c r="AF34" i="10"/>
  <c r="AG70" i="10" s="1"/>
  <c r="AF35" i="10"/>
  <c r="AG71" i="10" s="1"/>
  <c r="AF28" i="10"/>
  <c r="AG64" i="10" s="1"/>
  <c r="AD73" i="10"/>
  <c r="AD74" i="10" s="1"/>
  <c r="AG24" i="10"/>
  <c r="AH60" i="10" s="1"/>
  <c r="AF25" i="10"/>
  <c r="AG61" i="10" s="1"/>
  <c r="AF29" i="10"/>
  <c r="AG65" i="10" s="1"/>
  <c r="AF27" i="10"/>
  <c r="AG63" i="10" s="1"/>
  <c r="AF31" i="10"/>
  <c r="AG67" i="10" s="1"/>
  <c r="AF32" i="10"/>
  <c r="AG68" i="10" s="1"/>
  <c r="AF26" i="10"/>
  <c r="AG62" i="10" s="1"/>
  <c r="AH20" i="32"/>
  <c r="AI50" i="32" s="1"/>
  <c r="AG23" i="32"/>
  <c r="AH53" i="32" s="1"/>
  <c r="AG27" i="32"/>
  <c r="AH57" i="32" s="1"/>
  <c r="AG26" i="32"/>
  <c r="AH56" i="32" s="1"/>
  <c r="AG24" i="32"/>
  <c r="AH54" i="32" s="1"/>
  <c r="AC74" i="33" l="1"/>
  <c r="BG35" i="32"/>
  <c r="BF46" i="32"/>
  <c r="AI2" i="50"/>
  <c r="AH21" i="50"/>
  <c r="AH23" i="50" s="1"/>
  <c r="AI27" i="50"/>
  <c r="AI20" i="50"/>
  <c r="AD62" i="32"/>
  <c r="AE31" i="32"/>
  <c r="AF58" i="32"/>
  <c r="AF28" i="32"/>
  <c r="AD74" i="35"/>
  <c r="AF66" i="10"/>
  <c r="AF30" i="10"/>
  <c r="AV2" i="43"/>
  <c r="AU80" i="43"/>
  <c r="AU77" i="43"/>
  <c r="AU82" i="43" s="1"/>
  <c r="AU79" i="43"/>
  <c r="AU84" i="43" s="1"/>
  <c r="AU78" i="43"/>
  <c r="AU83" i="43" s="1"/>
  <c r="AI188" i="31"/>
  <c r="AI142" i="31"/>
  <c r="AI109" i="31"/>
  <c r="AI77" i="31"/>
  <c r="AI40" i="31"/>
  <c r="AI126" i="31"/>
  <c r="AI58" i="31"/>
  <c r="AI181" i="31"/>
  <c r="AI22" i="31"/>
  <c r="AI161" i="31"/>
  <c r="AI92" i="31"/>
  <c r="AI92" i="33"/>
  <c r="AI58" i="33"/>
  <c r="AI22" i="33"/>
  <c r="AI77" i="33"/>
  <c r="AI40" i="33"/>
  <c r="AI181" i="35"/>
  <c r="AI161" i="35"/>
  <c r="AI109" i="35"/>
  <c r="AI40" i="35"/>
  <c r="AI22" i="35"/>
  <c r="AI92" i="35"/>
  <c r="AI142" i="35"/>
  <c r="AI58" i="35"/>
  <c r="AI77" i="35"/>
  <c r="AI188" i="35"/>
  <c r="AI126" i="35"/>
  <c r="AI89" i="43"/>
  <c r="AI76" i="43"/>
  <c r="AI40" i="43"/>
  <c r="AI58" i="43"/>
  <c r="AI22" i="43"/>
  <c r="AJ34" i="28"/>
  <c r="AJ59" i="28" s="1"/>
  <c r="AI126" i="30"/>
  <c r="AI22" i="30"/>
  <c r="AI188" i="30"/>
  <c r="AI92" i="30"/>
  <c r="AI109" i="30"/>
  <c r="AI58" i="30"/>
  <c r="AI40" i="30"/>
  <c r="AI142" i="30"/>
  <c r="AI181" i="30"/>
  <c r="AI161" i="30"/>
  <c r="AI77" i="30"/>
  <c r="AI67" i="28"/>
  <c r="AI75" i="28" s="1"/>
  <c r="AI87" i="28"/>
  <c r="AI95" i="28" s="1"/>
  <c r="AI103" i="28" s="1"/>
  <c r="AI65" i="32"/>
  <c r="AI49" i="32"/>
  <c r="AI77" i="32"/>
  <c r="AI19" i="32"/>
  <c r="AI34" i="32"/>
  <c r="AI126" i="29"/>
  <c r="AI161" i="29"/>
  <c r="AI22" i="29"/>
  <c r="AI181" i="29"/>
  <c r="AI142" i="29"/>
  <c r="AI40" i="29"/>
  <c r="AI58" i="29"/>
  <c r="AI188" i="29"/>
  <c r="AI77" i="29"/>
  <c r="AI92" i="29"/>
  <c r="AI109" i="29"/>
  <c r="AI161" i="34"/>
  <c r="AI188" i="34"/>
  <c r="AI181" i="34"/>
  <c r="AI77" i="34"/>
  <c r="AI22" i="34"/>
  <c r="AI92" i="34"/>
  <c r="AI126" i="34"/>
  <c r="AI142" i="34"/>
  <c r="AI40" i="34"/>
  <c r="AI58" i="34"/>
  <c r="AI109" i="34"/>
  <c r="AJ4" i="43"/>
  <c r="AJ4" i="50" s="1"/>
  <c r="AJ4" i="35"/>
  <c r="AJ4" i="33"/>
  <c r="AJ4" i="31"/>
  <c r="AJ4" i="34"/>
  <c r="AJ4" i="32"/>
  <c r="AJ4" i="10"/>
  <c r="AJ4" i="29"/>
  <c r="AJ4" i="30"/>
  <c r="AJ4" i="36"/>
  <c r="AJ77" i="2"/>
  <c r="AJ65" i="2"/>
  <c r="AJ49" i="2"/>
  <c r="AJ34" i="2"/>
  <c r="AJ19" i="2"/>
  <c r="AI58" i="10"/>
  <c r="AI92" i="10"/>
  <c r="AI22" i="10"/>
  <c r="AI77" i="10"/>
  <c r="AI40" i="10"/>
  <c r="AI181" i="36"/>
  <c r="AI161" i="36"/>
  <c r="AI126" i="36"/>
  <c r="AI58" i="36"/>
  <c r="AI188" i="36"/>
  <c r="AI109" i="36"/>
  <c r="AI77" i="36"/>
  <c r="AI40" i="36"/>
  <c r="AI142" i="36"/>
  <c r="AI22" i="36"/>
  <c r="AI92" i="36"/>
  <c r="AL5" i="28"/>
  <c r="AK4" i="2"/>
  <c r="AK13" i="28"/>
  <c r="AK21" i="28"/>
  <c r="AU39" i="2"/>
  <c r="AT46" i="2"/>
  <c r="AF61" i="31"/>
  <c r="AF73" i="31" s="1"/>
  <c r="AF25" i="31"/>
  <c r="AF37" i="31" s="1"/>
  <c r="AE145" i="31"/>
  <c r="AE157" i="31" s="1"/>
  <c r="AE164" i="31"/>
  <c r="AE176" i="31" s="1"/>
  <c r="AE183" i="31" s="1"/>
  <c r="AE185" i="31" s="1"/>
  <c r="AE37" i="10"/>
  <c r="AF52" i="32"/>
  <c r="AF22" i="32"/>
  <c r="AF31" i="32" s="1"/>
  <c r="AC158" i="35"/>
  <c r="AF69" i="10"/>
  <c r="AF33" i="10"/>
  <c r="AC197" i="31"/>
  <c r="AD158" i="31"/>
  <c r="AD177" i="31"/>
  <c r="AB198" i="31"/>
  <c r="AD182" i="31"/>
  <c r="AD184" i="31" s="1"/>
  <c r="AD186" i="31" s="1"/>
  <c r="AE73" i="35"/>
  <c r="AB197" i="36"/>
  <c r="AB194" i="31"/>
  <c r="AD190" i="31"/>
  <c r="AD192" i="31" s="1"/>
  <c r="AD178" i="31"/>
  <c r="AD179" i="31" s="1"/>
  <c r="AE74" i="31"/>
  <c r="AD62" i="2"/>
  <c r="AA194" i="35"/>
  <c r="AC189" i="35"/>
  <c r="AC191" i="35" s="1"/>
  <c r="AC182" i="35"/>
  <c r="AC184" i="35" s="1"/>
  <c r="AC158" i="36"/>
  <c r="AC189" i="36"/>
  <c r="AC191" i="36" s="1"/>
  <c r="AC178" i="36"/>
  <c r="AC179" i="36" s="1"/>
  <c r="AB186" i="36"/>
  <c r="AB194" i="36" s="1"/>
  <c r="AD176" i="36"/>
  <c r="AD190" i="36" s="1"/>
  <c r="AD192" i="36" s="1"/>
  <c r="AV41" i="35"/>
  <c r="AU55" i="35"/>
  <c r="AD157" i="35"/>
  <c r="AD182" i="35" s="1"/>
  <c r="AD176" i="35"/>
  <c r="AD183" i="35" s="1"/>
  <c r="AD185" i="35" s="1"/>
  <c r="AC177" i="35"/>
  <c r="AB196" i="36"/>
  <c r="AF59" i="10"/>
  <c r="AF23" i="10"/>
  <c r="AD74" i="34"/>
  <c r="AA198" i="35"/>
  <c r="AC183" i="36"/>
  <c r="AC185" i="36" s="1"/>
  <c r="AC177" i="36"/>
  <c r="AC186" i="31"/>
  <c r="AC194" i="31" s="1"/>
  <c r="AD157" i="36"/>
  <c r="AC190" i="36"/>
  <c r="AC192" i="36" s="1"/>
  <c r="AC196" i="31"/>
  <c r="AE73" i="36"/>
  <c r="AE74" i="36" s="1"/>
  <c r="AF34" i="36"/>
  <c r="AF70" i="36"/>
  <c r="AE154" i="36"/>
  <c r="AE173" i="36"/>
  <c r="AG60" i="31"/>
  <c r="AG24" i="31"/>
  <c r="AF163" i="31"/>
  <c r="AF144" i="31"/>
  <c r="AF32" i="36"/>
  <c r="AF68" i="36"/>
  <c r="AE171" i="36"/>
  <c r="AE152" i="36"/>
  <c r="AF28" i="36"/>
  <c r="AF64" i="36"/>
  <c r="AE167" i="36"/>
  <c r="AE148" i="36"/>
  <c r="AF24" i="34"/>
  <c r="AF60" i="34"/>
  <c r="AE163" i="34"/>
  <c r="AE144" i="34"/>
  <c r="AC190" i="34"/>
  <c r="AC192" i="34" s="1"/>
  <c r="AC183" i="34"/>
  <c r="AC185" i="34" s="1"/>
  <c r="AK33" i="35"/>
  <c r="AK69" i="35"/>
  <c r="AJ153" i="35"/>
  <c r="AJ172" i="35"/>
  <c r="AC190" i="35"/>
  <c r="AC192" i="35" s="1"/>
  <c r="AC183" i="35"/>
  <c r="AC185" i="35" s="1"/>
  <c r="AD176" i="34"/>
  <c r="AJ27" i="35"/>
  <c r="AJ63" i="35"/>
  <c r="AI147" i="35"/>
  <c r="AI166" i="35"/>
  <c r="AF25" i="34"/>
  <c r="AF61" i="34"/>
  <c r="AE145" i="34"/>
  <c r="AE164" i="34"/>
  <c r="AK30" i="35"/>
  <c r="AK66" i="35"/>
  <c r="AJ150" i="35"/>
  <c r="AJ169" i="35"/>
  <c r="AF30" i="34"/>
  <c r="AF66" i="34"/>
  <c r="AE169" i="34"/>
  <c r="AE150" i="34"/>
  <c r="AH24" i="35"/>
  <c r="AH60" i="35"/>
  <c r="AG163" i="35"/>
  <c r="AG144" i="35"/>
  <c r="AG70" i="31"/>
  <c r="AG34" i="31"/>
  <c r="AF173" i="31"/>
  <c r="AF154" i="31"/>
  <c r="AC189" i="34"/>
  <c r="AC182" i="34"/>
  <c r="AI29" i="36"/>
  <c r="AI65" i="36"/>
  <c r="AH168" i="36"/>
  <c r="AH149" i="36"/>
  <c r="AK25" i="35"/>
  <c r="AK61" i="35"/>
  <c r="AJ164" i="35"/>
  <c r="AJ145" i="35"/>
  <c r="AC184" i="36"/>
  <c r="AG65" i="31"/>
  <c r="AG29" i="31"/>
  <c r="AF168" i="31"/>
  <c r="AF149" i="31"/>
  <c r="AG68" i="31"/>
  <c r="AG32" i="31"/>
  <c r="AF152" i="31"/>
  <c r="AF171" i="31"/>
  <c r="AB196" i="34"/>
  <c r="AB184" i="34"/>
  <c r="AB186" i="34" s="1"/>
  <c r="AK35" i="35"/>
  <c r="AK71" i="35"/>
  <c r="AJ174" i="35"/>
  <c r="AJ155" i="35"/>
  <c r="AF35" i="34"/>
  <c r="AF71" i="34"/>
  <c r="AE155" i="34"/>
  <c r="AE174" i="34"/>
  <c r="AF26" i="36"/>
  <c r="AF62" i="36"/>
  <c r="AE146" i="36"/>
  <c r="AE165" i="36"/>
  <c r="AG23" i="36"/>
  <c r="AG59" i="36"/>
  <c r="AF162" i="36"/>
  <c r="AF143" i="36"/>
  <c r="AF26" i="34"/>
  <c r="AF62" i="34"/>
  <c r="AE165" i="34"/>
  <c r="AE146" i="34"/>
  <c r="AF30" i="36"/>
  <c r="AF66" i="36"/>
  <c r="AE169" i="36"/>
  <c r="AE150" i="36"/>
  <c r="AB191" i="34"/>
  <c r="AB193" i="34" s="1"/>
  <c r="AB197" i="34"/>
  <c r="AF28" i="34"/>
  <c r="AF64" i="34"/>
  <c r="AE167" i="34"/>
  <c r="AE148" i="34"/>
  <c r="AD157" i="34"/>
  <c r="AG64" i="31"/>
  <c r="AG28" i="31"/>
  <c r="AF167" i="31"/>
  <c r="AF148" i="31"/>
  <c r="AK29" i="35"/>
  <c r="AK65" i="35"/>
  <c r="AJ168" i="35"/>
  <c r="AJ149" i="35"/>
  <c r="AF23" i="35"/>
  <c r="AF59" i="35"/>
  <c r="AE162" i="35"/>
  <c r="AE37" i="35"/>
  <c r="AE143" i="35"/>
  <c r="AC158" i="34"/>
  <c r="AF31" i="34"/>
  <c r="AF67" i="34"/>
  <c r="AE151" i="34"/>
  <c r="AE170" i="34"/>
  <c r="AA194" i="34"/>
  <c r="AF31" i="36"/>
  <c r="AF67" i="36"/>
  <c r="AE170" i="36"/>
  <c r="AE151" i="36"/>
  <c r="AF34" i="34"/>
  <c r="AF70" i="34"/>
  <c r="AE154" i="34"/>
  <c r="AE173" i="34"/>
  <c r="AE37" i="36"/>
  <c r="AF52" i="2"/>
  <c r="AF22" i="2"/>
  <c r="AF33" i="34"/>
  <c r="AF69" i="34"/>
  <c r="AE172" i="34"/>
  <c r="AE153" i="34"/>
  <c r="AG63" i="31"/>
  <c r="AF147" i="31"/>
  <c r="AF166" i="31"/>
  <c r="AG27" i="31"/>
  <c r="AF24" i="36"/>
  <c r="AF60" i="36"/>
  <c r="AE163" i="36"/>
  <c r="AE144" i="36"/>
  <c r="AE73" i="34"/>
  <c r="AE179" i="34" s="1"/>
  <c r="AG66" i="31"/>
  <c r="AF169" i="31"/>
  <c r="AG30" i="31"/>
  <c r="AF150" i="31"/>
  <c r="AB184" i="35"/>
  <c r="AB186" i="35" s="1"/>
  <c r="AB196" i="35"/>
  <c r="AC177" i="34"/>
  <c r="AF34" i="35"/>
  <c r="AF70" i="35"/>
  <c r="AE154" i="35"/>
  <c r="AE173" i="35"/>
  <c r="AF27" i="34"/>
  <c r="AF63" i="34"/>
  <c r="AE166" i="34"/>
  <c r="AE147" i="34"/>
  <c r="AA198" i="34"/>
  <c r="AF31" i="35"/>
  <c r="AF67" i="35"/>
  <c r="AE170" i="35"/>
  <c r="AE151" i="35"/>
  <c r="AF23" i="34"/>
  <c r="AF59" i="34"/>
  <c r="AE37" i="34"/>
  <c r="AE143" i="34"/>
  <c r="AE162" i="34"/>
  <c r="AF29" i="34"/>
  <c r="AF65" i="34"/>
  <c r="AE168" i="34"/>
  <c r="AE149" i="34"/>
  <c r="AF32" i="34"/>
  <c r="AF68" i="34"/>
  <c r="AE171" i="34"/>
  <c r="AE152" i="34"/>
  <c r="AF27" i="36"/>
  <c r="AF63" i="36"/>
  <c r="AE166" i="36"/>
  <c r="AE147" i="36"/>
  <c r="AJ32" i="35"/>
  <c r="AJ68" i="35"/>
  <c r="AI152" i="35"/>
  <c r="AI171" i="35"/>
  <c r="AF25" i="36"/>
  <c r="AF61" i="36"/>
  <c r="AE164" i="36"/>
  <c r="AE145" i="36"/>
  <c r="AF33" i="36"/>
  <c r="AF69" i="36"/>
  <c r="AE153" i="36"/>
  <c r="AE172" i="36"/>
  <c r="AG69" i="31"/>
  <c r="AF153" i="31"/>
  <c r="AG33" i="31"/>
  <c r="AF172" i="31"/>
  <c r="AG62" i="31"/>
  <c r="AG26" i="31"/>
  <c r="AF146" i="31"/>
  <c r="AF165" i="31"/>
  <c r="AB191" i="35"/>
  <c r="AB193" i="35" s="1"/>
  <c r="AB197" i="35"/>
  <c r="AF35" i="36"/>
  <c r="AF71" i="36"/>
  <c r="AE174" i="36"/>
  <c r="AE155" i="36"/>
  <c r="AH67" i="31"/>
  <c r="AH31" i="31"/>
  <c r="AG170" i="31"/>
  <c r="AG151" i="31"/>
  <c r="AN26" i="35"/>
  <c r="AN62" i="35"/>
  <c r="AM146" i="35"/>
  <c r="AM165" i="35"/>
  <c r="AG35" i="31"/>
  <c r="AG71" i="31"/>
  <c r="AF174" i="31"/>
  <c r="AF155" i="31"/>
  <c r="AJ28" i="35"/>
  <c r="AJ64" i="35"/>
  <c r="AI167" i="35"/>
  <c r="AI148" i="35"/>
  <c r="AC178" i="35"/>
  <c r="AC179" i="35" s="1"/>
  <c r="AO41" i="33"/>
  <c r="AN55" i="33"/>
  <c r="AS41" i="30"/>
  <c r="AR55" i="30"/>
  <c r="AE61" i="32"/>
  <c r="AE62" i="32" s="1"/>
  <c r="AG29" i="32"/>
  <c r="AH59" i="32" s="1"/>
  <c r="AG21" i="32"/>
  <c r="AH51" i="32" s="1"/>
  <c r="AQ41" i="10"/>
  <c r="AP55" i="10"/>
  <c r="AN41" i="34"/>
  <c r="AM55" i="34"/>
  <c r="AC158" i="30"/>
  <c r="AC183" i="30"/>
  <c r="AC185" i="30" s="1"/>
  <c r="AC190" i="30"/>
  <c r="AC192" i="30" s="1"/>
  <c r="AF25" i="30"/>
  <c r="AG61" i="30" s="1"/>
  <c r="AE164" i="30"/>
  <c r="AE145" i="30"/>
  <c r="AD157" i="30"/>
  <c r="AE150" i="30"/>
  <c r="AE169" i="30"/>
  <c r="AF30" i="30"/>
  <c r="AG66" i="30" s="1"/>
  <c r="AA194" i="30"/>
  <c r="AE152" i="30"/>
  <c r="AE171" i="30"/>
  <c r="AF32" i="30"/>
  <c r="AG68" i="30" s="1"/>
  <c r="AE168" i="30"/>
  <c r="AE149" i="30"/>
  <c r="AF29" i="30"/>
  <c r="AG65" i="30" s="1"/>
  <c r="AD176" i="30"/>
  <c r="AC189" i="30"/>
  <c r="AC178" i="30"/>
  <c r="AC179" i="30" s="1"/>
  <c r="AC182" i="30"/>
  <c r="AB196" i="30"/>
  <c r="AB184" i="30"/>
  <c r="AB186" i="30" s="1"/>
  <c r="AF30" i="33"/>
  <c r="AG66" i="33" s="1"/>
  <c r="AE155" i="30"/>
  <c r="AE174" i="30"/>
  <c r="AF35" i="30"/>
  <c r="AG71" i="30" s="1"/>
  <c r="AF33" i="33"/>
  <c r="AG69" i="33" s="1"/>
  <c r="AF32" i="33"/>
  <c r="AG68" i="33" s="1"/>
  <c r="AF35" i="33"/>
  <c r="AG71" i="33" s="1"/>
  <c r="AE153" i="30"/>
  <c r="AE172" i="30"/>
  <c r="AF33" i="30"/>
  <c r="AG69" i="30" s="1"/>
  <c r="AB197" i="30"/>
  <c r="AB191" i="30"/>
  <c r="AB193" i="30" s="1"/>
  <c r="AF31" i="33"/>
  <c r="AG67" i="33" s="1"/>
  <c r="AF28" i="30"/>
  <c r="AG64" i="30" s="1"/>
  <c r="AE167" i="30"/>
  <c r="AE148" i="30"/>
  <c r="AG25" i="33"/>
  <c r="AH61" i="33" s="1"/>
  <c r="AF24" i="33"/>
  <c r="AG60" i="33" s="1"/>
  <c r="AF29" i="33"/>
  <c r="AG65" i="33" s="1"/>
  <c r="AF28" i="33"/>
  <c r="AG64" i="33" s="1"/>
  <c r="AF34" i="30"/>
  <c r="AG70" i="30" s="1"/>
  <c r="AE154" i="30"/>
  <c r="AE173" i="30"/>
  <c r="AD73" i="30"/>
  <c r="AD74" i="30" s="1"/>
  <c r="AE163" i="30"/>
  <c r="AE144" i="30"/>
  <c r="AF24" i="30"/>
  <c r="AG60" i="30" s="1"/>
  <c r="AA198" i="30"/>
  <c r="AC177" i="30"/>
  <c r="AF26" i="33"/>
  <c r="AG62" i="33" s="1"/>
  <c r="AF23" i="33"/>
  <c r="AG59" i="33" s="1"/>
  <c r="AE37" i="33"/>
  <c r="AF31" i="30"/>
  <c r="AG67" i="30" s="1"/>
  <c r="AE170" i="30"/>
  <c r="AE151" i="30"/>
  <c r="AE162" i="30"/>
  <c r="AE143" i="30"/>
  <c r="AE37" i="30"/>
  <c r="AF23" i="30"/>
  <c r="AG59" i="30" s="1"/>
  <c r="AF26" i="30"/>
  <c r="AG62" i="30" s="1"/>
  <c r="AE146" i="30"/>
  <c r="AE165" i="30"/>
  <c r="AF27" i="33"/>
  <c r="AG63" i="33" s="1"/>
  <c r="AE166" i="30"/>
  <c r="AE147" i="30"/>
  <c r="AF27" i="30"/>
  <c r="AG63" i="30" s="1"/>
  <c r="AD73" i="33"/>
  <c r="AD74" i="33" s="1"/>
  <c r="AF34" i="33"/>
  <c r="AG70" i="33" s="1"/>
  <c r="AD191" i="31"/>
  <c r="AF162" i="31"/>
  <c r="AG23" i="31"/>
  <c r="AH59" i="31" s="1"/>
  <c r="AF143" i="31"/>
  <c r="AH25" i="32"/>
  <c r="AI55" i="32" s="1"/>
  <c r="AG25" i="2"/>
  <c r="AH55" i="2" s="1"/>
  <c r="AG27" i="2"/>
  <c r="AH57" i="2" s="1"/>
  <c r="AG28" i="2"/>
  <c r="AH58" i="2" s="1"/>
  <c r="AG24" i="2"/>
  <c r="AH54" i="2" s="1"/>
  <c r="AG21" i="2"/>
  <c r="AH51" i="2" s="1"/>
  <c r="AE61" i="2"/>
  <c r="AF29" i="2"/>
  <c r="AE31" i="2"/>
  <c r="AG26" i="2"/>
  <c r="AH56" i="2" s="1"/>
  <c r="AH20" i="2"/>
  <c r="AI50" i="2" s="1"/>
  <c r="AG23" i="2"/>
  <c r="AH53" i="2" s="1"/>
  <c r="AG34" i="10"/>
  <c r="AH70" i="10" s="1"/>
  <c r="AG27" i="10"/>
  <c r="AH63" i="10" s="1"/>
  <c r="AG28" i="10"/>
  <c r="AH64" i="10" s="1"/>
  <c r="AG26" i="10"/>
  <c r="AH62" i="10" s="1"/>
  <c r="AE73" i="10"/>
  <c r="AE74" i="10" s="1"/>
  <c r="AG31" i="10"/>
  <c r="AH67" i="10" s="1"/>
  <c r="AG25" i="10"/>
  <c r="AH61" i="10" s="1"/>
  <c r="AG29" i="10"/>
  <c r="AH65" i="10" s="1"/>
  <c r="AG32" i="10"/>
  <c r="AH68" i="10" s="1"/>
  <c r="AG35" i="10"/>
  <c r="AH71" i="10" s="1"/>
  <c r="AH24" i="10"/>
  <c r="AI60" i="10" s="1"/>
  <c r="AH27" i="32"/>
  <c r="AI57" i="32" s="1"/>
  <c r="AH24" i="32"/>
  <c r="AI54" i="32" s="1"/>
  <c r="AH26" i="32"/>
  <c r="AI56" i="32" s="1"/>
  <c r="AI20" i="32"/>
  <c r="AJ50" i="32" s="1"/>
  <c r="AH23" i="32"/>
  <c r="AI53" i="32" s="1"/>
  <c r="BH35" i="32" l="1"/>
  <c r="BG46" i="32"/>
  <c r="AJ2" i="50"/>
  <c r="AI21" i="50"/>
  <c r="AI23" i="50" s="1"/>
  <c r="AJ20" i="50"/>
  <c r="AJ27" i="50"/>
  <c r="AG58" i="32"/>
  <c r="AG28" i="32"/>
  <c r="AE74" i="35"/>
  <c r="AG66" i="10"/>
  <c r="AG30" i="10"/>
  <c r="AD197" i="31"/>
  <c r="AW2" i="43"/>
  <c r="AV78" i="43"/>
  <c r="AV83" i="43" s="1"/>
  <c r="AV79" i="43"/>
  <c r="AV84" i="43" s="1"/>
  <c r="AV80" i="43"/>
  <c r="AV77" i="43"/>
  <c r="AV82" i="43" s="1"/>
  <c r="AJ89" i="43"/>
  <c r="AJ76" i="43"/>
  <c r="AJ58" i="43"/>
  <c r="AJ40" i="43"/>
  <c r="AJ22" i="43"/>
  <c r="AJ22" i="30"/>
  <c r="AJ161" i="30"/>
  <c r="AJ181" i="30"/>
  <c r="AJ188" i="30"/>
  <c r="AJ92" i="30"/>
  <c r="AJ109" i="30"/>
  <c r="AJ40" i="30"/>
  <c r="AJ126" i="30"/>
  <c r="AJ58" i="30"/>
  <c r="AJ142" i="30"/>
  <c r="AJ77" i="30"/>
  <c r="AJ126" i="29"/>
  <c r="AJ181" i="29"/>
  <c r="AJ188" i="29"/>
  <c r="AJ22" i="29"/>
  <c r="AJ142" i="29"/>
  <c r="AJ40" i="29"/>
  <c r="AJ58" i="29"/>
  <c r="AJ77" i="29"/>
  <c r="AJ92" i="29"/>
  <c r="AJ161" i="29"/>
  <c r="AJ109" i="29"/>
  <c r="AJ92" i="10"/>
  <c r="AJ77" i="10"/>
  <c r="AJ58" i="10"/>
  <c r="AJ40" i="10"/>
  <c r="AJ22" i="10"/>
  <c r="AJ77" i="32"/>
  <c r="AJ19" i="32"/>
  <c r="AJ49" i="32"/>
  <c r="AJ65" i="32"/>
  <c r="AJ34" i="32"/>
  <c r="AK34" i="28"/>
  <c r="AK59" i="28" s="1"/>
  <c r="AJ188" i="34"/>
  <c r="AJ181" i="34"/>
  <c r="AJ109" i="34"/>
  <c r="AJ58" i="34"/>
  <c r="AJ126" i="34"/>
  <c r="AJ161" i="34"/>
  <c r="AJ77" i="34"/>
  <c r="AJ142" i="34"/>
  <c r="AJ22" i="34"/>
  <c r="AJ92" i="34"/>
  <c r="AJ40" i="34"/>
  <c r="AJ181" i="31"/>
  <c r="AJ109" i="31"/>
  <c r="AJ92" i="31"/>
  <c r="AJ161" i="31"/>
  <c r="AJ126" i="31"/>
  <c r="AJ58" i="31"/>
  <c r="AJ22" i="31"/>
  <c r="AJ77" i="31"/>
  <c r="AJ188" i="31"/>
  <c r="AJ40" i="31"/>
  <c r="AJ142" i="31"/>
  <c r="AK4" i="43"/>
  <c r="AK4" i="50" s="1"/>
  <c r="AK4" i="35"/>
  <c r="AK4" i="33"/>
  <c r="AK4" i="31"/>
  <c r="AK4" i="32"/>
  <c r="AK4" i="29"/>
  <c r="AK4" i="30"/>
  <c r="AK4" i="10"/>
  <c r="AK4" i="36"/>
  <c r="AK4" i="34"/>
  <c r="AK77" i="2"/>
  <c r="AK65" i="2"/>
  <c r="AK49" i="2"/>
  <c r="AK34" i="2"/>
  <c r="AK19" i="2"/>
  <c r="AJ77" i="33"/>
  <c r="AJ40" i="33"/>
  <c r="AJ92" i="33"/>
  <c r="AJ58" i="33"/>
  <c r="AJ22" i="33"/>
  <c r="AJ67" i="28"/>
  <c r="AJ75" i="28" s="1"/>
  <c r="AJ87" i="28"/>
  <c r="AJ95" i="28" s="1"/>
  <c r="AJ103" i="28" s="1"/>
  <c r="AM5" i="28"/>
  <c r="AL4" i="2"/>
  <c r="AL13" i="28"/>
  <c r="AL21" i="28"/>
  <c r="AJ109" i="36"/>
  <c r="AJ92" i="36"/>
  <c r="AJ188" i="36"/>
  <c r="AJ40" i="36"/>
  <c r="AJ142" i="36"/>
  <c r="AJ161" i="36"/>
  <c r="AJ126" i="36"/>
  <c r="AJ58" i="36"/>
  <c r="AJ181" i="36"/>
  <c r="AJ77" i="36"/>
  <c r="AJ22" i="36"/>
  <c r="AJ181" i="35"/>
  <c r="AJ161" i="35"/>
  <c r="AJ109" i="35"/>
  <c r="AJ92" i="35"/>
  <c r="AJ40" i="35"/>
  <c r="AJ58" i="35"/>
  <c r="AJ142" i="35"/>
  <c r="AJ22" i="35"/>
  <c r="AJ188" i="35"/>
  <c r="AJ77" i="35"/>
  <c r="AJ126" i="35"/>
  <c r="AV39" i="2"/>
  <c r="AU46" i="2"/>
  <c r="AE158" i="31"/>
  <c r="AG61" i="31"/>
  <c r="AG73" i="31" s="1"/>
  <c r="AF145" i="31"/>
  <c r="AF157" i="31" s="1"/>
  <c r="AF189" i="31" s="1"/>
  <c r="AG25" i="31"/>
  <c r="AG37" i="31" s="1"/>
  <c r="AF164" i="31"/>
  <c r="AF176" i="31" s="1"/>
  <c r="AF183" i="31" s="1"/>
  <c r="AF185" i="31" s="1"/>
  <c r="AG52" i="32"/>
  <c r="AG22" i="32"/>
  <c r="AF37" i="10"/>
  <c r="AC198" i="31"/>
  <c r="AG69" i="10"/>
  <c r="AG33" i="10"/>
  <c r="AD196" i="31"/>
  <c r="AB198" i="36"/>
  <c r="AF74" i="31"/>
  <c r="AE62" i="2"/>
  <c r="AD158" i="35"/>
  <c r="AD189" i="35"/>
  <c r="AD191" i="35" s="1"/>
  <c r="AD193" i="31"/>
  <c r="AD194" i="31" s="1"/>
  <c r="AD178" i="36"/>
  <c r="AD179" i="36" s="1"/>
  <c r="AE190" i="31"/>
  <c r="AE192" i="31" s="1"/>
  <c r="AD178" i="35"/>
  <c r="AD179" i="35" s="1"/>
  <c r="AC193" i="36"/>
  <c r="AC197" i="35"/>
  <c r="AD190" i="35"/>
  <c r="AD192" i="35" s="1"/>
  <c r="AC193" i="35"/>
  <c r="AD183" i="36"/>
  <c r="AD185" i="36" s="1"/>
  <c r="AE178" i="31"/>
  <c r="AE179" i="31" s="1"/>
  <c r="AE182" i="31"/>
  <c r="AE184" i="31" s="1"/>
  <c r="AE186" i="31" s="1"/>
  <c r="AE189" i="31"/>
  <c r="AC197" i="36"/>
  <c r="AD189" i="36"/>
  <c r="AD197" i="36" s="1"/>
  <c r="AD177" i="36"/>
  <c r="AD177" i="35"/>
  <c r="AF37" i="36"/>
  <c r="AW41" i="35"/>
  <c r="AV55" i="35"/>
  <c r="AE177" i="31"/>
  <c r="AG59" i="10"/>
  <c r="AG23" i="10"/>
  <c r="AD158" i="36"/>
  <c r="AC186" i="36"/>
  <c r="AD182" i="36"/>
  <c r="AC196" i="36"/>
  <c r="AC186" i="35"/>
  <c r="AF73" i="36"/>
  <c r="AF74" i="36" s="1"/>
  <c r="AE157" i="36"/>
  <c r="AE182" i="36" s="1"/>
  <c r="AC196" i="35"/>
  <c r="AB198" i="34"/>
  <c r="AE176" i="36"/>
  <c r="AE190" i="36" s="1"/>
  <c r="AE192" i="36" s="1"/>
  <c r="AD158" i="34"/>
  <c r="AE176" i="34"/>
  <c r="AE190" i="34" s="1"/>
  <c r="AE192" i="34" s="1"/>
  <c r="AG25" i="36"/>
  <c r="AG61" i="36"/>
  <c r="AF145" i="36"/>
  <c r="AF164" i="36"/>
  <c r="AG27" i="36"/>
  <c r="AG63" i="36"/>
  <c r="AF166" i="36"/>
  <c r="AF147" i="36"/>
  <c r="AG29" i="34"/>
  <c r="AG65" i="34"/>
  <c r="AF149" i="34"/>
  <c r="AF168" i="34"/>
  <c r="AH66" i="31"/>
  <c r="AH30" i="31"/>
  <c r="AG169" i="31"/>
  <c r="AG150" i="31"/>
  <c r="AH63" i="31"/>
  <c r="AG147" i="31"/>
  <c r="AG166" i="31"/>
  <c r="AH27" i="31"/>
  <c r="AE74" i="34"/>
  <c r="AD189" i="34"/>
  <c r="AD182" i="34"/>
  <c r="AB194" i="34"/>
  <c r="AL25" i="35"/>
  <c r="AL61" i="35"/>
  <c r="AK145" i="35"/>
  <c r="AK164" i="35"/>
  <c r="AL30" i="35"/>
  <c r="AL66" i="35"/>
  <c r="AK169" i="35"/>
  <c r="AK150" i="35"/>
  <c r="AK27" i="35"/>
  <c r="AK63" i="35"/>
  <c r="AJ166" i="35"/>
  <c r="AJ147" i="35"/>
  <c r="AG24" i="34"/>
  <c r="AG60" i="34"/>
  <c r="AF144" i="34"/>
  <c r="AF163" i="34"/>
  <c r="AG32" i="36"/>
  <c r="AG68" i="36"/>
  <c r="AF152" i="36"/>
  <c r="AF171" i="36"/>
  <c r="AG34" i="36"/>
  <c r="AG70" i="36"/>
  <c r="AF173" i="36"/>
  <c r="AF154" i="36"/>
  <c r="AO26" i="35"/>
  <c r="AO62" i="35"/>
  <c r="AN146" i="35"/>
  <c r="AN165" i="35"/>
  <c r="AH69" i="31"/>
  <c r="AG153" i="31"/>
  <c r="AH33" i="31"/>
  <c r="AG172" i="31"/>
  <c r="AG52" i="2"/>
  <c r="AG22" i="2"/>
  <c r="AH65" i="31"/>
  <c r="AH29" i="31"/>
  <c r="AG149" i="31"/>
  <c r="AG168" i="31"/>
  <c r="AH70" i="31"/>
  <c r="AG173" i="31"/>
  <c r="AH34" i="31"/>
  <c r="AG154" i="31"/>
  <c r="AD190" i="34"/>
  <c r="AD192" i="34" s="1"/>
  <c r="AD183" i="34"/>
  <c r="AD185" i="34" s="1"/>
  <c r="AE157" i="34"/>
  <c r="AG31" i="35"/>
  <c r="AG67" i="35"/>
  <c r="AF170" i="35"/>
  <c r="AF151" i="35"/>
  <c r="AG26" i="34"/>
  <c r="AG62" i="34"/>
  <c r="AF146" i="34"/>
  <c r="AF165" i="34"/>
  <c r="AG35" i="34"/>
  <c r="AG71" i="34"/>
  <c r="AF174" i="34"/>
  <c r="AF155" i="34"/>
  <c r="AG34" i="35"/>
  <c r="AG70" i="35"/>
  <c r="AF173" i="35"/>
  <c r="AF154" i="35"/>
  <c r="AE157" i="35"/>
  <c r="AL29" i="35"/>
  <c r="AL65" i="35"/>
  <c r="AK149" i="35"/>
  <c r="AK168" i="35"/>
  <c r="AG30" i="36"/>
  <c r="AG66" i="36"/>
  <c r="AF150" i="36"/>
  <c r="AF169" i="36"/>
  <c r="AD184" i="35"/>
  <c r="AD186" i="35" s="1"/>
  <c r="AD196" i="35"/>
  <c r="AH60" i="31"/>
  <c r="AG144" i="31"/>
  <c r="AH24" i="31"/>
  <c r="AG163" i="31"/>
  <c r="AI67" i="31"/>
  <c r="AH151" i="31"/>
  <c r="AI31" i="31"/>
  <c r="AH170" i="31"/>
  <c r="AG33" i="36"/>
  <c r="AG69" i="36"/>
  <c r="AF153" i="36"/>
  <c r="AF172" i="36"/>
  <c r="AK32" i="35"/>
  <c r="AK68" i="35"/>
  <c r="AJ171" i="35"/>
  <c r="AJ152" i="35"/>
  <c r="AG32" i="34"/>
  <c r="AG68" i="34"/>
  <c r="AF171" i="34"/>
  <c r="AF152" i="34"/>
  <c r="AF73" i="34"/>
  <c r="AF179" i="34" s="1"/>
  <c r="AD177" i="34"/>
  <c r="AG31" i="36"/>
  <c r="AG67" i="36"/>
  <c r="AF151" i="36"/>
  <c r="AF170" i="36"/>
  <c r="AG28" i="34"/>
  <c r="AG64" i="34"/>
  <c r="AF148" i="34"/>
  <c r="AF167" i="34"/>
  <c r="AJ29" i="36"/>
  <c r="AJ65" i="36"/>
  <c r="AI168" i="36"/>
  <c r="AI149" i="36"/>
  <c r="AG30" i="34"/>
  <c r="AG66" i="34"/>
  <c r="AF150" i="34"/>
  <c r="AF169" i="34"/>
  <c r="AG25" i="34"/>
  <c r="AG61" i="34"/>
  <c r="AF145" i="34"/>
  <c r="AF164" i="34"/>
  <c r="AG28" i="36"/>
  <c r="AG64" i="36"/>
  <c r="AF167" i="36"/>
  <c r="AF148" i="36"/>
  <c r="AG35" i="36"/>
  <c r="AG71" i="36"/>
  <c r="AF174" i="36"/>
  <c r="AF155" i="36"/>
  <c r="AG31" i="34"/>
  <c r="AG67" i="34"/>
  <c r="AF151" i="34"/>
  <c r="AF170" i="34"/>
  <c r="AF31" i="2"/>
  <c r="AG59" i="2"/>
  <c r="AH35" i="31"/>
  <c r="AH71" i="31"/>
  <c r="AG174" i="31"/>
  <c r="AG155" i="31"/>
  <c r="AG23" i="34"/>
  <c r="AG59" i="34"/>
  <c r="AF37" i="34"/>
  <c r="AF143" i="34"/>
  <c r="AF162" i="34"/>
  <c r="AB198" i="35"/>
  <c r="AE176" i="35"/>
  <c r="AH68" i="31"/>
  <c r="AG171" i="31"/>
  <c r="AG152" i="31"/>
  <c r="AH32" i="31"/>
  <c r="AC196" i="34"/>
  <c r="AC184" i="34"/>
  <c r="AC186" i="34" s="1"/>
  <c r="AH62" i="31"/>
  <c r="AH26" i="31"/>
  <c r="AG165" i="31"/>
  <c r="AG146" i="31"/>
  <c r="AB194" i="35"/>
  <c r="AF73" i="35"/>
  <c r="AH64" i="31"/>
  <c r="AH28" i="31"/>
  <c r="AG148" i="31"/>
  <c r="AG167" i="31"/>
  <c r="AG26" i="36"/>
  <c r="AG62" i="36"/>
  <c r="AF146" i="36"/>
  <c r="AF165" i="36"/>
  <c r="AL35" i="35"/>
  <c r="AL71" i="35"/>
  <c r="AK155" i="35"/>
  <c r="AK174" i="35"/>
  <c r="AC191" i="34"/>
  <c r="AC193" i="34" s="1"/>
  <c r="AC197" i="34"/>
  <c r="AI24" i="35"/>
  <c r="AI60" i="35"/>
  <c r="AH163" i="35"/>
  <c r="AH144" i="35"/>
  <c r="AK28" i="35"/>
  <c r="AK64" i="35"/>
  <c r="AJ167" i="35"/>
  <c r="AJ148" i="35"/>
  <c r="AG27" i="34"/>
  <c r="AG63" i="34"/>
  <c r="AF147" i="34"/>
  <c r="AF166" i="34"/>
  <c r="AG24" i="36"/>
  <c r="AG60" i="36"/>
  <c r="AF163" i="36"/>
  <c r="AF144" i="36"/>
  <c r="AG33" i="34"/>
  <c r="AG69" i="34"/>
  <c r="AF153" i="34"/>
  <c r="AF172" i="34"/>
  <c r="AG34" i="34"/>
  <c r="AG70" i="34"/>
  <c r="AF173" i="34"/>
  <c r="AF154" i="34"/>
  <c r="AG23" i="35"/>
  <c r="AG59" i="35"/>
  <c r="AF37" i="35"/>
  <c r="AF143" i="35"/>
  <c r="AF162" i="35"/>
  <c r="AH23" i="36"/>
  <c r="AH59" i="36"/>
  <c r="AG162" i="36"/>
  <c r="AG143" i="36"/>
  <c r="AL33" i="35"/>
  <c r="AL69" i="35"/>
  <c r="AK153" i="35"/>
  <c r="AK172" i="35"/>
  <c r="AP41" i="33"/>
  <c r="AO55" i="33"/>
  <c r="AT41" i="30"/>
  <c r="AS55" i="30"/>
  <c r="AF61" i="32"/>
  <c r="AF62" i="32" s="1"/>
  <c r="AH21" i="32"/>
  <c r="AI51" i="32" s="1"/>
  <c r="AH29" i="32"/>
  <c r="AI59" i="32" s="1"/>
  <c r="AR41" i="10"/>
  <c r="AQ55" i="10"/>
  <c r="AO41" i="34"/>
  <c r="AN55" i="34"/>
  <c r="AD177" i="30"/>
  <c r="AE73" i="30"/>
  <c r="AE74" i="30" s="1"/>
  <c r="AG26" i="33"/>
  <c r="AH62" i="33" s="1"/>
  <c r="AG30" i="33"/>
  <c r="AH66" i="33" s="1"/>
  <c r="AF164" i="30"/>
  <c r="AG25" i="30"/>
  <c r="AH61" i="30" s="1"/>
  <c r="AF145" i="30"/>
  <c r="AG27" i="33"/>
  <c r="AH63" i="33" s="1"/>
  <c r="AG33" i="33"/>
  <c r="AH69" i="33" s="1"/>
  <c r="AC191" i="30"/>
  <c r="AC193" i="30" s="1"/>
  <c r="AC197" i="30"/>
  <c r="AE157" i="30"/>
  <c r="AB194" i="30"/>
  <c r="AD190" i="30"/>
  <c r="AD192" i="30" s="1"/>
  <c r="AD183" i="30"/>
  <c r="AD185" i="30" s="1"/>
  <c r="AE176" i="30"/>
  <c r="AG31" i="30"/>
  <c r="AH67" i="30" s="1"/>
  <c r="AF151" i="30"/>
  <c r="AF170" i="30"/>
  <c r="AG35" i="33"/>
  <c r="AH71" i="33" s="1"/>
  <c r="AG35" i="30"/>
  <c r="AH71" i="30" s="1"/>
  <c r="AF174" i="30"/>
  <c r="AF155" i="30"/>
  <c r="AB198" i="30"/>
  <c r="AF149" i="30"/>
  <c r="AG29" i="30"/>
  <c r="AH65" i="30" s="1"/>
  <c r="AF168" i="30"/>
  <c r="AF169" i="30"/>
  <c r="AF150" i="30"/>
  <c r="AG30" i="30"/>
  <c r="AH66" i="30" s="1"/>
  <c r="AD182" i="30"/>
  <c r="AD178" i="30"/>
  <c r="AD179" i="30" s="1"/>
  <c r="AD189" i="30"/>
  <c r="AD158" i="30"/>
  <c r="AF166" i="30"/>
  <c r="AF147" i="30"/>
  <c r="AG27" i="30"/>
  <c r="AH63" i="30" s="1"/>
  <c r="AG23" i="33"/>
  <c r="AH59" i="33" s="1"/>
  <c r="AF37" i="33"/>
  <c r="AG28" i="33"/>
  <c r="AH64" i="33" s="1"/>
  <c r="AG24" i="33"/>
  <c r="AH60" i="33" s="1"/>
  <c r="AF148" i="30"/>
  <c r="AF167" i="30"/>
  <c r="AG28" i="30"/>
  <c r="AH64" i="30" s="1"/>
  <c r="AG34" i="33"/>
  <c r="AH70" i="33" s="1"/>
  <c r="AF146" i="30"/>
  <c r="AF165" i="30"/>
  <c r="AG26" i="30"/>
  <c r="AH62" i="30" s="1"/>
  <c r="AE73" i="33"/>
  <c r="AE74" i="33" s="1"/>
  <c r="AG32" i="33"/>
  <c r="AH68" i="33" s="1"/>
  <c r="AF143" i="30"/>
  <c r="AF37" i="30"/>
  <c r="AG23" i="30"/>
  <c r="AH59" i="30" s="1"/>
  <c r="AF162" i="30"/>
  <c r="AF163" i="30"/>
  <c r="AF144" i="30"/>
  <c r="AG24" i="30"/>
  <c r="AH60" i="30" s="1"/>
  <c r="AF173" i="30"/>
  <c r="AG34" i="30"/>
  <c r="AH70" i="30" s="1"/>
  <c r="AF154" i="30"/>
  <c r="AG29" i="33"/>
  <c r="AH65" i="33" s="1"/>
  <c r="AH25" i="33"/>
  <c r="AI61" i="33" s="1"/>
  <c r="AG31" i="33"/>
  <c r="AH67" i="33" s="1"/>
  <c r="AF153" i="30"/>
  <c r="AF172" i="30"/>
  <c r="AG33" i="30"/>
  <c r="AH69" i="30" s="1"/>
  <c r="AC196" i="30"/>
  <c r="AC184" i="30"/>
  <c r="AC186" i="30" s="1"/>
  <c r="AF152" i="30"/>
  <c r="AF171" i="30"/>
  <c r="AG32" i="30"/>
  <c r="AH68" i="30" s="1"/>
  <c r="AG143" i="31"/>
  <c r="AG162" i="31"/>
  <c r="AH23" i="31"/>
  <c r="AI59" i="31" s="1"/>
  <c r="AI25" i="32"/>
  <c r="AJ55" i="32" s="1"/>
  <c r="AH25" i="2"/>
  <c r="AI55" i="2" s="1"/>
  <c r="AH21" i="2"/>
  <c r="AI51" i="2" s="1"/>
  <c r="AH26" i="2"/>
  <c r="AI56" i="2" s="1"/>
  <c r="AH24" i="2"/>
  <c r="AI54" i="2" s="1"/>
  <c r="AH23" i="2"/>
  <c r="AI53" i="2" s="1"/>
  <c r="AF61" i="2"/>
  <c r="AG29" i="2"/>
  <c r="AH28" i="2"/>
  <c r="AI58" i="2" s="1"/>
  <c r="AH27" i="2"/>
  <c r="AI57" i="2" s="1"/>
  <c r="AI20" i="2"/>
  <c r="AJ50" i="2" s="1"/>
  <c r="AH29" i="10"/>
  <c r="AI65" i="10" s="1"/>
  <c r="AH32" i="10"/>
  <c r="AI68" i="10" s="1"/>
  <c r="AH28" i="10"/>
  <c r="AI64" i="10" s="1"/>
  <c r="AH27" i="10"/>
  <c r="AI63" i="10" s="1"/>
  <c r="AH31" i="10"/>
  <c r="AI67" i="10" s="1"/>
  <c r="AH25" i="10"/>
  <c r="AI61" i="10" s="1"/>
  <c r="AH34" i="10"/>
  <c r="AI70" i="10" s="1"/>
  <c r="AF73" i="10"/>
  <c r="AF74" i="10" s="1"/>
  <c r="AI24" i="10"/>
  <c r="AJ60" i="10" s="1"/>
  <c r="AH35" i="10"/>
  <c r="AI71" i="10" s="1"/>
  <c r="AH26" i="10"/>
  <c r="AI62" i="10" s="1"/>
  <c r="AI27" i="32"/>
  <c r="AJ57" i="32" s="1"/>
  <c r="AI23" i="32"/>
  <c r="AJ53" i="32" s="1"/>
  <c r="AI26" i="32"/>
  <c r="AJ56" i="32" s="1"/>
  <c r="AJ20" i="32"/>
  <c r="AK50" i="32" s="1"/>
  <c r="AI24" i="32"/>
  <c r="AJ54" i="32" s="1"/>
  <c r="BH46" i="32" l="1"/>
  <c r="BI35" i="32"/>
  <c r="AJ21" i="50"/>
  <c r="AJ23" i="50" s="1"/>
  <c r="AK2" i="50"/>
  <c r="AK20" i="50"/>
  <c r="AK27" i="50"/>
  <c r="AG31" i="32"/>
  <c r="AH58" i="32"/>
  <c r="AH28" i="32"/>
  <c r="AF74" i="35"/>
  <c r="AH66" i="10"/>
  <c r="AH30" i="10"/>
  <c r="AD198" i="31"/>
  <c r="AX2" i="43"/>
  <c r="AW78" i="43"/>
  <c r="AW83" i="43" s="1"/>
  <c r="AW79" i="43"/>
  <c r="AW84" i="43" s="1"/>
  <c r="AW80" i="43"/>
  <c r="AW77" i="43"/>
  <c r="AW82" i="43" s="1"/>
  <c r="AK40" i="10"/>
  <c r="AK77" i="10"/>
  <c r="AK92" i="10"/>
  <c r="AK58" i="10"/>
  <c r="AK22" i="10"/>
  <c r="AK126" i="30"/>
  <c r="AK77" i="30"/>
  <c r="AK58" i="30"/>
  <c r="AK109" i="30"/>
  <c r="AK40" i="30"/>
  <c r="AK142" i="30"/>
  <c r="AK22" i="30"/>
  <c r="AK181" i="30"/>
  <c r="AK161" i="30"/>
  <c r="AK92" i="30"/>
  <c r="AK188" i="30"/>
  <c r="AL34" i="28"/>
  <c r="AL59" i="28" s="1"/>
  <c r="AK126" i="29"/>
  <c r="AK181" i="29"/>
  <c r="AK142" i="29"/>
  <c r="AK77" i="29"/>
  <c r="AK40" i="29"/>
  <c r="AK188" i="29"/>
  <c r="AK161" i="29"/>
  <c r="AK92" i="29"/>
  <c r="AK58" i="29"/>
  <c r="AK22" i="29"/>
  <c r="AK109" i="29"/>
  <c r="AK49" i="32"/>
  <c r="AK77" i="32"/>
  <c r="AK65" i="32"/>
  <c r="AK34" i="32"/>
  <c r="AK19" i="32"/>
  <c r="AL4" i="43"/>
  <c r="AL4" i="50" s="1"/>
  <c r="AL4" i="35"/>
  <c r="AL4" i="33"/>
  <c r="AL4" i="31"/>
  <c r="AL4" i="32"/>
  <c r="AL4" i="29"/>
  <c r="AL4" i="30"/>
  <c r="AL4" i="36"/>
  <c r="AL4" i="10"/>
  <c r="AL4" i="34"/>
  <c r="AL77" i="2"/>
  <c r="AL19" i="2"/>
  <c r="AL65" i="2"/>
  <c r="AL49" i="2"/>
  <c r="AL34" i="2"/>
  <c r="AK161" i="31"/>
  <c r="AK188" i="31"/>
  <c r="AK142" i="31"/>
  <c r="AK126" i="31"/>
  <c r="AK109" i="31"/>
  <c r="AK181" i="31"/>
  <c r="AK58" i="31"/>
  <c r="AK22" i="31"/>
  <c r="AK77" i="31"/>
  <c r="AK40" i="31"/>
  <c r="AK92" i="31"/>
  <c r="AN5" i="28"/>
  <c r="AM4" i="2"/>
  <c r="AM13" i="28"/>
  <c r="AM21" i="28"/>
  <c r="AK92" i="33"/>
  <c r="AK77" i="33"/>
  <c r="AK58" i="33"/>
  <c r="AK40" i="33"/>
  <c r="AK22" i="33"/>
  <c r="AK87" i="28"/>
  <c r="AK95" i="28" s="1"/>
  <c r="AK103" i="28" s="1"/>
  <c r="AK67" i="28"/>
  <c r="AK75" i="28" s="1"/>
  <c r="AK142" i="34"/>
  <c r="AK188" i="34"/>
  <c r="AK109" i="34"/>
  <c r="AK22" i="34"/>
  <c r="AK92" i="34"/>
  <c r="AK126" i="34"/>
  <c r="AK181" i="34"/>
  <c r="AK161" i="34"/>
  <c r="AK58" i="34"/>
  <c r="AK40" i="34"/>
  <c r="AK77" i="34"/>
  <c r="AK188" i="35"/>
  <c r="AK109" i="35"/>
  <c r="AK142" i="35"/>
  <c r="AK77" i="35"/>
  <c r="AK58" i="35"/>
  <c r="AK22" i="35"/>
  <c r="AK126" i="35"/>
  <c r="AK161" i="35"/>
  <c r="AK40" i="35"/>
  <c r="AK92" i="35"/>
  <c r="AK181" i="35"/>
  <c r="AK142" i="36"/>
  <c r="AK77" i="36"/>
  <c r="AK22" i="36"/>
  <c r="AK126" i="36"/>
  <c r="AK161" i="36"/>
  <c r="AK188" i="36"/>
  <c r="AK40" i="36"/>
  <c r="AK109" i="36"/>
  <c r="AK181" i="36"/>
  <c r="AK92" i="36"/>
  <c r="AK58" i="36"/>
  <c r="AK89" i="43"/>
  <c r="AK76" i="43"/>
  <c r="AK58" i="43"/>
  <c r="AK22" i="43"/>
  <c r="AK40" i="43"/>
  <c r="AW39" i="2"/>
  <c r="AV46" i="2"/>
  <c r="AF62" i="2"/>
  <c r="AH61" i="31"/>
  <c r="AH73" i="31" s="1"/>
  <c r="AG145" i="31"/>
  <c r="AG157" i="31" s="1"/>
  <c r="AG189" i="31" s="1"/>
  <c r="AH25" i="31"/>
  <c r="AH37" i="31" s="1"/>
  <c r="AG164" i="31"/>
  <c r="AG176" i="31" s="1"/>
  <c r="AG183" i="31" s="1"/>
  <c r="AG185" i="31" s="1"/>
  <c r="AG37" i="10"/>
  <c r="AE196" i="31"/>
  <c r="AH52" i="32"/>
  <c r="AH22" i="32"/>
  <c r="AG74" i="31"/>
  <c r="AH69" i="10"/>
  <c r="AH33" i="10"/>
  <c r="AF157" i="35"/>
  <c r="AF189" i="35" s="1"/>
  <c r="AD196" i="36"/>
  <c r="AD198" i="36" s="1"/>
  <c r="AD197" i="35"/>
  <c r="AD198" i="35" s="1"/>
  <c r="AC198" i="36"/>
  <c r="AE197" i="31"/>
  <c r="AF190" i="31"/>
  <c r="AF192" i="31" s="1"/>
  <c r="AD191" i="36"/>
  <c r="AD193" i="36" s="1"/>
  <c r="AF177" i="31"/>
  <c r="AE189" i="36"/>
  <c r="AE191" i="36" s="1"/>
  <c r="AE193" i="36" s="1"/>
  <c r="AE158" i="36"/>
  <c r="AE177" i="36"/>
  <c r="AC198" i="35"/>
  <c r="AC194" i="35"/>
  <c r="AD193" i="35"/>
  <c r="AD194" i="35" s="1"/>
  <c r="AC194" i="36"/>
  <c r="AF157" i="36"/>
  <c r="AF189" i="36" s="1"/>
  <c r="AE191" i="31"/>
  <c r="AE193" i="31" s="1"/>
  <c r="AE194" i="31" s="1"/>
  <c r="AF158" i="31"/>
  <c r="AD184" i="36"/>
  <c r="AD186" i="36" s="1"/>
  <c r="AG73" i="35"/>
  <c r="AE177" i="34"/>
  <c r="AE183" i="34"/>
  <c r="AE185" i="34" s="1"/>
  <c r="AX41" i="35"/>
  <c r="AW55" i="35"/>
  <c r="AH59" i="10"/>
  <c r="AH23" i="10"/>
  <c r="AF178" i="31"/>
  <c r="AF179" i="31" s="1"/>
  <c r="AF182" i="31"/>
  <c r="AF196" i="31" s="1"/>
  <c r="AE178" i="36"/>
  <c r="AE179" i="36" s="1"/>
  <c r="AE183" i="36"/>
  <c r="AE185" i="36" s="1"/>
  <c r="AG73" i="36"/>
  <c r="AG74" i="36" s="1"/>
  <c r="AF176" i="36"/>
  <c r="AF183" i="36" s="1"/>
  <c r="AF185" i="36" s="1"/>
  <c r="AH35" i="34"/>
  <c r="AH71" i="34"/>
  <c r="AG174" i="34"/>
  <c r="AG155" i="34"/>
  <c r="AF157" i="34"/>
  <c r="AH28" i="34"/>
  <c r="AH64" i="34"/>
  <c r="AG148" i="34"/>
  <c r="AG167" i="34"/>
  <c r="AI60" i="31"/>
  <c r="AI24" i="31"/>
  <c r="AH163" i="31"/>
  <c r="AH144" i="31"/>
  <c r="AP26" i="35"/>
  <c r="AP62" i="35"/>
  <c r="AO146" i="35"/>
  <c r="AO165" i="35"/>
  <c r="AH32" i="36"/>
  <c r="AH68" i="36"/>
  <c r="AG152" i="36"/>
  <c r="AG171" i="36"/>
  <c r="AL27" i="35"/>
  <c r="AL63" i="35"/>
  <c r="AK166" i="35"/>
  <c r="AK147" i="35"/>
  <c r="AM25" i="35"/>
  <c r="AM61" i="35"/>
  <c r="AL164" i="35"/>
  <c r="AL145" i="35"/>
  <c r="AM35" i="35"/>
  <c r="AM71" i="35"/>
  <c r="AL155" i="35"/>
  <c r="AL174" i="35"/>
  <c r="AI62" i="31"/>
  <c r="AI26" i="31"/>
  <c r="AH165" i="31"/>
  <c r="AH146" i="31"/>
  <c r="AH35" i="36"/>
  <c r="AH71" i="36"/>
  <c r="AG155" i="36"/>
  <c r="AG174" i="36"/>
  <c r="AH31" i="35"/>
  <c r="AH67" i="35"/>
  <c r="AG170" i="35"/>
  <c r="AG151" i="35"/>
  <c r="AH29" i="34"/>
  <c r="AH65" i="34"/>
  <c r="AG168" i="34"/>
  <c r="AG149" i="34"/>
  <c r="AH25" i="36"/>
  <c r="AH61" i="36"/>
  <c r="AG164" i="36"/>
  <c r="AG145" i="36"/>
  <c r="AL28" i="35"/>
  <c r="AL64" i="35"/>
  <c r="AK148" i="35"/>
  <c r="AK167" i="35"/>
  <c r="AI35" i="31"/>
  <c r="AI71" i="31"/>
  <c r="AH155" i="31"/>
  <c r="AH174" i="31"/>
  <c r="AE189" i="35"/>
  <c r="AE178" i="35"/>
  <c r="AE179" i="35" s="1"/>
  <c r="AE182" i="35"/>
  <c r="AH23" i="35"/>
  <c r="AH59" i="35"/>
  <c r="AG143" i="35"/>
  <c r="AG37" i="35"/>
  <c r="AG162" i="35"/>
  <c r="AH33" i="34"/>
  <c r="AH69" i="34"/>
  <c r="AG153" i="34"/>
  <c r="AG172" i="34"/>
  <c r="AH27" i="34"/>
  <c r="AH63" i="34"/>
  <c r="AG147" i="34"/>
  <c r="AG166" i="34"/>
  <c r="AI64" i="31"/>
  <c r="AI28" i="31"/>
  <c r="AH148" i="31"/>
  <c r="AH167" i="31"/>
  <c r="AG73" i="34"/>
  <c r="AG179" i="34" s="1"/>
  <c r="AH32" i="34"/>
  <c r="AH68" i="34"/>
  <c r="AG152" i="34"/>
  <c r="AG171" i="34"/>
  <c r="AH33" i="36"/>
  <c r="AH69" i="36"/>
  <c r="AG153" i="36"/>
  <c r="AG172" i="36"/>
  <c r="AH30" i="36"/>
  <c r="AH66" i="36"/>
  <c r="AG169" i="36"/>
  <c r="AG150" i="36"/>
  <c r="AE189" i="34"/>
  <c r="AE182" i="34"/>
  <c r="AI69" i="31"/>
  <c r="AI33" i="31"/>
  <c r="AH172" i="31"/>
  <c r="AH153" i="31"/>
  <c r="AD184" i="34"/>
  <c r="AD186" i="34" s="1"/>
  <c r="AD196" i="34"/>
  <c r="AE184" i="36"/>
  <c r="AG37" i="36"/>
  <c r="AJ24" i="35"/>
  <c r="AJ60" i="35"/>
  <c r="AI144" i="35"/>
  <c r="AI163" i="35"/>
  <c r="AH23" i="34"/>
  <c r="AH59" i="34"/>
  <c r="AG143" i="34"/>
  <c r="AG37" i="34"/>
  <c r="AG162" i="34"/>
  <c r="AH25" i="34"/>
  <c r="AH61" i="34"/>
  <c r="AG164" i="34"/>
  <c r="AG145" i="34"/>
  <c r="AK29" i="36"/>
  <c r="AK65" i="36"/>
  <c r="AJ149" i="36"/>
  <c r="AJ168" i="36"/>
  <c r="AH34" i="35"/>
  <c r="AH70" i="35"/>
  <c r="AG154" i="35"/>
  <c r="AG173" i="35"/>
  <c r="AI65" i="31"/>
  <c r="AH168" i="31"/>
  <c r="AI29" i="31"/>
  <c r="AH149" i="31"/>
  <c r="AD191" i="34"/>
  <c r="AD193" i="34" s="1"/>
  <c r="AD197" i="34"/>
  <c r="AM33" i="35"/>
  <c r="AM69" i="35"/>
  <c r="AL172" i="35"/>
  <c r="AL153" i="35"/>
  <c r="AH31" i="36"/>
  <c r="AH67" i="36"/>
  <c r="AG151" i="36"/>
  <c r="AG170" i="36"/>
  <c r="AJ67" i="31"/>
  <c r="AI151" i="31"/>
  <c r="AI170" i="31"/>
  <c r="AJ31" i="31"/>
  <c r="AH26" i="34"/>
  <c r="AH62" i="34"/>
  <c r="AG165" i="34"/>
  <c r="AG146" i="34"/>
  <c r="AH34" i="36"/>
  <c r="AH70" i="36"/>
  <c r="AG173" i="36"/>
  <c r="AG154" i="36"/>
  <c r="AH24" i="34"/>
  <c r="AH60" i="34"/>
  <c r="AG144" i="34"/>
  <c r="AG163" i="34"/>
  <c r="AM30" i="35"/>
  <c r="AM66" i="35"/>
  <c r="AL169" i="35"/>
  <c r="AL150" i="35"/>
  <c r="AF74" i="34"/>
  <c r="AI66" i="31"/>
  <c r="AH150" i="31"/>
  <c r="AI30" i="31"/>
  <c r="AH169" i="31"/>
  <c r="AI68" i="31"/>
  <c r="AH171" i="31"/>
  <c r="AI32" i="31"/>
  <c r="AH152" i="31"/>
  <c r="AH30" i="34"/>
  <c r="AH66" i="34"/>
  <c r="AG150" i="34"/>
  <c r="AG169" i="34"/>
  <c r="AG31" i="2"/>
  <c r="AH59" i="2"/>
  <c r="AI23" i="36"/>
  <c r="AI59" i="36"/>
  <c r="AH162" i="36"/>
  <c r="AH143" i="36"/>
  <c r="AH26" i="36"/>
  <c r="AH62" i="36"/>
  <c r="AG146" i="36"/>
  <c r="AG165" i="36"/>
  <c r="AC194" i="34"/>
  <c r="AE190" i="35"/>
  <c r="AE192" i="35" s="1"/>
  <c r="AE183" i="35"/>
  <c r="AE185" i="35" s="1"/>
  <c r="AE177" i="35"/>
  <c r="AH31" i="34"/>
  <c r="AH67" i="34"/>
  <c r="AG151" i="34"/>
  <c r="AG170" i="34"/>
  <c r="AH28" i="36"/>
  <c r="AH64" i="36"/>
  <c r="AG148" i="36"/>
  <c r="AG167" i="36"/>
  <c r="AE158" i="34"/>
  <c r="AH52" i="2"/>
  <c r="AH22" i="2"/>
  <c r="AH27" i="36"/>
  <c r="AH63" i="36"/>
  <c r="AG166" i="36"/>
  <c r="AG147" i="36"/>
  <c r="AF176" i="34"/>
  <c r="AF176" i="35"/>
  <c r="AH34" i="34"/>
  <c r="AH70" i="34"/>
  <c r="AG173" i="34"/>
  <c r="AG154" i="34"/>
  <c r="AH24" i="36"/>
  <c r="AH60" i="36"/>
  <c r="AG144" i="36"/>
  <c r="AG163" i="36"/>
  <c r="AE158" i="35"/>
  <c r="AC198" i="34"/>
  <c r="AL32" i="35"/>
  <c r="AL68" i="35"/>
  <c r="AK152" i="35"/>
  <c r="AK171" i="35"/>
  <c r="AM29" i="35"/>
  <c r="AM65" i="35"/>
  <c r="AL149" i="35"/>
  <c r="AL168" i="35"/>
  <c r="AI70" i="31"/>
  <c r="AI34" i="31"/>
  <c r="AH154" i="31"/>
  <c r="AH173" i="31"/>
  <c r="AI63" i="31"/>
  <c r="AI27" i="31"/>
  <c r="AH166" i="31"/>
  <c r="AH147" i="31"/>
  <c r="AQ41" i="33"/>
  <c r="AP55" i="33"/>
  <c r="AU41" i="30"/>
  <c r="AT55" i="30"/>
  <c r="AG61" i="32"/>
  <c r="AG62" i="32" s="1"/>
  <c r="AI29" i="32"/>
  <c r="AJ59" i="32" s="1"/>
  <c r="AI21" i="32"/>
  <c r="AJ51" i="32" s="1"/>
  <c r="AC198" i="30"/>
  <c r="AS41" i="10"/>
  <c r="AR55" i="10"/>
  <c r="AP41" i="34"/>
  <c r="AO55" i="34"/>
  <c r="AE158" i="30"/>
  <c r="AC194" i="30"/>
  <c r="AG173" i="30"/>
  <c r="AH34" i="30"/>
  <c r="AI70" i="30" s="1"/>
  <c r="AG154" i="30"/>
  <c r="AG143" i="30"/>
  <c r="AH23" i="30"/>
  <c r="AI59" i="30" s="1"/>
  <c r="AG37" i="30"/>
  <c r="AG162" i="30"/>
  <c r="AG165" i="30"/>
  <c r="AG146" i="30"/>
  <c r="AH26" i="30"/>
  <c r="AI62" i="30" s="1"/>
  <c r="AF73" i="33"/>
  <c r="AF74" i="33" s="1"/>
  <c r="AE190" i="30"/>
  <c r="AE192" i="30" s="1"/>
  <c r="AE177" i="30"/>
  <c r="AE183" i="30"/>
  <c r="AE185" i="30" s="1"/>
  <c r="AH31" i="33"/>
  <c r="AI67" i="33" s="1"/>
  <c r="AF73" i="30"/>
  <c r="AF74" i="30" s="1"/>
  <c r="AG155" i="30"/>
  <c r="AH35" i="30"/>
  <c r="AI71" i="30" s="1"/>
  <c r="AG174" i="30"/>
  <c r="AH27" i="33"/>
  <c r="AI63" i="33" s="1"/>
  <c r="AH25" i="30"/>
  <c r="AI61" i="30" s="1"/>
  <c r="AG164" i="30"/>
  <c r="AG145" i="30"/>
  <c r="AG171" i="30"/>
  <c r="AH32" i="30"/>
  <c r="AI68" i="30" s="1"/>
  <c r="AG152" i="30"/>
  <c r="AH24" i="33"/>
  <c r="AI60" i="33" s="1"/>
  <c r="AD197" i="30"/>
  <c r="AD191" i="30"/>
  <c r="AD193" i="30" s="1"/>
  <c r="AH35" i="33"/>
  <c r="AI71" i="33" s="1"/>
  <c r="AG163" i="30"/>
  <c r="AH24" i="30"/>
  <c r="AI60" i="30" s="1"/>
  <c r="AG144" i="30"/>
  <c r="AF157" i="30"/>
  <c r="AI25" i="33"/>
  <c r="AJ61" i="33" s="1"/>
  <c r="AH34" i="33"/>
  <c r="AI70" i="33" s="1"/>
  <c r="AH28" i="33"/>
  <c r="AI64" i="33" s="1"/>
  <c r="AD196" i="30"/>
  <c r="AD184" i="30"/>
  <c r="AD186" i="30" s="1"/>
  <c r="AH30" i="33"/>
  <c r="AI66" i="33" s="1"/>
  <c r="AG172" i="30"/>
  <c r="AH33" i="30"/>
  <c r="AI69" i="30" s="1"/>
  <c r="AG153" i="30"/>
  <c r="AH29" i="33"/>
  <c r="AI65" i="33" s="1"/>
  <c r="AH32" i="33"/>
  <c r="AI68" i="33" s="1"/>
  <c r="AG147" i="30"/>
  <c r="AG166" i="30"/>
  <c r="AH27" i="30"/>
  <c r="AI63" i="30" s="1"/>
  <c r="AG169" i="30"/>
  <c r="AG150" i="30"/>
  <c r="AH30" i="30"/>
  <c r="AI66" i="30" s="1"/>
  <c r="AG148" i="30"/>
  <c r="AG167" i="30"/>
  <c r="AH28" i="30"/>
  <c r="AI64" i="30" s="1"/>
  <c r="AG149" i="30"/>
  <c r="AH29" i="30"/>
  <c r="AI65" i="30" s="1"/>
  <c r="AG168" i="30"/>
  <c r="AH33" i="33"/>
  <c r="AI69" i="33" s="1"/>
  <c r="AH26" i="33"/>
  <c r="AI62" i="33" s="1"/>
  <c r="AF176" i="30"/>
  <c r="AH23" i="33"/>
  <c r="AI59" i="33" s="1"/>
  <c r="AG37" i="33"/>
  <c r="AH31" i="30"/>
  <c r="AI67" i="30" s="1"/>
  <c r="AG151" i="30"/>
  <c r="AG170" i="30"/>
  <c r="AE189" i="30"/>
  <c r="AE182" i="30"/>
  <c r="AE178" i="30"/>
  <c r="AE179" i="30" s="1"/>
  <c r="AF191" i="31"/>
  <c r="AI23" i="31"/>
  <c r="AJ59" i="31" s="1"/>
  <c r="AH143" i="31"/>
  <c r="AH162" i="31"/>
  <c r="AJ25" i="32"/>
  <c r="AK55" i="32" s="1"/>
  <c r="AI25" i="2"/>
  <c r="AJ55" i="2" s="1"/>
  <c r="AG73" i="10"/>
  <c r="AG74" i="10" s="1"/>
  <c r="AI27" i="2"/>
  <c r="AJ57" i="2" s="1"/>
  <c r="AI24" i="2"/>
  <c r="AJ54" i="2" s="1"/>
  <c r="AI23" i="2"/>
  <c r="AJ53" i="2" s="1"/>
  <c r="AI26" i="2"/>
  <c r="AJ56" i="2" s="1"/>
  <c r="AI21" i="2"/>
  <c r="AJ51" i="2" s="1"/>
  <c r="AI28" i="2"/>
  <c r="AJ58" i="2" s="1"/>
  <c r="AJ20" i="2"/>
  <c r="AK50" i="2" s="1"/>
  <c r="AG61" i="2"/>
  <c r="AH29" i="2"/>
  <c r="AI59" i="2" s="1"/>
  <c r="AJ24" i="10"/>
  <c r="AK60" i="10" s="1"/>
  <c r="AI31" i="10"/>
  <c r="AJ67" i="10" s="1"/>
  <c r="AI28" i="10"/>
  <c r="AJ64" i="10" s="1"/>
  <c r="AI26" i="10"/>
  <c r="AJ62" i="10" s="1"/>
  <c r="AI34" i="10"/>
  <c r="AJ70" i="10" s="1"/>
  <c r="AI29" i="10"/>
  <c r="AJ65" i="10" s="1"/>
  <c r="AI27" i="10"/>
  <c r="AJ63" i="10" s="1"/>
  <c r="AI32" i="10"/>
  <c r="AJ68" i="10" s="1"/>
  <c r="AI35" i="10"/>
  <c r="AJ71" i="10" s="1"/>
  <c r="AI25" i="10"/>
  <c r="AJ61" i="10" s="1"/>
  <c r="AJ24" i="32"/>
  <c r="AK54" i="32" s="1"/>
  <c r="AJ26" i="32"/>
  <c r="AK56" i="32" s="1"/>
  <c r="AK20" i="32"/>
  <c r="AL50" i="32" s="1"/>
  <c r="AJ23" i="32"/>
  <c r="AK53" i="32" s="1"/>
  <c r="AJ27" i="32"/>
  <c r="AK57" i="32" s="1"/>
  <c r="BJ35" i="32" l="1"/>
  <c r="BI46" i="32"/>
  <c r="AK21" i="50"/>
  <c r="AK23" i="50" s="1"/>
  <c r="AL2" i="50"/>
  <c r="AL20" i="50"/>
  <c r="AL27" i="50"/>
  <c r="AE198" i="31"/>
  <c r="AH31" i="32"/>
  <c r="AG74" i="35"/>
  <c r="AI58" i="32"/>
  <c r="AI28" i="32"/>
  <c r="AI66" i="10"/>
  <c r="AI30" i="10"/>
  <c r="AF158" i="35"/>
  <c r="AG62" i="2"/>
  <c r="AH74" i="31"/>
  <c r="AY2" i="43"/>
  <c r="AX80" i="43"/>
  <c r="AX77" i="43"/>
  <c r="AX82" i="43" s="1"/>
  <c r="AX78" i="43"/>
  <c r="AX83" i="43" s="1"/>
  <c r="AX79" i="43"/>
  <c r="AX84" i="43" s="1"/>
  <c r="AO5" i="28"/>
  <c r="AN4" i="2"/>
  <c r="AN21" i="28"/>
  <c r="AN13" i="28"/>
  <c r="AL77" i="32"/>
  <c r="AL65" i="32"/>
  <c r="AL49" i="32"/>
  <c r="AL34" i="32"/>
  <c r="AL19" i="32"/>
  <c r="AL188" i="31"/>
  <c r="AL161" i="31"/>
  <c r="AL181" i="31"/>
  <c r="AL142" i="31"/>
  <c r="AL109" i="31"/>
  <c r="AL77" i="31"/>
  <c r="AL40" i="31"/>
  <c r="AL92" i="31"/>
  <c r="AL126" i="31"/>
  <c r="AL58" i="31"/>
  <c r="AL22" i="31"/>
  <c r="AL92" i="33"/>
  <c r="AL77" i="33"/>
  <c r="AL58" i="33"/>
  <c r="AL40" i="33"/>
  <c r="AL22" i="33"/>
  <c r="AL87" i="28"/>
  <c r="AL95" i="28" s="1"/>
  <c r="AL103" i="28" s="1"/>
  <c r="AL67" i="28"/>
  <c r="AL75" i="28" s="1"/>
  <c r="AL181" i="34"/>
  <c r="AL109" i="34"/>
  <c r="AL58" i="34"/>
  <c r="AL126" i="34"/>
  <c r="AL142" i="34"/>
  <c r="AL188" i="34"/>
  <c r="AL22" i="34"/>
  <c r="AL40" i="34"/>
  <c r="AL92" i="34"/>
  <c r="AL77" i="34"/>
  <c r="AL161" i="34"/>
  <c r="AL188" i="35"/>
  <c r="AL142" i="35"/>
  <c r="AL126" i="35"/>
  <c r="AL58" i="35"/>
  <c r="AL77" i="35"/>
  <c r="AL22" i="35"/>
  <c r="AL40" i="35"/>
  <c r="AL181" i="35"/>
  <c r="AL161" i="35"/>
  <c r="AL109" i="35"/>
  <c r="AL92" i="35"/>
  <c r="AM34" i="28"/>
  <c r="AM59" i="28" s="1"/>
  <c r="AL92" i="10"/>
  <c r="AL58" i="10"/>
  <c r="AL22" i="10"/>
  <c r="AL77" i="10"/>
  <c r="AL40" i="10"/>
  <c r="AL76" i="43"/>
  <c r="AL58" i="43"/>
  <c r="AL89" i="43"/>
  <c r="AL40" i="43"/>
  <c r="AL22" i="43"/>
  <c r="AL181" i="36"/>
  <c r="AL109" i="36"/>
  <c r="AL161" i="36"/>
  <c r="AL126" i="36"/>
  <c r="AL58" i="36"/>
  <c r="AL40" i="36"/>
  <c r="AL77" i="36"/>
  <c r="AL22" i="36"/>
  <c r="AL188" i="36"/>
  <c r="AL92" i="36"/>
  <c r="AL142" i="36"/>
  <c r="AL188" i="30"/>
  <c r="AL22" i="30"/>
  <c r="AL161" i="30"/>
  <c r="AL109" i="30"/>
  <c r="AL142" i="30"/>
  <c r="AL126" i="30"/>
  <c r="AL92" i="30"/>
  <c r="AL40" i="30"/>
  <c r="AL58" i="30"/>
  <c r="AL181" i="30"/>
  <c r="AL77" i="30"/>
  <c r="AM4" i="43"/>
  <c r="AM4" i="50" s="1"/>
  <c r="AM4" i="35"/>
  <c r="AM4" i="33"/>
  <c r="AM4" i="31"/>
  <c r="AM4" i="36"/>
  <c r="AM4" i="34"/>
  <c r="AM4" i="32"/>
  <c r="AM4" i="30"/>
  <c r="AM4" i="29"/>
  <c r="AM4" i="10"/>
  <c r="AM77" i="2"/>
  <c r="AM49" i="2"/>
  <c r="AM19" i="2"/>
  <c r="AM65" i="2"/>
  <c r="AM34" i="2"/>
  <c r="AL126" i="29"/>
  <c r="AL181" i="29"/>
  <c r="AL142" i="29"/>
  <c r="AL188" i="29"/>
  <c r="AL161" i="29"/>
  <c r="AL40" i="29"/>
  <c r="AL58" i="29"/>
  <c r="AL77" i="29"/>
  <c r="AL92" i="29"/>
  <c r="AL22" i="29"/>
  <c r="AL109" i="29"/>
  <c r="AX39" i="2"/>
  <c r="AW46" i="2"/>
  <c r="AF182" i="35"/>
  <c r="AF184" i="35" s="1"/>
  <c r="AI61" i="31"/>
  <c r="AI73" i="31" s="1"/>
  <c r="AH145" i="31"/>
  <c r="AH157" i="31" s="1"/>
  <c r="AH189" i="31" s="1"/>
  <c r="AH164" i="31"/>
  <c r="AH176" i="31" s="1"/>
  <c r="AI25" i="31"/>
  <c r="AI37" i="31" s="1"/>
  <c r="AH37" i="10"/>
  <c r="AI52" i="32"/>
  <c r="AI22" i="32"/>
  <c r="AF178" i="35"/>
  <c r="AF179" i="35" s="1"/>
  <c r="AI69" i="10"/>
  <c r="AI33" i="10"/>
  <c r="AF182" i="36"/>
  <c r="AF184" i="36" s="1"/>
  <c r="AF186" i="36" s="1"/>
  <c r="AF158" i="36"/>
  <c r="AE197" i="36"/>
  <c r="AG177" i="31"/>
  <c r="AF193" i="31"/>
  <c r="AF197" i="31"/>
  <c r="AF198" i="31" s="1"/>
  <c r="AD194" i="36"/>
  <c r="AF177" i="34"/>
  <c r="AG190" i="31"/>
  <c r="AG192" i="31" s="1"/>
  <c r="AG157" i="36"/>
  <c r="AG189" i="36" s="1"/>
  <c r="AF184" i="31"/>
  <c r="AF186" i="31" s="1"/>
  <c r="AE186" i="36"/>
  <c r="AE194" i="36" s="1"/>
  <c r="AF190" i="36"/>
  <c r="AF192" i="36" s="1"/>
  <c r="AG157" i="35"/>
  <c r="AY41" i="35"/>
  <c r="AX55" i="35"/>
  <c r="AG182" i="31"/>
  <c r="AG184" i="31" s="1"/>
  <c r="AG186" i="31" s="1"/>
  <c r="AG158" i="31"/>
  <c r="AG178" i="31"/>
  <c r="AG179" i="31" s="1"/>
  <c r="AI59" i="10"/>
  <c r="AI23" i="10"/>
  <c r="AG74" i="34"/>
  <c r="AE196" i="36"/>
  <c r="AG176" i="36"/>
  <c r="AG183" i="36" s="1"/>
  <c r="AG185" i="36" s="1"/>
  <c r="AF177" i="36"/>
  <c r="AF178" i="36"/>
  <c r="AF179" i="36" s="1"/>
  <c r="AH73" i="36"/>
  <c r="AH74" i="36" s="1"/>
  <c r="AD198" i="34"/>
  <c r="AF158" i="34"/>
  <c r="AJ70" i="31"/>
  <c r="AJ34" i="31"/>
  <c r="AI173" i="31"/>
  <c r="AI154" i="31"/>
  <c r="AJ66" i="31"/>
  <c r="AI150" i="31"/>
  <c r="AJ30" i="31"/>
  <c r="AI169" i="31"/>
  <c r="AJ65" i="31"/>
  <c r="AI149" i="31"/>
  <c r="AJ29" i="31"/>
  <c r="AI168" i="31"/>
  <c r="AG176" i="34"/>
  <c r="AM27" i="35"/>
  <c r="AM63" i="35"/>
  <c r="AL166" i="35"/>
  <c r="AL147" i="35"/>
  <c r="AQ26" i="35"/>
  <c r="AQ62" i="35"/>
  <c r="AP146" i="35"/>
  <c r="AP165" i="35"/>
  <c r="AM32" i="35"/>
  <c r="AM68" i="35"/>
  <c r="AL152" i="35"/>
  <c r="AL171" i="35"/>
  <c r="AI27" i="36"/>
  <c r="AI63" i="36"/>
  <c r="AH147" i="36"/>
  <c r="AH166" i="36"/>
  <c r="AK24" i="35"/>
  <c r="AK60" i="35"/>
  <c r="AJ163" i="35"/>
  <c r="AJ144" i="35"/>
  <c r="AI30" i="36"/>
  <c r="AI66" i="36"/>
  <c r="AH169" i="36"/>
  <c r="AH150" i="36"/>
  <c r="AI32" i="34"/>
  <c r="AI68" i="34"/>
  <c r="AH171" i="34"/>
  <c r="AH152" i="34"/>
  <c r="AI28" i="34"/>
  <c r="AI64" i="34"/>
  <c r="AH148" i="34"/>
  <c r="AH167" i="34"/>
  <c r="AF191" i="35"/>
  <c r="AI28" i="36"/>
  <c r="AI64" i="36"/>
  <c r="AH148" i="36"/>
  <c r="AH167" i="36"/>
  <c r="AI30" i="34"/>
  <c r="AI66" i="34"/>
  <c r="AH150" i="34"/>
  <c r="AH169" i="34"/>
  <c r="AN33" i="35"/>
  <c r="AN69" i="35"/>
  <c r="AM172" i="35"/>
  <c r="AM153" i="35"/>
  <c r="AG157" i="34"/>
  <c r="AJ69" i="31"/>
  <c r="AJ33" i="31"/>
  <c r="AI153" i="31"/>
  <c r="AI172" i="31"/>
  <c r="AI27" i="34"/>
  <c r="AI63" i="34"/>
  <c r="AH166" i="34"/>
  <c r="AH147" i="34"/>
  <c r="AH73" i="35"/>
  <c r="AJ62" i="31"/>
  <c r="AI146" i="31"/>
  <c r="AJ26" i="31"/>
  <c r="AI165" i="31"/>
  <c r="AF189" i="34"/>
  <c r="AF182" i="34"/>
  <c r="AI34" i="34"/>
  <c r="AI70" i="34"/>
  <c r="AH173" i="34"/>
  <c r="AH154" i="34"/>
  <c r="AI52" i="2"/>
  <c r="AI22" i="2"/>
  <c r="AJ23" i="36"/>
  <c r="AJ59" i="36"/>
  <c r="AI143" i="36"/>
  <c r="AI162" i="36"/>
  <c r="AI24" i="34"/>
  <c r="AI60" i="34"/>
  <c r="AH144" i="34"/>
  <c r="AH163" i="34"/>
  <c r="AI26" i="34"/>
  <c r="AI62" i="34"/>
  <c r="AH165" i="34"/>
  <c r="AH146" i="34"/>
  <c r="AL29" i="36"/>
  <c r="AL65" i="36"/>
  <c r="AK168" i="36"/>
  <c r="AK149" i="36"/>
  <c r="AH73" i="34"/>
  <c r="AH179" i="34" s="1"/>
  <c r="AI23" i="35"/>
  <c r="AI59" i="35"/>
  <c r="AH162" i="35"/>
  <c r="AH143" i="35"/>
  <c r="AH37" i="35"/>
  <c r="AJ35" i="31"/>
  <c r="AJ71" i="31"/>
  <c r="AI174" i="31"/>
  <c r="AI155" i="31"/>
  <c r="AI25" i="36"/>
  <c r="AI61" i="36"/>
  <c r="AH145" i="36"/>
  <c r="AH164" i="36"/>
  <c r="AI31" i="35"/>
  <c r="AI67" i="35"/>
  <c r="AH170" i="35"/>
  <c r="AH151" i="35"/>
  <c r="AJ63" i="31"/>
  <c r="AJ27" i="31"/>
  <c r="AI166" i="31"/>
  <c r="AI147" i="31"/>
  <c r="AF183" i="35"/>
  <c r="AF185" i="35" s="1"/>
  <c r="AF190" i="35"/>
  <c r="AF192" i="35" s="1"/>
  <c r="AJ68" i="31"/>
  <c r="AJ32" i="31"/>
  <c r="AI171" i="31"/>
  <c r="AI152" i="31"/>
  <c r="AI31" i="36"/>
  <c r="AI67" i="36"/>
  <c r="AH170" i="36"/>
  <c r="AH151" i="36"/>
  <c r="AI23" i="34"/>
  <c r="AI59" i="34"/>
  <c r="AH143" i="34"/>
  <c r="AH162" i="34"/>
  <c r="AH37" i="34"/>
  <c r="AE196" i="34"/>
  <c r="AE184" i="34"/>
  <c r="AE186" i="34" s="1"/>
  <c r="AN25" i="35"/>
  <c r="AN61" i="35"/>
  <c r="AM164" i="35"/>
  <c r="AM145" i="35"/>
  <c r="AI32" i="36"/>
  <c r="AI68" i="36"/>
  <c r="AH171" i="36"/>
  <c r="AH152" i="36"/>
  <c r="AJ60" i="31"/>
  <c r="AJ24" i="31"/>
  <c r="AI163" i="31"/>
  <c r="AI144" i="31"/>
  <c r="AF191" i="36"/>
  <c r="AN29" i="35"/>
  <c r="AN65" i="35"/>
  <c r="AM168" i="35"/>
  <c r="AM149" i="35"/>
  <c r="AF190" i="34"/>
  <c r="AF192" i="34" s="1"/>
  <c r="AF183" i="34"/>
  <c r="AF185" i="34" s="1"/>
  <c r="AK67" i="31"/>
  <c r="AK31" i="31"/>
  <c r="AJ151" i="31"/>
  <c r="AJ170" i="31"/>
  <c r="AE191" i="34"/>
  <c r="AE193" i="34" s="1"/>
  <c r="AE197" i="34"/>
  <c r="AI33" i="36"/>
  <c r="AI69" i="36"/>
  <c r="AH153" i="36"/>
  <c r="AH172" i="36"/>
  <c r="AJ64" i="31"/>
  <c r="AJ28" i="31"/>
  <c r="AI148" i="31"/>
  <c r="AI167" i="31"/>
  <c r="AE196" i="35"/>
  <c r="AE184" i="35"/>
  <c r="AE186" i="35" s="1"/>
  <c r="AI31" i="34"/>
  <c r="AI67" i="34"/>
  <c r="AH151" i="34"/>
  <c r="AH170" i="34"/>
  <c r="AI26" i="36"/>
  <c r="AI62" i="36"/>
  <c r="AH165" i="36"/>
  <c r="AH146" i="36"/>
  <c r="AI34" i="35"/>
  <c r="AI70" i="35"/>
  <c r="AH154" i="35"/>
  <c r="AH173" i="35"/>
  <c r="AI33" i="34"/>
  <c r="AI69" i="34"/>
  <c r="AH172" i="34"/>
  <c r="AH153" i="34"/>
  <c r="AI24" i="36"/>
  <c r="AI60" i="36"/>
  <c r="AH163" i="36"/>
  <c r="AH144" i="36"/>
  <c r="AF177" i="35"/>
  <c r="AH37" i="36"/>
  <c r="AN30" i="35"/>
  <c r="AN66" i="35"/>
  <c r="AM150" i="35"/>
  <c r="AM169" i="35"/>
  <c r="AI34" i="36"/>
  <c r="AI70" i="36"/>
  <c r="AH154" i="36"/>
  <c r="AH173" i="36"/>
  <c r="AI25" i="34"/>
  <c r="AI61" i="34"/>
  <c r="AH145" i="34"/>
  <c r="AH164" i="34"/>
  <c r="AD194" i="34"/>
  <c r="AG176" i="35"/>
  <c r="AE197" i="35"/>
  <c r="AE191" i="35"/>
  <c r="AE193" i="35" s="1"/>
  <c r="AM28" i="35"/>
  <c r="AM64" i="35"/>
  <c r="AL148" i="35"/>
  <c r="AL167" i="35"/>
  <c r="AI29" i="34"/>
  <c r="AI65" i="34"/>
  <c r="AH149" i="34"/>
  <c r="AH168" i="34"/>
  <c r="AI35" i="36"/>
  <c r="AI71" i="36"/>
  <c r="AH155" i="36"/>
  <c r="AH174" i="36"/>
  <c r="AN35" i="35"/>
  <c r="AN71" i="35"/>
  <c r="AM155" i="35"/>
  <c r="AM174" i="35"/>
  <c r="AI35" i="34"/>
  <c r="AI71" i="34"/>
  <c r="AH174" i="34"/>
  <c r="AH155" i="34"/>
  <c r="AR41" i="33"/>
  <c r="AQ55" i="33"/>
  <c r="AV41" i="30"/>
  <c r="AU55" i="30"/>
  <c r="AH61" i="32"/>
  <c r="AH62" i="32" s="1"/>
  <c r="AJ21" i="32"/>
  <c r="AK51" i="32" s="1"/>
  <c r="AJ29" i="32"/>
  <c r="AK59" i="32" s="1"/>
  <c r="AT41" i="10"/>
  <c r="AS55" i="10"/>
  <c r="AD194" i="30"/>
  <c r="AQ41" i="34"/>
  <c r="AP55" i="34"/>
  <c r="AG73" i="33"/>
  <c r="AG74" i="33" s="1"/>
  <c r="AD198" i="30"/>
  <c r="AG176" i="30"/>
  <c r="AI32" i="33"/>
  <c r="AJ68" i="33" s="1"/>
  <c r="AI30" i="33"/>
  <c r="AJ66" i="33" s="1"/>
  <c r="AI32" i="30"/>
  <c r="AJ68" i="30" s="1"/>
  <c r="AH171" i="30"/>
  <c r="AH152" i="30"/>
  <c r="AI31" i="33"/>
  <c r="AJ67" i="33" s="1"/>
  <c r="AE184" i="30"/>
  <c r="AE186" i="30" s="1"/>
  <c r="AE196" i="30"/>
  <c r="AI23" i="33"/>
  <c r="AJ59" i="33" s="1"/>
  <c r="AH37" i="33"/>
  <c r="AH149" i="30"/>
  <c r="AH168" i="30"/>
  <c r="AI29" i="30"/>
  <c r="AJ65" i="30" s="1"/>
  <c r="AH150" i="30"/>
  <c r="AH169" i="30"/>
  <c r="AI30" i="30"/>
  <c r="AJ66" i="30" s="1"/>
  <c r="AH143" i="30"/>
  <c r="AH37" i="30"/>
  <c r="AH162" i="30"/>
  <c r="AI23" i="30"/>
  <c r="AJ59" i="30" s="1"/>
  <c r="AE191" i="30"/>
  <c r="AE193" i="30" s="1"/>
  <c r="AE197" i="30"/>
  <c r="AF183" i="30"/>
  <c r="AF185" i="30" s="1"/>
  <c r="AF190" i="30"/>
  <c r="AF192" i="30" s="1"/>
  <c r="AI29" i="33"/>
  <c r="AJ65" i="33" s="1"/>
  <c r="AH165" i="30"/>
  <c r="AH146" i="30"/>
  <c r="AI26" i="30"/>
  <c r="AJ62" i="30" s="1"/>
  <c r="AG157" i="30"/>
  <c r="AI26" i="33"/>
  <c r="AJ62" i="33" s="1"/>
  <c r="AI35" i="33"/>
  <c r="AJ71" i="33" s="1"/>
  <c r="AH147" i="30"/>
  <c r="AH166" i="30"/>
  <c r="AI27" i="30"/>
  <c r="AJ63" i="30" s="1"/>
  <c r="AJ25" i="33"/>
  <c r="AK61" i="33" s="1"/>
  <c r="AF189" i="30"/>
  <c r="AF178" i="30"/>
  <c r="AF179" i="30" s="1"/>
  <c r="AF182" i="30"/>
  <c r="AF158" i="30"/>
  <c r="AI33" i="33"/>
  <c r="AJ69" i="33" s="1"/>
  <c r="AI28" i="33"/>
  <c r="AJ64" i="33" s="1"/>
  <c r="AI24" i="33"/>
  <c r="AJ60" i="33" s="1"/>
  <c r="AH173" i="30"/>
  <c r="AH154" i="30"/>
  <c r="AI34" i="30"/>
  <c r="AJ70" i="30" s="1"/>
  <c r="AH170" i="30"/>
  <c r="AI31" i="30"/>
  <c r="AJ67" i="30" s="1"/>
  <c r="AH151" i="30"/>
  <c r="AH153" i="30"/>
  <c r="AI33" i="30"/>
  <c r="AJ69" i="30" s="1"/>
  <c r="AH172" i="30"/>
  <c r="AH144" i="30"/>
  <c r="AI24" i="30"/>
  <c r="AJ60" i="30" s="1"/>
  <c r="AH163" i="30"/>
  <c r="AH164" i="30"/>
  <c r="AH145" i="30"/>
  <c r="AI25" i="30"/>
  <c r="AJ61" i="30" s="1"/>
  <c r="AH155" i="30"/>
  <c r="AI35" i="30"/>
  <c r="AJ71" i="30" s="1"/>
  <c r="AH174" i="30"/>
  <c r="AG73" i="30"/>
  <c r="AG74" i="30" s="1"/>
  <c r="AH167" i="30"/>
  <c r="AH148" i="30"/>
  <c r="AI28" i="30"/>
  <c r="AJ64" i="30" s="1"/>
  <c r="AI34" i="33"/>
  <c r="AJ70" i="33" s="1"/>
  <c r="AI27" i="33"/>
  <c r="AJ63" i="33" s="1"/>
  <c r="AF177" i="30"/>
  <c r="AG191" i="31"/>
  <c r="AI162" i="31"/>
  <c r="AI143" i="31"/>
  <c r="AJ23" i="31"/>
  <c r="AK59" i="31" s="1"/>
  <c r="AK25" i="32"/>
  <c r="AL55" i="32" s="1"/>
  <c r="AJ25" i="2"/>
  <c r="AK55" i="2" s="1"/>
  <c r="AH61" i="2"/>
  <c r="AI29" i="2"/>
  <c r="AJ59" i="2" s="1"/>
  <c r="AJ28" i="2"/>
  <c r="AK58" i="2" s="1"/>
  <c r="AJ23" i="2"/>
  <c r="AK53" i="2" s="1"/>
  <c r="AJ26" i="2"/>
  <c r="AK56" i="2" s="1"/>
  <c r="AK20" i="2"/>
  <c r="AL50" i="2" s="1"/>
  <c r="AJ24" i="2"/>
  <c r="AK54" i="2" s="1"/>
  <c r="AJ27" i="2"/>
  <c r="AK57" i="2" s="1"/>
  <c r="AJ21" i="2"/>
  <c r="AK51" i="2" s="1"/>
  <c r="AH31" i="2"/>
  <c r="AJ27" i="10"/>
  <c r="AK63" i="10" s="1"/>
  <c r="AJ31" i="10"/>
  <c r="AK67" i="10" s="1"/>
  <c r="AJ29" i="10"/>
  <c r="AK65" i="10" s="1"/>
  <c r="AK24" i="10"/>
  <c r="AL60" i="10" s="1"/>
  <c r="AJ34" i="10"/>
  <c r="AK70" i="10" s="1"/>
  <c r="AJ35" i="10"/>
  <c r="AK71" i="10" s="1"/>
  <c r="AJ25" i="10"/>
  <c r="AK61" i="10" s="1"/>
  <c r="AJ26" i="10"/>
  <c r="AK62" i="10" s="1"/>
  <c r="AJ28" i="10"/>
  <c r="AK64" i="10" s="1"/>
  <c r="AH73" i="10"/>
  <c r="AH74" i="10" s="1"/>
  <c r="AJ32" i="10"/>
  <c r="AK68" i="10" s="1"/>
  <c r="AK27" i="32"/>
  <c r="AL57" i="32" s="1"/>
  <c r="AK26" i="32"/>
  <c r="AL56" i="32" s="1"/>
  <c r="AK23" i="32"/>
  <c r="AL53" i="32" s="1"/>
  <c r="AL20" i="32"/>
  <c r="AM50" i="32" s="1"/>
  <c r="AK24" i="32"/>
  <c r="AL54" i="32" s="1"/>
  <c r="BK35" i="32" l="1"/>
  <c r="BJ46" i="32"/>
  <c r="AL21" i="50"/>
  <c r="AL23" i="50" s="1"/>
  <c r="AM2" i="50"/>
  <c r="AM27" i="50"/>
  <c r="AM20" i="50"/>
  <c r="AG177" i="34"/>
  <c r="AG158" i="35"/>
  <c r="AI31" i="32"/>
  <c r="AH74" i="35"/>
  <c r="AJ58" i="32"/>
  <c r="AJ28" i="32"/>
  <c r="AJ66" i="10"/>
  <c r="AJ30" i="10"/>
  <c r="AH62" i="2"/>
  <c r="AF196" i="36"/>
  <c r="AI74" i="31"/>
  <c r="AZ2" i="43"/>
  <c r="AY80" i="43"/>
  <c r="AY77" i="43"/>
  <c r="AY82" i="43" s="1"/>
  <c r="AY79" i="43"/>
  <c r="AY84" i="43" s="1"/>
  <c r="AY78" i="43"/>
  <c r="AY83" i="43" s="1"/>
  <c r="AM126" i="36"/>
  <c r="AM188" i="36"/>
  <c r="AM142" i="36"/>
  <c r="AM161" i="36"/>
  <c r="AM77" i="36"/>
  <c r="AM109" i="36"/>
  <c r="AM181" i="36"/>
  <c r="AM92" i="36"/>
  <c r="AM40" i="36"/>
  <c r="AM22" i="36"/>
  <c r="AM58" i="36"/>
  <c r="AM188" i="31"/>
  <c r="AM126" i="31"/>
  <c r="AM92" i="31"/>
  <c r="AM58" i="31"/>
  <c r="AM22" i="31"/>
  <c r="AM181" i="31"/>
  <c r="AM77" i="31"/>
  <c r="AM161" i="31"/>
  <c r="AM40" i="31"/>
  <c r="AM142" i="31"/>
  <c r="AM109" i="31"/>
  <c r="AM77" i="33"/>
  <c r="AM40" i="33"/>
  <c r="AM92" i="33"/>
  <c r="AM58" i="33"/>
  <c r="AM22" i="33"/>
  <c r="AM92" i="10"/>
  <c r="AM22" i="10"/>
  <c r="AM58" i="10"/>
  <c r="AM77" i="10"/>
  <c r="AM40" i="10"/>
  <c r="AM188" i="35"/>
  <c r="AM181" i="35"/>
  <c r="AM126" i="35"/>
  <c r="AM142" i="35"/>
  <c r="AM109" i="35"/>
  <c r="AM58" i="35"/>
  <c r="AM22" i="35"/>
  <c r="AM161" i="35"/>
  <c r="AM92" i="35"/>
  <c r="AM40" i="35"/>
  <c r="AM77" i="35"/>
  <c r="AM76" i="43"/>
  <c r="AM58" i="43"/>
  <c r="AM40" i="43"/>
  <c r="AM22" i="43"/>
  <c r="AM89" i="43"/>
  <c r="AM22" i="30"/>
  <c r="AM188" i="30"/>
  <c r="AM142" i="30"/>
  <c r="AM181" i="30"/>
  <c r="AM126" i="30"/>
  <c r="AM77" i="30"/>
  <c r="AM161" i="30"/>
  <c r="AM92" i="30"/>
  <c r="AM109" i="30"/>
  <c r="AM58" i="30"/>
  <c r="AM40" i="30"/>
  <c r="AN34" i="28"/>
  <c r="AN59" i="28" s="1"/>
  <c r="AM77" i="32"/>
  <c r="AM65" i="32"/>
  <c r="AM34" i="32"/>
  <c r="AM19" i="32"/>
  <c r="AM49" i="32"/>
  <c r="AN4" i="36"/>
  <c r="AN4" i="34"/>
  <c r="AN4" i="32"/>
  <c r="AN4" i="30"/>
  <c r="AN4" i="31"/>
  <c r="AN4" i="43"/>
  <c r="AN4" i="50" s="1"/>
  <c r="AN4" i="35"/>
  <c r="AN4" i="33"/>
  <c r="AN4" i="29"/>
  <c r="AN4" i="10"/>
  <c r="AN77" i="2"/>
  <c r="AN65" i="2"/>
  <c r="AN49" i="2"/>
  <c r="AN34" i="2"/>
  <c r="AN19" i="2"/>
  <c r="AM126" i="29"/>
  <c r="AM142" i="29"/>
  <c r="AM58" i="29"/>
  <c r="AM161" i="29"/>
  <c r="AM181" i="29"/>
  <c r="AM77" i="29"/>
  <c r="AM92" i="29"/>
  <c r="AM188" i="29"/>
  <c r="AM22" i="29"/>
  <c r="AM40" i="29"/>
  <c r="AM109" i="29"/>
  <c r="AM142" i="34"/>
  <c r="AM92" i="34"/>
  <c r="AM161" i="34"/>
  <c r="AM188" i="34"/>
  <c r="AM22" i="34"/>
  <c r="AM77" i="34"/>
  <c r="AM126" i="34"/>
  <c r="AM40" i="34"/>
  <c r="AM181" i="34"/>
  <c r="AM109" i="34"/>
  <c r="AM58" i="34"/>
  <c r="AM67" i="28"/>
  <c r="AM75" i="28" s="1"/>
  <c r="AM87" i="28"/>
  <c r="AM95" i="28" s="1"/>
  <c r="AM103" i="28" s="1"/>
  <c r="AP5" i="28"/>
  <c r="AO4" i="2"/>
  <c r="AO21" i="28"/>
  <c r="AO13" i="28"/>
  <c r="AY39" i="2"/>
  <c r="AX46" i="2"/>
  <c r="AJ61" i="31"/>
  <c r="AJ73" i="31" s="1"/>
  <c r="AJ25" i="31"/>
  <c r="AJ37" i="31" s="1"/>
  <c r="AI145" i="31"/>
  <c r="AI157" i="31" s="1"/>
  <c r="AI189" i="31" s="1"/>
  <c r="AI164" i="31"/>
  <c r="AI176" i="31" s="1"/>
  <c r="AI183" i="31" s="1"/>
  <c r="AI185" i="31" s="1"/>
  <c r="AI37" i="10"/>
  <c r="AJ52" i="32"/>
  <c r="AJ22" i="32"/>
  <c r="AE198" i="36"/>
  <c r="AF194" i="31"/>
  <c r="AG193" i="31"/>
  <c r="AG194" i="31" s="1"/>
  <c r="AG197" i="31"/>
  <c r="AJ69" i="10"/>
  <c r="AJ33" i="10"/>
  <c r="AH177" i="31"/>
  <c r="AG158" i="36"/>
  <c r="AG178" i="35"/>
  <c r="AG179" i="35" s="1"/>
  <c r="AI73" i="36"/>
  <c r="AI74" i="36" s="1"/>
  <c r="AI37" i="36"/>
  <c r="AG182" i="36"/>
  <c r="AG184" i="36" s="1"/>
  <c r="AG186" i="36" s="1"/>
  <c r="AF197" i="36"/>
  <c r="AF193" i="36"/>
  <c r="AF194" i="36" s="1"/>
  <c r="AG196" i="31"/>
  <c r="AG189" i="35"/>
  <c r="AG191" i="35" s="1"/>
  <c r="AH158" i="31"/>
  <c r="AG182" i="35"/>
  <c r="AG184" i="35" s="1"/>
  <c r="AH178" i="31"/>
  <c r="AH179" i="31" s="1"/>
  <c r="AH183" i="31"/>
  <c r="AH185" i="31" s="1"/>
  <c r="AH190" i="31"/>
  <c r="AH192" i="31" s="1"/>
  <c r="AG190" i="36"/>
  <c r="AG192" i="36" s="1"/>
  <c r="AG178" i="36"/>
  <c r="AG179" i="36" s="1"/>
  <c r="AG177" i="36"/>
  <c r="AH176" i="35"/>
  <c r="AH190" i="35" s="1"/>
  <c r="AH192" i="35" s="1"/>
  <c r="AZ41" i="35"/>
  <c r="AY55" i="35"/>
  <c r="AJ59" i="10"/>
  <c r="AJ23" i="10"/>
  <c r="AH182" i="31"/>
  <c r="AH157" i="36"/>
  <c r="AG158" i="34"/>
  <c r="AH176" i="36"/>
  <c r="AH183" i="36" s="1"/>
  <c r="AH185" i="36" s="1"/>
  <c r="AH74" i="34"/>
  <c r="AE194" i="34"/>
  <c r="AJ34" i="35"/>
  <c r="AJ70" i="35"/>
  <c r="AI173" i="35"/>
  <c r="AI154" i="35"/>
  <c r="AJ31" i="34"/>
  <c r="AJ67" i="34"/>
  <c r="AI151" i="34"/>
  <c r="AI170" i="34"/>
  <c r="AK60" i="31"/>
  <c r="AJ144" i="31"/>
  <c r="AJ163" i="31"/>
  <c r="AK24" i="31"/>
  <c r="AI73" i="34"/>
  <c r="AI179" i="34" s="1"/>
  <c r="AK68" i="31"/>
  <c r="AJ171" i="31"/>
  <c r="AK32" i="31"/>
  <c r="AJ152" i="31"/>
  <c r="AH157" i="35"/>
  <c r="AM29" i="36"/>
  <c r="AM65" i="36"/>
  <c r="AL168" i="36"/>
  <c r="AL149" i="36"/>
  <c r="AJ24" i="34"/>
  <c r="AJ60" i="34"/>
  <c r="AI163" i="34"/>
  <c r="AI144" i="34"/>
  <c r="AJ27" i="34"/>
  <c r="AJ63" i="34"/>
  <c r="AI166" i="34"/>
  <c r="AI147" i="34"/>
  <c r="AR26" i="35"/>
  <c r="AR62" i="35"/>
  <c r="AQ165" i="35"/>
  <c r="AQ146" i="35"/>
  <c r="AO30" i="35"/>
  <c r="AO66" i="35"/>
  <c r="AN169" i="35"/>
  <c r="AN150" i="35"/>
  <c r="AJ23" i="34"/>
  <c r="AJ59" i="34"/>
  <c r="AI143" i="34"/>
  <c r="AI162" i="34"/>
  <c r="AI37" i="34"/>
  <c r="AK62" i="31"/>
  <c r="AJ146" i="31"/>
  <c r="AK26" i="31"/>
  <c r="AJ165" i="31"/>
  <c r="AJ32" i="34"/>
  <c r="AJ68" i="34"/>
  <c r="AI171" i="34"/>
  <c r="AI152" i="34"/>
  <c r="AK70" i="31"/>
  <c r="AK34" i="31"/>
  <c r="AJ173" i="31"/>
  <c r="AJ154" i="31"/>
  <c r="AN28" i="35"/>
  <c r="AN64" i="35"/>
  <c r="AM167" i="35"/>
  <c r="AM148" i="35"/>
  <c r="AJ28" i="34"/>
  <c r="AJ64" i="34"/>
  <c r="AI167" i="34"/>
  <c r="AI148" i="34"/>
  <c r="AJ25" i="36"/>
  <c r="AJ61" i="36"/>
  <c r="AI145" i="36"/>
  <c r="AI164" i="36"/>
  <c r="AI73" i="35"/>
  <c r="AJ28" i="36"/>
  <c r="AJ64" i="36"/>
  <c r="AI148" i="36"/>
  <c r="AI167" i="36"/>
  <c r="AN32" i="35"/>
  <c r="AN68" i="35"/>
  <c r="AM152" i="35"/>
  <c r="AM171" i="35"/>
  <c r="AJ25" i="34"/>
  <c r="AJ61" i="34"/>
  <c r="AI145" i="34"/>
  <c r="AI164" i="34"/>
  <c r="AO25" i="35"/>
  <c r="AO61" i="35"/>
  <c r="AN164" i="35"/>
  <c r="AN145" i="35"/>
  <c r="AL24" i="35"/>
  <c r="AL60" i="35"/>
  <c r="AK144" i="35"/>
  <c r="AK163" i="35"/>
  <c r="AG177" i="35"/>
  <c r="AE194" i="35"/>
  <c r="AL67" i="31"/>
  <c r="AL31" i="31"/>
  <c r="AK151" i="31"/>
  <c r="AK170" i="31"/>
  <c r="AO29" i="35"/>
  <c r="AO65" i="35"/>
  <c r="AN149" i="35"/>
  <c r="AN168" i="35"/>
  <c r="AE198" i="34"/>
  <c r="AJ23" i="35"/>
  <c r="AJ59" i="35"/>
  <c r="AI37" i="35"/>
  <c r="AI162" i="35"/>
  <c r="AI143" i="35"/>
  <c r="AK69" i="31"/>
  <c r="AK33" i="31"/>
  <c r="AJ172" i="31"/>
  <c r="AJ153" i="31"/>
  <c r="AF196" i="35"/>
  <c r="AK66" i="31"/>
  <c r="AJ169" i="31"/>
  <c r="AJ150" i="31"/>
  <c r="AK30" i="31"/>
  <c r="AJ35" i="34"/>
  <c r="AJ71" i="34"/>
  <c r="AI174" i="34"/>
  <c r="AI155" i="34"/>
  <c r="AG183" i="35"/>
  <c r="AG185" i="35" s="1"/>
  <c r="AG190" i="35"/>
  <c r="AG192" i="35" s="1"/>
  <c r="AJ33" i="34"/>
  <c r="AJ69" i="34"/>
  <c r="AI172" i="34"/>
  <c r="AI153" i="34"/>
  <c r="AJ26" i="36"/>
  <c r="AJ62" i="36"/>
  <c r="AI146" i="36"/>
  <c r="AI165" i="36"/>
  <c r="AE198" i="35"/>
  <c r="AJ33" i="36"/>
  <c r="AJ69" i="36"/>
  <c r="AI153" i="36"/>
  <c r="AI172" i="36"/>
  <c r="AJ26" i="34"/>
  <c r="AJ62" i="34"/>
  <c r="AI165" i="34"/>
  <c r="AI146" i="34"/>
  <c r="AJ34" i="34"/>
  <c r="AJ70" i="34"/>
  <c r="AI173" i="34"/>
  <c r="AI154" i="34"/>
  <c r="AF197" i="35"/>
  <c r="AF186" i="35"/>
  <c r="AN27" i="35"/>
  <c r="AN63" i="35"/>
  <c r="AM147" i="35"/>
  <c r="AM166" i="35"/>
  <c r="AJ35" i="36"/>
  <c r="AJ71" i="36"/>
  <c r="AI155" i="36"/>
  <c r="AI174" i="36"/>
  <c r="AO33" i="35"/>
  <c r="AO69" i="35"/>
  <c r="AN172" i="35"/>
  <c r="AN153" i="35"/>
  <c r="AO35" i="35"/>
  <c r="AO71" i="35"/>
  <c r="AN155" i="35"/>
  <c r="AN174" i="35"/>
  <c r="AJ29" i="34"/>
  <c r="AJ65" i="34"/>
  <c r="AI168" i="34"/>
  <c r="AI149" i="34"/>
  <c r="AJ34" i="36"/>
  <c r="AJ70" i="36"/>
  <c r="AI154" i="36"/>
  <c r="AI173" i="36"/>
  <c r="AJ32" i="36"/>
  <c r="AJ68" i="36"/>
  <c r="AI171" i="36"/>
  <c r="AI152" i="36"/>
  <c r="AJ31" i="36"/>
  <c r="AJ67" i="36"/>
  <c r="AI151" i="36"/>
  <c r="AI170" i="36"/>
  <c r="AG189" i="34"/>
  <c r="AG182" i="34"/>
  <c r="AJ30" i="34"/>
  <c r="AJ66" i="34"/>
  <c r="AI150" i="34"/>
  <c r="AI169" i="34"/>
  <c r="AF193" i="35"/>
  <c r="AJ30" i="36"/>
  <c r="AJ66" i="36"/>
  <c r="AI150" i="36"/>
  <c r="AI169" i="36"/>
  <c r="AG183" i="34"/>
  <c r="AG185" i="34" s="1"/>
  <c r="AG190" i="34"/>
  <c r="AG192" i="34" s="1"/>
  <c r="AH176" i="34"/>
  <c r="AK63" i="31"/>
  <c r="AK27" i="31"/>
  <c r="AJ147" i="31"/>
  <c r="AJ166" i="31"/>
  <c r="AJ31" i="35"/>
  <c r="AJ67" i="35"/>
  <c r="AI170" i="35"/>
  <c r="AI151" i="35"/>
  <c r="AK71" i="31"/>
  <c r="AK35" i="31"/>
  <c r="AJ155" i="31"/>
  <c r="AJ174" i="31"/>
  <c r="AK23" i="36"/>
  <c r="AK59" i="36"/>
  <c r="AJ162" i="36"/>
  <c r="AJ143" i="36"/>
  <c r="AF196" i="34"/>
  <c r="AF184" i="34"/>
  <c r="AF186" i="34" s="1"/>
  <c r="AJ27" i="36"/>
  <c r="AJ63" i="36"/>
  <c r="AI166" i="36"/>
  <c r="AI147" i="36"/>
  <c r="AG191" i="36"/>
  <c r="AJ24" i="36"/>
  <c r="AJ60" i="36"/>
  <c r="AI144" i="36"/>
  <c r="AI163" i="36"/>
  <c r="AK64" i="31"/>
  <c r="AK28" i="31"/>
  <c r="AJ148" i="31"/>
  <c r="AJ167" i="31"/>
  <c r="AH157" i="34"/>
  <c r="AJ52" i="2"/>
  <c r="AJ22" i="2"/>
  <c r="AF191" i="34"/>
  <c r="AF193" i="34" s="1"/>
  <c r="AF197" i="34"/>
  <c r="AK65" i="31"/>
  <c r="AJ149" i="31"/>
  <c r="AJ168" i="31"/>
  <c r="AK29" i="31"/>
  <c r="AS41" i="33"/>
  <c r="AR55" i="33"/>
  <c r="AW41" i="30"/>
  <c r="AV55" i="30"/>
  <c r="AI61" i="32"/>
  <c r="AI62" i="32" s="1"/>
  <c r="AK29" i="32"/>
  <c r="AL59" i="32" s="1"/>
  <c r="AK21" i="32"/>
  <c r="AL51" i="32" s="1"/>
  <c r="AU41" i="10"/>
  <c r="AT55" i="10"/>
  <c r="AR41" i="34"/>
  <c r="AQ55" i="34"/>
  <c r="AG177" i="30"/>
  <c r="AE194" i="30"/>
  <c r="AG158" i="30"/>
  <c r="AJ34" i="33"/>
  <c r="AK70" i="33" s="1"/>
  <c r="AJ35" i="30"/>
  <c r="AK71" i="30" s="1"/>
  <c r="AI174" i="30"/>
  <c r="AI155" i="30"/>
  <c r="AI163" i="30"/>
  <c r="AJ24" i="30"/>
  <c r="AK60" i="30" s="1"/>
  <c r="AI144" i="30"/>
  <c r="AJ33" i="30"/>
  <c r="AK69" i="30" s="1"/>
  <c r="AI172" i="30"/>
  <c r="AI153" i="30"/>
  <c r="AI154" i="30"/>
  <c r="AJ34" i="30"/>
  <c r="AK70" i="30" s="1"/>
  <c r="AI173" i="30"/>
  <c r="AI146" i="30"/>
  <c r="AJ26" i="30"/>
  <c r="AK62" i="30" s="1"/>
  <c r="AI165" i="30"/>
  <c r="AH176" i="30"/>
  <c r="AJ30" i="30"/>
  <c r="AK66" i="30" s="1"/>
  <c r="AI150" i="30"/>
  <c r="AI169" i="30"/>
  <c r="AK25" i="33"/>
  <c r="AL61" i="33" s="1"/>
  <c r="AH73" i="30"/>
  <c r="AH74" i="30" s="1"/>
  <c r="AH73" i="33"/>
  <c r="AH74" i="33" s="1"/>
  <c r="AJ27" i="33"/>
  <c r="AK63" i="33" s="1"/>
  <c r="AJ29" i="33"/>
  <c r="AK65" i="33" s="1"/>
  <c r="AJ23" i="33"/>
  <c r="AK59" i="33" s="1"/>
  <c r="AI37" i="33"/>
  <c r="AI152" i="30"/>
  <c r="AI171" i="30"/>
  <c r="AJ32" i="30"/>
  <c r="AK68" i="30" s="1"/>
  <c r="AI164" i="30"/>
  <c r="AI145" i="30"/>
  <c r="AJ25" i="30"/>
  <c r="AK61" i="30" s="1"/>
  <c r="AJ28" i="33"/>
  <c r="AK64" i="33" s="1"/>
  <c r="AI166" i="30"/>
  <c r="AI147" i="30"/>
  <c r="AJ27" i="30"/>
  <c r="AK63" i="30" s="1"/>
  <c r="AJ35" i="33"/>
  <c r="AK71" i="33" s="1"/>
  <c r="AH157" i="30"/>
  <c r="AE198" i="30"/>
  <c r="AJ30" i="33"/>
  <c r="AK66" i="33" s="1"/>
  <c r="AF184" i="30"/>
  <c r="AF186" i="30" s="1"/>
  <c r="AF196" i="30"/>
  <c r="AJ26" i="33"/>
  <c r="AK62" i="33" s="1"/>
  <c r="AI37" i="30"/>
  <c r="AI149" i="30"/>
  <c r="AI168" i="30"/>
  <c r="AJ29" i="30"/>
  <c r="AK65" i="30" s="1"/>
  <c r="AJ24" i="33"/>
  <c r="AK60" i="33" s="1"/>
  <c r="AJ33" i="33"/>
  <c r="AK69" i="33" s="1"/>
  <c r="AJ32" i="33"/>
  <c r="AK68" i="33" s="1"/>
  <c r="AI167" i="30"/>
  <c r="AI148" i="30"/>
  <c r="AJ28" i="30"/>
  <c r="AK64" i="30" s="1"/>
  <c r="AJ31" i="30"/>
  <c r="AK67" i="30" s="1"/>
  <c r="AI170" i="30"/>
  <c r="AI151" i="30"/>
  <c r="AF191" i="30"/>
  <c r="AF193" i="30" s="1"/>
  <c r="AF197" i="30"/>
  <c r="AG182" i="30"/>
  <c r="AG178" i="30"/>
  <c r="AG179" i="30" s="1"/>
  <c r="AG189" i="30"/>
  <c r="AJ31" i="33"/>
  <c r="AK67" i="33" s="1"/>
  <c r="AI143" i="30"/>
  <c r="AI162" i="30"/>
  <c r="AJ23" i="30"/>
  <c r="AK59" i="30" s="1"/>
  <c r="AG190" i="30"/>
  <c r="AG192" i="30" s="1"/>
  <c r="AG183" i="30"/>
  <c r="AG185" i="30" s="1"/>
  <c r="AH191" i="31"/>
  <c r="AK23" i="31"/>
  <c r="AL59" i="31" s="1"/>
  <c r="AJ143" i="31"/>
  <c r="AJ162" i="31"/>
  <c r="AL25" i="32"/>
  <c r="AM55" i="32" s="1"/>
  <c r="AK25" i="2"/>
  <c r="AL55" i="2" s="1"/>
  <c r="AK27" i="2"/>
  <c r="AL57" i="2" s="1"/>
  <c r="AK24" i="2"/>
  <c r="AL54" i="2" s="1"/>
  <c r="AI61" i="2"/>
  <c r="AJ29" i="2"/>
  <c r="AK59" i="2" s="1"/>
  <c r="AK26" i="2"/>
  <c r="AL56" i="2" s="1"/>
  <c r="AK28" i="2"/>
  <c r="AL58" i="2" s="1"/>
  <c r="AK21" i="2"/>
  <c r="AL51" i="2" s="1"/>
  <c r="AL20" i="2"/>
  <c r="AM50" i="2" s="1"/>
  <c r="AK23" i="2"/>
  <c r="AL53" i="2" s="1"/>
  <c r="AI31" i="2"/>
  <c r="AK32" i="10"/>
  <c r="AL68" i="10" s="1"/>
  <c r="AK25" i="10"/>
  <c r="AL61" i="10" s="1"/>
  <c r="AK29" i="10"/>
  <c r="AL65" i="10" s="1"/>
  <c r="AK31" i="10"/>
  <c r="AL67" i="10" s="1"/>
  <c r="AI73" i="10"/>
  <c r="AI74" i="10" s="1"/>
  <c r="AK35" i="10"/>
  <c r="AL71" i="10" s="1"/>
  <c r="AK28" i="10"/>
  <c r="AL64" i="10" s="1"/>
  <c r="AK34" i="10"/>
  <c r="AL70" i="10" s="1"/>
  <c r="AK27" i="10"/>
  <c r="AL63" i="10" s="1"/>
  <c r="AK26" i="10"/>
  <c r="AL62" i="10" s="1"/>
  <c r="AL24" i="10"/>
  <c r="AM60" i="10" s="1"/>
  <c r="AL24" i="32"/>
  <c r="AM54" i="32" s="1"/>
  <c r="AL26" i="32"/>
  <c r="AM56" i="32" s="1"/>
  <c r="AM20" i="32"/>
  <c r="AN50" i="32" s="1"/>
  <c r="AL27" i="32"/>
  <c r="AM57" i="32" s="1"/>
  <c r="AL23" i="32"/>
  <c r="AM53" i="32" s="1"/>
  <c r="BL35" i="32" l="1"/>
  <c r="BK46" i="32"/>
  <c r="AM21" i="50"/>
  <c r="AM23" i="50" s="1"/>
  <c r="AN2" i="50"/>
  <c r="AN20" i="50"/>
  <c r="AN27" i="50"/>
  <c r="AH177" i="34"/>
  <c r="AI74" i="35"/>
  <c r="AH158" i="35"/>
  <c r="AF198" i="36"/>
  <c r="AJ31" i="32"/>
  <c r="AK58" i="32"/>
  <c r="AK28" i="32"/>
  <c r="AK66" i="10"/>
  <c r="AK30" i="10"/>
  <c r="AJ74" i="31"/>
  <c r="AG198" i="31"/>
  <c r="AI62" i="2"/>
  <c r="AJ37" i="10"/>
  <c r="BA2" i="43"/>
  <c r="AZ77" i="43"/>
  <c r="AZ82" i="43" s="1"/>
  <c r="AZ80" i="43"/>
  <c r="AZ78" i="43"/>
  <c r="AZ83" i="43" s="1"/>
  <c r="AZ79" i="43"/>
  <c r="AZ84" i="43" s="1"/>
  <c r="AN109" i="36"/>
  <c r="AN92" i="36"/>
  <c r="AN181" i="36"/>
  <c r="AN161" i="36"/>
  <c r="AN126" i="36"/>
  <c r="AN188" i="36"/>
  <c r="AN58" i="36"/>
  <c r="AN77" i="36"/>
  <c r="AN22" i="36"/>
  <c r="AN142" i="36"/>
  <c r="AN40" i="36"/>
  <c r="AN92" i="33"/>
  <c r="AN58" i="33"/>
  <c r="AN22" i="33"/>
  <c r="AN77" i="33"/>
  <c r="AN40" i="33"/>
  <c r="AN126" i="29"/>
  <c r="AN188" i="29"/>
  <c r="AN181" i="29"/>
  <c r="AN77" i="29"/>
  <c r="AN92" i="29"/>
  <c r="AN161" i="29"/>
  <c r="AN22" i="29"/>
  <c r="AN142" i="29"/>
  <c r="AN58" i="29"/>
  <c r="AN40" i="29"/>
  <c r="AN109" i="29"/>
  <c r="AN181" i="35"/>
  <c r="AN161" i="35"/>
  <c r="AN142" i="35"/>
  <c r="AN77" i="35"/>
  <c r="AN22" i="35"/>
  <c r="AN126" i="35"/>
  <c r="AN109" i="35"/>
  <c r="AN40" i="35"/>
  <c r="AN92" i="35"/>
  <c r="AN58" i="35"/>
  <c r="AN188" i="35"/>
  <c r="AN87" i="28"/>
  <c r="AN95" i="28" s="1"/>
  <c r="AN103" i="28" s="1"/>
  <c r="AN67" i="28"/>
  <c r="AN75" i="28" s="1"/>
  <c r="AN58" i="43"/>
  <c r="AN89" i="43"/>
  <c r="AN76" i="43"/>
  <c r="AN22" i="43"/>
  <c r="AN40" i="43"/>
  <c r="AO34" i="28"/>
  <c r="AO59" i="28" s="1"/>
  <c r="AN188" i="31"/>
  <c r="AN161" i="31"/>
  <c r="AN58" i="31"/>
  <c r="AN40" i="31"/>
  <c r="AN22" i="31"/>
  <c r="AN77" i="31"/>
  <c r="AN126" i="31"/>
  <c r="AN92" i="31"/>
  <c r="AN142" i="31"/>
  <c r="AN109" i="31"/>
  <c r="AN181" i="31"/>
  <c r="AN181" i="30"/>
  <c r="AN188" i="30"/>
  <c r="AN161" i="30"/>
  <c r="AN58" i="30"/>
  <c r="AN126" i="30"/>
  <c r="AN142" i="30"/>
  <c r="AN92" i="30"/>
  <c r="AN109" i="30"/>
  <c r="AN40" i="30"/>
  <c r="AN22" i="30"/>
  <c r="AN77" i="30"/>
  <c r="AO4" i="36"/>
  <c r="AO4" i="34"/>
  <c r="AO4" i="32"/>
  <c r="AO4" i="30"/>
  <c r="AO4" i="31"/>
  <c r="AO4" i="43"/>
  <c r="AO4" i="50" s="1"/>
  <c r="AO4" i="35"/>
  <c r="AO4" i="10"/>
  <c r="AO4" i="33"/>
  <c r="AO4" i="29"/>
  <c r="AO77" i="2"/>
  <c r="AO65" i="2"/>
  <c r="AO49" i="2"/>
  <c r="AO34" i="2"/>
  <c r="AO19" i="2"/>
  <c r="AN65" i="32"/>
  <c r="AN77" i="32"/>
  <c r="AN49" i="32"/>
  <c r="AN19" i="32"/>
  <c r="AN34" i="32"/>
  <c r="AQ5" i="28"/>
  <c r="AP4" i="2"/>
  <c r="AP21" i="28"/>
  <c r="AP13" i="28"/>
  <c r="AN22" i="10"/>
  <c r="AN92" i="10"/>
  <c r="AN77" i="10"/>
  <c r="AN40" i="10"/>
  <c r="AN58" i="10"/>
  <c r="AN181" i="34"/>
  <c r="AN126" i="34"/>
  <c r="AN142" i="34"/>
  <c r="AN40" i="34"/>
  <c r="AN188" i="34"/>
  <c r="AN22" i="34"/>
  <c r="AN109" i="34"/>
  <c r="AN58" i="34"/>
  <c r="AN161" i="34"/>
  <c r="AN92" i="34"/>
  <c r="AN77" i="34"/>
  <c r="AZ39" i="2"/>
  <c r="AY46" i="2"/>
  <c r="AK61" i="31"/>
  <c r="AK73" i="31" s="1"/>
  <c r="AJ164" i="31"/>
  <c r="AJ176" i="31" s="1"/>
  <c r="AK25" i="31"/>
  <c r="AK37" i="31" s="1"/>
  <c r="AJ145" i="31"/>
  <c r="AJ157" i="31" s="1"/>
  <c r="AK52" i="32"/>
  <c r="AK22" i="32"/>
  <c r="AH197" i="31"/>
  <c r="AH193" i="31"/>
  <c r="AG196" i="36"/>
  <c r="AK69" i="10"/>
  <c r="AK33" i="10"/>
  <c r="AH158" i="36"/>
  <c r="AH196" i="31"/>
  <c r="AI182" i="31"/>
  <c r="AI196" i="31" s="1"/>
  <c r="AI158" i="31"/>
  <c r="AI176" i="36"/>
  <c r="AI190" i="36" s="1"/>
  <c r="AI192" i="36" s="1"/>
  <c r="AH183" i="35"/>
  <c r="AH185" i="35" s="1"/>
  <c r="AI177" i="31"/>
  <c r="AI178" i="31"/>
  <c r="AI179" i="31" s="1"/>
  <c r="AG197" i="36"/>
  <c r="AI190" i="31"/>
  <c r="AI192" i="31" s="1"/>
  <c r="AG193" i="36"/>
  <c r="AG194" i="36" s="1"/>
  <c r="AH177" i="35"/>
  <c r="AH177" i="36"/>
  <c r="AH190" i="36"/>
  <c r="AH192" i="36" s="1"/>
  <c r="AH178" i="36"/>
  <c r="AH179" i="36" s="1"/>
  <c r="AH189" i="36"/>
  <c r="AH191" i="36" s="1"/>
  <c r="BA41" i="35"/>
  <c r="AZ55" i="35"/>
  <c r="AH184" i="31"/>
  <c r="AH186" i="31" s="1"/>
  <c r="AH182" i="36"/>
  <c r="AH196" i="36" s="1"/>
  <c r="AI74" i="34"/>
  <c r="AK59" i="10"/>
  <c r="AK23" i="10"/>
  <c r="AG193" i="35"/>
  <c r="AG197" i="35"/>
  <c r="AJ73" i="36"/>
  <c r="AJ74" i="36" s="1"/>
  <c r="AG196" i="35"/>
  <c r="AI157" i="36"/>
  <c r="AI182" i="36" s="1"/>
  <c r="AF194" i="34"/>
  <c r="AG186" i="35"/>
  <c r="AL23" i="36"/>
  <c r="AL59" i="36"/>
  <c r="AK162" i="36"/>
  <c r="AK143" i="36"/>
  <c r="AK31" i="35"/>
  <c r="AK67" i="35"/>
  <c r="AJ170" i="35"/>
  <c r="AJ151" i="35"/>
  <c r="AF194" i="35"/>
  <c r="AK33" i="36"/>
  <c r="AK69" i="36"/>
  <c r="AJ153" i="36"/>
  <c r="AJ172" i="36"/>
  <c r="AL66" i="31"/>
  <c r="AL30" i="31"/>
  <c r="AK150" i="31"/>
  <c r="AK169" i="31"/>
  <c r="AL69" i="31"/>
  <c r="AK172" i="31"/>
  <c r="AL33" i="31"/>
  <c r="AK153" i="31"/>
  <c r="AL62" i="31"/>
  <c r="AL26" i="31"/>
  <c r="AK165" i="31"/>
  <c r="AK146" i="31"/>
  <c r="AI157" i="34"/>
  <c r="AK27" i="36"/>
  <c r="AK63" i="36"/>
  <c r="AJ147" i="36"/>
  <c r="AJ166" i="36"/>
  <c r="AP25" i="35"/>
  <c r="AP61" i="35"/>
  <c r="AO145" i="35"/>
  <c r="AO164" i="35"/>
  <c r="AJ73" i="34"/>
  <c r="AJ179" i="34" s="1"/>
  <c r="AK30" i="34"/>
  <c r="AK66" i="34"/>
  <c r="AJ169" i="34"/>
  <c r="AJ150" i="34"/>
  <c r="AK31" i="36"/>
  <c r="AK67" i="36"/>
  <c r="AJ151" i="36"/>
  <c r="AJ170" i="36"/>
  <c r="AI157" i="35"/>
  <c r="AO32" i="35"/>
  <c r="AO68" i="35"/>
  <c r="AN171" i="35"/>
  <c r="AN152" i="35"/>
  <c r="AK28" i="34"/>
  <c r="AK64" i="34"/>
  <c r="AJ167" i="34"/>
  <c r="AJ148" i="34"/>
  <c r="AK23" i="34"/>
  <c r="AK59" i="34"/>
  <c r="AJ162" i="34"/>
  <c r="AJ143" i="34"/>
  <c r="AJ37" i="34"/>
  <c r="AS26" i="35"/>
  <c r="AS62" i="35"/>
  <c r="AR165" i="35"/>
  <c r="AR146" i="35"/>
  <c r="AK24" i="34"/>
  <c r="AK60" i="34"/>
  <c r="AJ163" i="34"/>
  <c r="AJ144" i="34"/>
  <c r="AL68" i="31"/>
  <c r="AK152" i="31"/>
  <c r="AK171" i="31"/>
  <c r="AL32" i="31"/>
  <c r="AK34" i="35"/>
  <c r="AK70" i="35"/>
  <c r="AJ154" i="35"/>
  <c r="AJ173" i="35"/>
  <c r="AK52" i="2"/>
  <c r="AK22" i="2"/>
  <c r="AK33" i="34"/>
  <c r="AK69" i="34"/>
  <c r="AJ172" i="34"/>
  <c r="AJ153" i="34"/>
  <c r="AL65" i="31"/>
  <c r="AK149" i="31"/>
  <c r="AK168" i="31"/>
  <c r="AL29" i="31"/>
  <c r="AH182" i="34"/>
  <c r="AH189" i="34"/>
  <c r="AK24" i="36"/>
  <c r="AK60" i="36"/>
  <c r="AJ163" i="36"/>
  <c r="AJ144" i="36"/>
  <c r="AF198" i="34"/>
  <c r="AL71" i="31"/>
  <c r="AK155" i="31"/>
  <c r="AK174" i="31"/>
  <c r="AL35" i="31"/>
  <c r="AL63" i="31"/>
  <c r="AK147" i="31"/>
  <c r="AK166" i="31"/>
  <c r="AL27" i="31"/>
  <c r="AK30" i="36"/>
  <c r="AK66" i="36"/>
  <c r="AJ150" i="36"/>
  <c r="AJ169" i="36"/>
  <c r="AG196" i="34"/>
  <c r="AG184" i="34"/>
  <c r="AG186" i="34" s="1"/>
  <c r="AK34" i="36"/>
  <c r="AK70" i="36"/>
  <c r="AJ173" i="36"/>
  <c r="AJ154" i="36"/>
  <c r="AP35" i="35"/>
  <c r="AP71" i="35"/>
  <c r="AO174" i="35"/>
  <c r="AO155" i="35"/>
  <c r="AK35" i="36"/>
  <c r="AK71" i="36"/>
  <c r="AJ174" i="36"/>
  <c r="AJ155" i="36"/>
  <c r="AI176" i="35"/>
  <c r="AP29" i="35"/>
  <c r="AP65" i="35"/>
  <c r="AO168" i="35"/>
  <c r="AO149" i="35"/>
  <c r="AL70" i="31"/>
  <c r="AK173" i="31"/>
  <c r="AK154" i="31"/>
  <c r="AL34" i="31"/>
  <c r="AG197" i="34"/>
  <c r="AG191" i="34"/>
  <c r="AG193" i="34" s="1"/>
  <c r="AK26" i="34"/>
  <c r="AK62" i="34"/>
  <c r="AJ165" i="34"/>
  <c r="AJ146" i="34"/>
  <c r="AF198" i="35"/>
  <c r="AJ37" i="36"/>
  <c r="AH183" i="34"/>
  <c r="AH185" i="34" s="1"/>
  <c r="AH190" i="34"/>
  <c r="AH192" i="34" s="1"/>
  <c r="AK26" i="36"/>
  <c r="AK62" i="36"/>
  <c r="AJ146" i="36"/>
  <c r="AJ165" i="36"/>
  <c r="AJ73" i="35"/>
  <c r="AJ74" i="35" s="1"/>
  <c r="AM24" i="35"/>
  <c r="AM60" i="35"/>
  <c r="AL144" i="35"/>
  <c r="AL163" i="35"/>
  <c r="AK25" i="36"/>
  <c r="AK61" i="36"/>
  <c r="AJ145" i="36"/>
  <c r="AJ164" i="36"/>
  <c r="AL64" i="31"/>
  <c r="AL28" i="31"/>
  <c r="AK167" i="31"/>
  <c r="AK148" i="31"/>
  <c r="AK32" i="36"/>
  <c r="AK68" i="36"/>
  <c r="AJ152" i="36"/>
  <c r="AJ171" i="36"/>
  <c r="AK23" i="35"/>
  <c r="AK59" i="35"/>
  <c r="AJ162" i="35"/>
  <c r="AJ143" i="35"/>
  <c r="AJ37" i="35"/>
  <c r="AM67" i="31"/>
  <c r="AM31" i="31"/>
  <c r="AL170" i="31"/>
  <c r="AL151" i="31"/>
  <c r="AK25" i="34"/>
  <c r="AK61" i="34"/>
  <c r="AJ145" i="34"/>
  <c r="AJ164" i="34"/>
  <c r="AO28" i="35"/>
  <c r="AO64" i="35"/>
  <c r="AN167" i="35"/>
  <c r="AN148" i="35"/>
  <c r="AK32" i="34"/>
  <c r="AK68" i="34"/>
  <c r="AJ152" i="34"/>
  <c r="AJ171" i="34"/>
  <c r="AP30" i="35"/>
  <c r="AP66" i="35"/>
  <c r="AO169" i="35"/>
  <c r="AO150" i="35"/>
  <c r="AK27" i="34"/>
  <c r="AK63" i="34"/>
  <c r="AJ166" i="34"/>
  <c r="AJ147" i="34"/>
  <c r="AN29" i="36"/>
  <c r="AN65" i="36"/>
  <c r="AM149" i="36"/>
  <c r="AM168" i="36"/>
  <c r="AL60" i="31"/>
  <c r="AK144" i="31"/>
  <c r="AK163" i="31"/>
  <c r="AL24" i="31"/>
  <c r="AK31" i="34"/>
  <c r="AK67" i="34"/>
  <c r="AJ170" i="34"/>
  <c r="AJ151" i="34"/>
  <c r="AH158" i="34"/>
  <c r="AK29" i="34"/>
  <c r="AK65" i="34"/>
  <c r="AJ149" i="34"/>
  <c r="AJ168" i="34"/>
  <c r="AP33" i="35"/>
  <c r="AP69" i="35"/>
  <c r="AO153" i="35"/>
  <c r="AO172" i="35"/>
  <c r="AO27" i="35"/>
  <c r="AO63" i="35"/>
  <c r="AN166" i="35"/>
  <c r="AN147" i="35"/>
  <c r="AK34" i="34"/>
  <c r="AK70" i="34"/>
  <c r="AJ173" i="34"/>
  <c r="AJ154" i="34"/>
  <c r="AK35" i="34"/>
  <c r="AK71" i="34"/>
  <c r="AJ155" i="34"/>
  <c r="AJ174" i="34"/>
  <c r="AK28" i="36"/>
  <c r="AK64" i="36"/>
  <c r="AJ148" i="36"/>
  <c r="AJ167" i="36"/>
  <c r="AI176" i="34"/>
  <c r="AH178" i="35"/>
  <c r="AH179" i="35" s="1"/>
  <c r="AH189" i="35"/>
  <c r="AH182" i="35"/>
  <c r="AT41" i="33"/>
  <c r="AS55" i="33"/>
  <c r="AJ61" i="32"/>
  <c r="AJ62" i="32" s="1"/>
  <c r="AX41" i="30"/>
  <c r="AW55" i="30"/>
  <c r="AL21" i="32"/>
  <c r="AM51" i="32" s="1"/>
  <c r="AL29" i="32"/>
  <c r="AM59" i="32" s="1"/>
  <c r="AV41" i="10"/>
  <c r="AU55" i="10"/>
  <c r="AS41" i="34"/>
  <c r="AR55" i="34"/>
  <c r="AI176" i="30"/>
  <c r="AI190" i="30" s="1"/>
  <c r="AI73" i="30"/>
  <c r="AI74" i="30" s="1"/>
  <c r="AI157" i="30"/>
  <c r="AI189" i="30" s="1"/>
  <c r="AJ170" i="30"/>
  <c r="AK31" i="30"/>
  <c r="AL67" i="30" s="1"/>
  <c r="AJ151" i="30"/>
  <c r="AF194" i="30"/>
  <c r="AK27" i="30"/>
  <c r="AL63" i="30" s="1"/>
  <c r="AJ147" i="30"/>
  <c r="AJ166" i="30"/>
  <c r="AK29" i="33"/>
  <c r="AL65" i="33" s="1"/>
  <c r="AJ143" i="30"/>
  <c r="AJ162" i="30"/>
  <c r="AK23" i="30"/>
  <c r="AL59" i="30" s="1"/>
  <c r="AJ37" i="30"/>
  <c r="AG191" i="30"/>
  <c r="AG193" i="30" s="1"/>
  <c r="AG197" i="30"/>
  <c r="AK26" i="33"/>
  <c r="AL62" i="33" s="1"/>
  <c r="AJ164" i="30"/>
  <c r="AJ145" i="30"/>
  <c r="AK25" i="30"/>
  <c r="AL61" i="30" s="1"/>
  <c r="AJ171" i="30"/>
  <c r="AJ152" i="30"/>
  <c r="AK32" i="30"/>
  <c r="AL68" i="30" s="1"/>
  <c r="AK27" i="33"/>
  <c r="AL63" i="33" s="1"/>
  <c r="AK30" i="33"/>
  <c r="AL66" i="33" s="1"/>
  <c r="AG184" i="30"/>
  <c r="AG186" i="30" s="1"/>
  <c r="AG196" i="30"/>
  <c r="AJ167" i="30"/>
  <c r="AK28" i="30"/>
  <c r="AL64" i="30" s="1"/>
  <c r="AJ148" i="30"/>
  <c r="AK33" i="33"/>
  <c r="AL69" i="33" s="1"/>
  <c r="AJ149" i="30"/>
  <c r="AK29" i="30"/>
  <c r="AL65" i="30" s="1"/>
  <c r="AJ168" i="30"/>
  <c r="AJ165" i="30"/>
  <c r="AJ146" i="30"/>
  <c r="AK26" i="30"/>
  <c r="AL62" i="30" s="1"/>
  <c r="AK24" i="33"/>
  <c r="AL60" i="33" s="1"/>
  <c r="AK28" i="33"/>
  <c r="AL64" i="33" s="1"/>
  <c r="AJ153" i="30"/>
  <c r="AK33" i="30"/>
  <c r="AL69" i="30" s="1"/>
  <c r="AJ172" i="30"/>
  <c r="AJ174" i="30"/>
  <c r="AJ155" i="30"/>
  <c r="AK35" i="30"/>
  <c r="AL71" i="30" s="1"/>
  <c r="AH182" i="30"/>
  <c r="AH189" i="30"/>
  <c r="AH158" i="30"/>
  <c r="AH178" i="30"/>
  <c r="AH179" i="30" s="1"/>
  <c r="AL25" i="33"/>
  <c r="AM61" i="33" s="1"/>
  <c r="AK30" i="30"/>
  <c r="AL66" i="30" s="1"/>
  <c r="AJ150" i="30"/>
  <c r="AJ169" i="30"/>
  <c r="AK34" i="33"/>
  <c r="AL70" i="33" s="1"/>
  <c r="AK31" i="33"/>
  <c r="AL67" i="33" s="1"/>
  <c r="AK23" i="33"/>
  <c r="AL59" i="33" s="1"/>
  <c r="AJ37" i="33"/>
  <c r="AJ144" i="30"/>
  <c r="AK24" i="30"/>
  <c r="AL60" i="30" s="1"/>
  <c r="AJ163" i="30"/>
  <c r="AK32" i="33"/>
  <c r="AL68" i="33" s="1"/>
  <c r="AF198" i="30"/>
  <c r="AK35" i="33"/>
  <c r="AL71" i="33" s="1"/>
  <c r="AI73" i="33"/>
  <c r="AI74" i="33" s="1"/>
  <c r="AH183" i="30"/>
  <c r="AH185" i="30" s="1"/>
  <c r="AH190" i="30"/>
  <c r="AH192" i="30" s="1"/>
  <c r="AK34" i="30"/>
  <c r="AL70" i="30" s="1"/>
  <c r="AJ154" i="30"/>
  <c r="AJ173" i="30"/>
  <c r="AH177" i="30"/>
  <c r="AK143" i="31"/>
  <c r="AK162" i="31"/>
  <c r="AL23" i="31"/>
  <c r="AM59" i="31" s="1"/>
  <c r="AI191" i="31"/>
  <c r="AM25" i="32"/>
  <c r="AN55" i="32" s="1"/>
  <c r="AL25" i="2"/>
  <c r="AM55" i="2" s="1"/>
  <c r="AJ73" i="10"/>
  <c r="AJ74" i="10" s="1"/>
  <c r="AM20" i="2"/>
  <c r="AN50" i="2" s="1"/>
  <c r="AL26" i="2"/>
  <c r="AM56" i="2" s="1"/>
  <c r="AJ61" i="2"/>
  <c r="AK29" i="2"/>
  <c r="AL59" i="2" s="1"/>
  <c r="AL27" i="2"/>
  <c r="AM57" i="2" s="1"/>
  <c r="AL21" i="2"/>
  <c r="AM51" i="2" s="1"/>
  <c r="AJ31" i="2"/>
  <c r="AL24" i="2"/>
  <c r="AM54" i="2" s="1"/>
  <c r="AL23" i="2"/>
  <c r="AM53" i="2" s="1"/>
  <c r="AL28" i="2"/>
  <c r="AM58" i="2" s="1"/>
  <c r="AL25" i="10"/>
  <c r="AM61" i="10" s="1"/>
  <c r="AM24" i="10"/>
  <c r="AN60" i="10" s="1"/>
  <c r="AL35" i="10"/>
  <c r="AM71" i="10" s="1"/>
  <c r="AL34" i="10"/>
  <c r="AM70" i="10" s="1"/>
  <c r="AL32" i="10"/>
  <c r="AM68" i="10" s="1"/>
  <c r="AL26" i="10"/>
  <c r="AM62" i="10" s="1"/>
  <c r="AL31" i="10"/>
  <c r="AM67" i="10" s="1"/>
  <c r="AL28" i="10"/>
  <c r="AM64" i="10" s="1"/>
  <c r="AL27" i="10"/>
  <c r="AM63" i="10" s="1"/>
  <c r="AL29" i="10"/>
  <c r="AM65" i="10" s="1"/>
  <c r="AM26" i="32"/>
  <c r="AN56" i="32" s="1"/>
  <c r="AM23" i="32"/>
  <c r="AN53" i="32" s="1"/>
  <c r="AM24" i="32"/>
  <c r="AN54" i="32" s="1"/>
  <c r="AN20" i="32"/>
  <c r="AO50" i="32" s="1"/>
  <c r="AM27" i="32"/>
  <c r="AN57" i="32" s="1"/>
  <c r="BL46" i="32" l="1"/>
  <c r="BM35" i="32"/>
  <c r="AI158" i="35"/>
  <c r="AN21" i="50"/>
  <c r="AN23" i="50" s="1"/>
  <c r="AO2" i="50"/>
  <c r="AO27" i="50"/>
  <c r="AO20" i="50"/>
  <c r="AG198" i="36"/>
  <c r="AK31" i="32"/>
  <c r="AL58" i="32"/>
  <c r="AL28" i="32"/>
  <c r="AI184" i="31"/>
  <c r="AI186" i="31" s="1"/>
  <c r="AK74" i="31"/>
  <c r="AK37" i="10"/>
  <c r="AL66" i="10"/>
  <c r="AL30" i="10"/>
  <c r="AJ62" i="2"/>
  <c r="BB2" i="43"/>
  <c r="BA78" i="43"/>
  <c r="BA83" i="43" s="1"/>
  <c r="BA79" i="43"/>
  <c r="BA84" i="43" s="1"/>
  <c r="BA80" i="43"/>
  <c r="BA77" i="43"/>
  <c r="BA82" i="43" s="1"/>
  <c r="AK73" i="35"/>
  <c r="AK74" i="35" s="1"/>
  <c r="AP34" i="28"/>
  <c r="AP59" i="28" s="1"/>
  <c r="AO77" i="32"/>
  <c r="AO65" i="32"/>
  <c r="AO34" i="32"/>
  <c r="AO49" i="32"/>
  <c r="AO19" i="32"/>
  <c r="AO109" i="29"/>
  <c r="AO188" i="29"/>
  <c r="AO161" i="29"/>
  <c r="AO92" i="29"/>
  <c r="AO58" i="29"/>
  <c r="AO22" i="29"/>
  <c r="AO181" i="29"/>
  <c r="AO142" i="29"/>
  <c r="AO77" i="29"/>
  <c r="AO40" i="29"/>
  <c r="AO126" i="29"/>
  <c r="AO161" i="34"/>
  <c r="AO126" i="34"/>
  <c r="AO188" i="34"/>
  <c r="AO77" i="34"/>
  <c r="AO109" i="34"/>
  <c r="AO58" i="34"/>
  <c r="AO40" i="34"/>
  <c r="AO92" i="34"/>
  <c r="AO142" i="34"/>
  <c r="AO22" i="34"/>
  <c r="AO181" i="34"/>
  <c r="AP4" i="36"/>
  <c r="AP4" i="34"/>
  <c r="AP4" i="32"/>
  <c r="AP4" i="30"/>
  <c r="AP4" i="10"/>
  <c r="AP4" i="43"/>
  <c r="AP4" i="50" s="1"/>
  <c r="AP4" i="35"/>
  <c r="AP4" i="33"/>
  <c r="AP4" i="29"/>
  <c r="AP4" i="31"/>
  <c r="AP77" i="2"/>
  <c r="AP65" i="2"/>
  <c r="AP49" i="2"/>
  <c r="AP34" i="2"/>
  <c r="AP19" i="2"/>
  <c r="AO92" i="33"/>
  <c r="AO77" i="33"/>
  <c r="AO58" i="33"/>
  <c r="AO40" i="33"/>
  <c r="AO22" i="33"/>
  <c r="AO188" i="36"/>
  <c r="AO142" i="36"/>
  <c r="AO161" i="36"/>
  <c r="AO126" i="36"/>
  <c r="AO109" i="36"/>
  <c r="AO181" i="36"/>
  <c r="AO92" i="36"/>
  <c r="AO22" i="36"/>
  <c r="AO40" i="36"/>
  <c r="AO77" i="36"/>
  <c r="AO58" i="36"/>
  <c r="AR5" i="28"/>
  <c r="AQ4" i="2"/>
  <c r="AQ21" i="28"/>
  <c r="AQ13" i="28"/>
  <c r="AO92" i="10"/>
  <c r="AO77" i="10"/>
  <c r="AO58" i="10"/>
  <c r="AO40" i="10"/>
  <c r="AO22" i="10"/>
  <c r="AO188" i="35"/>
  <c r="AO126" i="35"/>
  <c r="AO92" i="35"/>
  <c r="AO58" i="35"/>
  <c r="AO22" i="35"/>
  <c r="AO161" i="35"/>
  <c r="AO142" i="35"/>
  <c r="AO109" i="35"/>
  <c r="AO77" i="35"/>
  <c r="AO40" i="35"/>
  <c r="AO181" i="35"/>
  <c r="AO87" i="28"/>
  <c r="AO95" i="28" s="1"/>
  <c r="AO103" i="28" s="1"/>
  <c r="AO67" i="28"/>
  <c r="AO75" i="28" s="1"/>
  <c r="AO76" i="43"/>
  <c r="AO40" i="43"/>
  <c r="AO89" i="43"/>
  <c r="AO58" i="43"/>
  <c r="AO22" i="43"/>
  <c r="AO161" i="31"/>
  <c r="AO40" i="31"/>
  <c r="AO22" i="31"/>
  <c r="AO181" i="31"/>
  <c r="AO142" i="31"/>
  <c r="AO77" i="31"/>
  <c r="AO126" i="31"/>
  <c r="AO92" i="31"/>
  <c r="AO188" i="31"/>
  <c r="AO109" i="31"/>
  <c r="AO58" i="31"/>
  <c r="AO188" i="30"/>
  <c r="AO142" i="30"/>
  <c r="AO22" i="30"/>
  <c r="AO58" i="30"/>
  <c r="AO181" i="30"/>
  <c r="AO77" i="30"/>
  <c r="AO126" i="30"/>
  <c r="AO161" i="30"/>
  <c r="AO92" i="30"/>
  <c r="AO109" i="30"/>
  <c r="AO40" i="30"/>
  <c r="BA39" i="2"/>
  <c r="AZ46" i="2"/>
  <c r="AH194" i="31"/>
  <c r="AH198" i="31"/>
  <c r="AL61" i="31"/>
  <c r="AL73" i="31" s="1"/>
  <c r="AK164" i="31"/>
  <c r="AK176" i="31" s="1"/>
  <c r="AK183" i="31" s="1"/>
  <c r="AK185" i="31" s="1"/>
  <c r="AL25" i="31"/>
  <c r="AL37" i="31" s="1"/>
  <c r="AK145" i="31"/>
  <c r="AK157" i="31" s="1"/>
  <c r="AK182" i="31" s="1"/>
  <c r="AL52" i="32"/>
  <c r="AL22" i="32"/>
  <c r="AI183" i="36"/>
  <c r="AI185" i="36" s="1"/>
  <c r="AI177" i="36"/>
  <c r="AL69" i="10"/>
  <c r="AL33" i="10"/>
  <c r="AJ176" i="35"/>
  <c r="AJ190" i="35" s="1"/>
  <c r="AJ192" i="35" s="1"/>
  <c r="AJ158" i="31"/>
  <c r="AJ157" i="35"/>
  <c r="AJ189" i="35" s="1"/>
  <c r="AH184" i="36"/>
  <c r="AH186" i="36" s="1"/>
  <c r="AI158" i="34"/>
  <c r="AI177" i="35"/>
  <c r="AJ177" i="31"/>
  <c r="AI193" i="31"/>
  <c r="AI197" i="31"/>
  <c r="AI198" i="31" s="1"/>
  <c r="AH193" i="36"/>
  <c r="AH197" i="36"/>
  <c r="AH198" i="36" s="1"/>
  <c r="AJ74" i="34"/>
  <c r="AI178" i="36"/>
  <c r="AI179" i="36" s="1"/>
  <c r="BB41" i="35"/>
  <c r="BA55" i="35"/>
  <c r="AJ189" i="31"/>
  <c r="AJ191" i="31" s="1"/>
  <c r="AG198" i="35"/>
  <c r="AI158" i="36"/>
  <c r="AL59" i="10"/>
  <c r="AL23" i="10"/>
  <c r="AJ182" i="31"/>
  <c r="AJ184" i="31" s="1"/>
  <c r="AG194" i="35"/>
  <c r="AJ176" i="36"/>
  <c r="AJ183" i="36" s="1"/>
  <c r="AJ185" i="36" s="1"/>
  <c r="AG198" i="34"/>
  <c r="AI189" i="36"/>
  <c r="AI191" i="36" s="1"/>
  <c r="AI193" i="36" s="1"/>
  <c r="AJ178" i="31"/>
  <c r="AJ179" i="31" s="1"/>
  <c r="AK73" i="36"/>
  <c r="AK74" i="36" s="1"/>
  <c r="AJ183" i="31"/>
  <c r="AJ185" i="31" s="1"/>
  <c r="AJ190" i="31"/>
  <c r="AJ192" i="31" s="1"/>
  <c r="AG194" i="34"/>
  <c r="AJ157" i="36"/>
  <c r="AJ189" i="36" s="1"/>
  <c r="AI183" i="34"/>
  <c r="AI185" i="34" s="1"/>
  <c r="AI190" i="34"/>
  <c r="AI192" i="34" s="1"/>
  <c r="AL35" i="34"/>
  <c r="AL71" i="34"/>
  <c r="AK174" i="34"/>
  <c r="AK155" i="34"/>
  <c r="AP27" i="35"/>
  <c r="AP63" i="35"/>
  <c r="AO166" i="35"/>
  <c r="AO147" i="35"/>
  <c r="AL29" i="34"/>
  <c r="AL65" i="34"/>
  <c r="AK149" i="34"/>
  <c r="AK168" i="34"/>
  <c r="AL31" i="34"/>
  <c r="AL67" i="34"/>
  <c r="AK151" i="34"/>
  <c r="AK170" i="34"/>
  <c r="AO29" i="36"/>
  <c r="AO65" i="36"/>
  <c r="AN168" i="36"/>
  <c r="AN149" i="36"/>
  <c r="AQ30" i="35"/>
  <c r="AQ66" i="35"/>
  <c r="AP150" i="35"/>
  <c r="AP169" i="35"/>
  <c r="AP28" i="35"/>
  <c r="AP64" i="35"/>
  <c r="AO148" i="35"/>
  <c r="AO167" i="35"/>
  <c r="AN67" i="31"/>
  <c r="AM151" i="31"/>
  <c r="AN31" i="31"/>
  <c r="AM170" i="31"/>
  <c r="AL26" i="36"/>
  <c r="AL62" i="36"/>
  <c r="AK146" i="36"/>
  <c r="AK165" i="36"/>
  <c r="AQ29" i="35"/>
  <c r="AQ65" i="35"/>
  <c r="AP149" i="35"/>
  <c r="AP168" i="35"/>
  <c r="AM71" i="31"/>
  <c r="AM35" i="31"/>
  <c r="AL155" i="31"/>
  <c r="AL174" i="31"/>
  <c r="AL24" i="36"/>
  <c r="AL60" i="36"/>
  <c r="AK163" i="36"/>
  <c r="AK144" i="36"/>
  <c r="AL34" i="35"/>
  <c r="AL70" i="35"/>
  <c r="AK154" i="35"/>
  <c r="AK173" i="35"/>
  <c r="AL24" i="34"/>
  <c r="AL60" i="34"/>
  <c r="AK144" i="34"/>
  <c r="AK163" i="34"/>
  <c r="AK73" i="34"/>
  <c r="AK179" i="34" s="1"/>
  <c r="AL23" i="34"/>
  <c r="AL59" i="34"/>
  <c r="AK143" i="34"/>
  <c r="AK37" i="34"/>
  <c r="AK162" i="34"/>
  <c r="AL32" i="36"/>
  <c r="AL68" i="36"/>
  <c r="AK152" i="36"/>
  <c r="AK171" i="36"/>
  <c r="AN24" i="35"/>
  <c r="AN60" i="35"/>
  <c r="AM144" i="35"/>
  <c r="AM163" i="35"/>
  <c r="AL26" i="34"/>
  <c r="AL62" i="34"/>
  <c r="AK146" i="34"/>
  <c r="AK165" i="34"/>
  <c r="AH184" i="34"/>
  <c r="AH186" i="34" s="1"/>
  <c r="AH196" i="34"/>
  <c r="AL33" i="34"/>
  <c r="AL69" i="34"/>
  <c r="AK153" i="34"/>
  <c r="AK172" i="34"/>
  <c r="AI189" i="35"/>
  <c r="AI178" i="35"/>
  <c r="AI179" i="35" s="1"/>
  <c r="AI182" i="35"/>
  <c r="AL30" i="34"/>
  <c r="AL66" i="34"/>
  <c r="AK150" i="34"/>
  <c r="AK169" i="34"/>
  <c r="AM69" i="31"/>
  <c r="AL153" i="31"/>
  <c r="AM33" i="31"/>
  <c r="AL172" i="31"/>
  <c r="AM60" i="31"/>
  <c r="AM24" i="31"/>
  <c r="AL163" i="31"/>
  <c r="AL144" i="31"/>
  <c r="AQ35" i="35"/>
  <c r="AQ71" i="35"/>
  <c r="AP155" i="35"/>
  <c r="AP174" i="35"/>
  <c r="AH197" i="34"/>
  <c r="AH191" i="34"/>
  <c r="AH193" i="34" s="1"/>
  <c r="AP32" i="35"/>
  <c r="AP68" i="35"/>
  <c r="AO171" i="35"/>
  <c r="AO152" i="35"/>
  <c r="AL31" i="35"/>
  <c r="AL67" i="35"/>
  <c r="AK170" i="35"/>
  <c r="AK151" i="35"/>
  <c r="AL30" i="36"/>
  <c r="AL66" i="36"/>
  <c r="AK169" i="36"/>
  <c r="AK150" i="36"/>
  <c r="AM65" i="31"/>
  <c r="AM29" i="31"/>
  <c r="AL149" i="31"/>
  <c r="AL168" i="31"/>
  <c r="AL52" i="2"/>
  <c r="AL22" i="2"/>
  <c r="AL27" i="36"/>
  <c r="AL63" i="36"/>
  <c r="AK147" i="36"/>
  <c r="AK166" i="36"/>
  <c r="AI177" i="34"/>
  <c r="AI190" i="35"/>
  <c r="AI192" i="35" s="1"/>
  <c r="AI183" i="35"/>
  <c r="AI185" i="35" s="1"/>
  <c r="AM68" i="31"/>
  <c r="AM32" i="31"/>
  <c r="AL152" i="31"/>
  <c r="AL171" i="31"/>
  <c r="AL28" i="36"/>
  <c r="AL64" i="36"/>
  <c r="AK148" i="36"/>
  <c r="AK167" i="36"/>
  <c r="AL34" i="34"/>
  <c r="AL70" i="34"/>
  <c r="AK173" i="34"/>
  <c r="AK154" i="34"/>
  <c r="AQ33" i="35"/>
  <c r="AQ69" i="35"/>
  <c r="AP153" i="35"/>
  <c r="AP172" i="35"/>
  <c r="AL27" i="34"/>
  <c r="AL63" i="34"/>
  <c r="AK166" i="34"/>
  <c r="AK147" i="34"/>
  <c r="AL32" i="34"/>
  <c r="AL68" i="34"/>
  <c r="AK171" i="34"/>
  <c r="AK152" i="34"/>
  <c r="AM63" i="31"/>
  <c r="AM27" i="31"/>
  <c r="AL166" i="31"/>
  <c r="AL147" i="31"/>
  <c r="AT26" i="35"/>
  <c r="AT62" i="35"/>
  <c r="AS146" i="35"/>
  <c r="AS165" i="35"/>
  <c r="AI189" i="34"/>
  <c r="AI182" i="34"/>
  <c r="AL33" i="36"/>
  <c r="AL69" i="36"/>
  <c r="AK172" i="36"/>
  <c r="AK153" i="36"/>
  <c r="AK37" i="36"/>
  <c r="AH184" i="35"/>
  <c r="AH186" i="35" s="1"/>
  <c r="AH196" i="35"/>
  <c r="AL25" i="34"/>
  <c r="AL61" i="34"/>
  <c r="AK145" i="34"/>
  <c r="AK164" i="34"/>
  <c r="AL35" i="36"/>
  <c r="AL71" i="36"/>
  <c r="AK174" i="36"/>
  <c r="AK155" i="36"/>
  <c r="AL34" i="36"/>
  <c r="AL70" i="36"/>
  <c r="AK173" i="36"/>
  <c r="AK154" i="36"/>
  <c r="AL28" i="34"/>
  <c r="AL64" i="34"/>
  <c r="AK167" i="34"/>
  <c r="AK148" i="34"/>
  <c r="AH191" i="35"/>
  <c r="AH193" i="35" s="1"/>
  <c r="AH197" i="35"/>
  <c r="AL23" i="35"/>
  <c r="AL59" i="35"/>
  <c r="AK143" i="35"/>
  <c r="AK37" i="35"/>
  <c r="AK162" i="35"/>
  <c r="AM64" i="31"/>
  <c r="AL167" i="31"/>
  <c r="AM28" i="31"/>
  <c r="AL148" i="31"/>
  <c r="AL25" i="36"/>
  <c r="AL61" i="36"/>
  <c r="AK145" i="36"/>
  <c r="AK164" i="36"/>
  <c r="AJ157" i="34"/>
  <c r="AL31" i="36"/>
  <c r="AL67" i="36"/>
  <c r="AK170" i="36"/>
  <c r="AK151" i="36"/>
  <c r="AM23" i="36"/>
  <c r="AM59" i="36"/>
  <c r="AL143" i="36"/>
  <c r="AL162" i="36"/>
  <c r="AM70" i="31"/>
  <c r="AL173" i="31"/>
  <c r="AL154" i="31"/>
  <c r="AM34" i="31"/>
  <c r="AJ176" i="34"/>
  <c r="AQ25" i="35"/>
  <c r="AQ61" i="35"/>
  <c r="AP145" i="35"/>
  <c r="AP164" i="35"/>
  <c r="AM62" i="31"/>
  <c r="AM26" i="31"/>
  <c r="AL146" i="31"/>
  <c r="AL165" i="31"/>
  <c r="AM66" i="31"/>
  <c r="AL169" i="31"/>
  <c r="AL150" i="31"/>
  <c r="AM30" i="31"/>
  <c r="AI184" i="36"/>
  <c r="AU41" i="33"/>
  <c r="AT55" i="33"/>
  <c r="AY41" i="30"/>
  <c r="AX55" i="30"/>
  <c r="AK61" i="32"/>
  <c r="AK62" i="32" s="1"/>
  <c r="AM29" i="32"/>
  <c r="AN59" i="32" s="1"/>
  <c r="AM21" i="32"/>
  <c r="AN51" i="32" s="1"/>
  <c r="AW41" i="10"/>
  <c r="AV55" i="10"/>
  <c r="AT41" i="34"/>
  <c r="AS55" i="34"/>
  <c r="AI182" i="30"/>
  <c r="AI184" i="30" s="1"/>
  <c r="AI183" i="30"/>
  <c r="AI185" i="30" s="1"/>
  <c r="AI192" i="30"/>
  <c r="AI177" i="30"/>
  <c r="AG198" i="30"/>
  <c r="AG194" i="30"/>
  <c r="AI178" i="30"/>
  <c r="AI179" i="30" s="1"/>
  <c r="AI158" i="30"/>
  <c r="AI191" i="30"/>
  <c r="AI197" i="30"/>
  <c r="AL35" i="33"/>
  <c r="AM71" i="33" s="1"/>
  <c r="AM25" i="33"/>
  <c r="AN61" i="33" s="1"/>
  <c r="AH191" i="30"/>
  <c r="AH193" i="30" s="1"/>
  <c r="AH197" i="30"/>
  <c r="AL28" i="30"/>
  <c r="AM64" i="30" s="1"/>
  <c r="AK167" i="30"/>
  <c r="AK148" i="30"/>
  <c r="AL26" i="33"/>
  <c r="AM62" i="33" s="1"/>
  <c r="AL27" i="30"/>
  <c r="AM63" i="30" s="1"/>
  <c r="AK166" i="30"/>
  <c r="AK147" i="30"/>
  <c r="AH196" i="30"/>
  <c r="AH184" i="30"/>
  <c r="AH186" i="30" s="1"/>
  <c r="AL24" i="33"/>
  <c r="AM60" i="33" s="1"/>
  <c r="AK143" i="30"/>
  <c r="AK162" i="30"/>
  <c r="AL23" i="30"/>
  <c r="AM59" i="30" s="1"/>
  <c r="AK37" i="30"/>
  <c r="AL29" i="33"/>
  <c r="AM65" i="33" s="1"/>
  <c r="AJ73" i="33"/>
  <c r="AJ74" i="33" s="1"/>
  <c r="AL34" i="33"/>
  <c r="AM70" i="33" s="1"/>
  <c r="AL35" i="30"/>
  <c r="AM71" i="30" s="1"/>
  <c r="AK174" i="30"/>
  <c r="AK155" i="30"/>
  <c r="AK149" i="30"/>
  <c r="AK168" i="30"/>
  <c r="AL29" i="30"/>
  <c r="AM65" i="30" s="1"/>
  <c r="AL30" i="33"/>
  <c r="AM66" i="33" s="1"/>
  <c r="AJ176" i="30"/>
  <c r="AL32" i="33"/>
  <c r="AM68" i="33" s="1"/>
  <c r="AL23" i="33"/>
  <c r="AM59" i="33" s="1"/>
  <c r="AK37" i="33"/>
  <c r="AL31" i="33"/>
  <c r="AM67" i="33" s="1"/>
  <c r="AK165" i="30"/>
  <c r="AK146" i="30"/>
  <c r="AL26" i="30"/>
  <c r="AM62" i="30" s="1"/>
  <c r="AK164" i="30"/>
  <c r="AK145" i="30"/>
  <c r="AL25" i="30"/>
  <c r="AM61" i="30" s="1"/>
  <c r="AJ73" i="30"/>
  <c r="AJ74" i="30" s="1"/>
  <c r="AJ157" i="30"/>
  <c r="AK170" i="30"/>
  <c r="AK151" i="30"/>
  <c r="AL31" i="30"/>
  <c r="AM67" i="30" s="1"/>
  <c r="AL33" i="33"/>
  <c r="AM69" i="33" s="1"/>
  <c r="AL27" i="33"/>
  <c r="AM63" i="33" s="1"/>
  <c r="AK173" i="30"/>
  <c r="AK154" i="30"/>
  <c r="AL34" i="30"/>
  <c r="AM70" i="30" s="1"/>
  <c r="AK169" i="30"/>
  <c r="AK150" i="30"/>
  <c r="AL30" i="30"/>
  <c r="AM66" i="30" s="1"/>
  <c r="AK163" i="30"/>
  <c r="AK144" i="30"/>
  <c r="AL24" i="30"/>
  <c r="AM60" i="30" s="1"/>
  <c r="AK172" i="30"/>
  <c r="AK153" i="30"/>
  <c r="AL33" i="30"/>
  <c r="AM69" i="30" s="1"/>
  <c r="AL28" i="33"/>
  <c r="AM64" i="33" s="1"/>
  <c r="AK152" i="30"/>
  <c r="AK171" i="30"/>
  <c r="AL32" i="30"/>
  <c r="AM68" i="30" s="1"/>
  <c r="AM23" i="31"/>
  <c r="AN59" i="31" s="1"/>
  <c r="AL162" i="31"/>
  <c r="AL143" i="31"/>
  <c r="AN25" i="32"/>
  <c r="AO55" i="32" s="1"/>
  <c r="AM25" i="2"/>
  <c r="AN55" i="2" s="1"/>
  <c r="AM28" i="2"/>
  <c r="AN58" i="2" s="1"/>
  <c r="AK61" i="2"/>
  <c r="AK62" i="2" s="1"/>
  <c r="AL29" i="2"/>
  <c r="AN20" i="2"/>
  <c r="AO50" i="2" s="1"/>
  <c r="AM23" i="2"/>
  <c r="AN53" i="2" s="1"/>
  <c r="AM21" i="2"/>
  <c r="AN51" i="2" s="1"/>
  <c r="AM24" i="2"/>
  <c r="AN54" i="2" s="1"/>
  <c r="AM27" i="2"/>
  <c r="AN57" i="2" s="1"/>
  <c r="AM26" i="2"/>
  <c r="AN56" i="2" s="1"/>
  <c r="AK31" i="2"/>
  <c r="AM34" i="10"/>
  <c r="AN70" i="10" s="1"/>
  <c r="AM27" i="10"/>
  <c r="AN63" i="10" s="1"/>
  <c r="AM26" i="10"/>
  <c r="AN62" i="10" s="1"/>
  <c r="AK73" i="10"/>
  <c r="AK74" i="10" s="1"/>
  <c r="AM25" i="10"/>
  <c r="AN61" i="10" s="1"/>
  <c r="AM32" i="10"/>
  <c r="AN68" i="10" s="1"/>
  <c r="AM35" i="10"/>
  <c r="AN71" i="10" s="1"/>
  <c r="AM29" i="10"/>
  <c r="AN65" i="10" s="1"/>
  <c r="AM31" i="10"/>
  <c r="AN67" i="10" s="1"/>
  <c r="AM28" i="10"/>
  <c r="AN64" i="10" s="1"/>
  <c r="AN24" i="10"/>
  <c r="AO60" i="10" s="1"/>
  <c r="AN26" i="32"/>
  <c r="AO56" i="32" s="1"/>
  <c r="AN27" i="32"/>
  <c r="AO57" i="32" s="1"/>
  <c r="AN24" i="32"/>
  <c r="AO54" i="32" s="1"/>
  <c r="AO20" i="32"/>
  <c r="AP50" i="32" s="1"/>
  <c r="AN23" i="32"/>
  <c r="AO53" i="32" s="1"/>
  <c r="BM46" i="32" l="1"/>
  <c r="BN35" i="32"/>
  <c r="AO21" i="50"/>
  <c r="AO23" i="50" s="1"/>
  <c r="AP2" i="50"/>
  <c r="AP27" i="50"/>
  <c r="AP20" i="50"/>
  <c r="AL31" i="32"/>
  <c r="AI194" i="31"/>
  <c r="AM58" i="32"/>
  <c r="AM28" i="32"/>
  <c r="AL74" i="31"/>
  <c r="AM66" i="10"/>
  <c r="AM30" i="10"/>
  <c r="BC2" i="43"/>
  <c r="BB79" i="43"/>
  <c r="BB84" i="43" s="1"/>
  <c r="BB80" i="43"/>
  <c r="BB77" i="43"/>
  <c r="BB82" i="43" s="1"/>
  <c r="BB78" i="43"/>
  <c r="BB83" i="43" s="1"/>
  <c r="AQ34" i="28"/>
  <c r="AQ59" i="28" s="1"/>
  <c r="AP181" i="31"/>
  <c r="AP126" i="31"/>
  <c r="AP92" i="31"/>
  <c r="AP58" i="31"/>
  <c r="AP22" i="31"/>
  <c r="AP77" i="31"/>
  <c r="AP188" i="31"/>
  <c r="AP109" i="31"/>
  <c r="AP161" i="31"/>
  <c r="AP40" i="31"/>
  <c r="AP142" i="31"/>
  <c r="AP188" i="34"/>
  <c r="AP126" i="34"/>
  <c r="AP161" i="34"/>
  <c r="AP142" i="34"/>
  <c r="AP40" i="34"/>
  <c r="AP181" i="34"/>
  <c r="AP109" i="34"/>
  <c r="AP58" i="34"/>
  <c r="AP22" i="34"/>
  <c r="AP92" i="34"/>
  <c r="AP77" i="34"/>
  <c r="AQ4" i="36"/>
  <c r="AQ4" i="34"/>
  <c r="AQ4" i="32"/>
  <c r="AQ4" i="30"/>
  <c r="AQ4" i="43"/>
  <c r="AQ4" i="50" s="1"/>
  <c r="AQ4" i="35"/>
  <c r="AQ4" i="33"/>
  <c r="AQ4" i="31"/>
  <c r="AQ4" i="10"/>
  <c r="AQ4" i="29"/>
  <c r="AQ65" i="2"/>
  <c r="AQ34" i="2"/>
  <c r="AQ77" i="2"/>
  <c r="AQ49" i="2"/>
  <c r="AQ19" i="2"/>
  <c r="AP126" i="29"/>
  <c r="AP188" i="29"/>
  <c r="AP161" i="29"/>
  <c r="AP181" i="29"/>
  <c r="AP142" i="29"/>
  <c r="AP92" i="29"/>
  <c r="AP58" i="29"/>
  <c r="AP22" i="29"/>
  <c r="AP40" i="29"/>
  <c r="AP77" i="29"/>
  <c r="AP109" i="29"/>
  <c r="AP188" i="36"/>
  <c r="AP142" i="36"/>
  <c r="AP181" i="36"/>
  <c r="AP161" i="36"/>
  <c r="AP92" i="36"/>
  <c r="AP22" i="36"/>
  <c r="AP77" i="36"/>
  <c r="AP58" i="36"/>
  <c r="AP40" i="36"/>
  <c r="AP126" i="36"/>
  <c r="AP109" i="36"/>
  <c r="AS5" i="28"/>
  <c r="AR4" i="2"/>
  <c r="AR13" i="28"/>
  <c r="AR21" i="28"/>
  <c r="AP92" i="33"/>
  <c r="AP22" i="33"/>
  <c r="AP58" i="33"/>
  <c r="AP77" i="33"/>
  <c r="AP40" i="33"/>
  <c r="AP188" i="35"/>
  <c r="AP181" i="35"/>
  <c r="AP161" i="35"/>
  <c r="AP126" i="35"/>
  <c r="AP77" i="35"/>
  <c r="AP92" i="35"/>
  <c r="AP109" i="35"/>
  <c r="AP58" i="35"/>
  <c r="AP142" i="35"/>
  <c r="AP22" i="35"/>
  <c r="AP40" i="35"/>
  <c r="AP58" i="43"/>
  <c r="AP89" i="43"/>
  <c r="AP22" i="43"/>
  <c r="AP76" i="43"/>
  <c r="AP40" i="43"/>
  <c r="AP77" i="10"/>
  <c r="AP40" i="10"/>
  <c r="AP92" i="10"/>
  <c r="AP58" i="10"/>
  <c r="AP22" i="10"/>
  <c r="AP188" i="30"/>
  <c r="AP181" i="30"/>
  <c r="AP126" i="30"/>
  <c r="AP92" i="30"/>
  <c r="AP109" i="30"/>
  <c r="AP22" i="30"/>
  <c r="AP58" i="30"/>
  <c r="AP77" i="30"/>
  <c r="AP161" i="30"/>
  <c r="AP142" i="30"/>
  <c r="AP40" i="30"/>
  <c r="AP19" i="32"/>
  <c r="AP49" i="32"/>
  <c r="AP34" i="32"/>
  <c r="AP65" i="32"/>
  <c r="AP77" i="32"/>
  <c r="AP67" i="28"/>
  <c r="AP75" i="28" s="1"/>
  <c r="AP87" i="28"/>
  <c r="AP95" i="28" s="1"/>
  <c r="AP103" i="28" s="1"/>
  <c r="BB39" i="2"/>
  <c r="BA46" i="2"/>
  <c r="AL37" i="10"/>
  <c r="AM61" i="31"/>
  <c r="AM73" i="31" s="1"/>
  <c r="AL164" i="31"/>
  <c r="AL176" i="31" s="1"/>
  <c r="AL145" i="31"/>
  <c r="AL157" i="31" s="1"/>
  <c r="AL189" i="31" s="1"/>
  <c r="AM25" i="31"/>
  <c r="AM37" i="31" s="1"/>
  <c r="AJ183" i="35"/>
  <c r="AJ185" i="35" s="1"/>
  <c r="AM52" i="32"/>
  <c r="AM22" i="32"/>
  <c r="AI186" i="36"/>
  <c r="AI194" i="36" s="1"/>
  <c r="AI196" i="36"/>
  <c r="AM69" i="10"/>
  <c r="AM33" i="10"/>
  <c r="AJ158" i="35"/>
  <c r="AJ177" i="35"/>
  <c r="AJ182" i="35"/>
  <c r="AJ178" i="35"/>
  <c r="AJ179" i="35" s="1"/>
  <c r="AJ158" i="34"/>
  <c r="AH194" i="36"/>
  <c r="AK157" i="35"/>
  <c r="AK189" i="35" s="1"/>
  <c r="AK176" i="35"/>
  <c r="AK190" i="35" s="1"/>
  <c r="AK192" i="35" s="1"/>
  <c r="AJ196" i="31"/>
  <c r="AJ186" i="31"/>
  <c r="AL73" i="35"/>
  <c r="AL74" i="35" s="1"/>
  <c r="AK158" i="31"/>
  <c r="AJ177" i="36"/>
  <c r="AK189" i="31"/>
  <c r="AK191" i="31" s="1"/>
  <c r="AK178" i="31"/>
  <c r="AK179" i="31" s="1"/>
  <c r="AK190" i="31"/>
  <c r="AK192" i="31" s="1"/>
  <c r="AK177" i="31"/>
  <c r="AI197" i="36"/>
  <c r="AJ190" i="36"/>
  <c r="AJ192" i="36" s="1"/>
  <c r="AK157" i="36"/>
  <c r="AK189" i="36" s="1"/>
  <c r="AL73" i="36"/>
  <c r="AL74" i="36" s="1"/>
  <c r="BC41" i="35"/>
  <c r="BB55" i="35"/>
  <c r="AM59" i="10"/>
  <c r="AM23" i="10"/>
  <c r="AJ158" i="36"/>
  <c r="AK74" i="34"/>
  <c r="AJ197" i="31"/>
  <c r="AJ193" i="31"/>
  <c r="AH194" i="34"/>
  <c r="AK157" i="34"/>
  <c r="AJ182" i="36"/>
  <c r="AJ184" i="36" s="1"/>
  <c r="AJ186" i="36" s="1"/>
  <c r="AJ178" i="36"/>
  <c r="AJ179" i="36" s="1"/>
  <c r="AH198" i="35"/>
  <c r="AJ177" i="34"/>
  <c r="AK176" i="36"/>
  <c r="AH194" i="35"/>
  <c r="AH198" i="34"/>
  <c r="AN70" i="31"/>
  <c r="AN34" i="31"/>
  <c r="AM173" i="31"/>
  <c r="AM154" i="31"/>
  <c r="AI196" i="34"/>
  <c r="AI184" i="34"/>
  <c r="AI186" i="34" s="1"/>
  <c r="AN63" i="31"/>
  <c r="AN27" i="31"/>
  <c r="AM166" i="31"/>
  <c r="AM147" i="31"/>
  <c r="AM30" i="36"/>
  <c r="AM66" i="36"/>
  <c r="AL169" i="36"/>
  <c r="AL150" i="36"/>
  <c r="AM31" i="35"/>
  <c r="AM67" i="35"/>
  <c r="AL170" i="35"/>
  <c r="AL151" i="35"/>
  <c r="AM30" i="34"/>
  <c r="AM66" i="34"/>
  <c r="AL169" i="34"/>
  <c r="AL150" i="34"/>
  <c r="AN62" i="31"/>
  <c r="AM146" i="31"/>
  <c r="AM165" i="31"/>
  <c r="AN26" i="31"/>
  <c r="AI191" i="34"/>
  <c r="AI193" i="34" s="1"/>
  <c r="AI197" i="34"/>
  <c r="AM32" i="34"/>
  <c r="AM68" i="34"/>
  <c r="AL171" i="34"/>
  <c r="AL152" i="34"/>
  <c r="AR33" i="35"/>
  <c r="AR69" i="35"/>
  <c r="AQ153" i="35"/>
  <c r="AQ172" i="35"/>
  <c r="AM28" i="36"/>
  <c r="AM64" i="36"/>
  <c r="AL148" i="36"/>
  <c r="AL167" i="36"/>
  <c r="AI184" i="35"/>
  <c r="AI186" i="35" s="1"/>
  <c r="AI196" i="35"/>
  <c r="AO24" i="35"/>
  <c r="AO60" i="35"/>
  <c r="AN163" i="35"/>
  <c r="AN144" i="35"/>
  <c r="AM24" i="34"/>
  <c r="AM60" i="34"/>
  <c r="AL163" i="34"/>
  <c r="AL144" i="34"/>
  <c r="AM24" i="36"/>
  <c r="AM60" i="36"/>
  <c r="AL144" i="36"/>
  <c r="AL163" i="36"/>
  <c r="AR29" i="35"/>
  <c r="AR65" i="35"/>
  <c r="AQ168" i="35"/>
  <c r="AQ149" i="35"/>
  <c r="AR30" i="35"/>
  <c r="AR66" i="35"/>
  <c r="AQ169" i="35"/>
  <c r="AQ150" i="35"/>
  <c r="AM31" i="34"/>
  <c r="AM67" i="34"/>
  <c r="AL170" i="34"/>
  <c r="AL151" i="34"/>
  <c r="AQ27" i="35"/>
  <c r="AQ63" i="35"/>
  <c r="AP147" i="35"/>
  <c r="AP166" i="35"/>
  <c r="AN23" i="36"/>
  <c r="AN59" i="36"/>
  <c r="AM143" i="36"/>
  <c r="AM162" i="36"/>
  <c r="AR35" i="35"/>
  <c r="AR71" i="35"/>
  <c r="AQ174" i="35"/>
  <c r="AQ155" i="35"/>
  <c r="AN69" i="31"/>
  <c r="AM172" i="31"/>
  <c r="AN33" i="31"/>
  <c r="AM153" i="31"/>
  <c r="AL73" i="34"/>
  <c r="AL179" i="34" s="1"/>
  <c r="AN66" i="31"/>
  <c r="AM169" i="31"/>
  <c r="AM150" i="31"/>
  <c r="AN30" i="31"/>
  <c r="AM25" i="36"/>
  <c r="AM61" i="36"/>
  <c r="AL145" i="36"/>
  <c r="AL164" i="36"/>
  <c r="AM28" i="34"/>
  <c r="AM64" i="34"/>
  <c r="AL148" i="34"/>
  <c r="AL167" i="34"/>
  <c r="AM35" i="36"/>
  <c r="AM71" i="36"/>
  <c r="AL174" i="36"/>
  <c r="AL155" i="36"/>
  <c r="AN65" i="31"/>
  <c r="AN29" i="31"/>
  <c r="AM168" i="31"/>
  <c r="AM149" i="31"/>
  <c r="AJ191" i="35"/>
  <c r="AJ193" i="35" s="1"/>
  <c r="AJ197" i="35"/>
  <c r="AI197" i="35"/>
  <c r="AI191" i="35"/>
  <c r="AI193" i="35" s="1"/>
  <c r="AM23" i="34"/>
  <c r="AM59" i="34"/>
  <c r="AL143" i="34"/>
  <c r="AL162" i="34"/>
  <c r="AL37" i="34"/>
  <c r="AL31" i="2"/>
  <c r="AM59" i="2"/>
  <c r="AM23" i="35"/>
  <c r="AM59" i="35"/>
  <c r="AL162" i="35"/>
  <c r="AL143" i="35"/>
  <c r="AL37" i="35"/>
  <c r="AQ32" i="35"/>
  <c r="AQ68" i="35"/>
  <c r="AP171" i="35"/>
  <c r="AP152" i="35"/>
  <c r="AN71" i="31"/>
  <c r="AM174" i="31"/>
  <c r="AN35" i="31"/>
  <c r="AM155" i="31"/>
  <c r="AJ191" i="36"/>
  <c r="AN64" i="31"/>
  <c r="AN28" i="31"/>
  <c r="AM148" i="31"/>
  <c r="AM167" i="31"/>
  <c r="AU26" i="35"/>
  <c r="AU62" i="35"/>
  <c r="AT165" i="35"/>
  <c r="AT146" i="35"/>
  <c r="AM27" i="34"/>
  <c r="AM63" i="34"/>
  <c r="AL147" i="34"/>
  <c r="AL166" i="34"/>
  <c r="AM34" i="34"/>
  <c r="AM70" i="34"/>
  <c r="AL154" i="34"/>
  <c r="AL173" i="34"/>
  <c r="AN68" i="31"/>
  <c r="AN32" i="31"/>
  <c r="AM152" i="31"/>
  <c r="AM171" i="31"/>
  <c r="AM26" i="34"/>
  <c r="AM62" i="34"/>
  <c r="AL165" i="34"/>
  <c r="AL146" i="34"/>
  <c r="AM32" i="36"/>
  <c r="AM68" i="36"/>
  <c r="AL171" i="36"/>
  <c r="AL152" i="36"/>
  <c r="AM34" i="35"/>
  <c r="AM70" i="35"/>
  <c r="AL154" i="35"/>
  <c r="AL173" i="35"/>
  <c r="AM26" i="36"/>
  <c r="AM62" i="36"/>
  <c r="AL165" i="36"/>
  <c r="AL146" i="36"/>
  <c r="AQ28" i="35"/>
  <c r="AQ64" i="35"/>
  <c r="AP148" i="35"/>
  <c r="AP167" i="35"/>
  <c r="AP29" i="36"/>
  <c r="AP65" i="36"/>
  <c r="AO149" i="36"/>
  <c r="AO168" i="36"/>
  <c r="AM29" i="34"/>
  <c r="AM65" i="34"/>
  <c r="AL168" i="34"/>
  <c r="AL149" i="34"/>
  <c r="AM35" i="34"/>
  <c r="AM71" i="34"/>
  <c r="AL155" i="34"/>
  <c r="AL174" i="34"/>
  <c r="AR25" i="35"/>
  <c r="AR61" i="35"/>
  <c r="AQ164" i="35"/>
  <c r="AQ145" i="35"/>
  <c r="AL37" i="36"/>
  <c r="AM31" i="36"/>
  <c r="AM67" i="36"/>
  <c r="AL151" i="36"/>
  <c r="AL170" i="36"/>
  <c r="AM27" i="36"/>
  <c r="AM63" i="36"/>
  <c r="AL166" i="36"/>
  <c r="AL147" i="36"/>
  <c r="AN60" i="31"/>
  <c r="AN24" i="31"/>
  <c r="AM144" i="31"/>
  <c r="AM163" i="31"/>
  <c r="AJ183" i="34"/>
  <c r="AJ185" i="34" s="1"/>
  <c r="AJ190" i="34"/>
  <c r="AJ192" i="34" s="1"/>
  <c r="AJ189" i="34"/>
  <c r="AJ182" i="34"/>
  <c r="AM34" i="36"/>
  <c r="AM70" i="36"/>
  <c r="AL173" i="36"/>
  <c r="AL154" i="36"/>
  <c r="AM25" i="34"/>
  <c r="AM61" i="34"/>
  <c r="AL145" i="34"/>
  <c r="AL164" i="34"/>
  <c r="AM33" i="36"/>
  <c r="AM69" i="36"/>
  <c r="AL172" i="36"/>
  <c r="AL153" i="36"/>
  <c r="AM52" i="2"/>
  <c r="AM22" i="2"/>
  <c r="AM33" i="34"/>
  <c r="AM69" i="34"/>
  <c r="AL172" i="34"/>
  <c r="AL153" i="34"/>
  <c r="AK176" i="34"/>
  <c r="AO67" i="31"/>
  <c r="AO31" i="31"/>
  <c r="AN151" i="31"/>
  <c r="AN170" i="31"/>
  <c r="AV41" i="33"/>
  <c r="AU55" i="33"/>
  <c r="AZ41" i="30"/>
  <c r="AY55" i="30"/>
  <c r="AI193" i="30"/>
  <c r="AL61" i="32"/>
  <c r="AL62" i="32" s="1"/>
  <c r="AN21" i="32"/>
  <c r="AO51" i="32" s="1"/>
  <c r="AN29" i="32"/>
  <c r="AO59" i="32" s="1"/>
  <c r="AX41" i="10"/>
  <c r="AW55" i="10"/>
  <c r="AH198" i="30"/>
  <c r="AU41" i="34"/>
  <c r="AT55" i="34"/>
  <c r="AI196" i="30"/>
  <c r="AI198" i="30" s="1"/>
  <c r="AI186" i="30"/>
  <c r="AH194" i="30"/>
  <c r="AL153" i="30"/>
  <c r="AL172" i="30"/>
  <c r="AM33" i="30"/>
  <c r="AN69" i="30" s="1"/>
  <c r="AL163" i="30"/>
  <c r="AL144" i="30"/>
  <c r="AM24" i="30"/>
  <c r="AN60" i="30" s="1"/>
  <c r="AM23" i="33"/>
  <c r="AN59" i="33" s="1"/>
  <c r="AL37" i="33"/>
  <c r="AL168" i="30"/>
  <c r="AM29" i="30"/>
  <c r="AN65" i="30" s="1"/>
  <c r="AL149" i="30"/>
  <c r="AM29" i="33"/>
  <c r="AN65" i="33" s="1"/>
  <c r="AL150" i="30"/>
  <c r="AL169" i="30"/>
  <c r="AM30" i="30"/>
  <c r="AN66" i="30" s="1"/>
  <c r="AM26" i="30"/>
  <c r="AN62" i="30" s="1"/>
  <c r="AL146" i="30"/>
  <c r="AL165" i="30"/>
  <c r="AK73" i="33"/>
  <c r="AK74" i="33" s="1"/>
  <c r="AL148" i="30"/>
  <c r="AL167" i="30"/>
  <c r="AM28" i="30"/>
  <c r="AN64" i="30" s="1"/>
  <c r="AM27" i="33"/>
  <c r="AN63" i="33" s="1"/>
  <c r="AM32" i="33"/>
  <c r="AN68" i="33" s="1"/>
  <c r="AL155" i="30"/>
  <c r="AM35" i="30"/>
  <c r="AN71" i="30" s="1"/>
  <c r="AL174" i="30"/>
  <c r="AM33" i="33"/>
  <c r="AN69" i="33" s="1"/>
  <c r="AJ182" i="30"/>
  <c r="AJ189" i="30"/>
  <c r="AJ178" i="30"/>
  <c r="AJ179" i="30" s="1"/>
  <c r="AJ158" i="30"/>
  <c r="AM23" i="30"/>
  <c r="AN59" i="30" s="1"/>
  <c r="AL37" i="30"/>
  <c r="AL162" i="30"/>
  <c r="AL143" i="30"/>
  <c r="AM25" i="30"/>
  <c r="AN61" i="30" s="1"/>
  <c r="AL145" i="30"/>
  <c r="AL164" i="30"/>
  <c r="AM34" i="33"/>
  <c r="AN70" i="33" s="1"/>
  <c r="AK176" i="30"/>
  <c r="AL166" i="30"/>
  <c r="AL147" i="30"/>
  <c r="AM27" i="30"/>
  <c r="AN63" i="30" s="1"/>
  <c r="AN25" i="33"/>
  <c r="AO61" i="33" s="1"/>
  <c r="AL171" i="30"/>
  <c r="AL152" i="30"/>
  <c r="AM32" i="30"/>
  <c r="AN68" i="30" s="1"/>
  <c r="AL173" i="30"/>
  <c r="AL154" i="30"/>
  <c r="AM34" i="30"/>
  <c r="AN70" i="30" s="1"/>
  <c r="AL151" i="30"/>
  <c r="AM31" i="30"/>
  <c r="AN67" i="30" s="1"/>
  <c r="AL170" i="30"/>
  <c r="AM31" i="33"/>
  <c r="AN67" i="33" s="1"/>
  <c r="AJ190" i="30"/>
  <c r="AJ192" i="30" s="1"/>
  <c r="AJ177" i="30"/>
  <c r="AJ183" i="30"/>
  <c r="AJ185" i="30" s="1"/>
  <c r="AK157" i="30"/>
  <c r="AM26" i="33"/>
  <c r="AN62" i="33" s="1"/>
  <c r="AM28" i="33"/>
  <c r="AN64" i="33" s="1"/>
  <c r="AM30" i="33"/>
  <c r="AN66" i="33" s="1"/>
  <c r="AK73" i="30"/>
  <c r="AK74" i="30" s="1"/>
  <c r="AM35" i="33"/>
  <c r="AN71" i="33" s="1"/>
  <c r="AM24" i="33"/>
  <c r="AN60" i="33" s="1"/>
  <c r="AK184" i="31"/>
  <c r="AK186" i="31" s="1"/>
  <c r="AK196" i="31"/>
  <c r="AN23" i="31"/>
  <c r="AO59" i="31" s="1"/>
  <c r="AM143" i="31"/>
  <c r="AM162" i="31"/>
  <c r="AO25" i="32"/>
  <c r="AP55" i="32" s="1"/>
  <c r="AN25" i="2"/>
  <c r="AO55" i="2" s="1"/>
  <c r="AO20" i="2"/>
  <c r="AP50" i="2" s="1"/>
  <c r="AN27" i="2"/>
  <c r="AO57" i="2" s="1"/>
  <c r="AL61" i="2"/>
  <c r="AL62" i="2" s="1"/>
  <c r="AM29" i="2"/>
  <c r="AN59" i="2" s="1"/>
  <c r="AN24" i="2"/>
  <c r="AO54" i="2" s="1"/>
  <c r="AN28" i="2"/>
  <c r="AO58" i="2" s="1"/>
  <c r="AN21" i="2"/>
  <c r="AO51" i="2" s="1"/>
  <c r="AN23" i="2"/>
  <c r="AO53" i="2" s="1"/>
  <c r="AN26" i="2"/>
  <c r="AO56" i="2" s="1"/>
  <c r="AN32" i="10"/>
  <c r="AO68" i="10" s="1"/>
  <c r="AN26" i="10"/>
  <c r="AO62" i="10" s="1"/>
  <c r="AN28" i="10"/>
  <c r="AO64" i="10" s="1"/>
  <c r="AL73" i="10"/>
  <c r="AL74" i="10" s="1"/>
  <c r="AN27" i="10"/>
  <c r="AO63" i="10" s="1"/>
  <c r="AN31" i="10"/>
  <c r="AO67" i="10" s="1"/>
  <c r="AN35" i="10"/>
  <c r="AO71" i="10" s="1"/>
  <c r="AN25" i="10"/>
  <c r="AO61" i="10" s="1"/>
  <c r="AN34" i="10"/>
  <c r="AO70" i="10" s="1"/>
  <c r="AO24" i="10"/>
  <c r="AP60" i="10" s="1"/>
  <c r="AN29" i="10"/>
  <c r="AO65" i="10" s="1"/>
  <c r="AO26" i="32"/>
  <c r="AP56" i="32" s="1"/>
  <c r="AO23" i="32"/>
  <c r="AP53" i="32" s="1"/>
  <c r="AP20" i="32"/>
  <c r="AQ50" i="32" s="1"/>
  <c r="AO24" i="32"/>
  <c r="AP54" i="32" s="1"/>
  <c r="AO27" i="32"/>
  <c r="AP57" i="32" s="1"/>
  <c r="BO35" i="32" l="1"/>
  <c r="BN46" i="32"/>
  <c r="AP21" i="50"/>
  <c r="AP23" i="50" s="1"/>
  <c r="AQ2" i="50"/>
  <c r="AQ27" i="50"/>
  <c r="AQ20" i="50"/>
  <c r="AM31" i="32"/>
  <c r="AN58" i="32"/>
  <c r="AN28" i="32"/>
  <c r="AM74" i="31"/>
  <c r="AN66" i="10"/>
  <c r="AN30" i="10"/>
  <c r="AI198" i="36"/>
  <c r="BD2" i="43"/>
  <c r="BC78" i="43"/>
  <c r="BC83" i="43" s="1"/>
  <c r="BC80" i="43"/>
  <c r="BC77" i="43"/>
  <c r="BC82" i="43" s="1"/>
  <c r="BC79" i="43"/>
  <c r="BC84" i="43" s="1"/>
  <c r="AQ142" i="31"/>
  <c r="AQ109" i="31"/>
  <c r="AQ77" i="31"/>
  <c r="AQ40" i="31"/>
  <c r="AQ58" i="31"/>
  <c r="AQ161" i="31"/>
  <c r="AQ126" i="31"/>
  <c r="AQ92" i="31"/>
  <c r="AQ188" i="31"/>
  <c r="AQ181" i="31"/>
  <c r="AQ22" i="31"/>
  <c r="AR4" i="43"/>
  <c r="AR4" i="50" s="1"/>
  <c r="AR4" i="35"/>
  <c r="AR4" i="33"/>
  <c r="AR4" i="31"/>
  <c r="AR4" i="30"/>
  <c r="AR4" i="10"/>
  <c r="AR4" i="36"/>
  <c r="AR4" i="29"/>
  <c r="AR4" i="34"/>
  <c r="AR4" i="32"/>
  <c r="AR77" i="2"/>
  <c r="AR65" i="2"/>
  <c r="AR49" i="2"/>
  <c r="AR34" i="2"/>
  <c r="AR19" i="2"/>
  <c r="AQ92" i="33"/>
  <c r="AQ58" i="33"/>
  <c r="AQ22" i="33"/>
  <c r="AQ40" i="33"/>
  <c r="AQ77" i="33"/>
  <c r="AT5" i="28"/>
  <c r="AS4" i="2"/>
  <c r="AS13" i="28"/>
  <c r="AS21" i="28"/>
  <c r="AQ142" i="35"/>
  <c r="AQ77" i="35"/>
  <c r="AQ181" i="35"/>
  <c r="AQ92" i="35"/>
  <c r="AQ161" i="35"/>
  <c r="AQ40" i="35"/>
  <c r="AQ188" i="35"/>
  <c r="AQ58" i="35"/>
  <c r="AQ109" i="35"/>
  <c r="AQ126" i="35"/>
  <c r="AQ22" i="35"/>
  <c r="AQ89" i="43"/>
  <c r="AQ76" i="43"/>
  <c r="AQ58" i="43"/>
  <c r="AQ40" i="43"/>
  <c r="AQ22" i="43"/>
  <c r="AQ126" i="30"/>
  <c r="AQ58" i="30"/>
  <c r="AQ22" i="30"/>
  <c r="AQ77" i="30"/>
  <c r="AQ161" i="30"/>
  <c r="AQ142" i="30"/>
  <c r="AQ181" i="30"/>
  <c r="AQ92" i="30"/>
  <c r="AQ109" i="30"/>
  <c r="AQ188" i="30"/>
  <c r="AQ40" i="30"/>
  <c r="AQ65" i="32"/>
  <c r="AQ49" i="32"/>
  <c r="AQ34" i="32"/>
  <c r="AQ19" i="32"/>
  <c r="AQ77" i="32"/>
  <c r="AR34" i="28"/>
  <c r="AR59" i="28" s="1"/>
  <c r="AQ126" i="29"/>
  <c r="AQ181" i="29"/>
  <c r="AQ77" i="29"/>
  <c r="AQ142" i="29"/>
  <c r="AQ188" i="29"/>
  <c r="AQ22" i="29"/>
  <c r="AQ161" i="29"/>
  <c r="AQ40" i="29"/>
  <c r="AQ58" i="29"/>
  <c r="AQ92" i="29"/>
  <c r="AQ109" i="29"/>
  <c r="AQ161" i="34"/>
  <c r="AQ142" i="34"/>
  <c r="AQ77" i="34"/>
  <c r="AQ22" i="34"/>
  <c r="AQ40" i="34"/>
  <c r="AQ181" i="34"/>
  <c r="AQ126" i="34"/>
  <c r="AQ188" i="34"/>
  <c r="AQ92" i="34"/>
  <c r="AQ58" i="34"/>
  <c r="AQ109" i="34"/>
  <c r="AQ67" i="28"/>
  <c r="AQ75" i="28" s="1"/>
  <c r="AQ87" i="28"/>
  <c r="AQ95" i="28" s="1"/>
  <c r="AQ103" i="28" s="1"/>
  <c r="AQ58" i="10"/>
  <c r="AQ22" i="10"/>
  <c r="AQ92" i="10"/>
  <c r="AQ77" i="10"/>
  <c r="AQ40" i="10"/>
  <c r="AQ188" i="36"/>
  <c r="AQ181" i="36"/>
  <c r="AQ161" i="36"/>
  <c r="AQ126" i="36"/>
  <c r="AQ22" i="36"/>
  <c r="AQ77" i="36"/>
  <c r="AQ142" i="36"/>
  <c r="AQ58" i="36"/>
  <c r="AQ109" i="36"/>
  <c r="AQ40" i="36"/>
  <c r="AQ92" i="36"/>
  <c r="AM37" i="10"/>
  <c r="BC39" i="2"/>
  <c r="BB46" i="2"/>
  <c r="AJ196" i="35"/>
  <c r="AJ198" i="35" s="1"/>
  <c r="AN61" i="31"/>
  <c r="AN73" i="31" s="1"/>
  <c r="AM164" i="31"/>
  <c r="AM176" i="31" s="1"/>
  <c r="AM190" i="31" s="1"/>
  <c r="AM192" i="31" s="1"/>
  <c r="AM145" i="31"/>
  <c r="AM157" i="31" s="1"/>
  <c r="AN25" i="31"/>
  <c r="AJ198" i="31"/>
  <c r="AN52" i="32"/>
  <c r="AN22" i="32"/>
  <c r="AJ184" i="35"/>
  <c r="AJ186" i="35" s="1"/>
  <c r="AJ194" i="35" s="1"/>
  <c r="AK177" i="35"/>
  <c r="AK158" i="35"/>
  <c r="AN69" i="10"/>
  <c r="AN33" i="10"/>
  <c r="AJ194" i="31"/>
  <c r="AL182" i="31"/>
  <c r="AL184" i="31" s="1"/>
  <c r="AL178" i="31"/>
  <c r="AL179" i="31" s="1"/>
  <c r="AK177" i="36"/>
  <c r="AK182" i="35"/>
  <c r="AK184" i="35" s="1"/>
  <c r="AK158" i="34"/>
  <c r="AK178" i="35"/>
  <c r="AK179" i="35" s="1"/>
  <c r="AK183" i="35"/>
  <c r="AK185" i="35" s="1"/>
  <c r="AJ193" i="36"/>
  <c r="AJ194" i="36" s="1"/>
  <c r="AL158" i="31"/>
  <c r="AK182" i="36"/>
  <c r="AK184" i="36" s="1"/>
  <c r="AJ196" i="36"/>
  <c r="AL176" i="35"/>
  <c r="AJ197" i="36"/>
  <c r="AK197" i="31"/>
  <c r="AK198" i="31" s="1"/>
  <c r="AK193" i="31"/>
  <c r="AK194" i="31" s="1"/>
  <c r="AK158" i="36"/>
  <c r="AK189" i="34"/>
  <c r="AK191" i="34" s="1"/>
  <c r="AL176" i="36"/>
  <c r="AL183" i="36" s="1"/>
  <c r="AL185" i="36" s="1"/>
  <c r="BD41" i="35"/>
  <c r="BC55" i="35"/>
  <c r="AN59" i="10"/>
  <c r="AN23" i="10"/>
  <c r="AK182" i="34"/>
  <c r="AK184" i="34" s="1"/>
  <c r="AK183" i="36"/>
  <c r="AK185" i="36" s="1"/>
  <c r="AL190" i="31"/>
  <c r="AL192" i="31" s="1"/>
  <c r="AK190" i="36"/>
  <c r="AK192" i="36" s="1"/>
  <c r="AI198" i="34"/>
  <c r="AK178" i="36"/>
  <c r="AK179" i="36" s="1"/>
  <c r="AI194" i="35"/>
  <c r="AL157" i="36"/>
  <c r="AL189" i="36" s="1"/>
  <c r="AM73" i="36"/>
  <c r="AM74" i="36" s="1"/>
  <c r="AN52" i="2"/>
  <c r="AN22" i="2"/>
  <c r="AN28" i="34"/>
  <c r="AN64" i="34"/>
  <c r="AM167" i="34"/>
  <c r="AM148" i="34"/>
  <c r="AO23" i="36"/>
  <c r="AO59" i="36"/>
  <c r="AN162" i="36"/>
  <c r="AN143" i="36"/>
  <c r="AI198" i="35"/>
  <c r="AI194" i="34"/>
  <c r="AR32" i="35"/>
  <c r="AR68" i="35"/>
  <c r="AQ152" i="35"/>
  <c r="AQ171" i="35"/>
  <c r="AS29" i="35"/>
  <c r="AS65" i="35"/>
  <c r="AR168" i="35"/>
  <c r="AR149" i="35"/>
  <c r="AL183" i="31"/>
  <c r="AL185" i="31" s="1"/>
  <c r="AN27" i="36"/>
  <c r="AN63" i="36"/>
  <c r="AM147" i="36"/>
  <c r="AM166" i="36"/>
  <c r="AL74" i="34"/>
  <c r="AP67" i="31"/>
  <c r="AP31" i="31"/>
  <c r="AO170" i="31"/>
  <c r="AO151" i="31"/>
  <c r="AN25" i="34"/>
  <c r="AN61" i="34"/>
  <c r="AM164" i="34"/>
  <c r="AM145" i="34"/>
  <c r="AN31" i="34"/>
  <c r="AN67" i="34"/>
  <c r="AM151" i="34"/>
  <c r="AM170" i="34"/>
  <c r="AN24" i="34"/>
  <c r="AN60" i="34"/>
  <c r="AM163" i="34"/>
  <c r="AM144" i="34"/>
  <c r="AL177" i="31"/>
  <c r="AK183" i="34"/>
  <c r="AK185" i="34" s="1"/>
  <c r="AK190" i="34"/>
  <c r="AK192" i="34" s="1"/>
  <c r="AS25" i="35"/>
  <c r="AS61" i="35"/>
  <c r="AR164" i="35"/>
  <c r="AR145" i="35"/>
  <c r="AN29" i="34"/>
  <c r="AN65" i="34"/>
  <c r="AM149" i="34"/>
  <c r="AM168" i="34"/>
  <c r="AR28" i="35"/>
  <c r="AR64" i="35"/>
  <c r="AQ148" i="35"/>
  <c r="AQ167" i="35"/>
  <c r="AN34" i="35"/>
  <c r="AN70" i="35"/>
  <c r="AM173" i="35"/>
  <c r="AM154" i="35"/>
  <c r="AN26" i="34"/>
  <c r="AN62" i="34"/>
  <c r="AM165" i="34"/>
  <c r="AM146" i="34"/>
  <c r="AN34" i="34"/>
  <c r="AN70" i="34"/>
  <c r="AM154" i="34"/>
  <c r="AM173" i="34"/>
  <c r="AV26" i="35"/>
  <c r="AV62" i="35"/>
  <c r="AU165" i="35"/>
  <c r="AU146" i="35"/>
  <c r="AO71" i="31"/>
  <c r="AN174" i="31"/>
  <c r="AO35" i="31"/>
  <c r="AN155" i="31"/>
  <c r="AL157" i="35"/>
  <c r="AL176" i="34"/>
  <c r="AK191" i="35"/>
  <c r="AK193" i="35" s="1"/>
  <c r="AK197" i="35"/>
  <c r="AK177" i="34"/>
  <c r="AS33" i="35"/>
  <c r="AS69" i="35"/>
  <c r="AR172" i="35"/>
  <c r="AR153" i="35"/>
  <c r="AO62" i="31"/>
  <c r="AO26" i="31"/>
  <c r="AN146" i="31"/>
  <c r="AN165" i="31"/>
  <c r="AN30" i="34"/>
  <c r="AN66" i="34"/>
  <c r="AM169" i="34"/>
  <c r="AM150" i="34"/>
  <c r="AN30" i="36"/>
  <c r="AN66" i="36"/>
  <c r="AM150" i="36"/>
  <c r="AM169" i="36"/>
  <c r="AL157" i="34"/>
  <c r="AN35" i="36"/>
  <c r="AN71" i="36"/>
  <c r="AM155" i="36"/>
  <c r="AM174" i="36"/>
  <c r="AN25" i="36"/>
  <c r="AN61" i="36"/>
  <c r="AM145" i="36"/>
  <c r="AM164" i="36"/>
  <c r="AS35" i="35"/>
  <c r="AS71" i="35"/>
  <c r="AR174" i="35"/>
  <c r="AR155" i="35"/>
  <c r="AM37" i="36"/>
  <c r="AN33" i="36"/>
  <c r="AN69" i="36"/>
  <c r="AM153" i="36"/>
  <c r="AM172" i="36"/>
  <c r="AN34" i="36"/>
  <c r="AN70" i="36"/>
  <c r="AM173" i="36"/>
  <c r="AM154" i="36"/>
  <c r="AO60" i="31"/>
  <c r="AO24" i="31"/>
  <c r="AN144" i="31"/>
  <c r="AN163" i="31"/>
  <c r="AM73" i="35"/>
  <c r="AM74" i="35" s="1"/>
  <c r="AM73" i="34"/>
  <c r="AM179" i="34" s="1"/>
  <c r="AO66" i="31"/>
  <c r="AO30" i="31"/>
  <c r="AN169" i="31"/>
  <c r="AN150" i="31"/>
  <c r="AR27" i="35"/>
  <c r="AR63" i="35"/>
  <c r="AQ147" i="35"/>
  <c r="AQ166" i="35"/>
  <c r="AS30" i="35"/>
  <c r="AS66" i="35"/>
  <c r="AR169" i="35"/>
  <c r="AR150" i="35"/>
  <c r="AN24" i="36"/>
  <c r="AN60" i="36"/>
  <c r="AM144" i="36"/>
  <c r="AM163" i="36"/>
  <c r="AJ184" i="34"/>
  <c r="AJ186" i="34" s="1"/>
  <c r="AJ196" i="34"/>
  <c r="AN31" i="36"/>
  <c r="AN67" i="36"/>
  <c r="AM151" i="36"/>
  <c r="AM170" i="36"/>
  <c r="AO68" i="31"/>
  <c r="AN171" i="31"/>
  <c r="AO32" i="31"/>
  <c r="AN152" i="31"/>
  <c r="AO64" i="31"/>
  <c r="AN167" i="31"/>
  <c r="AN148" i="31"/>
  <c r="AO28" i="31"/>
  <c r="AN23" i="35"/>
  <c r="AN59" i="35"/>
  <c r="AM143" i="35"/>
  <c r="AM37" i="35"/>
  <c r="AM162" i="35"/>
  <c r="AN23" i="34"/>
  <c r="AN59" i="34"/>
  <c r="AM162" i="34"/>
  <c r="AM37" i="34"/>
  <c r="AM143" i="34"/>
  <c r="AO65" i="31"/>
  <c r="AN168" i="31"/>
  <c r="AO29" i="31"/>
  <c r="AN149" i="31"/>
  <c r="AO69" i="31"/>
  <c r="AN153" i="31"/>
  <c r="AO33" i="31"/>
  <c r="AN172" i="31"/>
  <c r="AO63" i="31"/>
  <c r="AN147" i="31"/>
  <c r="AN166" i="31"/>
  <c r="AO27" i="31"/>
  <c r="AN33" i="34"/>
  <c r="AN69" i="34"/>
  <c r="AM172" i="34"/>
  <c r="AM153" i="34"/>
  <c r="AJ191" i="34"/>
  <c r="AJ193" i="34" s="1"/>
  <c r="AJ197" i="34"/>
  <c r="AN35" i="34"/>
  <c r="AN71" i="34"/>
  <c r="AM174" i="34"/>
  <c r="AM155" i="34"/>
  <c r="AQ29" i="36"/>
  <c r="AQ65" i="36"/>
  <c r="AP168" i="36"/>
  <c r="AP149" i="36"/>
  <c r="AN26" i="36"/>
  <c r="AN62" i="36"/>
  <c r="AM165" i="36"/>
  <c r="AM146" i="36"/>
  <c r="AN32" i="36"/>
  <c r="AN68" i="36"/>
  <c r="AM152" i="36"/>
  <c r="AM171" i="36"/>
  <c r="AN27" i="34"/>
  <c r="AN63" i="34"/>
  <c r="AM166" i="34"/>
  <c r="AM147" i="34"/>
  <c r="AP24" i="35"/>
  <c r="AP60" i="35"/>
  <c r="AO163" i="35"/>
  <c r="AO144" i="35"/>
  <c r="AN28" i="36"/>
  <c r="AN64" i="36"/>
  <c r="AM167" i="36"/>
  <c r="AM148" i="36"/>
  <c r="AN32" i="34"/>
  <c r="AN68" i="34"/>
  <c r="AM152" i="34"/>
  <c r="AM171" i="34"/>
  <c r="AN31" i="35"/>
  <c r="AN67" i="35"/>
  <c r="AM170" i="35"/>
  <c r="AM151" i="35"/>
  <c r="AO70" i="31"/>
  <c r="AO34" i="31"/>
  <c r="AN173" i="31"/>
  <c r="AN154" i="31"/>
  <c r="AK191" i="36"/>
  <c r="AM61" i="32"/>
  <c r="AM62" i="32" s="1"/>
  <c r="AW41" i="33"/>
  <c r="AV55" i="33"/>
  <c r="BA41" i="30"/>
  <c r="AZ55" i="30"/>
  <c r="AI194" i="30"/>
  <c r="AO29" i="32"/>
  <c r="AP59" i="32" s="1"/>
  <c r="AO21" i="32"/>
  <c r="AP51" i="32" s="1"/>
  <c r="AY41" i="10"/>
  <c r="AX55" i="10"/>
  <c r="AV41" i="34"/>
  <c r="AU55" i="34"/>
  <c r="AK177" i="30"/>
  <c r="AM37" i="30"/>
  <c r="AM168" i="30"/>
  <c r="AM149" i="30"/>
  <c r="AN29" i="30"/>
  <c r="AO65" i="30" s="1"/>
  <c r="AM144" i="30"/>
  <c r="AN24" i="30"/>
  <c r="AO60" i="30" s="1"/>
  <c r="AM163" i="30"/>
  <c r="AM154" i="30"/>
  <c r="AN34" i="30"/>
  <c r="AO70" i="30" s="1"/>
  <c r="AM173" i="30"/>
  <c r="AN25" i="30"/>
  <c r="AO61" i="30" s="1"/>
  <c r="AM164" i="30"/>
  <c r="AM145" i="30"/>
  <c r="AL157" i="30"/>
  <c r="AN26" i="33"/>
  <c r="AO62" i="33" s="1"/>
  <c r="AK190" i="30"/>
  <c r="AK192" i="30" s="1"/>
  <c r="AK183" i="30"/>
  <c r="AK185" i="30" s="1"/>
  <c r="AL176" i="30"/>
  <c r="AK158" i="30"/>
  <c r="AM174" i="30"/>
  <c r="AM155" i="30"/>
  <c r="AN35" i="30"/>
  <c r="AO71" i="30" s="1"/>
  <c r="AK182" i="30"/>
  <c r="AK189" i="30"/>
  <c r="AK178" i="30"/>
  <c r="AK179" i="30" s="1"/>
  <c r="AN31" i="33"/>
  <c r="AO67" i="33" s="1"/>
  <c r="AM167" i="30"/>
  <c r="AM148" i="30"/>
  <c r="AN28" i="30"/>
  <c r="AO64" i="30" s="1"/>
  <c r="AM165" i="30"/>
  <c r="AM146" i="30"/>
  <c r="AN26" i="30"/>
  <c r="AO62" i="30" s="1"/>
  <c r="AL73" i="33"/>
  <c r="AL74" i="33" s="1"/>
  <c r="AN35" i="33"/>
  <c r="AO71" i="33" s="1"/>
  <c r="AO25" i="33"/>
  <c r="AP61" i="33" s="1"/>
  <c r="AL73" i="30"/>
  <c r="AL74" i="30" s="1"/>
  <c r="AJ191" i="30"/>
  <c r="AJ193" i="30" s="1"/>
  <c r="AJ197" i="30"/>
  <c r="AN32" i="33"/>
  <c r="AO68" i="33" s="1"/>
  <c r="AN30" i="30"/>
  <c r="AO66" i="30" s="1"/>
  <c r="AM169" i="30"/>
  <c r="AM150" i="30"/>
  <c r="AN29" i="33"/>
  <c r="AO65" i="33" s="1"/>
  <c r="AN23" i="33"/>
  <c r="AO59" i="33" s="1"/>
  <c r="AM37" i="33"/>
  <c r="AM153" i="30"/>
  <c r="AN33" i="30"/>
  <c r="AO69" i="30" s="1"/>
  <c r="AM172" i="30"/>
  <c r="AN24" i="33"/>
  <c r="AO60" i="33" s="1"/>
  <c r="AN30" i="33"/>
  <c r="AO66" i="33" s="1"/>
  <c r="AM162" i="30"/>
  <c r="AM143" i="30"/>
  <c r="AN23" i="30"/>
  <c r="AO59" i="30" s="1"/>
  <c r="AJ184" i="30"/>
  <c r="AJ186" i="30" s="1"/>
  <c r="AJ196" i="30"/>
  <c r="AM170" i="30"/>
  <c r="AN31" i="30"/>
  <c r="AO67" i="30" s="1"/>
  <c r="AM151" i="30"/>
  <c r="AN27" i="30"/>
  <c r="AO63" i="30" s="1"/>
  <c r="AM147" i="30"/>
  <c r="AM166" i="30"/>
  <c r="AN33" i="33"/>
  <c r="AO69" i="33" s="1"/>
  <c r="AN28" i="33"/>
  <c r="AO64" i="33" s="1"/>
  <c r="AM152" i="30"/>
  <c r="AN32" i="30"/>
  <c r="AO68" i="30" s="1"/>
  <c r="AM171" i="30"/>
  <c r="AN34" i="33"/>
  <c r="AO70" i="33" s="1"/>
  <c r="AN27" i="33"/>
  <c r="AO63" i="33" s="1"/>
  <c r="AL191" i="31"/>
  <c r="AN162" i="31"/>
  <c r="AN143" i="31"/>
  <c r="AO23" i="31"/>
  <c r="AP59" i="31" s="1"/>
  <c r="AP25" i="32"/>
  <c r="AQ55" i="32" s="1"/>
  <c r="AO25" i="2"/>
  <c r="AP55" i="2" s="1"/>
  <c r="AO28" i="2"/>
  <c r="AP58" i="2" s="1"/>
  <c r="AO26" i="2"/>
  <c r="AP56" i="2" s="1"/>
  <c r="AO27" i="2"/>
  <c r="AP57" i="2" s="1"/>
  <c r="AM61" i="2"/>
  <c r="AM62" i="2" s="1"/>
  <c r="AN29" i="2"/>
  <c r="AO59" i="2" s="1"/>
  <c r="AM31" i="2"/>
  <c r="AO21" i="2"/>
  <c r="AP51" i="2" s="1"/>
  <c r="AP20" i="2"/>
  <c r="AQ50" i="2" s="1"/>
  <c r="AO23" i="2"/>
  <c r="AP53" i="2" s="1"/>
  <c r="AO24" i="2"/>
  <c r="AP54" i="2" s="1"/>
  <c r="AO35" i="10"/>
  <c r="AP71" i="10" s="1"/>
  <c r="AP24" i="10"/>
  <c r="AQ60" i="10" s="1"/>
  <c r="AO32" i="10"/>
  <c r="AP68" i="10" s="1"/>
  <c r="AO34" i="10"/>
  <c r="AP70" i="10" s="1"/>
  <c r="AO31" i="10"/>
  <c r="AP67" i="10" s="1"/>
  <c r="AO26" i="10"/>
  <c r="AP62" i="10" s="1"/>
  <c r="AO29" i="10"/>
  <c r="AP65" i="10" s="1"/>
  <c r="AO27" i="10"/>
  <c r="AP63" i="10" s="1"/>
  <c r="AO28" i="10"/>
  <c r="AP64" i="10" s="1"/>
  <c r="AO25" i="10"/>
  <c r="AP61" i="10" s="1"/>
  <c r="AM73" i="10"/>
  <c r="AM74" i="10" s="1"/>
  <c r="AP24" i="32"/>
  <c r="AQ54" i="32" s="1"/>
  <c r="AQ20" i="32"/>
  <c r="AR50" i="32" s="1"/>
  <c r="AP23" i="32"/>
  <c r="AQ53" i="32" s="1"/>
  <c r="AP26" i="32"/>
  <c r="AQ56" i="32" s="1"/>
  <c r="AP27" i="32"/>
  <c r="AQ57" i="32" s="1"/>
  <c r="BP35" i="32" l="1"/>
  <c r="BO46" i="32"/>
  <c r="AQ21" i="50"/>
  <c r="AQ23" i="50" s="1"/>
  <c r="AR2" i="50"/>
  <c r="AR27" i="50"/>
  <c r="AR20" i="50"/>
  <c r="AN31" i="32"/>
  <c r="AO58" i="32"/>
  <c r="AO28" i="32"/>
  <c r="AN74" i="31"/>
  <c r="AO66" i="10"/>
  <c r="AO30" i="10"/>
  <c r="BE2" i="43"/>
  <c r="BD77" i="43"/>
  <c r="BD82" i="43" s="1"/>
  <c r="BD80" i="43"/>
  <c r="BD78" i="43"/>
  <c r="BD83" i="43" s="1"/>
  <c r="BD79" i="43"/>
  <c r="BD84" i="43" s="1"/>
  <c r="AR22" i="30"/>
  <c r="AR161" i="30"/>
  <c r="AR142" i="30"/>
  <c r="AR77" i="30"/>
  <c r="AR126" i="30"/>
  <c r="AR181" i="30"/>
  <c r="AR92" i="30"/>
  <c r="AR40" i="30"/>
  <c r="AR109" i="30"/>
  <c r="AR188" i="30"/>
  <c r="AR58" i="30"/>
  <c r="AS4" i="43"/>
  <c r="AS4" i="50" s="1"/>
  <c r="AS4" i="35"/>
  <c r="AS4" i="33"/>
  <c r="AS4" i="31"/>
  <c r="AS4" i="30"/>
  <c r="AS4" i="36"/>
  <c r="AS4" i="29"/>
  <c r="AS4" i="10"/>
  <c r="AS4" i="34"/>
  <c r="AS4" i="32"/>
  <c r="AS77" i="2"/>
  <c r="AS65" i="2"/>
  <c r="AS49" i="2"/>
  <c r="AS34" i="2"/>
  <c r="AS19" i="2"/>
  <c r="AR77" i="32"/>
  <c r="AR19" i="32"/>
  <c r="AR49" i="32"/>
  <c r="AR34" i="32"/>
  <c r="AR65" i="32"/>
  <c r="AR161" i="35"/>
  <c r="AR181" i="35"/>
  <c r="AR92" i="35"/>
  <c r="AR109" i="35"/>
  <c r="AR58" i="35"/>
  <c r="AR142" i="35"/>
  <c r="AR126" i="35"/>
  <c r="AR188" i="35"/>
  <c r="AR77" i="35"/>
  <c r="AR40" i="35"/>
  <c r="AR22" i="35"/>
  <c r="AR181" i="31"/>
  <c r="AR161" i="31"/>
  <c r="AR109" i="31"/>
  <c r="AR92" i="31"/>
  <c r="AR40" i="31"/>
  <c r="AR22" i="31"/>
  <c r="AR188" i="31"/>
  <c r="AR126" i="31"/>
  <c r="AR142" i="31"/>
  <c r="AR58" i="31"/>
  <c r="AR77" i="31"/>
  <c r="AR188" i="34"/>
  <c r="AR142" i="34"/>
  <c r="AR161" i="34"/>
  <c r="AR181" i="34"/>
  <c r="AR109" i="34"/>
  <c r="AR58" i="34"/>
  <c r="AR92" i="34"/>
  <c r="AR77" i="34"/>
  <c r="AR126" i="34"/>
  <c r="AR22" i="34"/>
  <c r="AR40" i="34"/>
  <c r="AR89" i="43"/>
  <c r="AR76" i="43"/>
  <c r="AR40" i="43"/>
  <c r="AR58" i="43"/>
  <c r="AR22" i="43"/>
  <c r="AU5" i="28"/>
  <c r="AT4" i="2"/>
  <c r="AT13" i="28"/>
  <c r="AT21" i="28"/>
  <c r="AR87" i="28"/>
  <c r="AR95" i="28" s="1"/>
  <c r="AR103" i="28" s="1"/>
  <c r="AR67" i="28"/>
  <c r="AR75" i="28" s="1"/>
  <c r="AR126" i="29"/>
  <c r="AR181" i="29"/>
  <c r="AR188" i="29"/>
  <c r="AR92" i="29"/>
  <c r="AR22" i="29"/>
  <c r="AR161" i="29"/>
  <c r="AR40" i="29"/>
  <c r="AR58" i="29"/>
  <c r="AR142" i="29"/>
  <c r="AR77" i="29"/>
  <c r="AR109" i="29"/>
  <c r="AS34" i="28"/>
  <c r="AS59" i="28" s="1"/>
  <c r="AR181" i="36"/>
  <c r="AR161" i="36"/>
  <c r="AR126" i="36"/>
  <c r="AR188" i="36"/>
  <c r="AR58" i="36"/>
  <c r="AR77" i="36"/>
  <c r="AR142" i="36"/>
  <c r="AR109" i="36"/>
  <c r="AR92" i="36"/>
  <c r="AR22" i="36"/>
  <c r="AR40" i="36"/>
  <c r="AR77" i="33"/>
  <c r="AR40" i="33"/>
  <c r="AR92" i="33"/>
  <c r="AR58" i="33"/>
  <c r="AR22" i="33"/>
  <c r="AR58" i="10"/>
  <c r="AR92" i="10"/>
  <c r="AR22" i="10"/>
  <c r="AR77" i="10"/>
  <c r="AR40" i="10"/>
  <c r="AL177" i="35"/>
  <c r="BD39" i="2"/>
  <c r="BC46" i="2"/>
  <c r="AO61" i="31"/>
  <c r="AO73" i="31" s="1"/>
  <c r="AN145" i="31"/>
  <c r="AN157" i="31" s="1"/>
  <c r="AN182" i="31" s="1"/>
  <c r="AO25" i="31"/>
  <c r="AO37" i="31" s="1"/>
  <c r="AN164" i="31"/>
  <c r="AN176" i="31" s="1"/>
  <c r="AN183" i="31" s="1"/>
  <c r="AN185" i="31" s="1"/>
  <c r="AN37" i="31"/>
  <c r="AO52" i="32"/>
  <c r="AO22" i="32"/>
  <c r="AL190" i="35"/>
  <c r="AL192" i="35" s="1"/>
  <c r="AK186" i="35"/>
  <c r="AK194" i="35" s="1"/>
  <c r="AN37" i="10"/>
  <c r="AK196" i="35"/>
  <c r="AK198" i="35" s="1"/>
  <c r="AO69" i="10"/>
  <c r="AO33" i="10"/>
  <c r="AM158" i="31"/>
  <c r="AJ198" i="36"/>
  <c r="AL183" i="35"/>
  <c r="AL185" i="35" s="1"/>
  <c r="AM189" i="31"/>
  <c r="AM197" i="31" s="1"/>
  <c r="AM182" i="31"/>
  <c r="AM184" i="31" s="1"/>
  <c r="AK197" i="36"/>
  <c r="AM178" i="31"/>
  <c r="AM179" i="31" s="1"/>
  <c r="AM177" i="31"/>
  <c r="AM183" i="31"/>
  <c r="AM185" i="31" s="1"/>
  <c r="AK196" i="36"/>
  <c r="AK186" i="36"/>
  <c r="AL158" i="36"/>
  <c r="AL190" i="36"/>
  <c r="AL192" i="36" s="1"/>
  <c r="AL177" i="36"/>
  <c r="BE41" i="35"/>
  <c r="BD55" i="35"/>
  <c r="AN37" i="36"/>
  <c r="AL193" i="31"/>
  <c r="AL196" i="31"/>
  <c r="AL186" i="31"/>
  <c r="AL197" i="31"/>
  <c r="AO59" i="10"/>
  <c r="AO23" i="10"/>
  <c r="AJ194" i="34"/>
  <c r="AK193" i="36"/>
  <c r="AM176" i="36"/>
  <c r="AL178" i="36"/>
  <c r="AL179" i="36" s="1"/>
  <c r="AM157" i="36"/>
  <c r="AM189" i="36" s="1"/>
  <c r="AK186" i="34"/>
  <c r="AM74" i="34"/>
  <c r="AK197" i="34"/>
  <c r="AL182" i="36"/>
  <c r="AL196" i="36" s="1"/>
  <c r="AK193" i="34"/>
  <c r="AN73" i="36"/>
  <c r="AN74" i="36" s="1"/>
  <c r="AO23" i="34"/>
  <c r="AO59" i="34"/>
  <c r="AN37" i="34"/>
  <c r="AN143" i="34"/>
  <c r="AN162" i="34"/>
  <c r="AO35" i="36"/>
  <c r="AO71" i="36"/>
  <c r="AN155" i="36"/>
  <c r="AN174" i="36"/>
  <c r="AO32" i="36"/>
  <c r="AO68" i="36"/>
  <c r="AN152" i="36"/>
  <c r="AN171" i="36"/>
  <c r="AR29" i="36"/>
  <c r="AR65" i="36"/>
  <c r="AQ168" i="36"/>
  <c r="AQ149" i="36"/>
  <c r="AP65" i="31"/>
  <c r="AP29" i="31"/>
  <c r="AO149" i="31"/>
  <c r="AO168" i="31"/>
  <c r="AM176" i="35"/>
  <c r="AO31" i="36"/>
  <c r="AO67" i="36"/>
  <c r="AN151" i="36"/>
  <c r="AN170" i="36"/>
  <c r="AL182" i="34"/>
  <c r="AL189" i="34"/>
  <c r="AL158" i="34"/>
  <c r="AO27" i="36"/>
  <c r="AO63" i="36"/>
  <c r="AN166" i="36"/>
  <c r="AN147" i="36"/>
  <c r="AO52" i="2"/>
  <c r="AO22" i="2"/>
  <c r="AJ198" i="34"/>
  <c r="AP60" i="31"/>
  <c r="AP24" i="31"/>
  <c r="AO163" i="31"/>
  <c r="AO144" i="31"/>
  <c r="AP23" i="36"/>
  <c r="AP59" i="36"/>
  <c r="AO162" i="36"/>
  <c r="AO143" i="36"/>
  <c r="AO34" i="34"/>
  <c r="AO70" i="34"/>
  <c r="AN173" i="34"/>
  <c r="AN154" i="34"/>
  <c r="AO31" i="35"/>
  <c r="AO67" i="35"/>
  <c r="AN170" i="35"/>
  <c r="AN151" i="35"/>
  <c r="AO28" i="36"/>
  <c r="AO64" i="36"/>
  <c r="AN167" i="36"/>
  <c r="AN148" i="36"/>
  <c r="AO33" i="34"/>
  <c r="AO69" i="34"/>
  <c r="AN153" i="34"/>
  <c r="AN172" i="34"/>
  <c r="AM157" i="35"/>
  <c r="AP68" i="31"/>
  <c r="AP32" i="31"/>
  <c r="AO171" i="31"/>
  <c r="AO152" i="31"/>
  <c r="AT30" i="35"/>
  <c r="AT66" i="35"/>
  <c r="AS150" i="35"/>
  <c r="AS169" i="35"/>
  <c r="AO33" i="36"/>
  <c r="AO69" i="36"/>
  <c r="AN172" i="36"/>
  <c r="AN153" i="36"/>
  <c r="AL183" i="34"/>
  <c r="AL185" i="34" s="1"/>
  <c r="AL190" i="34"/>
  <c r="AL192" i="34" s="1"/>
  <c r="AO24" i="34"/>
  <c r="AO60" i="34"/>
  <c r="AN163" i="34"/>
  <c r="AN144" i="34"/>
  <c r="AO25" i="34"/>
  <c r="AO61" i="34"/>
  <c r="AN164" i="34"/>
  <c r="AN145" i="34"/>
  <c r="AS32" i="35"/>
  <c r="AS68" i="35"/>
  <c r="AR171" i="35"/>
  <c r="AR152" i="35"/>
  <c r="AO30" i="36"/>
  <c r="AO66" i="36"/>
  <c r="AN150" i="36"/>
  <c r="AN169" i="36"/>
  <c r="AM157" i="34"/>
  <c r="AN73" i="35"/>
  <c r="AN74" i="35" s="1"/>
  <c r="AP66" i="31"/>
  <c r="AP30" i="31"/>
  <c r="AO150" i="31"/>
  <c r="AO169" i="31"/>
  <c r="AO25" i="36"/>
  <c r="AO61" i="36"/>
  <c r="AN164" i="36"/>
  <c r="AN145" i="36"/>
  <c r="AO30" i="34"/>
  <c r="AO66" i="34"/>
  <c r="AN150" i="34"/>
  <c r="AN169" i="34"/>
  <c r="AT33" i="35"/>
  <c r="AT69" i="35"/>
  <c r="AS153" i="35"/>
  <c r="AS172" i="35"/>
  <c r="AL189" i="35"/>
  <c r="AL178" i="35"/>
  <c r="AL179" i="35" s="1"/>
  <c r="AL182" i="35"/>
  <c r="AW26" i="35"/>
  <c r="AW62" i="35"/>
  <c r="AV165" i="35"/>
  <c r="AV146" i="35"/>
  <c r="AO26" i="34"/>
  <c r="AO62" i="34"/>
  <c r="AN165" i="34"/>
  <c r="AN146" i="34"/>
  <c r="AS28" i="35"/>
  <c r="AS64" i="35"/>
  <c r="AR148" i="35"/>
  <c r="AR167" i="35"/>
  <c r="AT25" i="35"/>
  <c r="AT61" i="35"/>
  <c r="AS164" i="35"/>
  <c r="AS145" i="35"/>
  <c r="AT35" i="35"/>
  <c r="AT71" i="35"/>
  <c r="AS174" i="35"/>
  <c r="AS155" i="35"/>
  <c r="AO34" i="35"/>
  <c r="AO70" i="35"/>
  <c r="AN154" i="35"/>
  <c r="AN173" i="35"/>
  <c r="AO29" i="34"/>
  <c r="AO65" i="34"/>
  <c r="AN149" i="34"/>
  <c r="AN168" i="34"/>
  <c r="AO27" i="34"/>
  <c r="AO63" i="34"/>
  <c r="AN147" i="34"/>
  <c r="AN166" i="34"/>
  <c r="AO26" i="36"/>
  <c r="AO62" i="36"/>
  <c r="AN165" i="36"/>
  <c r="AN146" i="36"/>
  <c r="AO35" i="34"/>
  <c r="AO71" i="34"/>
  <c r="AN174" i="34"/>
  <c r="AN155" i="34"/>
  <c r="AP69" i="31"/>
  <c r="AO172" i="31"/>
  <c r="AP33" i="31"/>
  <c r="AO153" i="31"/>
  <c r="AO23" i="35"/>
  <c r="AO59" i="35"/>
  <c r="AN37" i="35"/>
  <c r="AN162" i="35"/>
  <c r="AN143" i="35"/>
  <c r="AL177" i="34"/>
  <c r="AL191" i="36"/>
  <c r="AP70" i="31"/>
  <c r="AO173" i="31"/>
  <c r="AP34" i="31"/>
  <c r="AO154" i="31"/>
  <c r="AP63" i="31"/>
  <c r="AO166" i="31"/>
  <c r="AP27" i="31"/>
  <c r="AO147" i="31"/>
  <c r="AM176" i="34"/>
  <c r="AP64" i="31"/>
  <c r="AP28" i="31"/>
  <c r="AO167" i="31"/>
  <c r="AO148" i="31"/>
  <c r="AP71" i="31"/>
  <c r="AO155" i="31"/>
  <c r="AO174" i="31"/>
  <c r="AP35" i="31"/>
  <c r="AQ67" i="31"/>
  <c r="AP151" i="31"/>
  <c r="AQ31" i="31"/>
  <c r="AP170" i="31"/>
  <c r="AT29" i="35"/>
  <c r="AT65" i="35"/>
  <c r="AS168" i="35"/>
  <c r="AS149" i="35"/>
  <c r="AO32" i="34"/>
  <c r="AO68" i="34"/>
  <c r="AN152" i="34"/>
  <c r="AN171" i="34"/>
  <c r="AQ24" i="35"/>
  <c r="AQ60" i="35"/>
  <c r="AP144" i="35"/>
  <c r="AP163" i="35"/>
  <c r="AN73" i="34"/>
  <c r="AN179" i="34" s="1"/>
  <c r="AO24" i="36"/>
  <c r="AO60" i="36"/>
  <c r="AN163" i="36"/>
  <c r="AN144" i="36"/>
  <c r="AS27" i="35"/>
  <c r="AS63" i="35"/>
  <c r="AR166" i="35"/>
  <c r="AR147" i="35"/>
  <c r="AO34" i="36"/>
  <c r="AO70" i="36"/>
  <c r="AN173" i="36"/>
  <c r="AN154" i="36"/>
  <c r="AP62" i="31"/>
  <c r="AP26" i="31"/>
  <c r="AO146" i="31"/>
  <c r="AO165" i="31"/>
  <c r="AK196" i="34"/>
  <c r="AO31" i="34"/>
  <c r="AO67" i="34"/>
  <c r="AN151" i="34"/>
  <c r="AN170" i="34"/>
  <c r="AL158" i="35"/>
  <c r="AO28" i="34"/>
  <c r="AO64" i="34"/>
  <c r="AN167" i="34"/>
  <c r="AN148" i="34"/>
  <c r="AX41" i="33"/>
  <c r="AW55" i="33"/>
  <c r="BB41" i="30"/>
  <c r="BA55" i="30"/>
  <c r="AN61" i="32"/>
  <c r="AN62" i="32" s="1"/>
  <c r="AP21" i="32"/>
  <c r="AQ51" i="32" s="1"/>
  <c r="AP29" i="32"/>
  <c r="AQ59" i="32" s="1"/>
  <c r="AZ41" i="10"/>
  <c r="AY55" i="10"/>
  <c r="AW41" i="34"/>
  <c r="AV55" i="34"/>
  <c r="AJ194" i="30"/>
  <c r="AM176" i="30"/>
  <c r="AP25" i="33"/>
  <c r="AQ61" i="33" s="1"/>
  <c r="AO35" i="33"/>
  <c r="AP71" i="33" s="1"/>
  <c r="AO34" i="30"/>
  <c r="AP70" i="30" s="1"/>
  <c r="AN173" i="30"/>
  <c r="AN154" i="30"/>
  <c r="AO27" i="33"/>
  <c r="AP63" i="33" s="1"/>
  <c r="AN162" i="30"/>
  <c r="AO23" i="30"/>
  <c r="AP59" i="30" s="1"/>
  <c r="AN143" i="30"/>
  <c r="AN37" i="30"/>
  <c r="AN145" i="30"/>
  <c r="AN164" i="30"/>
  <c r="AO25" i="30"/>
  <c r="AP61" i="30" s="1"/>
  <c r="AO28" i="33"/>
  <c r="AP64" i="33" s="1"/>
  <c r="AN166" i="30"/>
  <c r="AO27" i="30"/>
  <c r="AP63" i="30" s="1"/>
  <c r="AN147" i="30"/>
  <c r="AM73" i="30"/>
  <c r="AO30" i="33"/>
  <c r="AP66" i="33" s="1"/>
  <c r="AN150" i="30"/>
  <c r="AO30" i="30"/>
  <c r="AP66" i="30" s="1"/>
  <c r="AN169" i="30"/>
  <c r="AO35" i="30"/>
  <c r="AP71" i="30" s="1"/>
  <c r="AN155" i="30"/>
  <c r="AN174" i="30"/>
  <c r="AN149" i="30"/>
  <c r="AO29" i="30"/>
  <c r="AP65" i="30" s="1"/>
  <c r="AN168" i="30"/>
  <c r="AM157" i="30"/>
  <c r="AM73" i="33"/>
  <c r="AM74" i="33" s="1"/>
  <c r="AO32" i="33"/>
  <c r="AP68" i="33" s="1"/>
  <c r="AO26" i="30"/>
  <c r="AP62" i="30" s="1"/>
  <c r="AN146" i="30"/>
  <c r="AN165" i="30"/>
  <c r="AO31" i="33"/>
  <c r="AP67" i="33" s="1"/>
  <c r="AO34" i="33"/>
  <c r="AP70" i="33" s="1"/>
  <c r="AO33" i="33"/>
  <c r="AP69" i="33" s="1"/>
  <c r="AO24" i="33"/>
  <c r="AP60" i="33" s="1"/>
  <c r="AO23" i="33"/>
  <c r="AP59" i="33" s="1"/>
  <c r="AN37" i="33"/>
  <c r="AN151" i="30"/>
  <c r="AN170" i="30"/>
  <c r="AO31" i="30"/>
  <c r="AP67" i="30" s="1"/>
  <c r="AO29" i="33"/>
  <c r="AP65" i="33" s="1"/>
  <c r="AL189" i="30"/>
  <c r="AL178" i="30"/>
  <c r="AL179" i="30" s="1"/>
  <c r="AL182" i="30"/>
  <c r="AK197" i="30"/>
  <c r="AK191" i="30"/>
  <c r="AK193" i="30" s="1"/>
  <c r="AL158" i="30"/>
  <c r="AO26" i="33"/>
  <c r="AP62" i="33" s="1"/>
  <c r="AN171" i="30"/>
  <c r="AO32" i="30"/>
  <c r="AP68" i="30" s="1"/>
  <c r="AN152" i="30"/>
  <c r="AJ198" i="30"/>
  <c r="AN172" i="30"/>
  <c r="AN153" i="30"/>
  <c r="AO33" i="30"/>
  <c r="AP69" i="30" s="1"/>
  <c r="AN167" i="30"/>
  <c r="AN148" i="30"/>
  <c r="AO28" i="30"/>
  <c r="AP64" i="30" s="1"/>
  <c r="AK184" i="30"/>
  <c r="AK186" i="30" s="1"/>
  <c r="AK196" i="30"/>
  <c r="AL183" i="30"/>
  <c r="AL185" i="30" s="1"/>
  <c r="AL190" i="30"/>
  <c r="AL192" i="30" s="1"/>
  <c r="AL177" i="30"/>
  <c r="AN144" i="30"/>
  <c r="AN163" i="30"/>
  <c r="AO24" i="30"/>
  <c r="AP60" i="30" s="1"/>
  <c r="AO162" i="31"/>
  <c r="AP23" i="31"/>
  <c r="AQ59" i="31" s="1"/>
  <c r="AO143" i="31"/>
  <c r="AQ25" i="32"/>
  <c r="AR55" i="32" s="1"/>
  <c r="AP25" i="2"/>
  <c r="AQ55" i="2" s="1"/>
  <c r="AN73" i="10"/>
  <c r="AN74" i="10" s="1"/>
  <c r="AP23" i="2"/>
  <c r="AQ53" i="2" s="1"/>
  <c r="AP26" i="2"/>
  <c r="AQ56" i="2" s="1"/>
  <c r="AN61" i="2"/>
  <c r="AN62" i="2" s="1"/>
  <c r="AO29" i="2"/>
  <c r="AQ20" i="2"/>
  <c r="AR50" i="2" s="1"/>
  <c r="AP21" i="2"/>
  <c r="AQ51" i="2" s="1"/>
  <c r="AP28" i="2"/>
  <c r="AQ58" i="2" s="1"/>
  <c r="AP24" i="2"/>
  <c r="AQ54" i="2" s="1"/>
  <c r="AP27" i="2"/>
  <c r="AQ57" i="2" s="1"/>
  <c r="AN31" i="2"/>
  <c r="AQ24" i="10"/>
  <c r="AR60" i="10" s="1"/>
  <c r="AP28" i="10"/>
  <c r="AQ64" i="10" s="1"/>
  <c r="AP29" i="10"/>
  <c r="AQ65" i="10" s="1"/>
  <c r="AP32" i="10"/>
  <c r="AQ68" i="10" s="1"/>
  <c r="AP25" i="10"/>
  <c r="AQ61" i="10" s="1"/>
  <c r="AP31" i="10"/>
  <c r="AQ67" i="10" s="1"/>
  <c r="AP27" i="10"/>
  <c r="AQ63" i="10" s="1"/>
  <c r="AP26" i="10"/>
  <c r="AQ62" i="10" s="1"/>
  <c r="AP34" i="10"/>
  <c r="AQ70" i="10" s="1"/>
  <c r="AP35" i="10"/>
  <c r="AQ71" i="10" s="1"/>
  <c r="AR20" i="32"/>
  <c r="AS50" i="32" s="1"/>
  <c r="AQ23" i="32"/>
  <c r="AR53" i="32" s="1"/>
  <c r="AQ24" i="32"/>
  <c r="AR54" i="32" s="1"/>
  <c r="AQ27" i="32"/>
  <c r="AR57" i="32" s="1"/>
  <c r="AQ26" i="32"/>
  <c r="AR56" i="32" s="1"/>
  <c r="BP46" i="32" l="1"/>
  <c r="BQ35" i="32"/>
  <c r="AR21" i="50"/>
  <c r="AR23" i="50" s="1"/>
  <c r="AS2" i="50"/>
  <c r="AS20" i="50"/>
  <c r="AS27" i="50"/>
  <c r="AO31" i="32"/>
  <c r="AP58" i="32"/>
  <c r="AP28" i="32"/>
  <c r="AO74" i="31"/>
  <c r="AO37" i="10"/>
  <c r="AP66" i="10"/>
  <c r="AP30" i="10"/>
  <c r="AN189" i="31"/>
  <c r="AN191" i="31" s="1"/>
  <c r="BF2" i="43"/>
  <c r="BE80" i="43"/>
  <c r="BE77" i="43"/>
  <c r="BE82" i="43" s="1"/>
  <c r="BE78" i="43"/>
  <c r="BE83" i="43" s="1"/>
  <c r="BE79" i="43"/>
  <c r="BE84" i="43" s="1"/>
  <c r="AT34" i="28"/>
  <c r="AT59" i="28" s="1"/>
  <c r="AS49" i="32"/>
  <c r="AS77" i="32"/>
  <c r="AS65" i="32"/>
  <c r="AS34" i="32"/>
  <c r="AS19" i="32"/>
  <c r="AS181" i="35"/>
  <c r="AS188" i="35"/>
  <c r="AS109" i="35"/>
  <c r="AS40" i="35"/>
  <c r="AS92" i="35"/>
  <c r="AS22" i="35"/>
  <c r="AS77" i="35"/>
  <c r="AS161" i="35"/>
  <c r="AS126" i="35"/>
  <c r="AS58" i="35"/>
  <c r="AS142" i="35"/>
  <c r="AS142" i="34"/>
  <c r="AS161" i="34"/>
  <c r="AS181" i="34"/>
  <c r="AS109" i="34"/>
  <c r="AS188" i="34"/>
  <c r="AS22" i="34"/>
  <c r="AS92" i="34"/>
  <c r="AS77" i="34"/>
  <c r="AS126" i="34"/>
  <c r="AS58" i="34"/>
  <c r="AS40" i="34"/>
  <c r="AS89" i="43"/>
  <c r="AS76" i="43"/>
  <c r="AS58" i="43"/>
  <c r="AS40" i="43"/>
  <c r="AS22" i="43"/>
  <c r="AS92" i="10"/>
  <c r="AS77" i="10"/>
  <c r="AS58" i="10"/>
  <c r="AS40" i="10"/>
  <c r="AS22" i="10"/>
  <c r="AS92" i="33"/>
  <c r="AS77" i="33"/>
  <c r="AS58" i="33"/>
  <c r="AS40" i="33"/>
  <c r="AS22" i="33"/>
  <c r="AT4" i="43"/>
  <c r="AT4" i="50" s="1"/>
  <c r="AT4" i="35"/>
  <c r="AT4" i="33"/>
  <c r="AT4" i="31"/>
  <c r="AT4" i="36"/>
  <c r="AT4" i="29"/>
  <c r="AT4" i="34"/>
  <c r="AT4" i="10"/>
  <c r="AT4" i="32"/>
  <c r="AT4" i="30"/>
  <c r="AT77" i="2"/>
  <c r="AT65" i="2"/>
  <c r="AT49" i="2"/>
  <c r="AT34" i="2"/>
  <c r="AT19" i="2"/>
  <c r="AS126" i="29"/>
  <c r="AS181" i="29"/>
  <c r="AS142" i="29"/>
  <c r="AS77" i="29"/>
  <c r="AS40" i="29"/>
  <c r="AS188" i="29"/>
  <c r="AS161" i="29"/>
  <c r="AS92" i="29"/>
  <c r="AS58" i="29"/>
  <c r="AS22" i="29"/>
  <c r="AS109" i="29"/>
  <c r="AS67" i="28"/>
  <c r="AS75" i="28" s="1"/>
  <c r="AS87" i="28"/>
  <c r="AS95" i="28" s="1"/>
  <c r="AS103" i="28" s="1"/>
  <c r="AV5" i="28"/>
  <c r="AU4" i="2"/>
  <c r="AU13" i="28"/>
  <c r="AU21" i="28"/>
  <c r="AS142" i="36"/>
  <c r="AS22" i="36"/>
  <c r="AS77" i="36"/>
  <c r="AS126" i="36"/>
  <c r="AS161" i="36"/>
  <c r="AS58" i="36"/>
  <c r="AS188" i="36"/>
  <c r="AS40" i="36"/>
  <c r="AS109" i="36"/>
  <c r="AS181" i="36"/>
  <c r="AS92" i="36"/>
  <c r="AS126" i="30"/>
  <c r="AS161" i="30"/>
  <c r="AS77" i="30"/>
  <c r="AS58" i="30"/>
  <c r="AS181" i="30"/>
  <c r="AS142" i="30"/>
  <c r="AS92" i="30"/>
  <c r="AS40" i="30"/>
  <c r="AS22" i="30"/>
  <c r="AS109" i="30"/>
  <c r="AS188" i="30"/>
  <c r="AS188" i="31"/>
  <c r="AS181" i="31"/>
  <c r="AS142" i="31"/>
  <c r="AS126" i="31"/>
  <c r="AS77" i="31"/>
  <c r="AS58" i="31"/>
  <c r="AS92" i="31"/>
  <c r="AS161" i="31"/>
  <c r="AS40" i="31"/>
  <c r="AS109" i="31"/>
  <c r="AS22" i="31"/>
  <c r="BE39" i="2"/>
  <c r="BD46" i="2"/>
  <c r="AP61" i="31"/>
  <c r="AP73" i="31" s="1"/>
  <c r="AP25" i="31"/>
  <c r="AP37" i="31" s="1"/>
  <c r="AO164" i="31"/>
  <c r="AO176" i="31" s="1"/>
  <c r="AO145" i="31"/>
  <c r="AO157" i="31" s="1"/>
  <c r="AO182" i="31" s="1"/>
  <c r="AP52" i="32"/>
  <c r="AP22" i="32"/>
  <c r="AP31" i="32" s="1"/>
  <c r="AM191" i="31"/>
  <c r="AM193" i="31" s="1"/>
  <c r="AN158" i="31"/>
  <c r="AP69" i="10"/>
  <c r="AP33" i="10"/>
  <c r="AK198" i="34"/>
  <c r="AK198" i="36"/>
  <c r="AN157" i="35"/>
  <c r="AN189" i="35" s="1"/>
  <c r="AK194" i="36"/>
  <c r="AM186" i="31"/>
  <c r="AM196" i="31"/>
  <c r="AM198" i="31" s="1"/>
  <c r="AL198" i="31"/>
  <c r="AN176" i="36"/>
  <c r="AN190" i="36" s="1"/>
  <c r="AN192" i="36" s="1"/>
  <c r="AN177" i="31"/>
  <c r="AL197" i="36"/>
  <c r="AL198" i="36" s="1"/>
  <c r="AL184" i="36"/>
  <c r="AL186" i="36" s="1"/>
  <c r="AL193" i="36"/>
  <c r="AL194" i="31"/>
  <c r="AM177" i="36"/>
  <c r="AM182" i="36"/>
  <c r="AM184" i="36" s="1"/>
  <c r="AM183" i="36"/>
  <c r="AM185" i="36" s="1"/>
  <c r="AN176" i="35"/>
  <c r="AN183" i="35" s="1"/>
  <c r="AN185" i="35" s="1"/>
  <c r="BF41" i="35"/>
  <c r="BE55" i="35"/>
  <c r="AN190" i="31"/>
  <c r="AN192" i="31" s="1"/>
  <c r="AN178" i="31"/>
  <c r="AN179" i="31" s="1"/>
  <c r="AP59" i="10"/>
  <c r="AP23" i="10"/>
  <c r="AM178" i="36"/>
  <c r="AM179" i="36" s="1"/>
  <c r="AM158" i="36"/>
  <c r="AM190" i="36"/>
  <c r="AM192" i="36" s="1"/>
  <c r="AN157" i="36"/>
  <c r="AN182" i="36" s="1"/>
  <c r="AN157" i="34"/>
  <c r="AN189" i="34" s="1"/>
  <c r="AN74" i="34"/>
  <c r="AO73" i="36"/>
  <c r="AO74" i="36" s="1"/>
  <c r="AK194" i="34"/>
  <c r="AM158" i="35"/>
  <c r="AQ62" i="31"/>
  <c r="AQ26" i="31"/>
  <c r="AP146" i="31"/>
  <c r="AP165" i="31"/>
  <c r="AO73" i="35"/>
  <c r="AO74" i="35" s="1"/>
  <c r="AL184" i="35"/>
  <c r="AL186" i="35" s="1"/>
  <c r="AL196" i="35"/>
  <c r="AP33" i="36"/>
  <c r="AP69" i="36"/>
  <c r="AO172" i="36"/>
  <c r="AO153" i="36"/>
  <c r="AL184" i="34"/>
  <c r="AL186" i="34" s="1"/>
  <c r="AL196" i="34"/>
  <c r="AQ65" i="31"/>
  <c r="AQ29" i="31"/>
  <c r="AP168" i="31"/>
  <c r="AP149" i="31"/>
  <c r="AN176" i="34"/>
  <c r="AQ71" i="31"/>
  <c r="AQ35" i="31"/>
  <c r="AP155" i="31"/>
  <c r="AP174" i="31"/>
  <c r="AM190" i="34"/>
  <c r="AM192" i="34" s="1"/>
  <c r="AM183" i="34"/>
  <c r="AM185" i="34" s="1"/>
  <c r="AQ66" i="31"/>
  <c r="AP150" i="31"/>
  <c r="AQ30" i="31"/>
  <c r="AP169" i="31"/>
  <c r="AT32" i="35"/>
  <c r="AT68" i="35"/>
  <c r="AS152" i="35"/>
  <c r="AS171" i="35"/>
  <c r="AM182" i="35"/>
  <c r="AM178" i="35"/>
  <c r="AM179" i="35" s="1"/>
  <c r="AM189" i="35"/>
  <c r="AP28" i="36"/>
  <c r="AP64" i="36"/>
  <c r="AO148" i="36"/>
  <c r="AO167" i="36"/>
  <c r="AQ23" i="36"/>
  <c r="AQ59" i="36"/>
  <c r="AP143" i="36"/>
  <c r="AP162" i="36"/>
  <c r="AP32" i="36"/>
  <c r="AP68" i="36"/>
  <c r="AO171" i="36"/>
  <c r="AO152" i="36"/>
  <c r="AT27" i="35"/>
  <c r="AT63" i="35"/>
  <c r="AS147" i="35"/>
  <c r="AS166" i="35"/>
  <c r="AP35" i="34"/>
  <c r="AP71" i="34"/>
  <c r="AO174" i="34"/>
  <c r="AO155" i="34"/>
  <c r="AP27" i="34"/>
  <c r="AP63" i="34"/>
  <c r="AO147" i="34"/>
  <c r="AO166" i="34"/>
  <c r="AP34" i="35"/>
  <c r="AP70" i="35"/>
  <c r="AO154" i="35"/>
  <c r="AO173" i="35"/>
  <c r="AL191" i="35"/>
  <c r="AL193" i="35" s="1"/>
  <c r="AL197" i="35"/>
  <c r="AP30" i="34"/>
  <c r="AP66" i="34"/>
  <c r="AO169" i="34"/>
  <c r="AO150" i="34"/>
  <c r="AP30" i="36"/>
  <c r="AP66" i="36"/>
  <c r="AO169" i="36"/>
  <c r="AO150" i="36"/>
  <c r="AP24" i="34"/>
  <c r="AP60" i="34"/>
  <c r="AO144" i="34"/>
  <c r="AO163" i="34"/>
  <c r="AP34" i="34"/>
  <c r="AP70" i="34"/>
  <c r="AO173" i="34"/>
  <c r="AO154" i="34"/>
  <c r="AR24" i="35"/>
  <c r="AR60" i="35"/>
  <c r="AQ163" i="35"/>
  <c r="AQ144" i="35"/>
  <c r="AQ63" i="31"/>
  <c r="AQ27" i="31"/>
  <c r="AP147" i="31"/>
  <c r="AP166" i="31"/>
  <c r="AQ69" i="31"/>
  <c r="AQ33" i="31"/>
  <c r="AP172" i="31"/>
  <c r="AP153" i="31"/>
  <c r="AU25" i="35"/>
  <c r="AU61" i="35"/>
  <c r="AT145" i="35"/>
  <c r="AT164" i="35"/>
  <c r="AP26" i="34"/>
  <c r="AP62" i="34"/>
  <c r="AO146" i="34"/>
  <c r="AO165" i="34"/>
  <c r="AO73" i="34"/>
  <c r="AO179" i="34" s="1"/>
  <c r="AP23" i="35"/>
  <c r="AP59" i="35"/>
  <c r="AO143" i="35"/>
  <c r="AO162" i="35"/>
  <c r="AO37" i="35"/>
  <c r="AO31" i="2"/>
  <c r="AP59" i="2"/>
  <c r="AP31" i="34"/>
  <c r="AP67" i="34"/>
  <c r="AO170" i="34"/>
  <c r="AO151" i="34"/>
  <c r="AU29" i="35"/>
  <c r="AU65" i="35"/>
  <c r="AT149" i="35"/>
  <c r="AT168" i="35"/>
  <c r="AM177" i="34"/>
  <c r="AM189" i="34"/>
  <c r="AM182" i="34"/>
  <c r="AU30" i="35"/>
  <c r="AU66" i="35"/>
  <c r="AT169" i="35"/>
  <c r="AT150" i="35"/>
  <c r="AQ60" i="31"/>
  <c r="AQ24" i="31"/>
  <c r="AP163" i="31"/>
  <c r="AP144" i="31"/>
  <c r="AP31" i="36"/>
  <c r="AP67" i="36"/>
  <c r="AO170" i="36"/>
  <c r="AO151" i="36"/>
  <c r="AP23" i="34"/>
  <c r="AP59" i="34"/>
  <c r="AO37" i="34"/>
  <c r="AO162" i="34"/>
  <c r="AO143" i="34"/>
  <c r="AP34" i="36"/>
  <c r="AP70" i="36"/>
  <c r="AO173" i="36"/>
  <c r="AO154" i="36"/>
  <c r="AP33" i="34"/>
  <c r="AP69" i="34"/>
  <c r="AO172" i="34"/>
  <c r="AO153" i="34"/>
  <c r="AP31" i="35"/>
  <c r="AP67" i="35"/>
  <c r="AO151" i="35"/>
  <c r="AO170" i="35"/>
  <c r="AP27" i="36"/>
  <c r="AP63" i="36"/>
  <c r="AO166" i="36"/>
  <c r="AO147" i="36"/>
  <c r="AM190" i="35"/>
  <c r="AM192" i="35" s="1"/>
  <c r="AM183" i="35"/>
  <c r="AM185" i="35" s="1"/>
  <c r="AM177" i="35"/>
  <c r="AS29" i="36"/>
  <c r="AS65" i="36"/>
  <c r="AR168" i="36"/>
  <c r="AR149" i="36"/>
  <c r="AP28" i="34"/>
  <c r="AP64" i="34"/>
  <c r="AO167" i="34"/>
  <c r="AO148" i="34"/>
  <c r="AP24" i="36"/>
  <c r="AP60" i="36"/>
  <c r="AO163" i="36"/>
  <c r="AO144" i="36"/>
  <c r="AR67" i="31"/>
  <c r="AQ151" i="31"/>
  <c r="AR31" i="31"/>
  <c r="AQ170" i="31"/>
  <c r="AP26" i="36"/>
  <c r="AP62" i="36"/>
  <c r="AO146" i="36"/>
  <c r="AO165" i="36"/>
  <c r="AP29" i="34"/>
  <c r="AP65" i="34"/>
  <c r="AO168" i="34"/>
  <c r="AO149" i="34"/>
  <c r="AU35" i="35"/>
  <c r="AU71" i="35"/>
  <c r="AT174" i="35"/>
  <c r="AT155" i="35"/>
  <c r="AU33" i="35"/>
  <c r="AU69" i="35"/>
  <c r="AT153" i="35"/>
  <c r="AT172" i="35"/>
  <c r="AP25" i="36"/>
  <c r="AP61" i="36"/>
  <c r="AO164" i="36"/>
  <c r="AO145" i="36"/>
  <c r="AP25" i="34"/>
  <c r="AP61" i="34"/>
  <c r="AO145" i="34"/>
  <c r="AO164" i="34"/>
  <c r="AM158" i="34"/>
  <c r="AM191" i="36"/>
  <c r="AP32" i="34"/>
  <c r="AP68" i="34"/>
  <c r="AO171" i="34"/>
  <c r="AO152" i="34"/>
  <c r="AQ64" i="31"/>
  <c r="AP167" i="31"/>
  <c r="AQ28" i="31"/>
  <c r="AP148" i="31"/>
  <c r="AQ70" i="31"/>
  <c r="AP154" i="31"/>
  <c r="AQ34" i="31"/>
  <c r="AP173" i="31"/>
  <c r="AT28" i="35"/>
  <c r="AT64" i="35"/>
  <c r="AS148" i="35"/>
  <c r="AS167" i="35"/>
  <c r="AX26" i="35"/>
  <c r="AX62" i="35"/>
  <c r="AW146" i="35"/>
  <c r="AW165" i="35"/>
  <c r="AQ68" i="31"/>
  <c r="AQ32" i="31"/>
  <c r="AP152" i="31"/>
  <c r="AP171" i="31"/>
  <c r="AO37" i="36"/>
  <c r="AP52" i="2"/>
  <c r="AP22" i="2"/>
  <c r="AL197" i="34"/>
  <c r="AL191" i="34"/>
  <c r="AL193" i="34" s="1"/>
  <c r="AP35" i="36"/>
  <c r="AP71" i="36"/>
  <c r="AO174" i="36"/>
  <c r="AO155" i="36"/>
  <c r="AY41" i="33"/>
  <c r="AX55" i="33"/>
  <c r="BC41" i="30"/>
  <c r="BB55" i="30"/>
  <c r="AO61" i="32"/>
  <c r="AO62" i="32" s="1"/>
  <c r="AQ29" i="32"/>
  <c r="AR59" i="32" s="1"/>
  <c r="AQ21" i="32"/>
  <c r="AR51" i="32" s="1"/>
  <c r="BA41" i="10"/>
  <c r="AZ55" i="10"/>
  <c r="AX41" i="34"/>
  <c r="AW55" i="34"/>
  <c r="AM177" i="30"/>
  <c r="AM158" i="30"/>
  <c r="AK194" i="30"/>
  <c r="AM74" i="30"/>
  <c r="AM190" i="30"/>
  <c r="AM192" i="30" s="1"/>
  <c r="AM183" i="30"/>
  <c r="AM185" i="30" s="1"/>
  <c r="AK198" i="30"/>
  <c r="AP26" i="33"/>
  <c r="AQ62" i="33" s="1"/>
  <c r="AP29" i="33"/>
  <c r="AQ65" i="33" s="1"/>
  <c r="AP32" i="33"/>
  <c r="AQ68" i="33" s="1"/>
  <c r="AL196" i="30"/>
  <c r="AL184" i="30"/>
  <c r="AL186" i="30" s="1"/>
  <c r="AP34" i="33"/>
  <c r="AQ70" i="33" s="1"/>
  <c r="AN157" i="30"/>
  <c r="AO170" i="30"/>
  <c r="AO151" i="30"/>
  <c r="AP31" i="30"/>
  <c r="AQ67" i="30" s="1"/>
  <c r="AP31" i="33"/>
  <c r="AQ67" i="33" s="1"/>
  <c r="AO37" i="30"/>
  <c r="AP23" i="30"/>
  <c r="AQ59" i="30" s="1"/>
  <c r="AO143" i="30"/>
  <c r="AO162" i="30"/>
  <c r="AL197" i="30"/>
  <c r="AL191" i="30"/>
  <c r="AL193" i="30" s="1"/>
  <c r="AP23" i="33"/>
  <c r="AQ59" i="33" s="1"/>
  <c r="AO37" i="33"/>
  <c r="AM189" i="30"/>
  <c r="AM178" i="30"/>
  <c r="AM179" i="30" s="1"/>
  <c r="AM182" i="30"/>
  <c r="AO150" i="30"/>
  <c r="AO169" i="30"/>
  <c r="AP30" i="30"/>
  <c r="AQ66" i="30" s="1"/>
  <c r="AO166" i="30"/>
  <c r="AO147" i="30"/>
  <c r="AP27" i="30"/>
  <c r="AQ63" i="30" s="1"/>
  <c r="AN176" i="30"/>
  <c r="AP35" i="33"/>
  <c r="AQ71" i="33" s="1"/>
  <c r="AP32" i="30"/>
  <c r="AQ68" i="30" s="1"/>
  <c r="AO152" i="30"/>
  <c r="AO171" i="30"/>
  <c r="AN73" i="33"/>
  <c r="AN74" i="33" s="1"/>
  <c r="AN73" i="30"/>
  <c r="AO153" i="30"/>
  <c r="AO172" i="30"/>
  <c r="AP33" i="30"/>
  <c r="AQ69" i="30" s="1"/>
  <c r="AP24" i="33"/>
  <c r="AQ60" i="33" s="1"/>
  <c r="AO174" i="30"/>
  <c r="AO155" i="30"/>
  <c r="AP35" i="30"/>
  <c r="AQ71" i="30" s="1"/>
  <c r="AP28" i="33"/>
  <c r="AQ64" i="33" s="1"/>
  <c r="AO154" i="30"/>
  <c r="AO173" i="30"/>
  <c r="AP34" i="30"/>
  <c r="AQ70" i="30" s="1"/>
  <c r="AQ25" i="33"/>
  <c r="AR61" i="33" s="1"/>
  <c r="AO163" i="30"/>
  <c r="AP24" i="30"/>
  <c r="AQ60" i="30" s="1"/>
  <c r="AO144" i="30"/>
  <c r="AP30" i="33"/>
  <c r="AQ66" i="33" s="1"/>
  <c r="AO148" i="30"/>
  <c r="AP28" i="30"/>
  <c r="AQ64" i="30" s="1"/>
  <c r="AO167" i="30"/>
  <c r="AP33" i="33"/>
  <c r="AQ69" i="33" s="1"/>
  <c r="AO165" i="30"/>
  <c r="AO146" i="30"/>
  <c r="AP26" i="30"/>
  <c r="AQ62" i="30" s="1"/>
  <c r="AO168" i="30"/>
  <c r="AO149" i="30"/>
  <c r="AP29" i="30"/>
  <c r="AQ65" i="30" s="1"/>
  <c r="AO164" i="30"/>
  <c r="AO145" i="30"/>
  <c r="AP25" i="30"/>
  <c r="AQ61" i="30" s="1"/>
  <c r="AP27" i="33"/>
  <c r="AQ63" i="33" s="1"/>
  <c r="AN196" i="31"/>
  <c r="AN184" i="31"/>
  <c r="AN186" i="31" s="1"/>
  <c r="AQ23" i="31"/>
  <c r="AR59" i="31" s="1"/>
  <c r="AP143" i="31"/>
  <c r="AP162" i="31"/>
  <c r="AR25" i="32"/>
  <c r="AS55" i="32" s="1"/>
  <c r="AQ25" i="2"/>
  <c r="AR55" i="2" s="1"/>
  <c r="AQ26" i="2"/>
  <c r="AR56" i="2" s="1"/>
  <c r="AQ27" i="2"/>
  <c r="AR57" i="2" s="1"/>
  <c r="AQ24" i="2"/>
  <c r="AR54" i="2" s="1"/>
  <c r="AP29" i="2"/>
  <c r="AQ59" i="2" s="1"/>
  <c r="AO61" i="2"/>
  <c r="AO62" i="2" s="1"/>
  <c r="AQ23" i="2"/>
  <c r="AR53" i="2" s="1"/>
  <c r="AQ28" i="2"/>
  <c r="AR58" i="2" s="1"/>
  <c r="AQ21" i="2"/>
  <c r="AR51" i="2" s="1"/>
  <c r="AR20" i="2"/>
  <c r="AS50" i="2" s="1"/>
  <c r="AQ32" i="10"/>
  <c r="AR68" i="10" s="1"/>
  <c r="AQ27" i="10"/>
  <c r="AR63" i="10" s="1"/>
  <c r="AO73" i="10"/>
  <c r="AO74" i="10" s="1"/>
  <c r="AQ29" i="10"/>
  <c r="AR65" i="10" s="1"/>
  <c r="AQ26" i="10"/>
  <c r="AR62" i="10" s="1"/>
  <c r="AQ25" i="10"/>
  <c r="AR61" i="10" s="1"/>
  <c r="AQ28" i="10"/>
  <c r="AR64" i="10" s="1"/>
  <c r="AQ35" i="10"/>
  <c r="AR71" i="10" s="1"/>
  <c r="AQ31" i="10"/>
  <c r="AR67" i="10" s="1"/>
  <c r="AQ34" i="10"/>
  <c r="AR70" i="10" s="1"/>
  <c r="AR24" i="10"/>
  <c r="AS60" i="10" s="1"/>
  <c r="AR26" i="32"/>
  <c r="AS56" i="32" s="1"/>
  <c r="AR24" i="32"/>
  <c r="AS54" i="32" s="1"/>
  <c r="AR27" i="32"/>
  <c r="AS57" i="32" s="1"/>
  <c r="AR23" i="32"/>
  <c r="AS53" i="32" s="1"/>
  <c r="AS20" i="32"/>
  <c r="AT50" i="32" s="1"/>
  <c r="BR35" i="32" l="1"/>
  <c r="BQ46" i="32"/>
  <c r="AS21" i="50"/>
  <c r="AS23" i="50" s="1"/>
  <c r="AT2" i="50"/>
  <c r="AT20" i="50"/>
  <c r="AT27" i="50"/>
  <c r="AP74" i="31"/>
  <c r="AQ58" i="32"/>
  <c r="AQ28" i="32"/>
  <c r="AQ66" i="10"/>
  <c r="AQ30" i="10"/>
  <c r="AP37" i="10"/>
  <c r="BG2" i="43"/>
  <c r="BF77" i="43"/>
  <c r="BF82" i="43" s="1"/>
  <c r="BF78" i="43"/>
  <c r="BF83" i="43" s="1"/>
  <c r="BF79" i="43"/>
  <c r="BF84" i="43" s="1"/>
  <c r="BF80" i="43"/>
  <c r="AW5" i="28"/>
  <c r="AV4" i="2"/>
  <c r="AV21" i="28"/>
  <c r="AV13" i="28"/>
  <c r="AT109" i="36"/>
  <c r="AT92" i="36"/>
  <c r="AT40" i="36"/>
  <c r="AT142" i="36"/>
  <c r="AT181" i="36"/>
  <c r="AT188" i="36"/>
  <c r="AT161" i="36"/>
  <c r="AT77" i="36"/>
  <c r="AT126" i="36"/>
  <c r="AT58" i="36"/>
  <c r="AT22" i="36"/>
  <c r="AT92" i="33"/>
  <c r="AT77" i="33"/>
  <c r="AT58" i="33"/>
  <c r="AT40" i="33"/>
  <c r="AT22" i="33"/>
  <c r="AT188" i="30"/>
  <c r="AT22" i="30"/>
  <c r="AT161" i="30"/>
  <c r="AT181" i="30"/>
  <c r="AT109" i="30"/>
  <c r="AT92" i="30"/>
  <c r="AT142" i="30"/>
  <c r="AT126" i="30"/>
  <c r="AT40" i="30"/>
  <c r="AT58" i="30"/>
  <c r="AT77" i="30"/>
  <c r="AT188" i="35"/>
  <c r="AT126" i="35"/>
  <c r="AT161" i="35"/>
  <c r="AT58" i="35"/>
  <c r="AT22" i="35"/>
  <c r="AT77" i="35"/>
  <c r="AT109" i="35"/>
  <c r="AT92" i="35"/>
  <c r="AT40" i="35"/>
  <c r="AT142" i="35"/>
  <c r="AT181" i="35"/>
  <c r="AT188" i="31"/>
  <c r="AT161" i="31"/>
  <c r="AT142" i="31"/>
  <c r="AT109" i="31"/>
  <c r="AT77" i="31"/>
  <c r="AT40" i="31"/>
  <c r="AT92" i="31"/>
  <c r="AT181" i="31"/>
  <c r="AT58" i="31"/>
  <c r="AT22" i="31"/>
  <c r="AT126" i="31"/>
  <c r="AU34" i="28"/>
  <c r="AU59" i="28" s="1"/>
  <c r="AT77" i="32"/>
  <c r="AT65" i="32"/>
  <c r="AT19" i="32"/>
  <c r="AT49" i="32"/>
  <c r="AT34" i="32"/>
  <c r="AT89" i="43"/>
  <c r="AT76" i="43"/>
  <c r="AT58" i="43"/>
  <c r="AT40" i="43"/>
  <c r="AT22" i="43"/>
  <c r="AT40" i="10"/>
  <c r="AT77" i="10"/>
  <c r="AT92" i="10"/>
  <c r="AT58" i="10"/>
  <c r="AT22" i="10"/>
  <c r="AT87" i="28"/>
  <c r="AT95" i="28" s="1"/>
  <c r="AT103" i="28" s="1"/>
  <c r="AT67" i="28"/>
  <c r="AT75" i="28" s="1"/>
  <c r="AT181" i="34"/>
  <c r="AT109" i="34"/>
  <c r="AT188" i="34"/>
  <c r="AT58" i="34"/>
  <c r="AT126" i="34"/>
  <c r="AT92" i="34"/>
  <c r="AT161" i="34"/>
  <c r="AT22" i="34"/>
  <c r="AT142" i="34"/>
  <c r="AT40" i="34"/>
  <c r="AT77" i="34"/>
  <c r="AU4" i="43"/>
  <c r="AU4" i="50" s="1"/>
  <c r="AU4" i="35"/>
  <c r="AU4" i="33"/>
  <c r="AU4" i="31"/>
  <c r="AU4" i="36"/>
  <c r="AU4" i="34"/>
  <c r="AU4" i="32"/>
  <c r="AU4" i="30"/>
  <c r="AU4" i="29"/>
  <c r="AU4" i="10"/>
  <c r="AU77" i="2"/>
  <c r="AU49" i="2"/>
  <c r="AU19" i="2"/>
  <c r="AU65" i="2"/>
  <c r="AU34" i="2"/>
  <c r="AT126" i="29"/>
  <c r="AT181" i="29"/>
  <c r="AT142" i="29"/>
  <c r="AT188" i="29"/>
  <c r="AT161" i="29"/>
  <c r="AT22" i="29"/>
  <c r="AT40" i="29"/>
  <c r="AT58" i="29"/>
  <c r="AT77" i="29"/>
  <c r="AT92" i="29"/>
  <c r="AT109" i="29"/>
  <c r="BE46" i="2"/>
  <c r="BF39" i="2"/>
  <c r="AM194" i="31"/>
  <c r="AQ61" i="31"/>
  <c r="AQ73" i="31" s="1"/>
  <c r="AP164" i="31"/>
  <c r="AP176" i="31" s="1"/>
  <c r="AP145" i="31"/>
  <c r="AP157" i="31" s="1"/>
  <c r="AQ25" i="31"/>
  <c r="AQ37" i="31" s="1"/>
  <c r="AN183" i="36"/>
  <c r="AN185" i="36" s="1"/>
  <c r="AQ52" i="32"/>
  <c r="AQ22" i="32"/>
  <c r="AQ31" i="32" s="1"/>
  <c r="AO158" i="31"/>
  <c r="AO189" i="31"/>
  <c r="AO191" i="31" s="1"/>
  <c r="AQ69" i="10"/>
  <c r="AQ33" i="10"/>
  <c r="AN182" i="35"/>
  <c r="AN184" i="35" s="1"/>
  <c r="AN186" i="35" s="1"/>
  <c r="AN158" i="35"/>
  <c r="AM196" i="36"/>
  <c r="AM186" i="36"/>
  <c r="AN177" i="36"/>
  <c r="AN193" i="31"/>
  <c r="AN194" i="31" s="1"/>
  <c r="AN197" i="31"/>
  <c r="AN198" i="31" s="1"/>
  <c r="AL194" i="36"/>
  <c r="AO177" i="31"/>
  <c r="AN177" i="34"/>
  <c r="AO190" i="31"/>
  <c r="AO192" i="31" s="1"/>
  <c r="AO183" i="31"/>
  <c r="AO185" i="31" s="1"/>
  <c r="AO178" i="31"/>
  <c r="AO179" i="31" s="1"/>
  <c r="AN177" i="35"/>
  <c r="AN178" i="35"/>
  <c r="AN179" i="35" s="1"/>
  <c r="AN190" i="35"/>
  <c r="AN192" i="35" s="1"/>
  <c r="AN182" i="34"/>
  <c r="AN184" i="34" s="1"/>
  <c r="AN189" i="36"/>
  <c r="AN197" i="36" s="1"/>
  <c r="AN158" i="36"/>
  <c r="AN158" i="34"/>
  <c r="AP37" i="36"/>
  <c r="AN178" i="36"/>
  <c r="AN179" i="36" s="1"/>
  <c r="BG41" i="35"/>
  <c r="BF55" i="35"/>
  <c r="AN74" i="30"/>
  <c r="AQ59" i="10"/>
  <c r="AQ23" i="10"/>
  <c r="AM193" i="36"/>
  <c r="AM197" i="36"/>
  <c r="AO176" i="36"/>
  <c r="AO190" i="36" s="1"/>
  <c r="AO192" i="36" s="1"/>
  <c r="AO157" i="34"/>
  <c r="AO189" i="34" s="1"/>
  <c r="AO157" i="36"/>
  <c r="AP73" i="36"/>
  <c r="AP74" i="36" s="1"/>
  <c r="AR64" i="31"/>
  <c r="AR28" i="31"/>
  <c r="AQ167" i="31"/>
  <c r="AQ148" i="31"/>
  <c r="AT29" i="36"/>
  <c r="AT65" i="36"/>
  <c r="AS168" i="36"/>
  <c r="AS149" i="36"/>
  <c r="AQ33" i="34"/>
  <c r="AQ69" i="34"/>
  <c r="AP172" i="34"/>
  <c r="AP153" i="34"/>
  <c r="AQ34" i="36"/>
  <c r="AQ70" i="36"/>
  <c r="AP154" i="36"/>
  <c r="AP173" i="36"/>
  <c r="AR23" i="36"/>
  <c r="AR59" i="36"/>
  <c r="AQ162" i="36"/>
  <c r="AQ143" i="36"/>
  <c r="AR62" i="31"/>
  <c r="AQ165" i="31"/>
  <c r="AQ146" i="31"/>
  <c r="AR26" i="31"/>
  <c r="AV30" i="35"/>
  <c r="AV66" i="35"/>
  <c r="AU169" i="35"/>
  <c r="AU150" i="35"/>
  <c r="AV29" i="35"/>
  <c r="AV65" i="35"/>
  <c r="AU168" i="35"/>
  <c r="AU149" i="35"/>
  <c r="AR69" i="31"/>
  <c r="AQ153" i="31"/>
  <c r="AR33" i="31"/>
  <c r="AQ172" i="31"/>
  <c r="AQ35" i="34"/>
  <c r="AQ71" i="34"/>
  <c r="AP155" i="34"/>
  <c r="AP174" i="34"/>
  <c r="AQ33" i="36"/>
  <c r="AQ69" i="36"/>
  <c r="AP153" i="36"/>
  <c r="AP172" i="36"/>
  <c r="AU28" i="35"/>
  <c r="AU64" i="35"/>
  <c r="AT148" i="35"/>
  <c r="AT167" i="35"/>
  <c r="AQ28" i="34"/>
  <c r="AQ64" i="34"/>
  <c r="AP148" i="34"/>
  <c r="AP167" i="34"/>
  <c r="AO176" i="34"/>
  <c r="AO157" i="35"/>
  <c r="AQ26" i="34"/>
  <c r="AQ62" i="34"/>
  <c r="AP146" i="34"/>
  <c r="AP165" i="34"/>
  <c r="AS24" i="35"/>
  <c r="AS60" i="35"/>
  <c r="AR144" i="35"/>
  <c r="AR163" i="35"/>
  <c r="AL198" i="35"/>
  <c r="AQ35" i="36"/>
  <c r="AQ71" i="36"/>
  <c r="AP155" i="36"/>
  <c r="AP174" i="36"/>
  <c r="AQ25" i="36"/>
  <c r="AQ61" i="36"/>
  <c r="AP164" i="36"/>
  <c r="AP145" i="36"/>
  <c r="AV35" i="35"/>
  <c r="AV71" i="35"/>
  <c r="AU155" i="35"/>
  <c r="AU174" i="35"/>
  <c r="AQ26" i="36"/>
  <c r="AQ62" i="36"/>
  <c r="AP165" i="36"/>
  <c r="AP146" i="36"/>
  <c r="AM184" i="34"/>
  <c r="AM186" i="34" s="1"/>
  <c r="AM196" i="34"/>
  <c r="AP73" i="35"/>
  <c r="AP74" i="35" s="1"/>
  <c r="AQ24" i="34"/>
  <c r="AQ60" i="34"/>
  <c r="AP163" i="34"/>
  <c r="AP144" i="34"/>
  <c r="AQ30" i="34"/>
  <c r="AQ66" i="34"/>
  <c r="AP150" i="34"/>
  <c r="AP169" i="34"/>
  <c r="AQ32" i="36"/>
  <c r="AQ68" i="36"/>
  <c r="AP152" i="36"/>
  <c r="AP171" i="36"/>
  <c r="AU32" i="35"/>
  <c r="AU68" i="35"/>
  <c r="AT171" i="35"/>
  <c r="AT152" i="35"/>
  <c r="AL198" i="34"/>
  <c r="AL194" i="35"/>
  <c r="AQ52" i="2"/>
  <c r="AQ22" i="2"/>
  <c r="AR70" i="31"/>
  <c r="AR34" i="31"/>
  <c r="AQ173" i="31"/>
  <c r="AQ154" i="31"/>
  <c r="AQ31" i="35"/>
  <c r="AQ67" i="35"/>
  <c r="AP170" i="35"/>
  <c r="AP151" i="35"/>
  <c r="AN191" i="35"/>
  <c r="AP73" i="34"/>
  <c r="AP179" i="34" s="1"/>
  <c r="AR60" i="31"/>
  <c r="AR24" i="31"/>
  <c r="AQ144" i="31"/>
  <c r="AQ163" i="31"/>
  <c r="AM197" i="34"/>
  <c r="AM191" i="34"/>
  <c r="AM193" i="34" s="1"/>
  <c r="AQ23" i="35"/>
  <c r="AQ59" i="35"/>
  <c r="AP162" i="35"/>
  <c r="AP37" i="35"/>
  <c r="AP143" i="35"/>
  <c r="AQ28" i="36"/>
  <c r="AQ64" i="36"/>
  <c r="AP148" i="36"/>
  <c r="AP167" i="36"/>
  <c r="AR71" i="31"/>
  <c r="AQ155" i="31"/>
  <c r="AR35" i="31"/>
  <c r="AQ174" i="31"/>
  <c r="AL194" i="34"/>
  <c r="AR68" i="31"/>
  <c r="AR32" i="31"/>
  <c r="AQ152" i="31"/>
  <c r="AQ171" i="31"/>
  <c r="AQ31" i="36"/>
  <c r="AQ67" i="36"/>
  <c r="AP170" i="36"/>
  <c r="AP151" i="36"/>
  <c r="AO176" i="35"/>
  <c r="AR65" i="31"/>
  <c r="AR29" i="31"/>
  <c r="AQ149" i="31"/>
  <c r="AQ168" i="31"/>
  <c r="AQ24" i="36"/>
  <c r="AQ60" i="36"/>
  <c r="AP163" i="36"/>
  <c r="AP144" i="36"/>
  <c r="AQ23" i="34"/>
  <c r="AQ59" i="34"/>
  <c r="AP162" i="34"/>
  <c r="AP143" i="34"/>
  <c r="AP37" i="34"/>
  <c r="AQ31" i="34"/>
  <c r="AQ67" i="34"/>
  <c r="AP170" i="34"/>
  <c r="AP151" i="34"/>
  <c r="AR63" i="31"/>
  <c r="AQ147" i="31"/>
  <c r="AQ166" i="31"/>
  <c r="AR27" i="31"/>
  <c r="AQ27" i="34"/>
  <c r="AQ63" i="34"/>
  <c r="AP166" i="34"/>
  <c r="AP147" i="34"/>
  <c r="AU27" i="35"/>
  <c r="AU63" i="35"/>
  <c r="AT166" i="35"/>
  <c r="AT147" i="35"/>
  <c r="AM197" i="35"/>
  <c r="AM191" i="35"/>
  <c r="AM193" i="35" s="1"/>
  <c r="AR66" i="31"/>
  <c r="AR30" i="31"/>
  <c r="AQ169" i="31"/>
  <c r="AQ150" i="31"/>
  <c r="AO74" i="34"/>
  <c r="AN184" i="36"/>
  <c r="AQ34" i="35"/>
  <c r="AQ70" i="35"/>
  <c r="AP173" i="35"/>
  <c r="AP154" i="35"/>
  <c r="AY26" i="35"/>
  <c r="AY62" i="35"/>
  <c r="AX165" i="35"/>
  <c r="AX146" i="35"/>
  <c r="AQ32" i="34"/>
  <c r="AQ68" i="34"/>
  <c r="AP152" i="34"/>
  <c r="AP171" i="34"/>
  <c r="AV25" i="35"/>
  <c r="AV61" i="35"/>
  <c r="AU164" i="35"/>
  <c r="AU145" i="35"/>
  <c r="AN190" i="34"/>
  <c r="AN192" i="34" s="1"/>
  <c r="AN183" i="34"/>
  <c r="AN185" i="34" s="1"/>
  <c r="AQ25" i="34"/>
  <c r="AQ61" i="34"/>
  <c r="AP145" i="34"/>
  <c r="AP164" i="34"/>
  <c r="AV33" i="35"/>
  <c r="AV69" i="35"/>
  <c r="AU153" i="35"/>
  <c r="AU172" i="35"/>
  <c r="AQ29" i="34"/>
  <c r="AQ65" i="34"/>
  <c r="AP149" i="34"/>
  <c r="AP168" i="34"/>
  <c r="AS67" i="31"/>
  <c r="AR170" i="31"/>
  <c r="AR151" i="31"/>
  <c r="AS31" i="31"/>
  <c r="AQ27" i="36"/>
  <c r="AQ63" i="36"/>
  <c r="AP147" i="36"/>
  <c r="AP166" i="36"/>
  <c r="AQ34" i="34"/>
  <c r="AQ70" i="34"/>
  <c r="AP154" i="34"/>
  <c r="AP173" i="34"/>
  <c r="AQ30" i="36"/>
  <c r="AQ66" i="36"/>
  <c r="AP150" i="36"/>
  <c r="AP169" i="36"/>
  <c r="AN191" i="34"/>
  <c r="AM196" i="35"/>
  <c r="AM184" i="35"/>
  <c r="AM186" i="35" s="1"/>
  <c r="AZ41" i="33"/>
  <c r="AY55" i="33"/>
  <c r="BD41" i="30"/>
  <c r="BC55" i="30"/>
  <c r="AP61" i="32"/>
  <c r="AP62" i="32" s="1"/>
  <c r="AR21" i="32"/>
  <c r="AS51" i="32" s="1"/>
  <c r="AR29" i="32"/>
  <c r="AS59" i="32" s="1"/>
  <c r="BB41" i="10"/>
  <c r="BA55" i="10"/>
  <c r="AN177" i="30"/>
  <c r="AY41" i="34"/>
  <c r="AX55" i="34"/>
  <c r="AQ28" i="33"/>
  <c r="AR64" i="33" s="1"/>
  <c r="AM191" i="30"/>
  <c r="AM193" i="30" s="1"/>
  <c r="AM197" i="30"/>
  <c r="AO157" i="30"/>
  <c r="AR25" i="33"/>
  <c r="AS61" i="33" s="1"/>
  <c r="AP152" i="30"/>
  <c r="AQ32" i="30"/>
  <c r="AR68" i="30" s="1"/>
  <c r="AP171" i="30"/>
  <c r="AP143" i="30"/>
  <c r="AP37" i="30"/>
  <c r="AQ23" i="30"/>
  <c r="AR59" i="30" s="1"/>
  <c r="AP162" i="30"/>
  <c r="AN182" i="30"/>
  <c r="AN178" i="30"/>
  <c r="AN179" i="30" s="1"/>
  <c r="AN189" i="30"/>
  <c r="AQ34" i="33"/>
  <c r="AR70" i="33" s="1"/>
  <c r="AQ25" i="30"/>
  <c r="AR61" i="30" s="1"/>
  <c r="AP164" i="30"/>
  <c r="AP145" i="30"/>
  <c r="AP165" i="30"/>
  <c r="AP146" i="30"/>
  <c r="AQ26" i="30"/>
  <c r="AR62" i="30" s="1"/>
  <c r="AP174" i="30"/>
  <c r="AQ35" i="30"/>
  <c r="AR71" i="30" s="1"/>
  <c r="AP155" i="30"/>
  <c r="AQ24" i="33"/>
  <c r="AR60" i="33" s="1"/>
  <c r="AQ30" i="30"/>
  <c r="AR66" i="30" s="1"/>
  <c r="AP169" i="30"/>
  <c r="AP150" i="30"/>
  <c r="AO73" i="33"/>
  <c r="AO74" i="33" s="1"/>
  <c r="AN158" i="30"/>
  <c r="AQ32" i="33"/>
  <c r="AR68" i="33" s="1"/>
  <c r="AQ27" i="33"/>
  <c r="AR63" i="33" s="1"/>
  <c r="AP167" i="30"/>
  <c r="AQ28" i="30"/>
  <c r="AR64" i="30" s="1"/>
  <c r="AP148" i="30"/>
  <c r="AP173" i="30"/>
  <c r="AP154" i="30"/>
  <c r="AQ34" i="30"/>
  <c r="AR70" i="30" s="1"/>
  <c r="AQ35" i="33"/>
  <c r="AR71" i="33" s="1"/>
  <c r="AQ23" i="33"/>
  <c r="AR59" i="33" s="1"/>
  <c r="AP37" i="33"/>
  <c r="AL194" i="30"/>
  <c r="AP172" i="30"/>
  <c r="AP153" i="30"/>
  <c r="AQ33" i="30"/>
  <c r="AR69" i="30" s="1"/>
  <c r="AQ31" i="33"/>
  <c r="AR67" i="33" s="1"/>
  <c r="AL198" i="30"/>
  <c r="AQ29" i="33"/>
  <c r="AR65" i="33" s="1"/>
  <c r="AN190" i="30"/>
  <c r="AN192" i="30" s="1"/>
  <c r="AN183" i="30"/>
  <c r="AN185" i="30" s="1"/>
  <c r="AQ29" i="30"/>
  <c r="AR65" i="30" s="1"/>
  <c r="AP149" i="30"/>
  <c r="AP168" i="30"/>
  <c r="AQ33" i="33"/>
  <c r="AR69" i="33" s="1"/>
  <c r="AQ30" i="33"/>
  <c r="AR66" i="33" s="1"/>
  <c r="AP144" i="30"/>
  <c r="AQ24" i="30"/>
  <c r="AR60" i="30" s="1"/>
  <c r="AP163" i="30"/>
  <c r="AM184" i="30"/>
  <c r="AM186" i="30" s="1"/>
  <c r="AM196" i="30"/>
  <c r="AO73" i="30"/>
  <c r="AP170" i="30"/>
  <c r="AQ31" i="30"/>
  <c r="AR67" i="30" s="1"/>
  <c r="AP151" i="30"/>
  <c r="AQ26" i="33"/>
  <c r="AR62" i="33" s="1"/>
  <c r="AQ27" i="30"/>
  <c r="AR63" i="30" s="1"/>
  <c r="AP166" i="30"/>
  <c r="AP147" i="30"/>
  <c r="AO176" i="30"/>
  <c r="AO184" i="31"/>
  <c r="AQ143" i="31"/>
  <c r="AQ162" i="31"/>
  <c r="AR23" i="31"/>
  <c r="AS59" i="31" s="1"/>
  <c r="AS25" i="32"/>
  <c r="AT55" i="32" s="1"/>
  <c r="AR25" i="2"/>
  <c r="AS55" i="2" s="1"/>
  <c r="AR24" i="2"/>
  <c r="AS54" i="2" s="1"/>
  <c r="AR21" i="2"/>
  <c r="AS51" i="2" s="1"/>
  <c r="AR27" i="2"/>
  <c r="AS57" i="2" s="1"/>
  <c r="AR28" i="2"/>
  <c r="AS58" i="2" s="1"/>
  <c r="AR26" i="2"/>
  <c r="AS56" i="2" s="1"/>
  <c r="AS20" i="2"/>
  <c r="AT50" i="2" s="1"/>
  <c r="AR23" i="2"/>
  <c r="AS53" i="2" s="1"/>
  <c r="AQ29" i="2"/>
  <c r="AR59" i="2" s="1"/>
  <c r="AP61" i="2"/>
  <c r="AP62" i="2" s="1"/>
  <c r="AP31" i="2"/>
  <c r="AS24" i="10"/>
  <c r="AT60" i="10" s="1"/>
  <c r="AR26" i="10"/>
  <c r="AS62" i="10" s="1"/>
  <c r="AR25" i="10"/>
  <c r="AS61" i="10" s="1"/>
  <c r="AR32" i="10"/>
  <c r="AS68" i="10" s="1"/>
  <c r="AR28" i="10"/>
  <c r="AS64" i="10" s="1"/>
  <c r="AR31" i="10"/>
  <c r="AS67" i="10" s="1"/>
  <c r="AP73" i="10"/>
  <c r="AP74" i="10" s="1"/>
  <c r="AR29" i="10"/>
  <c r="AS65" i="10" s="1"/>
  <c r="AR34" i="10"/>
  <c r="AS70" i="10" s="1"/>
  <c r="AR35" i="10"/>
  <c r="AS71" i="10" s="1"/>
  <c r="AR27" i="10"/>
  <c r="AS63" i="10" s="1"/>
  <c r="AS23" i="32"/>
  <c r="AT53" i="32" s="1"/>
  <c r="AS27" i="32"/>
  <c r="AT57" i="32" s="1"/>
  <c r="AT20" i="32"/>
  <c r="AU50" i="32" s="1"/>
  <c r="AS24" i="32"/>
  <c r="AT54" i="32" s="1"/>
  <c r="AS26" i="32"/>
  <c r="AT56" i="32" s="1"/>
  <c r="BS35" i="32" l="1"/>
  <c r="BR46" i="32"/>
  <c r="AT21" i="50"/>
  <c r="AT23" i="50" s="1"/>
  <c r="AU2" i="50"/>
  <c r="AU27" i="50"/>
  <c r="AU20" i="50"/>
  <c r="AQ74" i="31"/>
  <c r="AR58" i="32"/>
  <c r="AR28" i="32"/>
  <c r="AR66" i="10"/>
  <c r="AR30" i="10"/>
  <c r="AQ37" i="10"/>
  <c r="AP158" i="31"/>
  <c r="AP189" i="31"/>
  <c r="AP191" i="31" s="1"/>
  <c r="BH2" i="43"/>
  <c r="BG80" i="43"/>
  <c r="BG77" i="43"/>
  <c r="BG82" i="43" s="1"/>
  <c r="BG79" i="43"/>
  <c r="BG84" i="43" s="1"/>
  <c r="BG78" i="43"/>
  <c r="BG83" i="43" s="1"/>
  <c r="AN186" i="36"/>
  <c r="AU142" i="36"/>
  <c r="AU161" i="36"/>
  <c r="AU92" i="36"/>
  <c r="AU77" i="36"/>
  <c r="AU181" i="36"/>
  <c r="AU188" i="36"/>
  <c r="AU58" i="36"/>
  <c r="AU40" i="36"/>
  <c r="AU126" i="36"/>
  <c r="AU22" i="36"/>
  <c r="AU109" i="36"/>
  <c r="AU77" i="33"/>
  <c r="AU40" i="33"/>
  <c r="AU92" i="33"/>
  <c r="AU58" i="33"/>
  <c r="AU22" i="33"/>
  <c r="AU92" i="10"/>
  <c r="AU58" i="10"/>
  <c r="AU22" i="10"/>
  <c r="AU77" i="10"/>
  <c r="AU40" i="10"/>
  <c r="AU142" i="35"/>
  <c r="AU109" i="35"/>
  <c r="AU188" i="35"/>
  <c r="AU40" i="35"/>
  <c r="AU181" i="35"/>
  <c r="AU161" i="35"/>
  <c r="AU92" i="35"/>
  <c r="AU126" i="35"/>
  <c r="AU58" i="35"/>
  <c r="AU77" i="35"/>
  <c r="AU22" i="35"/>
  <c r="AV34" i="28"/>
  <c r="AV59" i="28" s="1"/>
  <c r="AU126" i="29"/>
  <c r="AU22" i="29"/>
  <c r="AU188" i="29"/>
  <c r="AU40" i="29"/>
  <c r="AU161" i="29"/>
  <c r="AU58" i="29"/>
  <c r="AU77" i="29"/>
  <c r="AU142" i="29"/>
  <c r="AU92" i="29"/>
  <c r="AU181" i="29"/>
  <c r="AU109" i="29"/>
  <c r="AU76" i="43"/>
  <c r="AU58" i="43"/>
  <c r="AU89" i="43"/>
  <c r="AU40" i="43"/>
  <c r="AU22" i="43"/>
  <c r="AV4" i="36"/>
  <c r="AV4" i="34"/>
  <c r="AV4" i="32"/>
  <c r="AV4" i="30"/>
  <c r="AV4" i="43"/>
  <c r="AV4" i="50" s="1"/>
  <c r="AV4" i="35"/>
  <c r="AV4" i="33"/>
  <c r="AV4" i="29"/>
  <c r="AV4" i="31"/>
  <c r="AV4" i="10"/>
  <c r="AV77" i="2"/>
  <c r="AV65" i="2"/>
  <c r="AV49" i="2"/>
  <c r="AV34" i="2"/>
  <c r="AV19" i="2"/>
  <c r="AU22" i="30"/>
  <c r="AU142" i="30"/>
  <c r="AU188" i="30"/>
  <c r="AU181" i="30"/>
  <c r="AU92" i="30"/>
  <c r="AU161" i="30"/>
  <c r="AU109" i="30"/>
  <c r="AU58" i="30"/>
  <c r="AU77" i="30"/>
  <c r="AU126" i="30"/>
  <c r="AU40" i="30"/>
  <c r="AX5" i="28"/>
  <c r="AW4" i="2"/>
  <c r="AW21" i="28"/>
  <c r="AW13" i="28"/>
  <c r="AU77" i="32"/>
  <c r="AU65" i="32"/>
  <c r="AU34" i="32"/>
  <c r="AU49" i="32"/>
  <c r="AU19" i="32"/>
  <c r="AU126" i="31"/>
  <c r="AU92" i="31"/>
  <c r="AU58" i="31"/>
  <c r="AU22" i="31"/>
  <c r="AU109" i="31"/>
  <c r="AU161" i="31"/>
  <c r="AU77" i="31"/>
  <c r="AU40" i="31"/>
  <c r="AU188" i="31"/>
  <c r="AU142" i="31"/>
  <c r="AU181" i="31"/>
  <c r="AU142" i="34"/>
  <c r="AU188" i="34"/>
  <c r="AU181" i="34"/>
  <c r="AU92" i="34"/>
  <c r="AU161" i="34"/>
  <c r="AU40" i="34"/>
  <c r="AU22" i="34"/>
  <c r="AU58" i="34"/>
  <c r="AU77" i="34"/>
  <c r="AU109" i="34"/>
  <c r="AU126" i="34"/>
  <c r="AU67" i="28"/>
  <c r="AU75" i="28" s="1"/>
  <c r="AU87" i="28"/>
  <c r="AU95" i="28" s="1"/>
  <c r="AU103" i="28" s="1"/>
  <c r="BG39" i="2"/>
  <c r="BF46" i="2"/>
  <c r="AO193" i="31"/>
  <c r="AP182" i="31"/>
  <c r="AP184" i="31" s="1"/>
  <c r="AO197" i="31"/>
  <c r="AN196" i="36"/>
  <c r="AN198" i="36" s="1"/>
  <c r="AN197" i="35"/>
  <c r="AR61" i="31"/>
  <c r="AR73" i="31" s="1"/>
  <c r="AR25" i="31"/>
  <c r="AR37" i="31" s="1"/>
  <c r="AQ145" i="31"/>
  <c r="AQ157" i="31" s="1"/>
  <c r="AQ164" i="31"/>
  <c r="AQ176" i="31" s="1"/>
  <c r="AR52" i="32"/>
  <c r="AR22" i="32"/>
  <c r="AR69" i="10"/>
  <c r="AR33" i="10"/>
  <c r="AO158" i="35"/>
  <c r="AN197" i="34"/>
  <c r="AM194" i="36"/>
  <c r="AN196" i="35"/>
  <c r="AN191" i="36"/>
  <c r="AN193" i="36" s="1"/>
  <c r="AN193" i="35"/>
  <c r="AN194" i="35" s="1"/>
  <c r="AM198" i="36"/>
  <c r="AO186" i="31"/>
  <c r="AO196" i="31"/>
  <c r="AO177" i="34"/>
  <c r="AP177" i="31"/>
  <c r="AO177" i="35"/>
  <c r="AO74" i="30"/>
  <c r="AO182" i="34"/>
  <c r="AO184" i="34" s="1"/>
  <c r="AP157" i="36"/>
  <c r="AP189" i="36" s="1"/>
  <c r="BH41" i="35"/>
  <c r="BG55" i="35"/>
  <c r="AN196" i="34"/>
  <c r="AM198" i="35"/>
  <c r="AR59" i="10"/>
  <c r="AR23" i="10"/>
  <c r="AO178" i="36"/>
  <c r="AO179" i="36" s="1"/>
  <c r="AO158" i="34"/>
  <c r="AM194" i="35"/>
  <c r="AO177" i="36"/>
  <c r="AP176" i="36"/>
  <c r="AP190" i="36" s="1"/>
  <c r="AP192" i="36" s="1"/>
  <c r="AO158" i="36"/>
  <c r="AN186" i="34"/>
  <c r="AO182" i="36"/>
  <c r="AO184" i="36" s="1"/>
  <c r="AO183" i="36"/>
  <c r="AO185" i="36" s="1"/>
  <c r="AQ73" i="36"/>
  <c r="AQ74" i="36" s="1"/>
  <c r="AP157" i="34"/>
  <c r="AP182" i="34" s="1"/>
  <c r="AO189" i="36"/>
  <c r="AO197" i="36" s="1"/>
  <c r="AP74" i="34"/>
  <c r="AM194" i="34"/>
  <c r="AR34" i="34"/>
  <c r="AR70" i="34"/>
  <c r="AQ173" i="34"/>
  <c r="AQ154" i="34"/>
  <c r="AW33" i="35"/>
  <c r="AW69" i="35"/>
  <c r="AV153" i="35"/>
  <c r="AV172" i="35"/>
  <c r="AZ26" i="35"/>
  <c r="AZ62" i="35"/>
  <c r="AY146" i="35"/>
  <c r="AY165" i="35"/>
  <c r="AR24" i="36"/>
  <c r="AR60" i="36"/>
  <c r="AQ144" i="36"/>
  <c r="AQ163" i="36"/>
  <c r="AP157" i="35"/>
  <c r="AR52" i="2"/>
  <c r="AR22" i="2"/>
  <c r="AM198" i="34"/>
  <c r="AR26" i="36"/>
  <c r="AR62" i="36"/>
  <c r="AQ146" i="36"/>
  <c r="AQ165" i="36"/>
  <c r="AR25" i="36"/>
  <c r="AR61" i="36"/>
  <c r="AQ164" i="36"/>
  <c r="AQ145" i="36"/>
  <c r="AS66" i="31"/>
  <c r="AS30" i="31"/>
  <c r="AR169" i="31"/>
  <c r="AR150" i="31"/>
  <c r="AR33" i="34"/>
  <c r="AR69" i="34"/>
  <c r="AQ153" i="34"/>
  <c r="AQ172" i="34"/>
  <c r="AQ73" i="34"/>
  <c r="AQ179" i="34" s="1"/>
  <c r="AQ73" i="35"/>
  <c r="AQ74" i="35" s="1"/>
  <c r="AO191" i="34"/>
  <c r="AO190" i="34"/>
  <c r="AO192" i="34" s="1"/>
  <c r="AO183" i="34"/>
  <c r="AO185" i="34" s="1"/>
  <c r="AV28" i="35"/>
  <c r="AV64" i="35"/>
  <c r="AU167" i="35"/>
  <c r="AU148" i="35"/>
  <c r="AR35" i="34"/>
  <c r="AR71" i="34"/>
  <c r="AQ174" i="34"/>
  <c r="AQ155" i="34"/>
  <c r="AW29" i="35"/>
  <c r="AW65" i="35"/>
  <c r="AV168" i="35"/>
  <c r="AV149" i="35"/>
  <c r="AS71" i="31"/>
  <c r="AS35" i="31"/>
  <c r="AR155" i="31"/>
  <c r="AR174" i="31"/>
  <c r="AS64" i="31"/>
  <c r="AR167" i="31"/>
  <c r="AR148" i="31"/>
  <c r="AS28" i="31"/>
  <c r="AV27" i="35"/>
  <c r="AV63" i="35"/>
  <c r="AU166" i="35"/>
  <c r="AU147" i="35"/>
  <c r="AP176" i="35"/>
  <c r="AS23" i="36"/>
  <c r="AS59" i="36"/>
  <c r="AR162" i="36"/>
  <c r="AR143" i="36"/>
  <c r="AP178" i="31"/>
  <c r="AP179" i="31" s="1"/>
  <c r="AR30" i="36"/>
  <c r="AR66" i="36"/>
  <c r="AQ150" i="36"/>
  <c r="AQ169" i="36"/>
  <c r="AR27" i="36"/>
  <c r="AR63" i="36"/>
  <c r="AQ166" i="36"/>
  <c r="AQ147" i="36"/>
  <c r="AR29" i="34"/>
  <c r="AR65" i="34"/>
  <c r="AQ168" i="34"/>
  <c r="AQ149" i="34"/>
  <c r="AR25" i="34"/>
  <c r="AR61" i="34"/>
  <c r="AQ145" i="34"/>
  <c r="AQ164" i="34"/>
  <c r="AR32" i="34"/>
  <c r="AR68" i="34"/>
  <c r="AQ152" i="34"/>
  <c r="AQ171" i="34"/>
  <c r="AR34" i="35"/>
  <c r="AR70" i="35"/>
  <c r="AQ173" i="35"/>
  <c r="AQ154" i="35"/>
  <c r="AR23" i="34"/>
  <c r="AR59" i="34"/>
  <c r="AQ143" i="34"/>
  <c r="AQ37" i="34"/>
  <c r="AQ162" i="34"/>
  <c r="AS65" i="31"/>
  <c r="AR149" i="31"/>
  <c r="AS29" i="31"/>
  <c r="AR168" i="31"/>
  <c r="AR23" i="35"/>
  <c r="AR59" i="35"/>
  <c r="AQ143" i="35"/>
  <c r="AQ162" i="35"/>
  <c r="AQ37" i="35"/>
  <c r="AW35" i="35"/>
  <c r="AW71" i="35"/>
  <c r="AV155" i="35"/>
  <c r="AV174" i="35"/>
  <c r="AS60" i="31"/>
  <c r="AR144" i="31"/>
  <c r="AS24" i="31"/>
  <c r="AR163" i="31"/>
  <c r="AR30" i="34"/>
  <c r="AR66" i="34"/>
  <c r="AQ169" i="34"/>
  <c r="AQ150" i="34"/>
  <c r="AR26" i="34"/>
  <c r="AR62" i="34"/>
  <c r="AQ165" i="34"/>
  <c r="AQ146" i="34"/>
  <c r="AP176" i="34"/>
  <c r="AR31" i="36"/>
  <c r="AR67" i="36"/>
  <c r="AQ170" i="36"/>
  <c r="AQ151" i="36"/>
  <c r="AP190" i="31"/>
  <c r="AP192" i="31" s="1"/>
  <c r="AT67" i="31"/>
  <c r="AT31" i="31"/>
  <c r="AS151" i="31"/>
  <c r="AS170" i="31"/>
  <c r="AS68" i="31"/>
  <c r="AR171" i="31"/>
  <c r="AS32" i="31"/>
  <c r="AR152" i="31"/>
  <c r="AR32" i="36"/>
  <c r="AR68" i="36"/>
  <c r="AQ152" i="36"/>
  <c r="AQ171" i="36"/>
  <c r="AR24" i="34"/>
  <c r="AR60" i="34"/>
  <c r="AQ163" i="34"/>
  <c r="AQ144" i="34"/>
  <c r="AT24" i="35"/>
  <c r="AT60" i="35"/>
  <c r="AS144" i="35"/>
  <c r="AS163" i="35"/>
  <c r="AS69" i="31"/>
  <c r="AS33" i="31"/>
  <c r="AR172" i="31"/>
  <c r="AR153" i="31"/>
  <c r="AP183" i="31"/>
  <c r="AP185" i="31" s="1"/>
  <c r="AR27" i="34"/>
  <c r="AR63" i="34"/>
  <c r="AQ147" i="34"/>
  <c r="AQ166" i="34"/>
  <c r="AR31" i="34"/>
  <c r="AR67" i="34"/>
  <c r="AQ170" i="34"/>
  <c r="AQ151" i="34"/>
  <c r="AO190" i="35"/>
  <c r="AO192" i="35" s="1"/>
  <c r="AO183" i="35"/>
  <c r="AO185" i="35" s="1"/>
  <c r="AS70" i="31"/>
  <c r="AR154" i="31"/>
  <c r="AS34" i="31"/>
  <c r="AR173" i="31"/>
  <c r="AQ37" i="36"/>
  <c r="AR34" i="36"/>
  <c r="AR70" i="36"/>
  <c r="AQ173" i="36"/>
  <c r="AQ154" i="36"/>
  <c r="AU29" i="36"/>
  <c r="AU65" i="36"/>
  <c r="AT168" i="36"/>
  <c r="AT149" i="36"/>
  <c r="AR31" i="35"/>
  <c r="AR67" i="35"/>
  <c r="AQ170" i="35"/>
  <c r="AQ151" i="35"/>
  <c r="AV32" i="35"/>
  <c r="AV68" i="35"/>
  <c r="AU152" i="35"/>
  <c r="AU171" i="35"/>
  <c r="AO189" i="35"/>
  <c r="AO182" i="35"/>
  <c r="AO178" i="35"/>
  <c r="AO179" i="35" s="1"/>
  <c r="AS62" i="31"/>
  <c r="AS26" i="31"/>
  <c r="AR165" i="31"/>
  <c r="AR146" i="31"/>
  <c r="AN193" i="34"/>
  <c r="AW25" i="35"/>
  <c r="AW61" i="35"/>
  <c r="AV164" i="35"/>
  <c r="AV145" i="35"/>
  <c r="AS63" i="31"/>
  <c r="AS27" i="31"/>
  <c r="AR166" i="31"/>
  <c r="AR147" i="31"/>
  <c r="AR28" i="36"/>
  <c r="AR64" i="36"/>
  <c r="AQ167" i="36"/>
  <c r="AQ148" i="36"/>
  <c r="AR35" i="36"/>
  <c r="AR71" i="36"/>
  <c r="AQ155" i="36"/>
  <c r="AQ174" i="36"/>
  <c r="AR28" i="34"/>
  <c r="AR64" i="34"/>
  <c r="AQ167" i="34"/>
  <c r="AQ148" i="34"/>
  <c r="AR33" i="36"/>
  <c r="AR69" i="36"/>
  <c r="AQ172" i="36"/>
  <c r="AQ153" i="36"/>
  <c r="AW30" i="35"/>
  <c r="AW66" i="35"/>
  <c r="AV169" i="35"/>
  <c r="AV150" i="35"/>
  <c r="BA41" i="33"/>
  <c r="AZ55" i="33"/>
  <c r="BE41" i="30"/>
  <c r="BD55" i="30"/>
  <c r="AQ61" i="32"/>
  <c r="AQ62" i="32" s="1"/>
  <c r="AS29" i="32"/>
  <c r="AT59" i="32" s="1"/>
  <c r="AS21" i="32"/>
  <c r="AT51" i="32" s="1"/>
  <c r="BC41" i="10"/>
  <c r="BB55" i="10"/>
  <c r="AM198" i="30"/>
  <c r="AZ41" i="34"/>
  <c r="AY55" i="34"/>
  <c r="AM194" i="30"/>
  <c r="AR31" i="33"/>
  <c r="AS67" i="33" s="1"/>
  <c r="AR30" i="33"/>
  <c r="AS66" i="33" s="1"/>
  <c r="AP73" i="33"/>
  <c r="AP74" i="33" s="1"/>
  <c r="AN196" i="30"/>
  <c r="AN184" i="30"/>
  <c r="AN186" i="30" s="1"/>
  <c r="AQ152" i="30"/>
  <c r="AR32" i="30"/>
  <c r="AS68" i="30" s="1"/>
  <c r="AQ171" i="30"/>
  <c r="AQ172" i="30"/>
  <c r="AQ153" i="30"/>
  <c r="AR33" i="30"/>
  <c r="AS69" i="30" s="1"/>
  <c r="AR23" i="33"/>
  <c r="AS59" i="33" s="1"/>
  <c r="AQ37" i="33"/>
  <c r="AQ167" i="30"/>
  <c r="AR28" i="30"/>
  <c r="AS64" i="30" s="1"/>
  <c r="AQ148" i="30"/>
  <c r="AQ150" i="30"/>
  <c r="AR30" i="30"/>
  <c r="AS66" i="30" s="1"/>
  <c r="AQ169" i="30"/>
  <c r="AP176" i="30"/>
  <c r="AO190" i="30"/>
  <c r="AO192" i="30" s="1"/>
  <c r="AO183" i="30"/>
  <c r="AO185" i="30" s="1"/>
  <c r="AQ170" i="30"/>
  <c r="AQ151" i="30"/>
  <c r="AR31" i="30"/>
  <c r="AS67" i="30" s="1"/>
  <c r="AR33" i="33"/>
  <c r="AS69" i="33" s="1"/>
  <c r="AR35" i="33"/>
  <c r="AS71" i="33" s="1"/>
  <c r="AR24" i="33"/>
  <c r="AS60" i="33" s="1"/>
  <c r="AQ143" i="30"/>
  <c r="AR23" i="30"/>
  <c r="AS59" i="30" s="1"/>
  <c r="AQ37" i="30"/>
  <c r="AQ162" i="30"/>
  <c r="AQ164" i="30"/>
  <c r="AQ145" i="30"/>
  <c r="AR25" i="30"/>
  <c r="AS61" i="30" s="1"/>
  <c r="AP73" i="30"/>
  <c r="AS25" i="33"/>
  <c r="AT61" i="33" s="1"/>
  <c r="AR29" i="33"/>
  <c r="AS65" i="33" s="1"/>
  <c r="AQ173" i="30"/>
  <c r="AQ154" i="30"/>
  <c r="AR34" i="30"/>
  <c r="AS70" i="30" s="1"/>
  <c r="AR27" i="33"/>
  <c r="AS63" i="33" s="1"/>
  <c r="AQ165" i="30"/>
  <c r="AR26" i="30"/>
  <c r="AS62" i="30" s="1"/>
  <c r="AQ146" i="30"/>
  <c r="AR34" i="33"/>
  <c r="AS70" i="33" s="1"/>
  <c r="AO158" i="30"/>
  <c r="AO189" i="30"/>
  <c r="AO182" i="30"/>
  <c r="AO178" i="30"/>
  <c r="AO179" i="30" s="1"/>
  <c r="AR28" i="33"/>
  <c r="AS64" i="33" s="1"/>
  <c r="AQ174" i="30"/>
  <c r="AQ155" i="30"/>
  <c r="AR35" i="30"/>
  <c r="AS71" i="30" s="1"/>
  <c r="AP157" i="30"/>
  <c r="AR27" i="30"/>
  <c r="AS63" i="30" s="1"/>
  <c r="AQ166" i="30"/>
  <c r="AQ147" i="30"/>
  <c r="AR26" i="33"/>
  <c r="AS62" i="33" s="1"/>
  <c r="AQ144" i="30"/>
  <c r="AR24" i="30"/>
  <c r="AS60" i="30" s="1"/>
  <c r="AQ163" i="30"/>
  <c r="AQ149" i="30"/>
  <c r="AR29" i="30"/>
  <c r="AS65" i="30" s="1"/>
  <c r="AQ168" i="30"/>
  <c r="AR32" i="33"/>
  <c r="AS68" i="33" s="1"/>
  <c r="AN197" i="30"/>
  <c r="AN191" i="30"/>
  <c r="AN193" i="30" s="1"/>
  <c r="AO177" i="30"/>
  <c r="AR143" i="31"/>
  <c r="AR162" i="31"/>
  <c r="AS23" i="31"/>
  <c r="AT59" i="31" s="1"/>
  <c r="AT25" i="32"/>
  <c r="AU55" i="32" s="1"/>
  <c r="AS25" i="2"/>
  <c r="AT55" i="2" s="1"/>
  <c r="AQ61" i="2"/>
  <c r="AQ62" i="2" s="1"/>
  <c r="AR29" i="2"/>
  <c r="AT20" i="2"/>
  <c r="AU50" i="2" s="1"/>
  <c r="AQ31" i="2"/>
  <c r="AS26" i="2"/>
  <c r="AT56" i="2" s="1"/>
  <c r="AS23" i="2"/>
  <c r="AT53" i="2" s="1"/>
  <c r="AS28" i="2"/>
  <c r="AT58" i="2" s="1"/>
  <c r="AS21" i="2"/>
  <c r="AT51" i="2" s="1"/>
  <c r="AS27" i="2"/>
  <c r="AT57" i="2" s="1"/>
  <c r="AS24" i="2"/>
  <c r="AT54" i="2" s="1"/>
  <c r="AS35" i="10"/>
  <c r="AT71" i="10" s="1"/>
  <c r="AS26" i="10"/>
  <c r="AT62" i="10" s="1"/>
  <c r="AS34" i="10"/>
  <c r="AT70" i="10" s="1"/>
  <c r="AQ73" i="10"/>
  <c r="AQ74" i="10" s="1"/>
  <c r="AS31" i="10"/>
  <c r="AT67" i="10" s="1"/>
  <c r="AS28" i="10"/>
  <c r="AT64" i="10" s="1"/>
  <c r="AT24" i="10"/>
  <c r="AU60" i="10" s="1"/>
  <c r="AS27" i="10"/>
  <c r="AT63" i="10" s="1"/>
  <c r="AS25" i="10"/>
  <c r="AT61" i="10" s="1"/>
  <c r="AS29" i="10"/>
  <c r="AT65" i="10" s="1"/>
  <c r="AS32" i="10"/>
  <c r="AT68" i="10" s="1"/>
  <c r="AU20" i="32"/>
  <c r="AV50" i="32" s="1"/>
  <c r="AT24" i="32"/>
  <c r="AU54" i="32" s="1"/>
  <c r="AT27" i="32"/>
  <c r="AU57" i="32" s="1"/>
  <c r="AT23" i="32"/>
  <c r="AU53" i="32" s="1"/>
  <c r="AT26" i="32"/>
  <c r="AU56" i="32" s="1"/>
  <c r="BT35" i="32" l="1"/>
  <c r="BS46" i="32"/>
  <c r="AU21" i="50"/>
  <c r="AU23" i="50" s="1"/>
  <c r="AV2" i="50"/>
  <c r="AV20" i="50"/>
  <c r="AV27" i="50"/>
  <c r="AR74" i="31"/>
  <c r="AR31" i="32"/>
  <c r="AN194" i="36"/>
  <c r="AS58" i="32"/>
  <c r="AS28" i="32"/>
  <c r="AS66" i="10"/>
  <c r="AS30" i="10"/>
  <c r="AQ158" i="31"/>
  <c r="AO198" i="31"/>
  <c r="BI2" i="43"/>
  <c r="BH77" i="43"/>
  <c r="BH82" i="43" s="1"/>
  <c r="BH80" i="43"/>
  <c r="BH79" i="43"/>
  <c r="BH84" i="43" s="1"/>
  <c r="BH78" i="43"/>
  <c r="BH83" i="43" s="1"/>
  <c r="AV40" i="10"/>
  <c r="AV92" i="10"/>
  <c r="AV58" i="10"/>
  <c r="AV22" i="10"/>
  <c r="AV77" i="10"/>
  <c r="AV181" i="34"/>
  <c r="AV126" i="34"/>
  <c r="AV40" i="34"/>
  <c r="AV142" i="34"/>
  <c r="AV58" i="34"/>
  <c r="AV188" i="34"/>
  <c r="AV77" i="34"/>
  <c r="AV109" i="34"/>
  <c r="AV92" i="34"/>
  <c r="AV161" i="34"/>
  <c r="AV22" i="34"/>
  <c r="AV188" i="31"/>
  <c r="AV161" i="31"/>
  <c r="AV181" i="31"/>
  <c r="AV142" i="31"/>
  <c r="AV126" i="31"/>
  <c r="AV58" i="31"/>
  <c r="AV40" i="31"/>
  <c r="AV22" i="31"/>
  <c r="AV92" i="31"/>
  <c r="AV109" i="31"/>
  <c r="AV77" i="31"/>
  <c r="AV126" i="36"/>
  <c r="AV188" i="36"/>
  <c r="AV181" i="36"/>
  <c r="AV142" i="36"/>
  <c r="AV109" i="36"/>
  <c r="AV58" i="36"/>
  <c r="AV40" i="36"/>
  <c r="AV92" i="36"/>
  <c r="AV77" i="36"/>
  <c r="AV22" i="36"/>
  <c r="AV161" i="36"/>
  <c r="AV126" i="29"/>
  <c r="AV188" i="29"/>
  <c r="AV181" i="29"/>
  <c r="AV40" i="29"/>
  <c r="AV161" i="29"/>
  <c r="AV58" i="29"/>
  <c r="AV77" i="29"/>
  <c r="AV142" i="29"/>
  <c r="AV92" i="29"/>
  <c r="AV22" i="29"/>
  <c r="AV109" i="29"/>
  <c r="AV92" i="33"/>
  <c r="AV58" i="33"/>
  <c r="AV22" i="33"/>
  <c r="AV77" i="33"/>
  <c r="AV40" i="33"/>
  <c r="AV161" i="35"/>
  <c r="AV22" i="35"/>
  <c r="AV126" i="35"/>
  <c r="AV77" i="35"/>
  <c r="AV181" i="35"/>
  <c r="AV188" i="35"/>
  <c r="AV109" i="35"/>
  <c r="AV92" i="35"/>
  <c r="AV40" i="35"/>
  <c r="AV142" i="35"/>
  <c r="AV58" i="35"/>
  <c r="AW34" i="28"/>
  <c r="AW59" i="28" s="1"/>
  <c r="AV76" i="43"/>
  <c r="AV58" i="43"/>
  <c r="AV40" i="43"/>
  <c r="AV22" i="43"/>
  <c r="AV89" i="43"/>
  <c r="AV87" i="28"/>
  <c r="AV95" i="28" s="1"/>
  <c r="AV103" i="28" s="1"/>
  <c r="AV67" i="28"/>
  <c r="AV75" i="28" s="1"/>
  <c r="AW4" i="36"/>
  <c r="AW4" i="34"/>
  <c r="AW4" i="32"/>
  <c r="AW4" i="30"/>
  <c r="AW4" i="43"/>
  <c r="AW4" i="50" s="1"/>
  <c r="AW4" i="35"/>
  <c r="AW4" i="33"/>
  <c r="AW4" i="31"/>
  <c r="AW4" i="10"/>
  <c r="AW4" i="29"/>
  <c r="AW77" i="2"/>
  <c r="AW65" i="2"/>
  <c r="AW49" i="2"/>
  <c r="AW34" i="2"/>
  <c r="AW19" i="2"/>
  <c r="AV181" i="30"/>
  <c r="AV22" i="30"/>
  <c r="AV126" i="30"/>
  <c r="AV161" i="30"/>
  <c r="AV109" i="30"/>
  <c r="AV188" i="30"/>
  <c r="AV58" i="30"/>
  <c r="AV77" i="30"/>
  <c r="AV40" i="30"/>
  <c r="AV142" i="30"/>
  <c r="AV92" i="30"/>
  <c r="AY5" i="28"/>
  <c r="AX4" i="2"/>
  <c r="AX13" i="28"/>
  <c r="AX21" i="28"/>
  <c r="AV65" i="32"/>
  <c r="AV77" i="32"/>
  <c r="AV49" i="32"/>
  <c r="AV34" i="32"/>
  <c r="AV19" i="32"/>
  <c r="BH39" i="2"/>
  <c r="BG46" i="2"/>
  <c r="AO194" i="31"/>
  <c r="AR37" i="10"/>
  <c r="AN198" i="35"/>
  <c r="AS61" i="31"/>
  <c r="AS73" i="31" s="1"/>
  <c r="AS25" i="31"/>
  <c r="AS37" i="31" s="1"/>
  <c r="AR164" i="31"/>
  <c r="AR176" i="31" s="1"/>
  <c r="AR183" i="31" s="1"/>
  <c r="AR185" i="31" s="1"/>
  <c r="AR145" i="31"/>
  <c r="AR157" i="31" s="1"/>
  <c r="AS52" i="32"/>
  <c r="AS22" i="32"/>
  <c r="AN198" i="34"/>
  <c r="AS69" i="10"/>
  <c r="AS33" i="10"/>
  <c r="AP177" i="34"/>
  <c r="AP193" i="31"/>
  <c r="AP197" i="31"/>
  <c r="AQ177" i="31"/>
  <c r="AO186" i="36"/>
  <c r="AO196" i="36"/>
  <c r="AO198" i="36" s="1"/>
  <c r="AP158" i="34"/>
  <c r="AP158" i="36"/>
  <c r="AQ74" i="34"/>
  <c r="AP182" i="36"/>
  <c r="AP184" i="36" s="1"/>
  <c r="AQ183" i="31"/>
  <c r="AQ185" i="31" s="1"/>
  <c r="AQ190" i="31"/>
  <c r="AQ192" i="31" s="1"/>
  <c r="AP178" i="36"/>
  <c r="AP179" i="36" s="1"/>
  <c r="AN194" i="34"/>
  <c r="AP74" i="30"/>
  <c r="AO196" i="34"/>
  <c r="AQ178" i="31"/>
  <c r="AQ179" i="31" s="1"/>
  <c r="AQ182" i="31"/>
  <c r="AQ189" i="31"/>
  <c r="AQ191" i="31" s="1"/>
  <c r="AO186" i="34"/>
  <c r="AP177" i="36"/>
  <c r="AP183" i="36"/>
  <c r="AP185" i="36" s="1"/>
  <c r="BI41" i="35"/>
  <c r="BH55" i="35"/>
  <c r="AP189" i="34"/>
  <c r="AP191" i="34" s="1"/>
  <c r="AS59" i="10"/>
  <c r="AS23" i="10"/>
  <c r="AO191" i="36"/>
  <c r="AO193" i="36" s="1"/>
  <c r="AQ157" i="36"/>
  <c r="AP196" i="31"/>
  <c r="AP186" i="31"/>
  <c r="AR73" i="36"/>
  <c r="AR74" i="36" s="1"/>
  <c r="AQ176" i="36"/>
  <c r="AQ183" i="36" s="1"/>
  <c r="AQ185" i="36" s="1"/>
  <c r="AO193" i="34"/>
  <c r="AO197" i="34"/>
  <c r="AS33" i="36"/>
  <c r="AS69" i="36"/>
  <c r="AR153" i="36"/>
  <c r="AR172" i="36"/>
  <c r="AS35" i="36"/>
  <c r="AS71" i="36"/>
  <c r="AR174" i="36"/>
  <c r="AR155" i="36"/>
  <c r="AT63" i="31"/>
  <c r="AS166" i="31"/>
  <c r="AS147" i="31"/>
  <c r="AT27" i="31"/>
  <c r="AU24" i="35"/>
  <c r="AU60" i="35"/>
  <c r="AT163" i="35"/>
  <c r="AT144" i="35"/>
  <c r="AS32" i="36"/>
  <c r="AS68" i="36"/>
  <c r="AR171" i="36"/>
  <c r="AR152" i="36"/>
  <c r="AU67" i="31"/>
  <c r="AU31" i="31"/>
  <c r="AT170" i="31"/>
  <c r="AT151" i="31"/>
  <c r="AW27" i="35"/>
  <c r="AW63" i="35"/>
  <c r="AV147" i="35"/>
  <c r="AV166" i="35"/>
  <c r="AQ176" i="34"/>
  <c r="AS27" i="36"/>
  <c r="AS63" i="36"/>
  <c r="AR166" i="36"/>
  <c r="AR147" i="36"/>
  <c r="AT64" i="31"/>
  <c r="AS148" i="31"/>
  <c r="AT28" i="31"/>
  <c r="AS167" i="31"/>
  <c r="AW28" i="35"/>
  <c r="AW64" i="35"/>
  <c r="AV167" i="35"/>
  <c r="AV148" i="35"/>
  <c r="AS25" i="36"/>
  <c r="AS61" i="36"/>
  <c r="AR164" i="36"/>
  <c r="AR145" i="36"/>
  <c r="AT68" i="31"/>
  <c r="AT32" i="31"/>
  <c r="AS152" i="31"/>
  <c r="AS171" i="31"/>
  <c r="AQ157" i="35"/>
  <c r="AP197" i="36"/>
  <c r="AP191" i="36"/>
  <c r="AP193" i="36" s="1"/>
  <c r="AS34" i="34"/>
  <c r="AS70" i="34"/>
  <c r="AR154" i="34"/>
  <c r="AR173" i="34"/>
  <c r="AQ176" i="35"/>
  <c r="AS25" i="34"/>
  <c r="AS61" i="34"/>
  <c r="AR164" i="34"/>
  <c r="AR145" i="34"/>
  <c r="BA26" i="35"/>
  <c r="BA62" i="35"/>
  <c r="AZ146" i="35"/>
  <c r="AZ165" i="35"/>
  <c r="AT62" i="31"/>
  <c r="AT26" i="31"/>
  <c r="AS146" i="31"/>
  <c r="AS165" i="31"/>
  <c r="AS31" i="35"/>
  <c r="AS67" i="35"/>
  <c r="AR170" i="35"/>
  <c r="AR151" i="35"/>
  <c r="AS34" i="36"/>
  <c r="AS70" i="36"/>
  <c r="AR173" i="36"/>
  <c r="AR154" i="36"/>
  <c r="AS27" i="34"/>
  <c r="AS63" i="34"/>
  <c r="AR166" i="34"/>
  <c r="AR147" i="34"/>
  <c r="AT69" i="31"/>
  <c r="AS172" i="31"/>
  <c r="AS153" i="31"/>
  <c r="AT33" i="31"/>
  <c r="AS26" i="34"/>
  <c r="AS62" i="34"/>
  <c r="AR165" i="34"/>
  <c r="AR146" i="34"/>
  <c r="AR73" i="35"/>
  <c r="AR74" i="35" s="1"/>
  <c r="AQ157" i="34"/>
  <c r="AT23" i="36"/>
  <c r="AT59" i="36"/>
  <c r="AS162" i="36"/>
  <c r="AS143" i="36"/>
  <c r="AP184" i="34"/>
  <c r="AT60" i="31"/>
  <c r="AT24" i="31"/>
  <c r="AS163" i="31"/>
  <c r="AS144" i="31"/>
  <c r="AS34" i="35"/>
  <c r="AS70" i="35"/>
  <c r="AR154" i="35"/>
  <c r="AR173" i="35"/>
  <c r="AX29" i="35"/>
  <c r="AX65" i="35"/>
  <c r="AW168" i="35"/>
  <c r="AW149" i="35"/>
  <c r="AP189" i="35"/>
  <c r="AP182" i="35"/>
  <c r="AP178" i="35"/>
  <c r="AP179" i="35" s="1"/>
  <c r="AX30" i="35"/>
  <c r="AX66" i="35"/>
  <c r="AW169" i="35"/>
  <c r="AW150" i="35"/>
  <c r="AS28" i="34"/>
  <c r="AS64" i="34"/>
  <c r="AR167" i="34"/>
  <c r="AR148" i="34"/>
  <c r="AS28" i="36"/>
  <c r="AS64" i="36"/>
  <c r="AR148" i="36"/>
  <c r="AR167" i="36"/>
  <c r="AS24" i="34"/>
  <c r="AS60" i="34"/>
  <c r="AR163" i="34"/>
  <c r="AR144" i="34"/>
  <c r="AS23" i="35"/>
  <c r="AS59" i="35"/>
  <c r="AR143" i="35"/>
  <c r="AR37" i="35"/>
  <c r="AR162" i="35"/>
  <c r="AR73" i="34"/>
  <c r="AR179" i="34" s="1"/>
  <c r="AP183" i="35"/>
  <c r="AP185" i="35" s="1"/>
  <c r="AP190" i="35"/>
  <c r="AP192" i="35" s="1"/>
  <c r="AS33" i="34"/>
  <c r="AS69" i="34"/>
  <c r="AR172" i="34"/>
  <c r="AR153" i="34"/>
  <c r="AR31" i="2"/>
  <c r="AS59" i="2"/>
  <c r="AS23" i="34"/>
  <c r="AS59" i="34"/>
  <c r="AR37" i="34"/>
  <c r="AR143" i="34"/>
  <c r="AR162" i="34"/>
  <c r="AS32" i="34"/>
  <c r="AS68" i="34"/>
  <c r="AR171" i="34"/>
  <c r="AR152" i="34"/>
  <c r="AS29" i="34"/>
  <c r="AS65" i="34"/>
  <c r="AR149" i="34"/>
  <c r="AR168" i="34"/>
  <c r="AS30" i="36"/>
  <c r="AS66" i="36"/>
  <c r="AR150" i="36"/>
  <c r="AR169" i="36"/>
  <c r="AS35" i="34"/>
  <c r="AS71" i="34"/>
  <c r="AR174" i="34"/>
  <c r="AR155" i="34"/>
  <c r="AS26" i="36"/>
  <c r="AS62" i="36"/>
  <c r="AR165" i="36"/>
  <c r="AR146" i="36"/>
  <c r="AS24" i="36"/>
  <c r="AS60" i="36"/>
  <c r="AR163" i="36"/>
  <c r="AR144" i="36"/>
  <c r="AX25" i="35"/>
  <c r="AX61" i="35"/>
  <c r="AW145" i="35"/>
  <c r="AW164" i="35"/>
  <c r="AO184" i="35"/>
  <c r="AO186" i="35" s="1"/>
  <c r="AO196" i="35"/>
  <c r="AS31" i="36"/>
  <c r="AS67" i="36"/>
  <c r="AR151" i="36"/>
  <c r="AR170" i="36"/>
  <c r="AT65" i="31"/>
  <c r="AS168" i="31"/>
  <c r="AT29" i="31"/>
  <c r="AS149" i="31"/>
  <c r="AX33" i="35"/>
  <c r="AX69" i="35"/>
  <c r="AW153" i="35"/>
  <c r="AW172" i="35"/>
  <c r="AP177" i="35"/>
  <c r="AO191" i="35"/>
  <c r="AO193" i="35" s="1"/>
  <c r="AO197" i="35"/>
  <c r="AW32" i="35"/>
  <c r="AW68" i="35"/>
  <c r="AV171" i="35"/>
  <c r="AV152" i="35"/>
  <c r="AV29" i="36"/>
  <c r="AV65" i="36"/>
  <c r="AU149" i="36"/>
  <c r="AU168" i="36"/>
  <c r="AT70" i="31"/>
  <c r="AS173" i="31"/>
  <c r="AT34" i="31"/>
  <c r="AS154" i="31"/>
  <c r="AS31" i="34"/>
  <c r="AS67" i="34"/>
  <c r="AR170" i="34"/>
  <c r="AR151" i="34"/>
  <c r="AP183" i="34"/>
  <c r="AP185" i="34" s="1"/>
  <c r="AP190" i="34"/>
  <c r="AP192" i="34" s="1"/>
  <c r="AS30" i="34"/>
  <c r="AS66" i="34"/>
  <c r="AR169" i="34"/>
  <c r="AR150" i="34"/>
  <c r="AX35" i="35"/>
  <c r="AX71" i="35"/>
  <c r="AW174" i="35"/>
  <c r="AW155" i="35"/>
  <c r="AR37" i="36"/>
  <c r="AT71" i="31"/>
  <c r="AS155" i="31"/>
  <c r="AT35" i="31"/>
  <c r="AS174" i="31"/>
  <c r="AT66" i="31"/>
  <c r="AT30" i="31"/>
  <c r="AS169" i="31"/>
  <c r="AS150" i="31"/>
  <c r="AS52" i="2"/>
  <c r="AS22" i="2"/>
  <c r="AP158" i="35"/>
  <c r="BB41" i="33"/>
  <c r="BA55" i="33"/>
  <c r="BF41" i="30"/>
  <c r="BE55" i="30"/>
  <c r="AR61" i="32"/>
  <c r="AR62" i="32" s="1"/>
  <c r="AT21" i="32"/>
  <c r="AU51" i="32" s="1"/>
  <c r="AT29" i="32"/>
  <c r="AU59" i="32" s="1"/>
  <c r="BD41" i="10"/>
  <c r="BC55" i="10"/>
  <c r="BA41" i="34"/>
  <c r="AZ55" i="34"/>
  <c r="AP177" i="30"/>
  <c r="AP158" i="30"/>
  <c r="AN194" i="30"/>
  <c r="AT25" i="33"/>
  <c r="AU61" i="33" s="1"/>
  <c r="AS35" i="33"/>
  <c r="AT71" i="33" s="1"/>
  <c r="AR166" i="30"/>
  <c r="AR147" i="30"/>
  <c r="AS27" i="30"/>
  <c r="AT63" i="30" s="1"/>
  <c r="AS29" i="33"/>
  <c r="AT65" i="33" s="1"/>
  <c r="AQ73" i="30"/>
  <c r="AR167" i="30"/>
  <c r="AR148" i="30"/>
  <c r="AS28" i="30"/>
  <c r="AT64" i="30" s="1"/>
  <c r="AN198" i="30"/>
  <c r="AS34" i="33"/>
  <c r="AT70" i="33" s="1"/>
  <c r="AQ176" i="30"/>
  <c r="AR163" i="30"/>
  <c r="AR144" i="30"/>
  <c r="AS24" i="30"/>
  <c r="AT60" i="30" s="1"/>
  <c r="AP189" i="30"/>
  <c r="AP178" i="30"/>
  <c r="AP179" i="30" s="1"/>
  <c r="AP182" i="30"/>
  <c r="AS28" i="33"/>
  <c r="AT64" i="33" s="1"/>
  <c r="AS27" i="33"/>
  <c r="AT63" i="33" s="1"/>
  <c r="AR164" i="30"/>
  <c r="AS25" i="30"/>
  <c r="AT61" i="30" s="1"/>
  <c r="AR145" i="30"/>
  <c r="AS33" i="33"/>
  <c r="AT69" i="33" s="1"/>
  <c r="AP183" i="30"/>
  <c r="AP185" i="30" s="1"/>
  <c r="AP190" i="30"/>
  <c r="AP192" i="30" s="1"/>
  <c r="AS30" i="33"/>
  <c r="AT66" i="33" s="1"/>
  <c r="AR174" i="30"/>
  <c r="AR155" i="30"/>
  <c r="AS35" i="30"/>
  <c r="AT71" i="30" s="1"/>
  <c r="AR165" i="30"/>
  <c r="AR146" i="30"/>
  <c r="AS26" i="30"/>
  <c r="AT62" i="30" s="1"/>
  <c r="AR162" i="30"/>
  <c r="AR143" i="30"/>
  <c r="AR37" i="30"/>
  <c r="AS23" i="30"/>
  <c r="AT59" i="30" s="1"/>
  <c r="AS32" i="33"/>
  <c r="AT68" i="33" s="1"/>
  <c r="AS26" i="33"/>
  <c r="AT62" i="33" s="1"/>
  <c r="AQ157" i="30"/>
  <c r="AR151" i="30"/>
  <c r="AS31" i="30"/>
  <c r="AT67" i="30" s="1"/>
  <c r="AR170" i="30"/>
  <c r="AR150" i="30"/>
  <c r="AR169" i="30"/>
  <c r="AS30" i="30"/>
  <c r="AT66" i="30" s="1"/>
  <c r="AS23" i="33"/>
  <c r="AT59" i="33" s="1"/>
  <c r="AR37" i="33"/>
  <c r="AR171" i="30"/>
  <c r="AR152" i="30"/>
  <c r="AS32" i="30"/>
  <c r="AT68" i="30" s="1"/>
  <c r="AR168" i="30"/>
  <c r="AR149" i="30"/>
  <c r="AS29" i="30"/>
  <c r="AT65" i="30" s="1"/>
  <c r="AO196" i="30"/>
  <c r="AO184" i="30"/>
  <c r="AO186" i="30" s="1"/>
  <c r="AR154" i="30"/>
  <c r="AR173" i="30"/>
  <c r="AS34" i="30"/>
  <c r="AT70" i="30" s="1"/>
  <c r="AS24" i="33"/>
  <c r="AT60" i="33" s="1"/>
  <c r="AQ73" i="33"/>
  <c r="AQ74" i="33" s="1"/>
  <c r="AS31" i="33"/>
  <c r="AT67" i="33" s="1"/>
  <c r="AO197" i="30"/>
  <c r="AO191" i="30"/>
  <c r="AO193" i="30" s="1"/>
  <c r="AS33" i="30"/>
  <c r="AT69" i="30" s="1"/>
  <c r="AR172" i="30"/>
  <c r="AR153" i="30"/>
  <c r="AT23" i="31"/>
  <c r="AU59" i="31" s="1"/>
  <c r="AS162" i="31"/>
  <c r="AS143" i="31"/>
  <c r="AU25" i="32"/>
  <c r="AV55" i="32" s="1"/>
  <c r="AT25" i="2"/>
  <c r="AU55" i="2" s="1"/>
  <c r="AT24" i="2"/>
  <c r="AU54" i="2" s="1"/>
  <c r="AT21" i="2"/>
  <c r="AU51" i="2" s="1"/>
  <c r="AT26" i="2"/>
  <c r="AU56" i="2" s="1"/>
  <c r="AT28" i="2"/>
  <c r="AU58" i="2" s="1"/>
  <c r="AU20" i="2"/>
  <c r="AV50" i="2" s="1"/>
  <c r="AT27" i="2"/>
  <c r="AU57" i="2" s="1"/>
  <c r="AR61" i="2"/>
  <c r="AR62" i="2" s="1"/>
  <c r="AS29" i="2"/>
  <c r="AT59" i="2" s="1"/>
  <c r="AT23" i="2"/>
  <c r="AU53" i="2" s="1"/>
  <c r="AT25" i="10"/>
  <c r="AU61" i="10" s="1"/>
  <c r="AT28" i="10"/>
  <c r="AU64" i="10" s="1"/>
  <c r="AR73" i="10"/>
  <c r="AR74" i="10" s="1"/>
  <c r="AT34" i="10"/>
  <c r="AU70" i="10" s="1"/>
  <c r="AT31" i="10"/>
  <c r="AU67" i="10" s="1"/>
  <c r="AT26" i="10"/>
  <c r="AU62" i="10" s="1"/>
  <c r="AT27" i="10"/>
  <c r="AU63" i="10" s="1"/>
  <c r="AT35" i="10"/>
  <c r="AU71" i="10" s="1"/>
  <c r="AT32" i="10"/>
  <c r="AU68" i="10" s="1"/>
  <c r="AU24" i="10"/>
  <c r="AV60" i="10" s="1"/>
  <c r="AT29" i="10"/>
  <c r="AU65" i="10" s="1"/>
  <c r="AV20" i="32"/>
  <c r="AW50" i="32" s="1"/>
  <c r="AU23" i="32"/>
  <c r="AV53" i="32" s="1"/>
  <c r="AU27" i="32"/>
  <c r="AV57" i="32" s="1"/>
  <c r="AU24" i="32"/>
  <c r="AV54" i="32" s="1"/>
  <c r="AU26" i="32"/>
  <c r="AV56" i="32" s="1"/>
  <c r="BT46" i="32" l="1"/>
  <c r="BU35" i="32"/>
  <c r="AW2" i="50"/>
  <c r="AV21" i="50"/>
  <c r="AV23" i="50" s="1"/>
  <c r="AW27" i="50"/>
  <c r="AW20" i="50"/>
  <c r="AS74" i="31"/>
  <c r="AS31" i="32"/>
  <c r="AT58" i="32"/>
  <c r="AT28" i="32"/>
  <c r="AT66" i="10"/>
  <c r="AT30" i="10"/>
  <c r="AR158" i="31"/>
  <c r="BJ2" i="43"/>
  <c r="BI78" i="43"/>
  <c r="BI83" i="43" s="1"/>
  <c r="BI79" i="43"/>
  <c r="BI84" i="43" s="1"/>
  <c r="BI80" i="43"/>
  <c r="BI77" i="43"/>
  <c r="BI82" i="43" s="1"/>
  <c r="AW92" i="10"/>
  <c r="AW22" i="10"/>
  <c r="AW58" i="10"/>
  <c r="AW77" i="10"/>
  <c r="AW40" i="10"/>
  <c r="AW126" i="29"/>
  <c r="AW188" i="29"/>
  <c r="AW161" i="29"/>
  <c r="AW92" i="29"/>
  <c r="AW58" i="29"/>
  <c r="AW22" i="29"/>
  <c r="AW181" i="29"/>
  <c r="AW142" i="29"/>
  <c r="AW77" i="29"/>
  <c r="AW40" i="29"/>
  <c r="AW109" i="29"/>
  <c r="AW161" i="34"/>
  <c r="AW126" i="34"/>
  <c r="AW77" i="34"/>
  <c r="AW181" i="34"/>
  <c r="AW142" i="34"/>
  <c r="AW22" i="34"/>
  <c r="AW109" i="34"/>
  <c r="AW188" i="34"/>
  <c r="AW58" i="34"/>
  <c r="AW40" i="34"/>
  <c r="AW92" i="34"/>
  <c r="AW109" i="36"/>
  <c r="AW92" i="36"/>
  <c r="AW181" i="36"/>
  <c r="AW161" i="36"/>
  <c r="AW142" i="36"/>
  <c r="AW40" i="36"/>
  <c r="AW188" i="36"/>
  <c r="AW22" i="36"/>
  <c r="AW77" i="36"/>
  <c r="AW126" i="36"/>
  <c r="AW58" i="36"/>
  <c r="AW161" i="31"/>
  <c r="AW142" i="31"/>
  <c r="AW92" i="31"/>
  <c r="AW188" i="31"/>
  <c r="AW109" i="31"/>
  <c r="AW58" i="31"/>
  <c r="AW22" i="31"/>
  <c r="AW181" i="31"/>
  <c r="AW77" i="31"/>
  <c r="AW126" i="31"/>
  <c r="AW40" i="31"/>
  <c r="AW92" i="33"/>
  <c r="AW77" i="33"/>
  <c r="AW58" i="33"/>
  <c r="AW40" i="33"/>
  <c r="AW22" i="33"/>
  <c r="AX34" i="28"/>
  <c r="AX59" i="28" s="1"/>
  <c r="AW126" i="35"/>
  <c r="AW188" i="35"/>
  <c r="AW161" i="35"/>
  <c r="AW58" i="35"/>
  <c r="AW22" i="35"/>
  <c r="AW92" i="35"/>
  <c r="AW40" i="35"/>
  <c r="AW181" i="35"/>
  <c r="AW142" i="35"/>
  <c r="AW77" i="35"/>
  <c r="AW109" i="35"/>
  <c r="AW87" i="28"/>
  <c r="AW95" i="28" s="1"/>
  <c r="AW103" i="28" s="1"/>
  <c r="AW67" i="28"/>
  <c r="AW75" i="28" s="1"/>
  <c r="AW89" i="43"/>
  <c r="AW58" i="43"/>
  <c r="AW76" i="43"/>
  <c r="AW22" i="43"/>
  <c r="AW40" i="43"/>
  <c r="AX4" i="36"/>
  <c r="AX4" i="34"/>
  <c r="AX4" i="32"/>
  <c r="AX4" i="30"/>
  <c r="AX4" i="35"/>
  <c r="AX4" i="10"/>
  <c r="AX4" i="33"/>
  <c r="AX4" i="31"/>
  <c r="AX4" i="29"/>
  <c r="AX4" i="43"/>
  <c r="AX4" i="50" s="1"/>
  <c r="AX77" i="2"/>
  <c r="AX65" i="2"/>
  <c r="AX49" i="2"/>
  <c r="AX34" i="2"/>
  <c r="AX19" i="2"/>
  <c r="AW188" i="30"/>
  <c r="AW22" i="30"/>
  <c r="AW142" i="30"/>
  <c r="AW58" i="30"/>
  <c r="AW77" i="30"/>
  <c r="AW40" i="30"/>
  <c r="AW126" i="30"/>
  <c r="AW92" i="30"/>
  <c r="AW181" i="30"/>
  <c r="AW161" i="30"/>
  <c r="AW109" i="30"/>
  <c r="AZ5" i="28"/>
  <c r="AY4" i="2"/>
  <c r="AY21" i="28"/>
  <c r="AY13" i="28"/>
  <c r="AW34" i="32"/>
  <c r="AW77" i="32"/>
  <c r="AW65" i="32"/>
  <c r="AW49" i="32"/>
  <c r="AW19" i="32"/>
  <c r="BI39" i="2"/>
  <c r="BH46" i="2"/>
  <c r="AT61" i="31"/>
  <c r="AT73" i="31" s="1"/>
  <c r="AT74" i="31" s="1"/>
  <c r="AS145" i="31"/>
  <c r="AS157" i="31" s="1"/>
  <c r="AS182" i="31" s="1"/>
  <c r="AT25" i="31"/>
  <c r="AT37" i="31" s="1"/>
  <c r="AS164" i="31"/>
  <c r="AS176" i="31" s="1"/>
  <c r="AS37" i="10"/>
  <c r="AQ177" i="34"/>
  <c r="AT52" i="32"/>
  <c r="AT22" i="32"/>
  <c r="AT69" i="10"/>
  <c r="AT33" i="10"/>
  <c r="AP198" i="31"/>
  <c r="AR190" i="31"/>
  <c r="AR192" i="31" s="1"/>
  <c r="AR177" i="31"/>
  <c r="AR176" i="35"/>
  <c r="AR190" i="35" s="1"/>
  <c r="AR192" i="35" s="1"/>
  <c r="AO194" i="36"/>
  <c r="AP194" i="31"/>
  <c r="AQ177" i="35"/>
  <c r="AQ158" i="36"/>
  <c r="AQ196" i="31"/>
  <c r="AR157" i="35"/>
  <c r="AR182" i="35" s="1"/>
  <c r="AQ193" i="31"/>
  <c r="AQ197" i="31"/>
  <c r="AR178" i="31"/>
  <c r="AR179" i="31" s="1"/>
  <c r="AQ158" i="35"/>
  <c r="AQ74" i="30"/>
  <c r="AO198" i="34"/>
  <c r="AQ184" i="31"/>
  <c r="AQ186" i="31" s="1"/>
  <c r="AP186" i="36"/>
  <c r="AP194" i="36" s="1"/>
  <c r="AP196" i="36"/>
  <c r="AP198" i="36" s="1"/>
  <c r="AQ177" i="36"/>
  <c r="AO194" i="34"/>
  <c r="AQ190" i="36"/>
  <c r="AQ192" i="36" s="1"/>
  <c r="BJ41" i="35"/>
  <c r="BI55" i="35"/>
  <c r="AT59" i="10"/>
  <c r="AT23" i="10"/>
  <c r="AR182" i="31"/>
  <c r="AR196" i="31" s="1"/>
  <c r="AR189" i="31"/>
  <c r="AQ182" i="36"/>
  <c r="AQ196" i="36" s="1"/>
  <c r="AQ178" i="36"/>
  <c r="AQ179" i="36" s="1"/>
  <c r="AQ189" i="36"/>
  <c r="AQ191" i="36" s="1"/>
  <c r="AR157" i="36"/>
  <c r="AR182" i="36" s="1"/>
  <c r="AS73" i="36"/>
  <c r="AS74" i="36" s="1"/>
  <c r="AR176" i="36"/>
  <c r="AR183" i="36" s="1"/>
  <c r="AR185" i="36" s="1"/>
  <c r="AT30" i="34"/>
  <c r="AT66" i="34"/>
  <c r="AS150" i="34"/>
  <c r="AS169" i="34"/>
  <c r="AU70" i="31"/>
  <c r="AT173" i="31"/>
  <c r="AT154" i="31"/>
  <c r="AU34" i="31"/>
  <c r="AT30" i="36"/>
  <c r="AT66" i="36"/>
  <c r="AS169" i="36"/>
  <c r="AS150" i="36"/>
  <c r="AT32" i="34"/>
  <c r="AT68" i="34"/>
  <c r="AS152" i="34"/>
  <c r="AS171" i="34"/>
  <c r="AP196" i="35"/>
  <c r="AP184" i="35"/>
  <c r="AP186" i="35" s="1"/>
  <c r="AP196" i="34"/>
  <c r="AQ189" i="34"/>
  <c r="AQ182" i="34"/>
  <c r="AP197" i="34"/>
  <c r="AU68" i="31"/>
  <c r="AU32" i="31"/>
  <c r="AT171" i="31"/>
  <c r="AT152" i="31"/>
  <c r="AX27" i="35"/>
  <c r="AX63" i="35"/>
  <c r="AW166" i="35"/>
  <c r="AW147" i="35"/>
  <c r="AY33" i="35"/>
  <c r="AY69" i="35"/>
  <c r="AX153" i="35"/>
  <c r="AX172" i="35"/>
  <c r="AT31" i="36"/>
  <c r="AT67" i="36"/>
  <c r="AS151" i="36"/>
  <c r="AS170" i="36"/>
  <c r="AR176" i="34"/>
  <c r="AT24" i="34"/>
  <c r="AT60" i="34"/>
  <c r="AS163" i="34"/>
  <c r="AS144" i="34"/>
  <c r="AT28" i="34"/>
  <c r="AT64" i="34"/>
  <c r="AS148" i="34"/>
  <c r="AS167" i="34"/>
  <c r="AP191" i="35"/>
  <c r="AP193" i="35" s="1"/>
  <c r="AP197" i="35"/>
  <c r="AT34" i="36"/>
  <c r="AT70" i="36"/>
  <c r="AS154" i="36"/>
  <c r="AS173" i="36"/>
  <c r="AU62" i="31"/>
  <c r="AU26" i="31"/>
  <c r="AT165" i="31"/>
  <c r="AT146" i="31"/>
  <c r="AP193" i="34"/>
  <c r="AT32" i="36"/>
  <c r="AT68" i="36"/>
  <c r="AS152" i="36"/>
  <c r="AS171" i="36"/>
  <c r="AT33" i="36"/>
  <c r="AT69" i="36"/>
  <c r="AS153" i="36"/>
  <c r="AS172" i="36"/>
  <c r="AU66" i="31"/>
  <c r="AT169" i="31"/>
  <c r="AT150" i="31"/>
  <c r="AU30" i="31"/>
  <c r="AX32" i="35"/>
  <c r="AX68" i="35"/>
  <c r="AW171" i="35"/>
  <c r="AW152" i="35"/>
  <c r="AO198" i="35"/>
  <c r="AR157" i="34"/>
  <c r="AT34" i="35"/>
  <c r="AT70" i="35"/>
  <c r="AS154" i="35"/>
  <c r="AS173" i="35"/>
  <c r="AT25" i="34"/>
  <c r="AT61" i="34"/>
  <c r="AS145" i="34"/>
  <c r="AS164" i="34"/>
  <c r="AR74" i="34"/>
  <c r="AU65" i="31"/>
  <c r="AU29" i="31"/>
  <c r="AT149" i="31"/>
  <c r="AT168" i="31"/>
  <c r="AO194" i="35"/>
  <c r="AT24" i="36"/>
  <c r="AT60" i="36"/>
  <c r="AS144" i="36"/>
  <c r="AS163" i="36"/>
  <c r="AS37" i="36"/>
  <c r="AQ190" i="35"/>
  <c r="AQ192" i="35" s="1"/>
  <c r="AQ183" i="35"/>
  <c r="AQ185" i="35" s="1"/>
  <c r="AX28" i="35"/>
  <c r="AX64" i="35"/>
  <c r="AW148" i="35"/>
  <c r="AW167" i="35"/>
  <c r="AT27" i="36"/>
  <c r="AT63" i="36"/>
  <c r="AS166" i="36"/>
  <c r="AS147" i="36"/>
  <c r="AY35" i="35"/>
  <c r="AY71" i="35"/>
  <c r="AX174" i="35"/>
  <c r="AX155" i="35"/>
  <c r="AT35" i="34"/>
  <c r="AT71" i="34"/>
  <c r="AS174" i="34"/>
  <c r="AS155" i="34"/>
  <c r="AT29" i="34"/>
  <c r="AT65" i="34"/>
  <c r="AS168" i="34"/>
  <c r="AS149" i="34"/>
  <c r="AS73" i="34"/>
  <c r="AS179" i="34" s="1"/>
  <c r="AS73" i="35"/>
  <c r="AS74" i="35" s="1"/>
  <c r="AQ190" i="34"/>
  <c r="AQ192" i="34" s="1"/>
  <c r="AQ183" i="34"/>
  <c r="AQ185" i="34" s="1"/>
  <c r="AV67" i="31"/>
  <c r="AV31" i="31"/>
  <c r="AU170" i="31"/>
  <c r="AU151" i="31"/>
  <c r="AU71" i="31"/>
  <c r="AT174" i="31"/>
  <c r="AU35" i="31"/>
  <c r="AT155" i="31"/>
  <c r="AT23" i="34"/>
  <c r="AT59" i="34"/>
  <c r="AS143" i="34"/>
  <c r="AS162" i="34"/>
  <c r="AS37" i="34"/>
  <c r="AT33" i="34"/>
  <c r="AT69" i="34"/>
  <c r="AS172" i="34"/>
  <c r="AS153" i="34"/>
  <c r="AT23" i="35"/>
  <c r="AT59" i="35"/>
  <c r="AS143" i="35"/>
  <c r="AS37" i="35"/>
  <c r="AS162" i="35"/>
  <c r="AT28" i="36"/>
  <c r="AT64" i="36"/>
  <c r="AS167" i="36"/>
  <c r="AS148" i="36"/>
  <c r="AY30" i="35"/>
  <c r="AY66" i="35"/>
  <c r="AX169" i="35"/>
  <c r="AX150" i="35"/>
  <c r="AY29" i="35"/>
  <c r="AY65" i="35"/>
  <c r="AX168" i="35"/>
  <c r="AX149" i="35"/>
  <c r="AU60" i="31"/>
  <c r="AT144" i="31"/>
  <c r="AU24" i="31"/>
  <c r="AT163" i="31"/>
  <c r="AT26" i="34"/>
  <c r="AT62" i="34"/>
  <c r="AS165" i="34"/>
  <c r="AS146" i="34"/>
  <c r="AT27" i="34"/>
  <c r="AT63" i="34"/>
  <c r="AS147" i="34"/>
  <c r="AS166" i="34"/>
  <c r="AT31" i="35"/>
  <c r="AT67" i="35"/>
  <c r="AS170" i="35"/>
  <c r="AS151" i="35"/>
  <c r="AQ178" i="35"/>
  <c r="AQ179" i="35" s="1"/>
  <c r="AQ182" i="35"/>
  <c r="AQ189" i="35"/>
  <c r="AU64" i="31"/>
  <c r="AT167" i="31"/>
  <c r="AU28" i="31"/>
  <c r="AT148" i="31"/>
  <c r="AV24" i="35"/>
  <c r="AV60" i="35"/>
  <c r="AU163" i="35"/>
  <c r="AU144" i="35"/>
  <c r="AT35" i="36"/>
  <c r="AT71" i="36"/>
  <c r="AS174" i="36"/>
  <c r="AS155" i="36"/>
  <c r="AT52" i="2"/>
  <c r="AT22" i="2"/>
  <c r="AT31" i="34"/>
  <c r="AT67" i="34"/>
  <c r="AS151" i="34"/>
  <c r="AS170" i="34"/>
  <c r="AW29" i="36"/>
  <c r="AW65" i="36"/>
  <c r="AV149" i="36"/>
  <c r="AV168" i="36"/>
  <c r="AU69" i="31"/>
  <c r="AU33" i="31"/>
  <c r="AT172" i="31"/>
  <c r="AT153" i="31"/>
  <c r="AQ158" i="34"/>
  <c r="BB26" i="35"/>
  <c r="BB62" i="35"/>
  <c r="BA146" i="35"/>
  <c r="BA165" i="35"/>
  <c r="AT25" i="36"/>
  <c r="AT61" i="36"/>
  <c r="AS145" i="36"/>
  <c r="AS164" i="36"/>
  <c r="AU63" i="31"/>
  <c r="AU27" i="31"/>
  <c r="AT166" i="31"/>
  <c r="AT147" i="31"/>
  <c r="AY25" i="35"/>
  <c r="AY61" i="35"/>
  <c r="AX164" i="35"/>
  <c r="AX145" i="35"/>
  <c r="AT26" i="36"/>
  <c r="AT62" i="36"/>
  <c r="AS146" i="36"/>
  <c r="AS165" i="36"/>
  <c r="AP186" i="34"/>
  <c r="AU23" i="36"/>
  <c r="AU59" i="36"/>
  <c r="AT143" i="36"/>
  <c r="AT162" i="36"/>
  <c r="AT34" i="34"/>
  <c r="AT70" i="34"/>
  <c r="AS154" i="34"/>
  <c r="AS173" i="34"/>
  <c r="BC41" i="33"/>
  <c r="BB55" i="33"/>
  <c r="BG41" i="30"/>
  <c r="BF55" i="30"/>
  <c r="AS61" i="32"/>
  <c r="AS62" i="32" s="1"/>
  <c r="AU29" i="32"/>
  <c r="AV59" i="32" s="1"/>
  <c r="AU21" i="32"/>
  <c r="AV51" i="32" s="1"/>
  <c r="BE41" i="10"/>
  <c r="BD55" i="10"/>
  <c r="BB41" i="34"/>
  <c r="BA55" i="34"/>
  <c r="AO194" i="30"/>
  <c r="AQ177" i="30"/>
  <c r="AT24" i="33"/>
  <c r="AU60" i="33" s="1"/>
  <c r="AT29" i="30"/>
  <c r="AU65" i="30" s="1"/>
  <c r="AS168" i="30"/>
  <c r="AS149" i="30"/>
  <c r="AT27" i="33"/>
  <c r="AU63" i="33" s="1"/>
  <c r="AQ183" i="30"/>
  <c r="AQ185" i="30" s="1"/>
  <c r="AQ190" i="30"/>
  <c r="AQ192" i="30" s="1"/>
  <c r="AT35" i="33"/>
  <c r="AU71" i="33" s="1"/>
  <c r="AS153" i="30"/>
  <c r="AT33" i="30"/>
  <c r="AU69" i="30" s="1"/>
  <c r="AS172" i="30"/>
  <c r="AS162" i="30"/>
  <c r="AT23" i="30"/>
  <c r="AU59" i="30" s="1"/>
  <c r="AS37" i="30"/>
  <c r="AS143" i="30"/>
  <c r="AT33" i="33"/>
  <c r="AU69" i="33" s="1"/>
  <c r="AT34" i="33"/>
  <c r="AU70" i="33" s="1"/>
  <c r="AS154" i="30"/>
  <c r="AS173" i="30"/>
  <c r="AT34" i="30"/>
  <c r="AU70" i="30" s="1"/>
  <c r="AT26" i="30"/>
  <c r="AU62" i="30" s="1"/>
  <c r="AS165" i="30"/>
  <c r="AS146" i="30"/>
  <c r="AT28" i="33"/>
  <c r="AU64" i="33" s="1"/>
  <c r="AU25" i="33"/>
  <c r="AV61" i="33" s="1"/>
  <c r="AR73" i="30"/>
  <c r="AS170" i="30"/>
  <c r="AS151" i="30"/>
  <c r="AT31" i="30"/>
  <c r="AU67" i="30" s="1"/>
  <c r="AR157" i="30"/>
  <c r="AT30" i="33"/>
  <c r="AU66" i="33" s="1"/>
  <c r="AP196" i="30"/>
  <c r="AP184" i="30"/>
  <c r="AP186" i="30" s="1"/>
  <c r="AS166" i="30"/>
  <c r="AS147" i="30"/>
  <c r="AT27" i="30"/>
  <c r="AU63" i="30" s="1"/>
  <c r="AT31" i="33"/>
  <c r="AU67" i="33" s="1"/>
  <c r="AR73" i="33"/>
  <c r="AR74" i="33" s="1"/>
  <c r="AT26" i="33"/>
  <c r="AU62" i="33" s="1"/>
  <c r="AR176" i="30"/>
  <c r="AT25" i="30"/>
  <c r="AU61" i="30" s="1"/>
  <c r="AS164" i="30"/>
  <c r="AS145" i="30"/>
  <c r="AS167" i="30"/>
  <c r="AS148" i="30"/>
  <c r="AT28" i="30"/>
  <c r="AU64" i="30" s="1"/>
  <c r="AT23" i="33"/>
  <c r="AU59" i="33" s="1"/>
  <c r="AS37" i="33"/>
  <c r="AT32" i="33"/>
  <c r="AU68" i="33" s="1"/>
  <c r="AS174" i="30"/>
  <c r="AS155" i="30"/>
  <c r="AT35" i="30"/>
  <c r="AU71" i="30" s="1"/>
  <c r="AP191" i="30"/>
  <c r="AP193" i="30" s="1"/>
  <c r="AP197" i="30"/>
  <c r="AT29" i="33"/>
  <c r="AU65" i="33" s="1"/>
  <c r="AO198" i="30"/>
  <c r="AS171" i="30"/>
  <c r="AS152" i="30"/>
  <c r="AT32" i="30"/>
  <c r="AU68" i="30" s="1"/>
  <c r="AS169" i="30"/>
  <c r="AS150" i="30"/>
  <c r="AT30" i="30"/>
  <c r="AU66" i="30" s="1"/>
  <c r="AQ189" i="30"/>
  <c r="AQ182" i="30"/>
  <c r="AQ178" i="30"/>
  <c r="AQ179" i="30" s="1"/>
  <c r="AQ158" i="30"/>
  <c r="AS163" i="30"/>
  <c r="AT24" i="30"/>
  <c r="AU60" i="30" s="1"/>
  <c r="AS144" i="30"/>
  <c r="AT162" i="31"/>
  <c r="AU23" i="31"/>
  <c r="AV59" i="31" s="1"/>
  <c r="AT143" i="31"/>
  <c r="AV25" i="32"/>
  <c r="AW55" i="32" s="1"/>
  <c r="AU25" i="2"/>
  <c r="AV55" i="2" s="1"/>
  <c r="AV20" i="2"/>
  <c r="AW50" i="2" s="1"/>
  <c r="AU21" i="2"/>
  <c r="AV51" i="2" s="1"/>
  <c r="AS61" i="2"/>
  <c r="AS62" i="2" s="1"/>
  <c r="AT29" i="2"/>
  <c r="AU59" i="2" s="1"/>
  <c r="AU28" i="2"/>
  <c r="AV58" i="2" s="1"/>
  <c r="AU23" i="2"/>
  <c r="AV53" i="2" s="1"/>
  <c r="AS31" i="2"/>
  <c r="AU24" i="2"/>
  <c r="AV54" i="2" s="1"/>
  <c r="AU27" i="2"/>
  <c r="AV57" i="2" s="1"/>
  <c r="AU26" i="2"/>
  <c r="AV56" i="2" s="1"/>
  <c r="AU29" i="10"/>
  <c r="AV65" i="10" s="1"/>
  <c r="AU28" i="10"/>
  <c r="AV64" i="10" s="1"/>
  <c r="AU31" i="10"/>
  <c r="AV67" i="10" s="1"/>
  <c r="AU34" i="10"/>
  <c r="AV70" i="10" s="1"/>
  <c r="AV24" i="10"/>
  <c r="AW60" i="10" s="1"/>
  <c r="AU25" i="10"/>
  <c r="AV61" i="10" s="1"/>
  <c r="AU26" i="10"/>
  <c r="AV62" i="10" s="1"/>
  <c r="AU27" i="10"/>
  <c r="AV63" i="10" s="1"/>
  <c r="AS73" i="10"/>
  <c r="AS74" i="10" s="1"/>
  <c r="AU32" i="10"/>
  <c r="AV68" i="10" s="1"/>
  <c r="AU35" i="10"/>
  <c r="AV71" i="10" s="1"/>
  <c r="AV23" i="32"/>
  <c r="AW53" i="32" s="1"/>
  <c r="AV26" i="32"/>
  <c r="AW56" i="32" s="1"/>
  <c r="AW20" i="32"/>
  <c r="AX50" i="32" s="1"/>
  <c r="AV24" i="32"/>
  <c r="AW54" i="32" s="1"/>
  <c r="AV27" i="32"/>
  <c r="AW57" i="32" s="1"/>
  <c r="BU46" i="32" l="1"/>
  <c r="BV35" i="32"/>
  <c r="AW21" i="50"/>
  <c r="AW23" i="50" s="1"/>
  <c r="AX2" i="50"/>
  <c r="AX27" i="50"/>
  <c r="AX20" i="50"/>
  <c r="AT31" i="32"/>
  <c r="AU58" i="32"/>
  <c r="AU28" i="32"/>
  <c r="AU66" i="10"/>
  <c r="AU30" i="10"/>
  <c r="AR177" i="34"/>
  <c r="BK2" i="43"/>
  <c r="BJ77" i="43"/>
  <c r="BJ82" i="43" s="1"/>
  <c r="BJ80" i="43"/>
  <c r="BJ79" i="43"/>
  <c r="BJ84" i="43" s="1"/>
  <c r="BJ78" i="43"/>
  <c r="BJ83" i="43" s="1"/>
  <c r="AX77" i="32"/>
  <c r="AX65" i="32"/>
  <c r="AX19" i="32"/>
  <c r="AX49" i="32"/>
  <c r="AX34" i="32"/>
  <c r="AX58" i="43"/>
  <c r="AX89" i="43"/>
  <c r="AX76" i="43"/>
  <c r="AX22" i="43"/>
  <c r="AX40" i="43"/>
  <c r="AX188" i="34"/>
  <c r="AX126" i="34"/>
  <c r="AX40" i="34"/>
  <c r="AX161" i="34"/>
  <c r="AX142" i="34"/>
  <c r="AX109" i="34"/>
  <c r="AX22" i="34"/>
  <c r="AX77" i="34"/>
  <c r="AX92" i="34"/>
  <c r="AX181" i="34"/>
  <c r="AX58" i="34"/>
  <c r="AX67" i="28"/>
  <c r="AX75" i="28" s="1"/>
  <c r="AX87" i="28"/>
  <c r="AX95" i="28" s="1"/>
  <c r="AX103" i="28" s="1"/>
  <c r="AX188" i="30"/>
  <c r="AX181" i="30"/>
  <c r="AX92" i="30"/>
  <c r="AX161" i="30"/>
  <c r="AX142" i="30"/>
  <c r="AX109" i="30"/>
  <c r="AX22" i="30"/>
  <c r="AX77" i="30"/>
  <c r="AX40" i="30"/>
  <c r="AX126" i="30"/>
  <c r="AX58" i="30"/>
  <c r="AX126" i="29"/>
  <c r="AX188" i="29"/>
  <c r="AX161" i="29"/>
  <c r="AX181" i="29"/>
  <c r="AX142" i="29"/>
  <c r="AX58" i="29"/>
  <c r="AX77" i="29"/>
  <c r="AX22" i="29"/>
  <c r="AX92" i="29"/>
  <c r="AX40" i="29"/>
  <c r="AX109" i="29"/>
  <c r="AX142" i="36"/>
  <c r="AX188" i="36"/>
  <c r="AX109" i="36"/>
  <c r="AX126" i="36"/>
  <c r="AX22" i="36"/>
  <c r="AX161" i="36"/>
  <c r="AX77" i="36"/>
  <c r="AX58" i="36"/>
  <c r="AX181" i="36"/>
  <c r="AX40" i="36"/>
  <c r="AX92" i="36"/>
  <c r="AX181" i="31"/>
  <c r="AX188" i="31"/>
  <c r="AX126" i="31"/>
  <c r="AX92" i="31"/>
  <c r="AX58" i="31"/>
  <c r="AX22" i="31"/>
  <c r="AX109" i="31"/>
  <c r="AX161" i="31"/>
  <c r="AX142" i="31"/>
  <c r="AX77" i="31"/>
  <c r="AX40" i="31"/>
  <c r="AY34" i="28"/>
  <c r="AY59" i="28" s="1"/>
  <c r="AX92" i="33"/>
  <c r="AX77" i="33"/>
  <c r="AX58" i="33"/>
  <c r="AX40" i="33"/>
  <c r="AX22" i="33"/>
  <c r="AY4" i="36"/>
  <c r="AY4" i="34"/>
  <c r="AY4" i="32"/>
  <c r="AY4" i="30"/>
  <c r="AY4" i="43"/>
  <c r="AY4" i="50" s="1"/>
  <c r="AY4" i="35"/>
  <c r="AY4" i="33"/>
  <c r="AY4" i="31"/>
  <c r="AY4" i="10"/>
  <c r="AY4" i="29"/>
  <c r="AY65" i="2"/>
  <c r="AY34" i="2"/>
  <c r="AY77" i="2"/>
  <c r="AY49" i="2"/>
  <c r="AY19" i="2"/>
  <c r="AX92" i="10"/>
  <c r="AX77" i="10"/>
  <c r="AX58" i="10"/>
  <c r="AX40" i="10"/>
  <c r="AX22" i="10"/>
  <c r="BA5" i="28"/>
  <c r="AZ4" i="2"/>
  <c r="AZ13" i="28"/>
  <c r="AZ21" i="28"/>
  <c r="AX188" i="35"/>
  <c r="AX181" i="35"/>
  <c r="AX126" i="35"/>
  <c r="AX142" i="35"/>
  <c r="AX92" i="35"/>
  <c r="AX109" i="35"/>
  <c r="AX40" i="35"/>
  <c r="AX161" i="35"/>
  <c r="AX58" i="35"/>
  <c r="AX22" i="35"/>
  <c r="AX77" i="35"/>
  <c r="AT37" i="10"/>
  <c r="BJ39" i="2"/>
  <c r="BI46" i="2"/>
  <c r="AU61" i="31"/>
  <c r="AU73" i="31" s="1"/>
  <c r="AU74" i="31" s="1"/>
  <c r="AU25" i="31"/>
  <c r="AU37" i="31" s="1"/>
  <c r="AT164" i="31"/>
  <c r="AT176" i="31" s="1"/>
  <c r="AT183" i="31" s="1"/>
  <c r="AT185" i="31" s="1"/>
  <c r="AT145" i="31"/>
  <c r="AT157" i="31" s="1"/>
  <c r="AT182" i="31" s="1"/>
  <c r="AU52" i="32"/>
  <c r="AU22" i="32"/>
  <c r="AU31" i="32" s="1"/>
  <c r="AR197" i="31"/>
  <c r="AR198" i="31" s="1"/>
  <c r="AU69" i="10"/>
  <c r="AU33" i="10"/>
  <c r="AR189" i="35"/>
  <c r="AR197" i="35" s="1"/>
  <c r="AR178" i="35"/>
  <c r="AR179" i="35" s="1"/>
  <c r="AR158" i="35"/>
  <c r="AQ198" i="31"/>
  <c r="AR183" i="35"/>
  <c r="AR185" i="35" s="1"/>
  <c r="AR177" i="35"/>
  <c r="AQ194" i="31"/>
  <c r="AR74" i="30"/>
  <c r="AP194" i="34"/>
  <c r="AS189" i="31"/>
  <c r="AS191" i="31" s="1"/>
  <c r="AS158" i="31"/>
  <c r="AR184" i="31"/>
  <c r="AR186" i="31" s="1"/>
  <c r="AQ197" i="36"/>
  <c r="AQ198" i="36" s="1"/>
  <c r="AQ193" i="36"/>
  <c r="AQ184" i="36"/>
  <c r="AQ186" i="36" s="1"/>
  <c r="AS178" i="31"/>
  <c r="AS179" i="31" s="1"/>
  <c r="AR191" i="31"/>
  <c r="AR193" i="31" s="1"/>
  <c r="BK41" i="35"/>
  <c r="BJ55" i="35"/>
  <c r="AS177" i="31"/>
  <c r="AS183" i="31"/>
  <c r="AS185" i="31" s="1"/>
  <c r="AS190" i="31"/>
  <c r="AS192" i="31" s="1"/>
  <c r="AT73" i="34"/>
  <c r="AT179" i="34" s="1"/>
  <c r="AR178" i="36"/>
  <c r="AR179" i="36" s="1"/>
  <c r="AU59" i="10"/>
  <c r="AU23" i="10"/>
  <c r="AR158" i="36"/>
  <c r="AR158" i="34"/>
  <c r="AS157" i="36"/>
  <c r="AS189" i="36" s="1"/>
  <c r="AR189" i="36"/>
  <c r="AR191" i="36" s="1"/>
  <c r="AT73" i="36"/>
  <c r="AT74" i="36" s="1"/>
  <c r="AP198" i="34"/>
  <c r="AS74" i="34"/>
  <c r="AR177" i="36"/>
  <c r="AR190" i="36"/>
  <c r="AR192" i="36" s="1"/>
  <c r="AS176" i="36"/>
  <c r="AV66" i="31"/>
  <c r="AV30" i="31"/>
  <c r="AU169" i="31"/>
  <c r="AU150" i="31"/>
  <c r="AW24" i="35"/>
  <c r="AW60" i="35"/>
  <c r="AV144" i="35"/>
  <c r="AV163" i="35"/>
  <c r="AZ30" i="35"/>
  <c r="AZ66" i="35"/>
  <c r="AY169" i="35"/>
  <c r="AY150" i="35"/>
  <c r="AT73" i="35"/>
  <c r="AT74" i="35" s="1"/>
  <c r="AS157" i="34"/>
  <c r="AY32" i="35"/>
  <c r="AY68" i="35"/>
  <c r="AX152" i="35"/>
  <c r="AX171" i="35"/>
  <c r="AU33" i="36"/>
  <c r="AU69" i="36"/>
  <c r="AT153" i="36"/>
  <c r="AT172" i="36"/>
  <c r="AU34" i="36"/>
  <c r="AU70" i="36"/>
  <c r="AT173" i="36"/>
  <c r="AT154" i="36"/>
  <c r="AQ191" i="34"/>
  <c r="AQ193" i="34" s="1"/>
  <c r="AQ197" i="34"/>
  <c r="AU24" i="36"/>
  <c r="AU60" i="36"/>
  <c r="AT144" i="36"/>
  <c r="AT163" i="36"/>
  <c r="AX29" i="36"/>
  <c r="AX65" i="36"/>
  <c r="AW168" i="36"/>
  <c r="AW149" i="36"/>
  <c r="AV64" i="31"/>
  <c r="AU148" i="31"/>
  <c r="AU167" i="31"/>
  <c r="AV28" i="31"/>
  <c r="AU23" i="34"/>
  <c r="AU59" i="34"/>
  <c r="AT162" i="34"/>
  <c r="AT143" i="34"/>
  <c r="AT37" i="34"/>
  <c r="AU34" i="35"/>
  <c r="AU70" i="35"/>
  <c r="AT154" i="35"/>
  <c r="AT173" i="35"/>
  <c r="AU24" i="34"/>
  <c r="AU60" i="34"/>
  <c r="AT144" i="34"/>
  <c r="AT163" i="34"/>
  <c r="AP194" i="35"/>
  <c r="AV23" i="36"/>
  <c r="AV59" i="36"/>
  <c r="AU162" i="36"/>
  <c r="AU143" i="36"/>
  <c r="AU31" i="36"/>
  <c r="AU67" i="36"/>
  <c r="AT151" i="36"/>
  <c r="AT170" i="36"/>
  <c r="AZ25" i="35"/>
  <c r="AZ61" i="35"/>
  <c r="AY164" i="35"/>
  <c r="AY145" i="35"/>
  <c r="AU25" i="36"/>
  <c r="AU61" i="36"/>
  <c r="AT164" i="36"/>
  <c r="AT145" i="36"/>
  <c r="AV69" i="31"/>
  <c r="AU172" i="31"/>
  <c r="AV33" i="31"/>
  <c r="AU153" i="31"/>
  <c r="AU31" i="35"/>
  <c r="AU67" i="35"/>
  <c r="AT170" i="35"/>
  <c r="AT151" i="35"/>
  <c r="AU26" i="34"/>
  <c r="AU62" i="34"/>
  <c r="AT146" i="34"/>
  <c r="AT165" i="34"/>
  <c r="AU35" i="34"/>
  <c r="AU71" i="34"/>
  <c r="AT174" i="34"/>
  <c r="AT155" i="34"/>
  <c r="AU27" i="36"/>
  <c r="AU63" i="36"/>
  <c r="AT166" i="36"/>
  <c r="AT147" i="36"/>
  <c r="AR189" i="34"/>
  <c r="AR182" i="34"/>
  <c r="AV62" i="31"/>
  <c r="AU146" i="31"/>
  <c r="AU165" i="31"/>
  <c r="AV26" i="31"/>
  <c r="AP198" i="35"/>
  <c r="AU30" i="36"/>
  <c r="AU66" i="36"/>
  <c r="AT169" i="36"/>
  <c r="AT150" i="36"/>
  <c r="AU23" i="35"/>
  <c r="AU59" i="35"/>
  <c r="AT162" i="35"/>
  <c r="AT143" i="35"/>
  <c r="AT37" i="35"/>
  <c r="AU34" i="34"/>
  <c r="AU70" i="34"/>
  <c r="AT173" i="34"/>
  <c r="AT154" i="34"/>
  <c r="AU35" i="36"/>
  <c r="AU71" i="36"/>
  <c r="AT155" i="36"/>
  <c r="AT174" i="36"/>
  <c r="AZ29" i="35"/>
  <c r="AZ65" i="35"/>
  <c r="AY149" i="35"/>
  <c r="AY168" i="35"/>
  <c r="AU28" i="36"/>
  <c r="AU64" i="36"/>
  <c r="AT167" i="36"/>
  <c r="AT148" i="36"/>
  <c r="AU32" i="36"/>
  <c r="AU68" i="36"/>
  <c r="AT171" i="36"/>
  <c r="AT152" i="36"/>
  <c r="AV68" i="31"/>
  <c r="AV32" i="31"/>
  <c r="AU152" i="31"/>
  <c r="AU171" i="31"/>
  <c r="AU30" i="34"/>
  <c r="AU66" i="34"/>
  <c r="AT150" i="34"/>
  <c r="AT169" i="34"/>
  <c r="AQ191" i="35"/>
  <c r="AQ193" i="35" s="1"/>
  <c r="AQ197" i="35"/>
  <c r="AS176" i="35"/>
  <c r="AU33" i="34"/>
  <c r="AU69" i="34"/>
  <c r="AT172" i="34"/>
  <c r="AT153" i="34"/>
  <c r="AV71" i="31"/>
  <c r="AU174" i="31"/>
  <c r="AV35" i="31"/>
  <c r="AU155" i="31"/>
  <c r="AW67" i="31"/>
  <c r="AV170" i="31"/>
  <c r="AW31" i="31"/>
  <c r="AV151" i="31"/>
  <c r="AR184" i="35"/>
  <c r="AV65" i="31"/>
  <c r="AV29" i="31"/>
  <c r="AU168" i="31"/>
  <c r="AU149" i="31"/>
  <c r="AR190" i="34"/>
  <c r="AR192" i="34" s="1"/>
  <c r="AR183" i="34"/>
  <c r="AR185" i="34" s="1"/>
  <c r="AZ33" i="35"/>
  <c r="AZ69" i="35"/>
  <c r="AY172" i="35"/>
  <c r="AY153" i="35"/>
  <c r="AV70" i="31"/>
  <c r="AV34" i="31"/>
  <c r="AU173" i="31"/>
  <c r="AU154" i="31"/>
  <c r="AT37" i="36"/>
  <c r="AV63" i="31"/>
  <c r="AU147" i="31"/>
  <c r="AV27" i="31"/>
  <c r="AU166" i="31"/>
  <c r="AU31" i="34"/>
  <c r="AU67" i="34"/>
  <c r="AT170" i="34"/>
  <c r="AT151" i="34"/>
  <c r="AQ196" i="35"/>
  <c r="AQ184" i="35"/>
  <c r="AQ186" i="35" s="1"/>
  <c r="AV60" i="31"/>
  <c r="AV24" i="31"/>
  <c r="AU163" i="31"/>
  <c r="AU144" i="31"/>
  <c r="AU25" i="34"/>
  <c r="AU61" i="34"/>
  <c r="AT164" i="34"/>
  <c r="AT145" i="34"/>
  <c r="AR196" i="36"/>
  <c r="AR184" i="36"/>
  <c r="AR186" i="36" s="1"/>
  <c r="AU28" i="34"/>
  <c r="AU64" i="34"/>
  <c r="AT148" i="34"/>
  <c r="AT167" i="34"/>
  <c r="AY27" i="35"/>
  <c r="AY63" i="35"/>
  <c r="AX147" i="35"/>
  <c r="AX166" i="35"/>
  <c r="AU26" i="36"/>
  <c r="AU62" i="36"/>
  <c r="AT165" i="36"/>
  <c r="AT146" i="36"/>
  <c r="BC26" i="35"/>
  <c r="BC62" i="35"/>
  <c r="BB146" i="35"/>
  <c r="BB165" i="35"/>
  <c r="AU52" i="2"/>
  <c r="AU22" i="2"/>
  <c r="AU27" i="34"/>
  <c r="AU63" i="34"/>
  <c r="AT147" i="34"/>
  <c r="AT166" i="34"/>
  <c r="AS157" i="35"/>
  <c r="AS176" i="34"/>
  <c r="AU29" i="34"/>
  <c r="AU65" i="34"/>
  <c r="AT168" i="34"/>
  <c r="AT149" i="34"/>
  <c r="AZ35" i="35"/>
  <c r="AZ71" i="35"/>
  <c r="AY155" i="35"/>
  <c r="AY174" i="35"/>
  <c r="AY28" i="35"/>
  <c r="AY64" i="35"/>
  <c r="AX167" i="35"/>
  <c r="AX148" i="35"/>
  <c r="AQ184" i="34"/>
  <c r="AQ186" i="34" s="1"/>
  <c r="AQ196" i="34"/>
  <c r="AU32" i="34"/>
  <c r="AU68" i="34"/>
  <c r="AT171" i="34"/>
  <c r="AT152" i="34"/>
  <c r="BD41" i="33"/>
  <c r="BC55" i="33"/>
  <c r="BH41" i="30"/>
  <c r="BG55" i="30"/>
  <c r="AT61" i="32"/>
  <c r="AT62" i="32" s="1"/>
  <c r="AV21" i="32"/>
  <c r="AW51" i="32" s="1"/>
  <c r="AV29" i="32"/>
  <c r="AW59" i="32" s="1"/>
  <c r="BF41" i="10"/>
  <c r="BE55" i="10"/>
  <c r="BC41" i="34"/>
  <c r="BB55" i="34"/>
  <c r="AS73" i="33"/>
  <c r="AS74" i="33" s="1"/>
  <c r="AR158" i="30"/>
  <c r="AP194" i="30"/>
  <c r="AQ197" i="30"/>
  <c r="AQ191" i="30"/>
  <c r="AQ193" i="30" s="1"/>
  <c r="AT147" i="30"/>
  <c r="AT166" i="30"/>
  <c r="AU27" i="30"/>
  <c r="AV63" i="30" s="1"/>
  <c r="AT150" i="30"/>
  <c r="AT169" i="30"/>
  <c r="AU30" i="30"/>
  <c r="AV66" i="30" s="1"/>
  <c r="AT155" i="30"/>
  <c r="AT174" i="30"/>
  <c r="AU35" i="30"/>
  <c r="AV71" i="30" s="1"/>
  <c r="AU32" i="33"/>
  <c r="AV68" i="33" s="1"/>
  <c r="AT165" i="30"/>
  <c r="AT146" i="30"/>
  <c r="AU26" i="30"/>
  <c r="AV62" i="30" s="1"/>
  <c r="AU29" i="33"/>
  <c r="AV65" i="33" s="1"/>
  <c r="AS73" i="30"/>
  <c r="AV25" i="33"/>
  <c r="AW61" i="33" s="1"/>
  <c r="AT173" i="30"/>
  <c r="AT154" i="30"/>
  <c r="AU34" i="30"/>
  <c r="AV70" i="30" s="1"/>
  <c r="AT148" i="30"/>
  <c r="AU28" i="30"/>
  <c r="AV64" i="30" s="1"/>
  <c r="AT167" i="30"/>
  <c r="AU31" i="33"/>
  <c r="AV67" i="33" s="1"/>
  <c r="AP198" i="30"/>
  <c r="AU28" i="33"/>
  <c r="AV64" i="33" s="1"/>
  <c r="AS157" i="30"/>
  <c r="AU25" i="30"/>
  <c r="AV61" i="30" s="1"/>
  <c r="AT164" i="30"/>
  <c r="AT145" i="30"/>
  <c r="AU30" i="33"/>
  <c r="AV66" i="33" s="1"/>
  <c r="AT163" i="30"/>
  <c r="AT144" i="30"/>
  <c r="AU24" i="30"/>
  <c r="AV60" i="30" s="1"/>
  <c r="AT171" i="30"/>
  <c r="AU32" i="30"/>
  <c r="AV68" i="30" s="1"/>
  <c r="AT152" i="30"/>
  <c r="AU23" i="33"/>
  <c r="AV59" i="33" s="1"/>
  <c r="AT37" i="33"/>
  <c r="AS176" i="30"/>
  <c r="AT143" i="30"/>
  <c r="AU23" i="30"/>
  <c r="AV59" i="30" s="1"/>
  <c r="AT37" i="30"/>
  <c r="AT162" i="30"/>
  <c r="AT172" i="30"/>
  <c r="AT153" i="30"/>
  <c r="AU33" i="30"/>
  <c r="AV69" i="30" s="1"/>
  <c r="AT149" i="30"/>
  <c r="AT168" i="30"/>
  <c r="AU29" i="30"/>
  <c r="AV65" i="30" s="1"/>
  <c r="AR177" i="30"/>
  <c r="AR190" i="30"/>
  <c r="AR192" i="30" s="1"/>
  <c r="AR183" i="30"/>
  <c r="AR185" i="30" s="1"/>
  <c r="AR182" i="30"/>
  <c r="AR178" i="30"/>
  <c r="AR179" i="30" s="1"/>
  <c r="AR189" i="30"/>
  <c r="AU34" i="33"/>
  <c r="AV70" i="33" s="1"/>
  <c r="AQ196" i="30"/>
  <c r="AQ184" i="30"/>
  <c r="AQ186" i="30" s="1"/>
  <c r="AU26" i="33"/>
  <c r="AV62" i="33" s="1"/>
  <c r="AT170" i="30"/>
  <c r="AT151" i="30"/>
  <c r="AU31" i="30"/>
  <c r="AV67" i="30" s="1"/>
  <c r="AU33" i="33"/>
  <c r="AV69" i="33" s="1"/>
  <c r="AU35" i="33"/>
  <c r="AV71" i="33" s="1"/>
  <c r="AU27" i="33"/>
  <c r="AV63" i="33" s="1"/>
  <c r="AU24" i="33"/>
  <c r="AV60" i="33" s="1"/>
  <c r="AU143" i="31"/>
  <c r="AU162" i="31"/>
  <c r="AV23" i="31"/>
  <c r="AW59" i="31" s="1"/>
  <c r="AS184" i="31"/>
  <c r="AW25" i="32"/>
  <c r="AX55" i="32" s="1"/>
  <c r="AV25" i="2"/>
  <c r="AW55" i="2" s="1"/>
  <c r="AV24" i="2"/>
  <c r="AW54" i="2" s="1"/>
  <c r="AV21" i="2"/>
  <c r="AW51" i="2" s="1"/>
  <c r="AV26" i="2"/>
  <c r="AW56" i="2" s="1"/>
  <c r="AV28" i="2"/>
  <c r="AW58" i="2" s="1"/>
  <c r="AV27" i="2"/>
  <c r="AW57" i="2" s="1"/>
  <c r="AW20" i="2"/>
  <c r="AX50" i="2" s="1"/>
  <c r="AV23" i="2"/>
  <c r="AW53" i="2" s="1"/>
  <c r="AT61" i="2"/>
  <c r="AT62" i="2" s="1"/>
  <c r="AU29" i="2"/>
  <c r="AT31" i="2"/>
  <c r="AV26" i="10"/>
  <c r="AW62" i="10" s="1"/>
  <c r="AT73" i="10"/>
  <c r="AT74" i="10" s="1"/>
  <c r="AV25" i="10"/>
  <c r="AW61" i="10" s="1"/>
  <c r="AV28" i="10"/>
  <c r="AW64" i="10" s="1"/>
  <c r="AV34" i="10"/>
  <c r="AW70" i="10" s="1"/>
  <c r="AV35" i="10"/>
  <c r="AW71" i="10" s="1"/>
  <c r="AW24" i="10"/>
  <c r="AX60" i="10" s="1"/>
  <c r="AV32" i="10"/>
  <c r="AW68" i="10" s="1"/>
  <c r="AV31" i="10"/>
  <c r="AW67" i="10" s="1"/>
  <c r="AV29" i="10"/>
  <c r="AW65" i="10" s="1"/>
  <c r="AV27" i="10"/>
  <c r="AW63" i="10" s="1"/>
  <c r="AW23" i="32"/>
  <c r="AX53" i="32" s="1"/>
  <c r="AW27" i="32"/>
  <c r="AX57" i="32" s="1"/>
  <c r="AW24" i="32"/>
  <c r="AX54" i="32" s="1"/>
  <c r="AX20" i="32"/>
  <c r="AY50" i="32" s="1"/>
  <c r="AW26" i="32"/>
  <c r="AX56" i="32" s="1"/>
  <c r="BW35" i="32" l="1"/>
  <c r="BV46" i="32"/>
  <c r="AX21" i="50"/>
  <c r="AX23" i="50" s="1"/>
  <c r="AY2" i="50"/>
  <c r="AY20" i="50"/>
  <c r="AY27" i="50"/>
  <c r="AV58" i="32"/>
  <c r="AV28" i="32"/>
  <c r="AV66" i="10"/>
  <c r="AV30" i="10"/>
  <c r="AR191" i="35"/>
  <c r="AR193" i="35" s="1"/>
  <c r="AS177" i="34"/>
  <c r="AU37" i="10"/>
  <c r="BL2" i="43"/>
  <c r="BK80" i="43"/>
  <c r="BK78" i="43"/>
  <c r="BK83" i="43" s="1"/>
  <c r="BK77" i="43"/>
  <c r="BK82" i="43" s="1"/>
  <c r="BK79" i="43"/>
  <c r="BK84" i="43" s="1"/>
  <c r="AY92" i="33"/>
  <c r="AY58" i="33"/>
  <c r="AY22" i="33"/>
  <c r="AY77" i="33"/>
  <c r="AY40" i="33"/>
  <c r="BB5" i="28"/>
  <c r="BA4" i="2"/>
  <c r="BA13" i="28"/>
  <c r="BA21" i="28"/>
  <c r="AY58" i="43"/>
  <c r="AY89" i="43"/>
  <c r="AY22" i="43"/>
  <c r="AY40" i="43"/>
  <c r="AY76" i="43"/>
  <c r="AZ4" i="43"/>
  <c r="AZ4" i="50" s="1"/>
  <c r="AZ4" i="35"/>
  <c r="AZ4" i="33"/>
  <c r="AZ4" i="31"/>
  <c r="AZ4" i="29"/>
  <c r="AZ4" i="36"/>
  <c r="AZ4" i="34"/>
  <c r="AZ4" i="10"/>
  <c r="AZ4" i="32"/>
  <c r="AZ4" i="30"/>
  <c r="AZ77" i="2"/>
  <c r="AZ65" i="2"/>
  <c r="AZ49" i="2"/>
  <c r="AZ34" i="2"/>
  <c r="AZ19" i="2"/>
  <c r="AY126" i="30"/>
  <c r="AY188" i="30"/>
  <c r="AY58" i="30"/>
  <c r="AY22" i="30"/>
  <c r="AY92" i="30"/>
  <c r="AY181" i="30"/>
  <c r="AY161" i="30"/>
  <c r="AY142" i="30"/>
  <c r="AY109" i="30"/>
  <c r="AY77" i="30"/>
  <c r="AY40" i="30"/>
  <c r="AY126" i="29"/>
  <c r="AY188" i="29"/>
  <c r="AY161" i="29"/>
  <c r="AY77" i="29"/>
  <c r="AY92" i="29"/>
  <c r="AY142" i="29"/>
  <c r="AY181" i="29"/>
  <c r="AY40" i="29"/>
  <c r="AY22" i="29"/>
  <c r="AY58" i="29"/>
  <c r="AY109" i="29"/>
  <c r="AY161" i="34"/>
  <c r="AY77" i="34"/>
  <c r="AY22" i="34"/>
  <c r="AY58" i="34"/>
  <c r="AY188" i="34"/>
  <c r="AY92" i="34"/>
  <c r="AY142" i="34"/>
  <c r="AY109" i="34"/>
  <c r="AY181" i="34"/>
  <c r="AY40" i="34"/>
  <c r="AY126" i="34"/>
  <c r="AY87" i="28"/>
  <c r="AY95" i="28" s="1"/>
  <c r="AY103" i="28" s="1"/>
  <c r="AY67" i="28"/>
  <c r="AY75" i="28" s="1"/>
  <c r="AZ34" i="28"/>
  <c r="AZ59" i="28" s="1"/>
  <c r="AY77" i="10"/>
  <c r="AY40" i="10"/>
  <c r="AY92" i="10"/>
  <c r="AY58" i="10"/>
  <c r="AY22" i="10"/>
  <c r="AY188" i="36"/>
  <c r="AY181" i="36"/>
  <c r="AY161" i="36"/>
  <c r="AY126" i="36"/>
  <c r="AY22" i="36"/>
  <c r="AY77" i="36"/>
  <c r="AY58" i="36"/>
  <c r="AY40" i="36"/>
  <c r="AY142" i="36"/>
  <c r="AY92" i="36"/>
  <c r="AY109" i="36"/>
  <c r="AY77" i="35"/>
  <c r="AY188" i="35"/>
  <c r="AY58" i="35"/>
  <c r="AY22" i="35"/>
  <c r="AY181" i="35"/>
  <c r="AY142" i="35"/>
  <c r="AY126" i="35"/>
  <c r="AY40" i="35"/>
  <c r="AY161" i="35"/>
  <c r="AY109" i="35"/>
  <c r="AY92" i="35"/>
  <c r="AY65" i="32"/>
  <c r="AY77" i="32"/>
  <c r="AY49" i="32"/>
  <c r="AY19" i="32"/>
  <c r="AY34" i="32"/>
  <c r="AY142" i="31"/>
  <c r="AY109" i="31"/>
  <c r="AY77" i="31"/>
  <c r="AY40" i="31"/>
  <c r="AY126" i="31"/>
  <c r="AY188" i="31"/>
  <c r="AY58" i="31"/>
  <c r="AY22" i="31"/>
  <c r="AY181" i="31"/>
  <c r="AY92" i="31"/>
  <c r="AY161" i="31"/>
  <c r="BK39" i="2"/>
  <c r="BJ46" i="2"/>
  <c r="AV61" i="31"/>
  <c r="AV73" i="31" s="1"/>
  <c r="AV74" i="31" s="1"/>
  <c r="AU164" i="31"/>
  <c r="AU176" i="31" s="1"/>
  <c r="AV25" i="31"/>
  <c r="AV37" i="31" s="1"/>
  <c r="AU145" i="31"/>
  <c r="AU157" i="31" s="1"/>
  <c r="AV52" i="32"/>
  <c r="AV22" i="32"/>
  <c r="AT190" i="31"/>
  <c r="AT192" i="31" s="1"/>
  <c r="AV69" i="10"/>
  <c r="AV33" i="10"/>
  <c r="AT189" i="31"/>
  <c r="AT191" i="31" s="1"/>
  <c r="AS74" i="30"/>
  <c r="AR186" i="35"/>
  <c r="AR196" i="35"/>
  <c r="AR198" i="35" s="1"/>
  <c r="AT157" i="35"/>
  <c r="AT189" i="35" s="1"/>
  <c r="AU37" i="36"/>
  <c r="AR194" i="31"/>
  <c r="AQ194" i="36"/>
  <c r="AS196" i="31"/>
  <c r="AS186" i="31"/>
  <c r="AT178" i="31"/>
  <c r="AT179" i="31" s="1"/>
  <c r="AT158" i="31"/>
  <c r="AT177" i="31"/>
  <c r="AQ194" i="34"/>
  <c r="AS193" i="31"/>
  <c r="AS197" i="31"/>
  <c r="AR197" i="36"/>
  <c r="AR198" i="36" s="1"/>
  <c r="AS178" i="36"/>
  <c r="AS179" i="36" s="1"/>
  <c r="AR193" i="36"/>
  <c r="AR194" i="36" s="1"/>
  <c r="AU73" i="35"/>
  <c r="AU74" i="35" s="1"/>
  <c r="AT74" i="34"/>
  <c r="BL41" i="35"/>
  <c r="BK55" i="35"/>
  <c r="AS158" i="36"/>
  <c r="AV59" i="10"/>
  <c r="AV23" i="10"/>
  <c r="AS182" i="36"/>
  <c r="AS184" i="36" s="1"/>
  <c r="AQ198" i="34"/>
  <c r="AT157" i="36"/>
  <c r="AT176" i="36"/>
  <c r="AT183" i="36" s="1"/>
  <c r="AT185" i="36" s="1"/>
  <c r="AS183" i="36"/>
  <c r="AS185" i="36" s="1"/>
  <c r="AS177" i="36"/>
  <c r="AS190" i="36"/>
  <c r="AS192" i="36" s="1"/>
  <c r="AQ198" i="35"/>
  <c r="AU73" i="36"/>
  <c r="AU74" i="36" s="1"/>
  <c r="AV32" i="34"/>
  <c r="AV68" i="34"/>
  <c r="AU152" i="34"/>
  <c r="AU171" i="34"/>
  <c r="AS189" i="35"/>
  <c r="AS182" i="35"/>
  <c r="AS178" i="35"/>
  <c r="AS179" i="35" s="1"/>
  <c r="AS158" i="35"/>
  <c r="AW60" i="31"/>
  <c r="AW24" i="31"/>
  <c r="AV163" i="31"/>
  <c r="AV144" i="31"/>
  <c r="AW70" i="31"/>
  <c r="AV173" i="31"/>
  <c r="AV154" i="31"/>
  <c r="AW34" i="31"/>
  <c r="AV28" i="36"/>
  <c r="AV64" i="36"/>
  <c r="AU148" i="36"/>
  <c r="AU167" i="36"/>
  <c r="AV35" i="36"/>
  <c r="AV71" i="36"/>
  <c r="AU174" i="36"/>
  <c r="AU155" i="36"/>
  <c r="AV31" i="36"/>
  <c r="AV67" i="36"/>
  <c r="AU170" i="36"/>
  <c r="AU151" i="36"/>
  <c r="AV24" i="36"/>
  <c r="AV60" i="36"/>
  <c r="AU144" i="36"/>
  <c r="AU163" i="36"/>
  <c r="AS189" i="34"/>
  <c r="AS182" i="34"/>
  <c r="AX67" i="31"/>
  <c r="AW151" i="31"/>
  <c r="AW170" i="31"/>
  <c r="AX31" i="31"/>
  <c r="AV23" i="35"/>
  <c r="AV59" i="35"/>
  <c r="AU162" i="35"/>
  <c r="AU143" i="35"/>
  <c r="AU37" i="35"/>
  <c r="AW69" i="31"/>
  <c r="AV153" i="31"/>
  <c r="AV172" i="31"/>
  <c r="AW33" i="31"/>
  <c r="AT157" i="34"/>
  <c r="BA35" i="35"/>
  <c r="BA71" i="35"/>
  <c r="AZ155" i="35"/>
  <c r="AZ174" i="35"/>
  <c r="BD26" i="35"/>
  <c r="BD62" i="35"/>
  <c r="BC165" i="35"/>
  <c r="BC146" i="35"/>
  <c r="AQ194" i="35"/>
  <c r="AW63" i="31"/>
  <c r="AW27" i="31"/>
  <c r="AV147" i="31"/>
  <c r="AV166" i="31"/>
  <c r="AV27" i="36"/>
  <c r="AV63" i="36"/>
  <c r="AU166" i="36"/>
  <c r="AU147" i="36"/>
  <c r="AV24" i="34"/>
  <c r="AV60" i="34"/>
  <c r="AU163" i="34"/>
  <c r="AU144" i="34"/>
  <c r="AT176" i="34"/>
  <c r="AV33" i="36"/>
  <c r="AV69" i="36"/>
  <c r="AU172" i="36"/>
  <c r="AU153" i="36"/>
  <c r="AS158" i="34"/>
  <c r="AU31" i="2"/>
  <c r="AV59" i="2"/>
  <c r="AZ27" i="35"/>
  <c r="AZ63" i="35"/>
  <c r="AY147" i="35"/>
  <c r="AY166" i="35"/>
  <c r="AV33" i="34"/>
  <c r="AV69" i="34"/>
  <c r="AU172" i="34"/>
  <c r="AU153" i="34"/>
  <c r="AV30" i="34"/>
  <c r="AV66" i="34"/>
  <c r="AU169" i="34"/>
  <c r="AU150" i="34"/>
  <c r="AR196" i="34"/>
  <c r="AR184" i="34"/>
  <c r="AR186" i="34" s="1"/>
  <c r="AV26" i="34"/>
  <c r="AV62" i="34"/>
  <c r="AU165" i="34"/>
  <c r="AU146" i="34"/>
  <c r="BA25" i="35"/>
  <c r="BA61" i="35"/>
  <c r="AZ164" i="35"/>
  <c r="AZ145" i="35"/>
  <c r="AU73" i="34"/>
  <c r="AU179" i="34" s="1"/>
  <c r="AV27" i="34"/>
  <c r="AV63" i="34"/>
  <c r="AU147" i="34"/>
  <c r="AU166" i="34"/>
  <c r="AW65" i="31"/>
  <c r="AV168" i="31"/>
  <c r="AV149" i="31"/>
  <c r="AW29" i="31"/>
  <c r="AS190" i="35"/>
  <c r="AS192" i="35" s="1"/>
  <c r="AS183" i="35"/>
  <c r="AS185" i="35" s="1"/>
  <c r="AV32" i="36"/>
  <c r="AV68" i="36"/>
  <c r="AU171" i="36"/>
  <c r="AU152" i="36"/>
  <c r="BA29" i="35"/>
  <c r="BA65" i="35"/>
  <c r="AZ149" i="35"/>
  <c r="AZ168" i="35"/>
  <c r="AV34" i="34"/>
  <c r="AV70" i="34"/>
  <c r="AU154" i="34"/>
  <c r="AU173" i="34"/>
  <c r="AR197" i="34"/>
  <c r="AR191" i="34"/>
  <c r="AR193" i="34" s="1"/>
  <c r="AV23" i="34"/>
  <c r="AV59" i="34"/>
  <c r="AU37" i="34"/>
  <c r="AU143" i="34"/>
  <c r="AU162" i="34"/>
  <c r="AY29" i="36"/>
  <c r="AY65" i="36"/>
  <c r="AX149" i="36"/>
  <c r="AX168" i="36"/>
  <c r="AX24" i="35"/>
  <c r="AX60" i="35"/>
  <c r="AW144" i="35"/>
  <c r="AW163" i="35"/>
  <c r="AV52" i="2"/>
  <c r="AV22" i="2"/>
  <c r="AV25" i="34"/>
  <c r="AV61" i="34"/>
  <c r="AU145" i="34"/>
  <c r="AU164" i="34"/>
  <c r="BA33" i="35"/>
  <c r="BA69" i="35"/>
  <c r="AZ172" i="35"/>
  <c r="AZ153" i="35"/>
  <c r="AW71" i="31"/>
  <c r="AW35" i="31"/>
  <c r="AV155" i="31"/>
  <c r="AV174" i="31"/>
  <c r="AV30" i="36"/>
  <c r="AV66" i="36"/>
  <c r="AU169" i="36"/>
  <c r="AU150" i="36"/>
  <c r="AW23" i="36"/>
  <c r="AW59" i="36"/>
  <c r="AV143" i="36"/>
  <c r="AV162" i="36"/>
  <c r="AW64" i="31"/>
  <c r="AV167" i="31"/>
  <c r="AV148" i="31"/>
  <c r="AW28" i="31"/>
  <c r="BA30" i="35"/>
  <c r="BA66" i="35"/>
  <c r="AZ169" i="35"/>
  <c r="AZ150" i="35"/>
  <c r="AS191" i="36"/>
  <c r="AZ28" i="35"/>
  <c r="AZ64" i="35"/>
  <c r="AY148" i="35"/>
  <c r="AY167" i="35"/>
  <c r="AV29" i="34"/>
  <c r="AV65" i="34"/>
  <c r="AU149" i="34"/>
  <c r="AU168" i="34"/>
  <c r="AV26" i="36"/>
  <c r="AV62" i="36"/>
  <c r="AU165" i="36"/>
  <c r="AU146" i="36"/>
  <c r="AV35" i="34"/>
  <c r="AV71" i="34"/>
  <c r="AU155" i="34"/>
  <c r="AU174" i="34"/>
  <c r="AV34" i="35"/>
  <c r="AV70" i="35"/>
  <c r="AU154" i="35"/>
  <c r="AU173" i="35"/>
  <c r="AV34" i="36"/>
  <c r="AV70" i="36"/>
  <c r="AU154" i="36"/>
  <c r="AU173" i="36"/>
  <c r="AZ32" i="35"/>
  <c r="AZ68" i="35"/>
  <c r="AY171" i="35"/>
  <c r="AY152" i="35"/>
  <c r="AS190" i="34"/>
  <c r="AS192" i="34" s="1"/>
  <c r="AS183" i="34"/>
  <c r="AS185" i="34" s="1"/>
  <c r="AV28" i="34"/>
  <c r="AV64" i="34"/>
  <c r="AU167" i="34"/>
  <c r="AU148" i="34"/>
  <c r="AV31" i="34"/>
  <c r="AV67" i="34"/>
  <c r="AU151" i="34"/>
  <c r="AU170" i="34"/>
  <c r="AW68" i="31"/>
  <c r="AW32" i="31"/>
  <c r="AV171" i="31"/>
  <c r="AV152" i="31"/>
  <c r="AT176" i="35"/>
  <c r="AW62" i="31"/>
  <c r="AW26" i="31"/>
  <c r="AV165" i="31"/>
  <c r="AV146" i="31"/>
  <c r="AS177" i="35"/>
  <c r="AV31" i="35"/>
  <c r="AV67" i="35"/>
  <c r="AU170" i="35"/>
  <c r="AU151" i="35"/>
  <c r="AV25" i="36"/>
  <c r="AV61" i="36"/>
  <c r="AU145" i="36"/>
  <c r="AU164" i="36"/>
  <c r="AW66" i="31"/>
  <c r="AW30" i="31"/>
  <c r="AV169" i="31"/>
  <c r="AV150" i="31"/>
  <c r="AU61" i="32"/>
  <c r="AU62" i="32" s="1"/>
  <c r="BE41" i="33"/>
  <c r="BD55" i="33"/>
  <c r="BI41" i="30"/>
  <c r="BH55" i="30"/>
  <c r="AW29" i="32"/>
  <c r="AX59" i="32" s="1"/>
  <c r="AW21" i="32"/>
  <c r="AX51" i="32" s="1"/>
  <c r="BG41" i="10"/>
  <c r="BF55" i="10"/>
  <c r="BD41" i="34"/>
  <c r="BC55" i="34"/>
  <c r="AQ198" i="30"/>
  <c r="AS158" i="30"/>
  <c r="AS177" i="30"/>
  <c r="AQ194" i="30"/>
  <c r="AU172" i="30"/>
  <c r="AU153" i="30"/>
  <c r="AV33" i="30"/>
  <c r="AW69" i="30" s="1"/>
  <c r="AT157" i="30"/>
  <c r="AV28" i="30"/>
  <c r="AW64" i="30" s="1"/>
  <c r="AU167" i="30"/>
  <c r="AU148" i="30"/>
  <c r="AU165" i="30"/>
  <c r="AU146" i="30"/>
  <c r="AV26" i="30"/>
  <c r="AW62" i="30" s="1"/>
  <c r="AV35" i="33"/>
  <c r="AW71" i="33" s="1"/>
  <c r="AR191" i="30"/>
  <c r="AR193" i="30" s="1"/>
  <c r="AR197" i="30"/>
  <c r="AS190" i="30"/>
  <c r="AS192" i="30" s="1"/>
  <c r="AS183" i="30"/>
  <c r="AS185" i="30" s="1"/>
  <c r="AU145" i="30"/>
  <c r="AU164" i="30"/>
  <c r="AV25" i="30"/>
  <c r="AW61" i="30" s="1"/>
  <c r="AV26" i="33"/>
  <c r="AW62" i="33" s="1"/>
  <c r="AU163" i="30"/>
  <c r="AU144" i="30"/>
  <c r="AV24" i="30"/>
  <c r="AW60" i="30" s="1"/>
  <c r="AS178" i="30"/>
  <c r="AS179" i="30" s="1"/>
  <c r="AS189" i="30"/>
  <c r="AS182" i="30"/>
  <c r="AV29" i="33"/>
  <c r="AW65" i="33" s="1"/>
  <c r="AU169" i="30"/>
  <c r="AU150" i="30"/>
  <c r="AV30" i="30"/>
  <c r="AW66" i="30" s="1"/>
  <c r="AV33" i="33"/>
  <c r="AW69" i="33" s="1"/>
  <c r="AR196" i="30"/>
  <c r="AR184" i="30"/>
  <c r="AR186" i="30" s="1"/>
  <c r="AU168" i="30"/>
  <c r="AU149" i="30"/>
  <c r="AV29" i="30"/>
  <c r="AW65" i="30" s="1"/>
  <c r="AV23" i="33"/>
  <c r="AW59" i="33" s="1"/>
  <c r="AU37" i="33"/>
  <c r="AU154" i="30"/>
  <c r="AU173" i="30"/>
  <c r="AV34" i="30"/>
  <c r="AW70" i="30" s="1"/>
  <c r="AV27" i="30"/>
  <c r="AW63" i="30" s="1"/>
  <c r="AU166" i="30"/>
  <c r="AU147" i="30"/>
  <c r="AT176" i="30"/>
  <c r="AT73" i="33"/>
  <c r="AT74" i="33" s="1"/>
  <c r="AV30" i="33"/>
  <c r="AW66" i="33" s="1"/>
  <c r="AV32" i="33"/>
  <c r="AW68" i="33" s="1"/>
  <c r="AV24" i="33"/>
  <c r="AW60" i="33" s="1"/>
  <c r="AV31" i="33"/>
  <c r="AW67" i="33" s="1"/>
  <c r="AU151" i="30"/>
  <c r="AV31" i="30"/>
  <c r="AW67" i="30" s="1"/>
  <c r="AU170" i="30"/>
  <c r="AV23" i="30"/>
  <c r="AW59" i="30" s="1"/>
  <c r="AU162" i="30"/>
  <c r="AU143" i="30"/>
  <c r="AU37" i="30"/>
  <c r="AV28" i="33"/>
  <c r="AW64" i="33" s="1"/>
  <c r="AU174" i="30"/>
  <c r="AU155" i="30"/>
  <c r="AV35" i="30"/>
  <c r="AW71" i="30" s="1"/>
  <c r="AV27" i="33"/>
  <c r="AW63" i="33" s="1"/>
  <c r="AV34" i="33"/>
  <c r="AW70" i="33" s="1"/>
  <c r="AT73" i="30"/>
  <c r="AU171" i="30"/>
  <c r="AV32" i="30"/>
  <c r="AW68" i="30" s="1"/>
  <c r="AU152" i="30"/>
  <c r="AW25" i="33"/>
  <c r="AX61" i="33" s="1"/>
  <c r="AT184" i="31"/>
  <c r="AT186" i="31" s="1"/>
  <c r="AT196" i="31"/>
  <c r="AV143" i="31"/>
  <c r="AV162" i="31"/>
  <c r="AW23" i="31"/>
  <c r="AX59" i="31" s="1"/>
  <c r="AX25" i="32"/>
  <c r="AY55" i="32" s="1"/>
  <c r="AW25" i="2"/>
  <c r="AX55" i="2" s="1"/>
  <c r="AX20" i="2"/>
  <c r="AY50" i="2" s="1"/>
  <c r="AW28" i="2"/>
  <c r="AX58" i="2" s="1"/>
  <c r="AW21" i="2"/>
  <c r="AX51" i="2" s="1"/>
  <c r="AU61" i="2"/>
  <c r="AU62" i="2" s="1"/>
  <c r="AV29" i="2"/>
  <c r="AW59" i="2" s="1"/>
  <c r="AW26" i="2"/>
  <c r="AX56" i="2" s="1"/>
  <c r="AW23" i="2"/>
  <c r="AX53" i="2" s="1"/>
  <c r="AW27" i="2"/>
  <c r="AX57" i="2" s="1"/>
  <c r="AW24" i="2"/>
  <c r="AX54" i="2" s="1"/>
  <c r="AW29" i="10"/>
  <c r="AX65" i="10" s="1"/>
  <c r="AW26" i="10"/>
  <c r="AX62" i="10" s="1"/>
  <c r="AU73" i="10"/>
  <c r="AU74" i="10" s="1"/>
  <c r="AW27" i="10"/>
  <c r="AX63" i="10" s="1"/>
  <c r="AW35" i="10"/>
  <c r="AX71" i="10" s="1"/>
  <c r="AW28" i="10"/>
  <c r="AX64" i="10" s="1"/>
  <c r="AW31" i="10"/>
  <c r="AX67" i="10" s="1"/>
  <c r="AW34" i="10"/>
  <c r="AX70" i="10" s="1"/>
  <c r="AX24" i="10"/>
  <c r="AY60" i="10" s="1"/>
  <c r="AW25" i="10"/>
  <c r="AX61" i="10" s="1"/>
  <c r="AW32" i="10"/>
  <c r="AX68" i="10" s="1"/>
  <c r="AX24" i="32"/>
  <c r="AY54" i="32" s="1"/>
  <c r="AX23" i="32"/>
  <c r="AY53" i="32" s="1"/>
  <c r="AX27" i="32"/>
  <c r="AY57" i="32" s="1"/>
  <c r="AY20" i="32"/>
  <c r="AZ50" i="32" s="1"/>
  <c r="AX26" i="32"/>
  <c r="AY56" i="32" s="1"/>
  <c r="BX35" i="32" l="1"/>
  <c r="BW46" i="32"/>
  <c r="AZ2" i="50"/>
  <c r="AY21" i="50"/>
  <c r="AY23" i="50" s="1"/>
  <c r="AZ20" i="50"/>
  <c r="AZ27" i="50"/>
  <c r="AV31" i="32"/>
  <c r="AW58" i="32"/>
  <c r="AW28" i="32"/>
  <c r="AR194" i="35"/>
  <c r="AW66" i="10"/>
  <c r="AW30" i="10"/>
  <c r="AT177" i="34"/>
  <c r="AT74" i="30"/>
  <c r="BM2" i="43"/>
  <c r="BL77" i="43"/>
  <c r="BL82" i="43" s="1"/>
  <c r="BL79" i="43"/>
  <c r="BL84" i="43" s="1"/>
  <c r="BL78" i="43"/>
  <c r="BL83" i="43" s="1"/>
  <c r="BL80" i="43"/>
  <c r="AZ22" i="30"/>
  <c r="AZ181" i="30"/>
  <c r="AZ161" i="30"/>
  <c r="AZ188" i="30"/>
  <c r="AZ58" i="30"/>
  <c r="AZ77" i="30"/>
  <c r="AZ40" i="30"/>
  <c r="AZ126" i="30"/>
  <c r="AZ92" i="30"/>
  <c r="AZ142" i="30"/>
  <c r="AZ109" i="30"/>
  <c r="AZ77" i="33"/>
  <c r="AZ40" i="33"/>
  <c r="AZ92" i="33"/>
  <c r="AZ58" i="33"/>
  <c r="AZ22" i="33"/>
  <c r="AZ161" i="35"/>
  <c r="AZ142" i="35"/>
  <c r="AZ92" i="35"/>
  <c r="AZ77" i="35"/>
  <c r="AZ58" i="35"/>
  <c r="AZ40" i="35"/>
  <c r="AZ109" i="35"/>
  <c r="AZ188" i="35"/>
  <c r="AZ181" i="35"/>
  <c r="AZ22" i="35"/>
  <c r="AZ126" i="35"/>
  <c r="AZ87" i="28"/>
  <c r="AZ95" i="28" s="1"/>
  <c r="AZ103" i="28" s="1"/>
  <c r="AZ67" i="28"/>
  <c r="AZ75" i="28" s="1"/>
  <c r="AZ77" i="32"/>
  <c r="AZ65" i="32"/>
  <c r="AZ19" i="32"/>
  <c r="AZ49" i="32"/>
  <c r="AZ34" i="32"/>
  <c r="AZ89" i="43"/>
  <c r="AZ76" i="43"/>
  <c r="AZ58" i="43"/>
  <c r="AZ40" i="43"/>
  <c r="AZ22" i="43"/>
  <c r="AZ92" i="10"/>
  <c r="AZ58" i="10"/>
  <c r="AZ22" i="10"/>
  <c r="AZ77" i="10"/>
  <c r="AZ40" i="10"/>
  <c r="BA34" i="28"/>
  <c r="BA59" i="28" s="1"/>
  <c r="AZ188" i="34"/>
  <c r="AZ142" i="34"/>
  <c r="AZ109" i="34"/>
  <c r="AZ181" i="34"/>
  <c r="AZ58" i="34"/>
  <c r="AZ126" i="34"/>
  <c r="AZ40" i="34"/>
  <c r="AZ77" i="34"/>
  <c r="AZ161" i="34"/>
  <c r="AZ22" i="34"/>
  <c r="AZ92" i="34"/>
  <c r="AZ188" i="36"/>
  <c r="AZ181" i="36"/>
  <c r="AZ161" i="36"/>
  <c r="AZ142" i="36"/>
  <c r="AZ77" i="36"/>
  <c r="AZ22" i="36"/>
  <c r="AZ109" i="36"/>
  <c r="AZ92" i="36"/>
  <c r="AZ58" i="36"/>
  <c r="AZ40" i="36"/>
  <c r="AZ126" i="36"/>
  <c r="BA4" i="43"/>
  <c r="BA4" i="50" s="1"/>
  <c r="BA4" i="35"/>
  <c r="BA4" i="33"/>
  <c r="BA4" i="31"/>
  <c r="BA4" i="34"/>
  <c r="BA4" i="32"/>
  <c r="BA4" i="29"/>
  <c r="BA4" i="10"/>
  <c r="BA4" i="30"/>
  <c r="BA4" i="36"/>
  <c r="BA77" i="2"/>
  <c r="BA65" i="2"/>
  <c r="BA49" i="2"/>
  <c r="BA34" i="2"/>
  <c r="BA19" i="2"/>
  <c r="AZ126" i="29"/>
  <c r="AZ181" i="29"/>
  <c r="AZ188" i="29"/>
  <c r="AZ92" i="29"/>
  <c r="AZ142" i="29"/>
  <c r="AZ22" i="29"/>
  <c r="AZ40" i="29"/>
  <c r="AZ161" i="29"/>
  <c r="AZ77" i="29"/>
  <c r="AZ58" i="29"/>
  <c r="AZ109" i="29"/>
  <c r="BC5" i="28"/>
  <c r="BB4" i="2"/>
  <c r="BB21" i="28"/>
  <c r="BB13" i="28"/>
  <c r="AZ181" i="31"/>
  <c r="AZ188" i="31"/>
  <c r="AZ40" i="31"/>
  <c r="AZ22" i="31"/>
  <c r="AZ92" i="31"/>
  <c r="AZ77" i="31"/>
  <c r="AZ142" i="31"/>
  <c r="AZ109" i="31"/>
  <c r="AZ58" i="31"/>
  <c r="AZ126" i="31"/>
  <c r="AZ161" i="31"/>
  <c r="BL39" i="2"/>
  <c r="BK46" i="2"/>
  <c r="AT193" i="31"/>
  <c r="AT194" i="31" s="1"/>
  <c r="AT197" i="31"/>
  <c r="AT198" i="31" s="1"/>
  <c r="AW61" i="31"/>
  <c r="AW73" i="31" s="1"/>
  <c r="AW74" i="31" s="1"/>
  <c r="AW25" i="31"/>
  <c r="AW37" i="31" s="1"/>
  <c r="AV164" i="31"/>
  <c r="AV176" i="31" s="1"/>
  <c r="AV183" i="31" s="1"/>
  <c r="AV185" i="31" s="1"/>
  <c r="AV145" i="31"/>
  <c r="AV157" i="31" s="1"/>
  <c r="AV189" i="31" s="1"/>
  <c r="AV37" i="10"/>
  <c r="AS197" i="36"/>
  <c r="AW52" i="32"/>
  <c r="AW22" i="32"/>
  <c r="AW69" i="10"/>
  <c r="AW33" i="10"/>
  <c r="AT178" i="35"/>
  <c r="AT179" i="35" s="1"/>
  <c r="AT182" i="35"/>
  <c r="AT184" i="35" s="1"/>
  <c r="AT158" i="35"/>
  <c r="AU177" i="31"/>
  <c r="AS194" i="31"/>
  <c r="AS198" i="31"/>
  <c r="AU190" i="31"/>
  <c r="AU192" i="31" s="1"/>
  <c r="AU176" i="36"/>
  <c r="AU183" i="36" s="1"/>
  <c r="AU185" i="36" s="1"/>
  <c r="AU183" i="31"/>
  <c r="AU185" i="31" s="1"/>
  <c r="AT177" i="36"/>
  <c r="AS186" i="36"/>
  <c r="AS196" i="36"/>
  <c r="AU178" i="31"/>
  <c r="AU179" i="31" s="1"/>
  <c r="AT178" i="36"/>
  <c r="AT179" i="36" s="1"/>
  <c r="BM41" i="35"/>
  <c r="BL55" i="35"/>
  <c r="AU189" i="31"/>
  <c r="AU158" i="31"/>
  <c r="AU182" i="31"/>
  <c r="AU184" i="31" s="1"/>
  <c r="AT190" i="36"/>
  <c r="AT192" i="36" s="1"/>
  <c r="AW59" i="10"/>
  <c r="AW23" i="10"/>
  <c r="AT189" i="36"/>
  <c r="AT191" i="36" s="1"/>
  <c r="AT158" i="36"/>
  <c r="AT182" i="36"/>
  <c r="AT196" i="36" s="1"/>
  <c r="AS193" i="36"/>
  <c r="AV73" i="36"/>
  <c r="AV74" i="36" s="1"/>
  <c r="AU157" i="34"/>
  <c r="AU189" i="34" s="1"/>
  <c r="AU157" i="36"/>
  <c r="AU182" i="36" s="1"/>
  <c r="AU74" i="34"/>
  <c r="AT177" i="35"/>
  <c r="AR194" i="34"/>
  <c r="AT158" i="34"/>
  <c r="BB30" i="35"/>
  <c r="BB66" i="35"/>
  <c r="BA169" i="35"/>
  <c r="BA150" i="35"/>
  <c r="AW31" i="35"/>
  <c r="AW67" i="35"/>
  <c r="AV151" i="35"/>
  <c r="AV170" i="35"/>
  <c r="BA32" i="35"/>
  <c r="BA68" i="35"/>
  <c r="AZ171" i="35"/>
  <c r="AZ152" i="35"/>
  <c r="AW34" i="35"/>
  <c r="AW70" i="35"/>
  <c r="AV173" i="35"/>
  <c r="AV154" i="35"/>
  <c r="AY24" i="35"/>
  <c r="AY60" i="35"/>
  <c r="AX163" i="35"/>
  <c r="AX144" i="35"/>
  <c r="AU176" i="34"/>
  <c r="AW26" i="34"/>
  <c r="AW62" i="34"/>
  <c r="AV165" i="34"/>
  <c r="AV146" i="34"/>
  <c r="BE26" i="35"/>
  <c r="BE62" i="35"/>
  <c r="BD146" i="35"/>
  <c r="BD165" i="35"/>
  <c r="AY67" i="31"/>
  <c r="AY31" i="31"/>
  <c r="AX170" i="31"/>
  <c r="AX151" i="31"/>
  <c r="AX71" i="31"/>
  <c r="AW174" i="31"/>
  <c r="AW155" i="31"/>
  <c r="AX35" i="31"/>
  <c r="AW28" i="34"/>
  <c r="AW64" i="34"/>
  <c r="AV148" i="34"/>
  <c r="AV167" i="34"/>
  <c r="AX64" i="31"/>
  <c r="AW167" i="31"/>
  <c r="AW148" i="31"/>
  <c r="AX28" i="31"/>
  <c r="AX23" i="36"/>
  <c r="AX59" i="36"/>
  <c r="AW143" i="36"/>
  <c r="AW162" i="36"/>
  <c r="AW25" i="34"/>
  <c r="AW61" i="34"/>
  <c r="AV164" i="34"/>
  <c r="AV145" i="34"/>
  <c r="AR198" i="34"/>
  <c r="AW33" i="34"/>
  <c r="AW69" i="34"/>
  <c r="AV172" i="34"/>
  <c r="AV153" i="34"/>
  <c r="AW24" i="34"/>
  <c r="AW60" i="34"/>
  <c r="AV144" i="34"/>
  <c r="AV163" i="34"/>
  <c r="AX63" i="31"/>
  <c r="AX27" i="31"/>
  <c r="AW147" i="31"/>
  <c r="AW166" i="31"/>
  <c r="AW24" i="36"/>
  <c r="AW60" i="36"/>
  <c r="AV163" i="36"/>
  <c r="AV144" i="36"/>
  <c r="AW35" i="36"/>
  <c r="AW71" i="36"/>
  <c r="AV155" i="36"/>
  <c r="AV174" i="36"/>
  <c r="AS196" i="35"/>
  <c r="AS184" i="35"/>
  <c r="AS186" i="35" s="1"/>
  <c r="AX68" i="31"/>
  <c r="AX32" i="31"/>
  <c r="AW152" i="31"/>
  <c r="AW171" i="31"/>
  <c r="AW26" i="36"/>
  <c r="AW62" i="36"/>
  <c r="AV165" i="36"/>
  <c r="AV146" i="36"/>
  <c r="BA28" i="35"/>
  <c r="BA64" i="35"/>
  <c r="AZ167" i="35"/>
  <c r="AZ148" i="35"/>
  <c r="AW52" i="2"/>
  <c r="AW22" i="2"/>
  <c r="AV73" i="34"/>
  <c r="AV179" i="34" s="1"/>
  <c r="AW34" i="34"/>
  <c r="AW70" i="34"/>
  <c r="AV154" i="34"/>
  <c r="AV173" i="34"/>
  <c r="AW32" i="36"/>
  <c r="AW68" i="36"/>
  <c r="AV152" i="36"/>
  <c r="AV171" i="36"/>
  <c r="AS191" i="35"/>
  <c r="AS193" i="35" s="1"/>
  <c r="AS197" i="35"/>
  <c r="AW25" i="36"/>
  <c r="AW61" i="36"/>
  <c r="AV164" i="36"/>
  <c r="AV145" i="36"/>
  <c r="AX62" i="31"/>
  <c r="AX26" i="31"/>
  <c r="AW146" i="31"/>
  <c r="AW165" i="31"/>
  <c r="AW34" i="36"/>
  <c r="AW70" i="36"/>
  <c r="AV173" i="36"/>
  <c r="AV154" i="36"/>
  <c r="AW35" i="34"/>
  <c r="AW71" i="34"/>
  <c r="AV174" i="34"/>
  <c r="AV155" i="34"/>
  <c r="AW23" i="34"/>
  <c r="AW59" i="34"/>
  <c r="AV162" i="34"/>
  <c r="AV37" i="34"/>
  <c r="AV143" i="34"/>
  <c r="BB25" i="35"/>
  <c r="BB61" i="35"/>
  <c r="BA164" i="35"/>
  <c r="BA145" i="35"/>
  <c r="BB35" i="35"/>
  <c r="BB71" i="35"/>
  <c r="BA174" i="35"/>
  <c r="BA155" i="35"/>
  <c r="AU157" i="35"/>
  <c r="AW33" i="36"/>
  <c r="AW69" i="36"/>
  <c r="AV172" i="36"/>
  <c r="AV153" i="36"/>
  <c r="AU176" i="35"/>
  <c r="AS196" i="34"/>
  <c r="AS184" i="34"/>
  <c r="AS186" i="34" s="1"/>
  <c r="AX66" i="31"/>
  <c r="AW169" i="31"/>
  <c r="AX30" i="31"/>
  <c r="AW150" i="31"/>
  <c r="AT190" i="35"/>
  <c r="AT192" i="35" s="1"/>
  <c r="AT183" i="35"/>
  <c r="AT185" i="35" s="1"/>
  <c r="AW31" i="34"/>
  <c r="AW67" i="34"/>
  <c r="AV170" i="34"/>
  <c r="AV151" i="34"/>
  <c r="AT191" i="35"/>
  <c r="AV37" i="36"/>
  <c r="AW30" i="36"/>
  <c r="AW66" i="36"/>
  <c r="AV169" i="36"/>
  <c r="AV150" i="36"/>
  <c r="BB33" i="35"/>
  <c r="BB69" i="35"/>
  <c r="BA172" i="35"/>
  <c r="BA153" i="35"/>
  <c r="AW27" i="34"/>
  <c r="AW63" i="34"/>
  <c r="AV147" i="34"/>
  <c r="AV166" i="34"/>
  <c r="AW30" i="34"/>
  <c r="AW66" i="34"/>
  <c r="AV150" i="34"/>
  <c r="AV169" i="34"/>
  <c r="BA27" i="35"/>
  <c r="BA63" i="35"/>
  <c r="AZ147" i="35"/>
  <c r="AZ166" i="35"/>
  <c r="AT190" i="34"/>
  <c r="AT192" i="34" s="1"/>
  <c r="AT183" i="34"/>
  <c r="AT185" i="34" s="1"/>
  <c r="AT182" i="34"/>
  <c r="AT189" i="34"/>
  <c r="AV73" i="35"/>
  <c r="AV74" i="35" s="1"/>
  <c r="AS197" i="34"/>
  <c r="AS191" i="34"/>
  <c r="AS193" i="34" s="1"/>
  <c r="AW31" i="36"/>
  <c r="AW67" i="36"/>
  <c r="AV170" i="36"/>
  <c r="AV151" i="36"/>
  <c r="AW28" i="36"/>
  <c r="AW64" i="36"/>
  <c r="AV148" i="36"/>
  <c r="AV167" i="36"/>
  <c r="AX60" i="31"/>
  <c r="AX24" i="31"/>
  <c r="AW144" i="31"/>
  <c r="AW163" i="31"/>
  <c r="AW29" i="34"/>
  <c r="AW65" i="34"/>
  <c r="AV168" i="34"/>
  <c r="AV149" i="34"/>
  <c r="AZ29" i="36"/>
  <c r="AZ65" i="36"/>
  <c r="AY168" i="36"/>
  <c r="AY149" i="36"/>
  <c r="BB29" i="35"/>
  <c r="BB65" i="35"/>
  <c r="BA149" i="35"/>
  <c r="BA168" i="35"/>
  <c r="AX65" i="31"/>
  <c r="AX29" i="31"/>
  <c r="AW149" i="31"/>
  <c r="AW168" i="31"/>
  <c r="AW27" i="36"/>
  <c r="AW63" i="36"/>
  <c r="AV147" i="36"/>
  <c r="AV166" i="36"/>
  <c r="AX69" i="31"/>
  <c r="AX33" i="31"/>
  <c r="AW153" i="31"/>
  <c r="AW172" i="31"/>
  <c r="AW23" i="35"/>
  <c r="AW59" i="35"/>
  <c r="AV143" i="35"/>
  <c r="AV162" i="35"/>
  <c r="AV37" i="35"/>
  <c r="AX70" i="31"/>
  <c r="AW154" i="31"/>
  <c r="AW173" i="31"/>
  <c r="AX34" i="31"/>
  <c r="AW32" i="34"/>
  <c r="AW68" i="34"/>
  <c r="AV171" i="34"/>
  <c r="AV152" i="34"/>
  <c r="BF41" i="33"/>
  <c r="BE55" i="33"/>
  <c r="BJ41" i="30"/>
  <c r="BI55" i="30"/>
  <c r="AV61" i="32"/>
  <c r="AV62" i="32" s="1"/>
  <c r="AX21" i="32"/>
  <c r="AY51" i="32" s="1"/>
  <c r="AX29" i="32"/>
  <c r="AY59" i="32" s="1"/>
  <c r="BH41" i="10"/>
  <c r="BG55" i="10"/>
  <c r="BE41" i="34"/>
  <c r="BD55" i="34"/>
  <c r="AR198" i="30"/>
  <c r="AT158" i="30"/>
  <c r="AW32" i="33"/>
  <c r="AX68" i="33" s="1"/>
  <c r="AW33" i="33"/>
  <c r="AX69" i="33" s="1"/>
  <c r="AS197" i="30"/>
  <c r="AS191" i="30"/>
  <c r="AS193" i="30" s="1"/>
  <c r="AR194" i="30"/>
  <c r="AW35" i="33"/>
  <c r="AX71" i="33" s="1"/>
  <c r="AV148" i="30"/>
  <c r="AV167" i="30"/>
  <c r="AW28" i="30"/>
  <c r="AX64" i="30" s="1"/>
  <c r="AX25" i="33"/>
  <c r="AY61" i="33" s="1"/>
  <c r="AW34" i="33"/>
  <c r="AX70" i="33" s="1"/>
  <c r="AU157" i="30"/>
  <c r="AV147" i="30"/>
  <c r="AV166" i="30"/>
  <c r="AW27" i="30"/>
  <c r="AX63" i="30" s="1"/>
  <c r="AV154" i="30"/>
  <c r="AV173" i="30"/>
  <c r="AW34" i="30"/>
  <c r="AX70" i="30" s="1"/>
  <c r="AV144" i="30"/>
  <c r="AW24" i="30"/>
  <c r="AX60" i="30" s="1"/>
  <c r="AV163" i="30"/>
  <c r="AW26" i="33"/>
  <c r="AX62" i="33" s="1"/>
  <c r="AU176" i="30"/>
  <c r="AV165" i="30"/>
  <c r="AV146" i="30"/>
  <c r="AW26" i="30"/>
  <c r="AX62" i="30" s="1"/>
  <c r="AT182" i="30"/>
  <c r="AT189" i="30"/>
  <c r="AT178" i="30"/>
  <c r="AT179" i="30" s="1"/>
  <c r="AW27" i="33"/>
  <c r="AX63" i="33" s="1"/>
  <c r="AV37" i="30"/>
  <c r="AW23" i="30"/>
  <c r="AX59" i="30" s="1"/>
  <c r="AV143" i="30"/>
  <c r="AV162" i="30"/>
  <c r="AW30" i="33"/>
  <c r="AX66" i="33" s="1"/>
  <c r="AW23" i="33"/>
  <c r="AX59" i="33" s="1"/>
  <c r="AV37" i="33"/>
  <c r="AW25" i="30"/>
  <c r="AX61" i="30" s="1"/>
  <c r="AV145" i="30"/>
  <c r="AV164" i="30"/>
  <c r="AV172" i="30"/>
  <c r="AV153" i="30"/>
  <c r="AW33" i="30"/>
  <c r="AX69" i="30" s="1"/>
  <c r="AU73" i="30"/>
  <c r="AW24" i="33"/>
  <c r="AX60" i="33" s="1"/>
  <c r="AU73" i="33"/>
  <c r="AU74" i="33" s="1"/>
  <c r="AW29" i="33"/>
  <c r="AX65" i="33" s="1"/>
  <c r="AW32" i="30"/>
  <c r="AX68" i="30" s="1"/>
  <c r="AV152" i="30"/>
  <c r="AV171" i="30"/>
  <c r="AW31" i="33"/>
  <c r="AX67" i="33" s="1"/>
  <c r="AV168" i="30"/>
  <c r="AV149" i="30"/>
  <c r="AW29" i="30"/>
  <c r="AX65" i="30" s="1"/>
  <c r="AV174" i="30"/>
  <c r="AV155" i="30"/>
  <c r="AW35" i="30"/>
  <c r="AX71" i="30" s="1"/>
  <c r="AW28" i="33"/>
  <c r="AX64" i="33" s="1"/>
  <c r="AV170" i="30"/>
  <c r="AW31" i="30"/>
  <c r="AX67" i="30" s="1"/>
  <c r="AV151" i="30"/>
  <c r="AT183" i="30"/>
  <c r="AT185" i="30" s="1"/>
  <c r="AT190" i="30"/>
  <c r="AT192" i="30" s="1"/>
  <c r="AT177" i="30"/>
  <c r="AV150" i="30"/>
  <c r="AW30" i="30"/>
  <c r="AX66" i="30" s="1"/>
  <c r="AV169" i="30"/>
  <c r="AS196" i="30"/>
  <c r="AS184" i="30"/>
  <c r="AS186" i="30" s="1"/>
  <c r="AX23" i="31"/>
  <c r="AY59" i="31" s="1"/>
  <c r="AW143" i="31"/>
  <c r="AW162" i="31"/>
  <c r="AY25" i="32"/>
  <c r="AZ55" i="32" s="1"/>
  <c r="AX25" i="2"/>
  <c r="AY55" i="2" s="1"/>
  <c r="AX28" i="2"/>
  <c r="AY58" i="2" s="1"/>
  <c r="AX23" i="2"/>
  <c r="AY53" i="2" s="1"/>
  <c r="AX27" i="2"/>
  <c r="AY57" i="2" s="1"/>
  <c r="AX26" i="2"/>
  <c r="AY56" i="2" s="1"/>
  <c r="AY20" i="2"/>
  <c r="AZ50" i="2" s="1"/>
  <c r="AX24" i="2"/>
  <c r="AY54" i="2" s="1"/>
  <c r="AW29" i="2"/>
  <c r="AX59" i="2" s="1"/>
  <c r="AV61" i="2"/>
  <c r="AV62" i="2" s="1"/>
  <c r="AV31" i="2"/>
  <c r="AX21" i="2"/>
  <c r="AY51" i="2" s="1"/>
  <c r="AX25" i="10"/>
  <c r="AY61" i="10" s="1"/>
  <c r="AX28" i="10"/>
  <c r="AY64" i="10" s="1"/>
  <c r="AX26" i="10"/>
  <c r="AY62" i="10" s="1"/>
  <c r="AV73" i="10"/>
  <c r="AV74" i="10" s="1"/>
  <c r="AX32" i="10"/>
  <c r="AY68" i="10" s="1"/>
  <c r="AX31" i="10"/>
  <c r="AY67" i="10" s="1"/>
  <c r="AX35" i="10"/>
  <c r="AY71" i="10" s="1"/>
  <c r="AY24" i="10"/>
  <c r="AZ60" i="10" s="1"/>
  <c r="AX29" i="10"/>
  <c r="AY65" i="10" s="1"/>
  <c r="AX34" i="10"/>
  <c r="AY70" i="10" s="1"/>
  <c r="AX27" i="10"/>
  <c r="AY63" i="10" s="1"/>
  <c r="AY24" i="32"/>
  <c r="AZ54" i="32" s="1"/>
  <c r="AY27" i="32"/>
  <c r="AZ57" i="32" s="1"/>
  <c r="AY26" i="32"/>
  <c r="AZ56" i="32" s="1"/>
  <c r="AZ20" i="32"/>
  <c r="BA50" i="32" s="1"/>
  <c r="AY23" i="32"/>
  <c r="AZ53" i="32" s="1"/>
  <c r="BX46" i="32" l="1"/>
  <c r="BY35" i="32"/>
  <c r="AZ21" i="50"/>
  <c r="AZ23" i="50" s="1"/>
  <c r="BA2" i="50"/>
  <c r="BA20" i="50"/>
  <c r="BA27" i="50"/>
  <c r="AW31" i="32"/>
  <c r="AX58" i="32"/>
  <c r="AX28" i="32"/>
  <c r="AX66" i="10"/>
  <c r="AX30" i="10"/>
  <c r="AU74" i="30"/>
  <c r="AU177" i="34"/>
  <c r="BN2" i="43"/>
  <c r="BM78" i="43"/>
  <c r="BM83" i="43" s="1"/>
  <c r="BM77" i="43"/>
  <c r="BM82" i="43" s="1"/>
  <c r="BM80" i="43"/>
  <c r="BM79" i="43"/>
  <c r="BM84" i="43" s="1"/>
  <c r="BA77" i="36"/>
  <c r="BA142" i="36"/>
  <c r="BA22" i="36"/>
  <c r="BA126" i="36"/>
  <c r="BA161" i="36"/>
  <c r="BA188" i="36"/>
  <c r="BA40" i="36"/>
  <c r="BA109" i="36"/>
  <c r="BA181" i="36"/>
  <c r="BA92" i="36"/>
  <c r="BA58" i="36"/>
  <c r="BA77" i="33"/>
  <c r="BA92" i="33"/>
  <c r="BA22" i="33"/>
  <c r="BA58" i="33"/>
  <c r="BA40" i="33"/>
  <c r="BA126" i="30"/>
  <c r="BA77" i="30"/>
  <c r="BA181" i="30"/>
  <c r="BA58" i="30"/>
  <c r="BA188" i="30"/>
  <c r="BA40" i="30"/>
  <c r="BA92" i="30"/>
  <c r="BA142" i="30"/>
  <c r="BA109" i="30"/>
  <c r="BA22" i="30"/>
  <c r="BA161" i="30"/>
  <c r="BA40" i="43"/>
  <c r="BA89" i="43"/>
  <c r="BA76" i="43"/>
  <c r="BA58" i="43"/>
  <c r="BA22" i="43"/>
  <c r="BA58" i="10"/>
  <c r="BA92" i="10"/>
  <c r="BA22" i="10"/>
  <c r="BA77" i="10"/>
  <c r="BA40" i="10"/>
  <c r="BB34" i="28"/>
  <c r="BB59" i="28" s="1"/>
  <c r="BA126" i="29"/>
  <c r="BA181" i="29"/>
  <c r="BA142" i="29"/>
  <c r="BA77" i="29"/>
  <c r="BA40" i="29"/>
  <c r="BA188" i="29"/>
  <c r="BA161" i="29"/>
  <c r="BA92" i="29"/>
  <c r="BA58" i="29"/>
  <c r="BA22" i="29"/>
  <c r="BA109" i="29"/>
  <c r="BB4" i="43"/>
  <c r="BB4" i="50" s="1"/>
  <c r="BB4" i="35"/>
  <c r="BB4" i="33"/>
  <c r="BB4" i="31"/>
  <c r="BB4" i="34"/>
  <c r="BB4" i="32"/>
  <c r="BB4" i="29"/>
  <c r="BB4" i="30"/>
  <c r="BB4" i="10"/>
  <c r="BB4" i="36"/>
  <c r="BB77" i="2"/>
  <c r="BB65" i="2"/>
  <c r="BB49" i="2"/>
  <c r="BB34" i="2"/>
  <c r="BB19" i="2"/>
  <c r="BA49" i="32"/>
  <c r="BA77" i="32"/>
  <c r="BA34" i="32"/>
  <c r="BA65" i="32"/>
  <c r="BA19" i="32"/>
  <c r="BA188" i="35"/>
  <c r="BA181" i="35"/>
  <c r="BA142" i="35"/>
  <c r="BA92" i="35"/>
  <c r="BA126" i="35"/>
  <c r="BA77" i="35"/>
  <c r="BA58" i="35"/>
  <c r="BA161" i="35"/>
  <c r="BA40" i="35"/>
  <c r="BA109" i="35"/>
  <c r="BA22" i="35"/>
  <c r="BD5" i="28"/>
  <c r="BC4" i="2"/>
  <c r="BC13" i="28"/>
  <c r="BC21" i="28"/>
  <c r="BA142" i="34"/>
  <c r="BA109" i="34"/>
  <c r="BA161" i="34"/>
  <c r="BA22" i="34"/>
  <c r="BA188" i="34"/>
  <c r="BA92" i="34"/>
  <c r="BA126" i="34"/>
  <c r="BA58" i="34"/>
  <c r="BA40" i="34"/>
  <c r="BA181" i="34"/>
  <c r="BA77" i="34"/>
  <c r="BA87" i="28"/>
  <c r="BA95" i="28" s="1"/>
  <c r="BA103" i="28" s="1"/>
  <c r="BA67" i="28"/>
  <c r="BA75" i="28" s="1"/>
  <c r="BA181" i="31"/>
  <c r="BA161" i="31"/>
  <c r="BA77" i="31"/>
  <c r="BA58" i="31"/>
  <c r="BA188" i="31"/>
  <c r="BA109" i="31"/>
  <c r="BA22" i="31"/>
  <c r="BA126" i="31"/>
  <c r="BA40" i="31"/>
  <c r="BA92" i="31"/>
  <c r="BA142" i="31"/>
  <c r="BM39" i="2"/>
  <c r="BL46" i="2"/>
  <c r="AS198" i="36"/>
  <c r="AX61" i="31"/>
  <c r="AX73" i="31" s="1"/>
  <c r="AX74" i="31" s="1"/>
  <c r="AX25" i="31"/>
  <c r="AX37" i="31" s="1"/>
  <c r="AW145" i="31"/>
  <c r="AW157" i="31" s="1"/>
  <c r="AW164" i="31"/>
  <c r="AW176" i="31" s="1"/>
  <c r="AW190" i="31" s="1"/>
  <c r="AW192" i="31" s="1"/>
  <c r="AW37" i="10"/>
  <c r="AX52" i="32"/>
  <c r="AX22" i="32"/>
  <c r="AV190" i="31"/>
  <c r="AV192" i="31" s="1"/>
  <c r="AX69" i="10"/>
  <c r="AX33" i="10"/>
  <c r="AT196" i="35"/>
  <c r="AV157" i="35"/>
  <c r="AV182" i="35" s="1"/>
  <c r="AU190" i="36"/>
  <c r="AU192" i="36" s="1"/>
  <c r="AU186" i="31"/>
  <c r="AU177" i="36"/>
  <c r="AU197" i="31"/>
  <c r="AV177" i="31"/>
  <c r="AV176" i="35"/>
  <c r="AV183" i="35" s="1"/>
  <c r="AV185" i="35" s="1"/>
  <c r="AU196" i="31"/>
  <c r="AW73" i="35"/>
  <c r="AW74" i="35" s="1"/>
  <c r="AS194" i="36"/>
  <c r="AV176" i="36"/>
  <c r="AV183" i="36" s="1"/>
  <c r="AV185" i="36" s="1"/>
  <c r="AV182" i="31"/>
  <c r="AV184" i="31" s="1"/>
  <c r="AV186" i="31" s="1"/>
  <c r="AT197" i="36"/>
  <c r="AT198" i="36" s="1"/>
  <c r="AT193" i="36"/>
  <c r="AU191" i="31"/>
  <c r="AU193" i="31" s="1"/>
  <c r="AT184" i="36"/>
  <c r="AT186" i="36" s="1"/>
  <c r="AU158" i="36"/>
  <c r="AU182" i="34"/>
  <c r="AU184" i="34" s="1"/>
  <c r="AW37" i="36"/>
  <c r="BN41" i="35"/>
  <c r="BM55" i="35"/>
  <c r="AT186" i="35"/>
  <c r="AU178" i="36"/>
  <c r="AU179" i="36" s="1"/>
  <c r="AX59" i="10"/>
  <c r="AX23" i="10"/>
  <c r="AW73" i="36"/>
  <c r="AW74" i="36" s="1"/>
  <c r="AU189" i="36"/>
  <c r="AU158" i="34"/>
  <c r="AV157" i="36"/>
  <c r="AV189" i="36" s="1"/>
  <c r="AY69" i="31"/>
  <c r="AY33" i="31"/>
  <c r="AX172" i="31"/>
  <c r="AX153" i="31"/>
  <c r="AY65" i="31"/>
  <c r="AX149" i="31"/>
  <c r="AX168" i="31"/>
  <c r="AY29" i="31"/>
  <c r="AX33" i="36"/>
  <c r="AX69" i="36"/>
  <c r="AW153" i="36"/>
  <c r="AW172" i="36"/>
  <c r="AY63" i="31"/>
  <c r="AX166" i="31"/>
  <c r="AX147" i="31"/>
  <c r="AY27" i="31"/>
  <c r="AU191" i="34"/>
  <c r="AZ24" i="35"/>
  <c r="AZ60" i="35"/>
  <c r="AY144" i="35"/>
  <c r="AY163" i="35"/>
  <c r="BA29" i="36"/>
  <c r="BA65" i="36"/>
  <c r="AZ168" i="36"/>
  <c r="AZ149" i="36"/>
  <c r="AX31" i="34"/>
  <c r="AX67" i="34"/>
  <c r="AW151" i="34"/>
  <c r="AW170" i="34"/>
  <c r="AU189" i="35"/>
  <c r="AU182" i="35"/>
  <c r="AU178" i="35"/>
  <c r="AU179" i="35" s="1"/>
  <c r="BC25" i="35"/>
  <c r="BC61" i="35"/>
  <c r="BB145" i="35"/>
  <c r="BB164" i="35"/>
  <c r="AX35" i="36"/>
  <c r="AX71" i="36"/>
  <c r="AW174" i="36"/>
  <c r="AW155" i="36"/>
  <c r="AX33" i="34"/>
  <c r="AX69" i="34"/>
  <c r="AW172" i="34"/>
  <c r="AW153" i="34"/>
  <c r="AY71" i="31"/>
  <c r="AX155" i="31"/>
  <c r="AX174" i="31"/>
  <c r="AY35" i="31"/>
  <c r="BB32" i="35"/>
  <c r="BB68" i="35"/>
  <c r="BA171" i="35"/>
  <c r="BA152" i="35"/>
  <c r="BB27" i="35"/>
  <c r="BB63" i="35"/>
  <c r="BA147" i="35"/>
  <c r="BA166" i="35"/>
  <c r="AX27" i="34"/>
  <c r="AX63" i="34"/>
  <c r="AW147" i="34"/>
  <c r="AW166" i="34"/>
  <c r="AX30" i="36"/>
  <c r="AX66" i="36"/>
  <c r="AW169" i="36"/>
  <c r="AW150" i="36"/>
  <c r="AS194" i="34"/>
  <c r="AY62" i="31"/>
  <c r="AX146" i="31"/>
  <c r="AX165" i="31"/>
  <c r="AY26" i="31"/>
  <c r="AY68" i="31"/>
  <c r="AY32" i="31"/>
  <c r="AX171" i="31"/>
  <c r="AX152" i="31"/>
  <c r="AZ67" i="31"/>
  <c r="AZ31" i="31"/>
  <c r="AY170" i="31"/>
  <c r="AY151" i="31"/>
  <c r="BC30" i="35"/>
  <c r="BC66" i="35"/>
  <c r="BB150" i="35"/>
  <c r="BB169" i="35"/>
  <c r="AV178" i="31"/>
  <c r="AV179" i="31" s="1"/>
  <c r="AX28" i="36"/>
  <c r="AX64" i="36"/>
  <c r="AW167" i="36"/>
  <c r="AW148" i="36"/>
  <c r="AT197" i="34"/>
  <c r="AT191" i="34"/>
  <c r="AT193" i="34" s="1"/>
  <c r="AS198" i="34"/>
  <c r="AV157" i="34"/>
  <c r="AX35" i="34"/>
  <c r="AX71" i="34"/>
  <c r="AW155" i="34"/>
  <c r="AW174" i="34"/>
  <c r="AX34" i="34"/>
  <c r="AX70" i="34"/>
  <c r="AW173" i="34"/>
  <c r="AW154" i="34"/>
  <c r="BB28" i="35"/>
  <c r="BB64" i="35"/>
  <c r="BA148" i="35"/>
  <c r="BA167" i="35"/>
  <c r="AX26" i="34"/>
  <c r="AX62" i="34"/>
  <c r="AW146" i="34"/>
  <c r="AW165" i="34"/>
  <c r="AV158" i="31"/>
  <c r="AX32" i="34"/>
  <c r="AX68" i="34"/>
  <c r="AW152" i="34"/>
  <c r="AW171" i="34"/>
  <c r="AT196" i="34"/>
  <c r="AT184" i="34"/>
  <c r="AT186" i="34" s="1"/>
  <c r="AT193" i="35"/>
  <c r="AU190" i="35"/>
  <c r="AU192" i="35" s="1"/>
  <c r="AU183" i="35"/>
  <c r="AU185" i="35" s="1"/>
  <c r="AS194" i="35"/>
  <c r="AY23" i="36"/>
  <c r="AY59" i="36"/>
  <c r="AX143" i="36"/>
  <c r="AX162" i="36"/>
  <c r="AX28" i="34"/>
  <c r="AX64" i="34"/>
  <c r="AW167" i="34"/>
  <c r="AW148" i="34"/>
  <c r="AU190" i="34"/>
  <c r="AU192" i="34" s="1"/>
  <c r="AU183" i="34"/>
  <c r="AU185" i="34" s="1"/>
  <c r="AY70" i="31"/>
  <c r="AX154" i="31"/>
  <c r="AY34" i="31"/>
  <c r="AX173" i="31"/>
  <c r="AX23" i="35"/>
  <c r="AX59" i="35"/>
  <c r="AW37" i="35"/>
  <c r="AW143" i="35"/>
  <c r="AW162" i="35"/>
  <c r="AX27" i="36"/>
  <c r="AX63" i="36"/>
  <c r="AW166" i="36"/>
  <c r="AW147" i="36"/>
  <c r="BC29" i="35"/>
  <c r="BC65" i="35"/>
  <c r="BB149" i="35"/>
  <c r="BB168" i="35"/>
  <c r="AT197" i="35"/>
  <c r="AY66" i="31"/>
  <c r="AX169" i="31"/>
  <c r="AY30" i="31"/>
  <c r="AX150" i="31"/>
  <c r="BC35" i="35"/>
  <c r="BC71" i="35"/>
  <c r="BB174" i="35"/>
  <c r="BB155" i="35"/>
  <c r="AV176" i="34"/>
  <c r="AS198" i="35"/>
  <c r="AX24" i="36"/>
  <c r="AX60" i="36"/>
  <c r="AW144" i="36"/>
  <c r="AW163" i="36"/>
  <c r="AX24" i="34"/>
  <c r="AX60" i="34"/>
  <c r="AW163" i="34"/>
  <c r="AW144" i="34"/>
  <c r="AY64" i="31"/>
  <c r="AY28" i="31"/>
  <c r="AX148" i="31"/>
  <c r="AX167" i="31"/>
  <c r="AX34" i="35"/>
  <c r="AX70" i="35"/>
  <c r="AW173" i="35"/>
  <c r="AW154" i="35"/>
  <c r="AX31" i="35"/>
  <c r="AX67" i="35"/>
  <c r="AW151" i="35"/>
  <c r="AW170" i="35"/>
  <c r="AU184" i="36"/>
  <c r="AU186" i="36" s="1"/>
  <c r="AU196" i="36"/>
  <c r="AX29" i="34"/>
  <c r="AX65" i="34"/>
  <c r="AW149" i="34"/>
  <c r="AW168" i="34"/>
  <c r="AY60" i="31"/>
  <c r="AY24" i="31"/>
  <c r="AX144" i="31"/>
  <c r="AX163" i="31"/>
  <c r="AX30" i="34"/>
  <c r="AX66" i="34"/>
  <c r="AW169" i="34"/>
  <c r="AW150" i="34"/>
  <c r="BC33" i="35"/>
  <c r="BC69" i="35"/>
  <c r="BB172" i="35"/>
  <c r="BB153" i="35"/>
  <c r="AW73" i="34"/>
  <c r="AW179" i="34" s="1"/>
  <c r="AX52" i="2"/>
  <c r="AX22" i="2"/>
  <c r="AU177" i="35"/>
  <c r="AV74" i="34"/>
  <c r="AX31" i="36"/>
  <c r="AX67" i="36"/>
  <c r="AW170" i="36"/>
  <c r="AW151" i="36"/>
  <c r="AX23" i="34"/>
  <c r="AX59" i="34"/>
  <c r="AW143" i="34"/>
  <c r="AW37" i="34"/>
  <c r="AW162" i="34"/>
  <c r="AX34" i="36"/>
  <c r="AX70" i="36"/>
  <c r="AW154" i="36"/>
  <c r="AW173" i="36"/>
  <c r="AX25" i="36"/>
  <c r="AX61" i="36"/>
  <c r="AW164" i="36"/>
  <c r="AW145" i="36"/>
  <c r="AX32" i="36"/>
  <c r="AX68" i="36"/>
  <c r="AW171" i="36"/>
  <c r="AW152" i="36"/>
  <c r="AX26" i="36"/>
  <c r="AX62" i="36"/>
  <c r="AW165" i="36"/>
  <c r="AW146" i="36"/>
  <c r="AX25" i="34"/>
  <c r="AX61" i="34"/>
  <c r="AW145" i="34"/>
  <c r="AW164" i="34"/>
  <c r="AU158" i="35"/>
  <c r="BF26" i="35"/>
  <c r="BF62" i="35"/>
  <c r="BE165" i="35"/>
  <c r="BE146" i="35"/>
  <c r="BG41" i="33"/>
  <c r="BF55" i="33"/>
  <c r="BK41" i="30"/>
  <c r="BJ55" i="30"/>
  <c r="AW61" i="32"/>
  <c r="AW62" i="32" s="1"/>
  <c r="AY29" i="32"/>
  <c r="AZ59" i="32" s="1"/>
  <c r="AY21" i="32"/>
  <c r="AZ51" i="32" s="1"/>
  <c r="BI41" i="10"/>
  <c r="BH55" i="10"/>
  <c r="AU158" i="30"/>
  <c r="BF41" i="34"/>
  <c r="BE55" i="34"/>
  <c r="AS194" i="30"/>
  <c r="AU177" i="30"/>
  <c r="AS198" i="30"/>
  <c r="AX28" i="33"/>
  <c r="AY64" i="33" s="1"/>
  <c r="AX29" i="33"/>
  <c r="AY65" i="33" s="1"/>
  <c r="AX26" i="33"/>
  <c r="AY62" i="33" s="1"/>
  <c r="AW147" i="30"/>
  <c r="AW166" i="30"/>
  <c r="AX27" i="30"/>
  <c r="AY63" i="30" s="1"/>
  <c r="AY25" i="33"/>
  <c r="AZ61" i="33" s="1"/>
  <c r="AX33" i="33"/>
  <c r="AY69" i="33" s="1"/>
  <c r="AV73" i="30"/>
  <c r="AT191" i="30"/>
  <c r="AT193" i="30" s="1"/>
  <c r="AT197" i="30"/>
  <c r="AU182" i="30"/>
  <c r="AU178" i="30"/>
  <c r="AU179" i="30" s="1"/>
  <c r="AU189" i="30"/>
  <c r="AX35" i="30"/>
  <c r="AY71" i="30" s="1"/>
  <c r="AW174" i="30"/>
  <c r="AW155" i="30"/>
  <c r="AW164" i="30"/>
  <c r="AW145" i="30"/>
  <c r="AX25" i="30"/>
  <c r="AY61" i="30" s="1"/>
  <c r="AT196" i="30"/>
  <c r="AT184" i="30"/>
  <c r="AT186" i="30" s="1"/>
  <c r="AX34" i="33"/>
  <c r="AY70" i="33" s="1"/>
  <c r="AW148" i="30"/>
  <c r="AX28" i="30"/>
  <c r="AY64" i="30" s="1"/>
  <c r="AW167" i="30"/>
  <c r="AX32" i="33"/>
  <c r="AY68" i="33" s="1"/>
  <c r="AW168" i="30"/>
  <c r="AW149" i="30"/>
  <c r="AX29" i="30"/>
  <c r="AY65" i="30" s="1"/>
  <c r="AX31" i="33"/>
  <c r="AY67" i="33" s="1"/>
  <c r="AW172" i="30"/>
  <c r="AW153" i="30"/>
  <c r="AX33" i="30"/>
  <c r="AY69" i="30" s="1"/>
  <c r="AV157" i="30"/>
  <c r="AX26" i="30"/>
  <c r="AY62" i="30" s="1"/>
  <c r="AW165" i="30"/>
  <c r="AW146" i="30"/>
  <c r="AW163" i="30"/>
  <c r="AW144" i="30"/>
  <c r="AX24" i="30"/>
  <c r="AY60" i="30" s="1"/>
  <c r="AW173" i="30"/>
  <c r="AW154" i="30"/>
  <c r="AX34" i="30"/>
  <c r="AY70" i="30" s="1"/>
  <c r="AV176" i="30"/>
  <c r="AX24" i="33"/>
  <c r="AY60" i="33" s="1"/>
  <c r="AX30" i="33"/>
  <c r="AY66" i="33" s="1"/>
  <c r="AW162" i="30"/>
  <c r="AW143" i="30"/>
  <c r="AX23" i="30"/>
  <c r="AY59" i="30" s="1"/>
  <c r="AW37" i="30"/>
  <c r="AW170" i="30"/>
  <c r="AW151" i="30"/>
  <c r="AX31" i="30"/>
  <c r="AY67" i="30" s="1"/>
  <c r="AW171" i="30"/>
  <c r="AX32" i="30"/>
  <c r="AY68" i="30" s="1"/>
  <c r="AW152" i="30"/>
  <c r="AX23" i="33"/>
  <c r="AY59" i="33" s="1"/>
  <c r="AW37" i="33"/>
  <c r="AX27" i="33"/>
  <c r="AY63" i="33" s="1"/>
  <c r="AX35" i="33"/>
  <c r="AY71" i="33" s="1"/>
  <c r="AX30" i="30"/>
  <c r="AY66" i="30" s="1"/>
  <c r="AW150" i="30"/>
  <c r="AW169" i="30"/>
  <c r="AV73" i="33"/>
  <c r="AV74" i="33" s="1"/>
  <c r="AU190" i="30"/>
  <c r="AU192" i="30" s="1"/>
  <c r="AU183" i="30"/>
  <c r="AU185" i="30" s="1"/>
  <c r="AV191" i="31"/>
  <c r="AX143" i="31"/>
  <c r="AX162" i="31"/>
  <c r="AY23" i="31"/>
  <c r="AZ59" i="31" s="1"/>
  <c r="AZ25" i="32"/>
  <c r="BA55" i="32" s="1"/>
  <c r="AY25" i="2"/>
  <c r="AZ55" i="2" s="1"/>
  <c r="AY21" i="2"/>
  <c r="AZ51" i="2" s="1"/>
  <c r="AY26" i="2"/>
  <c r="AZ56" i="2" s="1"/>
  <c r="AZ20" i="2"/>
  <c r="BA50" i="2" s="1"/>
  <c r="AY23" i="2"/>
  <c r="AZ53" i="2" s="1"/>
  <c r="AY27" i="2"/>
  <c r="AZ57" i="2" s="1"/>
  <c r="AX29" i="2"/>
  <c r="AW61" i="2"/>
  <c r="AW62" i="2" s="1"/>
  <c r="AY24" i="2"/>
  <c r="AZ54" i="2" s="1"/>
  <c r="AY28" i="2"/>
  <c r="AZ58" i="2" s="1"/>
  <c r="AW31" i="2"/>
  <c r="AY32" i="10"/>
  <c r="AZ68" i="10" s="1"/>
  <c r="AY28" i="10"/>
  <c r="AZ64" i="10" s="1"/>
  <c r="AY26" i="10"/>
  <c r="AZ62" i="10" s="1"/>
  <c r="AY34" i="10"/>
  <c r="AZ70" i="10" s="1"/>
  <c r="AW73" i="10"/>
  <c r="AW74" i="10" s="1"/>
  <c r="AY27" i="10"/>
  <c r="AZ63" i="10" s="1"/>
  <c r="AY29" i="10"/>
  <c r="AZ65" i="10" s="1"/>
  <c r="AZ24" i="10"/>
  <c r="BA60" i="10" s="1"/>
  <c r="AY35" i="10"/>
  <c r="AZ71" i="10" s="1"/>
  <c r="AY25" i="10"/>
  <c r="AZ61" i="10" s="1"/>
  <c r="AY31" i="10"/>
  <c r="AZ67" i="10" s="1"/>
  <c r="AZ23" i="32"/>
  <c r="BA53" i="32" s="1"/>
  <c r="AZ27" i="32"/>
  <c r="BA57" i="32" s="1"/>
  <c r="AZ26" i="32"/>
  <c r="BA56" i="32" s="1"/>
  <c r="AZ24" i="32"/>
  <c r="BA54" i="32" s="1"/>
  <c r="BA20" i="32"/>
  <c r="BB50" i="32" s="1"/>
  <c r="BZ35" i="32" l="1"/>
  <c r="BY46" i="32"/>
  <c r="BA21" i="50"/>
  <c r="BA23" i="50" s="1"/>
  <c r="BB2" i="50"/>
  <c r="BB20" i="50"/>
  <c r="BB27" i="50"/>
  <c r="AX31" i="32"/>
  <c r="AY58" i="32"/>
  <c r="AY28" i="32"/>
  <c r="AV74" i="30"/>
  <c r="AY66" i="10"/>
  <c r="AY30" i="10"/>
  <c r="AV197" i="31"/>
  <c r="AV177" i="34"/>
  <c r="AV193" i="31"/>
  <c r="AV194" i="31" s="1"/>
  <c r="AT198" i="35"/>
  <c r="BO2" i="43"/>
  <c r="BN77" i="43"/>
  <c r="BN82" i="43" s="1"/>
  <c r="BN79" i="43"/>
  <c r="BN84" i="43" s="1"/>
  <c r="BN80" i="43"/>
  <c r="BN78" i="43"/>
  <c r="BN83" i="43" s="1"/>
  <c r="BB188" i="31"/>
  <c r="BB161" i="31"/>
  <c r="BB142" i="31"/>
  <c r="BB109" i="31"/>
  <c r="BB77" i="31"/>
  <c r="BB40" i="31"/>
  <c r="BB92" i="31"/>
  <c r="BB22" i="31"/>
  <c r="BB181" i="31"/>
  <c r="BB58" i="31"/>
  <c r="BB126" i="31"/>
  <c r="BC4" i="43"/>
  <c r="BC4" i="50" s="1"/>
  <c r="BC4" i="35"/>
  <c r="BC4" i="33"/>
  <c r="BC4" i="31"/>
  <c r="BC4" i="29"/>
  <c r="BC4" i="36"/>
  <c r="BC4" i="34"/>
  <c r="BC4" i="32"/>
  <c r="BC4" i="30"/>
  <c r="BC4" i="10"/>
  <c r="BC77" i="2"/>
  <c r="BC49" i="2"/>
  <c r="BC19" i="2"/>
  <c r="BC65" i="2"/>
  <c r="BC34" i="2"/>
  <c r="BB181" i="36"/>
  <c r="BB161" i="36"/>
  <c r="BB126" i="36"/>
  <c r="BB58" i="36"/>
  <c r="BB188" i="36"/>
  <c r="BB109" i="36"/>
  <c r="BB92" i="36"/>
  <c r="BB142" i="36"/>
  <c r="BB40" i="36"/>
  <c r="BB22" i="36"/>
  <c r="BB77" i="36"/>
  <c r="BB188" i="35"/>
  <c r="BB181" i="35"/>
  <c r="BB126" i="35"/>
  <c r="BB109" i="35"/>
  <c r="BB58" i="35"/>
  <c r="BB40" i="35"/>
  <c r="BB161" i="35"/>
  <c r="BB22" i="35"/>
  <c r="BB142" i="35"/>
  <c r="BB77" i="35"/>
  <c r="BB92" i="35"/>
  <c r="BE5" i="28"/>
  <c r="BD4" i="2"/>
  <c r="BD21" i="28"/>
  <c r="BD13" i="28"/>
  <c r="BB92" i="10"/>
  <c r="BB77" i="10"/>
  <c r="BB58" i="10"/>
  <c r="BB40" i="10"/>
  <c r="BB22" i="10"/>
  <c r="BB89" i="43"/>
  <c r="BB76" i="43"/>
  <c r="BB58" i="43"/>
  <c r="BB40" i="43"/>
  <c r="BB22" i="43"/>
  <c r="BB188" i="30"/>
  <c r="BB161" i="30"/>
  <c r="BB22" i="30"/>
  <c r="BB142" i="30"/>
  <c r="BB126" i="30"/>
  <c r="BB109" i="30"/>
  <c r="BB92" i="30"/>
  <c r="BB58" i="30"/>
  <c r="BB40" i="30"/>
  <c r="BB77" i="30"/>
  <c r="BB181" i="30"/>
  <c r="BB126" i="29"/>
  <c r="BB181" i="29"/>
  <c r="BB142" i="29"/>
  <c r="BB188" i="29"/>
  <c r="BB161" i="29"/>
  <c r="BB77" i="29"/>
  <c r="BB22" i="29"/>
  <c r="BB40" i="29"/>
  <c r="BB58" i="29"/>
  <c r="BB92" i="29"/>
  <c r="BB109" i="29"/>
  <c r="BB77" i="32"/>
  <c r="BB19" i="32"/>
  <c r="BB49" i="32"/>
  <c r="BB65" i="32"/>
  <c r="BB34" i="32"/>
  <c r="BB92" i="33"/>
  <c r="BB22" i="33"/>
  <c r="BB77" i="33"/>
  <c r="BB58" i="33"/>
  <c r="BB40" i="33"/>
  <c r="BC34" i="28"/>
  <c r="BC59" i="28" s="1"/>
  <c r="BB181" i="34"/>
  <c r="BB109" i="34"/>
  <c r="BB161" i="34"/>
  <c r="BB142" i="34"/>
  <c r="BB58" i="34"/>
  <c r="BB126" i="34"/>
  <c r="BB77" i="34"/>
  <c r="BB188" i="34"/>
  <c r="BB22" i="34"/>
  <c r="BB40" i="34"/>
  <c r="BB92" i="34"/>
  <c r="BB87" i="28"/>
  <c r="BB95" i="28" s="1"/>
  <c r="BB103" i="28" s="1"/>
  <c r="BB67" i="28"/>
  <c r="BB75" i="28" s="1"/>
  <c r="BM46" i="2"/>
  <c r="BN39" i="2"/>
  <c r="AY61" i="31"/>
  <c r="AY73" i="31" s="1"/>
  <c r="AY74" i="31" s="1"/>
  <c r="AY25" i="31"/>
  <c r="AY37" i="31" s="1"/>
  <c r="AX145" i="31"/>
  <c r="AX157" i="31" s="1"/>
  <c r="AX189" i="31" s="1"/>
  <c r="AX164" i="31"/>
  <c r="AX176" i="31" s="1"/>
  <c r="AV189" i="35"/>
  <c r="AV191" i="35" s="1"/>
  <c r="AX37" i="10"/>
  <c r="AY52" i="32"/>
  <c r="AY22" i="32"/>
  <c r="AY31" i="32" s="1"/>
  <c r="AV158" i="35"/>
  <c r="AU197" i="36"/>
  <c r="AU198" i="36" s="1"/>
  <c r="AV196" i="31"/>
  <c r="AV178" i="35"/>
  <c r="AV179" i="35" s="1"/>
  <c r="AY69" i="10"/>
  <c r="AY33" i="10"/>
  <c r="AV190" i="35"/>
  <c r="AV192" i="35" s="1"/>
  <c r="AU194" i="31"/>
  <c r="AW177" i="31"/>
  <c r="AW183" i="31"/>
  <c r="AW185" i="31" s="1"/>
  <c r="AW178" i="31"/>
  <c r="AW179" i="31" s="1"/>
  <c r="AV190" i="36"/>
  <c r="AV192" i="36" s="1"/>
  <c r="AU198" i="31"/>
  <c r="AV177" i="36"/>
  <c r="AV177" i="35"/>
  <c r="AW158" i="31"/>
  <c r="AT194" i="35"/>
  <c r="AT194" i="36"/>
  <c r="AV158" i="36"/>
  <c r="AX37" i="36"/>
  <c r="AW176" i="35"/>
  <c r="BO41" i="35"/>
  <c r="BN55" i="35"/>
  <c r="AV158" i="34"/>
  <c r="AW189" i="31"/>
  <c r="AW197" i="31" s="1"/>
  <c r="AY59" i="10"/>
  <c r="AY23" i="10"/>
  <c r="AU191" i="36"/>
  <c r="AU193" i="36" s="1"/>
  <c r="AU194" i="36" s="1"/>
  <c r="AX73" i="36"/>
  <c r="AX74" i="36" s="1"/>
  <c r="AW157" i="36"/>
  <c r="AW189" i="36" s="1"/>
  <c r="AW74" i="34"/>
  <c r="AV178" i="36"/>
  <c r="AV179" i="36" s="1"/>
  <c r="AU186" i="34"/>
  <c r="AW176" i="36"/>
  <c r="AW190" i="36" s="1"/>
  <c r="AW192" i="36" s="1"/>
  <c r="AT194" i="34"/>
  <c r="AV182" i="36"/>
  <c r="AV196" i="36" s="1"/>
  <c r="AU196" i="34"/>
  <c r="AX73" i="34"/>
  <c r="AX179" i="34" s="1"/>
  <c r="AT198" i="34"/>
  <c r="AY26" i="36"/>
  <c r="AY62" i="36"/>
  <c r="AX146" i="36"/>
  <c r="AX165" i="36"/>
  <c r="AZ63" i="31"/>
  <c r="AZ27" i="31"/>
  <c r="AY166" i="31"/>
  <c r="AY147" i="31"/>
  <c r="AW182" i="31"/>
  <c r="AW184" i="31" s="1"/>
  <c r="AW157" i="34"/>
  <c r="AZ60" i="31"/>
  <c r="AZ24" i="31"/>
  <c r="AY163" i="31"/>
  <c r="AY144" i="31"/>
  <c r="AY24" i="34"/>
  <c r="AY60" i="34"/>
  <c r="AX144" i="34"/>
  <c r="AX163" i="34"/>
  <c r="AY27" i="36"/>
  <c r="AY63" i="36"/>
  <c r="AX147" i="36"/>
  <c r="AX166" i="36"/>
  <c r="AY28" i="34"/>
  <c r="AY64" i="34"/>
  <c r="AX167" i="34"/>
  <c r="AX148" i="34"/>
  <c r="AU193" i="34"/>
  <c r="AY33" i="36"/>
  <c r="AY69" i="36"/>
  <c r="AX172" i="36"/>
  <c r="AX153" i="36"/>
  <c r="AY23" i="34"/>
  <c r="AY59" i="34"/>
  <c r="AX162" i="34"/>
  <c r="AX143" i="34"/>
  <c r="AX37" i="34"/>
  <c r="AW157" i="35"/>
  <c r="AU197" i="35"/>
  <c r="AU191" i="35"/>
  <c r="AU193" i="35" s="1"/>
  <c r="BB29" i="36"/>
  <c r="BB65" i="36"/>
  <c r="BA149" i="36"/>
  <c r="BA168" i="36"/>
  <c r="AU184" i="35"/>
  <c r="AU186" i="35" s="1"/>
  <c r="AU196" i="35"/>
  <c r="AY52" i="2"/>
  <c r="AY22" i="2"/>
  <c r="AY31" i="35"/>
  <c r="AY67" i="35"/>
  <c r="AX151" i="35"/>
  <c r="AX170" i="35"/>
  <c r="AZ64" i="31"/>
  <c r="AZ28" i="31"/>
  <c r="AY167" i="31"/>
  <c r="AY148" i="31"/>
  <c r="BD35" i="35"/>
  <c r="BD71" i="35"/>
  <c r="BC174" i="35"/>
  <c r="BC155" i="35"/>
  <c r="BC28" i="35"/>
  <c r="BC64" i="35"/>
  <c r="BB167" i="35"/>
  <c r="BB148" i="35"/>
  <c r="AY27" i="34"/>
  <c r="AY63" i="34"/>
  <c r="AX166" i="34"/>
  <c r="AX147" i="34"/>
  <c r="AY35" i="36"/>
  <c r="AY71" i="36"/>
  <c r="AX155" i="36"/>
  <c r="AX174" i="36"/>
  <c r="AZ65" i="31"/>
  <c r="AY168" i="31"/>
  <c r="AY149" i="31"/>
  <c r="AZ29" i="31"/>
  <c r="AX31" i="2"/>
  <c r="AY59" i="2"/>
  <c r="AY24" i="36"/>
  <c r="AY60" i="36"/>
  <c r="AX163" i="36"/>
  <c r="AX144" i="36"/>
  <c r="BD29" i="35"/>
  <c r="BD65" i="35"/>
  <c r="BC168" i="35"/>
  <c r="BC149" i="35"/>
  <c r="AX73" i="35"/>
  <c r="AX74" i="35" s="1"/>
  <c r="AY35" i="34"/>
  <c r="AY71" i="34"/>
  <c r="AX174" i="34"/>
  <c r="AX155" i="34"/>
  <c r="AY28" i="36"/>
  <c r="AY64" i="36"/>
  <c r="AX167" i="36"/>
  <c r="AX148" i="36"/>
  <c r="BD30" i="35"/>
  <c r="BD66" i="35"/>
  <c r="BC169" i="35"/>
  <c r="BC150" i="35"/>
  <c r="AZ68" i="31"/>
  <c r="AZ32" i="31"/>
  <c r="AY152" i="31"/>
  <c r="AY171" i="31"/>
  <c r="AY25" i="34"/>
  <c r="AY61" i="34"/>
  <c r="AX164" i="34"/>
  <c r="AX145" i="34"/>
  <c r="AY32" i="36"/>
  <c r="AY68" i="36"/>
  <c r="AX171" i="36"/>
  <c r="AX152" i="36"/>
  <c r="AY34" i="36"/>
  <c r="AY70" i="36"/>
  <c r="AX173" i="36"/>
  <c r="AX154" i="36"/>
  <c r="AY30" i="34"/>
  <c r="AY66" i="34"/>
  <c r="AX150" i="34"/>
  <c r="AX169" i="34"/>
  <c r="AY29" i="34"/>
  <c r="AY65" i="34"/>
  <c r="AX149" i="34"/>
  <c r="AX168" i="34"/>
  <c r="AZ66" i="31"/>
  <c r="AZ30" i="31"/>
  <c r="AY150" i="31"/>
  <c r="AY169" i="31"/>
  <c r="AY23" i="35"/>
  <c r="AY59" i="35"/>
  <c r="AX143" i="35"/>
  <c r="AX162" i="35"/>
  <c r="AX37" i="35"/>
  <c r="AZ23" i="36"/>
  <c r="AZ59" i="36"/>
  <c r="AY143" i="36"/>
  <c r="AY162" i="36"/>
  <c r="AV189" i="34"/>
  <c r="AV182" i="34"/>
  <c r="BD33" i="35"/>
  <c r="BD69" i="35"/>
  <c r="BC172" i="35"/>
  <c r="BC153" i="35"/>
  <c r="BG26" i="35"/>
  <c r="BG62" i="35"/>
  <c r="BF165" i="35"/>
  <c r="BF146" i="35"/>
  <c r="AW176" i="34"/>
  <c r="AY31" i="36"/>
  <c r="AY67" i="36"/>
  <c r="AX151" i="36"/>
  <c r="AX170" i="36"/>
  <c r="AY26" i="34"/>
  <c r="AY62" i="34"/>
  <c r="AX165" i="34"/>
  <c r="AX146" i="34"/>
  <c r="AV196" i="35"/>
  <c r="AV184" i="35"/>
  <c r="AV186" i="35" s="1"/>
  <c r="AZ62" i="31"/>
  <c r="AZ26" i="31"/>
  <c r="AY146" i="31"/>
  <c r="AY165" i="31"/>
  <c r="BC32" i="35"/>
  <c r="BC68" i="35"/>
  <c r="BB171" i="35"/>
  <c r="BB152" i="35"/>
  <c r="AY31" i="34"/>
  <c r="AY67" i="34"/>
  <c r="AX170" i="34"/>
  <c r="AX151" i="34"/>
  <c r="BA24" i="35"/>
  <c r="BA60" i="35"/>
  <c r="AZ163" i="35"/>
  <c r="AZ144" i="35"/>
  <c r="AY25" i="36"/>
  <c r="AY61" i="36"/>
  <c r="AX164" i="36"/>
  <c r="AX145" i="36"/>
  <c r="AZ69" i="31"/>
  <c r="AY153" i="31"/>
  <c r="AZ33" i="31"/>
  <c r="AY172" i="31"/>
  <c r="AY34" i="35"/>
  <c r="AY70" i="35"/>
  <c r="AX173" i="35"/>
  <c r="AX154" i="35"/>
  <c r="AV190" i="34"/>
  <c r="AV192" i="34" s="1"/>
  <c r="AV183" i="34"/>
  <c r="AV185" i="34" s="1"/>
  <c r="AZ70" i="31"/>
  <c r="AZ34" i="31"/>
  <c r="AY154" i="31"/>
  <c r="AY173" i="31"/>
  <c r="AY32" i="34"/>
  <c r="AY68" i="34"/>
  <c r="AX171" i="34"/>
  <c r="AX152" i="34"/>
  <c r="AY34" i="34"/>
  <c r="AY70" i="34"/>
  <c r="AX173" i="34"/>
  <c r="AX154" i="34"/>
  <c r="BA67" i="31"/>
  <c r="BA31" i="31"/>
  <c r="AZ170" i="31"/>
  <c r="AZ151" i="31"/>
  <c r="AY30" i="36"/>
  <c r="AY66" i="36"/>
  <c r="AX169" i="36"/>
  <c r="AX150" i="36"/>
  <c r="BC27" i="35"/>
  <c r="BC63" i="35"/>
  <c r="BB147" i="35"/>
  <c r="BB166" i="35"/>
  <c r="AZ71" i="31"/>
  <c r="AZ35" i="31"/>
  <c r="AY174" i="31"/>
  <c r="AY155" i="31"/>
  <c r="AY33" i="34"/>
  <c r="AY69" i="34"/>
  <c r="AX172" i="34"/>
  <c r="AX153" i="34"/>
  <c r="BD25" i="35"/>
  <c r="BD61" i="35"/>
  <c r="BC164" i="35"/>
  <c r="BC145" i="35"/>
  <c r="AU197" i="34"/>
  <c r="AV191" i="36"/>
  <c r="BH41" i="33"/>
  <c r="BG55" i="33"/>
  <c r="BL41" i="30"/>
  <c r="BK55" i="30"/>
  <c r="AX61" i="32"/>
  <c r="AX62" i="32" s="1"/>
  <c r="AZ21" i="32"/>
  <c r="BA51" i="32" s="1"/>
  <c r="AZ29" i="32"/>
  <c r="BA59" i="32" s="1"/>
  <c r="BJ41" i="10"/>
  <c r="BI55" i="10"/>
  <c r="AV158" i="30"/>
  <c r="BG41" i="34"/>
  <c r="BF55" i="34"/>
  <c r="AW73" i="33"/>
  <c r="AW74" i="33" s="1"/>
  <c r="AY23" i="33"/>
  <c r="AZ59" i="33" s="1"/>
  <c r="AX37" i="33"/>
  <c r="AX143" i="30"/>
  <c r="AX162" i="30"/>
  <c r="AX37" i="30"/>
  <c r="AY23" i="30"/>
  <c r="AZ59" i="30" s="1"/>
  <c r="AV190" i="30"/>
  <c r="AV192" i="30" s="1"/>
  <c r="AV183" i="30"/>
  <c r="AV185" i="30" s="1"/>
  <c r="AU197" i="30"/>
  <c r="AU191" i="30"/>
  <c r="AU193" i="30" s="1"/>
  <c r="AY33" i="33"/>
  <c r="AZ69" i="33" s="1"/>
  <c r="AY29" i="33"/>
  <c r="AZ65" i="33" s="1"/>
  <c r="AY35" i="33"/>
  <c r="AZ71" i="33" s="1"/>
  <c r="AW73" i="30"/>
  <c r="AX173" i="30"/>
  <c r="AX154" i="30"/>
  <c r="AY34" i="30"/>
  <c r="AZ70" i="30" s="1"/>
  <c r="AX167" i="30"/>
  <c r="AX148" i="30"/>
  <c r="AY28" i="30"/>
  <c r="AZ64" i="30" s="1"/>
  <c r="AY26" i="33"/>
  <c r="AZ62" i="33" s="1"/>
  <c r="AW157" i="30"/>
  <c r="AY32" i="33"/>
  <c r="AZ68" i="33" s="1"/>
  <c r="AU184" i="30"/>
  <c r="AU186" i="30" s="1"/>
  <c r="AU196" i="30"/>
  <c r="AZ25" i="33"/>
  <c r="BA61" i="33" s="1"/>
  <c r="AX152" i="30"/>
  <c r="AX171" i="30"/>
  <c r="AY32" i="30"/>
  <c r="AZ68" i="30" s="1"/>
  <c r="AW176" i="30"/>
  <c r="AX150" i="30"/>
  <c r="AX169" i="30"/>
  <c r="AY30" i="30"/>
  <c r="AZ66" i="30" s="1"/>
  <c r="AY30" i="33"/>
  <c r="AZ66" i="33" s="1"/>
  <c r="AY26" i="30"/>
  <c r="AZ62" i="30" s="1"/>
  <c r="AX146" i="30"/>
  <c r="AX165" i="30"/>
  <c r="AY31" i="33"/>
  <c r="AZ67" i="33" s="1"/>
  <c r="AT198" i="30"/>
  <c r="AX166" i="30"/>
  <c r="AX147" i="30"/>
  <c r="AY27" i="30"/>
  <c r="AZ63" i="30" s="1"/>
  <c r="AY27" i="33"/>
  <c r="AZ63" i="33" s="1"/>
  <c r="AX163" i="30"/>
  <c r="AY24" i="30"/>
  <c r="AZ60" i="30" s="1"/>
  <c r="AX144" i="30"/>
  <c r="AY34" i="33"/>
  <c r="AZ70" i="33" s="1"/>
  <c r="AX164" i="30"/>
  <c r="AX145" i="30"/>
  <c r="AY25" i="30"/>
  <c r="AZ61" i="30" s="1"/>
  <c r="AY31" i="30"/>
  <c r="AZ67" i="30" s="1"/>
  <c r="AX170" i="30"/>
  <c r="AX151" i="30"/>
  <c r="AY24" i="33"/>
  <c r="AZ60" i="33" s="1"/>
  <c r="AV178" i="30"/>
  <c r="AV179" i="30" s="1"/>
  <c r="AV182" i="30"/>
  <c r="AV189" i="30"/>
  <c r="AX168" i="30"/>
  <c r="AY29" i="30"/>
  <c r="AZ65" i="30" s="1"/>
  <c r="AX149" i="30"/>
  <c r="AY35" i="30"/>
  <c r="AZ71" i="30" s="1"/>
  <c r="AX155" i="30"/>
  <c r="AX174" i="30"/>
  <c r="AY28" i="33"/>
  <c r="AZ64" i="33" s="1"/>
  <c r="AX153" i="30"/>
  <c r="AY33" i="30"/>
  <c r="AZ69" i="30" s="1"/>
  <c r="AX172" i="30"/>
  <c r="AT194" i="30"/>
  <c r="AV177" i="30"/>
  <c r="AZ23" i="31"/>
  <c r="BA59" i="31" s="1"/>
  <c r="AY162" i="31"/>
  <c r="AY143" i="31"/>
  <c r="BA25" i="32"/>
  <c r="BB55" i="32" s="1"/>
  <c r="AZ25" i="2"/>
  <c r="BA55" i="2" s="1"/>
  <c r="AZ24" i="2"/>
  <c r="BA54" i="2" s="1"/>
  <c r="BA20" i="2"/>
  <c r="BB50" i="2" s="1"/>
  <c r="AZ27" i="2"/>
  <c r="BA57" i="2" s="1"/>
  <c r="AZ23" i="2"/>
  <c r="BA53" i="2" s="1"/>
  <c r="AX61" i="2"/>
  <c r="AX62" i="2" s="1"/>
  <c r="AY29" i="2"/>
  <c r="AZ59" i="2" s="1"/>
  <c r="AZ21" i="2"/>
  <c r="BA51" i="2" s="1"/>
  <c r="AZ26" i="2"/>
  <c r="BA56" i="2" s="1"/>
  <c r="AZ28" i="2"/>
  <c r="BA58" i="2" s="1"/>
  <c r="AZ27" i="10"/>
  <c r="BA63" i="10" s="1"/>
  <c r="AZ34" i="10"/>
  <c r="BA70" i="10" s="1"/>
  <c r="AZ26" i="10"/>
  <c r="BA62" i="10" s="1"/>
  <c r="AZ32" i="10"/>
  <c r="BA68" i="10" s="1"/>
  <c r="AZ35" i="10"/>
  <c r="BA71" i="10" s="1"/>
  <c r="AZ31" i="10"/>
  <c r="BA67" i="10" s="1"/>
  <c r="AZ28" i="10"/>
  <c r="BA64" i="10" s="1"/>
  <c r="BA24" i="10"/>
  <c r="BB60" i="10" s="1"/>
  <c r="AZ25" i="10"/>
  <c r="BA61" i="10" s="1"/>
  <c r="AX73" i="10"/>
  <c r="AX74" i="10" s="1"/>
  <c r="AZ29" i="10"/>
  <c r="BA65" i="10" s="1"/>
  <c r="BA27" i="32"/>
  <c r="BB57" i="32" s="1"/>
  <c r="BA23" i="32"/>
  <c r="BB53" i="32" s="1"/>
  <c r="BB20" i="32"/>
  <c r="BC50" i="32" s="1"/>
  <c r="BA26" i="32"/>
  <c r="BB56" i="32" s="1"/>
  <c r="BA24" i="32"/>
  <c r="BB54" i="32" s="1"/>
  <c r="CA35" i="32" l="1"/>
  <c r="BZ46" i="32"/>
  <c r="BC2" i="50"/>
  <c r="BB21" i="50"/>
  <c r="BB23" i="50" s="1"/>
  <c r="BC20" i="50"/>
  <c r="BC27" i="50"/>
  <c r="AW186" i="31"/>
  <c r="AW74" i="30"/>
  <c r="AZ58" i="32"/>
  <c r="AZ28" i="32"/>
  <c r="AZ66" i="10"/>
  <c r="AZ30" i="10"/>
  <c r="AV198" i="31"/>
  <c r="BP2" i="43"/>
  <c r="BO78" i="43"/>
  <c r="BO83" i="43" s="1"/>
  <c r="BO77" i="43"/>
  <c r="BO82" i="43" s="1"/>
  <c r="BO80" i="43"/>
  <c r="BO79" i="43"/>
  <c r="BO84" i="43" s="1"/>
  <c r="BC77" i="33"/>
  <c r="BC40" i="33"/>
  <c r="BC92" i="33"/>
  <c r="BC58" i="33"/>
  <c r="BC22" i="33"/>
  <c r="BC67" i="28"/>
  <c r="BC75" i="28" s="1"/>
  <c r="BC87" i="28"/>
  <c r="BC95" i="28" s="1"/>
  <c r="BC103" i="28" s="1"/>
  <c r="BD4" i="36"/>
  <c r="BD4" i="34"/>
  <c r="BD4" i="32"/>
  <c r="BD4" i="30"/>
  <c r="BD4" i="43"/>
  <c r="BD4" i="50" s="1"/>
  <c r="BD4" i="33"/>
  <c r="BD4" i="29"/>
  <c r="BD4" i="31"/>
  <c r="BD4" i="35"/>
  <c r="BD4" i="10"/>
  <c r="BD77" i="2"/>
  <c r="BD65" i="2"/>
  <c r="BD49" i="2"/>
  <c r="BD34" i="2"/>
  <c r="BD19" i="2"/>
  <c r="BC22" i="30"/>
  <c r="BC142" i="30"/>
  <c r="BC188" i="30"/>
  <c r="BC77" i="30"/>
  <c r="BC92" i="30"/>
  <c r="BC126" i="30"/>
  <c r="BC109" i="30"/>
  <c r="BC181" i="30"/>
  <c r="BC161" i="30"/>
  <c r="BC58" i="30"/>
  <c r="BC40" i="30"/>
  <c r="BC89" i="43"/>
  <c r="BC76" i="43"/>
  <c r="BC58" i="43"/>
  <c r="BC22" i="43"/>
  <c r="BC40" i="43"/>
  <c r="BC40" i="10"/>
  <c r="BC77" i="10"/>
  <c r="BC92" i="10"/>
  <c r="BC58" i="10"/>
  <c r="BC22" i="10"/>
  <c r="BF5" i="28"/>
  <c r="BE4" i="2"/>
  <c r="BE21" i="28"/>
  <c r="BE13" i="28"/>
  <c r="BC77" i="32"/>
  <c r="BC34" i="32"/>
  <c r="BC65" i="32"/>
  <c r="BC49" i="32"/>
  <c r="BC19" i="32"/>
  <c r="BD34" i="28"/>
  <c r="BD59" i="28" s="1"/>
  <c r="BC188" i="35"/>
  <c r="BC181" i="35"/>
  <c r="BC109" i="35"/>
  <c r="BC142" i="35"/>
  <c r="BC77" i="35"/>
  <c r="BC58" i="35"/>
  <c r="BC92" i="35"/>
  <c r="BC161" i="35"/>
  <c r="BC40" i="35"/>
  <c r="BC126" i="35"/>
  <c r="BC22" i="35"/>
  <c r="BC142" i="34"/>
  <c r="BC161" i="34"/>
  <c r="BC188" i="34"/>
  <c r="BC181" i="34"/>
  <c r="BC92" i="34"/>
  <c r="BC77" i="34"/>
  <c r="BC109" i="34"/>
  <c r="BC22" i="34"/>
  <c r="BC126" i="34"/>
  <c r="BC40" i="34"/>
  <c r="BC58" i="34"/>
  <c r="BC142" i="36"/>
  <c r="BC109" i="36"/>
  <c r="BC92" i="36"/>
  <c r="BC188" i="36"/>
  <c r="BC77" i="36"/>
  <c r="BC40" i="36"/>
  <c r="BC126" i="36"/>
  <c r="BC161" i="36"/>
  <c r="BC181" i="36"/>
  <c r="BC22" i="36"/>
  <c r="BC58" i="36"/>
  <c r="BC126" i="29"/>
  <c r="BC142" i="29"/>
  <c r="BC92" i="29"/>
  <c r="BC161" i="29"/>
  <c r="BC22" i="29"/>
  <c r="BC40" i="29"/>
  <c r="BC58" i="29"/>
  <c r="BC181" i="29"/>
  <c r="BC77" i="29"/>
  <c r="BC188" i="29"/>
  <c r="BC109" i="29"/>
  <c r="BC181" i="31"/>
  <c r="BC161" i="31"/>
  <c r="BC126" i="31"/>
  <c r="BC92" i="31"/>
  <c r="BC58" i="31"/>
  <c r="BC22" i="31"/>
  <c r="BC109" i="31"/>
  <c r="BC188" i="31"/>
  <c r="BC40" i="31"/>
  <c r="BC142" i="31"/>
  <c r="BC77" i="31"/>
  <c r="BO39" i="2"/>
  <c r="BN46" i="2"/>
  <c r="AW158" i="35"/>
  <c r="AZ61" i="31"/>
  <c r="AZ73" i="31" s="1"/>
  <c r="AZ74" i="31" s="1"/>
  <c r="AY164" i="31"/>
  <c r="AY176" i="31" s="1"/>
  <c r="AY190" i="31" s="1"/>
  <c r="AY192" i="31" s="1"/>
  <c r="AY145" i="31"/>
  <c r="AY157" i="31" s="1"/>
  <c r="AY182" i="31" s="1"/>
  <c r="AZ25" i="31"/>
  <c r="AZ37" i="31" s="1"/>
  <c r="AY37" i="10"/>
  <c r="AZ52" i="32"/>
  <c r="AZ22" i="32"/>
  <c r="AV197" i="35"/>
  <c r="AV198" i="35" s="1"/>
  <c r="AV193" i="35"/>
  <c r="AV194" i="35" s="1"/>
  <c r="AX177" i="31"/>
  <c r="AZ69" i="10"/>
  <c r="AZ33" i="10"/>
  <c r="AW196" i="31"/>
  <c r="AW198" i="31" s="1"/>
  <c r="AV197" i="36"/>
  <c r="AV198" i="36" s="1"/>
  <c r="AV193" i="36"/>
  <c r="AW177" i="35"/>
  <c r="AX183" i="31"/>
  <c r="AX185" i="31" s="1"/>
  <c r="AX158" i="31"/>
  <c r="AW183" i="35"/>
  <c r="AW185" i="35" s="1"/>
  <c r="AW190" i="35"/>
  <c r="AW192" i="35" s="1"/>
  <c r="AX190" i="31"/>
  <c r="AX192" i="31" s="1"/>
  <c r="AW191" i="31"/>
  <c r="AW193" i="31" s="1"/>
  <c r="AW194" i="31" s="1"/>
  <c r="AW158" i="36"/>
  <c r="AX176" i="35"/>
  <c r="AX190" i="35" s="1"/>
  <c r="AX192" i="35" s="1"/>
  <c r="BP41" i="35"/>
  <c r="BO55" i="35"/>
  <c r="AU198" i="34"/>
  <c r="AW178" i="36"/>
  <c r="AW179" i="36" s="1"/>
  <c r="AW182" i="36"/>
  <c r="AZ59" i="10"/>
  <c r="AZ23" i="10"/>
  <c r="AY73" i="36"/>
  <c r="AY74" i="36" s="1"/>
  <c r="AX74" i="34"/>
  <c r="AX182" i="31"/>
  <c r="AX184" i="31" s="1"/>
  <c r="AX178" i="31"/>
  <c r="AX179" i="31" s="1"/>
  <c r="AV184" i="36"/>
  <c r="AV186" i="36" s="1"/>
  <c r="AU194" i="34"/>
  <c r="AW177" i="36"/>
  <c r="AW183" i="36"/>
  <c r="AW185" i="36" s="1"/>
  <c r="AX176" i="36"/>
  <c r="AX183" i="36" s="1"/>
  <c r="AX185" i="36" s="1"/>
  <c r="AX157" i="36"/>
  <c r="AX182" i="36" s="1"/>
  <c r="BA70" i="31"/>
  <c r="BA34" i="31"/>
  <c r="AZ154" i="31"/>
  <c r="AZ173" i="31"/>
  <c r="AW190" i="34"/>
  <c r="AW192" i="34" s="1"/>
  <c r="AW183" i="34"/>
  <c r="AW185" i="34" s="1"/>
  <c r="BE33" i="35"/>
  <c r="BE69" i="35"/>
  <c r="BD153" i="35"/>
  <c r="BD172" i="35"/>
  <c r="AZ30" i="34"/>
  <c r="AZ66" i="34"/>
  <c r="AY150" i="34"/>
  <c r="AY169" i="34"/>
  <c r="AZ32" i="36"/>
  <c r="AZ68" i="36"/>
  <c r="AY171" i="36"/>
  <c r="AY152" i="36"/>
  <c r="AZ28" i="36"/>
  <c r="AZ64" i="36"/>
  <c r="AY167" i="36"/>
  <c r="AY148" i="36"/>
  <c r="BC29" i="36"/>
  <c r="BC65" i="36"/>
  <c r="BB168" i="36"/>
  <c r="BB149" i="36"/>
  <c r="AX157" i="34"/>
  <c r="AW182" i="34"/>
  <c r="AW189" i="34"/>
  <c r="AZ34" i="34"/>
  <c r="AZ70" i="34"/>
  <c r="AY154" i="34"/>
  <c r="AY173" i="34"/>
  <c r="AZ25" i="36"/>
  <c r="AZ61" i="36"/>
  <c r="AY164" i="36"/>
  <c r="AY145" i="36"/>
  <c r="AZ26" i="34"/>
  <c r="AZ62" i="34"/>
  <c r="AY146" i="34"/>
  <c r="AY165" i="34"/>
  <c r="AV196" i="34"/>
  <c r="AV184" i="34"/>
  <c r="AV186" i="34" s="1"/>
  <c r="AZ35" i="36"/>
  <c r="AZ71" i="36"/>
  <c r="AY174" i="36"/>
  <c r="AY155" i="36"/>
  <c r="BD28" i="35"/>
  <c r="BD64" i="35"/>
  <c r="BC167" i="35"/>
  <c r="BC148" i="35"/>
  <c r="BA64" i="31"/>
  <c r="BA28" i="31"/>
  <c r="AZ148" i="31"/>
  <c r="AZ167" i="31"/>
  <c r="AX176" i="34"/>
  <c r="AZ28" i="34"/>
  <c r="AZ64" i="34"/>
  <c r="AY148" i="34"/>
  <c r="AY167" i="34"/>
  <c r="AZ24" i="34"/>
  <c r="AZ60" i="34"/>
  <c r="AY163" i="34"/>
  <c r="AY144" i="34"/>
  <c r="BB67" i="31"/>
  <c r="BB31" i="31"/>
  <c r="BA151" i="31"/>
  <c r="BA170" i="31"/>
  <c r="BA62" i="31"/>
  <c r="AZ165" i="31"/>
  <c r="BA26" i="31"/>
  <c r="AZ146" i="31"/>
  <c r="AV191" i="34"/>
  <c r="AV193" i="34" s="1"/>
  <c r="AV197" i="34"/>
  <c r="AX157" i="35"/>
  <c r="BE29" i="35"/>
  <c r="BE65" i="35"/>
  <c r="BD168" i="35"/>
  <c r="BD149" i="35"/>
  <c r="BA65" i="31"/>
  <c r="AZ149" i="31"/>
  <c r="AZ168" i="31"/>
  <c r="BA29" i="31"/>
  <c r="AY73" i="34"/>
  <c r="AY179" i="34" s="1"/>
  <c r="AZ33" i="36"/>
  <c r="AZ69" i="36"/>
  <c r="AY153" i="36"/>
  <c r="AY172" i="36"/>
  <c r="AW177" i="34"/>
  <c r="AZ26" i="36"/>
  <c r="AZ62" i="36"/>
  <c r="AY146" i="36"/>
  <c r="AY165" i="36"/>
  <c r="AZ33" i="34"/>
  <c r="AZ69" i="34"/>
  <c r="AY172" i="34"/>
  <c r="AY153" i="34"/>
  <c r="BD27" i="35"/>
  <c r="BD63" i="35"/>
  <c r="BC147" i="35"/>
  <c r="BC166" i="35"/>
  <c r="BA69" i="31"/>
  <c r="BA33" i="31"/>
  <c r="AZ172" i="31"/>
  <c r="AZ153" i="31"/>
  <c r="AZ31" i="34"/>
  <c r="AZ67" i="34"/>
  <c r="AY151" i="34"/>
  <c r="AY170" i="34"/>
  <c r="AY37" i="36"/>
  <c r="AY73" i="35"/>
  <c r="AY74" i="35" s="1"/>
  <c r="AU198" i="35"/>
  <c r="AZ23" i="34"/>
  <c r="AZ59" i="34"/>
  <c r="AY162" i="34"/>
  <c r="AY37" i="34"/>
  <c r="AY143" i="34"/>
  <c r="BH26" i="35"/>
  <c r="BH62" i="35"/>
  <c r="BG165" i="35"/>
  <c r="BG146" i="35"/>
  <c r="AZ23" i="35"/>
  <c r="AZ59" i="35"/>
  <c r="AY162" i="35"/>
  <c r="AY37" i="35"/>
  <c r="AY143" i="35"/>
  <c r="AZ29" i="34"/>
  <c r="AZ65" i="34"/>
  <c r="AY149" i="34"/>
  <c r="AY168" i="34"/>
  <c r="AZ34" i="36"/>
  <c r="AZ70" i="36"/>
  <c r="AY154" i="36"/>
  <c r="AY173" i="36"/>
  <c r="AZ25" i="34"/>
  <c r="AZ61" i="34"/>
  <c r="AY145" i="34"/>
  <c r="AY164" i="34"/>
  <c r="BE30" i="35"/>
  <c r="BE66" i="35"/>
  <c r="BD150" i="35"/>
  <c r="BD169" i="35"/>
  <c r="AZ35" i="34"/>
  <c r="AZ71" i="34"/>
  <c r="AY155" i="34"/>
  <c r="AY174" i="34"/>
  <c r="AU194" i="35"/>
  <c r="AZ32" i="34"/>
  <c r="AZ68" i="34"/>
  <c r="AY152" i="34"/>
  <c r="AY171" i="34"/>
  <c r="AZ27" i="34"/>
  <c r="AZ63" i="34"/>
  <c r="AY147" i="34"/>
  <c r="AY166" i="34"/>
  <c r="AW178" i="35"/>
  <c r="AW179" i="35" s="1"/>
  <c r="AW189" i="35"/>
  <c r="AW182" i="35"/>
  <c r="AZ27" i="36"/>
  <c r="AZ63" i="36"/>
  <c r="AY147" i="36"/>
  <c r="AY166" i="36"/>
  <c r="BA60" i="31"/>
  <c r="AZ144" i="31"/>
  <c r="BA24" i="31"/>
  <c r="AZ163" i="31"/>
  <c r="BA63" i="31"/>
  <c r="BA27" i="31"/>
  <c r="AZ147" i="31"/>
  <c r="AZ166" i="31"/>
  <c r="BA71" i="31"/>
  <c r="AZ174" i="31"/>
  <c r="BA35" i="31"/>
  <c r="AZ155" i="31"/>
  <c r="AZ24" i="36"/>
  <c r="AZ60" i="36"/>
  <c r="AY163" i="36"/>
  <c r="AY144" i="36"/>
  <c r="BE35" i="35"/>
  <c r="BE71" i="35"/>
  <c r="BD155" i="35"/>
  <c r="BD174" i="35"/>
  <c r="AZ31" i="35"/>
  <c r="AZ67" i="35"/>
  <c r="AY151" i="35"/>
  <c r="AY170" i="35"/>
  <c r="AW158" i="34"/>
  <c r="BE25" i="35"/>
  <c r="BE61" i="35"/>
  <c r="BD164" i="35"/>
  <c r="BD145" i="35"/>
  <c r="AZ30" i="36"/>
  <c r="AZ66" i="36"/>
  <c r="AY169" i="36"/>
  <c r="AY150" i="36"/>
  <c r="AZ34" i="35"/>
  <c r="AZ70" i="35"/>
  <c r="AY154" i="35"/>
  <c r="AY173" i="35"/>
  <c r="BB24" i="35"/>
  <c r="BB60" i="35"/>
  <c r="BA144" i="35"/>
  <c r="BA163" i="35"/>
  <c r="BD32" i="35"/>
  <c r="BD68" i="35"/>
  <c r="BC171" i="35"/>
  <c r="BC152" i="35"/>
  <c r="AZ31" i="36"/>
  <c r="AZ67" i="36"/>
  <c r="AY170" i="36"/>
  <c r="AY151" i="36"/>
  <c r="BA23" i="36"/>
  <c r="BA59" i="36"/>
  <c r="AZ143" i="36"/>
  <c r="AZ162" i="36"/>
  <c r="BA66" i="31"/>
  <c r="AZ150" i="31"/>
  <c r="AZ169" i="31"/>
  <c r="BA30" i="31"/>
  <c r="BA68" i="31"/>
  <c r="AZ171" i="31"/>
  <c r="BA32" i="31"/>
  <c r="AZ152" i="31"/>
  <c r="AZ52" i="2"/>
  <c r="AZ22" i="2"/>
  <c r="AW197" i="36"/>
  <c r="AW191" i="36"/>
  <c r="AW193" i="36" s="1"/>
  <c r="BI41" i="33"/>
  <c r="BH55" i="33"/>
  <c r="BM41" i="30"/>
  <c r="BL55" i="30"/>
  <c r="AY61" i="32"/>
  <c r="AY62" i="32" s="1"/>
  <c r="BA29" i="32"/>
  <c r="BB59" i="32" s="1"/>
  <c r="BA21" i="32"/>
  <c r="BB51" i="32" s="1"/>
  <c r="BK41" i="10"/>
  <c r="BJ55" i="10"/>
  <c r="BH41" i="34"/>
  <c r="BG55" i="34"/>
  <c r="AW177" i="30"/>
  <c r="AU194" i="30"/>
  <c r="AU198" i="30"/>
  <c r="AY172" i="30"/>
  <c r="AY153" i="30"/>
  <c r="AZ33" i="30"/>
  <c r="BA69" i="30" s="1"/>
  <c r="AZ27" i="33"/>
  <c r="BA63" i="33" s="1"/>
  <c r="AW190" i="30"/>
  <c r="AW192" i="30" s="1"/>
  <c r="AW183" i="30"/>
  <c r="AW185" i="30" s="1"/>
  <c r="AZ32" i="33"/>
  <c r="BA68" i="33" s="1"/>
  <c r="AZ29" i="33"/>
  <c r="BA65" i="33" s="1"/>
  <c r="AY37" i="30"/>
  <c r="AY162" i="30"/>
  <c r="AZ23" i="30"/>
  <c r="BA59" i="30" s="1"/>
  <c r="AY143" i="30"/>
  <c r="AY149" i="30"/>
  <c r="AY168" i="30"/>
  <c r="AZ29" i="30"/>
  <c r="BA65" i="30" s="1"/>
  <c r="AY173" i="30"/>
  <c r="AZ34" i="30"/>
  <c r="BA70" i="30" s="1"/>
  <c r="AY154" i="30"/>
  <c r="AZ34" i="33"/>
  <c r="BA70" i="33" s="1"/>
  <c r="AW189" i="30"/>
  <c r="AW158" i="30"/>
  <c r="AW182" i="30"/>
  <c r="AW178" i="30"/>
  <c r="AW179" i="30" s="1"/>
  <c r="AZ33" i="33"/>
  <c r="BA69" i="33" s="1"/>
  <c r="AX176" i="30"/>
  <c r="AY165" i="30"/>
  <c r="AY146" i="30"/>
  <c r="AZ26" i="30"/>
  <c r="BA62" i="30" s="1"/>
  <c r="AZ26" i="33"/>
  <c r="BA62" i="33" s="1"/>
  <c r="AX157" i="30"/>
  <c r="AV191" i="30"/>
  <c r="AV193" i="30" s="1"/>
  <c r="AV197" i="30"/>
  <c r="AY170" i="30"/>
  <c r="AY151" i="30"/>
  <c r="AZ31" i="30"/>
  <c r="BA67" i="30" s="1"/>
  <c r="AZ30" i="33"/>
  <c r="BA66" i="33" s="1"/>
  <c r="AX73" i="30"/>
  <c r="AX74" i="30" s="1"/>
  <c r="AY155" i="30"/>
  <c r="AY174" i="30"/>
  <c r="AZ35" i="30"/>
  <c r="BA71" i="30" s="1"/>
  <c r="AV196" i="30"/>
  <c r="AV184" i="30"/>
  <c r="AV186" i="30" s="1"/>
  <c r="AZ24" i="30"/>
  <c r="BA60" i="30" s="1"/>
  <c r="AY144" i="30"/>
  <c r="AY163" i="30"/>
  <c r="AY166" i="30"/>
  <c r="AY147" i="30"/>
  <c r="AZ27" i="30"/>
  <c r="BA63" i="30" s="1"/>
  <c r="AY171" i="30"/>
  <c r="AY152" i="30"/>
  <c r="AZ32" i="30"/>
  <c r="BA68" i="30" s="1"/>
  <c r="AY167" i="30"/>
  <c r="AY148" i="30"/>
  <c r="AZ28" i="30"/>
  <c r="BA64" i="30" s="1"/>
  <c r="AY164" i="30"/>
  <c r="AZ25" i="30"/>
  <c r="BA61" i="30" s="1"/>
  <c r="AY145" i="30"/>
  <c r="AZ31" i="33"/>
  <c r="BA67" i="33" s="1"/>
  <c r="AY169" i="30"/>
  <c r="AY150" i="30"/>
  <c r="AZ30" i="30"/>
  <c r="BA66" i="30" s="1"/>
  <c r="BA25" i="33"/>
  <c r="BB61" i="33" s="1"/>
  <c r="AZ35" i="33"/>
  <c r="BA71" i="33" s="1"/>
  <c r="AX73" i="33"/>
  <c r="AX74" i="33" s="1"/>
  <c r="AZ28" i="33"/>
  <c r="BA64" i="33" s="1"/>
  <c r="AZ24" i="33"/>
  <c r="BA60" i="33" s="1"/>
  <c r="AZ23" i="33"/>
  <c r="BA59" i="33" s="1"/>
  <c r="AY37" i="33"/>
  <c r="AX191" i="31"/>
  <c r="BA23" i="31"/>
  <c r="BB59" i="31" s="1"/>
  <c r="AZ162" i="31"/>
  <c r="AZ143" i="31"/>
  <c r="BB25" i="32"/>
  <c r="BC55" i="32" s="1"/>
  <c r="BA25" i="2"/>
  <c r="BB55" i="2" s="1"/>
  <c r="BA23" i="2"/>
  <c r="BB53" i="2" s="1"/>
  <c r="BB20" i="2"/>
  <c r="BC50" i="2" s="1"/>
  <c r="AZ29" i="2"/>
  <c r="AY61" i="2"/>
  <c r="AY62" i="2" s="1"/>
  <c r="AY31" i="2"/>
  <c r="BA24" i="2"/>
  <c r="BB54" i="2" s="1"/>
  <c r="BA26" i="2"/>
  <c r="BB56" i="2" s="1"/>
  <c r="BA21" i="2"/>
  <c r="BB51" i="2" s="1"/>
  <c r="BA28" i="2"/>
  <c r="BB58" i="2" s="1"/>
  <c r="BA27" i="2"/>
  <c r="BB57" i="2" s="1"/>
  <c r="BB24" i="10"/>
  <c r="BC60" i="10" s="1"/>
  <c r="BA35" i="10"/>
  <c r="BB71" i="10" s="1"/>
  <c r="BA29" i="10"/>
  <c r="BB65" i="10" s="1"/>
  <c r="BA32" i="10"/>
  <c r="BB68" i="10" s="1"/>
  <c r="BA26" i="10"/>
  <c r="BB62" i="10" s="1"/>
  <c r="AY73" i="10"/>
  <c r="AY74" i="10" s="1"/>
  <c r="BA25" i="10"/>
  <c r="BB61" i="10" s="1"/>
  <c r="BA34" i="10"/>
  <c r="BB70" i="10" s="1"/>
  <c r="BA31" i="10"/>
  <c r="BB67" i="10" s="1"/>
  <c r="BA28" i="10"/>
  <c r="BB64" i="10" s="1"/>
  <c r="BA27" i="10"/>
  <c r="BB63" i="10" s="1"/>
  <c r="BC20" i="32"/>
  <c r="BD50" i="32" s="1"/>
  <c r="BB26" i="32"/>
  <c r="BC56" i="32" s="1"/>
  <c r="BB23" i="32"/>
  <c r="BC53" i="32" s="1"/>
  <c r="BB24" i="32"/>
  <c r="BC54" i="32" s="1"/>
  <c r="BB27" i="32"/>
  <c r="BC57" i="32" s="1"/>
  <c r="CB35" i="32" l="1"/>
  <c r="CA46" i="32"/>
  <c r="BC21" i="50"/>
  <c r="BC23" i="50" s="1"/>
  <c r="BD2" i="50"/>
  <c r="BD20" i="50"/>
  <c r="BD27" i="50"/>
  <c r="AZ31" i="32"/>
  <c r="BA58" i="32"/>
  <c r="BA28" i="32"/>
  <c r="BA66" i="10"/>
  <c r="BA30" i="10"/>
  <c r="AZ37" i="10"/>
  <c r="AX158" i="35"/>
  <c r="BQ2" i="43"/>
  <c r="BP80" i="43"/>
  <c r="BP77" i="43"/>
  <c r="BP82" i="43" s="1"/>
  <c r="BP78" i="43"/>
  <c r="BP83" i="43" s="1"/>
  <c r="BP79" i="43"/>
  <c r="BP84" i="43" s="1"/>
  <c r="BD126" i="29"/>
  <c r="BD188" i="29"/>
  <c r="BD181" i="29"/>
  <c r="BD22" i="29"/>
  <c r="BD40" i="29"/>
  <c r="BD58" i="29"/>
  <c r="BD77" i="29"/>
  <c r="BD161" i="29"/>
  <c r="BD92" i="29"/>
  <c r="BD142" i="29"/>
  <c r="BD109" i="29"/>
  <c r="BE34" i="28"/>
  <c r="BE59" i="28" s="1"/>
  <c r="BD92" i="33"/>
  <c r="BD58" i="33"/>
  <c r="BD22" i="33"/>
  <c r="BD77" i="33"/>
  <c r="BD40" i="33"/>
  <c r="BD76" i="43"/>
  <c r="BD58" i="43"/>
  <c r="BD40" i="43"/>
  <c r="BD89" i="43"/>
  <c r="BD22" i="43"/>
  <c r="BE4" i="36"/>
  <c r="BE4" i="34"/>
  <c r="BE4" i="32"/>
  <c r="BE4" i="30"/>
  <c r="BE4" i="33"/>
  <c r="BE4" i="29"/>
  <c r="BE4" i="31"/>
  <c r="BE4" i="10"/>
  <c r="BE4" i="43"/>
  <c r="BE4" i="50" s="1"/>
  <c r="BE4" i="35"/>
  <c r="BE77" i="2"/>
  <c r="BE65" i="2"/>
  <c r="BE49" i="2"/>
  <c r="BE34" i="2"/>
  <c r="BE19" i="2"/>
  <c r="BD161" i="30"/>
  <c r="BD188" i="30"/>
  <c r="BD92" i="30"/>
  <c r="BD126" i="30"/>
  <c r="BD109" i="30"/>
  <c r="BD181" i="30"/>
  <c r="BD142" i="30"/>
  <c r="BD22" i="30"/>
  <c r="BD58" i="30"/>
  <c r="BD40" i="30"/>
  <c r="BD77" i="30"/>
  <c r="BG5" i="28"/>
  <c r="BF4" i="2"/>
  <c r="BF21" i="28"/>
  <c r="BF13" i="28"/>
  <c r="BD65" i="32"/>
  <c r="BD77" i="32"/>
  <c r="BD19" i="32"/>
  <c r="BD49" i="32"/>
  <c r="BD34" i="32"/>
  <c r="BD77" i="10"/>
  <c r="BD40" i="10"/>
  <c r="BD92" i="10"/>
  <c r="BD58" i="10"/>
  <c r="BD22" i="10"/>
  <c r="BD181" i="34"/>
  <c r="BD142" i="34"/>
  <c r="BD188" i="34"/>
  <c r="BD126" i="34"/>
  <c r="BD40" i="34"/>
  <c r="BD109" i="34"/>
  <c r="BD92" i="34"/>
  <c r="BD22" i="34"/>
  <c r="BD161" i="34"/>
  <c r="BD58" i="34"/>
  <c r="BD77" i="34"/>
  <c r="BD161" i="35"/>
  <c r="BD142" i="35"/>
  <c r="BD22" i="35"/>
  <c r="BD92" i="35"/>
  <c r="BD126" i="35"/>
  <c r="BD181" i="35"/>
  <c r="BD77" i="35"/>
  <c r="BD40" i="35"/>
  <c r="BD109" i="35"/>
  <c r="BD58" i="35"/>
  <c r="BD188" i="35"/>
  <c r="BD181" i="36"/>
  <c r="BD126" i="36"/>
  <c r="BD161" i="36"/>
  <c r="BD109" i="36"/>
  <c r="BD92" i="36"/>
  <c r="BD22" i="36"/>
  <c r="BD188" i="36"/>
  <c r="BD58" i="36"/>
  <c r="BD40" i="36"/>
  <c r="BD77" i="36"/>
  <c r="BD142" i="36"/>
  <c r="BD87" i="28"/>
  <c r="BD95" i="28" s="1"/>
  <c r="BD103" i="28" s="1"/>
  <c r="BD67" i="28"/>
  <c r="BD75" i="28" s="1"/>
  <c r="BD188" i="31"/>
  <c r="BD161" i="31"/>
  <c r="BD142" i="31"/>
  <c r="BD126" i="31"/>
  <c r="BD181" i="31"/>
  <c r="BD77" i="31"/>
  <c r="BD58" i="31"/>
  <c r="BD40" i="31"/>
  <c r="BD22" i="31"/>
  <c r="BD92" i="31"/>
  <c r="BD109" i="31"/>
  <c r="BP39" i="2"/>
  <c r="BO46" i="2"/>
  <c r="AX183" i="35"/>
  <c r="AX185" i="35" s="1"/>
  <c r="BA61" i="31"/>
  <c r="BA73" i="31" s="1"/>
  <c r="BA74" i="31" s="1"/>
  <c r="BA25" i="31"/>
  <c r="BA37" i="31" s="1"/>
  <c r="AZ164" i="31"/>
  <c r="AZ176" i="31" s="1"/>
  <c r="AZ190" i="31" s="1"/>
  <c r="AZ192" i="31" s="1"/>
  <c r="AZ145" i="31"/>
  <c r="AZ157" i="31" s="1"/>
  <c r="BA52" i="32"/>
  <c r="BA22" i="32"/>
  <c r="AV194" i="36"/>
  <c r="BA69" i="10"/>
  <c r="BA33" i="10"/>
  <c r="AY158" i="31"/>
  <c r="AY189" i="31"/>
  <c r="AY191" i="31" s="1"/>
  <c r="AY193" i="31" s="1"/>
  <c r="AX186" i="31"/>
  <c r="AX177" i="35"/>
  <c r="AZ73" i="36"/>
  <c r="AZ74" i="36" s="1"/>
  <c r="AX196" i="31"/>
  <c r="AX197" i="31"/>
  <c r="AX193" i="31"/>
  <c r="AX177" i="36"/>
  <c r="AY183" i="31"/>
  <c r="AY185" i="31" s="1"/>
  <c r="AY177" i="31"/>
  <c r="AY74" i="34"/>
  <c r="AW196" i="36"/>
  <c r="AW198" i="36" s="1"/>
  <c r="AW184" i="36"/>
  <c r="AW186" i="36" s="1"/>
  <c r="AW194" i="36" s="1"/>
  <c r="AZ37" i="36"/>
  <c r="AY157" i="36"/>
  <c r="BQ41" i="35"/>
  <c r="BP55" i="35"/>
  <c r="AY176" i="36"/>
  <c r="AY190" i="36" s="1"/>
  <c r="AY192" i="36" s="1"/>
  <c r="BA59" i="10"/>
  <c r="BA23" i="10"/>
  <c r="AX190" i="36"/>
  <c r="AX192" i="36" s="1"/>
  <c r="AX158" i="34"/>
  <c r="AX158" i="36"/>
  <c r="AX177" i="34"/>
  <c r="AX189" i="36"/>
  <c r="AX191" i="36" s="1"/>
  <c r="AY178" i="31"/>
  <c r="AY179" i="31" s="1"/>
  <c r="AX178" i="36"/>
  <c r="AX179" i="36" s="1"/>
  <c r="AY176" i="34"/>
  <c r="AY183" i="34" s="1"/>
  <c r="AY185" i="34" s="1"/>
  <c r="BA31" i="36"/>
  <c r="BA67" i="36"/>
  <c r="AZ151" i="36"/>
  <c r="AZ170" i="36"/>
  <c r="BC24" i="35"/>
  <c r="BC60" i="35"/>
  <c r="BB163" i="35"/>
  <c r="BB144" i="35"/>
  <c r="BA30" i="36"/>
  <c r="BA66" i="36"/>
  <c r="AZ150" i="36"/>
  <c r="AZ169" i="36"/>
  <c r="BB60" i="31"/>
  <c r="BA163" i="31"/>
  <c r="BB24" i="31"/>
  <c r="BA144" i="31"/>
  <c r="AW184" i="35"/>
  <c r="AW186" i="35" s="1"/>
  <c r="AW196" i="35"/>
  <c r="AZ73" i="34"/>
  <c r="AZ179" i="34" s="1"/>
  <c r="BF29" i="35"/>
  <c r="BF65" i="35"/>
  <c r="BE149" i="35"/>
  <c r="BE168" i="35"/>
  <c r="BB68" i="31"/>
  <c r="BA171" i="31"/>
  <c r="BA152" i="31"/>
  <c r="BB32" i="31"/>
  <c r="AW197" i="35"/>
  <c r="AW191" i="35"/>
  <c r="AW193" i="35" s="1"/>
  <c r="BA35" i="34"/>
  <c r="BA71" i="34"/>
  <c r="AZ174" i="34"/>
  <c r="AZ155" i="34"/>
  <c r="BA25" i="34"/>
  <c r="BA61" i="34"/>
  <c r="AZ145" i="34"/>
  <c r="AZ164" i="34"/>
  <c r="BA29" i="34"/>
  <c r="BA65" i="34"/>
  <c r="AZ149" i="34"/>
  <c r="AZ168" i="34"/>
  <c r="BA23" i="34"/>
  <c r="BA59" i="34"/>
  <c r="AZ37" i="34"/>
  <c r="AZ143" i="34"/>
  <c r="AZ162" i="34"/>
  <c r="BA31" i="34"/>
  <c r="BA67" i="34"/>
  <c r="AZ170" i="34"/>
  <c r="AZ151" i="34"/>
  <c r="BB65" i="31"/>
  <c r="BA149" i="31"/>
  <c r="BB29" i="31"/>
  <c r="BA168" i="31"/>
  <c r="AX189" i="35"/>
  <c r="AX182" i="35"/>
  <c r="AX178" i="35"/>
  <c r="AX179" i="35" s="1"/>
  <c r="BA24" i="34"/>
  <c r="BA60" i="34"/>
  <c r="AZ144" i="34"/>
  <c r="AZ163" i="34"/>
  <c r="BB64" i="31"/>
  <c r="BB28" i="31"/>
  <c r="BA148" i="31"/>
  <c r="BA167" i="31"/>
  <c r="BA33" i="36"/>
  <c r="BA69" i="36"/>
  <c r="AZ153" i="36"/>
  <c r="AZ172" i="36"/>
  <c r="BA31" i="35"/>
  <c r="BA67" i="35"/>
  <c r="AZ170" i="35"/>
  <c r="AZ151" i="35"/>
  <c r="BA24" i="36"/>
  <c r="BA60" i="36"/>
  <c r="AZ144" i="36"/>
  <c r="AZ163" i="36"/>
  <c r="AY157" i="35"/>
  <c r="BE27" i="35"/>
  <c r="BE63" i="35"/>
  <c r="BD147" i="35"/>
  <c r="BD166" i="35"/>
  <c r="BA26" i="36"/>
  <c r="BA62" i="36"/>
  <c r="AZ165" i="36"/>
  <c r="AZ146" i="36"/>
  <c r="BA35" i="36"/>
  <c r="BA71" i="36"/>
  <c r="AZ174" i="36"/>
  <c r="AZ155" i="36"/>
  <c r="BA26" i="34"/>
  <c r="BA62" i="34"/>
  <c r="AZ165" i="34"/>
  <c r="AZ146" i="34"/>
  <c r="BD29" i="36"/>
  <c r="BD65" i="36"/>
  <c r="BC149" i="36"/>
  <c r="BC168" i="36"/>
  <c r="BA32" i="36"/>
  <c r="BA68" i="36"/>
  <c r="AZ171" i="36"/>
  <c r="AZ152" i="36"/>
  <c r="BF33" i="35"/>
  <c r="BF69" i="35"/>
  <c r="BE172" i="35"/>
  <c r="BE153" i="35"/>
  <c r="BI26" i="35"/>
  <c r="BI62" i="35"/>
  <c r="BH146" i="35"/>
  <c r="BH165" i="35"/>
  <c r="BA34" i="34"/>
  <c r="BA70" i="34"/>
  <c r="AZ173" i="34"/>
  <c r="AZ154" i="34"/>
  <c r="BB66" i="31"/>
  <c r="BB30" i="31"/>
  <c r="BA169" i="31"/>
  <c r="BA150" i="31"/>
  <c r="BB23" i="36"/>
  <c r="BB59" i="36"/>
  <c r="BA162" i="36"/>
  <c r="BA143" i="36"/>
  <c r="BE32" i="35"/>
  <c r="BE68" i="35"/>
  <c r="BD152" i="35"/>
  <c r="BD171" i="35"/>
  <c r="BA34" i="35"/>
  <c r="BA70" i="35"/>
  <c r="AZ154" i="35"/>
  <c r="AZ173" i="35"/>
  <c r="BF25" i="35"/>
  <c r="BF61" i="35"/>
  <c r="BE145" i="35"/>
  <c r="BE164" i="35"/>
  <c r="BA32" i="34"/>
  <c r="BA68" i="34"/>
  <c r="AZ152" i="34"/>
  <c r="AZ171" i="34"/>
  <c r="AY176" i="35"/>
  <c r="BC67" i="31"/>
  <c r="BC31" i="31"/>
  <c r="BB170" i="31"/>
  <c r="BB151" i="31"/>
  <c r="AW197" i="34"/>
  <c r="AW191" i="34"/>
  <c r="AW193" i="34" s="1"/>
  <c r="BB70" i="31"/>
  <c r="BB34" i="31"/>
  <c r="BA173" i="31"/>
  <c r="BA154" i="31"/>
  <c r="BB71" i="31"/>
  <c r="BB35" i="31"/>
  <c r="BA174" i="31"/>
  <c r="BA155" i="31"/>
  <c r="BB63" i="31"/>
  <c r="BB27" i="31"/>
  <c r="BA147" i="31"/>
  <c r="BA166" i="31"/>
  <c r="BF30" i="35"/>
  <c r="BF66" i="35"/>
  <c r="BE169" i="35"/>
  <c r="BE150" i="35"/>
  <c r="BA34" i="36"/>
  <c r="BA70" i="36"/>
  <c r="AZ173" i="36"/>
  <c r="AZ154" i="36"/>
  <c r="AZ73" i="35"/>
  <c r="AZ74" i="35" s="1"/>
  <c r="AY157" i="34"/>
  <c r="BB69" i="31"/>
  <c r="BB33" i="31"/>
  <c r="BA153" i="31"/>
  <c r="BA172" i="31"/>
  <c r="BA28" i="34"/>
  <c r="BA64" i="34"/>
  <c r="AZ167" i="34"/>
  <c r="AZ148" i="34"/>
  <c r="AV194" i="34"/>
  <c r="AW184" i="34"/>
  <c r="AW186" i="34" s="1"/>
  <c r="AW196" i="34"/>
  <c r="AZ31" i="2"/>
  <c r="BA59" i="2"/>
  <c r="BA52" i="2"/>
  <c r="BA22" i="2"/>
  <c r="BF35" i="35"/>
  <c r="BF71" i="35"/>
  <c r="BE155" i="35"/>
  <c r="BE174" i="35"/>
  <c r="BA27" i="36"/>
  <c r="BA63" i="36"/>
  <c r="AZ166" i="36"/>
  <c r="AZ147" i="36"/>
  <c r="BA27" i="34"/>
  <c r="BA63" i="34"/>
  <c r="AZ166" i="34"/>
  <c r="AZ147" i="34"/>
  <c r="BA23" i="35"/>
  <c r="BA59" i="35"/>
  <c r="AZ37" i="35"/>
  <c r="AZ162" i="35"/>
  <c r="AZ143" i="35"/>
  <c r="BA33" i="34"/>
  <c r="BA69" i="34"/>
  <c r="AZ172" i="34"/>
  <c r="AZ153" i="34"/>
  <c r="BB62" i="31"/>
  <c r="BA146" i="31"/>
  <c r="BB26" i="31"/>
  <c r="BA165" i="31"/>
  <c r="AX190" i="34"/>
  <c r="AX192" i="34" s="1"/>
  <c r="AX183" i="34"/>
  <c r="AX185" i="34" s="1"/>
  <c r="BE28" i="35"/>
  <c r="BE64" i="35"/>
  <c r="BD148" i="35"/>
  <c r="BD167" i="35"/>
  <c r="AV198" i="34"/>
  <c r="BA25" i="36"/>
  <c r="BA61" i="36"/>
  <c r="AZ164" i="36"/>
  <c r="AZ145" i="36"/>
  <c r="AX189" i="34"/>
  <c r="AX182" i="34"/>
  <c r="BA28" i="36"/>
  <c r="BA64" i="36"/>
  <c r="AZ167" i="36"/>
  <c r="AZ148" i="36"/>
  <c r="BA30" i="34"/>
  <c r="BA66" i="34"/>
  <c r="AZ169" i="34"/>
  <c r="AZ150" i="34"/>
  <c r="AX184" i="36"/>
  <c r="AX186" i="36" s="1"/>
  <c r="AX196" i="36"/>
  <c r="BJ41" i="33"/>
  <c r="BI55" i="33"/>
  <c r="BN41" i="30"/>
  <c r="BM55" i="30"/>
  <c r="AZ61" i="32"/>
  <c r="AZ62" i="32" s="1"/>
  <c r="BB21" i="32"/>
  <c r="BC51" i="32" s="1"/>
  <c r="BB29" i="32"/>
  <c r="BC59" i="32" s="1"/>
  <c r="BL41" i="10"/>
  <c r="BK55" i="10"/>
  <c r="BI41" i="34"/>
  <c r="BH55" i="34"/>
  <c r="AV198" i="30"/>
  <c r="AV194" i="30"/>
  <c r="AX158" i="30"/>
  <c r="AZ169" i="30"/>
  <c r="AZ150" i="30"/>
  <c r="BA30" i="30"/>
  <c r="BB66" i="30" s="1"/>
  <c r="AZ164" i="30"/>
  <c r="AZ145" i="30"/>
  <c r="BA25" i="30"/>
  <c r="BB61" i="30" s="1"/>
  <c r="BA27" i="30"/>
  <c r="BB63" i="30" s="1"/>
  <c r="AZ147" i="30"/>
  <c r="AZ166" i="30"/>
  <c r="BA30" i="33"/>
  <c r="BB66" i="33" s="1"/>
  <c r="AZ146" i="30"/>
  <c r="AZ165" i="30"/>
  <c r="BA26" i="30"/>
  <c r="BB62" i="30" s="1"/>
  <c r="BA28" i="33"/>
  <c r="BB64" i="33" s="1"/>
  <c r="AW196" i="30"/>
  <c r="AW184" i="30"/>
  <c r="AW186" i="30" s="1"/>
  <c r="BA34" i="33"/>
  <c r="BB70" i="33" s="1"/>
  <c r="BA29" i="33"/>
  <c r="BB65" i="33" s="1"/>
  <c r="AZ167" i="30"/>
  <c r="AZ148" i="30"/>
  <c r="BA28" i="30"/>
  <c r="BB64" i="30" s="1"/>
  <c r="BA27" i="33"/>
  <c r="BB63" i="33" s="1"/>
  <c r="AZ152" i="30"/>
  <c r="AZ171" i="30"/>
  <c r="BA32" i="30"/>
  <c r="BB68" i="30" s="1"/>
  <c r="AZ174" i="30"/>
  <c r="BA35" i="30"/>
  <c r="BB71" i="30" s="1"/>
  <c r="AZ155" i="30"/>
  <c r="AW197" i="30"/>
  <c r="AW191" i="30"/>
  <c r="AW193" i="30" s="1"/>
  <c r="AY157" i="30"/>
  <c r="BA23" i="33"/>
  <c r="BB59" i="33" s="1"/>
  <c r="AZ37" i="33"/>
  <c r="BA35" i="33"/>
  <c r="BB71" i="33" s="1"/>
  <c r="BA31" i="33"/>
  <c r="BB67" i="33" s="1"/>
  <c r="AX182" i="30"/>
  <c r="AX189" i="30"/>
  <c r="AX178" i="30"/>
  <c r="AX179" i="30" s="1"/>
  <c r="BA34" i="30"/>
  <c r="BB70" i="30" s="1"/>
  <c r="AZ173" i="30"/>
  <c r="AZ154" i="30"/>
  <c r="BA23" i="30"/>
  <c r="BB59" i="30" s="1"/>
  <c r="AZ143" i="30"/>
  <c r="AZ162" i="30"/>
  <c r="AZ37" i="30"/>
  <c r="AZ153" i="30"/>
  <c r="BA33" i="30"/>
  <c r="BB69" i="30" s="1"/>
  <c r="AZ172" i="30"/>
  <c r="AY73" i="33"/>
  <c r="AY74" i="33" s="1"/>
  <c r="BA26" i="33"/>
  <c r="BB62" i="33" s="1"/>
  <c r="AX190" i="30"/>
  <c r="AX192" i="30" s="1"/>
  <c r="AX183" i="30"/>
  <c r="AX185" i="30" s="1"/>
  <c r="AY176" i="30"/>
  <c r="BB25" i="33"/>
  <c r="BC61" i="33" s="1"/>
  <c r="AZ151" i="30"/>
  <c r="AZ170" i="30"/>
  <c r="BA31" i="30"/>
  <c r="BB67" i="30" s="1"/>
  <c r="BA33" i="33"/>
  <c r="BB69" i="33" s="1"/>
  <c r="AY73" i="30"/>
  <c r="AY74" i="30" s="1"/>
  <c r="BA32" i="33"/>
  <c r="BB68" i="33" s="1"/>
  <c r="BA24" i="33"/>
  <c r="BB60" i="33" s="1"/>
  <c r="AZ144" i="30"/>
  <c r="AZ163" i="30"/>
  <c r="BA24" i="30"/>
  <c r="BB60" i="30" s="1"/>
  <c r="AX177" i="30"/>
  <c r="AZ149" i="30"/>
  <c r="AZ168" i="30"/>
  <c r="BA29" i="30"/>
  <c r="BB65" i="30" s="1"/>
  <c r="BB23" i="31"/>
  <c r="BC59" i="31" s="1"/>
  <c r="BA162" i="31"/>
  <c r="BA143" i="31"/>
  <c r="AY184" i="31"/>
  <c r="BC25" i="32"/>
  <c r="BD55" i="32" s="1"/>
  <c r="BB25" i="2"/>
  <c r="BC55" i="2" s="1"/>
  <c r="BB27" i="2"/>
  <c r="BC57" i="2" s="1"/>
  <c r="BB21" i="2"/>
  <c r="BC51" i="2" s="1"/>
  <c r="AZ73" i="10"/>
  <c r="AZ74" i="10" s="1"/>
  <c r="BB28" i="2"/>
  <c r="BC58" i="2" s="1"/>
  <c r="AZ61" i="2"/>
  <c r="AZ62" i="2" s="1"/>
  <c r="BA29" i="2"/>
  <c r="BB23" i="2"/>
  <c r="BC53" i="2" s="1"/>
  <c r="BB26" i="2"/>
  <c r="BC56" i="2" s="1"/>
  <c r="BB24" i="2"/>
  <c r="BC54" i="2" s="1"/>
  <c r="BC20" i="2"/>
  <c r="BD50" i="2" s="1"/>
  <c r="BB27" i="10"/>
  <c r="BC63" i="10" s="1"/>
  <c r="BB34" i="10"/>
  <c r="BC70" i="10" s="1"/>
  <c r="BB29" i="10"/>
  <c r="BC65" i="10" s="1"/>
  <c r="BB26" i="10"/>
  <c r="BC62" i="10" s="1"/>
  <c r="BB31" i="10"/>
  <c r="BC67" i="10" s="1"/>
  <c r="BB32" i="10"/>
  <c r="BC68" i="10" s="1"/>
  <c r="BB35" i="10"/>
  <c r="BC71" i="10" s="1"/>
  <c r="BB28" i="10"/>
  <c r="BC64" i="10" s="1"/>
  <c r="BB25" i="10"/>
  <c r="BC61" i="10" s="1"/>
  <c r="BC24" i="10"/>
  <c r="BD60" i="10" s="1"/>
  <c r="BC27" i="32"/>
  <c r="BD57" i="32" s="1"/>
  <c r="BC26" i="32"/>
  <c r="BD56" i="32" s="1"/>
  <c r="BC24" i="32"/>
  <c r="BD54" i="32" s="1"/>
  <c r="BC23" i="32"/>
  <c r="BD53" i="32" s="1"/>
  <c r="BD20" i="32"/>
  <c r="BE50" i="32" s="1"/>
  <c r="CB46" i="32" l="1"/>
  <c r="CC35" i="32"/>
  <c r="BE2" i="50"/>
  <c r="BD21" i="50"/>
  <c r="BD23" i="50" s="1"/>
  <c r="BE27" i="50"/>
  <c r="BE20" i="50"/>
  <c r="BA31" i="32"/>
  <c r="BB58" i="32"/>
  <c r="BB28" i="32"/>
  <c r="BB66" i="10"/>
  <c r="BB30" i="10"/>
  <c r="AY158" i="35"/>
  <c r="BA37" i="10"/>
  <c r="BR2" i="43"/>
  <c r="BQ78" i="43"/>
  <c r="BQ83" i="43" s="1"/>
  <c r="BQ77" i="43"/>
  <c r="BQ82" i="43" s="1"/>
  <c r="BQ80" i="43"/>
  <c r="BQ79" i="43"/>
  <c r="BQ84" i="43" s="1"/>
  <c r="BF4" i="36"/>
  <c r="BF4" i="34"/>
  <c r="BF4" i="32"/>
  <c r="BF4" i="30"/>
  <c r="BF4" i="10"/>
  <c r="BF4" i="31"/>
  <c r="BF4" i="43"/>
  <c r="BF4" i="50" s="1"/>
  <c r="BF4" i="35"/>
  <c r="BF4" i="33"/>
  <c r="BF4" i="29"/>
  <c r="BF77" i="2"/>
  <c r="BF65" i="2"/>
  <c r="BF49" i="2"/>
  <c r="BF34" i="2"/>
  <c r="BF19" i="2"/>
  <c r="BE188" i="30"/>
  <c r="BE181" i="30"/>
  <c r="BE22" i="30"/>
  <c r="BE142" i="30"/>
  <c r="BE58" i="30"/>
  <c r="BE77" i="30"/>
  <c r="BE92" i="30"/>
  <c r="BE126" i="30"/>
  <c r="BE109" i="30"/>
  <c r="BE161" i="30"/>
  <c r="BE40" i="30"/>
  <c r="BE67" i="28"/>
  <c r="BE75" i="28" s="1"/>
  <c r="BE87" i="28"/>
  <c r="BE95" i="28" s="1"/>
  <c r="BE103" i="28" s="1"/>
  <c r="BF34" i="28"/>
  <c r="BF59" i="28" s="1"/>
  <c r="BH5" i="28"/>
  <c r="BG4" i="2"/>
  <c r="BG21" i="28"/>
  <c r="BG13" i="28"/>
  <c r="BE34" i="32"/>
  <c r="BE77" i="32"/>
  <c r="BE65" i="32"/>
  <c r="BE49" i="32"/>
  <c r="BE19" i="32"/>
  <c r="BE161" i="35"/>
  <c r="BE126" i="35"/>
  <c r="BE22" i="35"/>
  <c r="BE58" i="35"/>
  <c r="BE188" i="35"/>
  <c r="BE92" i="35"/>
  <c r="BE181" i="35"/>
  <c r="BE142" i="35"/>
  <c r="BE109" i="35"/>
  <c r="BE77" i="35"/>
  <c r="BE40" i="35"/>
  <c r="BE161" i="34"/>
  <c r="BE188" i="34"/>
  <c r="BE181" i="34"/>
  <c r="BE126" i="34"/>
  <c r="BE77" i="34"/>
  <c r="BE109" i="34"/>
  <c r="BE92" i="34"/>
  <c r="BE22" i="34"/>
  <c r="BE58" i="34"/>
  <c r="BE40" i="34"/>
  <c r="BE142" i="34"/>
  <c r="BE58" i="43"/>
  <c r="BE76" i="43"/>
  <c r="BE40" i="43"/>
  <c r="BE89" i="43"/>
  <c r="BE22" i="43"/>
  <c r="BE126" i="36"/>
  <c r="BE188" i="36"/>
  <c r="BE161" i="36"/>
  <c r="BE142" i="36"/>
  <c r="BE92" i="36"/>
  <c r="BE58" i="36"/>
  <c r="BE40" i="36"/>
  <c r="BE181" i="36"/>
  <c r="BE77" i="36"/>
  <c r="BE109" i="36"/>
  <c r="BE22" i="36"/>
  <c r="BE40" i="10"/>
  <c r="BE92" i="10"/>
  <c r="BE58" i="10"/>
  <c r="BE22" i="10"/>
  <c r="BE77" i="10"/>
  <c r="BE92" i="33"/>
  <c r="BE77" i="33"/>
  <c r="BE58" i="33"/>
  <c r="BE40" i="33"/>
  <c r="BE22" i="33"/>
  <c r="BE188" i="31"/>
  <c r="BE109" i="31"/>
  <c r="BE92" i="31"/>
  <c r="BE126" i="31"/>
  <c r="BE161" i="31"/>
  <c r="BE58" i="31"/>
  <c r="BE22" i="31"/>
  <c r="BE181" i="31"/>
  <c r="BE77" i="31"/>
  <c r="BE40" i="31"/>
  <c r="BE142" i="31"/>
  <c r="BE126" i="29"/>
  <c r="BE188" i="29"/>
  <c r="BE161" i="29"/>
  <c r="BE92" i="29"/>
  <c r="BE58" i="29"/>
  <c r="BE22" i="29"/>
  <c r="BE181" i="29"/>
  <c r="BE142" i="29"/>
  <c r="BE77" i="29"/>
  <c r="BE40" i="29"/>
  <c r="BE109" i="29"/>
  <c r="BQ39" i="2"/>
  <c r="BP46" i="2"/>
  <c r="AZ183" i="31"/>
  <c r="AZ185" i="31" s="1"/>
  <c r="BB61" i="31"/>
  <c r="BB73" i="31" s="1"/>
  <c r="BB74" i="31" s="1"/>
  <c r="BA145" i="31"/>
  <c r="BA157" i="31" s="1"/>
  <c r="BA164" i="31"/>
  <c r="BA176" i="31" s="1"/>
  <c r="BA183" i="31" s="1"/>
  <c r="BA185" i="31" s="1"/>
  <c r="BB25" i="31"/>
  <c r="BB52" i="32"/>
  <c r="BB22" i="32"/>
  <c r="AY197" i="31"/>
  <c r="BB69" i="10"/>
  <c r="BB33" i="10"/>
  <c r="AY196" i="31"/>
  <c r="AY177" i="36"/>
  <c r="BA73" i="35"/>
  <c r="BA74" i="35" s="1"/>
  <c r="AY177" i="35"/>
  <c r="AY186" i="31"/>
  <c r="AY194" i="31" s="1"/>
  <c r="AZ157" i="35"/>
  <c r="AX194" i="31"/>
  <c r="AX198" i="31"/>
  <c r="AZ177" i="31"/>
  <c r="AY190" i="34"/>
  <c r="AY192" i="34" s="1"/>
  <c r="AZ176" i="35"/>
  <c r="AZ190" i="35" s="1"/>
  <c r="AZ192" i="35" s="1"/>
  <c r="AZ178" i="31"/>
  <c r="AZ179" i="31" s="1"/>
  <c r="AZ158" i="31"/>
  <c r="AZ182" i="31"/>
  <c r="AZ189" i="31"/>
  <c r="AZ197" i="31" s="1"/>
  <c r="AZ74" i="34"/>
  <c r="AY183" i="36"/>
  <c r="AY185" i="36" s="1"/>
  <c r="AX197" i="36"/>
  <c r="AX198" i="36" s="1"/>
  <c r="AY178" i="36"/>
  <c r="AY179" i="36" s="1"/>
  <c r="AX193" i="36"/>
  <c r="AX194" i="36" s="1"/>
  <c r="AY189" i="36"/>
  <c r="AY191" i="36" s="1"/>
  <c r="AY193" i="36" s="1"/>
  <c r="AY182" i="36"/>
  <c r="AY184" i="36" s="1"/>
  <c r="AY158" i="36"/>
  <c r="BR41" i="35"/>
  <c r="BQ55" i="35"/>
  <c r="BB59" i="10"/>
  <c r="BB23" i="10"/>
  <c r="AY177" i="34"/>
  <c r="BA73" i="36"/>
  <c r="BA74" i="36" s="1"/>
  <c r="AW198" i="34"/>
  <c r="AZ157" i="36"/>
  <c r="AZ189" i="36" s="1"/>
  <c r="AZ176" i="36"/>
  <c r="AZ190" i="36" s="1"/>
  <c r="AZ192" i="36" s="1"/>
  <c r="AZ176" i="34"/>
  <c r="AZ190" i="34" s="1"/>
  <c r="AZ192" i="34" s="1"/>
  <c r="AW194" i="34"/>
  <c r="BB26" i="34"/>
  <c r="BB62" i="34"/>
  <c r="BA146" i="34"/>
  <c r="BA165" i="34"/>
  <c r="BB26" i="36"/>
  <c r="BB62" i="36"/>
  <c r="BA165" i="36"/>
  <c r="BA146" i="36"/>
  <c r="AX184" i="34"/>
  <c r="AX186" i="34" s="1"/>
  <c r="AX196" i="34"/>
  <c r="BG30" i="35"/>
  <c r="BG66" i="35"/>
  <c r="BF150" i="35"/>
  <c r="BF169" i="35"/>
  <c r="BD67" i="31"/>
  <c r="BD31" i="31"/>
  <c r="BC151" i="31"/>
  <c r="BC170" i="31"/>
  <c r="BC23" i="36"/>
  <c r="BC59" i="36"/>
  <c r="BB143" i="36"/>
  <c r="BB162" i="36"/>
  <c r="BB34" i="34"/>
  <c r="BB70" i="34"/>
  <c r="BA154" i="34"/>
  <c r="BA173" i="34"/>
  <c r="BC65" i="31"/>
  <c r="BB168" i="31"/>
  <c r="BC29" i="31"/>
  <c r="BB149" i="31"/>
  <c r="AZ157" i="34"/>
  <c r="AX191" i="34"/>
  <c r="AX193" i="34" s="1"/>
  <c r="AX197" i="34"/>
  <c r="BB23" i="35"/>
  <c r="BB59" i="35"/>
  <c r="BA143" i="35"/>
  <c r="BA37" i="35"/>
  <c r="BA162" i="35"/>
  <c r="BB27" i="36"/>
  <c r="BB63" i="36"/>
  <c r="BA166" i="36"/>
  <c r="BA147" i="36"/>
  <c r="AW198" i="35"/>
  <c r="BF28" i="35"/>
  <c r="BF64" i="35"/>
  <c r="BE167" i="35"/>
  <c r="BE148" i="35"/>
  <c r="BB28" i="34"/>
  <c r="BB64" i="34"/>
  <c r="BA167" i="34"/>
  <c r="BA148" i="34"/>
  <c r="BB24" i="36"/>
  <c r="BB60" i="36"/>
  <c r="BA163" i="36"/>
  <c r="BA144" i="36"/>
  <c r="BA73" i="34"/>
  <c r="BA179" i="34" s="1"/>
  <c r="AW194" i="35"/>
  <c r="BB30" i="36"/>
  <c r="BB66" i="36"/>
  <c r="BA169" i="36"/>
  <c r="BA150" i="36"/>
  <c r="BB31" i="36"/>
  <c r="BB67" i="36"/>
  <c r="BA151" i="36"/>
  <c r="BA170" i="36"/>
  <c r="BC71" i="31"/>
  <c r="BB155" i="31"/>
  <c r="BB174" i="31"/>
  <c r="BC35" i="31"/>
  <c r="BB29" i="34"/>
  <c r="BB65" i="34"/>
  <c r="BA168" i="34"/>
  <c r="BA149" i="34"/>
  <c r="BB30" i="34"/>
  <c r="BB66" i="34"/>
  <c r="BA150" i="34"/>
  <c r="BA169" i="34"/>
  <c r="BC63" i="31"/>
  <c r="BC27" i="31"/>
  <c r="BB147" i="31"/>
  <c r="BB166" i="31"/>
  <c r="AY190" i="35"/>
  <c r="AY192" i="35" s="1"/>
  <c r="AY183" i="35"/>
  <c r="AY185" i="35" s="1"/>
  <c r="BG25" i="35"/>
  <c r="BG61" i="35"/>
  <c r="BF164" i="35"/>
  <c r="BF145" i="35"/>
  <c r="BF32" i="35"/>
  <c r="BF68" i="35"/>
  <c r="BE152" i="35"/>
  <c r="BE171" i="35"/>
  <c r="BC66" i="31"/>
  <c r="BC30" i="31"/>
  <c r="BB150" i="31"/>
  <c r="BB169" i="31"/>
  <c r="BG33" i="35"/>
  <c r="BG69" i="35"/>
  <c r="BF172" i="35"/>
  <c r="BF153" i="35"/>
  <c r="BE29" i="36"/>
  <c r="BE65" i="36"/>
  <c r="BD149" i="36"/>
  <c r="BD168" i="36"/>
  <c r="BB35" i="36"/>
  <c r="BB71" i="36"/>
  <c r="BA155" i="36"/>
  <c r="BA174" i="36"/>
  <c r="BF27" i="35"/>
  <c r="BF63" i="35"/>
  <c r="BE147" i="35"/>
  <c r="BE166" i="35"/>
  <c r="BB33" i="36"/>
  <c r="BB69" i="36"/>
  <c r="BA172" i="36"/>
  <c r="BA153" i="36"/>
  <c r="BB24" i="34"/>
  <c r="BB60" i="34"/>
  <c r="BA163" i="34"/>
  <c r="BA144" i="34"/>
  <c r="BB23" i="34"/>
  <c r="BB59" i="34"/>
  <c r="BA162" i="34"/>
  <c r="BA143" i="34"/>
  <c r="BA37" i="34"/>
  <c r="BB25" i="34"/>
  <c r="BB61" i="34"/>
  <c r="BA164" i="34"/>
  <c r="BA145" i="34"/>
  <c r="BB52" i="2"/>
  <c r="BB22" i="2"/>
  <c r="BB33" i="34"/>
  <c r="BB69" i="34"/>
  <c r="BA172" i="34"/>
  <c r="BA153" i="34"/>
  <c r="BB34" i="36"/>
  <c r="BB70" i="36"/>
  <c r="BA154" i="36"/>
  <c r="BA173" i="36"/>
  <c r="BA37" i="36"/>
  <c r="BC68" i="31"/>
  <c r="BB171" i="31"/>
  <c r="BB152" i="31"/>
  <c r="BC32" i="31"/>
  <c r="BC60" i="31"/>
  <c r="BC24" i="31"/>
  <c r="BB144" i="31"/>
  <c r="BB163" i="31"/>
  <c r="BB32" i="34"/>
  <c r="BB68" i="34"/>
  <c r="BA152" i="34"/>
  <c r="BA171" i="34"/>
  <c r="BB34" i="35"/>
  <c r="BB70" i="35"/>
  <c r="BA173" i="35"/>
  <c r="BA154" i="35"/>
  <c r="BB32" i="36"/>
  <c r="BB68" i="36"/>
  <c r="BA171" i="36"/>
  <c r="BA152" i="36"/>
  <c r="BG29" i="35"/>
  <c r="BG65" i="35"/>
  <c r="BF149" i="35"/>
  <c r="BF168" i="35"/>
  <c r="BB25" i="36"/>
  <c r="BB61" i="36"/>
  <c r="BA145" i="36"/>
  <c r="BA164" i="36"/>
  <c r="BB27" i="34"/>
  <c r="BB63" i="34"/>
  <c r="BA147" i="34"/>
  <c r="BA166" i="34"/>
  <c r="BG35" i="35"/>
  <c r="BG71" i="35"/>
  <c r="BF155" i="35"/>
  <c r="BF174" i="35"/>
  <c r="BC69" i="31"/>
  <c r="BC33" i="31"/>
  <c r="BB172" i="31"/>
  <c r="BB153" i="31"/>
  <c r="BC70" i="31"/>
  <c r="BB173" i="31"/>
  <c r="BC34" i="31"/>
  <c r="BB154" i="31"/>
  <c r="AY189" i="35"/>
  <c r="AY182" i="35"/>
  <c r="AY178" i="35"/>
  <c r="AY179" i="35" s="1"/>
  <c r="AX184" i="35"/>
  <c r="AX186" i="35" s="1"/>
  <c r="AX196" i="35"/>
  <c r="BB28" i="36"/>
  <c r="BB64" i="36"/>
  <c r="BA148" i="36"/>
  <c r="BA167" i="36"/>
  <c r="AY189" i="34"/>
  <c r="AY182" i="34"/>
  <c r="BB35" i="34"/>
  <c r="BB71" i="34"/>
  <c r="BA155" i="34"/>
  <c r="BA174" i="34"/>
  <c r="BA31" i="2"/>
  <c r="BB59" i="2"/>
  <c r="BC62" i="31"/>
  <c r="BB146" i="31"/>
  <c r="BC26" i="31"/>
  <c r="BB165" i="31"/>
  <c r="AY158" i="34"/>
  <c r="BJ26" i="35"/>
  <c r="BJ62" i="35"/>
  <c r="BI165" i="35"/>
  <c r="BI146" i="35"/>
  <c r="BB31" i="35"/>
  <c r="BB67" i="35"/>
  <c r="BA170" i="35"/>
  <c r="BA151" i="35"/>
  <c r="BC64" i="31"/>
  <c r="BC28" i="31"/>
  <c r="BB148" i="31"/>
  <c r="BB167" i="31"/>
  <c r="AX191" i="35"/>
  <c r="AX193" i="35" s="1"/>
  <c r="AX197" i="35"/>
  <c r="BB31" i="34"/>
  <c r="BB67" i="34"/>
  <c r="BA170" i="34"/>
  <c r="BA151" i="34"/>
  <c r="BD24" i="35"/>
  <c r="BD60" i="35"/>
  <c r="BC163" i="35"/>
  <c r="BC144" i="35"/>
  <c r="BK41" i="33"/>
  <c r="BJ55" i="33"/>
  <c r="BO41" i="30"/>
  <c r="BN55" i="30"/>
  <c r="BA61" i="32"/>
  <c r="BA62" i="32" s="1"/>
  <c r="BC29" i="32"/>
  <c r="BD59" i="32" s="1"/>
  <c r="BC21" i="32"/>
  <c r="BD51" i="32" s="1"/>
  <c r="BM41" i="10"/>
  <c r="BL55" i="10"/>
  <c r="BJ41" i="34"/>
  <c r="BI55" i="34"/>
  <c r="AY177" i="30"/>
  <c r="BA151" i="30"/>
  <c r="BA170" i="30"/>
  <c r="BB31" i="30"/>
  <c r="BC67" i="30" s="1"/>
  <c r="BA152" i="30"/>
  <c r="BA171" i="30"/>
  <c r="BB32" i="30"/>
  <c r="BC68" i="30" s="1"/>
  <c r="BB28" i="33"/>
  <c r="BC64" i="33" s="1"/>
  <c r="BA145" i="30"/>
  <c r="BA164" i="30"/>
  <c r="BB25" i="30"/>
  <c r="BC61" i="30" s="1"/>
  <c r="BB24" i="33"/>
  <c r="BC60" i="33" s="1"/>
  <c r="BB34" i="30"/>
  <c r="BC70" i="30" s="1"/>
  <c r="BA173" i="30"/>
  <c r="BA154" i="30"/>
  <c r="AZ73" i="33"/>
  <c r="AZ74" i="33" s="1"/>
  <c r="BB29" i="33"/>
  <c r="BC65" i="33" s="1"/>
  <c r="BB32" i="33"/>
  <c r="BC68" i="33" s="1"/>
  <c r="BB26" i="33"/>
  <c r="BC62" i="33" s="1"/>
  <c r="AZ176" i="30"/>
  <c r="BB23" i="33"/>
  <c r="BC59" i="33" s="1"/>
  <c r="BA37" i="33"/>
  <c r="BB30" i="33"/>
  <c r="BC66" i="33" s="1"/>
  <c r="BA163" i="30"/>
  <c r="BA144" i="30"/>
  <c r="BB24" i="30"/>
  <c r="BC60" i="30" s="1"/>
  <c r="AZ73" i="30"/>
  <c r="AZ74" i="30" s="1"/>
  <c r="AY178" i="30"/>
  <c r="AY179" i="30" s="1"/>
  <c r="AY182" i="30"/>
  <c r="AY189" i="30"/>
  <c r="AY158" i="30"/>
  <c r="AZ157" i="30"/>
  <c r="BB31" i="33"/>
  <c r="BC67" i="33" s="1"/>
  <c r="BB34" i="33"/>
  <c r="BC70" i="33" s="1"/>
  <c r="BA150" i="30"/>
  <c r="BA169" i="30"/>
  <c r="BB30" i="30"/>
  <c r="BC66" i="30" s="1"/>
  <c r="BC25" i="33"/>
  <c r="BD61" i="33" s="1"/>
  <c r="BA143" i="30"/>
  <c r="BB23" i="30"/>
  <c r="BC59" i="30" s="1"/>
  <c r="BA37" i="30"/>
  <c r="BA162" i="30"/>
  <c r="BA155" i="30"/>
  <c r="BA174" i="30"/>
  <c r="BB35" i="30"/>
  <c r="BC71" i="30" s="1"/>
  <c r="BB27" i="33"/>
  <c r="BC63" i="33" s="1"/>
  <c r="BA167" i="30"/>
  <c r="BA148" i="30"/>
  <c r="BB28" i="30"/>
  <c r="BC64" i="30" s="1"/>
  <c r="BA146" i="30"/>
  <c r="BA165" i="30"/>
  <c r="BB26" i="30"/>
  <c r="BC62" i="30" s="1"/>
  <c r="BB33" i="33"/>
  <c r="BC69" i="33" s="1"/>
  <c r="BB33" i="30"/>
  <c r="BC69" i="30" s="1"/>
  <c r="BA172" i="30"/>
  <c r="BA153" i="30"/>
  <c r="AX197" i="30"/>
  <c r="AX191" i="30"/>
  <c r="AX193" i="30" s="1"/>
  <c r="BB35" i="33"/>
  <c r="BC71" i="33" s="1"/>
  <c r="AW194" i="30"/>
  <c r="BB29" i="30"/>
  <c r="BC65" i="30" s="1"/>
  <c r="BA149" i="30"/>
  <c r="BA168" i="30"/>
  <c r="AY190" i="30"/>
  <c r="AY192" i="30" s="1"/>
  <c r="AY183" i="30"/>
  <c r="AY185" i="30" s="1"/>
  <c r="AX184" i="30"/>
  <c r="AX186" i="30" s="1"/>
  <c r="AX196" i="30"/>
  <c r="AW198" i="30"/>
  <c r="BB27" i="30"/>
  <c r="BC63" i="30" s="1"/>
  <c r="BA166" i="30"/>
  <c r="BA147" i="30"/>
  <c r="BC23" i="31"/>
  <c r="BD59" i="31" s="1"/>
  <c r="BB143" i="31"/>
  <c r="BB162" i="31"/>
  <c r="BB37" i="31"/>
  <c r="BD25" i="32"/>
  <c r="BE55" i="32" s="1"/>
  <c r="BC25" i="2"/>
  <c r="BD55" i="2" s="1"/>
  <c r="BD20" i="2"/>
  <c r="BE50" i="2" s="1"/>
  <c r="BC24" i="2"/>
  <c r="BD54" i="2" s="1"/>
  <c r="BC26" i="2"/>
  <c r="BD56" i="2" s="1"/>
  <c r="BC28" i="2"/>
  <c r="BD58" i="2" s="1"/>
  <c r="BC23" i="2"/>
  <c r="BD53" i="2" s="1"/>
  <c r="BC27" i="2"/>
  <c r="BD57" i="2" s="1"/>
  <c r="BA61" i="2"/>
  <c r="BA62" i="2" s="1"/>
  <c r="BB29" i="2"/>
  <c r="BC59" i="2" s="1"/>
  <c r="BC21" i="2"/>
  <c r="BD51" i="2" s="1"/>
  <c r="BC32" i="10"/>
  <c r="BD68" i="10" s="1"/>
  <c r="BC34" i="10"/>
  <c r="BD70" i="10" s="1"/>
  <c r="BD24" i="10"/>
  <c r="BE60" i="10" s="1"/>
  <c r="BC28" i="10"/>
  <c r="BD64" i="10" s="1"/>
  <c r="BC25" i="10"/>
  <c r="BD61" i="10" s="1"/>
  <c r="BC31" i="10"/>
  <c r="BD67" i="10" s="1"/>
  <c r="BC26" i="10"/>
  <c r="BD62" i="10" s="1"/>
  <c r="BC27" i="10"/>
  <c r="BD63" i="10" s="1"/>
  <c r="BA73" i="10"/>
  <c r="BA74" i="10" s="1"/>
  <c r="BC29" i="10"/>
  <c r="BD65" i="10" s="1"/>
  <c r="BC35" i="10"/>
  <c r="BD71" i="10" s="1"/>
  <c r="BE20" i="32"/>
  <c r="BF50" i="32" s="1"/>
  <c r="BD24" i="32"/>
  <c r="BE54" i="32" s="1"/>
  <c r="BD27" i="32"/>
  <c r="BE57" i="32" s="1"/>
  <c r="BD23" i="32"/>
  <c r="BE53" i="32" s="1"/>
  <c r="BD26" i="32"/>
  <c r="BE56" i="32" s="1"/>
  <c r="CC46" i="32" l="1"/>
  <c r="CD35" i="32"/>
  <c r="BE21" i="50"/>
  <c r="BE23" i="50" s="1"/>
  <c r="BF2" i="50"/>
  <c r="BF27" i="50"/>
  <c r="BF20" i="50"/>
  <c r="BB31" i="32"/>
  <c r="BC58" i="32"/>
  <c r="BC28" i="32"/>
  <c r="BC66" i="10"/>
  <c r="BC30" i="10"/>
  <c r="AZ158" i="35"/>
  <c r="AZ196" i="31"/>
  <c r="AZ198" i="31" s="1"/>
  <c r="BS2" i="43"/>
  <c r="BR77" i="43"/>
  <c r="BR82" i="43" s="1"/>
  <c r="BR79" i="43"/>
  <c r="BR84" i="43" s="1"/>
  <c r="BR80" i="43"/>
  <c r="BR78" i="43"/>
  <c r="BR83" i="43" s="1"/>
  <c r="BF188" i="35"/>
  <c r="BF181" i="35"/>
  <c r="BF109" i="35"/>
  <c r="BF161" i="35"/>
  <c r="BF92" i="35"/>
  <c r="BF142" i="35"/>
  <c r="BF126" i="35"/>
  <c r="BF22" i="35"/>
  <c r="BF77" i="35"/>
  <c r="BF40" i="35"/>
  <c r="BF58" i="35"/>
  <c r="BF76" i="43"/>
  <c r="BF58" i="43"/>
  <c r="BF40" i="43"/>
  <c r="BF22" i="43"/>
  <c r="BF89" i="43"/>
  <c r="BF67" i="28"/>
  <c r="BF75" i="28" s="1"/>
  <c r="BF87" i="28"/>
  <c r="BF95" i="28" s="1"/>
  <c r="BF103" i="28" s="1"/>
  <c r="BF181" i="31"/>
  <c r="BF126" i="31"/>
  <c r="BF92" i="31"/>
  <c r="BF58" i="31"/>
  <c r="BF22" i="31"/>
  <c r="BF161" i="31"/>
  <c r="BF142" i="31"/>
  <c r="BF109" i="31"/>
  <c r="BF77" i="31"/>
  <c r="BF40" i="31"/>
  <c r="BF188" i="31"/>
  <c r="BF92" i="10"/>
  <c r="BF22" i="10"/>
  <c r="BF58" i="10"/>
  <c r="BF77" i="10"/>
  <c r="BF40" i="10"/>
  <c r="BF181" i="30"/>
  <c r="BF92" i="30"/>
  <c r="BF126" i="30"/>
  <c r="BF109" i="30"/>
  <c r="BF161" i="30"/>
  <c r="BF142" i="30"/>
  <c r="BF40" i="30"/>
  <c r="BF58" i="30"/>
  <c r="BF77" i="30"/>
  <c r="BF22" i="30"/>
  <c r="BF188" i="30"/>
  <c r="BG34" i="28"/>
  <c r="BG59" i="28" s="1"/>
  <c r="BF77" i="32"/>
  <c r="BF65" i="32"/>
  <c r="BF19" i="32"/>
  <c r="BF49" i="32"/>
  <c r="BF34" i="32"/>
  <c r="BG4" i="36"/>
  <c r="BG4" i="34"/>
  <c r="BG4" i="32"/>
  <c r="BG4" i="30"/>
  <c r="BG4" i="43"/>
  <c r="BG4" i="50" s="1"/>
  <c r="BG4" i="35"/>
  <c r="BG4" i="33"/>
  <c r="BG4" i="31"/>
  <c r="BG4" i="10"/>
  <c r="BG4" i="29"/>
  <c r="BG65" i="2"/>
  <c r="BG34" i="2"/>
  <c r="BG77" i="2"/>
  <c r="BG49" i="2"/>
  <c r="BG19" i="2"/>
  <c r="BF126" i="29"/>
  <c r="BF188" i="29"/>
  <c r="BF161" i="29"/>
  <c r="BF181" i="29"/>
  <c r="BF142" i="29"/>
  <c r="BF22" i="29"/>
  <c r="BF40" i="29"/>
  <c r="BF58" i="29"/>
  <c r="BF77" i="29"/>
  <c r="BF92" i="29"/>
  <c r="BF109" i="29"/>
  <c r="BF188" i="34"/>
  <c r="BF181" i="34"/>
  <c r="BF126" i="34"/>
  <c r="BF40" i="34"/>
  <c r="BF109" i="34"/>
  <c r="BF161" i="34"/>
  <c r="BF58" i="34"/>
  <c r="BF22" i="34"/>
  <c r="BF92" i="34"/>
  <c r="BF77" i="34"/>
  <c r="BF142" i="34"/>
  <c r="BI5" i="28"/>
  <c r="BH4" i="2"/>
  <c r="BH13" i="28"/>
  <c r="BH21" i="28"/>
  <c r="BF92" i="33"/>
  <c r="BF77" i="33"/>
  <c r="BF58" i="33"/>
  <c r="BF40" i="33"/>
  <c r="BF22" i="33"/>
  <c r="BF142" i="36"/>
  <c r="BF109" i="36"/>
  <c r="BF92" i="36"/>
  <c r="BF181" i="36"/>
  <c r="BF161" i="36"/>
  <c r="BF126" i="36"/>
  <c r="BF58" i="36"/>
  <c r="BF40" i="36"/>
  <c r="BF188" i="36"/>
  <c r="BF22" i="36"/>
  <c r="BF77" i="36"/>
  <c r="BR39" i="2"/>
  <c r="BQ46" i="2"/>
  <c r="AY198" i="31"/>
  <c r="BC61" i="31"/>
  <c r="BC73" i="31" s="1"/>
  <c r="BC74" i="31" s="1"/>
  <c r="BB164" i="31"/>
  <c r="BB176" i="31" s="1"/>
  <c r="BB190" i="31" s="1"/>
  <c r="BB192" i="31" s="1"/>
  <c r="BB145" i="31"/>
  <c r="BB157" i="31" s="1"/>
  <c r="BB189" i="31" s="1"/>
  <c r="BC25" i="31"/>
  <c r="BC37" i="31" s="1"/>
  <c r="BB37" i="10"/>
  <c r="BC52" i="32"/>
  <c r="BC22" i="32"/>
  <c r="BC69" i="10"/>
  <c r="BC33" i="10"/>
  <c r="AZ177" i="35"/>
  <c r="AZ191" i="31"/>
  <c r="AZ193" i="31" s="1"/>
  <c r="AZ183" i="35"/>
  <c r="AZ185" i="35" s="1"/>
  <c r="AZ189" i="35"/>
  <c r="AZ191" i="35" s="1"/>
  <c r="AZ193" i="35" s="1"/>
  <c r="AZ182" i="35"/>
  <c r="AZ184" i="35" s="1"/>
  <c r="AZ178" i="35"/>
  <c r="AZ179" i="35" s="1"/>
  <c r="AZ184" i="31"/>
  <c r="AZ186" i="31" s="1"/>
  <c r="AY197" i="36"/>
  <c r="AY186" i="36"/>
  <c r="AY194" i="36" s="1"/>
  <c r="AZ158" i="34"/>
  <c r="BA190" i="31"/>
  <c r="BA192" i="31" s="1"/>
  <c r="AY196" i="36"/>
  <c r="AZ177" i="36"/>
  <c r="BA177" i="31"/>
  <c r="BA176" i="36"/>
  <c r="BA190" i="36" s="1"/>
  <c r="BA192" i="36" s="1"/>
  <c r="BA176" i="35"/>
  <c r="BA190" i="35" s="1"/>
  <c r="BA192" i="35" s="1"/>
  <c r="BB37" i="36"/>
  <c r="BA157" i="36"/>
  <c r="BS41" i="35"/>
  <c r="BR55" i="35"/>
  <c r="AZ182" i="36"/>
  <c r="AZ184" i="36" s="1"/>
  <c r="AZ158" i="36"/>
  <c r="BC59" i="10"/>
  <c r="BC23" i="10"/>
  <c r="BA178" i="31"/>
  <c r="BA179" i="31" s="1"/>
  <c r="AZ183" i="34"/>
  <c r="AZ185" i="34" s="1"/>
  <c r="AX194" i="34"/>
  <c r="AZ177" i="34"/>
  <c r="AZ178" i="36"/>
  <c r="AZ179" i="36" s="1"/>
  <c r="AZ183" i="36"/>
  <c r="AZ185" i="36" s="1"/>
  <c r="AX198" i="35"/>
  <c r="BB73" i="36"/>
  <c r="BB74" i="36" s="1"/>
  <c r="BC31" i="35"/>
  <c r="BC67" i="35"/>
  <c r="BB170" i="35"/>
  <c r="BB151" i="35"/>
  <c r="BC28" i="36"/>
  <c r="BC64" i="36"/>
  <c r="BB148" i="36"/>
  <c r="BB167" i="36"/>
  <c r="BC23" i="34"/>
  <c r="BC59" i="34"/>
  <c r="BB37" i="34"/>
  <c r="BB143" i="34"/>
  <c r="BB162" i="34"/>
  <c r="BH33" i="35"/>
  <c r="BH69" i="35"/>
  <c r="BG153" i="35"/>
  <c r="BG172" i="35"/>
  <c r="BA158" i="31"/>
  <c r="BD63" i="31"/>
  <c r="BD27" i="31"/>
  <c r="BC147" i="31"/>
  <c r="BC166" i="31"/>
  <c r="BA74" i="34"/>
  <c r="BG28" i="35"/>
  <c r="BG64" i="35"/>
  <c r="BF148" i="35"/>
  <c r="BF167" i="35"/>
  <c r="AZ182" i="34"/>
  <c r="AZ189" i="34"/>
  <c r="BC34" i="34"/>
  <c r="BC70" i="34"/>
  <c r="BB173" i="34"/>
  <c r="BB154" i="34"/>
  <c r="BE67" i="31"/>
  <c r="BE31" i="31"/>
  <c r="BD151" i="31"/>
  <c r="BD170" i="31"/>
  <c r="BG32" i="35"/>
  <c r="BG68" i="35"/>
  <c r="BF171" i="35"/>
  <c r="BF152" i="35"/>
  <c r="BC30" i="36"/>
  <c r="BC66" i="36"/>
  <c r="BB169" i="36"/>
  <c r="BB150" i="36"/>
  <c r="BE24" i="35"/>
  <c r="BE60" i="35"/>
  <c r="BD163" i="35"/>
  <c r="BD144" i="35"/>
  <c r="BD62" i="31"/>
  <c r="BC165" i="31"/>
  <c r="BD26" i="31"/>
  <c r="BC146" i="31"/>
  <c r="BC35" i="34"/>
  <c r="BC71" i="34"/>
  <c r="BB174" i="34"/>
  <c r="BB155" i="34"/>
  <c r="BD70" i="31"/>
  <c r="BC154" i="31"/>
  <c r="BD34" i="31"/>
  <c r="BC173" i="31"/>
  <c r="BA157" i="35"/>
  <c r="AZ197" i="36"/>
  <c r="AZ191" i="36"/>
  <c r="AZ193" i="36" s="1"/>
  <c r="BC35" i="36"/>
  <c r="BC71" i="36"/>
  <c r="BB174" i="36"/>
  <c r="BB155" i="36"/>
  <c r="BD64" i="31"/>
  <c r="BD28" i="31"/>
  <c r="BC167" i="31"/>
  <c r="BC148" i="31"/>
  <c r="AY196" i="34"/>
  <c r="AY184" i="34"/>
  <c r="AY186" i="34" s="1"/>
  <c r="BH29" i="35"/>
  <c r="BH65" i="35"/>
  <c r="BG149" i="35"/>
  <c r="BG168" i="35"/>
  <c r="BC34" i="35"/>
  <c r="BC70" i="35"/>
  <c r="BB154" i="35"/>
  <c r="BB173" i="35"/>
  <c r="BC33" i="34"/>
  <c r="BC69" i="34"/>
  <c r="BB153" i="34"/>
  <c r="BB172" i="34"/>
  <c r="BC25" i="34"/>
  <c r="BC61" i="34"/>
  <c r="BB145" i="34"/>
  <c r="BB164" i="34"/>
  <c r="BD66" i="31"/>
  <c r="BD30" i="31"/>
  <c r="BC150" i="31"/>
  <c r="BC169" i="31"/>
  <c r="BB73" i="35"/>
  <c r="BB74" i="35" s="1"/>
  <c r="BD65" i="31"/>
  <c r="BC168" i="31"/>
  <c r="BC149" i="31"/>
  <c r="BD29" i="31"/>
  <c r="BC26" i="34"/>
  <c r="BC62" i="34"/>
  <c r="BB165" i="34"/>
  <c r="BB146" i="34"/>
  <c r="BA182" i="31"/>
  <c r="BA184" i="31" s="1"/>
  <c r="BA186" i="31" s="1"/>
  <c r="BK26" i="35"/>
  <c r="BK62" i="35"/>
  <c r="BJ146" i="35"/>
  <c r="BJ165" i="35"/>
  <c r="AY197" i="34"/>
  <c r="AY191" i="34"/>
  <c r="AY193" i="34" s="1"/>
  <c r="AX194" i="35"/>
  <c r="BH35" i="35"/>
  <c r="BH71" i="35"/>
  <c r="BG155" i="35"/>
  <c r="BG174" i="35"/>
  <c r="BD60" i="31"/>
  <c r="BD24" i="31"/>
  <c r="BC144" i="31"/>
  <c r="BC163" i="31"/>
  <c r="BC24" i="34"/>
  <c r="BC60" i="34"/>
  <c r="BB163" i="34"/>
  <c r="BB144" i="34"/>
  <c r="BG27" i="35"/>
  <c r="BG63" i="35"/>
  <c r="BF166" i="35"/>
  <c r="BF147" i="35"/>
  <c r="BF29" i="36"/>
  <c r="BF65" i="36"/>
  <c r="BE168" i="36"/>
  <c r="BE149" i="36"/>
  <c r="BH25" i="35"/>
  <c r="BH61" i="35"/>
  <c r="BG164" i="35"/>
  <c r="BG145" i="35"/>
  <c r="BC29" i="34"/>
  <c r="BC65" i="34"/>
  <c r="BB168" i="34"/>
  <c r="BB149" i="34"/>
  <c r="BC31" i="36"/>
  <c r="BC67" i="36"/>
  <c r="BB151" i="36"/>
  <c r="BB170" i="36"/>
  <c r="BC23" i="35"/>
  <c r="BC59" i="35"/>
  <c r="BB37" i="35"/>
  <c r="BB162" i="35"/>
  <c r="BB143" i="35"/>
  <c r="BC27" i="34"/>
  <c r="BC63" i="34"/>
  <c r="BB147" i="34"/>
  <c r="BB166" i="34"/>
  <c r="BC33" i="36"/>
  <c r="BC69" i="36"/>
  <c r="BB172" i="36"/>
  <c r="BB153" i="36"/>
  <c r="BA189" i="31"/>
  <c r="BC52" i="2"/>
  <c r="BC22" i="2"/>
  <c r="BA157" i="34"/>
  <c r="BD71" i="31"/>
  <c r="BC155" i="31"/>
  <c r="BD35" i="31"/>
  <c r="BC174" i="31"/>
  <c r="BC28" i="34"/>
  <c r="BC64" i="34"/>
  <c r="BB167" i="34"/>
  <c r="BB148" i="34"/>
  <c r="BC31" i="34"/>
  <c r="BC67" i="34"/>
  <c r="BB170" i="34"/>
  <c r="BB151" i="34"/>
  <c r="AY184" i="35"/>
  <c r="AY186" i="35" s="1"/>
  <c r="AY196" i="35"/>
  <c r="BD68" i="31"/>
  <c r="BD32" i="31"/>
  <c r="BC171" i="31"/>
  <c r="BC152" i="31"/>
  <c r="BA176" i="34"/>
  <c r="BC24" i="36"/>
  <c r="BC60" i="36"/>
  <c r="BB163" i="36"/>
  <c r="BB144" i="36"/>
  <c r="BD23" i="36"/>
  <c r="BD59" i="36"/>
  <c r="BC162" i="36"/>
  <c r="BC143" i="36"/>
  <c r="BH30" i="35"/>
  <c r="BH66" i="35"/>
  <c r="BG169" i="35"/>
  <c r="BG150" i="35"/>
  <c r="AY191" i="35"/>
  <c r="AY193" i="35" s="1"/>
  <c r="AY197" i="35"/>
  <c r="BD69" i="31"/>
  <c r="BC172" i="31"/>
  <c r="BD33" i="31"/>
  <c r="BC153" i="31"/>
  <c r="BC25" i="36"/>
  <c r="BC61" i="36"/>
  <c r="BB164" i="36"/>
  <c r="BB145" i="36"/>
  <c r="BC32" i="36"/>
  <c r="BC68" i="36"/>
  <c r="BB152" i="36"/>
  <c r="BB171" i="36"/>
  <c r="BC32" i="34"/>
  <c r="BC68" i="34"/>
  <c r="BB171" i="34"/>
  <c r="BB152" i="34"/>
  <c r="BC34" i="36"/>
  <c r="BC70" i="36"/>
  <c r="BB173" i="36"/>
  <c r="BB154" i="36"/>
  <c r="BB73" i="34"/>
  <c r="BB179" i="34" s="1"/>
  <c r="BC30" i="34"/>
  <c r="BC66" i="34"/>
  <c r="BB150" i="34"/>
  <c r="BB169" i="34"/>
  <c r="BC27" i="36"/>
  <c r="BC63" i="36"/>
  <c r="BB166" i="36"/>
  <c r="BB147" i="36"/>
  <c r="AX198" i="34"/>
  <c r="BC26" i="36"/>
  <c r="BC62" i="36"/>
  <c r="BB165" i="36"/>
  <c r="BB146" i="36"/>
  <c r="BL41" i="33"/>
  <c r="BK55" i="33"/>
  <c r="BP41" i="30"/>
  <c r="BO55" i="30"/>
  <c r="BB61" i="32"/>
  <c r="BB62" i="32" s="1"/>
  <c r="BD21" i="32"/>
  <c r="BE51" i="32" s="1"/>
  <c r="BD29" i="32"/>
  <c r="BE59" i="32" s="1"/>
  <c r="BN41" i="10"/>
  <c r="BM55" i="10"/>
  <c r="BK41" i="34"/>
  <c r="BJ55" i="34"/>
  <c r="AX194" i="30"/>
  <c r="AX198" i="30"/>
  <c r="BC33" i="33"/>
  <c r="BD69" i="33" s="1"/>
  <c r="BA176" i="30"/>
  <c r="AY197" i="30"/>
  <c r="AY191" i="30"/>
  <c r="AY193" i="30" s="1"/>
  <c r="AZ190" i="30"/>
  <c r="AZ192" i="30" s="1"/>
  <c r="AZ183" i="30"/>
  <c r="AZ185" i="30" s="1"/>
  <c r="BB154" i="30"/>
  <c r="BC34" i="30"/>
  <c r="BD70" i="30" s="1"/>
  <c r="BB173" i="30"/>
  <c r="BB164" i="30"/>
  <c r="BB145" i="30"/>
  <c r="BC25" i="30"/>
  <c r="BD61" i="30" s="1"/>
  <c r="BB149" i="30"/>
  <c r="BB168" i="30"/>
  <c r="BC29" i="30"/>
  <c r="BD65" i="30" s="1"/>
  <c r="BB165" i="30"/>
  <c r="BC26" i="30"/>
  <c r="BD62" i="30" s="1"/>
  <c r="BB146" i="30"/>
  <c r="AY196" i="30"/>
  <c r="AY184" i="30"/>
  <c r="AY186" i="30" s="1"/>
  <c r="BC33" i="30"/>
  <c r="BD69" i="30" s="1"/>
  <c r="BB172" i="30"/>
  <c r="BB153" i="30"/>
  <c r="BC27" i="33"/>
  <c r="BD63" i="33" s="1"/>
  <c r="BB162" i="30"/>
  <c r="BB143" i="30"/>
  <c r="BB37" i="30"/>
  <c r="BC23" i="30"/>
  <c r="BD59" i="30" s="1"/>
  <c r="BC26" i="33"/>
  <c r="BD62" i="33" s="1"/>
  <c r="BC29" i="33"/>
  <c r="BD65" i="33" s="1"/>
  <c r="BC24" i="33"/>
  <c r="BD60" i="33" s="1"/>
  <c r="BC35" i="33"/>
  <c r="BD71" i="33" s="1"/>
  <c r="BB155" i="30"/>
  <c r="BB174" i="30"/>
  <c r="BC35" i="30"/>
  <c r="BD71" i="30" s="1"/>
  <c r="BA157" i="30"/>
  <c r="BB169" i="30"/>
  <c r="BB150" i="30"/>
  <c r="BC30" i="30"/>
  <c r="BD66" i="30" s="1"/>
  <c r="BA73" i="33"/>
  <c r="BA74" i="33" s="1"/>
  <c r="BC32" i="33"/>
  <c r="BD68" i="33" s="1"/>
  <c r="BC32" i="30"/>
  <c r="BD68" i="30" s="1"/>
  <c r="BB152" i="30"/>
  <c r="BB171" i="30"/>
  <c r="BD25" i="33"/>
  <c r="BE61" i="33" s="1"/>
  <c r="BC31" i="33"/>
  <c r="BD67" i="33" s="1"/>
  <c r="BC24" i="30"/>
  <c r="BD60" i="30" s="1"/>
  <c r="BB163" i="30"/>
  <c r="BB144" i="30"/>
  <c r="BC30" i="33"/>
  <c r="BD66" i="33" s="1"/>
  <c r="BC23" i="33"/>
  <c r="BD59" i="33" s="1"/>
  <c r="BB37" i="33"/>
  <c r="BB151" i="30"/>
  <c r="BB170" i="30"/>
  <c r="BC31" i="30"/>
  <c r="BD67" i="30" s="1"/>
  <c r="BB167" i="30"/>
  <c r="BB148" i="30"/>
  <c r="BC28" i="30"/>
  <c r="BD64" i="30" s="1"/>
  <c r="AZ177" i="30"/>
  <c r="BC28" i="33"/>
  <c r="BD64" i="33" s="1"/>
  <c r="BB147" i="30"/>
  <c r="BB166" i="30"/>
  <c r="BC27" i="30"/>
  <c r="BD63" i="30" s="1"/>
  <c r="BC34" i="33"/>
  <c r="BD70" i="33" s="1"/>
  <c r="BA73" i="30"/>
  <c r="BA74" i="30" s="1"/>
  <c r="AZ182" i="30"/>
  <c r="AZ189" i="30"/>
  <c r="AZ178" i="30"/>
  <c r="AZ179" i="30" s="1"/>
  <c r="AZ158" i="30"/>
  <c r="BC162" i="31"/>
  <c r="BD23" i="31"/>
  <c r="BE59" i="31" s="1"/>
  <c r="BC143" i="31"/>
  <c r="BE25" i="32"/>
  <c r="BF55" i="32" s="1"/>
  <c r="BD25" i="2"/>
  <c r="BE55" i="2" s="1"/>
  <c r="BD23" i="2"/>
  <c r="BE53" i="2" s="1"/>
  <c r="BD24" i="2"/>
  <c r="BE54" i="2" s="1"/>
  <c r="BE20" i="2"/>
  <c r="BF50" i="2" s="1"/>
  <c r="BD28" i="2"/>
  <c r="BE58" i="2" s="1"/>
  <c r="BD21" i="2"/>
  <c r="BE51" i="2" s="1"/>
  <c r="BD27" i="2"/>
  <c r="BE57" i="2" s="1"/>
  <c r="BD26" i="2"/>
  <c r="BE56" i="2" s="1"/>
  <c r="BC29" i="2"/>
  <c r="BD59" i="2" s="1"/>
  <c r="BB61" i="2"/>
  <c r="BB62" i="2" s="1"/>
  <c r="BB31" i="2"/>
  <c r="BD26" i="10"/>
  <c r="BE62" i="10" s="1"/>
  <c r="BD34" i="10"/>
  <c r="BE70" i="10" s="1"/>
  <c r="BB73" i="10"/>
  <c r="BB74" i="10" s="1"/>
  <c r="BD31" i="10"/>
  <c r="BE67" i="10" s="1"/>
  <c r="BD28" i="10"/>
  <c r="BE64" i="10" s="1"/>
  <c r="BD29" i="10"/>
  <c r="BE65" i="10" s="1"/>
  <c r="BD27" i="10"/>
  <c r="BE63" i="10" s="1"/>
  <c r="BD32" i="10"/>
  <c r="BE68" i="10" s="1"/>
  <c r="BD25" i="10"/>
  <c r="BE61" i="10" s="1"/>
  <c r="BE24" i="10"/>
  <c r="BF60" i="10" s="1"/>
  <c r="BD35" i="10"/>
  <c r="BE71" i="10" s="1"/>
  <c r="BE23" i="32"/>
  <c r="BF53" i="32" s="1"/>
  <c r="BF20" i="32"/>
  <c r="BG50" i="32" s="1"/>
  <c r="BE26" i="32"/>
  <c r="BF56" i="32" s="1"/>
  <c r="BE24" i="32"/>
  <c r="BF54" i="32" s="1"/>
  <c r="BE27" i="32"/>
  <c r="BF57" i="32" s="1"/>
  <c r="CE35" i="32" l="1"/>
  <c r="CD46" i="32"/>
  <c r="BG2" i="50"/>
  <c r="BF21" i="50"/>
  <c r="BF23" i="50" s="1"/>
  <c r="BG27" i="50"/>
  <c r="BG20" i="50"/>
  <c r="BC31" i="32"/>
  <c r="BD58" i="32"/>
  <c r="BD28" i="32"/>
  <c r="BD66" i="10"/>
  <c r="BD30" i="10"/>
  <c r="BA158" i="35"/>
  <c r="BT2" i="43"/>
  <c r="BS78" i="43"/>
  <c r="BS83" i="43" s="1"/>
  <c r="BS77" i="43"/>
  <c r="BS82" i="43" s="1"/>
  <c r="BS80" i="43"/>
  <c r="BS79" i="43"/>
  <c r="BS84" i="43" s="1"/>
  <c r="BG92" i="33"/>
  <c r="BG58" i="33"/>
  <c r="BG22" i="33"/>
  <c r="BG77" i="33"/>
  <c r="BG40" i="33"/>
  <c r="BG181" i="35"/>
  <c r="BG126" i="35"/>
  <c r="BG92" i="35"/>
  <c r="BG77" i="35"/>
  <c r="BG188" i="35"/>
  <c r="BG40" i="35"/>
  <c r="BG142" i="35"/>
  <c r="BG161" i="35"/>
  <c r="BG109" i="35"/>
  <c r="BG58" i="35"/>
  <c r="BG22" i="35"/>
  <c r="BG58" i="43"/>
  <c r="BG89" i="43"/>
  <c r="BG76" i="43"/>
  <c r="BG22" i="43"/>
  <c r="BG40" i="43"/>
  <c r="BG22" i="30"/>
  <c r="BG126" i="30"/>
  <c r="BG181" i="30"/>
  <c r="BG109" i="30"/>
  <c r="BG161" i="30"/>
  <c r="BG142" i="30"/>
  <c r="BG58" i="30"/>
  <c r="BG77" i="30"/>
  <c r="BG188" i="30"/>
  <c r="BG92" i="30"/>
  <c r="BG40" i="30"/>
  <c r="BH34" i="28"/>
  <c r="BH59" i="28" s="1"/>
  <c r="BG65" i="32"/>
  <c r="BG77" i="32"/>
  <c r="BG49" i="32"/>
  <c r="BG34" i="32"/>
  <c r="BG19" i="32"/>
  <c r="BG126" i="29"/>
  <c r="BG40" i="29"/>
  <c r="BG188" i="29"/>
  <c r="BG58" i="29"/>
  <c r="BG77" i="29"/>
  <c r="BG92" i="29"/>
  <c r="BG181" i="29"/>
  <c r="BG161" i="29"/>
  <c r="BG142" i="29"/>
  <c r="BG22" i="29"/>
  <c r="BG109" i="29"/>
  <c r="BG161" i="34"/>
  <c r="BG77" i="34"/>
  <c r="BG22" i="34"/>
  <c r="BG181" i="34"/>
  <c r="BG142" i="34"/>
  <c r="BG40" i="34"/>
  <c r="BG58" i="34"/>
  <c r="BG126" i="34"/>
  <c r="BG92" i="34"/>
  <c r="BG109" i="34"/>
  <c r="BG188" i="34"/>
  <c r="BH4" i="43"/>
  <c r="BH4" i="50" s="1"/>
  <c r="BH4" i="35"/>
  <c r="BH4" i="33"/>
  <c r="BH4" i="31"/>
  <c r="BH4" i="29"/>
  <c r="BH4" i="32"/>
  <c r="BH4" i="10"/>
  <c r="BH4" i="30"/>
  <c r="BH4" i="36"/>
  <c r="BH4" i="34"/>
  <c r="BH19" i="2"/>
  <c r="BH77" i="2"/>
  <c r="BH65" i="2"/>
  <c r="BH49" i="2"/>
  <c r="BH34" i="2"/>
  <c r="BG92" i="10"/>
  <c r="BG77" i="10"/>
  <c r="BG58" i="10"/>
  <c r="BG40" i="10"/>
  <c r="BG22" i="10"/>
  <c r="BG188" i="36"/>
  <c r="BG142" i="36"/>
  <c r="BG92" i="36"/>
  <c r="BG22" i="36"/>
  <c r="BG126" i="36"/>
  <c r="BG58" i="36"/>
  <c r="BG40" i="36"/>
  <c r="BG181" i="36"/>
  <c r="BG77" i="36"/>
  <c r="BG109" i="36"/>
  <c r="BG161" i="36"/>
  <c r="BJ5" i="28"/>
  <c r="BI4" i="2"/>
  <c r="BI13" i="28"/>
  <c r="BI21" i="28"/>
  <c r="BG181" i="31"/>
  <c r="BG161" i="31"/>
  <c r="BG142" i="31"/>
  <c r="BG109" i="31"/>
  <c r="BG77" i="31"/>
  <c r="BG40" i="31"/>
  <c r="BG126" i="31"/>
  <c r="BG92" i="31"/>
  <c r="BG188" i="31"/>
  <c r="BG22" i="31"/>
  <c r="BG58" i="31"/>
  <c r="BG87" i="28"/>
  <c r="BG95" i="28" s="1"/>
  <c r="BG103" i="28" s="1"/>
  <c r="BG67" i="28"/>
  <c r="BG75" i="28" s="1"/>
  <c r="BC37" i="10"/>
  <c r="BS39" i="2"/>
  <c r="BR46" i="2"/>
  <c r="BB182" i="31"/>
  <c r="BB184" i="31" s="1"/>
  <c r="BD61" i="31"/>
  <c r="BD73" i="31" s="1"/>
  <c r="BD74" i="31" s="1"/>
  <c r="BD25" i="31"/>
  <c r="BD37" i="31" s="1"/>
  <c r="BC145" i="31"/>
  <c r="BC157" i="31" s="1"/>
  <c r="BC164" i="31"/>
  <c r="BC176" i="31" s="1"/>
  <c r="BC190" i="31" s="1"/>
  <c r="BC192" i="31" s="1"/>
  <c r="BD52" i="32"/>
  <c r="BD22" i="32"/>
  <c r="AZ194" i="31"/>
  <c r="BD69" i="10"/>
  <c r="BD33" i="10"/>
  <c r="AZ186" i="35"/>
  <c r="AZ194" i="35" s="1"/>
  <c r="AZ196" i="35"/>
  <c r="BB157" i="35"/>
  <c r="BC73" i="35"/>
  <c r="BC74" i="35" s="1"/>
  <c r="AZ197" i="35"/>
  <c r="BA158" i="36"/>
  <c r="AY198" i="36"/>
  <c r="BA177" i="36"/>
  <c r="BA183" i="36"/>
  <c r="BA185" i="36" s="1"/>
  <c r="BB183" i="31"/>
  <c r="BB185" i="31" s="1"/>
  <c r="BA197" i="31"/>
  <c r="BA177" i="35"/>
  <c r="BA183" i="35"/>
  <c r="BA185" i="35" s="1"/>
  <c r="BA178" i="36"/>
  <c r="BA179" i="36" s="1"/>
  <c r="BB158" i="31"/>
  <c r="BA182" i="36"/>
  <c r="BA184" i="36" s="1"/>
  <c r="AZ196" i="36"/>
  <c r="AZ198" i="36" s="1"/>
  <c r="BA189" i="36"/>
  <c r="BA191" i="36" s="1"/>
  <c r="BA193" i="36" s="1"/>
  <c r="BT41" i="35"/>
  <c r="BS55" i="35"/>
  <c r="BA191" i="31"/>
  <c r="BA193" i="31" s="1"/>
  <c r="BA194" i="31" s="1"/>
  <c r="BD59" i="10"/>
  <c r="BD23" i="10"/>
  <c r="BA177" i="34"/>
  <c r="BA196" i="31"/>
  <c r="AZ186" i="36"/>
  <c r="AZ194" i="36" s="1"/>
  <c r="BB157" i="36"/>
  <c r="BB189" i="36" s="1"/>
  <c r="BB176" i="36"/>
  <c r="BB190" i="36" s="1"/>
  <c r="BB192" i="36" s="1"/>
  <c r="BC73" i="36"/>
  <c r="BC74" i="36" s="1"/>
  <c r="AY194" i="34"/>
  <c r="BD32" i="34"/>
  <c r="BD68" i="34"/>
  <c r="BC171" i="34"/>
  <c r="BC152" i="34"/>
  <c r="BD25" i="36"/>
  <c r="BD61" i="36"/>
  <c r="BC145" i="36"/>
  <c r="BC164" i="36"/>
  <c r="BL26" i="35"/>
  <c r="BL62" i="35"/>
  <c r="BK165" i="35"/>
  <c r="BK146" i="35"/>
  <c r="BD33" i="34"/>
  <c r="BD69" i="34"/>
  <c r="BC153" i="34"/>
  <c r="BC172" i="34"/>
  <c r="BI29" i="35"/>
  <c r="BI65" i="35"/>
  <c r="BH149" i="35"/>
  <c r="BH168" i="35"/>
  <c r="AZ191" i="34"/>
  <c r="AZ193" i="34" s="1"/>
  <c r="AZ197" i="34"/>
  <c r="BD31" i="34"/>
  <c r="BD67" i="34"/>
  <c r="BC170" i="34"/>
  <c r="BC151" i="34"/>
  <c r="BD29" i="34"/>
  <c r="BD65" i="34"/>
  <c r="BC149" i="34"/>
  <c r="BC168" i="34"/>
  <c r="AZ184" i="34"/>
  <c r="AZ186" i="34" s="1"/>
  <c r="AZ196" i="34"/>
  <c r="BB178" i="31"/>
  <c r="BB179" i="31" s="1"/>
  <c r="BB177" i="31"/>
  <c r="BE69" i="31"/>
  <c r="BD153" i="31"/>
  <c r="BE33" i="31"/>
  <c r="BD172" i="31"/>
  <c r="AY198" i="34"/>
  <c r="BD35" i="36"/>
  <c r="BD71" i="36"/>
  <c r="BC174" i="36"/>
  <c r="BC155" i="36"/>
  <c r="BD35" i="34"/>
  <c r="BD71" i="34"/>
  <c r="BC155" i="34"/>
  <c r="BC174" i="34"/>
  <c r="BF24" i="35"/>
  <c r="BF60" i="35"/>
  <c r="BE144" i="35"/>
  <c r="BE163" i="35"/>
  <c r="BH32" i="35"/>
  <c r="BH68" i="35"/>
  <c r="BG152" i="35"/>
  <c r="BG171" i="35"/>
  <c r="BF67" i="31"/>
  <c r="BE151" i="31"/>
  <c r="BE170" i="31"/>
  <c r="BF31" i="31"/>
  <c r="BI33" i="35"/>
  <c r="BI69" i="35"/>
  <c r="BH172" i="35"/>
  <c r="BH153" i="35"/>
  <c r="BE71" i="31"/>
  <c r="BD174" i="31"/>
  <c r="BD155" i="31"/>
  <c r="BE35" i="31"/>
  <c r="BG29" i="36"/>
  <c r="BG65" i="36"/>
  <c r="BF149" i="36"/>
  <c r="BF168" i="36"/>
  <c r="BD26" i="36"/>
  <c r="BD62" i="36"/>
  <c r="BC165" i="36"/>
  <c r="BC146" i="36"/>
  <c r="AY198" i="35"/>
  <c r="BD27" i="34"/>
  <c r="BD63" i="34"/>
  <c r="BC147" i="34"/>
  <c r="BC166" i="34"/>
  <c r="BE70" i="31"/>
  <c r="BD173" i="31"/>
  <c r="BE34" i="31"/>
  <c r="BD154" i="31"/>
  <c r="BB176" i="34"/>
  <c r="BD28" i="36"/>
  <c r="BD64" i="36"/>
  <c r="BC167" i="36"/>
  <c r="BC148" i="36"/>
  <c r="BI35" i="35"/>
  <c r="BI71" i="35"/>
  <c r="BH174" i="35"/>
  <c r="BH155" i="35"/>
  <c r="BD34" i="36"/>
  <c r="BD70" i="36"/>
  <c r="BC154" i="36"/>
  <c r="BC173" i="36"/>
  <c r="BD32" i="36"/>
  <c r="BD68" i="36"/>
  <c r="BC152" i="36"/>
  <c r="BC171" i="36"/>
  <c r="BI30" i="35"/>
  <c r="BI66" i="35"/>
  <c r="BH169" i="35"/>
  <c r="BH150" i="35"/>
  <c r="AY194" i="35"/>
  <c r="BA182" i="34"/>
  <c r="BA189" i="34"/>
  <c r="BE60" i="31"/>
  <c r="BE24" i="31"/>
  <c r="BD163" i="31"/>
  <c r="BD144" i="31"/>
  <c r="BD25" i="34"/>
  <c r="BD61" i="34"/>
  <c r="BC164" i="34"/>
  <c r="BC145" i="34"/>
  <c r="BD34" i="35"/>
  <c r="BD70" i="35"/>
  <c r="BC154" i="35"/>
  <c r="BC173" i="35"/>
  <c r="BE62" i="31"/>
  <c r="BD165" i="31"/>
  <c r="BE26" i="31"/>
  <c r="BD146" i="31"/>
  <c r="BB157" i="34"/>
  <c r="BD27" i="36"/>
  <c r="BD63" i="36"/>
  <c r="BC166" i="36"/>
  <c r="BC147" i="36"/>
  <c r="BE23" i="36"/>
  <c r="BE59" i="36"/>
  <c r="BD162" i="36"/>
  <c r="BD143" i="36"/>
  <c r="BD24" i="34"/>
  <c r="BD60" i="34"/>
  <c r="BC163" i="34"/>
  <c r="BC144" i="34"/>
  <c r="BE63" i="31"/>
  <c r="BE27" i="31"/>
  <c r="BD166" i="31"/>
  <c r="BD147" i="31"/>
  <c r="BC37" i="36"/>
  <c r="BD24" i="36"/>
  <c r="BD60" i="36"/>
  <c r="BC144" i="36"/>
  <c r="BC163" i="36"/>
  <c r="BA158" i="34"/>
  <c r="BD52" i="2"/>
  <c r="BD22" i="2"/>
  <c r="BD31" i="36"/>
  <c r="BD67" i="36"/>
  <c r="BC151" i="36"/>
  <c r="BC170" i="36"/>
  <c r="BI25" i="35"/>
  <c r="BI61" i="35"/>
  <c r="BH145" i="35"/>
  <c r="BH164" i="35"/>
  <c r="BH27" i="35"/>
  <c r="BH63" i="35"/>
  <c r="BG166" i="35"/>
  <c r="BG147" i="35"/>
  <c r="BD26" i="34"/>
  <c r="BD62" i="34"/>
  <c r="BC165" i="34"/>
  <c r="BC146" i="34"/>
  <c r="BE64" i="31"/>
  <c r="BE28" i="31"/>
  <c r="BD167" i="31"/>
  <c r="BD148" i="31"/>
  <c r="BH28" i="35"/>
  <c r="BH64" i="35"/>
  <c r="BG167" i="35"/>
  <c r="BG148" i="35"/>
  <c r="BE68" i="31"/>
  <c r="BD171" i="31"/>
  <c r="BD152" i="31"/>
  <c r="BE32" i="31"/>
  <c r="BD23" i="35"/>
  <c r="BD59" i="35"/>
  <c r="BC162" i="35"/>
  <c r="BC143" i="35"/>
  <c r="BC37" i="35"/>
  <c r="BD30" i="34"/>
  <c r="BD66" i="34"/>
  <c r="BC169" i="34"/>
  <c r="BC150" i="34"/>
  <c r="BA190" i="34"/>
  <c r="BA192" i="34" s="1"/>
  <c r="BA183" i="34"/>
  <c r="BA185" i="34" s="1"/>
  <c r="BB176" i="35"/>
  <c r="BE65" i="31"/>
  <c r="BD149" i="31"/>
  <c r="BE29" i="31"/>
  <c r="BD168" i="31"/>
  <c r="BA182" i="35"/>
  <c r="BA178" i="35"/>
  <c r="BA179" i="35" s="1"/>
  <c r="BA189" i="35"/>
  <c r="BD30" i="36"/>
  <c r="BD66" i="36"/>
  <c r="BC169" i="36"/>
  <c r="BC150" i="36"/>
  <c r="BB74" i="34"/>
  <c r="BC73" i="34"/>
  <c r="BC179" i="34" s="1"/>
  <c r="BD28" i="34"/>
  <c r="BD64" i="34"/>
  <c r="BC167" i="34"/>
  <c r="BC148" i="34"/>
  <c r="BD33" i="36"/>
  <c r="BD69" i="36"/>
  <c r="BC172" i="36"/>
  <c r="BC153" i="36"/>
  <c r="BE66" i="31"/>
  <c r="BE30" i="31"/>
  <c r="BD150" i="31"/>
  <c r="BD169" i="31"/>
  <c r="BD34" i="34"/>
  <c r="BD70" i="34"/>
  <c r="BC173" i="34"/>
  <c r="BC154" i="34"/>
  <c r="BD23" i="34"/>
  <c r="BD59" i="34"/>
  <c r="BC162" i="34"/>
  <c r="BC143" i="34"/>
  <c r="BC37" i="34"/>
  <c r="BD31" i="35"/>
  <c r="BD67" i="35"/>
  <c r="BC151" i="35"/>
  <c r="BC170" i="35"/>
  <c r="BD31" i="32"/>
  <c r="BM41" i="33"/>
  <c r="BL55" i="33"/>
  <c r="BQ41" i="30"/>
  <c r="BP55" i="30"/>
  <c r="BC61" i="32"/>
  <c r="BC62" i="32" s="1"/>
  <c r="BE29" i="32"/>
  <c r="BF59" i="32" s="1"/>
  <c r="BE21" i="32"/>
  <c r="BF51" i="32" s="1"/>
  <c r="BO41" i="10"/>
  <c r="BN55" i="10"/>
  <c r="BL41" i="34"/>
  <c r="BK55" i="34"/>
  <c r="BA177" i="30"/>
  <c r="AY198" i="30"/>
  <c r="AY194" i="30"/>
  <c r="BC169" i="30"/>
  <c r="BD30" i="30"/>
  <c r="BE66" i="30" s="1"/>
  <c r="BC150" i="30"/>
  <c r="BB157" i="30"/>
  <c r="AZ197" i="30"/>
  <c r="AZ191" i="30"/>
  <c r="AZ193" i="30" s="1"/>
  <c r="BD29" i="33"/>
  <c r="BE65" i="33" s="1"/>
  <c r="BB176" i="30"/>
  <c r="BD29" i="30"/>
  <c r="BE65" i="30" s="1"/>
  <c r="BC149" i="30"/>
  <c r="BC168" i="30"/>
  <c r="BC145" i="30"/>
  <c r="BC164" i="30"/>
  <c r="BD25" i="30"/>
  <c r="BE61" i="30" s="1"/>
  <c r="AZ196" i="30"/>
  <c r="AZ184" i="30"/>
  <c r="AZ186" i="30" s="1"/>
  <c r="BC166" i="30"/>
  <c r="BC147" i="30"/>
  <c r="BD27" i="30"/>
  <c r="BE63" i="30" s="1"/>
  <c r="BD27" i="33"/>
  <c r="BE63" i="33" s="1"/>
  <c r="BD31" i="30"/>
  <c r="BE67" i="30" s="1"/>
  <c r="BC170" i="30"/>
  <c r="BC151" i="30"/>
  <c r="BC144" i="30"/>
  <c r="BD24" i="30"/>
  <c r="BE60" i="30" s="1"/>
  <c r="BC163" i="30"/>
  <c r="BD26" i="33"/>
  <c r="BE62" i="33" s="1"/>
  <c r="BD34" i="33"/>
  <c r="BE70" i="33" s="1"/>
  <c r="BB73" i="33"/>
  <c r="BB74" i="33" s="1"/>
  <c r="BD31" i="33"/>
  <c r="BE67" i="33" s="1"/>
  <c r="BD32" i="30"/>
  <c r="BE68" i="30" s="1"/>
  <c r="BC171" i="30"/>
  <c r="BC152" i="30"/>
  <c r="BA158" i="30"/>
  <c r="BA182" i="30"/>
  <c r="BA189" i="30"/>
  <c r="BA178" i="30"/>
  <c r="BA179" i="30" s="1"/>
  <c r="BD23" i="33"/>
  <c r="BE59" i="33" s="1"/>
  <c r="BC37" i="33"/>
  <c r="BC174" i="30"/>
  <c r="BC155" i="30"/>
  <c r="BD35" i="30"/>
  <c r="BE71" i="30" s="1"/>
  <c r="BD35" i="33"/>
  <c r="BE71" i="33" s="1"/>
  <c r="BC37" i="30"/>
  <c r="BC162" i="30"/>
  <c r="BD23" i="30"/>
  <c r="BE59" i="30" s="1"/>
  <c r="BC143" i="30"/>
  <c r="BA183" i="30"/>
  <c r="BA185" i="30" s="1"/>
  <c r="BA190" i="30"/>
  <c r="BA192" i="30" s="1"/>
  <c r="BD28" i="33"/>
  <c r="BE64" i="33" s="1"/>
  <c r="BD30" i="33"/>
  <c r="BE66" i="33" s="1"/>
  <c r="BE25" i="33"/>
  <c r="BF61" i="33" s="1"/>
  <c r="BD32" i="33"/>
  <c r="BE68" i="33" s="1"/>
  <c r="BC146" i="30"/>
  <c r="BC165" i="30"/>
  <c r="BD26" i="30"/>
  <c r="BE62" i="30" s="1"/>
  <c r="BD33" i="33"/>
  <c r="BE69" i="33" s="1"/>
  <c r="BC148" i="30"/>
  <c r="BD28" i="30"/>
  <c r="BE64" i="30" s="1"/>
  <c r="BC167" i="30"/>
  <c r="BD24" i="33"/>
  <c r="BE60" i="33" s="1"/>
  <c r="BB73" i="30"/>
  <c r="BB74" i="30" s="1"/>
  <c r="BC153" i="30"/>
  <c r="BC172" i="30"/>
  <c r="BD33" i="30"/>
  <c r="BE69" i="30" s="1"/>
  <c r="BC173" i="30"/>
  <c r="BD34" i="30"/>
  <c r="BE70" i="30" s="1"/>
  <c r="BC154" i="30"/>
  <c r="BB191" i="31"/>
  <c r="BB193" i="31" s="1"/>
  <c r="BB197" i="31"/>
  <c r="BE23" i="31"/>
  <c r="BF59" i="31" s="1"/>
  <c r="BD143" i="31"/>
  <c r="BD162" i="31"/>
  <c r="BF25" i="32"/>
  <c r="BG55" i="32" s="1"/>
  <c r="BE25" i="2"/>
  <c r="BF55" i="2" s="1"/>
  <c r="BC73" i="10"/>
  <c r="BC74" i="10" s="1"/>
  <c r="BC61" i="2"/>
  <c r="BC62" i="2" s="1"/>
  <c r="BD29" i="2"/>
  <c r="BE59" i="2" s="1"/>
  <c r="BE21" i="2"/>
  <c r="BF51" i="2" s="1"/>
  <c r="BE28" i="2"/>
  <c r="BF58" i="2" s="1"/>
  <c r="BF20" i="2"/>
  <c r="BG50" i="2" s="1"/>
  <c r="BE24" i="2"/>
  <c r="BF54" i="2" s="1"/>
  <c r="BE23" i="2"/>
  <c r="BF53" i="2" s="1"/>
  <c r="BE26" i="2"/>
  <c r="BF56" i="2" s="1"/>
  <c r="BE27" i="2"/>
  <c r="BF57" i="2" s="1"/>
  <c r="BC31" i="2"/>
  <c r="BE32" i="10"/>
  <c r="BF68" i="10" s="1"/>
  <c r="BE27" i="10"/>
  <c r="BF63" i="10" s="1"/>
  <c r="BE31" i="10"/>
  <c r="BF67" i="10" s="1"/>
  <c r="BE35" i="10"/>
  <c r="BF71" i="10" s="1"/>
  <c r="BE34" i="10"/>
  <c r="BF70" i="10" s="1"/>
  <c r="BF24" i="10"/>
  <c r="BG60" i="10" s="1"/>
  <c r="BE29" i="10"/>
  <c r="BF65" i="10" s="1"/>
  <c r="BE25" i="10"/>
  <c r="BF61" i="10" s="1"/>
  <c r="BE26" i="10"/>
  <c r="BF62" i="10" s="1"/>
  <c r="BE28" i="10"/>
  <c r="BF64" i="10" s="1"/>
  <c r="BF26" i="32"/>
  <c r="BG56" i="32" s="1"/>
  <c r="BF23" i="32"/>
  <c r="BG53" i="32" s="1"/>
  <c r="BF27" i="32"/>
  <c r="BG57" i="32" s="1"/>
  <c r="BF24" i="32"/>
  <c r="BG54" i="32" s="1"/>
  <c r="BG20" i="32"/>
  <c r="BH50" i="32" s="1"/>
  <c r="CF35" i="32" l="1"/>
  <c r="CE46" i="32"/>
  <c r="BH2" i="50"/>
  <c r="BG21" i="50"/>
  <c r="BG23" i="50" s="1"/>
  <c r="BH27" i="50"/>
  <c r="BH20" i="50"/>
  <c r="BE58" i="32"/>
  <c r="BE28" i="32"/>
  <c r="BE66" i="10"/>
  <c r="BE30" i="10"/>
  <c r="BB158" i="35"/>
  <c r="BD37" i="10"/>
  <c r="BU2" i="43"/>
  <c r="BT79" i="43"/>
  <c r="BT84" i="43" s="1"/>
  <c r="BT77" i="43"/>
  <c r="BT82" i="43" s="1"/>
  <c r="BT78" i="43"/>
  <c r="BT83" i="43" s="1"/>
  <c r="BT80" i="43"/>
  <c r="BI34" i="28"/>
  <c r="BI59" i="28" s="1"/>
  <c r="BH22" i="30"/>
  <c r="BH181" i="30"/>
  <c r="BH188" i="30"/>
  <c r="BH161" i="30"/>
  <c r="BH40" i="30"/>
  <c r="BH142" i="30"/>
  <c r="BH126" i="30"/>
  <c r="BH77" i="30"/>
  <c r="BH92" i="30"/>
  <c r="BH109" i="30"/>
  <c r="BH58" i="30"/>
  <c r="BH77" i="10"/>
  <c r="BH40" i="10"/>
  <c r="BH92" i="10"/>
  <c r="BH58" i="10"/>
  <c r="BH22" i="10"/>
  <c r="BH77" i="32"/>
  <c r="BH19" i="32"/>
  <c r="BH65" i="32"/>
  <c r="BH49" i="32"/>
  <c r="BH34" i="32"/>
  <c r="BI4" i="43"/>
  <c r="BI4" i="50" s="1"/>
  <c r="BI4" i="35"/>
  <c r="BI4" i="33"/>
  <c r="BI4" i="31"/>
  <c r="BI4" i="32"/>
  <c r="BI4" i="30"/>
  <c r="BI4" i="10"/>
  <c r="BI4" i="36"/>
  <c r="BI4" i="29"/>
  <c r="BI4" i="34"/>
  <c r="BI77" i="2"/>
  <c r="BI65" i="2"/>
  <c r="BI49" i="2"/>
  <c r="BI34" i="2"/>
  <c r="BI19" i="2"/>
  <c r="BH126" i="29"/>
  <c r="BH181" i="29"/>
  <c r="BH188" i="29"/>
  <c r="BH58" i="29"/>
  <c r="BH77" i="29"/>
  <c r="BH92" i="29"/>
  <c r="BH161" i="29"/>
  <c r="BH142" i="29"/>
  <c r="BH40" i="29"/>
  <c r="BH22" i="29"/>
  <c r="BH109" i="29"/>
  <c r="BH67" i="28"/>
  <c r="BH75" i="28" s="1"/>
  <c r="BH87" i="28"/>
  <c r="BH95" i="28" s="1"/>
  <c r="BH103" i="28" s="1"/>
  <c r="BK5" i="28"/>
  <c r="BJ4" i="2"/>
  <c r="BJ21" i="28"/>
  <c r="BJ13" i="28"/>
  <c r="BH181" i="31"/>
  <c r="BH188" i="31"/>
  <c r="BH92" i="31"/>
  <c r="BH77" i="31"/>
  <c r="BH126" i="31"/>
  <c r="BH40" i="31"/>
  <c r="BH161" i="31"/>
  <c r="BH142" i="31"/>
  <c r="BH109" i="31"/>
  <c r="BH58" i="31"/>
  <c r="BH22" i="31"/>
  <c r="BH77" i="33"/>
  <c r="BH40" i="33"/>
  <c r="BH92" i="33"/>
  <c r="BH58" i="33"/>
  <c r="BH22" i="33"/>
  <c r="BH188" i="34"/>
  <c r="BH109" i="34"/>
  <c r="BH142" i="34"/>
  <c r="BH58" i="34"/>
  <c r="BH22" i="34"/>
  <c r="BH181" i="34"/>
  <c r="BH161" i="34"/>
  <c r="BH126" i="34"/>
  <c r="BH92" i="34"/>
  <c r="BH40" i="34"/>
  <c r="BH77" i="34"/>
  <c r="BH161" i="35"/>
  <c r="BH92" i="35"/>
  <c r="BH58" i="35"/>
  <c r="BH142" i="35"/>
  <c r="BH77" i="35"/>
  <c r="BH40" i="35"/>
  <c r="BH22" i="35"/>
  <c r="BH109" i="35"/>
  <c r="BH181" i="35"/>
  <c r="BH126" i="35"/>
  <c r="BH188" i="35"/>
  <c r="BH188" i="36"/>
  <c r="BH181" i="36"/>
  <c r="BH161" i="36"/>
  <c r="BH109" i="36"/>
  <c r="BH142" i="36"/>
  <c r="BH77" i="36"/>
  <c r="BH22" i="36"/>
  <c r="BH126" i="36"/>
  <c r="BH92" i="36"/>
  <c r="BH40" i="36"/>
  <c r="BH58" i="36"/>
  <c r="BH58" i="43"/>
  <c r="BH40" i="43"/>
  <c r="BH89" i="43"/>
  <c r="BH22" i="43"/>
  <c r="BH76" i="43"/>
  <c r="BT39" i="2"/>
  <c r="BS46" i="2"/>
  <c r="BE61" i="31"/>
  <c r="BE73" i="31" s="1"/>
  <c r="BE74" i="31" s="1"/>
  <c r="BD145" i="31"/>
  <c r="BD157" i="31" s="1"/>
  <c r="BE25" i="31"/>
  <c r="BE37" i="31" s="1"/>
  <c r="BD164" i="31"/>
  <c r="BD176" i="31" s="1"/>
  <c r="BE52" i="32"/>
  <c r="BE22" i="32"/>
  <c r="BC183" i="31"/>
  <c r="BC185" i="31" s="1"/>
  <c r="BE69" i="10"/>
  <c r="BE33" i="10"/>
  <c r="BB178" i="35"/>
  <c r="BB179" i="35" s="1"/>
  <c r="BB189" i="35"/>
  <c r="BB191" i="35" s="1"/>
  <c r="BB182" i="35"/>
  <c r="BB184" i="35" s="1"/>
  <c r="AZ198" i="35"/>
  <c r="BA198" i="31"/>
  <c r="BB186" i="31"/>
  <c r="BB194" i="31" s="1"/>
  <c r="BA197" i="36"/>
  <c r="BB196" i="31"/>
  <c r="BB198" i="31" s="1"/>
  <c r="BC178" i="31"/>
  <c r="BC179" i="31" s="1"/>
  <c r="BA196" i="36"/>
  <c r="BA186" i="36"/>
  <c r="BA194" i="36" s="1"/>
  <c r="BC177" i="31"/>
  <c r="BB177" i="34"/>
  <c r="BC157" i="36"/>
  <c r="BC189" i="36" s="1"/>
  <c r="BD73" i="35"/>
  <c r="BD74" i="35" s="1"/>
  <c r="BU41" i="35"/>
  <c r="BT55" i="35"/>
  <c r="BC158" i="31"/>
  <c r="BC189" i="31"/>
  <c r="BC191" i="31" s="1"/>
  <c r="BC193" i="31" s="1"/>
  <c r="BC182" i="31"/>
  <c r="BC176" i="34"/>
  <c r="BC190" i="34" s="1"/>
  <c r="BC192" i="34" s="1"/>
  <c r="BE59" i="10"/>
  <c r="BE23" i="10"/>
  <c r="BC74" i="34"/>
  <c r="BB177" i="36"/>
  <c r="BB182" i="36"/>
  <c r="BB184" i="36" s="1"/>
  <c r="BB183" i="36"/>
  <c r="BB185" i="36" s="1"/>
  <c r="BC176" i="36"/>
  <c r="BD73" i="36"/>
  <c r="BD74" i="36" s="1"/>
  <c r="BB178" i="36"/>
  <c r="BB179" i="36" s="1"/>
  <c r="AZ198" i="34"/>
  <c r="BB158" i="36"/>
  <c r="AZ194" i="34"/>
  <c r="BE33" i="36"/>
  <c r="BE69" i="36"/>
  <c r="BD153" i="36"/>
  <c r="BD172" i="36"/>
  <c r="BC157" i="34"/>
  <c r="BC176" i="35"/>
  <c r="BI27" i="35"/>
  <c r="BI63" i="35"/>
  <c r="BH147" i="35"/>
  <c r="BH166" i="35"/>
  <c r="BE31" i="36"/>
  <c r="BE67" i="36"/>
  <c r="BD170" i="36"/>
  <c r="BD151" i="36"/>
  <c r="BF23" i="36"/>
  <c r="BF59" i="36"/>
  <c r="BE143" i="36"/>
  <c r="BE162" i="36"/>
  <c r="BA196" i="34"/>
  <c r="BA184" i="34"/>
  <c r="BA186" i="34" s="1"/>
  <c r="BJ29" i="35"/>
  <c r="BJ65" i="35"/>
  <c r="BI168" i="35"/>
  <c r="BI149" i="35"/>
  <c r="BM26" i="35"/>
  <c r="BM62" i="35"/>
  <c r="BL165" i="35"/>
  <c r="BL146" i="35"/>
  <c r="BD73" i="34"/>
  <c r="BD179" i="34" s="1"/>
  <c r="BE23" i="35"/>
  <c r="BE59" i="35"/>
  <c r="BD37" i="35"/>
  <c r="BD162" i="35"/>
  <c r="BD143" i="35"/>
  <c r="BI28" i="35"/>
  <c r="BI64" i="35"/>
  <c r="BH167" i="35"/>
  <c r="BH148" i="35"/>
  <c r="BE24" i="36"/>
  <c r="BE60" i="36"/>
  <c r="BD144" i="36"/>
  <c r="BD163" i="36"/>
  <c r="BJ35" i="35"/>
  <c r="BJ71" i="35"/>
  <c r="BI155" i="35"/>
  <c r="BI174" i="35"/>
  <c r="BE27" i="34"/>
  <c r="BE63" i="34"/>
  <c r="BD147" i="34"/>
  <c r="BD166" i="34"/>
  <c r="BE31" i="34"/>
  <c r="BE67" i="34"/>
  <c r="BD170" i="34"/>
  <c r="BD151" i="34"/>
  <c r="BE23" i="34"/>
  <c r="BE59" i="34"/>
  <c r="BD37" i="34"/>
  <c r="BD143" i="34"/>
  <c r="BD162" i="34"/>
  <c r="BF65" i="31"/>
  <c r="BE149" i="31"/>
  <c r="BE168" i="31"/>
  <c r="BF29" i="31"/>
  <c r="BF68" i="31"/>
  <c r="BF32" i="31"/>
  <c r="BE171" i="31"/>
  <c r="BE152" i="31"/>
  <c r="BE24" i="34"/>
  <c r="BE60" i="34"/>
  <c r="BD163" i="34"/>
  <c r="BD144" i="34"/>
  <c r="BF70" i="31"/>
  <c r="BF34" i="31"/>
  <c r="BE154" i="31"/>
  <c r="BE173" i="31"/>
  <c r="BH29" i="36"/>
  <c r="BH65" i="36"/>
  <c r="BG168" i="36"/>
  <c r="BG149" i="36"/>
  <c r="BJ33" i="35"/>
  <c r="BJ69" i="35"/>
  <c r="BI172" i="35"/>
  <c r="BI153" i="35"/>
  <c r="BI32" i="35"/>
  <c r="BI68" i="35"/>
  <c r="BH152" i="35"/>
  <c r="BH171" i="35"/>
  <c r="BE35" i="34"/>
  <c r="BE71" i="34"/>
  <c r="BD174" i="34"/>
  <c r="BD155" i="34"/>
  <c r="BF69" i="31"/>
  <c r="BF33" i="31"/>
  <c r="BE172" i="31"/>
  <c r="BE153" i="31"/>
  <c r="BB197" i="36"/>
  <c r="BB191" i="36"/>
  <c r="BB193" i="36" s="1"/>
  <c r="BA184" i="35"/>
  <c r="BA186" i="35" s="1"/>
  <c r="BA196" i="35"/>
  <c r="BE32" i="36"/>
  <c r="BE68" i="36"/>
  <c r="BD152" i="36"/>
  <c r="BD171" i="36"/>
  <c r="BF66" i="31"/>
  <c r="BF30" i="31"/>
  <c r="BE150" i="31"/>
  <c r="BE169" i="31"/>
  <c r="BE26" i="34"/>
  <c r="BE62" i="34"/>
  <c r="BD165" i="34"/>
  <c r="BD146" i="34"/>
  <c r="BJ25" i="35"/>
  <c r="BJ61" i="35"/>
  <c r="BI164" i="35"/>
  <c r="BI145" i="35"/>
  <c r="BE52" i="2"/>
  <c r="BE22" i="2"/>
  <c r="BE27" i="36"/>
  <c r="BE63" i="36"/>
  <c r="BD147" i="36"/>
  <c r="BD166" i="36"/>
  <c r="BF71" i="31"/>
  <c r="BE174" i="31"/>
  <c r="BF35" i="31"/>
  <c r="BE155" i="31"/>
  <c r="BG67" i="31"/>
  <c r="BG31" i="31"/>
  <c r="BF151" i="31"/>
  <c r="BF170" i="31"/>
  <c r="BE33" i="34"/>
  <c r="BE69" i="34"/>
  <c r="BD172" i="34"/>
  <c r="BD153" i="34"/>
  <c r="BE28" i="34"/>
  <c r="BE64" i="34"/>
  <c r="BD167" i="34"/>
  <c r="BD148" i="34"/>
  <c r="BE30" i="34"/>
  <c r="BE66" i="34"/>
  <c r="BD169" i="34"/>
  <c r="BD150" i="34"/>
  <c r="BB189" i="34"/>
  <c r="BB182" i="34"/>
  <c r="BE34" i="35"/>
  <c r="BE70" i="35"/>
  <c r="BD173" i="35"/>
  <c r="BD154" i="35"/>
  <c r="BF60" i="31"/>
  <c r="BF24" i="31"/>
  <c r="BE144" i="31"/>
  <c r="BE163" i="31"/>
  <c r="BJ30" i="35"/>
  <c r="BJ66" i="35"/>
  <c r="BI150" i="35"/>
  <c r="BI169" i="35"/>
  <c r="BE34" i="36"/>
  <c r="BE70" i="36"/>
  <c r="BD173" i="36"/>
  <c r="BD154" i="36"/>
  <c r="BE25" i="36"/>
  <c r="BE61" i="36"/>
  <c r="BD145" i="36"/>
  <c r="BD164" i="36"/>
  <c r="BE25" i="34"/>
  <c r="BE61" i="34"/>
  <c r="BD145" i="34"/>
  <c r="BD164" i="34"/>
  <c r="BE31" i="35"/>
  <c r="BE67" i="35"/>
  <c r="BD170" i="35"/>
  <c r="BD151" i="35"/>
  <c r="BE30" i="36"/>
  <c r="BE66" i="36"/>
  <c r="BD169" i="36"/>
  <c r="BD150" i="36"/>
  <c r="BB183" i="35"/>
  <c r="BB185" i="35" s="1"/>
  <c r="BB190" i="35"/>
  <c r="BB192" i="35" s="1"/>
  <c r="BB158" i="34"/>
  <c r="BF63" i="31"/>
  <c r="BE147" i="31"/>
  <c r="BE166" i="31"/>
  <c r="BF27" i="31"/>
  <c r="BD37" i="36"/>
  <c r="BE28" i="36"/>
  <c r="BE64" i="36"/>
  <c r="BD167" i="36"/>
  <c r="BD148" i="36"/>
  <c r="BB177" i="35"/>
  <c r="BE29" i="34"/>
  <c r="BE65" i="34"/>
  <c r="BD149" i="34"/>
  <c r="BD168" i="34"/>
  <c r="BE32" i="34"/>
  <c r="BE68" i="34"/>
  <c r="BD171" i="34"/>
  <c r="BD152" i="34"/>
  <c r="BE34" i="34"/>
  <c r="BE70" i="34"/>
  <c r="BD173" i="34"/>
  <c r="BD154" i="34"/>
  <c r="BA197" i="35"/>
  <c r="BA191" i="35"/>
  <c r="BA193" i="35" s="1"/>
  <c r="BC157" i="35"/>
  <c r="BF64" i="31"/>
  <c r="BF28" i="31"/>
  <c r="BE148" i="31"/>
  <c r="BE167" i="31"/>
  <c r="BF62" i="31"/>
  <c r="BF26" i="31"/>
  <c r="BE165" i="31"/>
  <c r="BE146" i="31"/>
  <c r="BA197" i="34"/>
  <c r="BA191" i="34"/>
  <c r="BA193" i="34" s="1"/>
  <c r="BB190" i="34"/>
  <c r="BB192" i="34" s="1"/>
  <c r="BB183" i="34"/>
  <c r="BB185" i="34" s="1"/>
  <c r="BE26" i="36"/>
  <c r="BE62" i="36"/>
  <c r="BD165" i="36"/>
  <c r="BD146" i="36"/>
  <c r="BG24" i="35"/>
  <c r="BG60" i="35"/>
  <c r="BF163" i="35"/>
  <c r="BF144" i="35"/>
  <c r="BE35" i="36"/>
  <c r="BE71" i="36"/>
  <c r="BD155" i="36"/>
  <c r="BD174" i="36"/>
  <c r="BD61" i="32"/>
  <c r="BD62" i="32" s="1"/>
  <c r="BN41" i="33"/>
  <c r="BM55" i="33"/>
  <c r="BR41" i="30"/>
  <c r="BQ55" i="30"/>
  <c r="BF21" i="32"/>
  <c r="BG51" i="32" s="1"/>
  <c r="BF29" i="32"/>
  <c r="BG59" i="32" s="1"/>
  <c r="BP41" i="10"/>
  <c r="BO55" i="10"/>
  <c r="BM41" i="34"/>
  <c r="BL55" i="34"/>
  <c r="AZ198" i="30"/>
  <c r="BE24" i="33"/>
  <c r="BF60" i="33" s="1"/>
  <c r="BD165" i="30"/>
  <c r="BD146" i="30"/>
  <c r="BE26" i="30"/>
  <c r="BF62" i="30" s="1"/>
  <c r="BE30" i="33"/>
  <c r="BF66" i="33" s="1"/>
  <c r="BC157" i="30"/>
  <c r="BE34" i="33"/>
  <c r="BF70" i="33" s="1"/>
  <c r="BD166" i="30"/>
  <c r="BD147" i="30"/>
  <c r="BE27" i="30"/>
  <c r="BF63" i="30" s="1"/>
  <c r="BD173" i="30"/>
  <c r="BD154" i="30"/>
  <c r="BE34" i="30"/>
  <c r="BF70" i="30" s="1"/>
  <c r="BC73" i="30"/>
  <c r="BC74" i="30" s="1"/>
  <c r="BD144" i="30"/>
  <c r="BD163" i="30"/>
  <c r="BE24" i="30"/>
  <c r="BF60" i="30" s="1"/>
  <c r="BB158" i="30"/>
  <c r="BB189" i="30"/>
  <c r="BB182" i="30"/>
  <c r="BB178" i="30"/>
  <c r="BB179" i="30" s="1"/>
  <c r="BD143" i="30"/>
  <c r="BD37" i="30"/>
  <c r="BE23" i="30"/>
  <c r="BF59" i="30" s="1"/>
  <c r="BD162" i="30"/>
  <c r="BD171" i="30"/>
  <c r="BD152" i="30"/>
  <c r="BE32" i="30"/>
  <c r="BF68" i="30" s="1"/>
  <c r="BE33" i="30"/>
  <c r="BF69" i="30" s="1"/>
  <c r="BD172" i="30"/>
  <c r="BD153" i="30"/>
  <c r="BD167" i="30"/>
  <c r="BD148" i="30"/>
  <c r="BE28" i="30"/>
  <c r="BF64" i="30" s="1"/>
  <c r="BC176" i="30"/>
  <c r="BE31" i="33"/>
  <c r="BF67" i="33" s="1"/>
  <c r="BE32" i="33"/>
  <c r="BF68" i="33" s="1"/>
  <c r="BE23" i="33"/>
  <c r="BF59" i="33" s="1"/>
  <c r="BD37" i="33"/>
  <c r="BA191" i="30"/>
  <c r="BA193" i="30" s="1"/>
  <c r="BA197" i="30"/>
  <c r="AZ194" i="30"/>
  <c r="BD149" i="30"/>
  <c r="BD168" i="30"/>
  <c r="BE29" i="30"/>
  <c r="BF65" i="30" s="1"/>
  <c r="BD150" i="30"/>
  <c r="BE30" i="30"/>
  <c r="BF66" i="30" s="1"/>
  <c r="BD169" i="30"/>
  <c r="BE28" i="33"/>
  <c r="BF64" i="33" s="1"/>
  <c r="BE35" i="33"/>
  <c r="BF71" i="33" s="1"/>
  <c r="BC73" i="33"/>
  <c r="BC74" i="33" s="1"/>
  <c r="BA184" i="30"/>
  <c r="BA186" i="30" s="1"/>
  <c r="BA196" i="30"/>
  <c r="BE25" i="30"/>
  <c r="BF61" i="30" s="1"/>
  <c r="BD145" i="30"/>
  <c r="BD164" i="30"/>
  <c r="BB190" i="30"/>
  <c r="BB192" i="30" s="1"/>
  <c r="BB183" i="30"/>
  <c r="BB185" i="30" s="1"/>
  <c r="BB177" i="30"/>
  <c r="BF25" i="33"/>
  <c r="BG61" i="33" s="1"/>
  <c r="BE26" i="33"/>
  <c r="BF62" i="33" s="1"/>
  <c r="BE27" i="33"/>
  <c r="BF63" i="33" s="1"/>
  <c r="BE29" i="33"/>
  <c r="BF65" i="33" s="1"/>
  <c r="BE33" i="33"/>
  <c r="BF69" i="33" s="1"/>
  <c r="BD174" i="30"/>
  <c r="BD155" i="30"/>
  <c r="BE35" i="30"/>
  <c r="BF71" i="30" s="1"/>
  <c r="BD151" i="30"/>
  <c r="BD170" i="30"/>
  <c r="BE31" i="30"/>
  <c r="BF67" i="30" s="1"/>
  <c r="BE143" i="31"/>
  <c r="BF23" i="31"/>
  <c r="BG59" i="31" s="1"/>
  <c r="BE162" i="31"/>
  <c r="BG25" i="32"/>
  <c r="BH55" i="32" s="1"/>
  <c r="BF25" i="2"/>
  <c r="BG55" i="2" s="1"/>
  <c r="BF21" i="2"/>
  <c r="BG51" i="2" s="1"/>
  <c r="BD61" i="2"/>
  <c r="BD62" i="2" s="1"/>
  <c r="BE29" i="2"/>
  <c r="BF26" i="2"/>
  <c r="BG56" i="2" s="1"/>
  <c r="BF24" i="2"/>
  <c r="BG54" i="2" s="1"/>
  <c r="BF27" i="2"/>
  <c r="BG57" i="2" s="1"/>
  <c r="BF23" i="2"/>
  <c r="BG53" i="2" s="1"/>
  <c r="BG20" i="2"/>
  <c r="BH50" i="2" s="1"/>
  <c r="BF28" i="2"/>
  <c r="BG58" i="2" s="1"/>
  <c r="BD31" i="2"/>
  <c r="BF25" i="10"/>
  <c r="BG61" i="10" s="1"/>
  <c r="BF29" i="10"/>
  <c r="BG65" i="10" s="1"/>
  <c r="BD73" i="10"/>
  <c r="BD74" i="10" s="1"/>
  <c r="BG24" i="10"/>
  <c r="BH60" i="10" s="1"/>
  <c r="BF27" i="10"/>
  <c r="BG63" i="10" s="1"/>
  <c r="BF26" i="10"/>
  <c r="BG62" i="10" s="1"/>
  <c r="BF35" i="10"/>
  <c r="BG71" i="10" s="1"/>
  <c r="BF32" i="10"/>
  <c r="BG68" i="10" s="1"/>
  <c r="BF34" i="10"/>
  <c r="BG70" i="10" s="1"/>
  <c r="BF31" i="10"/>
  <c r="BG67" i="10" s="1"/>
  <c r="BF28" i="10"/>
  <c r="BG64" i="10" s="1"/>
  <c r="BG24" i="32"/>
  <c r="BH54" i="32" s="1"/>
  <c r="BG26" i="32"/>
  <c r="BH56" i="32" s="1"/>
  <c r="BH20" i="32"/>
  <c r="BI50" i="32" s="1"/>
  <c r="BG27" i="32"/>
  <c r="BH57" i="32" s="1"/>
  <c r="BG23" i="32"/>
  <c r="BH53" i="32" s="1"/>
  <c r="CF46" i="32" l="1"/>
  <c r="CG35" i="32"/>
  <c r="BI2" i="50"/>
  <c r="BH21" i="50"/>
  <c r="BH23" i="50" s="1"/>
  <c r="BI20" i="50"/>
  <c r="BI27" i="50"/>
  <c r="BE31" i="32"/>
  <c r="BF58" i="32"/>
  <c r="BF28" i="32"/>
  <c r="BF66" i="10"/>
  <c r="BF30" i="10"/>
  <c r="BV2" i="43"/>
  <c r="BU78" i="43"/>
  <c r="BU83" i="43" s="1"/>
  <c r="BU80" i="43"/>
  <c r="BU77" i="43"/>
  <c r="BU82" i="43" s="1"/>
  <c r="BU79" i="43"/>
  <c r="BU84" i="43" s="1"/>
  <c r="BI142" i="34"/>
  <c r="BI109" i="34"/>
  <c r="BI22" i="34"/>
  <c r="BI161" i="34"/>
  <c r="BI92" i="34"/>
  <c r="BI188" i="34"/>
  <c r="BI126" i="34"/>
  <c r="BI77" i="34"/>
  <c r="BI181" i="34"/>
  <c r="BI58" i="34"/>
  <c r="BI40" i="34"/>
  <c r="BI142" i="35"/>
  <c r="BI188" i="35"/>
  <c r="BI77" i="35"/>
  <c r="BI40" i="35"/>
  <c r="BI161" i="35"/>
  <c r="BI22" i="35"/>
  <c r="BI126" i="35"/>
  <c r="BI109" i="35"/>
  <c r="BI92" i="35"/>
  <c r="BI181" i="35"/>
  <c r="BI58" i="35"/>
  <c r="BJ34" i="28"/>
  <c r="BJ59" i="28" s="1"/>
  <c r="BI126" i="29"/>
  <c r="BI181" i="29"/>
  <c r="BI142" i="29"/>
  <c r="BI77" i="29"/>
  <c r="BI40" i="29"/>
  <c r="BI188" i="29"/>
  <c r="BI161" i="29"/>
  <c r="BI92" i="29"/>
  <c r="BI58" i="29"/>
  <c r="BI22" i="29"/>
  <c r="BI109" i="29"/>
  <c r="BI89" i="43"/>
  <c r="BI76" i="43"/>
  <c r="BI58" i="43"/>
  <c r="BI40" i="43"/>
  <c r="BI22" i="43"/>
  <c r="BJ4" i="43"/>
  <c r="BJ4" i="50" s="1"/>
  <c r="BJ4" i="35"/>
  <c r="BJ4" i="33"/>
  <c r="BJ4" i="31"/>
  <c r="BJ4" i="30"/>
  <c r="BJ4" i="36"/>
  <c r="BJ4" i="29"/>
  <c r="BJ4" i="10"/>
  <c r="BJ4" i="34"/>
  <c r="BJ4" i="32"/>
  <c r="BJ77" i="2"/>
  <c r="BJ65" i="2"/>
  <c r="BJ49" i="2"/>
  <c r="BJ34" i="2"/>
  <c r="BJ19" i="2"/>
  <c r="BI142" i="36"/>
  <c r="BI77" i="36"/>
  <c r="BI22" i="36"/>
  <c r="BI126" i="36"/>
  <c r="BI161" i="36"/>
  <c r="BI58" i="36"/>
  <c r="BI188" i="36"/>
  <c r="BI40" i="36"/>
  <c r="BI109" i="36"/>
  <c r="BI181" i="36"/>
  <c r="BI92" i="36"/>
  <c r="BL5" i="28"/>
  <c r="BK4" i="2"/>
  <c r="BK13" i="28"/>
  <c r="BK21" i="28"/>
  <c r="BI92" i="10"/>
  <c r="BI58" i="10"/>
  <c r="BI22" i="10"/>
  <c r="BI77" i="10"/>
  <c r="BI40" i="10"/>
  <c r="BI181" i="30"/>
  <c r="BI126" i="30"/>
  <c r="BI188" i="30"/>
  <c r="BI77" i="30"/>
  <c r="BI161" i="30"/>
  <c r="BI58" i="30"/>
  <c r="BI22" i="30"/>
  <c r="BI142" i="30"/>
  <c r="BI40" i="30"/>
  <c r="BI92" i="30"/>
  <c r="BI109" i="30"/>
  <c r="BI77" i="32"/>
  <c r="BI65" i="32"/>
  <c r="BI49" i="32"/>
  <c r="BI19" i="32"/>
  <c r="BI34" i="32"/>
  <c r="BI58" i="31"/>
  <c r="BI40" i="31"/>
  <c r="BI22" i="31"/>
  <c r="BI77" i="31"/>
  <c r="BI181" i="31"/>
  <c r="BI126" i="31"/>
  <c r="BI92" i="31"/>
  <c r="BI161" i="31"/>
  <c r="BI142" i="31"/>
  <c r="BI188" i="31"/>
  <c r="BI109" i="31"/>
  <c r="BI67" i="28"/>
  <c r="BI75" i="28" s="1"/>
  <c r="BI87" i="28"/>
  <c r="BI95" i="28" s="1"/>
  <c r="BI103" i="28" s="1"/>
  <c r="BI92" i="33"/>
  <c r="BI77" i="33"/>
  <c r="BI58" i="33"/>
  <c r="BI40" i="33"/>
  <c r="BI22" i="33"/>
  <c r="BU39" i="2"/>
  <c r="BT46" i="2"/>
  <c r="BC196" i="31"/>
  <c r="BF61" i="31"/>
  <c r="BF73" i="31" s="1"/>
  <c r="BF74" i="31" s="1"/>
  <c r="BF25" i="31"/>
  <c r="BF37" i="31" s="1"/>
  <c r="BE164" i="31"/>
  <c r="BE176" i="31" s="1"/>
  <c r="BE145" i="31"/>
  <c r="BE157" i="31" s="1"/>
  <c r="BE189" i="31" s="1"/>
  <c r="BE37" i="10"/>
  <c r="BF52" i="32"/>
  <c r="BF22" i="32"/>
  <c r="BF31" i="32" s="1"/>
  <c r="BF69" i="10"/>
  <c r="BF33" i="10"/>
  <c r="BC183" i="34"/>
  <c r="BC185" i="34" s="1"/>
  <c r="BA198" i="36"/>
  <c r="BC182" i="36"/>
  <c r="BC184" i="36" s="1"/>
  <c r="BB186" i="36"/>
  <c r="BB194" i="36" s="1"/>
  <c r="BC184" i="31"/>
  <c r="BC186" i="31" s="1"/>
  <c r="BC194" i="31" s="1"/>
  <c r="BC197" i="31"/>
  <c r="BC177" i="35"/>
  <c r="BD177" i="31"/>
  <c r="BD190" i="31"/>
  <c r="BD192" i="31" s="1"/>
  <c r="BC158" i="34"/>
  <c r="BD74" i="34"/>
  <c r="BD183" i="31"/>
  <c r="BD185" i="31" s="1"/>
  <c r="BC177" i="34"/>
  <c r="BC158" i="36"/>
  <c r="BD157" i="36"/>
  <c r="BD182" i="36" s="1"/>
  <c r="BD158" i="31"/>
  <c r="BV41" i="35"/>
  <c r="BU55" i="35"/>
  <c r="BE73" i="35"/>
  <c r="BE74" i="35" s="1"/>
  <c r="BD189" i="31"/>
  <c r="BD191" i="31" s="1"/>
  <c r="BD178" i="31"/>
  <c r="BD179" i="31" s="1"/>
  <c r="BD182" i="31"/>
  <c r="BC177" i="30"/>
  <c r="BC177" i="36"/>
  <c r="BF59" i="10"/>
  <c r="BF23" i="10"/>
  <c r="BC183" i="36"/>
  <c r="BC185" i="36" s="1"/>
  <c r="BD176" i="36"/>
  <c r="BD183" i="36" s="1"/>
  <c r="BD185" i="36" s="1"/>
  <c r="BC178" i="36"/>
  <c r="BC179" i="36" s="1"/>
  <c r="BC190" i="36"/>
  <c r="BC192" i="36" s="1"/>
  <c r="BB196" i="36"/>
  <c r="BB198" i="36" s="1"/>
  <c r="BE73" i="36"/>
  <c r="BE74" i="36" s="1"/>
  <c r="BA194" i="35"/>
  <c r="BE31" i="2"/>
  <c r="BF59" i="2"/>
  <c r="BC191" i="36"/>
  <c r="BB196" i="34"/>
  <c r="BB184" i="34"/>
  <c r="BB186" i="34" s="1"/>
  <c r="BF33" i="34"/>
  <c r="BF69" i="34"/>
  <c r="BE172" i="34"/>
  <c r="BE153" i="34"/>
  <c r="BA198" i="35"/>
  <c r="BB186" i="35"/>
  <c r="BF27" i="34"/>
  <c r="BF63" i="34"/>
  <c r="BE147" i="34"/>
  <c r="BE166" i="34"/>
  <c r="BN26" i="35"/>
  <c r="BN62" i="35"/>
  <c r="BM146" i="35"/>
  <c r="BM165" i="35"/>
  <c r="BB197" i="35"/>
  <c r="BG60" i="31"/>
  <c r="BF144" i="31"/>
  <c r="BG24" i="31"/>
  <c r="BF163" i="31"/>
  <c r="BF28" i="34"/>
  <c r="BF64" i="34"/>
  <c r="BE167" i="34"/>
  <c r="BE148" i="34"/>
  <c r="BG66" i="31"/>
  <c r="BG30" i="31"/>
  <c r="BF169" i="31"/>
  <c r="BF150" i="31"/>
  <c r="BG70" i="31"/>
  <c r="BF173" i="31"/>
  <c r="BF154" i="31"/>
  <c r="BG34" i="31"/>
  <c r="BF23" i="35"/>
  <c r="BF59" i="35"/>
  <c r="BE143" i="35"/>
  <c r="BE37" i="35"/>
  <c r="BE162" i="35"/>
  <c r="BF31" i="35"/>
  <c r="BF67" i="35"/>
  <c r="BE151" i="35"/>
  <c r="BE170" i="35"/>
  <c r="BB196" i="35"/>
  <c r="BH24" i="35"/>
  <c r="BH60" i="35"/>
  <c r="BG163" i="35"/>
  <c r="BG144" i="35"/>
  <c r="BG64" i="31"/>
  <c r="BF148" i="31"/>
  <c r="BF167" i="31"/>
  <c r="BG28" i="31"/>
  <c r="BF34" i="34"/>
  <c r="BF70" i="34"/>
  <c r="BE173" i="34"/>
  <c r="BE154" i="34"/>
  <c r="BG63" i="31"/>
  <c r="BF166" i="31"/>
  <c r="BG27" i="31"/>
  <c r="BF147" i="31"/>
  <c r="BF34" i="36"/>
  <c r="BF70" i="36"/>
  <c r="BE173" i="36"/>
  <c r="BE154" i="36"/>
  <c r="BH67" i="31"/>
  <c r="BH31" i="31"/>
  <c r="BG151" i="31"/>
  <c r="BG170" i="31"/>
  <c r="BK25" i="35"/>
  <c r="BK61" i="35"/>
  <c r="BJ145" i="35"/>
  <c r="BJ164" i="35"/>
  <c r="BF35" i="34"/>
  <c r="BF71" i="34"/>
  <c r="BE155" i="34"/>
  <c r="BE174" i="34"/>
  <c r="BK33" i="35"/>
  <c r="BK69" i="35"/>
  <c r="BJ172" i="35"/>
  <c r="BJ153" i="35"/>
  <c r="BD176" i="34"/>
  <c r="BG23" i="36"/>
  <c r="BG59" i="36"/>
  <c r="BF162" i="36"/>
  <c r="BF143" i="36"/>
  <c r="BJ27" i="35"/>
  <c r="BJ63" i="35"/>
  <c r="BI147" i="35"/>
  <c r="BI166" i="35"/>
  <c r="BF29" i="34"/>
  <c r="BF65" i="34"/>
  <c r="BE168" i="34"/>
  <c r="BE149" i="34"/>
  <c r="BF27" i="36"/>
  <c r="BF63" i="36"/>
  <c r="BE147" i="36"/>
  <c r="BE166" i="36"/>
  <c r="BD157" i="34"/>
  <c r="BF31" i="34"/>
  <c r="BF67" i="34"/>
  <c r="BE170" i="34"/>
  <c r="BE151" i="34"/>
  <c r="BK35" i="35"/>
  <c r="BK71" i="35"/>
  <c r="BJ155" i="35"/>
  <c r="BJ174" i="35"/>
  <c r="BK29" i="35"/>
  <c r="BK65" i="35"/>
  <c r="BJ168" i="35"/>
  <c r="BJ149" i="35"/>
  <c r="BC190" i="35"/>
  <c r="BC192" i="35" s="1"/>
  <c r="BC183" i="35"/>
  <c r="BC185" i="35" s="1"/>
  <c r="BF33" i="36"/>
  <c r="BF69" i="36"/>
  <c r="BE153" i="36"/>
  <c r="BE172" i="36"/>
  <c r="BC178" i="35"/>
  <c r="BC179" i="35" s="1"/>
  <c r="BC189" i="35"/>
  <c r="BC182" i="35"/>
  <c r="BF30" i="36"/>
  <c r="BF66" i="36"/>
  <c r="BE150" i="36"/>
  <c r="BE169" i="36"/>
  <c r="BG68" i="31"/>
  <c r="BG32" i="31"/>
  <c r="BF171" i="31"/>
  <c r="BF152" i="31"/>
  <c r="BC158" i="35"/>
  <c r="BJ28" i="35"/>
  <c r="BJ64" i="35"/>
  <c r="BI167" i="35"/>
  <c r="BI148" i="35"/>
  <c r="BA194" i="34"/>
  <c r="BF28" i="36"/>
  <c r="BF64" i="36"/>
  <c r="BE167" i="36"/>
  <c r="BE148" i="36"/>
  <c r="BB191" i="34"/>
  <c r="BB193" i="34" s="1"/>
  <c r="BB197" i="34"/>
  <c r="BF24" i="36"/>
  <c r="BF60" i="36"/>
  <c r="BE144" i="36"/>
  <c r="BE163" i="36"/>
  <c r="BG62" i="31"/>
  <c r="BG26" i="31"/>
  <c r="BF165" i="31"/>
  <c r="BF146" i="31"/>
  <c r="BF25" i="34"/>
  <c r="BF61" i="34"/>
  <c r="BE145" i="34"/>
  <c r="BE164" i="34"/>
  <c r="BF30" i="34"/>
  <c r="BF66" i="34"/>
  <c r="BE150" i="34"/>
  <c r="BE169" i="34"/>
  <c r="BG71" i="31"/>
  <c r="BF155" i="31"/>
  <c r="BG35" i="31"/>
  <c r="BF174" i="31"/>
  <c r="BF52" i="2"/>
  <c r="BF22" i="2"/>
  <c r="BG69" i="31"/>
  <c r="BG33" i="31"/>
  <c r="BF172" i="31"/>
  <c r="BF153" i="31"/>
  <c r="BE73" i="34"/>
  <c r="BE179" i="34" s="1"/>
  <c r="BD157" i="35"/>
  <c r="BA198" i="34"/>
  <c r="BC182" i="34"/>
  <c r="BC189" i="34"/>
  <c r="BF35" i="36"/>
  <c r="BF71" i="36"/>
  <c r="BE174" i="36"/>
  <c r="BE155" i="36"/>
  <c r="BF26" i="36"/>
  <c r="BF62" i="36"/>
  <c r="BE146" i="36"/>
  <c r="BE165" i="36"/>
  <c r="BF32" i="34"/>
  <c r="BF68" i="34"/>
  <c r="BE152" i="34"/>
  <c r="BE171" i="34"/>
  <c r="BF25" i="36"/>
  <c r="BF61" i="36"/>
  <c r="BE164" i="36"/>
  <c r="BE145" i="36"/>
  <c r="BK30" i="35"/>
  <c r="BK66" i="35"/>
  <c r="BJ169" i="35"/>
  <c r="BJ150" i="35"/>
  <c r="BF34" i="35"/>
  <c r="BF70" i="35"/>
  <c r="BE154" i="35"/>
  <c r="BE173" i="35"/>
  <c r="BF26" i="34"/>
  <c r="BF62" i="34"/>
  <c r="BE146" i="34"/>
  <c r="BE165" i="34"/>
  <c r="BF32" i="36"/>
  <c r="BF68" i="36"/>
  <c r="BE152" i="36"/>
  <c r="BE171" i="36"/>
  <c r="BJ32" i="35"/>
  <c r="BJ68" i="35"/>
  <c r="BI152" i="35"/>
  <c r="BI171" i="35"/>
  <c r="BI29" i="36"/>
  <c r="BI65" i="36"/>
  <c r="BH168" i="36"/>
  <c r="BH149" i="36"/>
  <c r="BF24" i="34"/>
  <c r="BF60" i="34"/>
  <c r="BE144" i="34"/>
  <c r="BE163" i="34"/>
  <c r="BG65" i="31"/>
  <c r="BG29" i="31"/>
  <c r="BF149" i="31"/>
  <c r="BF168" i="31"/>
  <c r="BF23" i="34"/>
  <c r="BF59" i="34"/>
  <c r="BE162" i="34"/>
  <c r="BE143" i="34"/>
  <c r="BE37" i="34"/>
  <c r="BD176" i="35"/>
  <c r="BE37" i="36"/>
  <c r="BF31" i="36"/>
  <c r="BF67" i="36"/>
  <c r="BE170" i="36"/>
  <c r="BE151" i="36"/>
  <c r="BB193" i="35"/>
  <c r="BO41" i="33"/>
  <c r="BN55" i="33"/>
  <c r="BS41" i="30"/>
  <c r="BR55" i="30"/>
  <c r="BE61" i="32"/>
  <c r="BE62" i="32" s="1"/>
  <c r="BG29" i="32"/>
  <c r="BH59" i="32" s="1"/>
  <c r="BG21" i="32"/>
  <c r="BH51" i="32" s="1"/>
  <c r="BQ41" i="10"/>
  <c r="BP55" i="10"/>
  <c r="BN41" i="34"/>
  <c r="BM55" i="34"/>
  <c r="BC158" i="30"/>
  <c r="BA194" i="30"/>
  <c r="BA198" i="30"/>
  <c r="BF27" i="33"/>
  <c r="BG63" i="33" s="1"/>
  <c r="BG25" i="33"/>
  <c r="BH61" i="33" s="1"/>
  <c r="BC183" i="30"/>
  <c r="BC185" i="30" s="1"/>
  <c r="BC190" i="30"/>
  <c r="BC192" i="30" s="1"/>
  <c r="BE172" i="30"/>
  <c r="BE153" i="30"/>
  <c r="BF33" i="30"/>
  <c r="BG69" i="30" s="1"/>
  <c r="BE162" i="30"/>
  <c r="BE37" i="30"/>
  <c r="BE143" i="30"/>
  <c r="BF23" i="30"/>
  <c r="BG59" i="30" s="1"/>
  <c r="BF30" i="33"/>
  <c r="BG66" i="33" s="1"/>
  <c r="BE168" i="30"/>
  <c r="BE149" i="30"/>
  <c r="BF29" i="30"/>
  <c r="BG65" i="30" s="1"/>
  <c r="BF23" i="33"/>
  <c r="BG59" i="33" s="1"/>
  <c r="BE37" i="33"/>
  <c r="BE148" i="30"/>
  <c r="BE167" i="30"/>
  <c r="BF28" i="30"/>
  <c r="BG64" i="30" s="1"/>
  <c r="BD73" i="30"/>
  <c r="BD74" i="30" s="1"/>
  <c r="BB184" i="30"/>
  <c r="BB186" i="30" s="1"/>
  <c r="BB196" i="30"/>
  <c r="BE154" i="30"/>
  <c r="BE173" i="30"/>
  <c r="BF34" i="30"/>
  <c r="BG70" i="30" s="1"/>
  <c r="BF27" i="30"/>
  <c r="BG63" i="30" s="1"/>
  <c r="BE166" i="30"/>
  <c r="BE147" i="30"/>
  <c r="BE170" i="30"/>
  <c r="BF31" i="30"/>
  <c r="BG67" i="30" s="1"/>
  <c r="BE151" i="30"/>
  <c r="BE155" i="30"/>
  <c r="BF35" i="30"/>
  <c r="BG71" i="30" s="1"/>
  <c r="BE174" i="30"/>
  <c r="BF29" i="33"/>
  <c r="BG65" i="33" s="1"/>
  <c r="BF35" i="33"/>
  <c r="BG71" i="33" s="1"/>
  <c r="BD73" i="33"/>
  <c r="BD74" i="33" s="1"/>
  <c r="BB191" i="30"/>
  <c r="BB193" i="30" s="1"/>
  <c r="BB197" i="30"/>
  <c r="BE146" i="30"/>
  <c r="BE165" i="30"/>
  <c r="BF26" i="30"/>
  <c r="BG62" i="30" s="1"/>
  <c r="BF26" i="33"/>
  <c r="BG62" i="33" s="1"/>
  <c r="BE169" i="30"/>
  <c r="BF30" i="30"/>
  <c r="BG66" i="30" s="1"/>
  <c r="BE150" i="30"/>
  <c r="BF32" i="33"/>
  <c r="BG68" i="33" s="1"/>
  <c r="BE152" i="30"/>
  <c r="BF32" i="30"/>
  <c r="BG68" i="30" s="1"/>
  <c r="BE171" i="30"/>
  <c r="BD157" i="30"/>
  <c r="BF28" i="33"/>
  <c r="BG64" i="33" s="1"/>
  <c r="BE144" i="30"/>
  <c r="BF24" i="30"/>
  <c r="BG60" i="30" s="1"/>
  <c r="BE163" i="30"/>
  <c r="BE164" i="30"/>
  <c r="BE145" i="30"/>
  <c r="BF25" i="30"/>
  <c r="BG61" i="30" s="1"/>
  <c r="BF34" i="33"/>
  <c r="BG70" i="33" s="1"/>
  <c r="BF31" i="33"/>
  <c r="BG67" i="33" s="1"/>
  <c r="BF33" i="33"/>
  <c r="BG69" i="33" s="1"/>
  <c r="BD176" i="30"/>
  <c r="BC182" i="30"/>
  <c r="BC178" i="30"/>
  <c r="BC179" i="30" s="1"/>
  <c r="BC189" i="30"/>
  <c r="BF24" i="33"/>
  <c r="BG60" i="33" s="1"/>
  <c r="BG23" i="31"/>
  <c r="BH59" i="31" s="1"/>
  <c r="BF143" i="31"/>
  <c r="BF162" i="31"/>
  <c r="BH25" i="32"/>
  <c r="BI55" i="32" s="1"/>
  <c r="BG25" i="2"/>
  <c r="BH55" i="2" s="1"/>
  <c r="BG27" i="2"/>
  <c r="BH57" i="2" s="1"/>
  <c r="BE73" i="10"/>
  <c r="BE74" i="10" s="1"/>
  <c r="BG26" i="2"/>
  <c r="BH56" i="2" s="1"/>
  <c r="BH20" i="2"/>
  <c r="BI50" i="2" s="1"/>
  <c r="BE61" i="2"/>
  <c r="BE62" i="2" s="1"/>
  <c r="BF29" i="2"/>
  <c r="BG59" i="2" s="1"/>
  <c r="BG28" i="2"/>
  <c r="BH58" i="2" s="1"/>
  <c r="BG21" i="2"/>
  <c r="BH51" i="2" s="1"/>
  <c r="BG23" i="2"/>
  <c r="BH53" i="2" s="1"/>
  <c r="BG24" i="2"/>
  <c r="BH54" i="2" s="1"/>
  <c r="BG27" i="10"/>
  <c r="BH63" i="10" s="1"/>
  <c r="BG35" i="10"/>
  <c r="BH71" i="10" s="1"/>
  <c r="BG31" i="10"/>
  <c r="BH67" i="10" s="1"/>
  <c r="BG25" i="10"/>
  <c r="BH61" i="10" s="1"/>
  <c r="BG34" i="10"/>
  <c r="BH70" i="10" s="1"/>
  <c r="BH24" i="10"/>
  <c r="BI60" i="10" s="1"/>
  <c r="BG28" i="10"/>
  <c r="BH64" i="10" s="1"/>
  <c r="BG32" i="10"/>
  <c r="BH68" i="10" s="1"/>
  <c r="BG26" i="10"/>
  <c r="BH62" i="10" s="1"/>
  <c r="BG29" i="10"/>
  <c r="BH65" i="10" s="1"/>
  <c r="BH23" i="32"/>
  <c r="BI53" i="32" s="1"/>
  <c r="BH26" i="32"/>
  <c r="BI56" i="32" s="1"/>
  <c r="BH27" i="32"/>
  <c r="BI57" i="32" s="1"/>
  <c r="BH24" i="32"/>
  <c r="BI54" i="32" s="1"/>
  <c r="BI20" i="32"/>
  <c r="BJ50" i="32" s="1"/>
  <c r="CH35" i="32" l="1"/>
  <c r="CH46" i="32" s="1"/>
  <c r="CG46" i="32"/>
  <c r="BJ2" i="50"/>
  <c r="BI21" i="50"/>
  <c r="BI23" i="50" s="1"/>
  <c r="BJ20" i="50"/>
  <c r="BJ27" i="50"/>
  <c r="BG58" i="32"/>
  <c r="BG28" i="32"/>
  <c r="BG66" i="10"/>
  <c r="BG30" i="10"/>
  <c r="BW2" i="43"/>
  <c r="BV77" i="43"/>
  <c r="BV82" i="43" s="1"/>
  <c r="BV79" i="43"/>
  <c r="BV84" i="43" s="1"/>
  <c r="BV80" i="43"/>
  <c r="BV78" i="43"/>
  <c r="BV83" i="43" s="1"/>
  <c r="BJ188" i="36"/>
  <c r="BJ181" i="36"/>
  <c r="BJ161" i="36"/>
  <c r="BJ142" i="36"/>
  <c r="BJ109" i="36"/>
  <c r="BJ126" i="36"/>
  <c r="BJ77" i="36"/>
  <c r="BJ40" i="36"/>
  <c r="BJ92" i="36"/>
  <c r="BJ58" i="36"/>
  <c r="BJ22" i="36"/>
  <c r="BJ188" i="30"/>
  <c r="BJ109" i="30"/>
  <c r="BJ161" i="30"/>
  <c r="BJ22" i="30"/>
  <c r="BJ92" i="30"/>
  <c r="BJ40" i="30"/>
  <c r="BJ181" i="30"/>
  <c r="BJ58" i="30"/>
  <c r="BJ142" i="30"/>
  <c r="BJ126" i="30"/>
  <c r="BJ77" i="30"/>
  <c r="BK4" i="43"/>
  <c r="BK4" i="50" s="1"/>
  <c r="BK4" i="35"/>
  <c r="BK4" i="33"/>
  <c r="BK4" i="31"/>
  <c r="BK4" i="29"/>
  <c r="BK4" i="36"/>
  <c r="BK4" i="34"/>
  <c r="BK4" i="32"/>
  <c r="BK4" i="30"/>
  <c r="BK4" i="10"/>
  <c r="BK77" i="2"/>
  <c r="BK49" i="2"/>
  <c r="BK19" i="2"/>
  <c r="BK65" i="2"/>
  <c r="BK34" i="2"/>
  <c r="BJ188" i="31"/>
  <c r="BJ161" i="31"/>
  <c r="BJ142" i="31"/>
  <c r="BJ109" i="31"/>
  <c r="BJ77" i="31"/>
  <c r="BJ40" i="31"/>
  <c r="BJ22" i="31"/>
  <c r="BJ181" i="31"/>
  <c r="BJ126" i="31"/>
  <c r="BJ92" i="31"/>
  <c r="BJ58" i="31"/>
  <c r="BM5" i="28"/>
  <c r="BL4" i="2"/>
  <c r="BL21" i="28"/>
  <c r="BL13" i="28"/>
  <c r="BJ92" i="33"/>
  <c r="BJ77" i="33"/>
  <c r="BJ58" i="33"/>
  <c r="BJ40" i="33"/>
  <c r="BJ22" i="33"/>
  <c r="BJ77" i="32"/>
  <c r="BJ65" i="32"/>
  <c r="BJ49" i="32"/>
  <c r="BJ34" i="32"/>
  <c r="BJ19" i="32"/>
  <c r="BJ188" i="35"/>
  <c r="BJ181" i="35"/>
  <c r="BJ126" i="35"/>
  <c r="BJ92" i="35"/>
  <c r="BJ77" i="35"/>
  <c r="BJ58" i="35"/>
  <c r="BJ142" i="35"/>
  <c r="BJ22" i="35"/>
  <c r="BJ109" i="35"/>
  <c r="BJ40" i="35"/>
  <c r="BJ161" i="35"/>
  <c r="BJ181" i="34"/>
  <c r="BJ109" i="34"/>
  <c r="BJ58" i="34"/>
  <c r="BJ126" i="34"/>
  <c r="BJ188" i="34"/>
  <c r="BJ22" i="34"/>
  <c r="BJ40" i="34"/>
  <c r="BJ92" i="34"/>
  <c r="BJ161" i="34"/>
  <c r="BJ77" i="34"/>
  <c r="BJ142" i="34"/>
  <c r="BJ40" i="43"/>
  <c r="BJ89" i="43"/>
  <c r="BJ76" i="43"/>
  <c r="BJ58" i="43"/>
  <c r="BJ22" i="43"/>
  <c r="BJ58" i="10"/>
  <c r="BJ92" i="10"/>
  <c r="BJ22" i="10"/>
  <c r="BJ77" i="10"/>
  <c r="BJ40" i="10"/>
  <c r="BJ67" i="28"/>
  <c r="BJ75" i="28" s="1"/>
  <c r="BJ87" i="28"/>
  <c r="BJ95" i="28" s="1"/>
  <c r="BJ103" i="28" s="1"/>
  <c r="BK34" i="28"/>
  <c r="BK59" i="28" s="1"/>
  <c r="BJ126" i="29"/>
  <c r="BJ181" i="29"/>
  <c r="BJ142" i="29"/>
  <c r="BJ188" i="29"/>
  <c r="BJ161" i="29"/>
  <c r="BJ77" i="29"/>
  <c r="BJ92" i="29"/>
  <c r="BJ22" i="29"/>
  <c r="BJ40" i="29"/>
  <c r="BJ58" i="29"/>
  <c r="BJ109" i="29"/>
  <c r="BC198" i="31"/>
  <c r="BV39" i="2"/>
  <c r="BU46" i="2"/>
  <c r="BG61" i="31"/>
  <c r="BG73" i="31" s="1"/>
  <c r="BG74" i="31" s="1"/>
  <c r="BF164" i="31"/>
  <c r="BF176" i="31" s="1"/>
  <c r="BF145" i="31"/>
  <c r="BF157" i="31" s="1"/>
  <c r="BF189" i="31" s="1"/>
  <c r="BG25" i="31"/>
  <c r="BG37" i="31" s="1"/>
  <c r="BF37" i="10"/>
  <c r="BG52" i="32"/>
  <c r="BG22" i="32"/>
  <c r="BG31" i="32" s="1"/>
  <c r="BD196" i="31"/>
  <c r="BG69" i="10"/>
  <c r="BG33" i="10"/>
  <c r="BD184" i="31"/>
  <c r="BD186" i="31" s="1"/>
  <c r="BD158" i="34"/>
  <c r="BE177" i="31"/>
  <c r="BD193" i="31"/>
  <c r="BD197" i="31"/>
  <c r="BC196" i="36"/>
  <c r="BD177" i="30"/>
  <c r="BD177" i="36"/>
  <c r="BD189" i="36"/>
  <c r="BE158" i="31"/>
  <c r="BD158" i="36"/>
  <c r="BD178" i="36"/>
  <c r="BD179" i="36" s="1"/>
  <c r="BC186" i="36"/>
  <c r="BF37" i="36"/>
  <c r="BW41" i="35"/>
  <c r="BV55" i="35"/>
  <c r="BD190" i="36"/>
  <c r="BD192" i="36" s="1"/>
  <c r="BC197" i="36"/>
  <c r="BE182" i="31"/>
  <c r="BE184" i="31" s="1"/>
  <c r="BE183" i="31"/>
  <c r="BE185" i="31" s="1"/>
  <c r="BG59" i="10"/>
  <c r="BG23" i="10"/>
  <c r="BC193" i="36"/>
  <c r="BE178" i="31"/>
  <c r="BE179" i="31" s="1"/>
  <c r="BE157" i="36"/>
  <c r="BE182" i="36" s="1"/>
  <c r="BF73" i="36"/>
  <c r="BF74" i="36" s="1"/>
  <c r="BE74" i="34"/>
  <c r="BE176" i="36"/>
  <c r="BE190" i="36" s="1"/>
  <c r="BE192" i="36" s="1"/>
  <c r="BB198" i="35"/>
  <c r="BH69" i="31"/>
  <c r="BH33" i="31"/>
  <c r="BG172" i="31"/>
  <c r="BG153" i="31"/>
  <c r="BL35" i="35"/>
  <c r="BL71" i="35"/>
  <c r="BK155" i="35"/>
  <c r="BK174" i="35"/>
  <c r="BH23" i="36"/>
  <c r="BH59" i="36"/>
  <c r="BG162" i="36"/>
  <c r="BG143" i="36"/>
  <c r="BI67" i="31"/>
  <c r="BI31" i="31"/>
  <c r="BH170" i="31"/>
  <c r="BH151" i="31"/>
  <c r="BG23" i="35"/>
  <c r="BG59" i="35"/>
  <c r="BF37" i="35"/>
  <c r="BF162" i="35"/>
  <c r="BF143" i="35"/>
  <c r="BO26" i="35"/>
  <c r="BO62" i="35"/>
  <c r="BN165" i="35"/>
  <c r="BN146" i="35"/>
  <c r="BE190" i="31"/>
  <c r="BE192" i="31" s="1"/>
  <c r="BJ29" i="36"/>
  <c r="BJ65" i="36"/>
  <c r="BI168" i="36"/>
  <c r="BI149" i="36"/>
  <c r="BG32" i="36"/>
  <c r="BG68" i="36"/>
  <c r="BF152" i="36"/>
  <c r="BF171" i="36"/>
  <c r="BG34" i="35"/>
  <c r="BG70" i="35"/>
  <c r="BF173" i="35"/>
  <c r="BF154" i="35"/>
  <c r="BG25" i="36"/>
  <c r="BG61" i="36"/>
  <c r="BF164" i="36"/>
  <c r="BF145" i="36"/>
  <c r="BC196" i="34"/>
  <c r="BC184" i="34"/>
  <c r="BC186" i="34" s="1"/>
  <c r="BG52" i="2"/>
  <c r="BG22" i="2"/>
  <c r="BH62" i="31"/>
  <c r="BG146" i="31"/>
  <c r="BH26" i="31"/>
  <c r="BG165" i="31"/>
  <c r="BG31" i="35"/>
  <c r="BG67" i="35"/>
  <c r="BF151" i="35"/>
  <c r="BF170" i="35"/>
  <c r="BD190" i="34"/>
  <c r="BD192" i="34" s="1"/>
  <c r="BD183" i="34"/>
  <c r="BD185" i="34" s="1"/>
  <c r="BD177" i="34"/>
  <c r="BG35" i="34"/>
  <c r="BG71" i="34"/>
  <c r="BF174" i="34"/>
  <c r="BF155" i="34"/>
  <c r="BH70" i="31"/>
  <c r="BH34" i="31"/>
  <c r="BG173" i="31"/>
  <c r="BG154" i="31"/>
  <c r="BE157" i="34"/>
  <c r="BG26" i="36"/>
  <c r="BG62" i="36"/>
  <c r="BF146" i="36"/>
  <c r="BF165" i="36"/>
  <c r="BG30" i="34"/>
  <c r="BG66" i="34"/>
  <c r="BF150" i="34"/>
  <c r="BF169" i="34"/>
  <c r="BK28" i="35"/>
  <c r="BK64" i="35"/>
  <c r="BJ148" i="35"/>
  <c r="BJ167" i="35"/>
  <c r="BL29" i="35"/>
  <c r="BL65" i="35"/>
  <c r="BK149" i="35"/>
  <c r="BK168" i="35"/>
  <c r="BK27" i="35"/>
  <c r="BK63" i="35"/>
  <c r="BJ147" i="35"/>
  <c r="BJ166" i="35"/>
  <c r="BG33" i="34"/>
  <c r="BG69" i="34"/>
  <c r="BF172" i="34"/>
  <c r="BF153" i="34"/>
  <c r="BD183" i="35"/>
  <c r="BD185" i="35" s="1"/>
  <c r="BD190" i="35"/>
  <c r="BD192" i="35" s="1"/>
  <c r="BH65" i="31"/>
  <c r="BG168" i="31"/>
  <c r="BG149" i="31"/>
  <c r="BH29" i="31"/>
  <c r="BC197" i="34"/>
  <c r="BC191" i="34"/>
  <c r="BC193" i="34" s="1"/>
  <c r="BG27" i="36"/>
  <c r="BG63" i="36"/>
  <c r="BF166" i="36"/>
  <c r="BF147" i="36"/>
  <c r="BE176" i="34"/>
  <c r="BD182" i="35"/>
  <c r="BD178" i="35"/>
  <c r="BD179" i="35" s="1"/>
  <c r="BD189" i="35"/>
  <c r="BD158" i="35"/>
  <c r="BG30" i="36"/>
  <c r="BG66" i="36"/>
  <c r="BF169" i="36"/>
  <c r="BF150" i="36"/>
  <c r="BG31" i="34"/>
  <c r="BG67" i="34"/>
  <c r="BF151" i="34"/>
  <c r="BF170" i="34"/>
  <c r="BE176" i="35"/>
  <c r="BG28" i="34"/>
  <c r="BG64" i="34"/>
  <c r="BF148" i="34"/>
  <c r="BF167" i="34"/>
  <c r="BG27" i="34"/>
  <c r="BG63" i="34"/>
  <c r="BF147" i="34"/>
  <c r="BF166" i="34"/>
  <c r="BB194" i="34"/>
  <c r="BF73" i="34"/>
  <c r="BF179" i="34" s="1"/>
  <c r="BH71" i="31"/>
  <c r="BG155" i="31"/>
  <c r="BH35" i="31"/>
  <c r="BG174" i="31"/>
  <c r="BG28" i="36"/>
  <c r="BG64" i="36"/>
  <c r="BF167" i="36"/>
  <c r="BF148" i="36"/>
  <c r="BD177" i="35"/>
  <c r="BG33" i="36"/>
  <c r="BG69" i="36"/>
  <c r="BF172" i="36"/>
  <c r="BF153" i="36"/>
  <c r="BD189" i="34"/>
  <c r="BD182" i="34"/>
  <c r="BG29" i="34"/>
  <c r="BG65" i="34"/>
  <c r="BF149" i="34"/>
  <c r="BF168" i="34"/>
  <c r="BL33" i="35"/>
  <c r="BL69" i="35"/>
  <c r="BK172" i="35"/>
  <c r="BK153" i="35"/>
  <c r="BL25" i="35"/>
  <c r="BL61" i="35"/>
  <c r="BK164" i="35"/>
  <c r="BK145" i="35"/>
  <c r="BG34" i="36"/>
  <c r="BG70" i="36"/>
  <c r="BF154" i="36"/>
  <c r="BF173" i="36"/>
  <c r="BG34" i="34"/>
  <c r="BG70" i="34"/>
  <c r="BF154" i="34"/>
  <c r="BF173" i="34"/>
  <c r="BI24" i="35"/>
  <c r="BI60" i="35"/>
  <c r="BH144" i="35"/>
  <c r="BH163" i="35"/>
  <c r="BB198" i="34"/>
  <c r="BG23" i="34"/>
  <c r="BG59" i="34"/>
  <c r="BF37" i="34"/>
  <c r="BF162" i="34"/>
  <c r="BF143" i="34"/>
  <c r="BG24" i="34"/>
  <c r="BG60" i="34"/>
  <c r="BF163" i="34"/>
  <c r="BF144" i="34"/>
  <c r="BK32" i="35"/>
  <c r="BK68" i="35"/>
  <c r="BJ152" i="35"/>
  <c r="BJ171" i="35"/>
  <c r="BG26" i="34"/>
  <c r="BG62" i="34"/>
  <c r="BF146" i="34"/>
  <c r="BF165" i="34"/>
  <c r="BL30" i="35"/>
  <c r="BL66" i="35"/>
  <c r="BK169" i="35"/>
  <c r="BK150" i="35"/>
  <c r="BC184" i="35"/>
  <c r="BC186" i="35" s="1"/>
  <c r="BC196" i="35"/>
  <c r="BH64" i="31"/>
  <c r="BH28" i="31"/>
  <c r="BG167" i="31"/>
  <c r="BG148" i="31"/>
  <c r="BE157" i="35"/>
  <c r="BH60" i="31"/>
  <c r="BH24" i="31"/>
  <c r="BG144" i="31"/>
  <c r="BG163" i="31"/>
  <c r="BB194" i="35"/>
  <c r="BG31" i="36"/>
  <c r="BG67" i="36"/>
  <c r="BF170" i="36"/>
  <c r="BF151" i="36"/>
  <c r="BG32" i="34"/>
  <c r="BG68" i="34"/>
  <c r="BF171" i="34"/>
  <c r="BF152" i="34"/>
  <c r="BG35" i="36"/>
  <c r="BG71" i="36"/>
  <c r="BF174" i="36"/>
  <c r="BF155" i="36"/>
  <c r="BG25" i="34"/>
  <c r="BG61" i="34"/>
  <c r="BF164" i="34"/>
  <c r="BF145" i="34"/>
  <c r="BG24" i="36"/>
  <c r="BG60" i="36"/>
  <c r="BF144" i="36"/>
  <c r="BF163" i="36"/>
  <c r="BH68" i="31"/>
  <c r="BG171" i="31"/>
  <c r="BG152" i="31"/>
  <c r="BH32" i="31"/>
  <c r="BC197" i="35"/>
  <c r="BC191" i="35"/>
  <c r="BC193" i="35" s="1"/>
  <c r="BH63" i="31"/>
  <c r="BG147" i="31"/>
  <c r="BH27" i="31"/>
  <c r="BG166" i="31"/>
  <c r="BF73" i="35"/>
  <c r="BF74" i="35" s="1"/>
  <c r="BH66" i="31"/>
  <c r="BH30" i="31"/>
  <c r="BG169" i="31"/>
  <c r="BG150" i="31"/>
  <c r="BD196" i="36"/>
  <c r="BD184" i="36"/>
  <c r="BD186" i="36" s="1"/>
  <c r="BP41" i="33"/>
  <c r="BO55" i="33"/>
  <c r="BT41" i="30"/>
  <c r="BS55" i="30"/>
  <c r="BF61" i="32"/>
  <c r="BF62" i="32" s="1"/>
  <c r="BH21" i="32"/>
  <c r="BI51" i="32" s="1"/>
  <c r="BH29" i="32"/>
  <c r="BI59" i="32" s="1"/>
  <c r="BR41" i="10"/>
  <c r="BQ55" i="10"/>
  <c r="BO41" i="34"/>
  <c r="BN55" i="34"/>
  <c r="BB198" i="30"/>
  <c r="BG24" i="33"/>
  <c r="BH60" i="33" s="1"/>
  <c r="BG28" i="33"/>
  <c r="BH64" i="33" s="1"/>
  <c r="BG32" i="33"/>
  <c r="BH68" i="33" s="1"/>
  <c r="BF172" i="30"/>
  <c r="BF153" i="30"/>
  <c r="BG33" i="30"/>
  <c r="BH69" i="30" s="1"/>
  <c r="BC197" i="30"/>
  <c r="BC191" i="30"/>
  <c r="BC193" i="30" s="1"/>
  <c r="BG26" i="33"/>
  <c r="BH62" i="33" s="1"/>
  <c r="BF166" i="30"/>
  <c r="BG27" i="30"/>
  <c r="BH63" i="30" s="1"/>
  <c r="BF147" i="30"/>
  <c r="BF167" i="30"/>
  <c r="BF148" i="30"/>
  <c r="BG28" i="30"/>
  <c r="BH64" i="30" s="1"/>
  <c r="BG30" i="33"/>
  <c r="BH66" i="33" s="1"/>
  <c r="BH25" i="33"/>
  <c r="BI61" i="33" s="1"/>
  <c r="BG33" i="33"/>
  <c r="BH69" i="33" s="1"/>
  <c r="BD189" i="30"/>
  <c r="BD182" i="30"/>
  <c r="BD178" i="30"/>
  <c r="BD179" i="30" s="1"/>
  <c r="BD158" i="30"/>
  <c r="BF173" i="30"/>
  <c r="BF154" i="30"/>
  <c r="BG34" i="30"/>
  <c r="BH70" i="30" s="1"/>
  <c r="BC196" i="30"/>
  <c r="BC184" i="30"/>
  <c r="BC186" i="30" s="1"/>
  <c r="BF146" i="30"/>
  <c r="BF165" i="30"/>
  <c r="BG26" i="30"/>
  <c r="BH62" i="30" s="1"/>
  <c r="BG35" i="33"/>
  <c r="BH71" i="33" s="1"/>
  <c r="BF170" i="30"/>
  <c r="BF151" i="30"/>
  <c r="BG31" i="30"/>
  <c r="BH67" i="30" s="1"/>
  <c r="BE73" i="30"/>
  <c r="BE74" i="30" s="1"/>
  <c r="BE73" i="33"/>
  <c r="BE74" i="33" s="1"/>
  <c r="BF37" i="30"/>
  <c r="BF143" i="30"/>
  <c r="BF162" i="30"/>
  <c r="BG23" i="30"/>
  <c r="BH59" i="30" s="1"/>
  <c r="BD183" i="30"/>
  <c r="BD185" i="30" s="1"/>
  <c r="BD190" i="30"/>
  <c r="BD192" i="30" s="1"/>
  <c r="BG31" i="33"/>
  <c r="BH67" i="33" s="1"/>
  <c r="BF144" i="30"/>
  <c r="BF163" i="30"/>
  <c r="BG24" i="30"/>
  <c r="BH60" i="30" s="1"/>
  <c r="BF150" i="30"/>
  <c r="BF169" i="30"/>
  <c r="BG30" i="30"/>
  <c r="BH66" i="30" s="1"/>
  <c r="BG29" i="33"/>
  <c r="BH65" i="33" s="1"/>
  <c r="BG23" i="33"/>
  <c r="BH59" i="33" s="1"/>
  <c r="BF37" i="33"/>
  <c r="BE157" i="30"/>
  <c r="BG27" i="33"/>
  <c r="BH63" i="33" s="1"/>
  <c r="BG34" i="33"/>
  <c r="BH70" i="33" s="1"/>
  <c r="BG32" i="30"/>
  <c r="BH68" i="30" s="1"/>
  <c r="BF171" i="30"/>
  <c r="BF152" i="30"/>
  <c r="BG29" i="30"/>
  <c r="BH65" i="30" s="1"/>
  <c r="BF149" i="30"/>
  <c r="BF168" i="30"/>
  <c r="BF164" i="30"/>
  <c r="BF145" i="30"/>
  <c r="BG25" i="30"/>
  <c r="BH61" i="30" s="1"/>
  <c r="BG35" i="30"/>
  <c r="BH71" i="30" s="1"/>
  <c r="BF174" i="30"/>
  <c r="BF155" i="30"/>
  <c r="BB194" i="30"/>
  <c r="BE176" i="30"/>
  <c r="BG162" i="31"/>
  <c r="BG143" i="31"/>
  <c r="BH23" i="31"/>
  <c r="BI59" i="31" s="1"/>
  <c r="BE191" i="31"/>
  <c r="BI25" i="32"/>
  <c r="BJ55" i="32" s="1"/>
  <c r="BH25" i="2"/>
  <c r="BI55" i="2" s="1"/>
  <c r="BH27" i="2"/>
  <c r="BI57" i="2" s="1"/>
  <c r="BH21" i="2"/>
  <c r="BI51" i="2" s="1"/>
  <c r="BI20" i="2"/>
  <c r="BJ50" i="2" s="1"/>
  <c r="BF61" i="2"/>
  <c r="BF62" i="2" s="1"/>
  <c r="BG29" i="2"/>
  <c r="BH59" i="2" s="1"/>
  <c r="BF31" i="2"/>
  <c r="BH24" i="2"/>
  <c r="BI54" i="2" s="1"/>
  <c r="BH26" i="2"/>
  <c r="BI56" i="2" s="1"/>
  <c r="BH23" i="2"/>
  <c r="BI53" i="2" s="1"/>
  <c r="BH28" i="2"/>
  <c r="BI58" i="2" s="1"/>
  <c r="BH28" i="10"/>
  <c r="BI64" i="10" s="1"/>
  <c r="BH35" i="10"/>
  <c r="BI71" i="10" s="1"/>
  <c r="BH31" i="10"/>
  <c r="BI67" i="10" s="1"/>
  <c r="BH26" i="10"/>
  <c r="BI62" i="10" s="1"/>
  <c r="BH34" i="10"/>
  <c r="BI70" i="10" s="1"/>
  <c r="BH27" i="10"/>
  <c r="BI63" i="10" s="1"/>
  <c r="BH29" i="10"/>
  <c r="BI65" i="10" s="1"/>
  <c r="BH32" i="10"/>
  <c r="BI68" i="10" s="1"/>
  <c r="BI24" i="10"/>
  <c r="BJ60" i="10" s="1"/>
  <c r="BH25" i="10"/>
  <c r="BI61" i="10" s="1"/>
  <c r="BF73" i="10"/>
  <c r="BF74" i="10" s="1"/>
  <c r="BI23" i="32"/>
  <c r="BJ53" i="32" s="1"/>
  <c r="BJ20" i="32"/>
  <c r="BK50" i="32" s="1"/>
  <c r="BI26" i="32"/>
  <c r="BJ56" i="32" s="1"/>
  <c r="BI27" i="32"/>
  <c r="BJ57" i="32" s="1"/>
  <c r="BI24" i="32"/>
  <c r="BJ54" i="32" s="1"/>
  <c r="BK2" i="50" l="1"/>
  <c r="BJ21" i="50"/>
  <c r="BJ23" i="50" s="1"/>
  <c r="BK27" i="50"/>
  <c r="BK20" i="50"/>
  <c r="BH58" i="32"/>
  <c r="BH28" i="32"/>
  <c r="BH66" i="10"/>
  <c r="BH30" i="10"/>
  <c r="BG37" i="10"/>
  <c r="BX2" i="43"/>
  <c r="BW78" i="43"/>
  <c r="BW83" i="43" s="1"/>
  <c r="BW79" i="43"/>
  <c r="BW84" i="43" s="1"/>
  <c r="BW77" i="43"/>
  <c r="BW82" i="43" s="1"/>
  <c r="BW80" i="43"/>
  <c r="BK92" i="10"/>
  <c r="BK77" i="10"/>
  <c r="BK58" i="10"/>
  <c r="BK40" i="10"/>
  <c r="BK22" i="10"/>
  <c r="BK181" i="35"/>
  <c r="BK109" i="35"/>
  <c r="BK40" i="35"/>
  <c r="BK188" i="35"/>
  <c r="BK58" i="35"/>
  <c r="BK22" i="35"/>
  <c r="BK126" i="35"/>
  <c r="BK92" i="35"/>
  <c r="BK77" i="35"/>
  <c r="BK161" i="35"/>
  <c r="BK142" i="35"/>
  <c r="BK22" i="30"/>
  <c r="BK142" i="30"/>
  <c r="BK188" i="30"/>
  <c r="BK109" i="30"/>
  <c r="BK161" i="30"/>
  <c r="BK40" i="30"/>
  <c r="BK181" i="30"/>
  <c r="BK58" i="30"/>
  <c r="BK77" i="30"/>
  <c r="BK92" i="30"/>
  <c r="BK126" i="30"/>
  <c r="BK89" i="43"/>
  <c r="BK76" i="43"/>
  <c r="BK58" i="43"/>
  <c r="BK40" i="43"/>
  <c r="BK22" i="43"/>
  <c r="BK77" i="32"/>
  <c r="BK34" i="32"/>
  <c r="BK65" i="32"/>
  <c r="BK19" i="32"/>
  <c r="BK49" i="32"/>
  <c r="BL34" i="28"/>
  <c r="BL59" i="28" s="1"/>
  <c r="BK142" i="34"/>
  <c r="BK161" i="34"/>
  <c r="BK92" i="34"/>
  <c r="BK188" i="34"/>
  <c r="BK181" i="34"/>
  <c r="BK40" i="34"/>
  <c r="BK58" i="34"/>
  <c r="BK22" i="34"/>
  <c r="BK126" i="34"/>
  <c r="BK77" i="34"/>
  <c r="BK109" i="34"/>
  <c r="BL4" i="36"/>
  <c r="BL4" i="34"/>
  <c r="BL4" i="32"/>
  <c r="BL4" i="30"/>
  <c r="BL4" i="43"/>
  <c r="BL4" i="50" s="1"/>
  <c r="BL4" i="31"/>
  <c r="BL4" i="29"/>
  <c r="BL4" i="35"/>
  <c r="BL4" i="10"/>
  <c r="BL4" i="33"/>
  <c r="BL77" i="2"/>
  <c r="BL65" i="2"/>
  <c r="BL49" i="2"/>
  <c r="BL34" i="2"/>
  <c r="BL19" i="2"/>
  <c r="BK181" i="36"/>
  <c r="BK161" i="36"/>
  <c r="BK142" i="36"/>
  <c r="BK126" i="36"/>
  <c r="BK188" i="36"/>
  <c r="BK77" i="36"/>
  <c r="BK58" i="36"/>
  <c r="BK109" i="36"/>
  <c r="BK92" i="36"/>
  <c r="BK40" i="36"/>
  <c r="BK22" i="36"/>
  <c r="BN5" i="28"/>
  <c r="BM4" i="2"/>
  <c r="BM21" i="28"/>
  <c r="BM13" i="28"/>
  <c r="BK126" i="29"/>
  <c r="BK92" i="29"/>
  <c r="BK161" i="29"/>
  <c r="BK181" i="29"/>
  <c r="BK142" i="29"/>
  <c r="BK22" i="29"/>
  <c r="BK58" i="29"/>
  <c r="BK188" i="29"/>
  <c r="BK40" i="29"/>
  <c r="BK77" i="29"/>
  <c r="BK109" i="29"/>
  <c r="BK67" i="28"/>
  <c r="BK75" i="28" s="1"/>
  <c r="BK87" i="28"/>
  <c r="BK95" i="28" s="1"/>
  <c r="BK103" i="28" s="1"/>
  <c r="BK126" i="31"/>
  <c r="BK92" i="31"/>
  <c r="BK58" i="31"/>
  <c r="BK22" i="31"/>
  <c r="BK40" i="31"/>
  <c r="BK188" i="31"/>
  <c r="BK181" i="31"/>
  <c r="BK142" i="31"/>
  <c r="BK161" i="31"/>
  <c r="BK109" i="31"/>
  <c r="BK77" i="31"/>
  <c r="BK77" i="33"/>
  <c r="BK40" i="33"/>
  <c r="BK58" i="33"/>
  <c r="BK92" i="33"/>
  <c r="BK22" i="33"/>
  <c r="BW39" i="2"/>
  <c r="BV46" i="2"/>
  <c r="BH61" i="31"/>
  <c r="BH73" i="31" s="1"/>
  <c r="BH74" i="31" s="1"/>
  <c r="BH25" i="31"/>
  <c r="BH37" i="31" s="1"/>
  <c r="BG145" i="31"/>
  <c r="BG157" i="31" s="1"/>
  <c r="BG164" i="31"/>
  <c r="BG176" i="31" s="1"/>
  <c r="BG183" i="31" s="1"/>
  <c r="BG185" i="31" s="1"/>
  <c r="BH52" i="32"/>
  <c r="BH22" i="32"/>
  <c r="BH31" i="32" s="1"/>
  <c r="BD198" i="31"/>
  <c r="BD194" i="31"/>
  <c r="BE186" i="31"/>
  <c r="BH69" i="10"/>
  <c r="BH33" i="10"/>
  <c r="BE196" i="31"/>
  <c r="BE158" i="34"/>
  <c r="BE158" i="36"/>
  <c r="BD197" i="36"/>
  <c r="BD198" i="36" s="1"/>
  <c r="BD191" i="36"/>
  <c r="BD193" i="36" s="1"/>
  <c r="BD194" i="36" s="1"/>
  <c r="BF176" i="36"/>
  <c r="BF190" i="36" s="1"/>
  <c r="BF192" i="36" s="1"/>
  <c r="BE193" i="31"/>
  <c r="BE197" i="31"/>
  <c r="BF178" i="31"/>
  <c r="BF179" i="31" s="1"/>
  <c r="BF182" i="31"/>
  <c r="BF184" i="31" s="1"/>
  <c r="BC198" i="36"/>
  <c r="BF158" i="31"/>
  <c r="BF190" i="31"/>
  <c r="BF192" i="31" s="1"/>
  <c r="BC194" i="36"/>
  <c r="BF157" i="36"/>
  <c r="BF189" i="36" s="1"/>
  <c r="BX41" i="35"/>
  <c r="BW55" i="35"/>
  <c r="BG37" i="36"/>
  <c r="BF177" i="31"/>
  <c r="BE177" i="36"/>
  <c r="BF183" i="31"/>
  <c r="BF185" i="31" s="1"/>
  <c r="BH59" i="10"/>
  <c r="BH23" i="10"/>
  <c r="BC194" i="35"/>
  <c r="BE189" i="36"/>
  <c r="BE197" i="36" s="1"/>
  <c r="BE178" i="36"/>
  <c r="BE179" i="36" s="1"/>
  <c r="BG73" i="36"/>
  <c r="BG74" i="36" s="1"/>
  <c r="BE183" i="36"/>
  <c r="BE185" i="36" s="1"/>
  <c r="BG73" i="34"/>
  <c r="BG179" i="34" s="1"/>
  <c r="BL32" i="35"/>
  <c r="BL68" i="35"/>
  <c r="BK171" i="35"/>
  <c r="BK152" i="35"/>
  <c r="BI68" i="31"/>
  <c r="BI32" i="31"/>
  <c r="BH171" i="31"/>
  <c r="BH152" i="31"/>
  <c r="BI64" i="31"/>
  <c r="BH167" i="31"/>
  <c r="BI28" i="31"/>
  <c r="BH148" i="31"/>
  <c r="BD184" i="34"/>
  <c r="BD186" i="34" s="1"/>
  <c r="BD196" i="34"/>
  <c r="BD184" i="35"/>
  <c r="BD186" i="35" s="1"/>
  <c r="BD196" i="35"/>
  <c r="BI65" i="31"/>
  <c r="BI29" i="31"/>
  <c r="BH168" i="31"/>
  <c r="BH149" i="31"/>
  <c r="BE177" i="34"/>
  <c r="BI62" i="31"/>
  <c r="BH165" i="31"/>
  <c r="BI26" i="31"/>
  <c r="BH146" i="31"/>
  <c r="BF74" i="34"/>
  <c r="BG73" i="35"/>
  <c r="BG74" i="35" s="1"/>
  <c r="BD197" i="34"/>
  <c r="BD191" i="34"/>
  <c r="BD193" i="34" s="1"/>
  <c r="BE183" i="34"/>
  <c r="BE185" i="34" s="1"/>
  <c r="BE190" i="34"/>
  <c r="BE192" i="34" s="1"/>
  <c r="BH33" i="34"/>
  <c r="BH69" i="34"/>
  <c r="BG172" i="34"/>
  <c r="BG153" i="34"/>
  <c r="BM29" i="35"/>
  <c r="BM65" i="35"/>
  <c r="BL168" i="35"/>
  <c r="BL149" i="35"/>
  <c r="BH30" i="34"/>
  <c r="BH66" i="34"/>
  <c r="BG150" i="34"/>
  <c r="BG169" i="34"/>
  <c r="BI69" i="31"/>
  <c r="BI33" i="31"/>
  <c r="BH153" i="31"/>
  <c r="BH172" i="31"/>
  <c r="BI63" i="31"/>
  <c r="BI27" i="31"/>
  <c r="BH166" i="31"/>
  <c r="BH147" i="31"/>
  <c r="BH23" i="34"/>
  <c r="BH59" i="34"/>
  <c r="BG37" i="34"/>
  <c r="BG162" i="34"/>
  <c r="BG143" i="34"/>
  <c r="BJ24" i="35"/>
  <c r="BJ60" i="35"/>
  <c r="BI144" i="35"/>
  <c r="BI163" i="35"/>
  <c r="BH34" i="36"/>
  <c r="BH70" i="36"/>
  <c r="BG154" i="36"/>
  <c r="BG173" i="36"/>
  <c r="BM33" i="35"/>
  <c r="BM69" i="35"/>
  <c r="BL153" i="35"/>
  <c r="BL172" i="35"/>
  <c r="BH28" i="36"/>
  <c r="BH64" i="36"/>
  <c r="BG167" i="36"/>
  <c r="BG148" i="36"/>
  <c r="BH28" i="34"/>
  <c r="BH64" i="34"/>
  <c r="BG167" i="34"/>
  <c r="BG148" i="34"/>
  <c r="BI70" i="31"/>
  <c r="BH173" i="31"/>
  <c r="BI34" i="31"/>
  <c r="BH154" i="31"/>
  <c r="BH25" i="36"/>
  <c r="BH61" i="36"/>
  <c r="BG164" i="36"/>
  <c r="BG145" i="36"/>
  <c r="BH32" i="36"/>
  <c r="BH68" i="36"/>
  <c r="BG171" i="36"/>
  <c r="BG152" i="36"/>
  <c r="BI23" i="36"/>
  <c r="BI59" i="36"/>
  <c r="BH143" i="36"/>
  <c r="BH162" i="36"/>
  <c r="BH25" i="34"/>
  <c r="BH61" i="34"/>
  <c r="BG145" i="34"/>
  <c r="BG164" i="34"/>
  <c r="BH32" i="34"/>
  <c r="BH68" i="34"/>
  <c r="BG171" i="34"/>
  <c r="BG152" i="34"/>
  <c r="BI60" i="31"/>
  <c r="BI24" i="31"/>
  <c r="BH144" i="31"/>
  <c r="BH163" i="31"/>
  <c r="BC198" i="35"/>
  <c r="BE183" i="35"/>
  <c r="BE185" i="35" s="1"/>
  <c r="BE190" i="35"/>
  <c r="BE192" i="35" s="1"/>
  <c r="BH52" i="2"/>
  <c r="BH22" i="2"/>
  <c r="BM30" i="35"/>
  <c r="BM66" i="35"/>
  <c r="BL169" i="35"/>
  <c r="BL150" i="35"/>
  <c r="BI71" i="31"/>
  <c r="BH174" i="31"/>
  <c r="BI35" i="31"/>
  <c r="BH155" i="31"/>
  <c r="BH30" i="36"/>
  <c r="BH66" i="36"/>
  <c r="BG169" i="36"/>
  <c r="BG150" i="36"/>
  <c r="BP26" i="35"/>
  <c r="BP62" i="35"/>
  <c r="BO146" i="35"/>
  <c r="BO165" i="35"/>
  <c r="BJ67" i="31"/>
  <c r="BJ31" i="31"/>
  <c r="BI170" i="31"/>
  <c r="BI151" i="31"/>
  <c r="BE189" i="35"/>
  <c r="BE178" i="35"/>
  <c r="BE179" i="35" s="1"/>
  <c r="BE182" i="35"/>
  <c r="BH26" i="34"/>
  <c r="BH62" i="34"/>
  <c r="BG146" i="34"/>
  <c r="BG165" i="34"/>
  <c r="BH24" i="34"/>
  <c r="BH60" i="34"/>
  <c r="BG144" i="34"/>
  <c r="BG163" i="34"/>
  <c r="BH33" i="36"/>
  <c r="BH69" i="36"/>
  <c r="BG153" i="36"/>
  <c r="BG172" i="36"/>
  <c r="BE158" i="35"/>
  <c r="BH27" i="36"/>
  <c r="BH63" i="36"/>
  <c r="BG147" i="36"/>
  <c r="BG166" i="36"/>
  <c r="BL27" i="35"/>
  <c r="BL63" i="35"/>
  <c r="BK166" i="35"/>
  <c r="BK147" i="35"/>
  <c r="BL28" i="35"/>
  <c r="BL64" i="35"/>
  <c r="BK167" i="35"/>
  <c r="BK148" i="35"/>
  <c r="BH26" i="36"/>
  <c r="BH62" i="36"/>
  <c r="BG146" i="36"/>
  <c r="BG165" i="36"/>
  <c r="BC194" i="34"/>
  <c r="BF157" i="35"/>
  <c r="BH23" i="35"/>
  <c r="BH59" i="35"/>
  <c r="BG162" i="35"/>
  <c r="BG143" i="35"/>
  <c r="BG37" i="35"/>
  <c r="BI66" i="31"/>
  <c r="BI30" i="31"/>
  <c r="BH169" i="31"/>
  <c r="BH150" i="31"/>
  <c r="BF157" i="34"/>
  <c r="BH34" i="34"/>
  <c r="BH70" i="34"/>
  <c r="BG154" i="34"/>
  <c r="BG173" i="34"/>
  <c r="BM25" i="35"/>
  <c r="BM61" i="35"/>
  <c r="BL145" i="35"/>
  <c r="BL164" i="35"/>
  <c r="BE177" i="35"/>
  <c r="BH27" i="34"/>
  <c r="BH63" i="34"/>
  <c r="BG147" i="34"/>
  <c r="BG166" i="34"/>
  <c r="BD191" i="35"/>
  <c r="BD193" i="35" s="1"/>
  <c r="BD197" i="35"/>
  <c r="BH31" i="35"/>
  <c r="BH67" i="35"/>
  <c r="BG170" i="35"/>
  <c r="BG151" i="35"/>
  <c r="BC198" i="34"/>
  <c r="BH34" i="35"/>
  <c r="BH70" i="35"/>
  <c r="BG154" i="35"/>
  <c r="BG173" i="35"/>
  <c r="BK29" i="36"/>
  <c r="BK65" i="36"/>
  <c r="BJ149" i="36"/>
  <c r="BJ168" i="36"/>
  <c r="BF176" i="35"/>
  <c r="BM35" i="35"/>
  <c r="BM71" i="35"/>
  <c r="BL155" i="35"/>
  <c r="BL174" i="35"/>
  <c r="BH24" i="36"/>
  <c r="BH60" i="36"/>
  <c r="BG144" i="36"/>
  <c r="BG163" i="36"/>
  <c r="BH35" i="36"/>
  <c r="BH71" i="36"/>
  <c r="BG174" i="36"/>
  <c r="BG155" i="36"/>
  <c r="BH31" i="36"/>
  <c r="BH67" i="36"/>
  <c r="BG170" i="36"/>
  <c r="BG151" i="36"/>
  <c r="BF176" i="34"/>
  <c r="BH29" i="34"/>
  <c r="BH65" i="34"/>
  <c r="BG149" i="34"/>
  <c r="BG168" i="34"/>
  <c r="BH31" i="34"/>
  <c r="BH67" i="34"/>
  <c r="BG170" i="34"/>
  <c r="BG151" i="34"/>
  <c r="BE182" i="34"/>
  <c r="BE189" i="34"/>
  <c r="BH35" i="34"/>
  <c r="BH71" i="34"/>
  <c r="BG174" i="34"/>
  <c r="BG155" i="34"/>
  <c r="BE184" i="36"/>
  <c r="BQ41" i="33"/>
  <c r="BP55" i="33"/>
  <c r="BU41" i="30"/>
  <c r="BT55" i="30"/>
  <c r="BG61" i="32"/>
  <c r="BG62" i="32" s="1"/>
  <c r="BI21" i="32"/>
  <c r="BJ51" i="32" s="1"/>
  <c r="BI29" i="32"/>
  <c r="BJ59" i="32" s="1"/>
  <c r="BS41" i="10"/>
  <c r="BR55" i="10"/>
  <c r="BP41" i="34"/>
  <c r="BO55" i="34"/>
  <c r="BC198" i="30"/>
  <c r="BC194" i="30"/>
  <c r="BG168" i="30"/>
  <c r="BG149" i="30"/>
  <c r="BH29" i="30"/>
  <c r="BI65" i="30" s="1"/>
  <c r="BG150" i="30"/>
  <c r="BG169" i="30"/>
  <c r="BH30" i="30"/>
  <c r="BI66" i="30" s="1"/>
  <c r="BF157" i="30"/>
  <c r="BH35" i="33"/>
  <c r="BI71" i="33" s="1"/>
  <c r="BH30" i="33"/>
  <c r="BI66" i="33" s="1"/>
  <c r="BG147" i="30"/>
  <c r="BG166" i="30"/>
  <c r="BH27" i="30"/>
  <c r="BI63" i="30" s="1"/>
  <c r="BE158" i="30"/>
  <c r="BE189" i="30"/>
  <c r="BE178" i="30"/>
  <c r="BE179" i="30" s="1"/>
  <c r="BE182" i="30"/>
  <c r="BH31" i="33"/>
  <c r="BI67" i="33" s="1"/>
  <c r="BF73" i="30"/>
  <c r="BF74" i="30" s="1"/>
  <c r="BE190" i="30"/>
  <c r="BE192" i="30" s="1"/>
  <c r="BE183" i="30"/>
  <c r="BE185" i="30" s="1"/>
  <c r="BG165" i="30"/>
  <c r="BG146" i="30"/>
  <c r="BH26" i="30"/>
  <c r="BI62" i="30" s="1"/>
  <c r="BD196" i="30"/>
  <c r="BD184" i="30"/>
  <c r="BD186" i="30" s="1"/>
  <c r="BG148" i="30"/>
  <c r="BG167" i="30"/>
  <c r="BH28" i="30"/>
  <c r="BI64" i="30" s="1"/>
  <c r="BH26" i="33"/>
  <c r="BI62" i="33" s="1"/>
  <c r="BG153" i="30"/>
  <c r="BG172" i="30"/>
  <c r="BH33" i="30"/>
  <c r="BI69" i="30" s="1"/>
  <c r="BH28" i="33"/>
  <c r="BI64" i="33" s="1"/>
  <c r="BG171" i="30"/>
  <c r="BH32" i="30"/>
  <c r="BI68" i="30" s="1"/>
  <c r="BG152" i="30"/>
  <c r="BF73" i="33"/>
  <c r="BF74" i="33" s="1"/>
  <c r="BG163" i="30"/>
  <c r="BH24" i="30"/>
  <c r="BI60" i="30" s="1"/>
  <c r="BG144" i="30"/>
  <c r="BD197" i="30"/>
  <c r="BD191" i="30"/>
  <c r="BD193" i="30" s="1"/>
  <c r="BH35" i="30"/>
  <c r="BI71" i="30" s="1"/>
  <c r="BG155" i="30"/>
  <c r="BG174" i="30"/>
  <c r="BH27" i="33"/>
  <c r="BI63" i="33" s="1"/>
  <c r="BH23" i="33"/>
  <c r="BI59" i="33" s="1"/>
  <c r="BG37" i="33"/>
  <c r="BG170" i="30"/>
  <c r="BG151" i="30"/>
  <c r="BH31" i="30"/>
  <c r="BI67" i="30" s="1"/>
  <c r="BG173" i="30"/>
  <c r="BH34" i="30"/>
  <c r="BI70" i="30" s="1"/>
  <c r="BG154" i="30"/>
  <c r="BH33" i="33"/>
  <c r="BI69" i="33" s="1"/>
  <c r="BH32" i="33"/>
  <c r="BI68" i="33" s="1"/>
  <c r="BH24" i="33"/>
  <c r="BI60" i="33" s="1"/>
  <c r="BG145" i="30"/>
  <c r="BG164" i="30"/>
  <c r="BH25" i="30"/>
  <c r="BI61" i="30" s="1"/>
  <c r="BH34" i="33"/>
  <c r="BI70" i="33" s="1"/>
  <c r="BG143" i="30"/>
  <c r="BG162" i="30"/>
  <c r="BH23" i="30"/>
  <c r="BI59" i="30" s="1"/>
  <c r="BG37" i="30"/>
  <c r="BH29" i="33"/>
  <c r="BI65" i="33" s="1"/>
  <c r="BF176" i="30"/>
  <c r="BI25" i="33"/>
  <c r="BJ61" i="33" s="1"/>
  <c r="BE177" i="30"/>
  <c r="BI23" i="31"/>
  <c r="BJ59" i="31" s="1"/>
  <c r="BH143" i="31"/>
  <c r="BH162" i="31"/>
  <c r="BF191" i="31"/>
  <c r="BJ25" i="32"/>
  <c r="BK55" i="32" s="1"/>
  <c r="BI25" i="2"/>
  <c r="BJ55" i="2" s="1"/>
  <c r="BI24" i="2"/>
  <c r="BJ54" i="2" s="1"/>
  <c r="BI28" i="2"/>
  <c r="BJ58" i="2" s="1"/>
  <c r="BH29" i="2"/>
  <c r="BI59" i="2" s="1"/>
  <c r="BG61" i="2"/>
  <c r="BG62" i="2" s="1"/>
  <c r="BI26" i="2"/>
  <c r="BJ56" i="2" s="1"/>
  <c r="BI27" i="2"/>
  <c r="BJ57" i="2" s="1"/>
  <c r="BI23" i="2"/>
  <c r="BJ53" i="2" s="1"/>
  <c r="BI21" i="2"/>
  <c r="BJ51" i="2" s="1"/>
  <c r="BJ20" i="2"/>
  <c r="BK50" i="2" s="1"/>
  <c r="BG31" i="2"/>
  <c r="BI29" i="10"/>
  <c r="BJ65" i="10" s="1"/>
  <c r="BI26" i="10"/>
  <c r="BJ62" i="10" s="1"/>
  <c r="BI28" i="10"/>
  <c r="BJ64" i="10" s="1"/>
  <c r="BJ24" i="10"/>
  <c r="BK60" i="10" s="1"/>
  <c r="BI25" i="10"/>
  <c r="BJ61" i="10" s="1"/>
  <c r="BI27" i="10"/>
  <c r="BJ63" i="10" s="1"/>
  <c r="BI31" i="10"/>
  <c r="BJ67" i="10" s="1"/>
  <c r="BI32" i="10"/>
  <c r="BJ68" i="10" s="1"/>
  <c r="BG73" i="10"/>
  <c r="BG74" i="10" s="1"/>
  <c r="BI34" i="10"/>
  <c r="BJ70" i="10" s="1"/>
  <c r="BI35" i="10"/>
  <c r="BJ71" i="10" s="1"/>
  <c r="BJ24" i="32"/>
  <c r="BK54" i="32" s="1"/>
  <c r="BK20" i="32"/>
  <c r="BL50" i="32" s="1"/>
  <c r="BJ23" i="32"/>
  <c r="BK53" i="32" s="1"/>
  <c r="BJ27" i="32"/>
  <c r="BK57" i="32" s="1"/>
  <c r="BJ26" i="32"/>
  <c r="BK56" i="32" s="1"/>
  <c r="BK21" i="50" l="1"/>
  <c r="BK23" i="50" s="1"/>
  <c r="BL2" i="50"/>
  <c r="BL20" i="50"/>
  <c r="BL27" i="50"/>
  <c r="BI58" i="32"/>
  <c r="BI28" i="32"/>
  <c r="BI66" i="10"/>
  <c r="BI30" i="10"/>
  <c r="BY2" i="43"/>
  <c r="BX79" i="43"/>
  <c r="BX84" i="43" s="1"/>
  <c r="BX77" i="43"/>
  <c r="BX82" i="43" s="1"/>
  <c r="BX78" i="43"/>
  <c r="BX83" i="43" s="1"/>
  <c r="BX80" i="43"/>
  <c r="BL58" i="10"/>
  <c r="BL22" i="10"/>
  <c r="BL40" i="10"/>
  <c r="BL77" i="10"/>
  <c r="BL92" i="10"/>
  <c r="BL109" i="36"/>
  <c r="BL92" i="36"/>
  <c r="BL126" i="36"/>
  <c r="BL40" i="36"/>
  <c r="BL142" i="36"/>
  <c r="BL161" i="36"/>
  <c r="BL58" i="36"/>
  <c r="BL22" i="36"/>
  <c r="BL188" i="36"/>
  <c r="BL77" i="36"/>
  <c r="BL181" i="36"/>
  <c r="BL161" i="35"/>
  <c r="BL142" i="35"/>
  <c r="BL22" i="35"/>
  <c r="BL188" i="35"/>
  <c r="BL181" i="35"/>
  <c r="BL126" i="35"/>
  <c r="BL92" i="35"/>
  <c r="BL77" i="35"/>
  <c r="BL109" i="35"/>
  <c r="BL40" i="35"/>
  <c r="BL58" i="35"/>
  <c r="BL126" i="29"/>
  <c r="BL188" i="29"/>
  <c r="BL181" i="29"/>
  <c r="BL161" i="29"/>
  <c r="BL142" i="29"/>
  <c r="BL22" i="29"/>
  <c r="BL40" i="29"/>
  <c r="BL77" i="29"/>
  <c r="BL58" i="29"/>
  <c r="BL92" i="29"/>
  <c r="BL109" i="29"/>
  <c r="BL188" i="31"/>
  <c r="BL161" i="31"/>
  <c r="BL77" i="31"/>
  <c r="BL58" i="31"/>
  <c r="BL126" i="31"/>
  <c r="BL109" i="31"/>
  <c r="BL92" i="31"/>
  <c r="BL40" i="31"/>
  <c r="BL142" i="31"/>
  <c r="BL22" i="31"/>
  <c r="BL181" i="31"/>
  <c r="BM34" i="28"/>
  <c r="BM59" i="28" s="1"/>
  <c r="BL89" i="43"/>
  <c r="BL76" i="43"/>
  <c r="BL58" i="43"/>
  <c r="BL40" i="43"/>
  <c r="BL22" i="43"/>
  <c r="BM4" i="36"/>
  <c r="BM4" i="34"/>
  <c r="BM4" i="32"/>
  <c r="BM4" i="30"/>
  <c r="BM4" i="29"/>
  <c r="BM4" i="35"/>
  <c r="BM4" i="43"/>
  <c r="BM4" i="50" s="1"/>
  <c r="BM4" i="33"/>
  <c r="BM4" i="31"/>
  <c r="BM4" i="10"/>
  <c r="BM77" i="2"/>
  <c r="BM65" i="2"/>
  <c r="BM49" i="2"/>
  <c r="BM34" i="2"/>
  <c r="BM19" i="2"/>
  <c r="BL126" i="30"/>
  <c r="BL181" i="30"/>
  <c r="BL58" i="30"/>
  <c r="BL22" i="30"/>
  <c r="BL77" i="30"/>
  <c r="BL92" i="30"/>
  <c r="BL188" i="30"/>
  <c r="BL109" i="30"/>
  <c r="BL142" i="30"/>
  <c r="BL161" i="30"/>
  <c r="BL40" i="30"/>
  <c r="BO5" i="28"/>
  <c r="BN4" i="2"/>
  <c r="BN13" i="28"/>
  <c r="BN21" i="28"/>
  <c r="BL65" i="32"/>
  <c r="BL49" i="32"/>
  <c r="BL19" i="32"/>
  <c r="BL34" i="32"/>
  <c r="BL77" i="32"/>
  <c r="BL92" i="33"/>
  <c r="BL58" i="33"/>
  <c r="BL22" i="33"/>
  <c r="BL40" i="33"/>
  <c r="BL77" i="33"/>
  <c r="BL181" i="34"/>
  <c r="BL161" i="34"/>
  <c r="BL142" i="34"/>
  <c r="BL126" i="34"/>
  <c r="BL40" i="34"/>
  <c r="BL58" i="34"/>
  <c r="BL77" i="34"/>
  <c r="BL22" i="34"/>
  <c r="BL92" i="34"/>
  <c r="BL109" i="34"/>
  <c r="BL188" i="34"/>
  <c r="BL87" i="28"/>
  <c r="BL95" i="28" s="1"/>
  <c r="BL103" i="28" s="1"/>
  <c r="BL67" i="28"/>
  <c r="BL75" i="28" s="1"/>
  <c r="BX39" i="2"/>
  <c r="BW46" i="2"/>
  <c r="BF158" i="34"/>
  <c r="BE191" i="36"/>
  <c r="BE193" i="36" s="1"/>
  <c r="BE194" i="31"/>
  <c r="BI61" i="31"/>
  <c r="BI73" i="31" s="1"/>
  <c r="BI74" i="31" s="1"/>
  <c r="BH164" i="31"/>
  <c r="BH176" i="31" s="1"/>
  <c r="BH183" i="31" s="1"/>
  <c r="BH185" i="31" s="1"/>
  <c r="BH145" i="31"/>
  <c r="BH157" i="31" s="1"/>
  <c r="BH189" i="31" s="1"/>
  <c r="BI25" i="31"/>
  <c r="BI37" i="31" s="1"/>
  <c r="BH37" i="10"/>
  <c r="BI52" i="32"/>
  <c r="BI22" i="32"/>
  <c r="BI69" i="10"/>
  <c r="BI33" i="10"/>
  <c r="BF183" i="36"/>
  <c r="BF185" i="36" s="1"/>
  <c r="BE198" i="31"/>
  <c r="BF177" i="36"/>
  <c r="BG158" i="31"/>
  <c r="BF186" i="31"/>
  <c r="BF158" i="36"/>
  <c r="BG176" i="36"/>
  <c r="BG183" i="36" s="1"/>
  <c r="BG185" i="36" s="1"/>
  <c r="BG182" i="31"/>
  <c r="BG184" i="31" s="1"/>
  <c r="BG186" i="31" s="1"/>
  <c r="BG178" i="31"/>
  <c r="BG179" i="31" s="1"/>
  <c r="BG189" i="31"/>
  <c r="BF197" i="31"/>
  <c r="BF193" i="31"/>
  <c r="BG190" i="31"/>
  <c r="BG192" i="31" s="1"/>
  <c r="BG177" i="31"/>
  <c r="BG74" i="34"/>
  <c r="BF182" i="36"/>
  <c r="BF178" i="36"/>
  <c r="BF179" i="36" s="1"/>
  <c r="BF196" i="31"/>
  <c r="BG157" i="36"/>
  <c r="BG182" i="36" s="1"/>
  <c r="BY41" i="35"/>
  <c r="BX55" i="35"/>
  <c r="BI59" i="10"/>
  <c r="BI23" i="10"/>
  <c r="BE186" i="36"/>
  <c r="BE196" i="36"/>
  <c r="BE198" i="36" s="1"/>
  <c r="BH73" i="36"/>
  <c r="BH74" i="36" s="1"/>
  <c r="BI31" i="34"/>
  <c r="BI67" i="34"/>
  <c r="BH151" i="34"/>
  <c r="BH170" i="34"/>
  <c r="BJ66" i="31"/>
  <c r="BJ30" i="31"/>
  <c r="BI169" i="31"/>
  <c r="BI150" i="31"/>
  <c r="BI52" i="2"/>
  <c r="BI22" i="2"/>
  <c r="BI25" i="34"/>
  <c r="BI61" i="34"/>
  <c r="BH145" i="34"/>
  <c r="BH164" i="34"/>
  <c r="BJ23" i="36"/>
  <c r="BJ59" i="36"/>
  <c r="BI143" i="36"/>
  <c r="BI162" i="36"/>
  <c r="BI25" i="36"/>
  <c r="BI61" i="36"/>
  <c r="BH145" i="36"/>
  <c r="BH164" i="36"/>
  <c r="BI28" i="34"/>
  <c r="BI64" i="34"/>
  <c r="BH148" i="34"/>
  <c r="BH167" i="34"/>
  <c r="BN33" i="35"/>
  <c r="BN69" i="35"/>
  <c r="BM172" i="35"/>
  <c r="BM153" i="35"/>
  <c r="BK24" i="35"/>
  <c r="BK60" i="35"/>
  <c r="BJ144" i="35"/>
  <c r="BJ163" i="35"/>
  <c r="BJ63" i="31"/>
  <c r="BJ27" i="31"/>
  <c r="BI166" i="31"/>
  <c r="BI147" i="31"/>
  <c r="BJ65" i="31"/>
  <c r="BJ29" i="31"/>
  <c r="BI168" i="31"/>
  <c r="BI149" i="31"/>
  <c r="BJ64" i="31"/>
  <c r="BI167" i="31"/>
  <c r="BJ28" i="31"/>
  <c r="BI148" i="31"/>
  <c r="BI31" i="36"/>
  <c r="BI67" i="36"/>
  <c r="BH170" i="36"/>
  <c r="BH151" i="36"/>
  <c r="BI24" i="36"/>
  <c r="BI60" i="36"/>
  <c r="BH163" i="36"/>
  <c r="BH144" i="36"/>
  <c r="BF178" i="35"/>
  <c r="BF179" i="35" s="1"/>
  <c r="BF189" i="35"/>
  <c r="BF182" i="35"/>
  <c r="BE184" i="35"/>
  <c r="BE186" i="35" s="1"/>
  <c r="BE196" i="35"/>
  <c r="BJ71" i="31"/>
  <c r="BI155" i="31"/>
  <c r="BJ35" i="31"/>
  <c r="BI174" i="31"/>
  <c r="BG157" i="34"/>
  <c r="BI30" i="34"/>
  <c r="BI66" i="34"/>
  <c r="BH150" i="34"/>
  <c r="BH169" i="34"/>
  <c r="BI33" i="34"/>
  <c r="BI69" i="34"/>
  <c r="BH172" i="34"/>
  <c r="BH153" i="34"/>
  <c r="BI35" i="34"/>
  <c r="BI71" i="34"/>
  <c r="BH155" i="34"/>
  <c r="BH174" i="34"/>
  <c r="BL29" i="36"/>
  <c r="BL65" i="36"/>
  <c r="BK149" i="36"/>
  <c r="BK168" i="36"/>
  <c r="BI27" i="34"/>
  <c r="BI63" i="34"/>
  <c r="BH147" i="34"/>
  <c r="BH166" i="34"/>
  <c r="BM28" i="35"/>
  <c r="BM64" i="35"/>
  <c r="BL167" i="35"/>
  <c r="BL148" i="35"/>
  <c r="BI27" i="36"/>
  <c r="BI63" i="36"/>
  <c r="BH147" i="36"/>
  <c r="BH166" i="36"/>
  <c r="BJ70" i="31"/>
  <c r="BI173" i="31"/>
  <c r="BJ34" i="31"/>
  <c r="BI154" i="31"/>
  <c r="BG176" i="34"/>
  <c r="BJ62" i="31"/>
  <c r="BI146" i="31"/>
  <c r="BI165" i="31"/>
  <c r="BJ26" i="31"/>
  <c r="BD198" i="35"/>
  <c r="BM32" i="35"/>
  <c r="BM68" i="35"/>
  <c r="BL171" i="35"/>
  <c r="BL152" i="35"/>
  <c r="BE191" i="34"/>
  <c r="BE193" i="34" s="1"/>
  <c r="BE197" i="34"/>
  <c r="BI31" i="35"/>
  <c r="BI67" i="35"/>
  <c r="BH170" i="35"/>
  <c r="BH151" i="35"/>
  <c r="BF177" i="35"/>
  <c r="BI34" i="34"/>
  <c r="BI70" i="34"/>
  <c r="BH154" i="34"/>
  <c r="BH173" i="34"/>
  <c r="BG157" i="35"/>
  <c r="BF158" i="35"/>
  <c r="BI24" i="34"/>
  <c r="BI60" i="34"/>
  <c r="BH163" i="34"/>
  <c r="BH144" i="34"/>
  <c r="BE197" i="35"/>
  <c r="BE191" i="35"/>
  <c r="BE193" i="35" s="1"/>
  <c r="BQ26" i="35"/>
  <c r="BQ62" i="35"/>
  <c r="BP146" i="35"/>
  <c r="BP165" i="35"/>
  <c r="BD194" i="35"/>
  <c r="BF191" i="36"/>
  <c r="BF193" i="36" s="1"/>
  <c r="BF197" i="36"/>
  <c r="BE196" i="34"/>
  <c r="BE184" i="34"/>
  <c r="BE186" i="34" s="1"/>
  <c r="BI29" i="34"/>
  <c r="BI65" i="34"/>
  <c r="BH168" i="34"/>
  <c r="BH149" i="34"/>
  <c r="BG176" i="35"/>
  <c r="BI32" i="34"/>
  <c r="BI68" i="34"/>
  <c r="BH152" i="34"/>
  <c r="BH171" i="34"/>
  <c r="BI32" i="36"/>
  <c r="BI68" i="36"/>
  <c r="BH171" i="36"/>
  <c r="BH152" i="36"/>
  <c r="BI28" i="36"/>
  <c r="BI64" i="36"/>
  <c r="BH167" i="36"/>
  <c r="BH148" i="36"/>
  <c r="BI34" i="36"/>
  <c r="BI70" i="36"/>
  <c r="BH154" i="36"/>
  <c r="BH173" i="36"/>
  <c r="BH73" i="34"/>
  <c r="BH179" i="34" s="1"/>
  <c r="BJ69" i="31"/>
  <c r="BI172" i="31"/>
  <c r="BI153" i="31"/>
  <c r="BJ33" i="31"/>
  <c r="BF183" i="34"/>
  <c r="BF185" i="34" s="1"/>
  <c r="BF190" i="34"/>
  <c r="BF192" i="34" s="1"/>
  <c r="BI35" i="36"/>
  <c r="BI71" i="36"/>
  <c r="BH174" i="36"/>
  <c r="BH155" i="36"/>
  <c r="BN35" i="35"/>
  <c r="BN71" i="35"/>
  <c r="BM174" i="35"/>
  <c r="BM155" i="35"/>
  <c r="BF189" i="34"/>
  <c r="BF182" i="34"/>
  <c r="BH73" i="35"/>
  <c r="BH74" i="35" s="1"/>
  <c r="BH37" i="36"/>
  <c r="BI23" i="34"/>
  <c r="BI59" i="34"/>
  <c r="BH143" i="34"/>
  <c r="BH162" i="34"/>
  <c r="BH37" i="34"/>
  <c r="BN29" i="35"/>
  <c r="BN65" i="35"/>
  <c r="BM149" i="35"/>
  <c r="BM168" i="35"/>
  <c r="BF177" i="34"/>
  <c r="BD198" i="34"/>
  <c r="BJ68" i="31"/>
  <c r="BI171" i="31"/>
  <c r="BJ32" i="31"/>
  <c r="BI152" i="31"/>
  <c r="BF190" i="35"/>
  <c r="BF192" i="35" s="1"/>
  <c r="BF183" i="35"/>
  <c r="BF185" i="35" s="1"/>
  <c r="BI34" i="35"/>
  <c r="BI70" i="35"/>
  <c r="BH173" i="35"/>
  <c r="BH154" i="35"/>
  <c r="BI23" i="35"/>
  <c r="BI59" i="35"/>
  <c r="BH37" i="35"/>
  <c r="BH143" i="35"/>
  <c r="BH162" i="35"/>
  <c r="BI26" i="36"/>
  <c r="BI62" i="36"/>
  <c r="BH165" i="36"/>
  <c r="BH146" i="36"/>
  <c r="BM27" i="35"/>
  <c r="BM63" i="35"/>
  <c r="BL147" i="35"/>
  <c r="BL166" i="35"/>
  <c r="BK67" i="31"/>
  <c r="BK31" i="31"/>
  <c r="BJ151" i="31"/>
  <c r="BJ170" i="31"/>
  <c r="BD194" i="34"/>
  <c r="BN25" i="35"/>
  <c r="BN61" i="35"/>
  <c r="BM164" i="35"/>
  <c r="BM145" i="35"/>
  <c r="BI33" i="36"/>
  <c r="BI69" i="36"/>
  <c r="BH172" i="36"/>
  <c r="BH153" i="36"/>
  <c r="BI26" i="34"/>
  <c r="BI62" i="34"/>
  <c r="BH165" i="34"/>
  <c r="BH146" i="34"/>
  <c r="BI30" i="36"/>
  <c r="BI66" i="36"/>
  <c r="BH169" i="36"/>
  <c r="BH150" i="36"/>
  <c r="BN30" i="35"/>
  <c r="BN66" i="35"/>
  <c r="BM169" i="35"/>
  <c r="BM150" i="35"/>
  <c r="BJ60" i="31"/>
  <c r="BI163" i="31"/>
  <c r="BJ24" i="31"/>
  <c r="BI144" i="31"/>
  <c r="BH61" i="32"/>
  <c r="BH62" i="32" s="1"/>
  <c r="BR41" i="33"/>
  <c r="BQ55" i="33"/>
  <c r="BV41" i="30"/>
  <c r="BU55" i="30"/>
  <c r="BJ29" i="32"/>
  <c r="BK59" i="32" s="1"/>
  <c r="BJ21" i="32"/>
  <c r="BK51" i="32" s="1"/>
  <c r="BT41" i="10"/>
  <c r="BS55" i="10"/>
  <c r="BQ41" i="34"/>
  <c r="BP55" i="34"/>
  <c r="BF177" i="30"/>
  <c r="BF158" i="30"/>
  <c r="BG73" i="30"/>
  <c r="BG74" i="30" s="1"/>
  <c r="BG157" i="30"/>
  <c r="BH171" i="30"/>
  <c r="BH152" i="30"/>
  <c r="BI32" i="30"/>
  <c r="BJ68" i="30" s="1"/>
  <c r="BD194" i="30"/>
  <c r="BE184" i="30"/>
  <c r="BE186" i="30" s="1"/>
  <c r="BE196" i="30"/>
  <c r="BD198" i="30"/>
  <c r="BI34" i="33"/>
  <c r="BJ70" i="33" s="1"/>
  <c r="BI33" i="33"/>
  <c r="BJ69" i="33" s="1"/>
  <c r="BI27" i="33"/>
  <c r="BJ63" i="33" s="1"/>
  <c r="BI26" i="33"/>
  <c r="BJ62" i="33" s="1"/>
  <c r="BE197" i="30"/>
  <c r="BE191" i="30"/>
  <c r="BE193" i="30" s="1"/>
  <c r="BH168" i="30"/>
  <c r="BH149" i="30"/>
  <c r="BI29" i="30"/>
  <c r="BJ65" i="30" s="1"/>
  <c r="BI30" i="33"/>
  <c r="BJ66" i="33" s="1"/>
  <c r="BF183" i="30"/>
  <c r="BF185" i="30" s="1"/>
  <c r="BF190" i="30"/>
  <c r="BF192" i="30" s="1"/>
  <c r="BI25" i="30"/>
  <c r="BJ61" i="30" s="1"/>
  <c r="BH164" i="30"/>
  <c r="BH145" i="30"/>
  <c r="BI24" i="33"/>
  <c r="BJ60" i="33" s="1"/>
  <c r="BG73" i="33"/>
  <c r="BG74" i="33" s="1"/>
  <c r="BH163" i="30"/>
  <c r="BH144" i="30"/>
  <c r="BI24" i="30"/>
  <c r="BJ60" i="30" s="1"/>
  <c r="BI28" i="33"/>
  <c r="BJ64" i="33" s="1"/>
  <c r="BH148" i="30"/>
  <c r="BH167" i="30"/>
  <c r="BI28" i="30"/>
  <c r="BJ64" i="30" s="1"/>
  <c r="BI29" i="33"/>
  <c r="BJ65" i="33" s="1"/>
  <c r="BH154" i="30"/>
  <c r="BH173" i="30"/>
  <c r="BI34" i="30"/>
  <c r="BJ70" i="30" s="1"/>
  <c r="BI23" i="33"/>
  <c r="BJ59" i="33" s="1"/>
  <c r="BH37" i="33"/>
  <c r="BI35" i="33"/>
  <c r="BJ71" i="33" s="1"/>
  <c r="BF189" i="30"/>
  <c r="BF178" i="30"/>
  <c r="BF179" i="30" s="1"/>
  <c r="BF182" i="30"/>
  <c r="BJ25" i="33"/>
  <c r="BK61" i="33" s="1"/>
  <c r="BH143" i="30"/>
  <c r="BH162" i="30"/>
  <c r="BI23" i="30"/>
  <c r="BJ59" i="30" s="1"/>
  <c r="BH37" i="30"/>
  <c r="BI32" i="33"/>
  <c r="BJ68" i="33" s="1"/>
  <c r="BH172" i="30"/>
  <c r="BH153" i="30"/>
  <c r="BI33" i="30"/>
  <c r="BJ69" i="30" s="1"/>
  <c r="BH165" i="30"/>
  <c r="BI26" i="30"/>
  <c r="BJ62" i="30" s="1"/>
  <c r="BH146" i="30"/>
  <c r="BI31" i="33"/>
  <c r="BJ67" i="33" s="1"/>
  <c r="BH169" i="30"/>
  <c r="BH150" i="30"/>
  <c r="BI30" i="30"/>
  <c r="BJ66" i="30" s="1"/>
  <c r="BG176" i="30"/>
  <c r="BH151" i="30"/>
  <c r="BH170" i="30"/>
  <c r="BI31" i="30"/>
  <c r="BJ67" i="30" s="1"/>
  <c r="BI35" i="30"/>
  <c r="BJ71" i="30" s="1"/>
  <c r="BH155" i="30"/>
  <c r="BH174" i="30"/>
  <c r="BH166" i="30"/>
  <c r="BH147" i="30"/>
  <c r="BI27" i="30"/>
  <c r="BJ63" i="30" s="1"/>
  <c r="BI143" i="31"/>
  <c r="BI162" i="31"/>
  <c r="BJ23" i="31"/>
  <c r="BK59" i="31" s="1"/>
  <c r="BK25" i="32"/>
  <c r="BL55" i="32" s="1"/>
  <c r="BJ25" i="2"/>
  <c r="BK55" i="2" s="1"/>
  <c r="BJ27" i="2"/>
  <c r="BK57" i="2" s="1"/>
  <c r="BJ28" i="2"/>
  <c r="BK58" i="2" s="1"/>
  <c r="BJ26" i="2"/>
  <c r="BK56" i="2" s="1"/>
  <c r="BJ21" i="2"/>
  <c r="BK51" i="2" s="1"/>
  <c r="BJ24" i="2"/>
  <c r="BK54" i="2" s="1"/>
  <c r="BK20" i="2"/>
  <c r="BL50" i="2" s="1"/>
  <c r="BJ23" i="2"/>
  <c r="BK53" i="2" s="1"/>
  <c r="BH61" i="2"/>
  <c r="BH62" i="2" s="1"/>
  <c r="BI29" i="2"/>
  <c r="BJ59" i="2" s="1"/>
  <c r="BH31" i="2"/>
  <c r="BJ27" i="10"/>
  <c r="BK63" i="10" s="1"/>
  <c r="BJ28" i="10"/>
  <c r="BK64" i="10" s="1"/>
  <c r="BJ35" i="10"/>
  <c r="BK71" i="10" s="1"/>
  <c r="BH73" i="10"/>
  <c r="BH74" i="10" s="1"/>
  <c r="BJ29" i="10"/>
  <c r="BK65" i="10" s="1"/>
  <c r="BJ25" i="10"/>
  <c r="BK61" i="10" s="1"/>
  <c r="BJ26" i="10"/>
  <c r="BK62" i="10" s="1"/>
  <c r="BJ34" i="10"/>
  <c r="BK70" i="10" s="1"/>
  <c r="BJ32" i="10"/>
  <c r="BK68" i="10" s="1"/>
  <c r="BK24" i="10"/>
  <c r="BL60" i="10" s="1"/>
  <c r="BJ31" i="10"/>
  <c r="BK67" i="10" s="1"/>
  <c r="BK23" i="32"/>
  <c r="BL53" i="32" s="1"/>
  <c r="BK26" i="32"/>
  <c r="BL56" i="32" s="1"/>
  <c r="BL20" i="32"/>
  <c r="BM50" i="32" s="1"/>
  <c r="BK27" i="32"/>
  <c r="BL57" i="32" s="1"/>
  <c r="BK24" i="32"/>
  <c r="BL54" i="32" s="1"/>
  <c r="BF198" i="31" l="1"/>
  <c r="BM2" i="50"/>
  <c r="BL21" i="50"/>
  <c r="BL23" i="50" s="1"/>
  <c r="BM27" i="50"/>
  <c r="BM20" i="50"/>
  <c r="BI31" i="32"/>
  <c r="BJ58" i="32"/>
  <c r="BJ28" i="32"/>
  <c r="BJ66" i="10"/>
  <c r="BJ30" i="10"/>
  <c r="BE194" i="36"/>
  <c r="BF196" i="36"/>
  <c r="BF198" i="36" s="1"/>
  <c r="BZ2" i="43"/>
  <c r="BY78" i="43"/>
  <c r="BY83" i="43" s="1"/>
  <c r="BY80" i="43"/>
  <c r="BY79" i="43"/>
  <c r="BY84" i="43" s="1"/>
  <c r="BY77" i="43"/>
  <c r="BY82" i="43" s="1"/>
  <c r="BM77" i="33"/>
  <c r="BM92" i="33"/>
  <c r="BM22" i="33"/>
  <c r="BM40" i="33"/>
  <c r="BM58" i="33"/>
  <c r="BM76" i="43"/>
  <c r="BM40" i="43"/>
  <c r="BM89" i="43"/>
  <c r="BM58" i="43"/>
  <c r="BM22" i="43"/>
  <c r="BN4" i="36"/>
  <c r="BN4" i="34"/>
  <c r="BN4" i="32"/>
  <c r="BN4" i="30"/>
  <c r="BN4" i="10"/>
  <c r="BN4" i="29"/>
  <c r="BN4" i="35"/>
  <c r="BN4" i="43"/>
  <c r="BN4" i="50" s="1"/>
  <c r="BN4" i="33"/>
  <c r="BN4" i="31"/>
  <c r="BN77" i="2"/>
  <c r="BN65" i="2"/>
  <c r="BN49" i="2"/>
  <c r="BN34" i="2"/>
  <c r="BN19" i="2"/>
  <c r="BM161" i="35"/>
  <c r="BM126" i="35"/>
  <c r="BM58" i="35"/>
  <c r="BM188" i="35"/>
  <c r="BM22" i="35"/>
  <c r="BM92" i="35"/>
  <c r="BM109" i="35"/>
  <c r="BM77" i="35"/>
  <c r="BM181" i="35"/>
  <c r="BM40" i="35"/>
  <c r="BM142" i="35"/>
  <c r="BP5" i="28"/>
  <c r="BO4" i="2"/>
  <c r="BO21" i="28"/>
  <c r="BO13" i="28"/>
  <c r="BM126" i="29"/>
  <c r="BM188" i="29"/>
  <c r="BM161" i="29"/>
  <c r="BM92" i="29"/>
  <c r="BM58" i="29"/>
  <c r="BM22" i="29"/>
  <c r="BM181" i="29"/>
  <c r="BM142" i="29"/>
  <c r="BM77" i="29"/>
  <c r="BM40" i="29"/>
  <c r="BM109" i="29"/>
  <c r="BM188" i="30"/>
  <c r="BM181" i="30"/>
  <c r="BM142" i="30"/>
  <c r="BM58" i="30"/>
  <c r="BM77" i="30"/>
  <c r="BM22" i="30"/>
  <c r="BM92" i="30"/>
  <c r="BM109" i="30"/>
  <c r="BM126" i="30"/>
  <c r="BM161" i="30"/>
  <c r="BM40" i="30"/>
  <c r="BM34" i="32"/>
  <c r="BM49" i="32"/>
  <c r="BM77" i="32"/>
  <c r="BM19" i="32"/>
  <c r="BM65" i="32"/>
  <c r="BM87" i="28"/>
  <c r="BM95" i="28" s="1"/>
  <c r="BM103" i="28" s="1"/>
  <c r="BM67" i="28"/>
  <c r="BM75" i="28" s="1"/>
  <c r="BM40" i="10"/>
  <c r="BM77" i="10"/>
  <c r="BM92" i="10"/>
  <c r="BM58" i="10"/>
  <c r="BM22" i="10"/>
  <c r="BM161" i="34"/>
  <c r="BM142" i="34"/>
  <c r="BM126" i="34"/>
  <c r="BM188" i="34"/>
  <c r="BM77" i="34"/>
  <c r="BM181" i="34"/>
  <c r="BM109" i="34"/>
  <c r="BM92" i="34"/>
  <c r="BM58" i="34"/>
  <c r="BM40" i="34"/>
  <c r="BM22" i="34"/>
  <c r="BN34" i="28"/>
  <c r="BN59" i="28" s="1"/>
  <c r="BM181" i="31"/>
  <c r="BM109" i="31"/>
  <c r="BM92" i="31"/>
  <c r="BM40" i="31"/>
  <c r="BM22" i="31"/>
  <c r="BM161" i="31"/>
  <c r="BM142" i="31"/>
  <c r="BM188" i="31"/>
  <c r="BM58" i="31"/>
  <c r="BM77" i="31"/>
  <c r="BM126" i="31"/>
  <c r="BM161" i="36"/>
  <c r="BM181" i="36"/>
  <c r="BM22" i="36"/>
  <c r="BM77" i="36"/>
  <c r="BM58" i="36"/>
  <c r="BM40" i="36"/>
  <c r="BM188" i="36"/>
  <c r="BM109" i="36"/>
  <c r="BM142" i="36"/>
  <c r="BM126" i="36"/>
  <c r="BM92" i="36"/>
  <c r="BY39" i="2"/>
  <c r="BX46" i="2"/>
  <c r="BJ61" i="31"/>
  <c r="BJ73" i="31" s="1"/>
  <c r="BJ74" i="31" s="1"/>
  <c r="BJ25" i="31"/>
  <c r="BJ37" i="31" s="1"/>
  <c r="BI164" i="31"/>
  <c r="BI176" i="31" s="1"/>
  <c r="BI190" i="31" s="1"/>
  <c r="BI192" i="31" s="1"/>
  <c r="BI145" i="31"/>
  <c r="BI157" i="31" s="1"/>
  <c r="BI182" i="31" s="1"/>
  <c r="BI37" i="10"/>
  <c r="BG158" i="34"/>
  <c r="BJ52" i="32"/>
  <c r="BJ22" i="32"/>
  <c r="BJ69" i="10"/>
  <c r="BJ33" i="10"/>
  <c r="BH190" i="31"/>
  <c r="BH192" i="31" s="1"/>
  <c r="BG158" i="36"/>
  <c r="BF184" i="36"/>
  <c r="BF186" i="36" s="1"/>
  <c r="BF194" i="36" s="1"/>
  <c r="BG190" i="36"/>
  <c r="BG192" i="36" s="1"/>
  <c r="BG177" i="36"/>
  <c r="BH178" i="31"/>
  <c r="BH179" i="31" s="1"/>
  <c r="BG197" i="31"/>
  <c r="BH177" i="31"/>
  <c r="BF194" i="31"/>
  <c r="BG196" i="31"/>
  <c r="BG191" i="31"/>
  <c r="BG193" i="31" s="1"/>
  <c r="BG194" i="31" s="1"/>
  <c r="BH176" i="35"/>
  <c r="BH190" i="35" s="1"/>
  <c r="BH192" i="35" s="1"/>
  <c r="BH158" i="31"/>
  <c r="BH182" i="31"/>
  <c r="BH184" i="31" s="1"/>
  <c r="BH186" i="31" s="1"/>
  <c r="BH157" i="36"/>
  <c r="BH189" i="36" s="1"/>
  <c r="BG189" i="36"/>
  <c r="BG191" i="36" s="1"/>
  <c r="BG178" i="36"/>
  <c r="BG179" i="36" s="1"/>
  <c r="BI73" i="36"/>
  <c r="BI74" i="36" s="1"/>
  <c r="BI73" i="35"/>
  <c r="BI74" i="35" s="1"/>
  <c r="BZ41" i="35"/>
  <c r="BY55" i="35"/>
  <c r="BH176" i="36"/>
  <c r="BG158" i="35"/>
  <c r="BJ59" i="10"/>
  <c r="BJ23" i="10"/>
  <c r="BE194" i="34"/>
  <c r="BG177" i="34"/>
  <c r="BI73" i="34"/>
  <c r="BI179" i="34" s="1"/>
  <c r="BJ26" i="36"/>
  <c r="BJ62" i="36"/>
  <c r="BI165" i="36"/>
  <c r="BI146" i="36"/>
  <c r="BH157" i="34"/>
  <c r="BJ28" i="36"/>
  <c r="BJ64" i="36"/>
  <c r="BI167" i="36"/>
  <c r="BI148" i="36"/>
  <c r="BJ29" i="34"/>
  <c r="BJ65" i="34"/>
  <c r="BI168" i="34"/>
  <c r="BI149" i="34"/>
  <c r="BJ24" i="34"/>
  <c r="BJ60" i="34"/>
  <c r="BI163" i="34"/>
  <c r="BI144" i="34"/>
  <c r="BG189" i="34"/>
  <c r="BG182" i="34"/>
  <c r="BF197" i="35"/>
  <c r="BF191" i="35"/>
  <c r="BF193" i="35" s="1"/>
  <c r="BK65" i="31"/>
  <c r="BK29" i="31"/>
  <c r="BJ168" i="31"/>
  <c r="BJ149" i="31"/>
  <c r="BJ52" i="2"/>
  <c r="BJ22" i="2"/>
  <c r="BJ32" i="34"/>
  <c r="BJ68" i="34"/>
  <c r="BI171" i="34"/>
  <c r="BI152" i="34"/>
  <c r="BN32" i="35"/>
  <c r="BN68" i="35"/>
  <c r="BM152" i="35"/>
  <c r="BM171" i="35"/>
  <c r="BK70" i="31"/>
  <c r="BK34" i="31"/>
  <c r="BJ173" i="31"/>
  <c r="BJ154" i="31"/>
  <c r="BJ31" i="36"/>
  <c r="BJ67" i="36"/>
  <c r="BI151" i="36"/>
  <c r="BI170" i="36"/>
  <c r="BI37" i="36"/>
  <c r="BO30" i="35"/>
  <c r="BO66" i="35"/>
  <c r="BN150" i="35"/>
  <c r="BN169" i="35"/>
  <c r="BJ26" i="34"/>
  <c r="BJ62" i="34"/>
  <c r="BI146" i="34"/>
  <c r="BI165" i="34"/>
  <c r="BO25" i="35"/>
  <c r="BO61" i="35"/>
  <c r="BN145" i="35"/>
  <c r="BN164" i="35"/>
  <c r="BH157" i="35"/>
  <c r="BJ23" i="34"/>
  <c r="BJ59" i="34"/>
  <c r="BI162" i="34"/>
  <c r="BI143" i="34"/>
  <c r="BI37" i="34"/>
  <c r="BO35" i="35"/>
  <c r="BO71" i="35"/>
  <c r="BN174" i="35"/>
  <c r="BN155" i="35"/>
  <c r="BG190" i="35"/>
  <c r="BG192" i="35" s="1"/>
  <c r="BG183" i="35"/>
  <c r="BG185" i="35" s="1"/>
  <c r="BE198" i="34"/>
  <c r="BR26" i="35"/>
  <c r="BR62" i="35"/>
  <c r="BQ165" i="35"/>
  <c r="BQ146" i="35"/>
  <c r="BG189" i="35"/>
  <c r="BG182" i="35"/>
  <c r="BG178" i="35"/>
  <c r="BG179" i="35" s="1"/>
  <c r="BK71" i="31"/>
  <c r="BJ155" i="31"/>
  <c r="BJ174" i="31"/>
  <c r="BK35" i="31"/>
  <c r="BH74" i="34"/>
  <c r="BL24" i="35"/>
  <c r="BL60" i="35"/>
  <c r="BK163" i="35"/>
  <c r="BK144" i="35"/>
  <c r="BJ28" i="34"/>
  <c r="BJ64" i="34"/>
  <c r="BI148" i="34"/>
  <c r="BI167" i="34"/>
  <c r="BJ31" i="34"/>
  <c r="BJ67" i="34"/>
  <c r="BI170" i="34"/>
  <c r="BI151" i="34"/>
  <c r="BJ31" i="35"/>
  <c r="BJ67" i="35"/>
  <c r="BI170" i="35"/>
  <c r="BI151" i="35"/>
  <c r="BK62" i="31"/>
  <c r="BJ146" i="31"/>
  <c r="BJ165" i="31"/>
  <c r="BK26" i="31"/>
  <c r="BN28" i="35"/>
  <c r="BN64" i="35"/>
  <c r="BM148" i="35"/>
  <c r="BM167" i="35"/>
  <c r="BM29" i="36"/>
  <c r="BM65" i="36"/>
  <c r="BL168" i="36"/>
  <c r="BL149" i="36"/>
  <c r="BJ33" i="34"/>
  <c r="BJ69" i="34"/>
  <c r="BI172" i="34"/>
  <c r="BI153" i="34"/>
  <c r="BK64" i="31"/>
  <c r="BK28" i="31"/>
  <c r="BJ148" i="31"/>
  <c r="BJ167" i="31"/>
  <c r="BK23" i="36"/>
  <c r="BK59" i="36"/>
  <c r="BJ162" i="36"/>
  <c r="BJ143" i="36"/>
  <c r="BK60" i="31"/>
  <c r="BK24" i="31"/>
  <c r="BJ144" i="31"/>
  <c r="BJ163" i="31"/>
  <c r="BN27" i="35"/>
  <c r="BN63" i="35"/>
  <c r="BM166" i="35"/>
  <c r="BM147" i="35"/>
  <c r="BK69" i="31"/>
  <c r="BK33" i="31"/>
  <c r="BJ153" i="31"/>
  <c r="BJ172" i="31"/>
  <c r="BJ34" i="36"/>
  <c r="BJ70" i="36"/>
  <c r="BI173" i="36"/>
  <c r="BI154" i="36"/>
  <c r="BJ32" i="36"/>
  <c r="BJ68" i="36"/>
  <c r="BI171" i="36"/>
  <c r="BI152" i="36"/>
  <c r="BJ23" i="35"/>
  <c r="BJ59" i="35"/>
  <c r="BI37" i="35"/>
  <c r="BI143" i="35"/>
  <c r="BI162" i="35"/>
  <c r="BK68" i="31"/>
  <c r="BJ171" i="31"/>
  <c r="BK32" i="31"/>
  <c r="BJ152" i="31"/>
  <c r="BO29" i="35"/>
  <c r="BO65" i="35"/>
  <c r="BN168" i="35"/>
  <c r="BN149" i="35"/>
  <c r="BF184" i="34"/>
  <c r="BF186" i="34" s="1"/>
  <c r="BF196" i="34"/>
  <c r="BE198" i="35"/>
  <c r="BJ24" i="36"/>
  <c r="BJ60" i="36"/>
  <c r="BI163" i="36"/>
  <c r="BI144" i="36"/>
  <c r="BK63" i="31"/>
  <c r="BJ147" i="31"/>
  <c r="BJ166" i="31"/>
  <c r="BK27" i="31"/>
  <c r="BK66" i="31"/>
  <c r="BK30" i="31"/>
  <c r="BJ169" i="31"/>
  <c r="BJ150" i="31"/>
  <c r="BG184" i="36"/>
  <c r="BG186" i="36" s="1"/>
  <c r="BG196" i="36"/>
  <c r="BJ30" i="36"/>
  <c r="BJ66" i="36"/>
  <c r="BI169" i="36"/>
  <c r="BI150" i="36"/>
  <c r="BJ33" i="36"/>
  <c r="BJ69" i="36"/>
  <c r="BI153" i="36"/>
  <c r="BI172" i="36"/>
  <c r="BF191" i="34"/>
  <c r="BF193" i="34" s="1"/>
  <c r="BF197" i="34"/>
  <c r="BJ35" i="36"/>
  <c r="BJ71" i="36"/>
  <c r="BI155" i="36"/>
  <c r="BI174" i="36"/>
  <c r="BJ34" i="34"/>
  <c r="BJ70" i="34"/>
  <c r="BI173" i="34"/>
  <c r="BI154" i="34"/>
  <c r="BE194" i="35"/>
  <c r="BO33" i="35"/>
  <c r="BO69" i="35"/>
  <c r="BN172" i="35"/>
  <c r="BN153" i="35"/>
  <c r="BJ25" i="36"/>
  <c r="BJ61" i="36"/>
  <c r="BI145" i="36"/>
  <c r="BI164" i="36"/>
  <c r="BJ34" i="35"/>
  <c r="BJ70" i="35"/>
  <c r="BI173" i="35"/>
  <c r="BI154" i="35"/>
  <c r="BL67" i="31"/>
  <c r="BL31" i="31"/>
  <c r="BK170" i="31"/>
  <c r="BK151" i="31"/>
  <c r="BH176" i="34"/>
  <c r="BG177" i="35"/>
  <c r="BG183" i="34"/>
  <c r="BG185" i="34" s="1"/>
  <c r="BG190" i="34"/>
  <c r="BG192" i="34" s="1"/>
  <c r="BJ27" i="36"/>
  <c r="BJ63" i="36"/>
  <c r="BI166" i="36"/>
  <c r="BI147" i="36"/>
  <c r="BJ27" i="34"/>
  <c r="BJ63" i="34"/>
  <c r="BI147" i="34"/>
  <c r="BI166" i="34"/>
  <c r="BJ35" i="34"/>
  <c r="BJ71" i="34"/>
  <c r="BI174" i="34"/>
  <c r="BI155" i="34"/>
  <c r="BJ30" i="34"/>
  <c r="BJ66" i="34"/>
  <c r="BI150" i="34"/>
  <c r="BI169" i="34"/>
  <c r="BF184" i="35"/>
  <c r="BF186" i="35" s="1"/>
  <c r="BF196" i="35"/>
  <c r="BJ25" i="34"/>
  <c r="BJ61" i="34"/>
  <c r="BI164" i="34"/>
  <c r="BI145" i="34"/>
  <c r="BS41" i="33"/>
  <c r="BR55" i="33"/>
  <c r="BW41" i="30"/>
  <c r="BV55" i="30"/>
  <c r="BI61" i="32"/>
  <c r="BI62" i="32" s="1"/>
  <c r="BK21" i="32"/>
  <c r="BL51" i="32" s="1"/>
  <c r="BK29" i="32"/>
  <c r="BL59" i="32" s="1"/>
  <c r="BU41" i="10"/>
  <c r="BT55" i="10"/>
  <c r="BR41" i="34"/>
  <c r="BQ55" i="34"/>
  <c r="BG189" i="30"/>
  <c r="BG191" i="30" s="1"/>
  <c r="BG182" i="30"/>
  <c r="BG184" i="30" s="1"/>
  <c r="BG158" i="30"/>
  <c r="BF197" i="30"/>
  <c r="BF191" i="30"/>
  <c r="BF193" i="30" s="1"/>
  <c r="BI148" i="30"/>
  <c r="BI167" i="30"/>
  <c r="BJ28" i="30"/>
  <c r="BK64" i="30" s="1"/>
  <c r="BJ30" i="33"/>
  <c r="BK66" i="33" s="1"/>
  <c r="BI169" i="30"/>
  <c r="BI150" i="30"/>
  <c r="BJ30" i="30"/>
  <c r="BK66" i="30" s="1"/>
  <c r="BI37" i="30"/>
  <c r="BI143" i="30"/>
  <c r="BI162" i="30"/>
  <c r="BJ23" i="30"/>
  <c r="BK59" i="30" s="1"/>
  <c r="BJ27" i="33"/>
  <c r="BK63" i="33" s="1"/>
  <c r="BE198" i="30"/>
  <c r="BI147" i="30"/>
  <c r="BJ27" i="30"/>
  <c r="BK63" i="30" s="1"/>
  <c r="BI166" i="30"/>
  <c r="BG183" i="30"/>
  <c r="BG190" i="30"/>
  <c r="BH176" i="30"/>
  <c r="BJ35" i="33"/>
  <c r="BK71" i="33" s="1"/>
  <c r="BJ23" i="33"/>
  <c r="BK59" i="33" s="1"/>
  <c r="BI37" i="33"/>
  <c r="BJ33" i="33"/>
  <c r="BK69" i="33" s="1"/>
  <c r="BE194" i="30"/>
  <c r="BI146" i="30"/>
  <c r="BJ26" i="30"/>
  <c r="BK62" i="30" s="1"/>
  <c r="BI165" i="30"/>
  <c r="BH157" i="30"/>
  <c r="BH73" i="33"/>
  <c r="BH74" i="33" s="1"/>
  <c r="BJ24" i="33"/>
  <c r="BK60" i="33" s="1"/>
  <c r="BK25" i="33"/>
  <c r="BL61" i="33" s="1"/>
  <c r="BJ28" i="33"/>
  <c r="BK64" i="33" s="1"/>
  <c r="BI168" i="30"/>
  <c r="BI149" i="30"/>
  <c r="BJ29" i="30"/>
  <c r="BK65" i="30" s="1"/>
  <c r="BI152" i="30"/>
  <c r="BI171" i="30"/>
  <c r="BJ32" i="30"/>
  <c r="BK68" i="30" s="1"/>
  <c r="BI155" i="30"/>
  <c r="BI174" i="30"/>
  <c r="BJ35" i="30"/>
  <c r="BK71" i="30" s="1"/>
  <c r="BI153" i="30"/>
  <c r="BJ33" i="30"/>
  <c r="BK69" i="30" s="1"/>
  <c r="BI172" i="30"/>
  <c r="BJ32" i="33"/>
  <c r="BK68" i="33" s="1"/>
  <c r="BI173" i="30"/>
  <c r="BJ34" i="30"/>
  <c r="BK70" i="30" s="1"/>
  <c r="BI154" i="30"/>
  <c r="BJ29" i="33"/>
  <c r="BK65" i="33" s="1"/>
  <c r="BI170" i="30"/>
  <c r="BI151" i="30"/>
  <c r="BJ31" i="30"/>
  <c r="BK67" i="30" s="1"/>
  <c r="BF196" i="30"/>
  <c r="BF184" i="30"/>
  <c r="BF186" i="30" s="1"/>
  <c r="BI163" i="30"/>
  <c r="BI144" i="30"/>
  <c r="BJ24" i="30"/>
  <c r="BK60" i="30" s="1"/>
  <c r="BJ26" i="33"/>
  <c r="BK62" i="33" s="1"/>
  <c r="BJ34" i="33"/>
  <c r="BK70" i="33" s="1"/>
  <c r="BG177" i="30"/>
  <c r="BJ31" i="33"/>
  <c r="BK67" i="33" s="1"/>
  <c r="BH73" i="30"/>
  <c r="BH74" i="30" s="1"/>
  <c r="BI164" i="30"/>
  <c r="BI145" i="30"/>
  <c r="BJ25" i="30"/>
  <c r="BK61" i="30" s="1"/>
  <c r="BG178" i="30"/>
  <c r="BG179" i="30" s="1"/>
  <c r="BK23" i="31"/>
  <c r="BL59" i="31" s="1"/>
  <c r="BJ143" i="31"/>
  <c r="BJ162" i="31"/>
  <c r="BH191" i="31"/>
  <c r="BL25" i="32"/>
  <c r="BM55" i="32" s="1"/>
  <c r="BK25" i="2"/>
  <c r="BL55" i="2" s="1"/>
  <c r="BK26" i="2"/>
  <c r="BL56" i="2" s="1"/>
  <c r="BL20" i="2"/>
  <c r="BM50" i="2" s="1"/>
  <c r="BJ29" i="2"/>
  <c r="BI61" i="2"/>
  <c r="BI62" i="2" s="1"/>
  <c r="BK21" i="2"/>
  <c r="BL51" i="2" s="1"/>
  <c r="BK23" i="2"/>
  <c r="BL53" i="2" s="1"/>
  <c r="BK24" i="2"/>
  <c r="BL54" i="2" s="1"/>
  <c r="BK28" i="2"/>
  <c r="BL58" i="2" s="1"/>
  <c r="BK27" i="2"/>
  <c r="BL57" i="2" s="1"/>
  <c r="BI73" i="10"/>
  <c r="BI74" i="10" s="1"/>
  <c r="BI31" i="2"/>
  <c r="BK34" i="10"/>
  <c r="BL70" i="10" s="1"/>
  <c r="BK29" i="10"/>
  <c r="BL65" i="10" s="1"/>
  <c r="BK28" i="10"/>
  <c r="BL64" i="10" s="1"/>
  <c r="BK31" i="10"/>
  <c r="BL67" i="10" s="1"/>
  <c r="BK27" i="10"/>
  <c r="BL63" i="10" s="1"/>
  <c r="BK26" i="10"/>
  <c r="BL62" i="10" s="1"/>
  <c r="BL24" i="10"/>
  <c r="BM60" i="10" s="1"/>
  <c r="BK35" i="10"/>
  <c r="BL71" i="10" s="1"/>
  <c r="BK32" i="10"/>
  <c r="BL68" i="10" s="1"/>
  <c r="BK25" i="10"/>
  <c r="BL61" i="10" s="1"/>
  <c r="BL24" i="32"/>
  <c r="BM54" i="32" s="1"/>
  <c r="BL23" i="32"/>
  <c r="BM53" i="32" s="1"/>
  <c r="BL26" i="32"/>
  <c r="BM56" i="32" s="1"/>
  <c r="BL27" i="32"/>
  <c r="BM57" i="32" s="1"/>
  <c r="BM20" i="32"/>
  <c r="BN50" i="32" s="1"/>
  <c r="BN2" i="50" l="1"/>
  <c r="BM21" i="50"/>
  <c r="BM23" i="50" s="1"/>
  <c r="BN27" i="50"/>
  <c r="BN20" i="50"/>
  <c r="BJ31" i="32"/>
  <c r="BK58" i="32"/>
  <c r="BK28" i="32"/>
  <c r="BK66" i="10"/>
  <c r="BK30" i="10"/>
  <c r="BJ37" i="10"/>
  <c r="BH197" i="31"/>
  <c r="BH193" i="31"/>
  <c r="BH194" i="31" s="1"/>
  <c r="BH158" i="34"/>
  <c r="CA2" i="43"/>
  <c r="BZ77" i="43"/>
  <c r="BZ82" i="43" s="1"/>
  <c r="BZ79" i="43"/>
  <c r="BZ84" i="43" s="1"/>
  <c r="BZ80" i="43"/>
  <c r="BZ78" i="43"/>
  <c r="BZ83" i="43" s="1"/>
  <c r="BO4" i="36"/>
  <c r="BO4" i="34"/>
  <c r="BO4" i="32"/>
  <c r="BO4" i="30"/>
  <c r="BO4" i="43"/>
  <c r="BO4" i="50" s="1"/>
  <c r="BO4" i="35"/>
  <c r="BO4" i="33"/>
  <c r="BO4" i="31"/>
  <c r="BO4" i="29"/>
  <c r="BO4" i="10"/>
  <c r="BO65" i="2"/>
  <c r="BO34" i="2"/>
  <c r="BO77" i="2"/>
  <c r="BO49" i="2"/>
  <c r="BO19" i="2"/>
  <c r="BN161" i="30"/>
  <c r="BN142" i="30"/>
  <c r="BN92" i="30"/>
  <c r="BN181" i="30"/>
  <c r="BN77" i="30"/>
  <c r="BN22" i="30"/>
  <c r="BN109" i="30"/>
  <c r="BN188" i="30"/>
  <c r="BN126" i="30"/>
  <c r="BN40" i="30"/>
  <c r="BN58" i="30"/>
  <c r="BQ5" i="28"/>
  <c r="BP4" i="2"/>
  <c r="BP13" i="28"/>
  <c r="BP21" i="28"/>
  <c r="BN19" i="32"/>
  <c r="BN49" i="32"/>
  <c r="BN77" i="32"/>
  <c r="BN65" i="32"/>
  <c r="BN34" i="32"/>
  <c r="BN181" i="31"/>
  <c r="BN126" i="31"/>
  <c r="BN92" i="31"/>
  <c r="BN58" i="31"/>
  <c r="BN22" i="31"/>
  <c r="BN161" i="31"/>
  <c r="BN188" i="31"/>
  <c r="BN142" i="31"/>
  <c r="BN77" i="31"/>
  <c r="BN40" i="31"/>
  <c r="BN109" i="31"/>
  <c r="BN188" i="34"/>
  <c r="BN161" i="34"/>
  <c r="BN142" i="34"/>
  <c r="BN126" i="34"/>
  <c r="BN181" i="34"/>
  <c r="BN40" i="34"/>
  <c r="BN109" i="34"/>
  <c r="BN77" i="34"/>
  <c r="BN92" i="34"/>
  <c r="BN22" i="34"/>
  <c r="BN58" i="34"/>
  <c r="BN142" i="36"/>
  <c r="BN126" i="36"/>
  <c r="BN188" i="36"/>
  <c r="BN181" i="36"/>
  <c r="BN161" i="36"/>
  <c r="BN77" i="36"/>
  <c r="BN92" i="36"/>
  <c r="BN109" i="36"/>
  <c r="BN58" i="36"/>
  <c r="BN40" i="36"/>
  <c r="BN22" i="36"/>
  <c r="BN92" i="33"/>
  <c r="BN77" i="33"/>
  <c r="BN58" i="33"/>
  <c r="BN40" i="33"/>
  <c r="BN22" i="33"/>
  <c r="BN76" i="43"/>
  <c r="BN58" i="43"/>
  <c r="BN40" i="43"/>
  <c r="BN89" i="43"/>
  <c r="BN22" i="43"/>
  <c r="BN87" i="28"/>
  <c r="BN95" i="28" s="1"/>
  <c r="BN103" i="28" s="1"/>
  <c r="BN67" i="28"/>
  <c r="BN75" i="28" s="1"/>
  <c r="BN188" i="35"/>
  <c r="BN142" i="35"/>
  <c r="BN126" i="35"/>
  <c r="BN109" i="35"/>
  <c r="BN181" i="35"/>
  <c r="BN77" i="35"/>
  <c r="BN40" i="35"/>
  <c r="BN161" i="35"/>
  <c r="BN58" i="35"/>
  <c r="BN92" i="35"/>
  <c r="BN22" i="35"/>
  <c r="BN126" i="29"/>
  <c r="BN188" i="29"/>
  <c r="BN161" i="29"/>
  <c r="BN181" i="29"/>
  <c r="BN142" i="29"/>
  <c r="BN22" i="29"/>
  <c r="BN40" i="29"/>
  <c r="BN58" i="29"/>
  <c r="BN92" i="29"/>
  <c r="BN77" i="29"/>
  <c r="BN109" i="29"/>
  <c r="BO34" i="28"/>
  <c r="BO59" i="28" s="1"/>
  <c r="BN77" i="10"/>
  <c r="BN40" i="10"/>
  <c r="BN92" i="10"/>
  <c r="BN58" i="10"/>
  <c r="BN22" i="10"/>
  <c r="BZ39" i="2"/>
  <c r="BY46" i="2"/>
  <c r="BK61" i="31"/>
  <c r="BK73" i="31" s="1"/>
  <c r="BK74" i="31" s="1"/>
  <c r="BJ145" i="31"/>
  <c r="BJ157" i="31" s="1"/>
  <c r="BK25" i="31"/>
  <c r="BK37" i="31" s="1"/>
  <c r="BJ164" i="31"/>
  <c r="BJ176" i="31" s="1"/>
  <c r="BJ183" i="31" s="1"/>
  <c r="BJ185" i="31" s="1"/>
  <c r="BK52" i="32"/>
  <c r="BK22" i="32"/>
  <c r="BK69" i="10"/>
  <c r="BK33" i="10"/>
  <c r="BH196" i="31"/>
  <c r="BH182" i="36"/>
  <c r="BH184" i="36" s="1"/>
  <c r="BH158" i="36"/>
  <c r="BH178" i="36"/>
  <c r="BH179" i="36" s="1"/>
  <c r="BG193" i="36"/>
  <c r="BG194" i="36" s="1"/>
  <c r="BI189" i="31"/>
  <c r="BI197" i="31" s="1"/>
  <c r="BH183" i="35"/>
  <c r="BH185" i="35" s="1"/>
  <c r="BH177" i="35"/>
  <c r="BG198" i="31"/>
  <c r="BF198" i="35"/>
  <c r="BG197" i="36"/>
  <c r="BG198" i="36" s="1"/>
  <c r="BI158" i="31"/>
  <c r="BF194" i="35"/>
  <c r="BH177" i="36"/>
  <c r="BH183" i="36"/>
  <c r="BH185" i="36" s="1"/>
  <c r="CA41" i="35"/>
  <c r="BZ55" i="35"/>
  <c r="BH190" i="36"/>
  <c r="BH192" i="36" s="1"/>
  <c r="BK59" i="10"/>
  <c r="BK23" i="10"/>
  <c r="BI74" i="34"/>
  <c r="BI157" i="36"/>
  <c r="BI182" i="36" s="1"/>
  <c r="BJ73" i="36"/>
  <c r="BJ74" i="36" s="1"/>
  <c r="BI176" i="36"/>
  <c r="BF198" i="34"/>
  <c r="BF194" i="34"/>
  <c r="BK25" i="36"/>
  <c r="BK61" i="36"/>
  <c r="BJ145" i="36"/>
  <c r="BJ164" i="36"/>
  <c r="BK31" i="34"/>
  <c r="BK67" i="34"/>
  <c r="BJ170" i="34"/>
  <c r="BJ151" i="34"/>
  <c r="BK30" i="36"/>
  <c r="BK66" i="36"/>
  <c r="BJ169" i="36"/>
  <c r="BJ150" i="36"/>
  <c r="BI177" i="31"/>
  <c r="BK34" i="34"/>
  <c r="BK70" i="34"/>
  <c r="BJ154" i="34"/>
  <c r="BJ173" i="34"/>
  <c r="BI176" i="35"/>
  <c r="BL69" i="31"/>
  <c r="BL33" i="31"/>
  <c r="BK172" i="31"/>
  <c r="BK153" i="31"/>
  <c r="BL60" i="31"/>
  <c r="BL24" i="31"/>
  <c r="BK163" i="31"/>
  <c r="BK144" i="31"/>
  <c r="BL23" i="36"/>
  <c r="BL59" i="36"/>
  <c r="BK143" i="36"/>
  <c r="BK162" i="36"/>
  <c r="BK33" i="34"/>
  <c r="BK69" i="34"/>
  <c r="BJ172" i="34"/>
  <c r="BJ153" i="34"/>
  <c r="BO28" i="35"/>
  <c r="BO64" i="35"/>
  <c r="BN167" i="35"/>
  <c r="BN148" i="35"/>
  <c r="BK31" i="35"/>
  <c r="BK67" i="35"/>
  <c r="BJ151" i="35"/>
  <c r="BJ170" i="35"/>
  <c r="BG196" i="35"/>
  <c r="BG184" i="35"/>
  <c r="BG186" i="35" s="1"/>
  <c r="BI176" i="34"/>
  <c r="BK24" i="34"/>
  <c r="BK60" i="34"/>
  <c r="BJ144" i="34"/>
  <c r="BJ163" i="34"/>
  <c r="BK28" i="36"/>
  <c r="BK64" i="36"/>
  <c r="BJ148" i="36"/>
  <c r="BJ167" i="36"/>
  <c r="BP25" i="35"/>
  <c r="BP61" i="35"/>
  <c r="BO145" i="35"/>
  <c r="BO164" i="35"/>
  <c r="BL65" i="31"/>
  <c r="BK149" i="31"/>
  <c r="BL29" i="31"/>
  <c r="BK168" i="31"/>
  <c r="BI178" i="31"/>
  <c r="BI179" i="31" s="1"/>
  <c r="BI183" i="31"/>
  <c r="BI185" i="31" s="1"/>
  <c r="BK30" i="34"/>
  <c r="BK66" i="34"/>
  <c r="BJ169" i="34"/>
  <c r="BJ150" i="34"/>
  <c r="BK27" i="34"/>
  <c r="BK63" i="34"/>
  <c r="BJ147" i="34"/>
  <c r="BJ166" i="34"/>
  <c r="BH190" i="34"/>
  <c r="BH192" i="34" s="1"/>
  <c r="BH183" i="34"/>
  <c r="BH185" i="34" s="1"/>
  <c r="BI157" i="35"/>
  <c r="BK32" i="36"/>
  <c r="BK68" i="36"/>
  <c r="BJ152" i="36"/>
  <c r="BJ171" i="36"/>
  <c r="BL62" i="31"/>
  <c r="BL26" i="31"/>
  <c r="BK146" i="31"/>
  <c r="BK165" i="31"/>
  <c r="BM24" i="35"/>
  <c r="BM60" i="35"/>
  <c r="BL163" i="35"/>
  <c r="BL144" i="35"/>
  <c r="BG197" i="35"/>
  <c r="BG191" i="35"/>
  <c r="BG193" i="35" s="1"/>
  <c r="BJ73" i="34"/>
  <c r="BJ179" i="34" s="1"/>
  <c r="BK32" i="34"/>
  <c r="BK68" i="34"/>
  <c r="BJ171" i="34"/>
  <c r="BJ152" i="34"/>
  <c r="BH189" i="34"/>
  <c r="BH182" i="34"/>
  <c r="BJ31" i="2"/>
  <c r="BK59" i="2"/>
  <c r="BK25" i="34"/>
  <c r="BK61" i="34"/>
  <c r="BJ164" i="34"/>
  <c r="BJ145" i="34"/>
  <c r="BK33" i="36"/>
  <c r="BK69" i="36"/>
  <c r="BJ153" i="36"/>
  <c r="BJ172" i="36"/>
  <c r="BK23" i="34"/>
  <c r="BK59" i="34"/>
  <c r="BJ37" i="34"/>
  <c r="BJ162" i="34"/>
  <c r="BJ143" i="34"/>
  <c r="BK52" i="2"/>
  <c r="BK22" i="2"/>
  <c r="BI157" i="34"/>
  <c r="BK34" i="35"/>
  <c r="BK70" i="35"/>
  <c r="BJ173" i="35"/>
  <c r="BJ154" i="35"/>
  <c r="BP33" i="35"/>
  <c r="BP69" i="35"/>
  <c r="BO172" i="35"/>
  <c r="BO153" i="35"/>
  <c r="BL66" i="31"/>
  <c r="BK150" i="31"/>
  <c r="BK169" i="31"/>
  <c r="BL30" i="31"/>
  <c r="BP29" i="35"/>
  <c r="BP65" i="35"/>
  <c r="BO168" i="35"/>
  <c r="BO149" i="35"/>
  <c r="BJ73" i="35"/>
  <c r="BJ74" i="35" s="1"/>
  <c r="BL64" i="31"/>
  <c r="BL28" i="31"/>
  <c r="BK167" i="31"/>
  <c r="BK148" i="31"/>
  <c r="BH177" i="34"/>
  <c r="BL71" i="31"/>
  <c r="BK174" i="31"/>
  <c r="BL35" i="31"/>
  <c r="BK155" i="31"/>
  <c r="BH189" i="35"/>
  <c r="BH178" i="35"/>
  <c r="BH179" i="35" s="1"/>
  <c r="BH182" i="35"/>
  <c r="BK26" i="34"/>
  <c r="BK62" i="34"/>
  <c r="BJ146" i="34"/>
  <c r="BJ165" i="34"/>
  <c r="BG184" i="34"/>
  <c r="BG186" i="34" s="1"/>
  <c r="BG196" i="34"/>
  <c r="BP30" i="35"/>
  <c r="BP66" i="35"/>
  <c r="BO169" i="35"/>
  <c r="BO150" i="35"/>
  <c r="BM67" i="31"/>
  <c r="BL151" i="31"/>
  <c r="BL170" i="31"/>
  <c r="BM31" i="31"/>
  <c r="BK35" i="36"/>
  <c r="BK71" i="36"/>
  <c r="BJ174" i="36"/>
  <c r="BJ155" i="36"/>
  <c r="BK24" i="36"/>
  <c r="BK60" i="36"/>
  <c r="BJ144" i="36"/>
  <c r="BJ163" i="36"/>
  <c r="BK23" i="35"/>
  <c r="BK59" i="35"/>
  <c r="BJ37" i="35"/>
  <c r="BJ162" i="35"/>
  <c r="BJ143" i="35"/>
  <c r="BN29" i="36"/>
  <c r="BN65" i="36"/>
  <c r="BM149" i="36"/>
  <c r="BM168" i="36"/>
  <c r="BK31" i="36"/>
  <c r="BK67" i="36"/>
  <c r="BJ151" i="36"/>
  <c r="BJ170" i="36"/>
  <c r="BO32" i="35"/>
  <c r="BO68" i="35"/>
  <c r="BN171" i="35"/>
  <c r="BN152" i="35"/>
  <c r="BG197" i="34"/>
  <c r="BG191" i="34"/>
  <c r="BG193" i="34" s="1"/>
  <c r="BK29" i="34"/>
  <c r="BK65" i="34"/>
  <c r="BJ168" i="34"/>
  <c r="BJ149" i="34"/>
  <c r="BL70" i="31"/>
  <c r="BK173" i="31"/>
  <c r="BK154" i="31"/>
  <c r="BL34" i="31"/>
  <c r="BK35" i="34"/>
  <c r="BK71" i="34"/>
  <c r="BJ155" i="34"/>
  <c r="BJ174" i="34"/>
  <c r="BK27" i="36"/>
  <c r="BK63" i="36"/>
  <c r="BJ166" i="36"/>
  <c r="BJ147" i="36"/>
  <c r="BL63" i="31"/>
  <c r="BK166" i="31"/>
  <c r="BL27" i="31"/>
  <c r="BK147" i="31"/>
  <c r="BL68" i="31"/>
  <c r="BL32" i="31"/>
  <c r="BK171" i="31"/>
  <c r="BK152" i="31"/>
  <c r="BK34" i="36"/>
  <c r="BK70" i="36"/>
  <c r="BJ173" i="36"/>
  <c r="BJ154" i="36"/>
  <c r="BO27" i="35"/>
  <c r="BO63" i="35"/>
  <c r="BN147" i="35"/>
  <c r="BN166" i="35"/>
  <c r="BJ37" i="36"/>
  <c r="BK28" i="34"/>
  <c r="BK64" i="34"/>
  <c r="BJ148" i="34"/>
  <c r="BJ167" i="34"/>
  <c r="BS26" i="35"/>
  <c r="BS62" i="35"/>
  <c r="BR146" i="35"/>
  <c r="BR165" i="35"/>
  <c r="BP35" i="35"/>
  <c r="BP71" i="35"/>
  <c r="BO155" i="35"/>
  <c r="BO174" i="35"/>
  <c r="BH158" i="35"/>
  <c r="BK26" i="36"/>
  <c r="BK62" i="36"/>
  <c r="BJ146" i="36"/>
  <c r="BJ165" i="36"/>
  <c r="BH191" i="36"/>
  <c r="BT41" i="33"/>
  <c r="BS55" i="33"/>
  <c r="BX41" i="30"/>
  <c r="BW55" i="30"/>
  <c r="BH177" i="30"/>
  <c r="BJ61" i="32"/>
  <c r="BJ62" i="32" s="1"/>
  <c r="BL29" i="32"/>
  <c r="BM59" i="32" s="1"/>
  <c r="BL21" i="32"/>
  <c r="BM51" i="32" s="1"/>
  <c r="BV41" i="10"/>
  <c r="BU55" i="10"/>
  <c r="BS41" i="34"/>
  <c r="BR55" i="34"/>
  <c r="BF194" i="30"/>
  <c r="BF198" i="30"/>
  <c r="BJ144" i="30"/>
  <c r="BJ163" i="30"/>
  <c r="BK24" i="30"/>
  <c r="BL60" i="30" s="1"/>
  <c r="BK29" i="33"/>
  <c r="BL65" i="33" s="1"/>
  <c r="BK29" i="30"/>
  <c r="BL65" i="30" s="1"/>
  <c r="BJ168" i="30"/>
  <c r="BJ149" i="30"/>
  <c r="BK28" i="33"/>
  <c r="BL64" i="33" s="1"/>
  <c r="BI73" i="33"/>
  <c r="BI74" i="33" s="1"/>
  <c r="BK27" i="30"/>
  <c r="BL63" i="30" s="1"/>
  <c r="BJ166" i="30"/>
  <c r="BJ147" i="30"/>
  <c r="BI73" i="30"/>
  <c r="BI74" i="30" s="1"/>
  <c r="BK26" i="33"/>
  <c r="BL62" i="33" s="1"/>
  <c r="BK32" i="33"/>
  <c r="BL68" i="33" s="1"/>
  <c r="BK23" i="33"/>
  <c r="BL59" i="33" s="1"/>
  <c r="BJ37" i="33"/>
  <c r="BI157" i="30"/>
  <c r="BK31" i="33"/>
  <c r="BL67" i="33" s="1"/>
  <c r="BJ154" i="30"/>
  <c r="BJ173" i="30"/>
  <c r="BK34" i="30"/>
  <c r="BL70" i="30" s="1"/>
  <c r="BK26" i="30"/>
  <c r="BL62" i="30" s="1"/>
  <c r="BJ165" i="30"/>
  <c r="BJ146" i="30"/>
  <c r="BK33" i="33"/>
  <c r="BL69" i="33" s="1"/>
  <c r="BK35" i="33"/>
  <c r="BL71" i="33" s="1"/>
  <c r="BJ152" i="30"/>
  <c r="BJ171" i="30"/>
  <c r="BK32" i="30"/>
  <c r="BL68" i="30" s="1"/>
  <c r="BL25" i="33"/>
  <c r="BM61" i="33" s="1"/>
  <c r="BJ164" i="30"/>
  <c r="BJ145" i="30"/>
  <c r="BK25" i="30"/>
  <c r="BL61" i="30" s="1"/>
  <c r="BK24" i="33"/>
  <c r="BL60" i="33" s="1"/>
  <c r="BH183" i="30"/>
  <c r="BH185" i="30" s="1"/>
  <c r="BH190" i="30"/>
  <c r="BH192" i="30" s="1"/>
  <c r="BK27" i="33"/>
  <c r="BL63" i="33" s="1"/>
  <c r="BK30" i="33"/>
  <c r="BL66" i="33" s="1"/>
  <c r="BJ153" i="30"/>
  <c r="BK33" i="30"/>
  <c r="BL69" i="30" s="1"/>
  <c r="BJ172" i="30"/>
  <c r="BG192" i="30"/>
  <c r="BG193" i="30" s="1"/>
  <c r="BG197" i="30"/>
  <c r="BK31" i="30"/>
  <c r="BL67" i="30" s="1"/>
  <c r="BJ151" i="30"/>
  <c r="BJ170" i="30"/>
  <c r="BG185" i="30"/>
  <c r="BG186" i="30" s="1"/>
  <c r="BG196" i="30"/>
  <c r="BJ143" i="30"/>
  <c r="BK23" i="30"/>
  <c r="BL59" i="30" s="1"/>
  <c r="BJ162" i="30"/>
  <c r="BJ37" i="30"/>
  <c r="BJ167" i="30"/>
  <c r="BJ148" i="30"/>
  <c r="BK28" i="30"/>
  <c r="BL64" i="30" s="1"/>
  <c r="BK34" i="33"/>
  <c r="BL70" i="33" s="1"/>
  <c r="BK35" i="30"/>
  <c r="BL71" i="30" s="1"/>
  <c r="BJ155" i="30"/>
  <c r="BJ174" i="30"/>
  <c r="BH189" i="30"/>
  <c r="BH178" i="30"/>
  <c r="BH179" i="30" s="1"/>
  <c r="BH158" i="30"/>
  <c r="BH182" i="30"/>
  <c r="BI176" i="30"/>
  <c r="BJ150" i="30"/>
  <c r="BJ169" i="30"/>
  <c r="BK30" i="30"/>
  <c r="BL66" i="30" s="1"/>
  <c r="BL23" i="31"/>
  <c r="BM59" i="31" s="1"/>
  <c r="BK143" i="31"/>
  <c r="BK162" i="31"/>
  <c r="BI184" i="31"/>
  <c r="BM25" i="32"/>
  <c r="BN55" i="32" s="1"/>
  <c r="BL25" i="2"/>
  <c r="BM55" i="2" s="1"/>
  <c r="BL28" i="2"/>
  <c r="BM58" i="2" s="1"/>
  <c r="BL21" i="2"/>
  <c r="BM51" i="2" s="1"/>
  <c r="BM20" i="2"/>
  <c r="BN50" i="2" s="1"/>
  <c r="BL24" i="2"/>
  <c r="BM54" i="2" s="1"/>
  <c r="BL23" i="2"/>
  <c r="BM53" i="2" s="1"/>
  <c r="BJ73" i="10"/>
  <c r="BJ74" i="10" s="1"/>
  <c r="BK29" i="2"/>
  <c r="BJ61" i="2"/>
  <c r="BJ62" i="2" s="1"/>
  <c r="BL27" i="2"/>
  <c r="BM57" i="2" s="1"/>
  <c r="BL26" i="2"/>
  <c r="BM56" i="2" s="1"/>
  <c r="BL29" i="10"/>
  <c r="BM65" i="10" s="1"/>
  <c r="BM24" i="10"/>
  <c r="BN60" i="10" s="1"/>
  <c r="BL31" i="10"/>
  <c r="BM67" i="10" s="1"/>
  <c r="BL34" i="10"/>
  <c r="BM70" i="10" s="1"/>
  <c r="BL27" i="10"/>
  <c r="BM63" i="10" s="1"/>
  <c r="BL26" i="10"/>
  <c r="BM62" i="10" s="1"/>
  <c r="BL35" i="10"/>
  <c r="BM71" i="10" s="1"/>
  <c r="BL28" i="10"/>
  <c r="BM64" i="10" s="1"/>
  <c r="BL25" i="10"/>
  <c r="BM61" i="10" s="1"/>
  <c r="BL32" i="10"/>
  <c r="BM68" i="10" s="1"/>
  <c r="BM26" i="32"/>
  <c r="BN56" i="32" s="1"/>
  <c r="BM23" i="32"/>
  <c r="BN53" i="32" s="1"/>
  <c r="BM24" i="32"/>
  <c r="BN54" i="32" s="1"/>
  <c r="BM27" i="32"/>
  <c r="BN57" i="32" s="1"/>
  <c r="BN20" i="32"/>
  <c r="BO50" i="32" s="1"/>
  <c r="BO2" i="50" l="1"/>
  <c r="BN21" i="50"/>
  <c r="BN23" i="50" s="1"/>
  <c r="BO27" i="50"/>
  <c r="BO20" i="50"/>
  <c r="BK31" i="32"/>
  <c r="BL58" i="32"/>
  <c r="BL28" i="32"/>
  <c r="BL66" i="10"/>
  <c r="BL30" i="10"/>
  <c r="BH198" i="31"/>
  <c r="BI158" i="34"/>
  <c r="CB2" i="43"/>
  <c r="CA77" i="43"/>
  <c r="CA82" i="43" s="1"/>
  <c r="CA79" i="43"/>
  <c r="CA84" i="43" s="1"/>
  <c r="CA78" i="43"/>
  <c r="CA83" i="43" s="1"/>
  <c r="CA80" i="43"/>
  <c r="BI177" i="35"/>
  <c r="BO67" i="28"/>
  <c r="BO75" i="28" s="1"/>
  <c r="BO87" i="28"/>
  <c r="BO95" i="28" s="1"/>
  <c r="BO103" i="28" s="1"/>
  <c r="BO188" i="35"/>
  <c r="BO161" i="35"/>
  <c r="BO92" i="35"/>
  <c r="BO22" i="35"/>
  <c r="BO109" i="35"/>
  <c r="BO58" i="35"/>
  <c r="BO77" i="35"/>
  <c r="BO181" i="35"/>
  <c r="BO142" i="35"/>
  <c r="BO40" i="35"/>
  <c r="BO126" i="35"/>
  <c r="BO76" i="43"/>
  <c r="BO58" i="43"/>
  <c r="BO40" i="43"/>
  <c r="BO89" i="43"/>
  <c r="BO22" i="43"/>
  <c r="BP4" i="43"/>
  <c r="BP4" i="50" s="1"/>
  <c r="BP4" i="35"/>
  <c r="BP4" i="33"/>
  <c r="BP4" i="31"/>
  <c r="BP4" i="29"/>
  <c r="BP4" i="30"/>
  <c r="BP4" i="36"/>
  <c r="BP4" i="10"/>
  <c r="BP4" i="34"/>
  <c r="BP4" i="32"/>
  <c r="BP77" i="2"/>
  <c r="BP65" i="2"/>
  <c r="BP49" i="2"/>
  <c r="BP34" i="2"/>
  <c r="BP19" i="2"/>
  <c r="BO126" i="30"/>
  <c r="BO22" i="30"/>
  <c r="BO109" i="30"/>
  <c r="BO92" i="30"/>
  <c r="BO188" i="30"/>
  <c r="BO40" i="30"/>
  <c r="BO161" i="30"/>
  <c r="BO142" i="30"/>
  <c r="BO58" i="30"/>
  <c r="BO181" i="30"/>
  <c r="BO77" i="30"/>
  <c r="BR5" i="28"/>
  <c r="BQ4" i="2"/>
  <c r="BQ13" i="28"/>
  <c r="BQ21" i="28"/>
  <c r="BO65" i="32"/>
  <c r="BO49" i="32"/>
  <c r="BO77" i="32"/>
  <c r="BO19" i="32"/>
  <c r="BO34" i="32"/>
  <c r="BO92" i="10"/>
  <c r="BO22" i="10"/>
  <c r="BO58" i="10"/>
  <c r="BO77" i="10"/>
  <c r="BO40" i="10"/>
  <c r="BO161" i="34"/>
  <c r="BO188" i="34"/>
  <c r="BO181" i="34"/>
  <c r="BO77" i="34"/>
  <c r="BO22" i="34"/>
  <c r="BO92" i="34"/>
  <c r="BO40" i="34"/>
  <c r="BO126" i="34"/>
  <c r="BO142" i="34"/>
  <c r="BO109" i="34"/>
  <c r="BO58" i="34"/>
  <c r="BO126" i="29"/>
  <c r="BO161" i="29"/>
  <c r="BO22" i="29"/>
  <c r="BO181" i="29"/>
  <c r="BO142" i="29"/>
  <c r="BO40" i="29"/>
  <c r="BO58" i="29"/>
  <c r="BO188" i="29"/>
  <c r="BO77" i="29"/>
  <c r="BO92" i="29"/>
  <c r="BO109" i="29"/>
  <c r="BO109" i="36"/>
  <c r="BO92" i="36"/>
  <c r="BO181" i="36"/>
  <c r="BO161" i="36"/>
  <c r="BO22" i="36"/>
  <c r="BO188" i="36"/>
  <c r="BO58" i="36"/>
  <c r="BO40" i="36"/>
  <c r="BO126" i="36"/>
  <c r="BO142" i="36"/>
  <c r="BO77" i="36"/>
  <c r="BO188" i="31"/>
  <c r="BO142" i="31"/>
  <c r="BO109" i="31"/>
  <c r="BO77" i="31"/>
  <c r="BO40" i="31"/>
  <c r="BO181" i="31"/>
  <c r="BO126" i="31"/>
  <c r="BO58" i="31"/>
  <c r="BO92" i="31"/>
  <c r="BO161" i="31"/>
  <c r="BO22" i="31"/>
  <c r="BP34" i="28"/>
  <c r="BP59" i="28" s="1"/>
  <c r="BO92" i="33"/>
  <c r="BO58" i="33"/>
  <c r="BO22" i="33"/>
  <c r="BO77" i="33"/>
  <c r="BO40" i="33"/>
  <c r="CA39" i="2"/>
  <c r="BZ46" i="2"/>
  <c r="BK37" i="10"/>
  <c r="BL61" i="31"/>
  <c r="BL73" i="31" s="1"/>
  <c r="BL74" i="31" s="1"/>
  <c r="BK145" i="31"/>
  <c r="BK157" i="31" s="1"/>
  <c r="BK182" i="31" s="1"/>
  <c r="BK164" i="31"/>
  <c r="BK176" i="31" s="1"/>
  <c r="BK190" i="31" s="1"/>
  <c r="BK192" i="31" s="1"/>
  <c r="BL25" i="31"/>
  <c r="BL52" i="32"/>
  <c r="BL22" i="32"/>
  <c r="BI191" i="31"/>
  <c r="BI193" i="31" s="1"/>
  <c r="BL69" i="10"/>
  <c r="BL33" i="10"/>
  <c r="BJ157" i="35"/>
  <c r="BJ182" i="35" s="1"/>
  <c r="BJ158" i="31"/>
  <c r="BJ176" i="35"/>
  <c r="BJ190" i="35" s="1"/>
  <c r="BJ192" i="35" s="1"/>
  <c r="BJ182" i="31"/>
  <c r="BJ196" i="31" s="1"/>
  <c r="BJ189" i="31"/>
  <c r="BI186" i="31"/>
  <c r="BK73" i="35"/>
  <c r="BK74" i="35" s="1"/>
  <c r="BJ190" i="31"/>
  <c r="BJ192" i="31" s="1"/>
  <c r="BI177" i="36"/>
  <c r="BJ177" i="31"/>
  <c r="BH193" i="36"/>
  <c r="BH186" i="36"/>
  <c r="BI196" i="31"/>
  <c r="BI198" i="31" s="1"/>
  <c r="BH197" i="36"/>
  <c r="BH196" i="36"/>
  <c r="BJ178" i="31"/>
  <c r="BJ179" i="31" s="1"/>
  <c r="BJ176" i="36"/>
  <c r="BJ190" i="36" s="1"/>
  <c r="BJ192" i="36" s="1"/>
  <c r="BI189" i="36"/>
  <c r="BI191" i="36" s="1"/>
  <c r="CB41" i="35"/>
  <c r="CA55" i="35"/>
  <c r="BI158" i="36"/>
  <c r="BL59" i="10"/>
  <c r="BL23" i="10"/>
  <c r="BI178" i="36"/>
  <c r="BI179" i="36" s="1"/>
  <c r="BI158" i="35"/>
  <c r="BI183" i="36"/>
  <c r="BI185" i="36" s="1"/>
  <c r="BK73" i="36"/>
  <c r="BK74" i="36" s="1"/>
  <c r="BI190" i="36"/>
  <c r="BI192" i="36" s="1"/>
  <c r="BG194" i="34"/>
  <c r="BJ157" i="36"/>
  <c r="BJ189" i="36" s="1"/>
  <c r="BJ74" i="34"/>
  <c r="BG194" i="35"/>
  <c r="BL35" i="34"/>
  <c r="BL71" i="34"/>
  <c r="BK174" i="34"/>
  <c r="BK155" i="34"/>
  <c r="BP32" i="35"/>
  <c r="BP68" i="35"/>
  <c r="BO152" i="35"/>
  <c r="BO171" i="35"/>
  <c r="BO29" i="36"/>
  <c r="BO65" i="36"/>
  <c r="BN149" i="36"/>
  <c r="BN168" i="36"/>
  <c r="BK73" i="34"/>
  <c r="BK179" i="34" s="1"/>
  <c r="BQ25" i="35"/>
  <c r="BQ61" i="35"/>
  <c r="BP145" i="35"/>
  <c r="BP164" i="35"/>
  <c r="BL24" i="34"/>
  <c r="BL60" i="34"/>
  <c r="BK163" i="34"/>
  <c r="BK144" i="34"/>
  <c r="BL31" i="35"/>
  <c r="BL67" i="35"/>
  <c r="BK151" i="35"/>
  <c r="BK170" i="35"/>
  <c r="BL33" i="34"/>
  <c r="BL69" i="34"/>
  <c r="BK172" i="34"/>
  <c r="BK153" i="34"/>
  <c r="BM60" i="31"/>
  <c r="BM24" i="31"/>
  <c r="BL163" i="31"/>
  <c r="BL144" i="31"/>
  <c r="BL26" i="36"/>
  <c r="BL62" i="36"/>
  <c r="BK146" i="36"/>
  <c r="BK165" i="36"/>
  <c r="BM70" i="31"/>
  <c r="BM34" i="31"/>
  <c r="BL173" i="31"/>
  <c r="BL154" i="31"/>
  <c r="BM71" i="31"/>
  <c r="BM35" i="31"/>
  <c r="BL174" i="31"/>
  <c r="BL155" i="31"/>
  <c r="BL34" i="35"/>
  <c r="BL70" i="35"/>
  <c r="BK154" i="35"/>
  <c r="BK173" i="35"/>
  <c r="BL23" i="34"/>
  <c r="BL59" i="34"/>
  <c r="BK143" i="34"/>
  <c r="BK37" i="34"/>
  <c r="BK162" i="34"/>
  <c r="BI183" i="34"/>
  <c r="BI185" i="34" s="1"/>
  <c r="BI190" i="34"/>
  <c r="BI192" i="34" s="1"/>
  <c r="BK37" i="36"/>
  <c r="BL29" i="34"/>
  <c r="BL65" i="34"/>
  <c r="BK168" i="34"/>
  <c r="BK149" i="34"/>
  <c r="BL24" i="36"/>
  <c r="BL60" i="36"/>
  <c r="BK163" i="36"/>
  <c r="BK144" i="36"/>
  <c r="BI189" i="34"/>
  <c r="BI182" i="34"/>
  <c r="BN24" i="35"/>
  <c r="BN60" i="35"/>
  <c r="BM144" i="35"/>
  <c r="BM163" i="35"/>
  <c r="BL27" i="34"/>
  <c r="BL63" i="34"/>
  <c r="BK166" i="34"/>
  <c r="BK147" i="34"/>
  <c r="BM65" i="31"/>
  <c r="BL168" i="31"/>
  <c r="BL149" i="31"/>
  <c r="BM29" i="31"/>
  <c r="BL34" i="34"/>
  <c r="BL70" i="34"/>
  <c r="BK173" i="34"/>
  <c r="BK154" i="34"/>
  <c r="BL30" i="36"/>
  <c r="BL66" i="36"/>
  <c r="BK169" i="36"/>
  <c r="BK150" i="36"/>
  <c r="BL25" i="36"/>
  <c r="BL61" i="36"/>
  <c r="BK145" i="36"/>
  <c r="BK164" i="36"/>
  <c r="BT26" i="35"/>
  <c r="BT62" i="35"/>
  <c r="BS165" i="35"/>
  <c r="BS146" i="35"/>
  <c r="BK31" i="2"/>
  <c r="BL59" i="2"/>
  <c r="BP27" i="35"/>
  <c r="BP63" i="35"/>
  <c r="BO166" i="35"/>
  <c r="BO147" i="35"/>
  <c r="BM68" i="31"/>
  <c r="BL171" i="31"/>
  <c r="BL152" i="31"/>
  <c r="BM32" i="31"/>
  <c r="BL52" i="2"/>
  <c r="BL22" i="2"/>
  <c r="BL25" i="34"/>
  <c r="BL61" i="34"/>
  <c r="BK164" i="34"/>
  <c r="BK145" i="34"/>
  <c r="BL32" i="34"/>
  <c r="BL68" i="34"/>
  <c r="BK171" i="34"/>
  <c r="BK152" i="34"/>
  <c r="BL32" i="36"/>
  <c r="BL68" i="36"/>
  <c r="BK152" i="36"/>
  <c r="BK171" i="36"/>
  <c r="BG198" i="35"/>
  <c r="BL27" i="36"/>
  <c r="BL63" i="36"/>
  <c r="BK166" i="36"/>
  <c r="BK147" i="36"/>
  <c r="BL31" i="36"/>
  <c r="BL67" i="36"/>
  <c r="BK170" i="36"/>
  <c r="BK151" i="36"/>
  <c r="BL26" i="34"/>
  <c r="BL62" i="34"/>
  <c r="BK146" i="34"/>
  <c r="BK165" i="34"/>
  <c r="BI177" i="34"/>
  <c r="BI182" i="35"/>
  <c r="BI178" i="35"/>
  <c r="BI179" i="35" s="1"/>
  <c r="BI189" i="35"/>
  <c r="BL28" i="36"/>
  <c r="BL64" i="36"/>
  <c r="BK148" i="36"/>
  <c r="BK167" i="36"/>
  <c r="BP28" i="35"/>
  <c r="BP64" i="35"/>
  <c r="BO148" i="35"/>
  <c r="BO167" i="35"/>
  <c r="BM69" i="31"/>
  <c r="BL153" i="31"/>
  <c r="BM33" i="31"/>
  <c r="BL172" i="31"/>
  <c r="BH196" i="35"/>
  <c r="BH184" i="35"/>
  <c r="BH186" i="35" s="1"/>
  <c r="BQ29" i="35"/>
  <c r="BQ65" i="35"/>
  <c r="BP168" i="35"/>
  <c r="BP149" i="35"/>
  <c r="BQ33" i="35"/>
  <c r="BQ69" i="35"/>
  <c r="BP153" i="35"/>
  <c r="BP172" i="35"/>
  <c r="BJ157" i="34"/>
  <c r="BM23" i="36"/>
  <c r="BM59" i="36"/>
  <c r="BL143" i="36"/>
  <c r="BL162" i="36"/>
  <c r="BQ35" i="35"/>
  <c r="BQ71" i="35"/>
  <c r="BP174" i="35"/>
  <c r="BP155" i="35"/>
  <c r="BL28" i="34"/>
  <c r="BL64" i="34"/>
  <c r="BK167" i="34"/>
  <c r="BK148" i="34"/>
  <c r="BM63" i="31"/>
  <c r="BM27" i="31"/>
  <c r="BL166" i="31"/>
  <c r="BL147" i="31"/>
  <c r="BL23" i="35"/>
  <c r="BL59" i="35"/>
  <c r="BK143" i="35"/>
  <c r="BK162" i="35"/>
  <c r="BK37" i="35"/>
  <c r="BL35" i="36"/>
  <c r="BL71" i="36"/>
  <c r="BK155" i="36"/>
  <c r="BK174" i="36"/>
  <c r="BQ30" i="35"/>
  <c r="BQ66" i="35"/>
  <c r="BP150" i="35"/>
  <c r="BP169" i="35"/>
  <c r="BM66" i="31"/>
  <c r="BL150" i="31"/>
  <c r="BL169" i="31"/>
  <c r="BM30" i="31"/>
  <c r="BJ176" i="34"/>
  <c r="BH196" i="34"/>
  <c r="BH184" i="34"/>
  <c r="BH186" i="34" s="1"/>
  <c r="BM62" i="31"/>
  <c r="BM26" i="31"/>
  <c r="BL146" i="31"/>
  <c r="BL165" i="31"/>
  <c r="BL30" i="34"/>
  <c r="BL66" i="34"/>
  <c r="BK150" i="34"/>
  <c r="BK169" i="34"/>
  <c r="BI183" i="35"/>
  <c r="BI185" i="35" s="1"/>
  <c r="BI190" i="35"/>
  <c r="BI192" i="35" s="1"/>
  <c r="BL31" i="34"/>
  <c r="BL67" i="34"/>
  <c r="BK170" i="34"/>
  <c r="BK151" i="34"/>
  <c r="BL34" i="36"/>
  <c r="BL70" i="36"/>
  <c r="BK154" i="36"/>
  <c r="BK173" i="36"/>
  <c r="BN67" i="31"/>
  <c r="BN31" i="31"/>
  <c r="BM151" i="31"/>
  <c r="BM170" i="31"/>
  <c r="BG198" i="34"/>
  <c r="BH191" i="35"/>
  <c r="BH193" i="35" s="1"/>
  <c r="BH197" i="35"/>
  <c r="BM64" i="31"/>
  <c r="BM28" i="31"/>
  <c r="BL148" i="31"/>
  <c r="BL167" i="31"/>
  <c r="BL33" i="36"/>
  <c r="BL69" i="36"/>
  <c r="BK172" i="36"/>
  <c r="BK153" i="36"/>
  <c r="BH191" i="34"/>
  <c r="BH193" i="34" s="1"/>
  <c r="BH197" i="34"/>
  <c r="BI184" i="36"/>
  <c r="BU41" i="33"/>
  <c r="BT55" i="33"/>
  <c r="BY41" i="30"/>
  <c r="BX55" i="30"/>
  <c r="BK61" i="32"/>
  <c r="BK62" i="32" s="1"/>
  <c r="BM29" i="32"/>
  <c r="BN59" i="32" s="1"/>
  <c r="BM21" i="32"/>
  <c r="BN51" i="32" s="1"/>
  <c r="BW41" i="10"/>
  <c r="BV55" i="10"/>
  <c r="BT41" i="34"/>
  <c r="BS55" i="34"/>
  <c r="BG194" i="30"/>
  <c r="BI158" i="30"/>
  <c r="BL30" i="30"/>
  <c r="BM66" i="30" s="1"/>
  <c r="BK150" i="30"/>
  <c r="BK169" i="30"/>
  <c r="BH197" i="30"/>
  <c r="BH191" i="30"/>
  <c r="BH193" i="30" s="1"/>
  <c r="BJ73" i="30"/>
  <c r="BJ74" i="30" s="1"/>
  <c r="BL28" i="33"/>
  <c r="BM64" i="33" s="1"/>
  <c r="BL24" i="30"/>
  <c r="BM60" i="30" s="1"/>
  <c r="BK163" i="30"/>
  <c r="BK144" i="30"/>
  <c r="BK148" i="30"/>
  <c r="BL28" i="30"/>
  <c r="BM64" i="30" s="1"/>
  <c r="BK167" i="30"/>
  <c r="BJ157" i="30"/>
  <c r="BL27" i="33"/>
  <c r="BM63" i="33" s="1"/>
  <c r="BL25" i="30"/>
  <c r="BM61" i="30" s="1"/>
  <c r="BK164" i="30"/>
  <c r="BK145" i="30"/>
  <c r="BK152" i="30"/>
  <c r="BK171" i="30"/>
  <c r="BL32" i="30"/>
  <c r="BM68" i="30" s="1"/>
  <c r="BL31" i="33"/>
  <c r="BM67" i="33" s="1"/>
  <c r="BL32" i="33"/>
  <c r="BM68" i="33" s="1"/>
  <c r="BK174" i="30"/>
  <c r="BL35" i="30"/>
  <c r="BM71" i="30" s="1"/>
  <c r="BK155" i="30"/>
  <c r="BG198" i="30"/>
  <c r="BL24" i="33"/>
  <c r="BM60" i="33" s="1"/>
  <c r="BK153" i="30"/>
  <c r="BK172" i="30"/>
  <c r="BL33" i="30"/>
  <c r="BM69" i="30" s="1"/>
  <c r="BL30" i="33"/>
  <c r="BM66" i="33" s="1"/>
  <c r="BI189" i="30"/>
  <c r="BI182" i="30"/>
  <c r="BI178" i="30"/>
  <c r="BI179" i="30" s="1"/>
  <c r="BL26" i="33"/>
  <c r="BM62" i="33" s="1"/>
  <c r="BI190" i="30"/>
  <c r="BI192" i="30" s="1"/>
  <c r="BI177" i="30"/>
  <c r="BI183" i="30"/>
  <c r="BI185" i="30" s="1"/>
  <c r="BL34" i="33"/>
  <c r="BM70" i="33" s="1"/>
  <c r="BK146" i="30"/>
  <c r="BL26" i="30"/>
  <c r="BM62" i="30" s="1"/>
  <c r="BK165" i="30"/>
  <c r="BL27" i="30"/>
  <c r="BM63" i="30" s="1"/>
  <c r="BK147" i="30"/>
  <c r="BK166" i="30"/>
  <c r="BH196" i="30"/>
  <c r="BH184" i="30"/>
  <c r="BH186" i="30" s="1"/>
  <c r="BL35" i="33"/>
  <c r="BM71" i="33" s="1"/>
  <c r="BK154" i="30"/>
  <c r="BK173" i="30"/>
  <c r="BL34" i="30"/>
  <c r="BM70" i="30" s="1"/>
  <c r="BJ73" i="33"/>
  <c r="BJ74" i="33" s="1"/>
  <c r="BL29" i="30"/>
  <c r="BM65" i="30" s="1"/>
  <c r="BK149" i="30"/>
  <c r="BK168" i="30"/>
  <c r="BJ176" i="30"/>
  <c r="BL23" i="33"/>
  <c r="BM59" i="33" s="1"/>
  <c r="BK37" i="33"/>
  <c r="BL29" i="33"/>
  <c r="BM65" i="33" s="1"/>
  <c r="BK37" i="30"/>
  <c r="BK143" i="30"/>
  <c r="BL23" i="30"/>
  <c r="BM59" i="30" s="1"/>
  <c r="BK162" i="30"/>
  <c r="BK151" i="30"/>
  <c r="BK170" i="30"/>
  <c r="BL31" i="30"/>
  <c r="BM67" i="30" s="1"/>
  <c r="BM25" i="33"/>
  <c r="BN61" i="33" s="1"/>
  <c r="BL33" i="33"/>
  <c r="BM69" i="33" s="1"/>
  <c r="BM23" i="31"/>
  <c r="BN59" i="31" s="1"/>
  <c r="BL162" i="31"/>
  <c r="BL143" i="31"/>
  <c r="BN25" i="32"/>
  <c r="BO55" i="32" s="1"/>
  <c r="BM25" i="2"/>
  <c r="BN55" i="2" s="1"/>
  <c r="BM24" i="2"/>
  <c r="BN54" i="2" s="1"/>
  <c r="BL29" i="2"/>
  <c r="BM59" i="2" s="1"/>
  <c r="BK61" i="2"/>
  <c r="BK62" i="2" s="1"/>
  <c r="BM21" i="2"/>
  <c r="BN51" i="2" s="1"/>
  <c r="BM26" i="2"/>
  <c r="BN56" i="2" s="1"/>
  <c r="BK73" i="10"/>
  <c r="BK74" i="10" s="1"/>
  <c r="BM27" i="2"/>
  <c r="BN57" i="2" s="1"/>
  <c r="BN20" i="2"/>
  <c r="BO50" i="2" s="1"/>
  <c r="BM23" i="2"/>
  <c r="BN53" i="2" s="1"/>
  <c r="BM28" i="2"/>
  <c r="BN58" i="2" s="1"/>
  <c r="BN24" i="10"/>
  <c r="BO60" i="10" s="1"/>
  <c r="BM29" i="10"/>
  <c r="BN65" i="10" s="1"/>
  <c r="BM32" i="10"/>
  <c r="BN68" i="10" s="1"/>
  <c r="BM35" i="10"/>
  <c r="BN71" i="10" s="1"/>
  <c r="BM26" i="10"/>
  <c r="BN62" i="10" s="1"/>
  <c r="BM27" i="10"/>
  <c r="BN63" i="10" s="1"/>
  <c r="BM25" i="10"/>
  <c r="BN61" i="10" s="1"/>
  <c r="BM34" i="10"/>
  <c r="BN70" i="10" s="1"/>
  <c r="BM31" i="10"/>
  <c r="BN67" i="10" s="1"/>
  <c r="BM28" i="10"/>
  <c r="BN64" i="10" s="1"/>
  <c r="BN23" i="32"/>
  <c r="BO53" i="32" s="1"/>
  <c r="BO20" i="32"/>
  <c r="BP50" i="32" s="1"/>
  <c r="BN27" i="32"/>
  <c r="BO57" i="32" s="1"/>
  <c r="BN26" i="32"/>
  <c r="BO56" i="32" s="1"/>
  <c r="BN24" i="32"/>
  <c r="BO54" i="32" s="1"/>
  <c r="BP2" i="50" l="1"/>
  <c r="BO21" i="50"/>
  <c r="BO23" i="50" s="1"/>
  <c r="BP27" i="50"/>
  <c r="BP20" i="50"/>
  <c r="BJ158" i="34"/>
  <c r="BL31" i="32"/>
  <c r="BM58" i="32"/>
  <c r="BM28" i="32"/>
  <c r="BM66" i="10"/>
  <c r="BM30" i="10"/>
  <c r="BJ189" i="35"/>
  <c r="BJ191" i="35" s="1"/>
  <c r="BJ193" i="35" s="1"/>
  <c r="CC2" i="43"/>
  <c r="CB80" i="43"/>
  <c r="CB79" i="43"/>
  <c r="CB84" i="43" s="1"/>
  <c r="CB77" i="43"/>
  <c r="CB82" i="43" s="1"/>
  <c r="CB78" i="43"/>
  <c r="CB83" i="43" s="1"/>
  <c r="BQ34" i="28"/>
  <c r="BQ59" i="28" s="1"/>
  <c r="BP77" i="32"/>
  <c r="BP19" i="32"/>
  <c r="BP49" i="32"/>
  <c r="BP65" i="32"/>
  <c r="BP34" i="32"/>
  <c r="BP161" i="35"/>
  <c r="BP181" i="35"/>
  <c r="BP92" i="35"/>
  <c r="BP126" i="35"/>
  <c r="BP109" i="35"/>
  <c r="BP58" i="35"/>
  <c r="BP188" i="35"/>
  <c r="BP77" i="35"/>
  <c r="BP142" i="35"/>
  <c r="BP40" i="35"/>
  <c r="BP22" i="35"/>
  <c r="BP188" i="34"/>
  <c r="BP181" i="34"/>
  <c r="BP109" i="34"/>
  <c r="BP58" i="34"/>
  <c r="BP161" i="34"/>
  <c r="BP142" i="34"/>
  <c r="BP126" i="34"/>
  <c r="BP92" i="34"/>
  <c r="BP77" i="34"/>
  <c r="BP22" i="34"/>
  <c r="BP40" i="34"/>
  <c r="BP58" i="43"/>
  <c r="BP89" i="43"/>
  <c r="BP76" i="43"/>
  <c r="BP22" i="43"/>
  <c r="BP40" i="43"/>
  <c r="BQ4" i="43"/>
  <c r="BQ4" i="50" s="1"/>
  <c r="BQ4" i="35"/>
  <c r="BQ4" i="33"/>
  <c r="BQ4" i="31"/>
  <c r="BQ4" i="36"/>
  <c r="BQ4" i="34"/>
  <c r="BQ4" i="10"/>
  <c r="BQ4" i="32"/>
  <c r="BQ4" i="30"/>
  <c r="BQ4" i="29"/>
  <c r="BQ77" i="2"/>
  <c r="BQ65" i="2"/>
  <c r="BQ49" i="2"/>
  <c r="BQ34" i="2"/>
  <c r="BQ19" i="2"/>
  <c r="BP77" i="10"/>
  <c r="BP58" i="10"/>
  <c r="BP40" i="10"/>
  <c r="BP22" i="10"/>
  <c r="BP92" i="10"/>
  <c r="BP67" i="28"/>
  <c r="BP75" i="28" s="1"/>
  <c r="BP87" i="28"/>
  <c r="BP95" i="28" s="1"/>
  <c r="BP103" i="28" s="1"/>
  <c r="BS5" i="28"/>
  <c r="BR4" i="2"/>
  <c r="BR13" i="28"/>
  <c r="BR21" i="28"/>
  <c r="BP188" i="36"/>
  <c r="BP126" i="36"/>
  <c r="BP142" i="36"/>
  <c r="BP161" i="36"/>
  <c r="BP58" i="36"/>
  <c r="BP40" i="36"/>
  <c r="BP181" i="36"/>
  <c r="BP109" i="36"/>
  <c r="BP92" i="36"/>
  <c r="BP77" i="36"/>
  <c r="BP22" i="36"/>
  <c r="BP22" i="30"/>
  <c r="BP181" i="30"/>
  <c r="BP161" i="30"/>
  <c r="BP40" i="30"/>
  <c r="BP188" i="30"/>
  <c r="BP92" i="30"/>
  <c r="BP109" i="30"/>
  <c r="BP126" i="30"/>
  <c r="BP142" i="30"/>
  <c r="BP58" i="30"/>
  <c r="BP77" i="30"/>
  <c r="BP126" i="29"/>
  <c r="BP181" i="29"/>
  <c r="BP188" i="29"/>
  <c r="BP22" i="29"/>
  <c r="BP142" i="29"/>
  <c r="BP40" i="29"/>
  <c r="BP58" i="29"/>
  <c r="BP77" i="29"/>
  <c r="BP92" i="29"/>
  <c r="BP161" i="29"/>
  <c r="BP109" i="29"/>
  <c r="BP181" i="31"/>
  <c r="BP161" i="31"/>
  <c r="BP109" i="31"/>
  <c r="BP92" i="31"/>
  <c r="BP77" i="31"/>
  <c r="BP142" i="31"/>
  <c r="BP188" i="31"/>
  <c r="BP58" i="31"/>
  <c r="BP22" i="31"/>
  <c r="BP126" i="31"/>
  <c r="BP40" i="31"/>
  <c r="BP77" i="33"/>
  <c r="BP40" i="33"/>
  <c r="BP92" i="33"/>
  <c r="BP58" i="33"/>
  <c r="BP22" i="33"/>
  <c r="CB39" i="2"/>
  <c r="CA46" i="2"/>
  <c r="BL37" i="10"/>
  <c r="BM61" i="31"/>
  <c r="BM73" i="31" s="1"/>
  <c r="BM74" i="31" s="1"/>
  <c r="BL145" i="31"/>
  <c r="BL157" i="31" s="1"/>
  <c r="BL164" i="31"/>
  <c r="BL176" i="31" s="1"/>
  <c r="BM25" i="31"/>
  <c r="BM37" i="31" s="1"/>
  <c r="BL37" i="31"/>
  <c r="BJ184" i="31"/>
  <c r="BJ186" i="31" s="1"/>
  <c r="BM52" i="32"/>
  <c r="BM22" i="32"/>
  <c r="BI194" i="31"/>
  <c r="BJ158" i="35"/>
  <c r="BM69" i="10"/>
  <c r="BM33" i="10"/>
  <c r="BJ177" i="35"/>
  <c r="BK157" i="35"/>
  <c r="BJ183" i="35"/>
  <c r="BJ185" i="35" s="1"/>
  <c r="BJ178" i="35"/>
  <c r="BJ179" i="35" s="1"/>
  <c r="BK176" i="35"/>
  <c r="BK183" i="35" s="1"/>
  <c r="BK185" i="35" s="1"/>
  <c r="BJ197" i="31"/>
  <c r="BJ198" i="31" s="1"/>
  <c r="BJ191" i="31"/>
  <c r="BJ193" i="31" s="1"/>
  <c r="BH194" i="36"/>
  <c r="BI196" i="36"/>
  <c r="BL73" i="36"/>
  <c r="BL74" i="36" s="1"/>
  <c r="BH198" i="36"/>
  <c r="BK183" i="31"/>
  <c r="BK185" i="31" s="1"/>
  <c r="BJ177" i="36"/>
  <c r="BK189" i="31"/>
  <c r="BK197" i="31" s="1"/>
  <c r="BI197" i="36"/>
  <c r="BI193" i="36"/>
  <c r="BI186" i="36"/>
  <c r="BJ183" i="36"/>
  <c r="BJ185" i="36" s="1"/>
  <c r="CC41" i="35"/>
  <c r="CB55" i="35"/>
  <c r="BK177" i="31"/>
  <c r="BM59" i="10"/>
  <c r="BM23" i="10"/>
  <c r="BK158" i="31"/>
  <c r="BK178" i="31"/>
  <c r="BK179" i="31" s="1"/>
  <c r="BJ158" i="36"/>
  <c r="BK176" i="36"/>
  <c r="BK190" i="36" s="1"/>
  <c r="BK192" i="36" s="1"/>
  <c r="BH194" i="34"/>
  <c r="BH198" i="34"/>
  <c r="BK176" i="34"/>
  <c r="BK183" i="34" s="1"/>
  <c r="BK185" i="34" s="1"/>
  <c r="BJ182" i="36"/>
  <c r="BJ178" i="36"/>
  <c r="BJ179" i="36" s="1"/>
  <c r="BK157" i="36"/>
  <c r="BN62" i="31"/>
  <c r="BN26" i="31"/>
  <c r="BM146" i="31"/>
  <c r="BM165" i="31"/>
  <c r="BM35" i="36"/>
  <c r="BM71" i="36"/>
  <c r="BL174" i="36"/>
  <c r="BL155" i="36"/>
  <c r="BN68" i="31"/>
  <c r="BM171" i="31"/>
  <c r="BN32" i="31"/>
  <c r="BM152" i="31"/>
  <c r="BI196" i="34"/>
  <c r="BI184" i="34"/>
  <c r="BI186" i="34" s="1"/>
  <c r="BM34" i="35"/>
  <c r="BM70" i="35"/>
  <c r="BL173" i="35"/>
  <c r="BL154" i="35"/>
  <c r="BM34" i="36"/>
  <c r="BM70" i="36"/>
  <c r="BL173" i="36"/>
  <c r="BL154" i="36"/>
  <c r="BR35" i="35"/>
  <c r="BR71" i="35"/>
  <c r="BQ155" i="35"/>
  <c r="BQ174" i="35"/>
  <c r="BJ182" i="34"/>
  <c r="BJ189" i="34"/>
  <c r="BR29" i="35"/>
  <c r="BR65" i="35"/>
  <c r="BQ168" i="35"/>
  <c r="BQ149" i="35"/>
  <c r="BM25" i="34"/>
  <c r="BM61" i="34"/>
  <c r="BL164" i="34"/>
  <c r="BL145" i="34"/>
  <c r="BM27" i="34"/>
  <c r="BM63" i="34"/>
  <c r="BL147" i="34"/>
  <c r="BL166" i="34"/>
  <c r="BM31" i="35"/>
  <c r="BM67" i="35"/>
  <c r="BL151" i="35"/>
  <c r="BL170" i="35"/>
  <c r="BR25" i="35"/>
  <c r="BR61" i="35"/>
  <c r="BQ164" i="35"/>
  <c r="BQ145" i="35"/>
  <c r="BN23" i="36"/>
  <c r="BN59" i="36"/>
  <c r="BM162" i="36"/>
  <c r="BM143" i="36"/>
  <c r="BM32" i="36"/>
  <c r="BM68" i="36"/>
  <c r="BL171" i="36"/>
  <c r="BL152" i="36"/>
  <c r="BM25" i="36"/>
  <c r="BM61" i="36"/>
  <c r="BL145" i="36"/>
  <c r="BL164" i="36"/>
  <c r="BM33" i="36"/>
  <c r="BM69" i="36"/>
  <c r="BL153" i="36"/>
  <c r="BL172" i="36"/>
  <c r="BH194" i="35"/>
  <c r="BM28" i="36"/>
  <c r="BM64" i="36"/>
  <c r="BL167" i="36"/>
  <c r="BL148" i="36"/>
  <c r="BM26" i="34"/>
  <c r="BM62" i="34"/>
  <c r="BL146" i="34"/>
  <c r="BL165" i="34"/>
  <c r="BM27" i="36"/>
  <c r="BM63" i="36"/>
  <c r="BL147" i="36"/>
  <c r="BL166" i="36"/>
  <c r="BN65" i="31"/>
  <c r="BM149" i="31"/>
  <c r="BM168" i="31"/>
  <c r="BN29" i="31"/>
  <c r="BK157" i="34"/>
  <c r="BQ32" i="35"/>
  <c r="BQ68" i="35"/>
  <c r="BP152" i="35"/>
  <c r="BP171" i="35"/>
  <c r="BI191" i="34"/>
  <c r="BI193" i="34" s="1"/>
  <c r="BI197" i="34"/>
  <c r="BN60" i="31"/>
  <c r="BN24" i="31"/>
  <c r="BM163" i="31"/>
  <c r="BM144" i="31"/>
  <c r="BJ183" i="34"/>
  <c r="BJ185" i="34" s="1"/>
  <c r="BJ190" i="34"/>
  <c r="BJ192" i="34" s="1"/>
  <c r="BR30" i="35"/>
  <c r="BR66" i="35"/>
  <c r="BQ150" i="35"/>
  <c r="BQ169" i="35"/>
  <c r="BL73" i="35"/>
  <c r="BL74" i="35" s="1"/>
  <c r="BH198" i="35"/>
  <c r="BI191" i="35"/>
  <c r="BI193" i="35" s="1"/>
  <c r="BI197" i="35"/>
  <c r="BM52" i="2"/>
  <c r="BM22" i="2"/>
  <c r="BM29" i="34"/>
  <c r="BM65" i="34"/>
  <c r="BL168" i="34"/>
  <c r="BL149" i="34"/>
  <c r="BL73" i="34"/>
  <c r="BL179" i="34" s="1"/>
  <c r="BJ197" i="36"/>
  <c r="BJ191" i="36"/>
  <c r="BJ193" i="36" s="1"/>
  <c r="BO67" i="31"/>
  <c r="BN170" i="31"/>
  <c r="BO31" i="31"/>
  <c r="BN151" i="31"/>
  <c r="BM30" i="34"/>
  <c r="BM66" i="34"/>
  <c r="BL169" i="34"/>
  <c r="BL150" i="34"/>
  <c r="BN66" i="31"/>
  <c r="BN30" i="31"/>
  <c r="BM150" i="31"/>
  <c r="BM169" i="31"/>
  <c r="BM23" i="35"/>
  <c r="BM59" i="35"/>
  <c r="BL37" i="35"/>
  <c r="BL143" i="35"/>
  <c r="BL162" i="35"/>
  <c r="BL37" i="36"/>
  <c r="BU26" i="35"/>
  <c r="BU62" i="35"/>
  <c r="BT165" i="35"/>
  <c r="BT146" i="35"/>
  <c r="BM30" i="36"/>
  <c r="BM66" i="36"/>
  <c r="BL169" i="36"/>
  <c r="BL150" i="36"/>
  <c r="BM24" i="36"/>
  <c r="BM60" i="36"/>
  <c r="BL144" i="36"/>
  <c r="BL163" i="36"/>
  <c r="BM23" i="34"/>
  <c r="BM59" i="34"/>
  <c r="BL162" i="34"/>
  <c r="BL37" i="34"/>
  <c r="BL143" i="34"/>
  <c r="BN71" i="31"/>
  <c r="BM174" i="31"/>
  <c r="BM155" i="31"/>
  <c r="BN35" i="31"/>
  <c r="BM34" i="34"/>
  <c r="BM70" i="34"/>
  <c r="BL154" i="34"/>
  <c r="BL173" i="34"/>
  <c r="BN64" i="31"/>
  <c r="BN28" i="31"/>
  <c r="BM148" i="31"/>
  <c r="BM167" i="31"/>
  <c r="BM28" i="34"/>
  <c r="BM64" i="34"/>
  <c r="BL167" i="34"/>
  <c r="BL148" i="34"/>
  <c r="BR33" i="35"/>
  <c r="BR69" i="35"/>
  <c r="BQ153" i="35"/>
  <c r="BQ172" i="35"/>
  <c r="BQ28" i="35"/>
  <c r="BQ64" i="35"/>
  <c r="BP167" i="35"/>
  <c r="BP148" i="35"/>
  <c r="BI196" i="35"/>
  <c r="BI184" i="35"/>
  <c r="BI186" i="35" s="1"/>
  <c r="BM32" i="34"/>
  <c r="BM68" i="34"/>
  <c r="BL171" i="34"/>
  <c r="BL152" i="34"/>
  <c r="BO24" i="35"/>
  <c r="BO60" i="35"/>
  <c r="BN163" i="35"/>
  <c r="BN144" i="35"/>
  <c r="BM26" i="36"/>
  <c r="BM62" i="36"/>
  <c r="BL146" i="36"/>
  <c r="BL165" i="36"/>
  <c r="BM33" i="34"/>
  <c r="BM69" i="34"/>
  <c r="BL172" i="34"/>
  <c r="BL153" i="34"/>
  <c r="BM24" i="34"/>
  <c r="BM60" i="34"/>
  <c r="BL163" i="34"/>
  <c r="BL144" i="34"/>
  <c r="BN63" i="31"/>
  <c r="BM166" i="31"/>
  <c r="BM147" i="31"/>
  <c r="BN27" i="31"/>
  <c r="BN70" i="31"/>
  <c r="BN34" i="31"/>
  <c r="BM154" i="31"/>
  <c r="BM173" i="31"/>
  <c r="BM31" i="34"/>
  <c r="BM67" i="34"/>
  <c r="BL170" i="34"/>
  <c r="BL151" i="34"/>
  <c r="BN69" i="31"/>
  <c r="BN33" i="31"/>
  <c r="BM172" i="31"/>
  <c r="BM153" i="31"/>
  <c r="BJ177" i="34"/>
  <c r="BM31" i="36"/>
  <c r="BM67" i="36"/>
  <c r="BL170" i="36"/>
  <c r="BL151" i="36"/>
  <c r="BQ27" i="35"/>
  <c r="BQ63" i="35"/>
  <c r="BP166" i="35"/>
  <c r="BP147" i="35"/>
  <c r="BK74" i="34"/>
  <c r="BJ184" i="35"/>
  <c r="BP29" i="36"/>
  <c r="BP65" i="36"/>
  <c r="BO149" i="36"/>
  <c r="BO168" i="36"/>
  <c r="BM35" i="34"/>
  <c r="BM71" i="34"/>
  <c r="BL174" i="34"/>
  <c r="BL155" i="34"/>
  <c r="BV41" i="33"/>
  <c r="BU55" i="33"/>
  <c r="BZ41" i="30"/>
  <c r="BY55" i="30"/>
  <c r="BL61" i="32"/>
  <c r="BL62" i="32" s="1"/>
  <c r="BN21" i="32"/>
  <c r="BO51" i="32" s="1"/>
  <c r="BN29" i="32"/>
  <c r="BO59" i="32" s="1"/>
  <c r="BX41" i="10"/>
  <c r="BW55" i="10"/>
  <c r="BK176" i="30"/>
  <c r="BK183" i="30" s="1"/>
  <c r="BU41" i="34"/>
  <c r="BT55" i="34"/>
  <c r="BH198" i="30"/>
  <c r="BH194" i="30"/>
  <c r="BK73" i="30"/>
  <c r="BK74" i="30" s="1"/>
  <c r="BL146" i="30"/>
  <c r="BL165" i="30"/>
  <c r="BM26" i="30"/>
  <c r="BN62" i="30" s="1"/>
  <c r="BL171" i="30"/>
  <c r="BM32" i="30"/>
  <c r="BN68" i="30" s="1"/>
  <c r="BL152" i="30"/>
  <c r="BJ189" i="30"/>
  <c r="BJ182" i="30"/>
  <c r="BJ158" i="30"/>
  <c r="BJ178" i="30"/>
  <c r="BJ179" i="30" s="1"/>
  <c r="BM33" i="33"/>
  <c r="BN69" i="33" s="1"/>
  <c r="BL170" i="30"/>
  <c r="BL151" i="30"/>
  <c r="BM31" i="30"/>
  <c r="BN67" i="30" s="1"/>
  <c r="BL168" i="30"/>
  <c r="BM29" i="30"/>
  <c r="BN65" i="30" s="1"/>
  <c r="BL149" i="30"/>
  <c r="BJ177" i="30"/>
  <c r="BL155" i="30"/>
  <c r="BL174" i="30"/>
  <c r="BM35" i="30"/>
  <c r="BN71" i="30" s="1"/>
  <c r="BM29" i="33"/>
  <c r="BN65" i="33" s="1"/>
  <c r="BM30" i="33"/>
  <c r="BN66" i="33" s="1"/>
  <c r="BL164" i="30"/>
  <c r="BL145" i="30"/>
  <c r="BM25" i="30"/>
  <c r="BN61" i="30" s="1"/>
  <c r="BL167" i="30"/>
  <c r="BL148" i="30"/>
  <c r="BM28" i="30"/>
  <c r="BN64" i="30" s="1"/>
  <c r="BN25" i="33"/>
  <c r="BO61" i="33" s="1"/>
  <c r="BM35" i="33"/>
  <c r="BN71" i="33" s="1"/>
  <c r="BM26" i="33"/>
  <c r="BN62" i="33" s="1"/>
  <c r="BM24" i="33"/>
  <c r="BN60" i="33" s="1"/>
  <c r="BL144" i="30"/>
  <c r="BM24" i="30"/>
  <c r="BN60" i="30" s="1"/>
  <c r="BL163" i="30"/>
  <c r="BM32" i="33"/>
  <c r="BN68" i="33" s="1"/>
  <c r="BM23" i="33"/>
  <c r="BN59" i="33" s="1"/>
  <c r="BL37" i="33"/>
  <c r="BJ183" i="30"/>
  <c r="BJ185" i="30" s="1"/>
  <c r="BJ190" i="30"/>
  <c r="BJ192" i="30" s="1"/>
  <c r="BL166" i="30"/>
  <c r="BL147" i="30"/>
  <c r="BM27" i="30"/>
  <c r="BN63" i="30" s="1"/>
  <c r="BM27" i="33"/>
  <c r="BN63" i="33" s="1"/>
  <c r="BM28" i="33"/>
  <c r="BN64" i="33" s="1"/>
  <c r="BL162" i="30"/>
  <c r="BM23" i="30"/>
  <c r="BN59" i="30" s="1"/>
  <c r="BL37" i="30"/>
  <c r="BL143" i="30"/>
  <c r="BK73" i="33"/>
  <c r="BK74" i="33" s="1"/>
  <c r="BM34" i="33"/>
  <c r="BN70" i="33" s="1"/>
  <c r="BI184" i="30"/>
  <c r="BI186" i="30" s="1"/>
  <c r="BI196" i="30"/>
  <c r="BM31" i="33"/>
  <c r="BN67" i="33" s="1"/>
  <c r="BL169" i="30"/>
  <c r="BL150" i="30"/>
  <c r="BM30" i="30"/>
  <c r="BN66" i="30" s="1"/>
  <c r="BK157" i="30"/>
  <c r="BL173" i="30"/>
  <c r="BL154" i="30"/>
  <c r="BM34" i="30"/>
  <c r="BN70" i="30" s="1"/>
  <c r="BI197" i="30"/>
  <c r="BI191" i="30"/>
  <c r="BI193" i="30" s="1"/>
  <c r="BL153" i="30"/>
  <c r="BL172" i="30"/>
  <c r="BM33" i="30"/>
  <c r="BN69" i="30" s="1"/>
  <c r="BK184" i="31"/>
  <c r="BM143" i="31"/>
  <c r="BN23" i="31"/>
  <c r="BO59" i="31" s="1"/>
  <c r="BM162" i="31"/>
  <c r="BO25" i="32"/>
  <c r="BP55" i="32" s="1"/>
  <c r="BN25" i="2"/>
  <c r="BO55" i="2" s="1"/>
  <c r="BO20" i="2"/>
  <c r="BP50" i="2" s="1"/>
  <c r="BN21" i="2"/>
  <c r="BO51" i="2" s="1"/>
  <c r="BN28" i="2"/>
  <c r="BO58" i="2" s="1"/>
  <c r="BN27" i="2"/>
  <c r="BO57" i="2" s="1"/>
  <c r="BN23" i="2"/>
  <c r="BO53" i="2" s="1"/>
  <c r="BL61" i="2"/>
  <c r="BL62" i="2" s="1"/>
  <c r="BM29" i="2"/>
  <c r="BL31" i="2"/>
  <c r="BN24" i="2"/>
  <c r="BO54" i="2" s="1"/>
  <c r="BL73" i="10"/>
  <c r="BL74" i="10" s="1"/>
  <c r="BN26" i="2"/>
  <c r="BO56" i="2" s="1"/>
  <c r="BN26" i="10"/>
  <c r="BO62" i="10" s="1"/>
  <c r="BN34" i="10"/>
  <c r="BO70" i="10" s="1"/>
  <c r="BO24" i="10"/>
  <c r="BP60" i="10" s="1"/>
  <c r="BN35" i="10"/>
  <c r="BO71" i="10" s="1"/>
  <c r="BN32" i="10"/>
  <c r="BO68" i="10" s="1"/>
  <c r="BN31" i="10"/>
  <c r="BO67" i="10" s="1"/>
  <c r="BN25" i="10"/>
  <c r="BO61" i="10" s="1"/>
  <c r="BN27" i="10"/>
  <c r="BO63" i="10" s="1"/>
  <c r="BN28" i="10"/>
  <c r="BO64" i="10" s="1"/>
  <c r="BN29" i="10"/>
  <c r="BO65" i="10" s="1"/>
  <c r="BO26" i="32"/>
  <c r="BP56" i="32" s="1"/>
  <c r="BO24" i="32"/>
  <c r="BP54" i="32" s="1"/>
  <c r="BP20" i="32"/>
  <c r="BQ50" i="32" s="1"/>
  <c r="BO27" i="32"/>
  <c r="BP57" i="32" s="1"/>
  <c r="BO23" i="32"/>
  <c r="BP53" i="32" s="1"/>
  <c r="BQ2" i="50" l="1"/>
  <c r="BP21" i="50"/>
  <c r="BP23" i="50" s="1"/>
  <c r="BQ20" i="50"/>
  <c r="BQ27" i="50"/>
  <c r="BM31" i="32"/>
  <c r="BN58" i="32"/>
  <c r="BN28" i="32"/>
  <c r="BM37" i="10"/>
  <c r="BN66" i="10"/>
  <c r="BN30" i="10"/>
  <c r="BJ197" i="35"/>
  <c r="CD2" i="43"/>
  <c r="CC79" i="43"/>
  <c r="CC84" i="43" s="1"/>
  <c r="CC78" i="43"/>
  <c r="CC83" i="43" s="1"/>
  <c r="CC77" i="43"/>
  <c r="CC82" i="43" s="1"/>
  <c r="CC80" i="43"/>
  <c r="BQ92" i="33"/>
  <c r="BQ77" i="33"/>
  <c r="BQ58" i="33"/>
  <c r="BQ40" i="33"/>
  <c r="BQ22" i="33"/>
  <c r="BR4" i="43"/>
  <c r="BR4" i="50" s="1"/>
  <c r="BR4" i="35"/>
  <c r="BR4" i="33"/>
  <c r="BR4" i="31"/>
  <c r="BR4" i="36"/>
  <c r="BR4" i="34"/>
  <c r="BR4" i="32"/>
  <c r="BR4" i="10"/>
  <c r="BR4" i="30"/>
  <c r="BR4" i="29"/>
  <c r="BR65" i="2"/>
  <c r="BR19" i="2"/>
  <c r="BR77" i="2"/>
  <c r="BR49" i="2"/>
  <c r="BR34" i="2"/>
  <c r="BQ126" i="29"/>
  <c r="BQ181" i="29"/>
  <c r="BQ142" i="29"/>
  <c r="BQ77" i="29"/>
  <c r="BQ40" i="29"/>
  <c r="BQ188" i="29"/>
  <c r="BQ161" i="29"/>
  <c r="BQ92" i="29"/>
  <c r="BQ58" i="29"/>
  <c r="BQ22" i="29"/>
  <c r="BQ109" i="29"/>
  <c r="BQ188" i="35"/>
  <c r="BQ181" i="35"/>
  <c r="BQ92" i="35"/>
  <c r="BQ77" i="35"/>
  <c r="BQ126" i="35"/>
  <c r="BQ22" i="35"/>
  <c r="BQ161" i="35"/>
  <c r="BQ109" i="35"/>
  <c r="BQ142" i="35"/>
  <c r="BQ40" i="35"/>
  <c r="BQ58" i="35"/>
  <c r="BQ58" i="43"/>
  <c r="BQ40" i="43"/>
  <c r="BQ89" i="43"/>
  <c r="BQ22" i="43"/>
  <c r="BQ76" i="43"/>
  <c r="BT5" i="28"/>
  <c r="BS4" i="2"/>
  <c r="BS13" i="28"/>
  <c r="BS21" i="28"/>
  <c r="BQ49" i="32"/>
  <c r="BQ77" i="32"/>
  <c r="BQ65" i="32"/>
  <c r="BQ34" i="32"/>
  <c r="BQ19" i="32"/>
  <c r="BQ77" i="10"/>
  <c r="BQ40" i="10"/>
  <c r="BQ92" i="10"/>
  <c r="BQ58" i="10"/>
  <c r="BQ22" i="10"/>
  <c r="BQ67" i="28"/>
  <c r="BQ75" i="28" s="1"/>
  <c r="BQ87" i="28"/>
  <c r="BQ95" i="28" s="1"/>
  <c r="BQ103" i="28" s="1"/>
  <c r="BQ181" i="30"/>
  <c r="BQ126" i="30"/>
  <c r="BQ22" i="30"/>
  <c r="BQ77" i="30"/>
  <c r="BQ58" i="30"/>
  <c r="BQ109" i="30"/>
  <c r="BQ188" i="30"/>
  <c r="BQ142" i="30"/>
  <c r="BQ161" i="30"/>
  <c r="BQ40" i="30"/>
  <c r="BQ92" i="30"/>
  <c r="BQ142" i="34"/>
  <c r="BQ188" i="34"/>
  <c r="BQ109" i="34"/>
  <c r="BQ22" i="34"/>
  <c r="BQ92" i="34"/>
  <c r="BQ181" i="34"/>
  <c r="BQ161" i="34"/>
  <c r="BQ126" i="34"/>
  <c r="BQ58" i="34"/>
  <c r="BQ40" i="34"/>
  <c r="BQ77" i="34"/>
  <c r="BR34" i="28"/>
  <c r="BR59" i="28" s="1"/>
  <c r="BQ142" i="36"/>
  <c r="BQ77" i="36"/>
  <c r="BQ22" i="36"/>
  <c r="BQ126" i="36"/>
  <c r="BQ161" i="36"/>
  <c r="BQ188" i="36"/>
  <c r="BQ40" i="36"/>
  <c r="BQ109" i="36"/>
  <c r="BQ181" i="36"/>
  <c r="BQ92" i="36"/>
  <c r="BQ58" i="36"/>
  <c r="BQ161" i="31"/>
  <c r="BQ188" i="31"/>
  <c r="BQ142" i="31"/>
  <c r="BQ126" i="31"/>
  <c r="BQ58" i="31"/>
  <c r="BQ40" i="31"/>
  <c r="BQ22" i="31"/>
  <c r="BQ92" i="31"/>
  <c r="BQ109" i="31"/>
  <c r="BQ77" i="31"/>
  <c r="BQ181" i="31"/>
  <c r="BK158" i="35"/>
  <c r="CC39" i="2"/>
  <c r="CB46" i="2"/>
  <c r="BI194" i="35"/>
  <c r="BK182" i="35"/>
  <c r="BK184" i="35" s="1"/>
  <c r="BK186" i="35" s="1"/>
  <c r="BK189" i="35"/>
  <c r="BK191" i="35" s="1"/>
  <c r="BJ194" i="31"/>
  <c r="BK177" i="35"/>
  <c r="BN61" i="31"/>
  <c r="BN73" i="31" s="1"/>
  <c r="BN74" i="31" s="1"/>
  <c r="BM164" i="31"/>
  <c r="BM176" i="31" s="1"/>
  <c r="BM183" i="31" s="1"/>
  <c r="BM185" i="31" s="1"/>
  <c r="BN25" i="31"/>
  <c r="BN37" i="31" s="1"/>
  <c r="BM145" i="31"/>
  <c r="BM157" i="31" s="1"/>
  <c r="BK190" i="35"/>
  <c r="BK192" i="35" s="1"/>
  <c r="BN52" i="32"/>
  <c r="BN22" i="32"/>
  <c r="BK177" i="34"/>
  <c r="BK178" i="35"/>
  <c r="BK179" i="35" s="1"/>
  <c r="BJ186" i="35"/>
  <c r="BJ194" i="35" s="1"/>
  <c r="BJ196" i="35"/>
  <c r="BN69" i="10"/>
  <c r="BN33" i="10"/>
  <c r="BK191" i="31"/>
  <c r="BK193" i="31" s="1"/>
  <c r="BK186" i="31"/>
  <c r="BK196" i="31"/>
  <c r="BK198" i="31" s="1"/>
  <c r="BI198" i="36"/>
  <c r="BL176" i="35"/>
  <c r="BL190" i="35" s="1"/>
  <c r="BL192" i="35" s="1"/>
  <c r="BI194" i="36"/>
  <c r="BL178" i="31"/>
  <c r="BL179" i="31" s="1"/>
  <c r="BK183" i="36"/>
  <c r="BK185" i="36" s="1"/>
  <c r="BJ196" i="36"/>
  <c r="BJ198" i="36" s="1"/>
  <c r="BL158" i="31"/>
  <c r="BL177" i="31"/>
  <c r="BL189" i="31"/>
  <c r="BL191" i="31" s="1"/>
  <c r="BL182" i="31"/>
  <c r="BL184" i="31" s="1"/>
  <c r="BL190" i="31"/>
  <c r="BL192" i="31" s="1"/>
  <c r="BL183" i="31"/>
  <c r="BL185" i="31" s="1"/>
  <c r="BJ184" i="36"/>
  <c r="BJ186" i="36" s="1"/>
  <c r="BJ194" i="36" s="1"/>
  <c r="BL176" i="36"/>
  <c r="BL183" i="36" s="1"/>
  <c r="BL185" i="36" s="1"/>
  <c r="CD41" i="35"/>
  <c r="CC55" i="35"/>
  <c r="BN59" i="10"/>
  <c r="BN23" i="10"/>
  <c r="BI198" i="35"/>
  <c r="BK177" i="36"/>
  <c r="BK190" i="34"/>
  <c r="BK192" i="34" s="1"/>
  <c r="BI194" i="34"/>
  <c r="BM73" i="36"/>
  <c r="BM74" i="36" s="1"/>
  <c r="BK178" i="36"/>
  <c r="BK179" i="36" s="1"/>
  <c r="BL157" i="36"/>
  <c r="BL182" i="36" s="1"/>
  <c r="BK158" i="36"/>
  <c r="BK182" i="36"/>
  <c r="BK189" i="36"/>
  <c r="BK191" i="36" s="1"/>
  <c r="BK193" i="36" s="1"/>
  <c r="BL74" i="34"/>
  <c r="BV26" i="35"/>
  <c r="BV62" i="35"/>
  <c r="BU165" i="35"/>
  <c r="BU146" i="35"/>
  <c r="BQ29" i="36"/>
  <c r="BQ65" i="36"/>
  <c r="BP168" i="36"/>
  <c r="BP149" i="36"/>
  <c r="BO69" i="31"/>
  <c r="BO33" i="31"/>
  <c r="BN172" i="31"/>
  <c r="BN153" i="31"/>
  <c r="BP24" i="35"/>
  <c r="BP60" i="35"/>
  <c r="BO163" i="35"/>
  <c r="BO144" i="35"/>
  <c r="BL157" i="34"/>
  <c r="BN25" i="36"/>
  <c r="BN61" i="36"/>
  <c r="BM145" i="36"/>
  <c r="BM164" i="36"/>
  <c r="BS29" i="35"/>
  <c r="BS65" i="35"/>
  <c r="BR149" i="35"/>
  <c r="BR168" i="35"/>
  <c r="BJ197" i="34"/>
  <c r="BJ191" i="34"/>
  <c r="BJ193" i="34" s="1"/>
  <c r="BO60" i="31"/>
  <c r="BN163" i="31"/>
  <c r="BN144" i="31"/>
  <c r="BO24" i="31"/>
  <c r="BK182" i="34"/>
  <c r="BK189" i="34"/>
  <c r="BJ196" i="34"/>
  <c r="BJ184" i="34"/>
  <c r="BJ186" i="34" s="1"/>
  <c r="BN24" i="36"/>
  <c r="BN60" i="36"/>
  <c r="BM144" i="36"/>
  <c r="BM163" i="36"/>
  <c r="BR32" i="35"/>
  <c r="BR68" i="35"/>
  <c r="BQ171" i="35"/>
  <c r="BQ152" i="35"/>
  <c r="BO23" i="36"/>
  <c r="BO59" i="36"/>
  <c r="BN162" i="36"/>
  <c r="BN143" i="36"/>
  <c r="BN26" i="36"/>
  <c r="BN62" i="36"/>
  <c r="BM165" i="36"/>
  <c r="BM146" i="36"/>
  <c r="BN29" i="34"/>
  <c r="BN65" i="34"/>
  <c r="BM168" i="34"/>
  <c r="BM149" i="34"/>
  <c r="BN31" i="36"/>
  <c r="BN67" i="36"/>
  <c r="BM170" i="36"/>
  <c r="BM151" i="36"/>
  <c r="BO63" i="31"/>
  <c r="BN147" i="31"/>
  <c r="BO27" i="31"/>
  <c r="BN166" i="31"/>
  <c r="BN28" i="34"/>
  <c r="BN64" i="34"/>
  <c r="BM148" i="34"/>
  <c r="BM167" i="34"/>
  <c r="BN34" i="34"/>
  <c r="BN70" i="34"/>
  <c r="BM173" i="34"/>
  <c r="BM154" i="34"/>
  <c r="BM73" i="34"/>
  <c r="BM179" i="34" s="1"/>
  <c r="BN52" i="2"/>
  <c r="BN22" i="2"/>
  <c r="BO65" i="31"/>
  <c r="BO29" i="31"/>
  <c r="BN149" i="31"/>
  <c r="BN168" i="31"/>
  <c r="BN27" i="36"/>
  <c r="BN63" i="36"/>
  <c r="BM166" i="36"/>
  <c r="BM147" i="36"/>
  <c r="BN28" i="36"/>
  <c r="BN64" i="36"/>
  <c r="BM148" i="36"/>
  <c r="BM167" i="36"/>
  <c r="BN33" i="36"/>
  <c r="BN69" i="36"/>
  <c r="BM172" i="36"/>
  <c r="BM153" i="36"/>
  <c r="BN31" i="35"/>
  <c r="BN67" i="35"/>
  <c r="BM170" i="35"/>
  <c r="BM151" i="35"/>
  <c r="BN25" i="34"/>
  <c r="BN61" i="34"/>
  <c r="BM164" i="34"/>
  <c r="BM145" i="34"/>
  <c r="BI198" i="34"/>
  <c r="BN24" i="34"/>
  <c r="BN60" i="34"/>
  <c r="BM163" i="34"/>
  <c r="BM144" i="34"/>
  <c r="BR28" i="35"/>
  <c r="BR64" i="35"/>
  <c r="BQ148" i="35"/>
  <c r="BQ167" i="35"/>
  <c r="BL176" i="34"/>
  <c r="BO66" i="31"/>
  <c r="BN150" i="31"/>
  <c r="BO30" i="31"/>
  <c r="BN169" i="31"/>
  <c r="BN35" i="34"/>
  <c r="BN71" i="34"/>
  <c r="BM174" i="34"/>
  <c r="BM155" i="34"/>
  <c r="BN32" i="34"/>
  <c r="BN68" i="34"/>
  <c r="BM152" i="34"/>
  <c r="BM171" i="34"/>
  <c r="BO71" i="31"/>
  <c r="BN155" i="31"/>
  <c r="BO35" i="31"/>
  <c r="BN174" i="31"/>
  <c r="BN23" i="34"/>
  <c r="BN59" i="34"/>
  <c r="BM162" i="34"/>
  <c r="BM37" i="34"/>
  <c r="BM143" i="34"/>
  <c r="BL157" i="35"/>
  <c r="BS30" i="35"/>
  <c r="BS66" i="35"/>
  <c r="BR169" i="35"/>
  <c r="BR150" i="35"/>
  <c r="BK158" i="34"/>
  <c r="BN32" i="36"/>
  <c r="BN68" i="36"/>
  <c r="BM152" i="36"/>
  <c r="BM171" i="36"/>
  <c r="BN34" i="36"/>
  <c r="BN70" i="36"/>
  <c r="BM154" i="36"/>
  <c r="BM173" i="36"/>
  <c r="BN35" i="36"/>
  <c r="BN71" i="36"/>
  <c r="BM174" i="36"/>
  <c r="BM155" i="36"/>
  <c r="BN30" i="36"/>
  <c r="BN66" i="36"/>
  <c r="BM169" i="36"/>
  <c r="BM150" i="36"/>
  <c r="BM37" i="36"/>
  <c r="BO68" i="31"/>
  <c r="BN152" i="31"/>
  <c r="BO32" i="31"/>
  <c r="BN171" i="31"/>
  <c r="BN31" i="34"/>
  <c r="BN67" i="34"/>
  <c r="BM170" i="34"/>
  <c r="BM151" i="34"/>
  <c r="BN33" i="34"/>
  <c r="BN69" i="34"/>
  <c r="BM172" i="34"/>
  <c r="BM153" i="34"/>
  <c r="BS33" i="35"/>
  <c r="BS69" i="35"/>
  <c r="BR172" i="35"/>
  <c r="BR153" i="35"/>
  <c r="BO64" i="31"/>
  <c r="BN167" i="31"/>
  <c r="BN148" i="31"/>
  <c r="BO28" i="31"/>
  <c r="BM73" i="35"/>
  <c r="BM74" i="35" s="1"/>
  <c r="BS35" i="35"/>
  <c r="BS71" i="35"/>
  <c r="BR155" i="35"/>
  <c r="BR174" i="35"/>
  <c r="BO70" i="31"/>
  <c r="BN173" i="31"/>
  <c r="BO34" i="31"/>
  <c r="BN154" i="31"/>
  <c r="BP67" i="31"/>
  <c r="BP31" i="31"/>
  <c r="BO170" i="31"/>
  <c r="BO151" i="31"/>
  <c r="BN34" i="35"/>
  <c r="BN70" i="35"/>
  <c r="BM154" i="35"/>
  <c r="BM173" i="35"/>
  <c r="BM31" i="2"/>
  <c r="BN59" i="2"/>
  <c r="BR27" i="35"/>
  <c r="BR63" i="35"/>
  <c r="BQ166" i="35"/>
  <c r="BQ147" i="35"/>
  <c r="BN23" i="35"/>
  <c r="BN59" i="35"/>
  <c r="BM37" i="35"/>
  <c r="BM162" i="35"/>
  <c r="BM143" i="35"/>
  <c r="BN30" i="34"/>
  <c r="BN66" i="34"/>
  <c r="BM169" i="34"/>
  <c r="BM150" i="34"/>
  <c r="BN26" i="34"/>
  <c r="BN62" i="34"/>
  <c r="BM146" i="34"/>
  <c r="BM165" i="34"/>
  <c r="BS25" i="35"/>
  <c r="BS61" i="35"/>
  <c r="BR164" i="35"/>
  <c r="BR145" i="35"/>
  <c r="BN27" i="34"/>
  <c r="BN63" i="34"/>
  <c r="BM166" i="34"/>
  <c r="BM147" i="34"/>
  <c r="BO62" i="31"/>
  <c r="BN146" i="31"/>
  <c r="BO26" i="31"/>
  <c r="BN165" i="31"/>
  <c r="BW41" i="33"/>
  <c r="BV55" i="33"/>
  <c r="BN31" i="32"/>
  <c r="CA41" i="30"/>
  <c r="BZ55" i="30"/>
  <c r="BM61" i="32"/>
  <c r="BM62" i="32" s="1"/>
  <c r="BO29" i="32"/>
  <c r="BP59" i="32" s="1"/>
  <c r="BO21" i="32"/>
  <c r="BP51" i="32" s="1"/>
  <c r="BY41" i="10"/>
  <c r="BX55" i="10"/>
  <c r="BK177" i="30"/>
  <c r="BK190" i="30"/>
  <c r="BK192" i="30" s="1"/>
  <c r="BV41" i="34"/>
  <c r="BU55" i="34"/>
  <c r="BM169" i="30"/>
  <c r="BM150" i="30"/>
  <c r="BN30" i="30"/>
  <c r="BO66" i="30" s="1"/>
  <c r="BI194" i="30"/>
  <c r="BL176" i="30"/>
  <c r="BN28" i="33"/>
  <c r="BO64" i="33" s="1"/>
  <c r="BM147" i="30"/>
  <c r="BM166" i="30"/>
  <c r="BN27" i="30"/>
  <c r="BO63" i="30" s="1"/>
  <c r="BN35" i="33"/>
  <c r="BO71" i="33" s="1"/>
  <c r="BM149" i="30"/>
  <c r="BN29" i="30"/>
  <c r="BO65" i="30" s="1"/>
  <c r="BM168" i="30"/>
  <c r="BN34" i="33"/>
  <c r="BO70" i="33" s="1"/>
  <c r="BM145" i="30"/>
  <c r="BM164" i="30"/>
  <c r="BN25" i="30"/>
  <c r="BO61" i="30" s="1"/>
  <c r="BK158" i="30"/>
  <c r="BK178" i="30"/>
  <c r="BK179" i="30" s="1"/>
  <c r="BK182" i="30"/>
  <c r="BK189" i="30"/>
  <c r="BK191" i="30" s="1"/>
  <c r="BL73" i="33"/>
  <c r="BL74" i="33" s="1"/>
  <c r="BN32" i="33"/>
  <c r="BO68" i="33" s="1"/>
  <c r="BN24" i="30"/>
  <c r="BO60" i="30" s="1"/>
  <c r="BM144" i="30"/>
  <c r="BM163" i="30"/>
  <c r="BN29" i="33"/>
  <c r="BO65" i="33" s="1"/>
  <c r="BJ184" i="30"/>
  <c r="BJ186" i="30" s="1"/>
  <c r="BJ196" i="30"/>
  <c r="BM172" i="30"/>
  <c r="BM153" i="30"/>
  <c r="BN33" i="30"/>
  <c r="BO69" i="30" s="1"/>
  <c r="BL73" i="30"/>
  <c r="BL74" i="30" s="1"/>
  <c r="BN23" i="33"/>
  <c r="BO59" i="33" s="1"/>
  <c r="BM37" i="33"/>
  <c r="BN26" i="33"/>
  <c r="BO62" i="33" s="1"/>
  <c r="BN31" i="30"/>
  <c r="BO67" i="30" s="1"/>
  <c r="BM151" i="30"/>
  <c r="BM170" i="30"/>
  <c r="BJ191" i="30"/>
  <c r="BJ193" i="30" s="1"/>
  <c r="BJ197" i="30"/>
  <c r="BM165" i="30"/>
  <c r="BM146" i="30"/>
  <c r="BN26" i="30"/>
  <c r="BO62" i="30" s="1"/>
  <c r="BN31" i="33"/>
  <c r="BO67" i="33" s="1"/>
  <c r="BL157" i="30"/>
  <c r="BM148" i="30"/>
  <c r="BN28" i="30"/>
  <c r="BO64" i="30" s="1"/>
  <c r="BM167" i="30"/>
  <c r="BM174" i="30"/>
  <c r="BM155" i="30"/>
  <c r="BN35" i="30"/>
  <c r="BO71" i="30" s="1"/>
  <c r="BM173" i="30"/>
  <c r="BM154" i="30"/>
  <c r="BN34" i="30"/>
  <c r="BO70" i="30" s="1"/>
  <c r="BN27" i="33"/>
  <c r="BO63" i="33" s="1"/>
  <c r="BN24" i="33"/>
  <c r="BO60" i="33" s="1"/>
  <c r="BN30" i="33"/>
  <c r="BO66" i="33" s="1"/>
  <c r="BM152" i="30"/>
  <c r="BM171" i="30"/>
  <c r="BN32" i="30"/>
  <c r="BO68" i="30" s="1"/>
  <c r="BI198" i="30"/>
  <c r="BN23" i="30"/>
  <c r="BO59" i="30" s="1"/>
  <c r="BM162" i="30"/>
  <c r="BM143" i="30"/>
  <c r="BM37" i="30"/>
  <c r="BO25" i="33"/>
  <c r="BP61" i="33" s="1"/>
  <c r="BN33" i="33"/>
  <c r="BO69" i="33" s="1"/>
  <c r="BK185" i="30"/>
  <c r="BO23" i="31"/>
  <c r="BP59" i="31" s="1"/>
  <c r="BN143" i="31"/>
  <c r="BN162" i="31"/>
  <c r="BP25" i="32"/>
  <c r="BQ55" i="32" s="1"/>
  <c r="BO25" i="2"/>
  <c r="BP55" i="2" s="1"/>
  <c r="BO28" i="2"/>
  <c r="BP58" i="2" s="1"/>
  <c r="BO27" i="2"/>
  <c r="BP57" i="2" s="1"/>
  <c r="BP20" i="2"/>
  <c r="BQ50" i="2" s="1"/>
  <c r="BM61" i="2"/>
  <c r="BM62" i="2" s="1"/>
  <c r="BN29" i="2"/>
  <c r="BO59" i="2" s="1"/>
  <c r="BO24" i="2"/>
  <c r="BP54" i="2" s="1"/>
  <c r="BO23" i="2"/>
  <c r="BP53" i="2" s="1"/>
  <c r="BO21" i="2"/>
  <c r="BP51" i="2" s="1"/>
  <c r="BM73" i="10"/>
  <c r="BM74" i="10" s="1"/>
  <c r="BO26" i="2"/>
  <c r="BP56" i="2" s="1"/>
  <c r="BO28" i="10"/>
  <c r="BP64" i="10" s="1"/>
  <c r="BO31" i="10"/>
  <c r="BP67" i="10" s="1"/>
  <c r="BO35" i="10"/>
  <c r="BP71" i="10" s="1"/>
  <c r="BO29" i="10"/>
  <c r="BP65" i="10" s="1"/>
  <c r="BP24" i="10"/>
  <c r="BQ60" i="10" s="1"/>
  <c r="BO26" i="10"/>
  <c r="BP62" i="10" s="1"/>
  <c r="BO27" i="10"/>
  <c r="BP63" i="10" s="1"/>
  <c r="BO25" i="10"/>
  <c r="BP61" i="10" s="1"/>
  <c r="BO32" i="10"/>
  <c r="BP68" i="10" s="1"/>
  <c r="BO34" i="10"/>
  <c r="BP70" i="10" s="1"/>
  <c r="BP26" i="32"/>
  <c r="BQ56" i="32" s="1"/>
  <c r="BP27" i="32"/>
  <c r="BQ57" i="32" s="1"/>
  <c r="BQ20" i="32"/>
  <c r="BR50" i="32" s="1"/>
  <c r="BP23" i="32"/>
  <c r="BQ53" i="32" s="1"/>
  <c r="BP24" i="32"/>
  <c r="BQ54" i="32" s="1"/>
  <c r="BQ21" i="50" l="1"/>
  <c r="BQ23" i="50" s="1"/>
  <c r="BR2" i="50"/>
  <c r="BR20" i="50"/>
  <c r="BR27" i="50"/>
  <c r="BO58" i="32"/>
  <c r="BO28" i="32"/>
  <c r="BJ198" i="35"/>
  <c r="BO66" i="10"/>
  <c r="BO30" i="10"/>
  <c r="BL177" i="34"/>
  <c r="BL158" i="35"/>
  <c r="BK196" i="35"/>
  <c r="CE2" i="43"/>
  <c r="CD77" i="43"/>
  <c r="CD82" i="43" s="1"/>
  <c r="CD80" i="43"/>
  <c r="CD79" i="43"/>
  <c r="CD84" i="43" s="1"/>
  <c r="CD78" i="43"/>
  <c r="CD83" i="43" s="1"/>
  <c r="BR49" i="32"/>
  <c r="BR77" i="32"/>
  <c r="BR65" i="32"/>
  <c r="BR34" i="32"/>
  <c r="BR19" i="32"/>
  <c r="BS4" i="43"/>
  <c r="BS4" i="50" s="1"/>
  <c r="BS4" i="35"/>
  <c r="BS4" i="33"/>
  <c r="BS4" i="31"/>
  <c r="BS4" i="29"/>
  <c r="BS4" i="36"/>
  <c r="BS4" i="34"/>
  <c r="BS4" i="32"/>
  <c r="BS4" i="30"/>
  <c r="BS4" i="10"/>
  <c r="BS77" i="2"/>
  <c r="BS49" i="2"/>
  <c r="BS19" i="2"/>
  <c r="BS65" i="2"/>
  <c r="BS34" i="2"/>
  <c r="BR181" i="34"/>
  <c r="BR109" i="34"/>
  <c r="BR58" i="34"/>
  <c r="BR126" i="34"/>
  <c r="BR142" i="34"/>
  <c r="BR161" i="34"/>
  <c r="BR188" i="34"/>
  <c r="BR22" i="34"/>
  <c r="BR92" i="34"/>
  <c r="BR77" i="34"/>
  <c r="BR40" i="34"/>
  <c r="BU5" i="28"/>
  <c r="BT4" i="2"/>
  <c r="BT21" i="28"/>
  <c r="BT13" i="28"/>
  <c r="BR188" i="36"/>
  <c r="BR181" i="36"/>
  <c r="BR161" i="36"/>
  <c r="BR92" i="36"/>
  <c r="BR58" i="36"/>
  <c r="BR109" i="36"/>
  <c r="BR77" i="36"/>
  <c r="BR22" i="36"/>
  <c r="BR142" i="36"/>
  <c r="BR126" i="36"/>
  <c r="BR40" i="36"/>
  <c r="BR188" i="31"/>
  <c r="BR161" i="31"/>
  <c r="BR181" i="31"/>
  <c r="BR142" i="31"/>
  <c r="BR109" i="31"/>
  <c r="BR77" i="31"/>
  <c r="BR40" i="31"/>
  <c r="BR58" i="31"/>
  <c r="BR22" i="31"/>
  <c r="BR126" i="31"/>
  <c r="BR92" i="31"/>
  <c r="BR92" i="33"/>
  <c r="BR77" i="33"/>
  <c r="BR58" i="33"/>
  <c r="BR40" i="33"/>
  <c r="BR22" i="33"/>
  <c r="BR67" i="28"/>
  <c r="BR75" i="28" s="1"/>
  <c r="BR87" i="28"/>
  <c r="BR95" i="28" s="1"/>
  <c r="BR103" i="28" s="1"/>
  <c r="BR126" i="29"/>
  <c r="BR181" i="29"/>
  <c r="BR142" i="29"/>
  <c r="BR188" i="29"/>
  <c r="BR161" i="29"/>
  <c r="BR40" i="29"/>
  <c r="BR58" i="29"/>
  <c r="BR77" i="29"/>
  <c r="BR92" i="29"/>
  <c r="BR22" i="29"/>
  <c r="BR109" i="29"/>
  <c r="BR188" i="35"/>
  <c r="BR142" i="35"/>
  <c r="BR126" i="35"/>
  <c r="BR77" i="35"/>
  <c r="BR58" i="35"/>
  <c r="BR40" i="35"/>
  <c r="BR22" i="35"/>
  <c r="BR181" i="35"/>
  <c r="BR161" i="35"/>
  <c r="BR109" i="35"/>
  <c r="BR92" i="35"/>
  <c r="BS34" i="28"/>
  <c r="BS59" i="28" s="1"/>
  <c r="BR188" i="30"/>
  <c r="BR22" i="30"/>
  <c r="BR109" i="30"/>
  <c r="BR161" i="30"/>
  <c r="BR142" i="30"/>
  <c r="BR126" i="30"/>
  <c r="BR92" i="30"/>
  <c r="BR40" i="30"/>
  <c r="BR58" i="30"/>
  <c r="BR77" i="30"/>
  <c r="BR181" i="30"/>
  <c r="BR89" i="43"/>
  <c r="BR76" i="43"/>
  <c r="BR58" i="43"/>
  <c r="BR40" i="43"/>
  <c r="BR22" i="43"/>
  <c r="BR92" i="10"/>
  <c r="BR58" i="10"/>
  <c r="BR22" i="10"/>
  <c r="BR77" i="10"/>
  <c r="BR40" i="10"/>
  <c r="CC46" i="2"/>
  <c r="CD39" i="2"/>
  <c r="BK193" i="35"/>
  <c r="BK194" i="35" s="1"/>
  <c r="BK197" i="35"/>
  <c r="BJ198" i="34"/>
  <c r="BN37" i="10"/>
  <c r="BO61" i="31"/>
  <c r="BO73" i="31" s="1"/>
  <c r="BO74" i="31" s="1"/>
  <c r="BO25" i="31"/>
  <c r="BO37" i="31" s="1"/>
  <c r="BN145" i="31"/>
  <c r="BN157" i="31" s="1"/>
  <c r="BN164" i="31"/>
  <c r="BN176" i="31" s="1"/>
  <c r="BN183" i="31" s="1"/>
  <c r="BN185" i="31" s="1"/>
  <c r="BO52" i="32"/>
  <c r="BO22" i="32"/>
  <c r="BK194" i="31"/>
  <c r="BL193" i="31"/>
  <c r="BO69" i="10"/>
  <c r="BO33" i="10"/>
  <c r="BM190" i="31"/>
  <c r="BM192" i="31" s="1"/>
  <c r="BL158" i="34"/>
  <c r="BL197" i="31"/>
  <c r="BN73" i="35"/>
  <c r="BN74" i="35" s="1"/>
  <c r="BL177" i="35"/>
  <c r="BL183" i="35"/>
  <c r="BL185" i="35" s="1"/>
  <c r="BM177" i="31"/>
  <c r="BM158" i="31"/>
  <c r="BM178" i="31"/>
  <c r="BM179" i="31" s="1"/>
  <c r="BM189" i="31"/>
  <c r="BM191" i="31" s="1"/>
  <c r="BM182" i="31"/>
  <c r="BM184" i="31" s="1"/>
  <c r="BM186" i="31" s="1"/>
  <c r="BK197" i="36"/>
  <c r="BL177" i="36"/>
  <c r="BL186" i="31"/>
  <c r="BK196" i="36"/>
  <c r="BL196" i="31"/>
  <c r="BL190" i="36"/>
  <c r="BL192" i="36" s="1"/>
  <c r="CE41" i="35"/>
  <c r="CD55" i="35"/>
  <c r="BM157" i="35"/>
  <c r="BO59" i="10"/>
  <c r="BO23" i="10"/>
  <c r="BK184" i="36"/>
  <c r="BK186" i="36" s="1"/>
  <c r="BK194" i="36" s="1"/>
  <c r="BM176" i="36"/>
  <c r="BM190" i="36" s="1"/>
  <c r="BM192" i="36" s="1"/>
  <c r="BN73" i="36"/>
  <c r="BN74" i="36" s="1"/>
  <c r="BL178" i="36"/>
  <c r="BL179" i="36" s="1"/>
  <c r="BL189" i="36"/>
  <c r="BL191" i="36" s="1"/>
  <c r="BJ194" i="34"/>
  <c r="BL158" i="36"/>
  <c r="BM157" i="36"/>
  <c r="BM189" i="36" s="1"/>
  <c r="BO26" i="34"/>
  <c r="BO62" i="34"/>
  <c r="BN146" i="34"/>
  <c r="BN165" i="34"/>
  <c r="BO33" i="34"/>
  <c r="BO69" i="34"/>
  <c r="BN172" i="34"/>
  <c r="BN153" i="34"/>
  <c r="BP68" i="31"/>
  <c r="BO171" i="31"/>
  <c r="BP32" i="31"/>
  <c r="BO152" i="31"/>
  <c r="BO35" i="36"/>
  <c r="BO71" i="36"/>
  <c r="BN174" i="36"/>
  <c r="BN155" i="36"/>
  <c r="BM157" i="34"/>
  <c r="BO28" i="36"/>
  <c r="BO64" i="36"/>
  <c r="BN167" i="36"/>
  <c r="BN148" i="36"/>
  <c r="BP60" i="31"/>
  <c r="BP24" i="31"/>
  <c r="BO163" i="31"/>
  <c r="BO144" i="31"/>
  <c r="BL189" i="34"/>
  <c r="BL182" i="34"/>
  <c r="BO30" i="36"/>
  <c r="BO66" i="36"/>
  <c r="BN169" i="36"/>
  <c r="BN150" i="36"/>
  <c r="BO32" i="36"/>
  <c r="BO68" i="36"/>
  <c r="BN152" i="36"/>
  <c r="BN171" i="36"/>
  <c r="BO35" i="34"/>
  <c r="BO71" i="34"/>
  <c r="BN155" i="34"/>
  <c r="BN174" i="34"/>
  <c r="BO34" i="34"/>
  <c r="BO70" i="34"/>
  <c r="BN154" i="34"/>
  <c r="BN173" i="34"/>
  <c r="BT29" i="35"/>
  <c r="BT65" i="35"/>
  <c r="BS149" i="35"/>
  <c r="BS168" i="35"/>
  <c r="BT25" i="35"/>
  <c r="BT61" i="35"/>
  <c r="BS164" i="35"/>
  <c r="BS145" i="35"/>
  <c r="BO52" i="2"/>
  <c r="BO22" i="2"/>
  <c r="BO23" i="35"/>
  <c r="BO59" i="35"/>
  <c r="BN162" i="35"/>
  <c r="BN143" i="35"/>
  <c r="BN37" i="35"/>
  <c r="BP70" i="31"/>
  <c r="BP34" i="31"/>
  <c r="BO154" i="31"/>
  <c r="BO173" i="31"/>
  <c r="BT35" i="35"/>
  <c r="BT71" i="35"/>
  <c r="BS155" i="35"/>
  <c r="BS174" i="35"/>
  <c r="BM176" i="34"/>
  <c r="BS28" i="35"/>
  <c r="BS64" i="35"/>
  <c r="BR167" i="35"/>
  <c r="BR148" i="35"/>
  <c r="BO29" i="34"/>
  <c r="BO65" i="34"/>
  <c r="BN168" i="34"/>
  <c r="BN149" i="34"/>
  <c r="BW26" i="35"/>
  <c r="BW62" i="35"/>
  <c r="BV146" i="35"/>
  <c r="BV165" i="35"/>
  <c r="BN73" i="34"/>
  <c r="BN179" i="34" s="1"/>
  <c r="BP66" i="31"/>
  <c r="BO169" i="31"/>
  <c r="BO150" i="31"/>
  <c r="BP30" i="31"/>
  <c r="BO25" i="34"/>
  <c r="BO61" i="34"/>
  <c r="BN145" i="34"/>
  <c r="BN164" i="34"/>
  <c r="BP23" i="36"/>
  <c r="BP59" i="36"/>
  <c r="BO143" i="36"/>
  <c r="BO162" i="36"/>
  <c r="BO24" i="36"/>
  <c r="BO60" i="36"/>
  <c r="BN144" i="36"/>
  <c r="BN163" i="36"/>
  <c r="BL184" i="36"/>
  <c r="BL186" i="36" s="1"/>
  <c r="BL196" i="36"/>
  <c r="BO34" i="35"/>
  <c r="BO70" i="35"/>
  <c r="BN154" i="35"/>
  <c r="BN173" i="35"/>
  <c r="BT33" i="35"/>
  <c r="BT69" i="35"/>
  <c r="BS172" i="35"/>
  <c r="BS153" i="35"/>
  <c r="BO31" i="34"/>
  <c r="BO67" i="34"/>
  <c r="BN151" i="34"/>
  <c r="BN170" i="34"/>
  <c r="BO34" i="36"/>
  <c r="BO70" i="36"/>
  <c r="BN173" i="36"/>
  <c r="BN154" i="36"/>
  <c r="BO23" i="34"/>
  <c r="BO59" i="34"/>
  <c r="BN37" i="34"/>
  <c r="BN162" i="34"/>
  <c r="BN143" i="34"/>
  <c r="BO32" i="34"/>
  <c r="BO68" i="34"/>
  <c r="BN171" i="34"/>
  <c r="BN152" i="34"/>
  <c r="BO33" i="36"/>
  <c r="BO69" i="36"/>
  <c r="BN153" i="36"/>
  <c r="BN172" i="36"/>
  <c r="BO27" i="36"/>
  <c r="BO63" i="36"/>
  <c r="BN166" i="36"/>
  <c r="BN147" i="36"/>
  <c r="BQ24" i="35"/>
  <c r="BQ60" i="35"/>
  <c r="BP163" i="35"/>
  <c r="BP144" i="35"/>
  <c r="BR29" i="36"/>
  <c r="BR65" i="36"/>
  <c r="BQ168" i="36"/>
  <c r="BQ149" i="36"/>
  <c r="BO27" i="34"/>
  <c r="BO63" i="34"/>
  <c r="BN166" i="34"/>
  <c r="BN147" i="34"/>
  <c r="BO30" i="34"/>
  <c r="BO66" i="34"/>
  <c r="BN150" i="34"/>
  <c r="BN169" i="34"/>
  <c r="BP64" i="31"/>
  <c r="BP28" i="31"/>
  <c r="BO167" i="31"/>
  <c r="BO148" i="31"/>
  <c r="BO28" i="34"/>
  <c r="BO64" i="34"/>
  <c r="BN167" i="34"/>
  <c r="BN148" i="34"/>
  <c r="BO31" i="36"/>
  <c r="BO67" i="36"/>
  <c r="BN151" i="36"/>
  <c r="BN170" i="36"/>
  <c r="BS27" i="35"/>
  <c r="BS63" i="35"/>
  <c r="BR147" i="35"/>
  <c r="BR166" i="35"/>
  <c r="BT30" i="35"/>
  <c r="BT66" i="35"/>
  <c r="BS169" i="35"/>
  <c r="BS150" i="35"/>
  <c r="BP71" i="31"/>
  <c r="BP35" i="31"/>
  <c r="BO174" i="31"/>
  <c r="BO155" i="31"/>
  <c r="BL190" i="34"/>
  <c r="BL192" i="34" s="1"/>
  <c r="BL183" i="34"/>
  <c r="BL185" i="34" s="1"/>
  <c r="BO24" i="34"/>
  <c r="BO60" i="34"/>
  <c r="BN163" i="34"/>
  <c r="BN144" i="34"/>
  <c r="BM74" i="34"/>
  <c r="BO26" i="36"/>
  <c r="BO62" i="36"/>
  <c r="BN146" i="36"/>
  <c r="BN165" i="36"/>
  <c r="BK191" i="34"/>
  <c r="BK193" i="34" s="1"/>
  <c r="BK197" i="34"/>
  <c r="BO25" i="36"/>
  <c r="BO61" i="36"/>
  <c r="BN164" i="36"/>
  <c r="BN145" i="36"/>
  <c r="BP62" i="31"/>
  <c r="BP26" i="31"/>
  <c r="BO165" i="31"/>
  <c r="BO146" i="31"/>
  <c r="BM176" i="35"/>
  <c r="BQ67" i="31"/>
  <c r="BQ31" i="31"/>
  <c r="BP151" i="31"/>
  <c r="BP170" i="31"/>
  <c r="BL189" i="35"/>
  <c r="BL182" i="35"/>
  <c r="BL178" i="35"/>
  <c r="BL179" i="35" s="1"/>
  <c r="BO31" i="35"/>
  <c r="BO67" i="35"/>
  <c r="BN170" i="35"/>
  <c r="BN151" i="35"/>
  <c r="BP65" i="31"/>
  <c r="BO149" i="31"/>
  <c r="BP29" i="31"/>
  <c r="BO168" i="31"/>
  <c r="BP63" i="31"/>
  <c r="BO166" i="31"/>
  <c r="BP27" i="31"/>
  <c r="BO147" i="31"/>
  <c r="BN37" i="36"/>
  <c r="BS32" i="35"/>
  <c r="BS68" i="35"/>
  <c r="BR171" i="35"/>
  <c r="BR152" i="35"/>
  <c r="BK184" i="34"/>
  <c r="BK186" i="34" s="1"/>
  <c r="BK196" i="34"/>
  <c r="BP69" i="31"/>
  <c r="BO172" i="31"/>
  <c r="BO153" i="31"/>
  <c r="BP33" i="31"/>
  <c r="BX41" i="33"/>
  <c r="BW55" i="33"/>
  <c r="CB41" i="30"/>
  <c r="CA55" i="30"/>
  <c r="BN61" i="32"/>
  <c r="BN62" i="32" s="1"/>
  <c r="BP21" i="32"/>
  <c r="BQ51" i="32" s="1"/>
  <c r="BP29" i="32"/>
  <c r="BQ59" i="32" s="1"/>
  <c r="BZ41" i="10"/>
  <c r="BY55" i="10"/>
  <c r="BK193" i="30"/>
  <c r="BW41" i="34"/>
  <c r="BV55" i="34"/>
  <c r="BM176" i="30"/>
  <c r="BM183" i="30" s="1"/>
  <c r="BM157" i="30"/>
  <c r="BO24" i="33"/>
  <c r="BP60" i="33" s="1"/>
  <c r="BO28" i="33"/>
  <c r="BP64" i="33" s="1"/>
  <c r="BO34" i="30"/>
  <c r="BP70" i="30" s="1"/>
  <c r="BN173" i="30"/>
  <c r="BN154" i="30"/>
  <c r="BN146" i="30"/>
  <c r="BN165" i="30"/>
  <c r="BO26" i="30"/>
  <c r="BP62" i="30" s="1"/>
  <c r="BK184" i="30"/>
  <c r="BK186" i="30" s="1"/>
  <c r="BK196" i="30"/>
  <c r="BN152" i="30"/>
  <c r="BN171" i="30"/>
  <c r="BO32" i="30"/>
  <c r="BP68" i="30" s="1"/>
  <c r="BN174" i="30"/>
  <c r="BN155" i="30"/>
  <c r="BO35" i="30"/>
  <c r="BP71" i="30" s="1"/>
  <c r="BN151" i="30"/>
  <c r="BO31" i="30"/>
  <c r="BP67" i="30" s="1"/>
  <c r="BN170" i="30"/>
  <c r="BM73" i="33"/>
  <c r="BM74" i="33" s="1"/>
  <c r="BO35" i="33"/>
  <c r="BP71" i="33" s="1"/>
  <c r="BL177" i="30"/>
  <c r="BL183" i="30"/>
  <c r="BL185" i="30" s="1"/>
  <c r="BL190" i="30"/>
  <c r="BL192" i="30" s="1"/>
  <c r="BO33" i="33"/>
  <c r="BP69" i="33" s="1"/>
  <c r="BO27" i="33"/>
  <c r="BP63" i="33" s="1"/>
  <c r="BO26" i="33"/>
  <c r="BP62" i="33" s="1"/>
  <c r="BO23" i="33"/>
  <c r="BP59" i="33" s="1"/>
  <c r="BN37" i="33"/>
  <c r="BN163" i="30"/>
  <c r="BN144" i="30"/>
  <c r="BO24" i="30"/>
  <c r="BP60" i="30" s="1"/>
  <c r="BL158" i="30"/>
  <c r="BN164" i="30"/>
  <c r="BN145" i="30"/>
  <c r="BO25" i="30"/>
  <c r="BP61" i="30" s="1"/>
  <c r="BO34" i="33"/>
  <c r="BP70" i="33" s="1"/>
  <c r="BJ198" i="30"/>
  <c r="BO32" i="33"/>
  <c r="BP68" i="33" s="1"/>
  <c r="BO27" i="30"/>
  <c r="BP63" i="30" s="1"/>
  <c r="BN166" i="30"/>
  <c r="BN147" i="30"/>
  <c r="BN169" i="30"/>
  <c r="BO30" i="30"/>
  <c r="BP66" i="30" s="1"/>
  <c r="BN150" i="30"/>
  <c r="BP25" i="33"/>
  <c r="BQ61" i="33" s="1"/>
  <c r="BN172" i="30"/>
  <c r="BN153" i="30"/>
  <c r="BO33" i="30"/>
  <c r="BP69" i="30" s="1"/>
  <c r="BJ194" i="30"/>
  <c r="BM73" i="30"/>
  <c r="BL189" i="30"/>
  <c r="BL178" i="30"/>
  <c r="BL179" i="30" s="1"/>
  <c r="BL182" i="30"/>
  <c r="BO29" i="33"/>
  <c r="BP65" i="33" s="1"/>
  <c r="BN162" i="30"/>
  <c r="BN143" i="30"/>
  <c r="BO23" i="30"/>
  <c r="BP59" i="30" s="1"/>
  <c r="BN37" i="30"/>
  <c r="BO30" i="33"/>
  <c r="BP66" i="33" s="1"/>
  <c r="BO28" i="30"/>
  <c r="BP64" i="30" s="1"/>
  <c r="BN167" i="30"/>
  <c r="BN148" i="30"/>
  <c r="BO31" i="33"/>
  <c r="BP67" i="33" s="1"/>
  <c r="BK197" i="30"/>
  <c r="BN149" i="30"/>
  <c r="BO29" i="30"/>
  <c r="BP65" i="30" s="1"/>
  <c r="BN168" i="30"/>
  <c r="BP23" i="31"/>
  <c r="BQ59" i="31" s="1"/>
  <c r="BO143" i="31"/>
  <c r="BO162" i="31"/>
  <c r="BQ25" i="32"/>
  <c r="BR55" i="32" s="1"/>
  <c r="BP25" i="2"/>
  <c r="BQ55" i="2" s="1"/>
  <c r="BP21" i="2"/>
  <c r="BQ51" i="2" s="1"/>
  <c r="BP28" i="2"/>
  <c r="BQ58" i="2" s="1"/>
  <c r="BP23" i="2"/>
  <c r="BQ53" i="2" s="1"/>
  <c r="BQ20" i="2"/>
  <c r="BR50" i="2" s="1"/>
  <c r="BP24" i="2"/>
  <c r="BQ54" i="2" s="1"/>
  <c r="BP27" i="2"/>
  <c r="BQ57" i="2" s="1"/>
  <c r="BP26" i="2"/>
  <c r="BQ56" i="2" s="1"/>
  <c r="BO29" i="2"/>
  <c r="BN61" i="2"/>
  <c r="BN62" i="2" s="1"/>
  <c r="BN31" i="2"/>
  <c r="BP26" i="10"/>
  <c r="BQ62" i="10" s="1"/>
  <c r="BP35" i="10"/>
  <c r="BQ71" i="10" s="1"/>
  <c r="BP31" i="10"/>
  <c r="BQ67" i="10" s="1"/>
  <c r="BP25" i="10"/>
  <c r="BQ61" i="10" s="1"/>
  <c r="BQ24" i="10"/>
  <c r="BR60" i="10" s="1"/>
  <c r="BP34" i="10"/>
  <c r="BQ70" i="10" s="1"/>
  <c r="BP28" i="10"/>
  <c r="BQ64" i="10" s="1"/>
  <c r="BP29" i="10"/>
  <c r="BQ65" i="10" s="1"/>
  <c r="BN73" i="10"/>
  <c r="BN74" i="10" s="1"/>
  <c r="BP32" i="10"/>
  <c r="BQ68" i="10" s="1"/>
  <c r="BP27" i="10"/>
  <c r="BQ63" i="10" s="1"/>
  <c r="BQ27" i="32"/>
  <c r="BR57" i="32" s="1"/>
  <c r="BR20" i="32"/>
  <c r="BS50" i="32" s="1"/>
  <c r="BQ26" i="32"/>
  <c r="BR56" i="32" s="1"/>
  <c r="BQ24" i="32"/>
  <c r="BR54" i="32" s="1"/>
  <c r="BQ23" i="32"/>
  <c r="BR53" i="32" s="1"/>
  <c r="BR21" i="50" l="1"/>
  <c r="BR23" i="50" s="1"/>
  <c r="BS2" i="50"/>
  <c r="BS20" i="50"/>
  <c r="BS27" i="50"/>
  <c r="BM158" i="35"/>
  <c r="BM193" i="31"/>
  <c r="BM194" i="31" s="1"/>
  <c r="BO31" i="32"/>
  <c r="BP58" i="32"/>
  <c r="BP28" i="32"/>
  <c r="BP66" i="10"/>
  <c r="BP30" i="10"/>
  <c r="BK198" i="35"/>
  <c r="CF2" i="43"/>
  <c r="CE77" i="43"/>
  <c r="CE82" i="43" s="1"/>
  <c r="CE78" i="43"/>
  <c r="CE83" i="43" s="1"/>
  <c r="CE79" i="43"/>
  <c r="CE84" i="43" s="1"/>
  <c r="CE80" i="43"/>
  <c r="BS77" i="32"/>
  <c r="BS49" i="32"/>
  <c r="BS65" i="32"/>
  <c r="BS34" i="32"/>
  <c r="BS19" i="32"/>
  <c r="BS142" i="34"/>
  <c r="BS92" i="34"/>
  <c r="BS161" i="34"/>
  <c r="BS22" i="34"/>
  <c r="BS77" i="34"/>
  <c r="BS188" i="34"/>
  <c r="BS126" i="34"/>
  <c r="BS109" i="34"/>
  <c r="BS40" i="34"/>
  <c r="BS181" i="34"/>
  <c r="BS58" i="34"/>
  <c r="BS67" i="28"/>
  <c r="BS75" i="28" s="1"/>
  <c r="BS87" i="28"/>
  <c r="BS95" i="28" s="1"/>
  <c r="BS103" i="28" s="1"/>
  <c r="BS188" i="36"/>
  <c r="BS181" i="36"/>
  <c r="BS161" i="36"/>
  <c r="BS142" i="36"/>
  <c r="BS92" i="36"/>
  <c r="BS77" i="36"/>
  <c r="BS109" i="36"/>
  <c r="BS40" i="36"/>
  <c r="BS22" i="36"/>
  <c r="BS58" i="36"/>
  <c r="BS126" i="36"/>
  <c r="BT34" i="28"/>
  <c r="BT59" i="28" s="1"/>
  <c r="BS126" i="29"/>
  <c r="BS142" i="29"/>
  <c r="BS58" i="29"/>
  <c r="BS161" i="29"/>
  <c r="BS22" i="29"/>
  <c r="BS181" i="29"/>
  <c r="BS77" i="29"/>
  <c r="BS92" i="29"/>
  <c r="BS188" i="29"/>
  <c r="BS40" i="29"/>
  <c r="BS109" i="29"/>
  <c r="BT4" i="36"/>
  <c r="BT4" i="34"/>
  <c r="BT4" i="32"/>
  <c r="BT4" i="30"/>
  <c r="BT4" i="43"/>
  <c r="BT4" i="50" s="1"/>
  <c r="BT4" i="35"/>
  <c r="BT4" i="33"/>
  <c r="BT4" i="31"/>
  <c r="BT4" i="29"/>
  <c r="BT4" i="10"/>
  <c r="BT77" i="2"/>
  <c r="BT65" i="2"/>
  <c r="BT49" i="2"/>
  <c r="BT34" i="2"/>
  <c r="BT19" i="2"/>
  <c r="BS188" i="31"/>
  <c r="BS126" i="31"/>
  <c r="BS92" i="31"/>
  <c r="BS58" i="31"/>
  <c r="BS22" i="31"/>
  <c r="BS181" i="31"/>
  <c r="BS142" i="31"/>
  <c r="BS161" i="31"/>
  <c r="BS109" i="31"/>
  <c r="BS77" i="31"/>
  <c r="BS40" i="31"/>
  <c r="BV5" i="28"/>
  <c r="BU4" i="2"/>
  <c r="BU21" i="28"/>
  <c r="BU13" i="28"/>
  <c r="BS77" i="33"/>
  <c r="BS40" i="33"/>
  <c r="BS92" i="33"/>
  <c r="BS58" i="33"/>
  <c r="BS22" i="33"/>
  <c r="BS58" i="10"/>
  <c r="BS92" i="10"/>
  <c r="BS22" i="10"/>
  <c r="BS77" i="10"/>
  <c r="BS40" i="10"/>
  <c r="BS181" i="35"/>
  <c r="BS92" i="35"/>
  <c r="BS161" i="35"/>
  <c r="BS142" i="35"/>
  <c r="BS40" i="35"/>
  <c r="BS22" i="35"/>
  <c r="BS58" i="35"/>
  <c r="BS188" i="35"/>
  <c r="BS109" i="35"/>
  <c r="BS126" i="35"/>
  <c r="BS77" i="35"/>
  <c r="BS22" i="30"/>
  <c r="BS188" i="30"/>
  <c r="BS142" i="30"/>
  <c r="BS181" i="30"/>
  <c r="BS109" i="30"/>
  <c r="BS40" i="30"/>
  <c r="BS126" i="30"/>
  <c r="BS161" i="30"/>
  <c r="BS77" i="30"/>
  <c r="BS92" i="30"/>
  <c r="BS58" i="30"/>
  <c r="BS40" i="43"/>
  <c r="BS89" i="43"/>
  <c r="BS76" i="43"/>
  <c r="BS58" i="43"/>
  <c r="BS22" i="43"/>
  <c r="CE39" i="2"/>
  <c r="CD46" i="2"/>
  <c r="BL194" i="31"/>
  <c r="BP61" i="31"/>
  <c r="BP73" i="31" s="1"/>
  <c r="BP74" i="31" s="1"/>
  <c r="BP25" i="31"/>
  <c r="BP37" i="31" s="1"/>
  <c r="BO145" i="31"/>
  <c r="BO157" i="31" s="1"/>
  <c r="BO182" i="31" s="1"/>
  <c r="BO164" i="31"/>
  <c r="BO176" i="31" s="1"/>
  <c r="BO190" i="31" s="1"/>
  <c r="BO192" i="31" s="1"/>
  <c r="BO37" i="10"/>
  <c r="BP52" i="32"/>
  <c r="BP22" i="32"/>
  <c r="BP69" i="10"/>
  <c r="BP33" i="10"/>
  <c r="BM196" i="31"/>
  <c r="BL198" i="31"/>
  <c r="BN158" i="31"/>
  <c r="BM197" i="31"/>
  <c r="BM178" i="35"/>
  <c r="BM179" i="35" s="1"/>
  <c r="BM182" i="35"/>
  <c r="BM184" i="35" s="1"/>
  <c r="BM189" i="35"/>
  <c r="BM191" i="35" s="1"/>
  <c r="BK198" i="36"/>
  <c r="BN178" i="31"/>
  <c r="BN179" i="31" s="1"/>
  <c r="BN177" i="31"/>
  <c r="BN74" i="34"/>
  <c r="BN190" i="31"/>
  <c r="BN192" i="31" s="1"/>
  <c r="BN189" i="31"/>
  <c r="BN191" i="31" s="1"/>
  <c r="BN182" i="31"/>
  <c r="BN184" i="31" s="1"/>
  <c r="BN186" i="31" s="1"/>
  <c r="BM158" i="36"/>
  <c r="BL193" i="36"/>
  <c r="BL194" i="36" s="1"/>
  <c r="BM177" i="36"/>
  <c r="BM183" i="36"/>
  <c r="BM185" i="36" s="1"/>
  <c r="BO73" i="35"/>
  <c r="BO74" i="35" s="1"/>
  <c r="BK198" i="34"/>
  <c r="BM178" i="36"/>
  <c r="BM179" i="36" s="1"/>
  <c r="CF41" i="35"/>
  <c r="CE55" i="35"/>
  <c r="BP59" i="10"/>
  <c r="BP23" i="10"/>
  <c r="BM182" i="36"/>
  <c r="BM184" i="36" s="1"/>
  <c r="BL197" i="36"/>
  <c r="BL198" i="36" s="1"/>
  <c r="BN157" i="34"/>
  <c r="BN189" i="34" s="1"/>
  <c r="BN176" i="36"/>
  <c r="BN190" i="36" s="1"/>
  <c r="BN192" i="36" s="1"/>
  <c r="BN157" i="36"/>
  <c r="BN182" i="36" s="1"/>
  <c r="BO73" i="36"/>
  <c r="BO74" i="36" s="1"/>
  <c r="BL184" i="35"/>
  <c r="BL186" i="35" s="1"/>
  <c r="BL196" i="35"/>
  <c r="BP34" i="36"/>
  <c r="BP70" i="36"/>
  <c r="BO173" i="36"/>
  <c r="BO154" i="36"/>
  <c r="BU35" i="35"/>
  <c r="BU71" i="35"/>
  <c r="BT155" i="35"/>
  <c r="BT174" i="35"/>
  <c r="BP32" i="36"/>
  <c r="BP68" i="36"/>
  <c r="BO171" i="36"/>
  <c r="BO152" i="36"/>
  <c r="BT32" i="35"/>
  <c r="BT68" i="35"/>
  <c r="BS152" i="35"/>
  <c r="BS171" i="35"/>
  <c r="BL191" i="35"/>
  <c r="BL193" i="35" s="1"/>
  <c r="BL197" i="35"/>
  <c r="BQ62" i="31"/>
  <c r="BQ26" i="31"/>
  <c r="BP165" i="31"/>
  <c r="BP146" i="31"/>
  <c r="BP24" i="34"/>
  <c r="BP60" i="34"/>
  <c r="BO163" i="34"/>
  <c r="BO144" i="34"/>
  <c r="BP27" i="34"/>
  <c r="BP63" i="34"/>
  <c r="BO147" i="34"/>
  <c r="BO166" i="34"/>
  <c r="BN176" i="34"/>
  <c r="BU33" i="35"/>
  <c r="BU69" i="35"/>
  <c r="BT172" i="35"/>
  <c r="BT153" i="35"/>
  <c r="BT28" i="35"/>
  <c r="BT64" i="35"/>
  <c r="BS148" i="35"/>
  <c r="BS167" i="35"/>
  <c r="BP23" i="35"/>
  <c r="BP59" i="35"/>
  <c r="BO162" i="35"/>
  <c r="BO143" i="35"/>
  <c r="BO37" i="35"/>
  <c r="BQ60" i="31"/>
  <c r="BP144" i="31"/>
  <c r="BQ24" i="31"/>
  <c r="BP163" i="31"/>
  <c r="BQ69" i="31"/>
  <c r="BQ33" i="31"/>
  <c r="BP172" i="31"/>
  <c r="BP153" i="31"/>
  <c r="BQ65" i="31"/>
  <c r="BQ29" i="31"/>
  <c r="BP168" i="31"/>
  <c r="BP149" i="31"/>
  <c r="BQ64" i="31"/>
  <c r="BP167" i="31"/>
  <c r="BP148" i="31"/>
  <c r="BQ28" i="31"/>
  <c r="BQ23" i="36"/>
  <c r="BQ59" i="36"/>
  <c r="BP143" i="36"/>
  <c r="BP162" i="36"/>
  <c r="BX26" i="35"/>
  <c r="BX62" i="35"/>
  <c r="BW165" i="35"/>
  <c r="BW146" i="35"/>
  <c r="BP34" i="34"/>
  <c r="BP70" i="34"/>
  <c r="BO154" i="34"/>
  <c r="BO173" i="34"/>
  <c r="BM182" i="34"/>
  <c r="BM189" i="34"/>
  <c r="BP26" i="34"/>
  <c r="BP62" i="34"/>
  <c r="BO165" i="34"/>
  <c r="BO146" i="34"/>
  <c r="BP28" i="34"/>
  <c r="BP64" i="34"/>
  <c r="BO167" i="34"/>
  <c r="BO148" i="34"/>
  <c r="BM190" i="34"/>
  <c r="BM192" i="34" s="1"/>
  <c r="BM183" i="34"/>
  <c r="BM185" i="34" s="1"/>
  <c r="BP52" i="2"/>
  <c r="BP22" i="2"/>
  <c r="BU30" i="35"/>
  <c r="BU66" i="35"/>
  <c r="BT169" i="35"/>
  <c r="BT150" i="35"/>
  <c r="BR24" i="35"/>
  <c r="BR60" i="35"/>
  <c r="BQ144" i="35"/>
  <c r="BQ163" i="35"/>
  <c r="BP33" i="36"/>
  <c r="BP69" i="36"/>
  <c r="BO172" i="36"/>
  <c r="BO153" i="36"/>
  <c r="BO73" i="34"/>
  <c r="BO179" i="34" s="1"/>
  <c r="BP24" i="36"/>
  <c r="BP60" i="36"/>
  <c r="BO163" i="36"/>
  <c r="BO144" i="36"/>
  <c r="BM158" i="34"/>
  <c r="BQ70" i="31"/>
  <c r="BP173" i="31"/>
  <c r="BP154" i="31"/>
  <c r="BQ34" i="31"/>
  <c r="BU29" i="35"/>
  <c r="BU65" i="35"/>
  <c r="BT168" i="35"/>
  <c r="BT149" i="35"/>
  <c r="BQ63" i="31"/>
  <c r="BQ27" i="31"/>
  <c r="BP166" i="31"/>
  <c r="BP147" i="31"/>
  <c r="BR67" i="31"/>
  <c r="BQ170" i="31"/>
  <c r="BQ151" i="31"/>
  <c r="BR31" i="31"/>
  <c r="BP26" i="36"/>
  <c r="BP62" i="36"/>
  <c r="BO146" i="36"/>
  <c r="BO165" i="36"/>
  <c r="BP23" i="34"/>
  <c r="BP59" i="34"/>
  <c r="BO143" i="34"/>
  <c r="BO37" i="34"/>
  <c r="BO162" i="34"/>
  <c r="BO37" i="36"/>
  <c r="BP25" i="34"/>
  <c r="BP61" i="34"/>
  <c r="BO145" i="34"/>
  <c r="BO164" i="34"/>
  <c r="BP35" i="34"/>
  <c r="BP71" i="34"/>
  <c r="BO155" i="34"/>
  <c r="BO174" i="34"/>
  <c r="BP30" i="36"/>
  <c r="BP66" i="36"/>
  <c r="BO169" i="36"/>
  <c r="BO150" i="36"/>
  <c r="BP35" i="36"/>
  <c r="BP71" i="36"/>
  <c r="BO174" i="36"/>
  <c r="BO155" i="36"/>
  <c r="BP33" i="34"/>
  <c r="BP69" i="34"/>
  <c r="BO172" i="34"/>
  <c r="BO153" i="34"/>
  <c r="BM191" i="36"/>
  <c r="BM193" i="36" s="1"/>
  <c r="BM197" i="36"/>
  <c r="BO31" i="2"/>
  <c r="BP59" i="2"/>
  <c r="BK194" i="34"/>
  <c r="BP30" i="34"/>
  <c r="BP66" i="34"/>
  <c r="BO169" i="34"/>
  <c r="BO150" i="34"/>
  <c r="BP31" i="34"/>
  <c r="BP67" i="34"/>
  <c r="BO151" i="34"/>
  <c r="BO170" i="34"/>
  <c r="BP34" i="35"/>
  <c r="BP70" i="35"/>
  <c r="BO154" i="35"/>
  <c r="BO173" i="35"/>
  <c r="BQ66" i="31"/>
  <c r="BP169" i="31"/>
  <c r="BQ30" i="31"/>
  <c r="BP150" i="31"/>
  <c r="BP29" i="34"/>
  <c r="BP65" i="34"/>
  <c r="BO149" i="34"/>
  <c r="BO168" i="34"/>
  <c r="BL196" i="34"/>
  <c r="BL184" i="34"/>
  <c r="BL186" i="34" s="1"/>
  <c r="BP31" i="35"/>
  <c r="BP67" i="35"/>
  <c r="BO151" i="35"/>
  <c r="BO170" i="35"/>
  <c r="BM190" i="35"/>
  <c r="BM192" i="35" s="1"/>
  <c r="BM183" i="35"/>
  <c r="BM185" i="35" s="1"/>
  <c r="BM177" i="35"/>
  <c r="BP25" i="36"/>
  <c r="BP61" i="36"/>
  <c r="BO164" i="36"/>
  <c r="BO145" i="36"/>
  <c r="BQ71" i="31"/>
  <c r="BP174" i="31"/>
  <c r="BQ35" i="31"/>
  <c r="BP155" i="31"/>
  <c r="BP31" i="36"/>
  <c r="BP67" i="36"/>
  <c r="BO151" i="36"/>
  <c r="BO170" i="36"/>
  <c r="BN157" i="35"/>
  <c r="BL197" i="34"/>
  <c r="BL191" i="34"/>
  <c r="BL193" i="34" s="1"/>
  <c r="BQ68" i="31"/>
  <c r="BQ32" i="31"/>
  <c r="BP152" i="31"/>
  <c r="BP171" i="31"/>
  <c r="BM177" i="34"/>
  <c r="BT27" i="35"/>
  <c r="BT63" i="35"/>
  <c r="BS166" i="35"/>
  <c r="BS147" i="35"/>
  <c r="BS29" i="36"/>
  <c r="BS65" i="36"/>
  <c r="BR168" i="36"/>
  <c r="BR149" i="36"/>
  <c r="BP27" i="36"/>
  <c r="BP63" i="36"/>
  <c r="BO147" i="36"/>
  <c r="BO166" i="36"/>
  <c r="BP32" i="34"/>
  <c r="BP68" i="34"/>
  <c r="BO171" i="34"/>
  <c r="BO152" i="34"/>
  <c r="BN176" i="35"/>
  <c r="BU25" i="35"/>
  <c r="BU61" i="35"/>
  <c r="BT145" i="35"/>
  <c r="BT164" i="35"/>
  <c r="BP28" i="36"/>
  <c r="BP64" i="36"/>
  <c r="BO167" i="36"/>
  <c r="BO148" i="36"/>
  <c r="BY41" i="33"/>
  <c r="BX55" i="33"/>
  <c r="CC41" i="30"/>
  <c r="CB55" i="30"/>
  <c r="BO61" i="32"/>
  <c r="BO62" i="32" s="1"/>
  <c r="BQ29" i="32"/>
  <c r="BR59" i="32" s="1"/>
  <c r="BQ21" i="32"/>
  <c r="BR51" i="32" s="1"/>
  <c r="BK194" i="30"/>
  <c r="CA41" i="10"/>
  <c r="BZ55" i="10"/>
  <c r="BM190" i="30"/>
  <c r="BM192" i="30" s="1"/>
  <c r="BX41" i="34"/>
  <c r="BW55" i="34"/>
  <c r="BM177" i="30"/>
  <c r="BM158" i="30"/>
  <c r="BM178" i="30"/>
  <c r="BM179" i="30" s="1"/>
  <c r="BM189" i="30"/>
  <c r="BM182" i="30"/>
  <c r="BN157" i="30"/>
  <c r="BL184" i="30"/>
  <c r="BL186" i="30" s="1"/>
  <c r="BL196" i="30"/>
  <c r="BP33" i="30"/>
  <c r="BQ69" i="30" s="1"/>
  <c r="BO172" i="30"/>
  <c r="BO153" i="30"/>
  <c r="BP33" i="33"/>
  <c r="BQ69" i="33" s="1"/>
  <c r="BP35" i="30"/>
  <c r="BQ71" i="30" s="1"/>
  <c r="BO174" i="30"/>
  <c r="BO155" i="30"/>
  <c r="BO154" i="30"/>
  <c r="BO173" i="30"/>
  <c r="BP34" i="30"/>
  <c r="BQ70" i="30" s="1"/>
  <c r="BN176" i="30"/>
  <c r="BP32" i="33"/>
  <c r="BQ68" i="33" s="1"/>
  <c r="BO165" i="30"/>
  <c r="BO146" i="30"/>
  <c r="BP26" i="30"/>
  <c r="BQ62" i="30" s="1"/>
  <c r="BO148" i="30"/>
  <c r="BP28" i="30"/>
  <c r="BQ64" i="30" s="1"/>
  <c r="BO167" i="30"/>
  <c r="BL197" i="30"/>
  <c r="BL191" i="30"/>
  <c r="BL193" i="30" s="1"/>
  <c r="BQ25" i="33"/>
  <c r="BR61" i="33" s="1"/>
  <c r="BO147" i="30"/>
  <c r="BO166" i="30"/>
  <c r="BP27" i="30"/>
  <c r="BQ63" i="30" s="1"/>
  <c r="BN73" i="33"/>
  <c r="BN74" i="33" s="1"/>
  <c r="BO151" i="30"/>
  <c r="BO170" i="30"/>
  <c r="BP31" i="30"/>
  <c r="BQ67" i="30" s="1"/>
  <c r="BP28" i="33"/>
  <c r="BQ64" i="33" s="1"/>
  <c r="BP30" i="33"/>
  <c r="BQ66" i="33" s="1"/>
  <c r="BM74" i="30"/>
  <c r="BM185" i="30"/>
  <c r="BP23" i="33"/>
  <c r="BQ59" i="33" s="1"/>
  <c r="BO37" i="33"/>
  <c r="BK198" i="30"/>
  <c r="BO163" i="30"/>
  <c r="BO144" i="30"/>
  <c r="BP24" i="30"/>
  <c r="BQ60" i="30" s="1"/>
  <c r="BP26" i="33"/>
  <c r="BQ62" i="33" s="1"/>
  <c r="BO168" i="30"/>
  <c r="BO149" i="30"/>
  <c r="BP29" i="30"/>
  <c r="BQ65" i="30" s="1"/>
  <c r="BP31" i="33"/>
  <c r="BQ67" i="33" s="1"/>
  <c r="BP29" i="33"/>
  <c r="BQ65" i="33" s="1"/>
  <c r="BP30" i="30"/>
  <c r="BQ66" i="30" s="1"/>
  <c r="BO169" i="30"/>
  <c r="BO150" i="30"/>
  <c r="BP35" i="33"/>
  <c r="BQ71" i="33" s="1"/>
  <c r="BP24" i="33"/>
  <c r="BQ60" i="33" s="1"/>
  <c r="BO143" i="30"/>
  <c r="BO37" i="30"/>
  <c r="BO162" i="30"/>
  <c r="BP23" i="30"/>
  <c r="BQ59" i="30" s="1"/>
  <c r="BP34" i="33"/>
  <c r="BQ70" i="33" s="1"/>
  <c r="BP27" i="33"/>
  <c r="BQ63" i="33" s="1"/>
  <c r="BO171" i="30"/>
  <c r="BO152" i="30"/>
  <c r="BP32" i="30"/>
  <c r="BQ68" i="30" s="1"/>
  <c r="BN73" i="30"/>
  <c r="BO145" i="30"/>
  <c r="BP25" i="30"/>
  <c r="BQ61" i="30" s="1"/>
  <c r="BO164" i="30"/>
  <c r="BQ23" i="31"/>
  <c r="BR59" i="31" s="1"/>
  <c r="BP162" i="31"/>
  <c r="BP143" i="31"/>
  <c r="BR25" i="32"/>
  <c r="BS55" i="32" s="1"/>
  <c r="BQ25" i="2"/>
  <c r="BR55" i="2" s="1"/>
  <c r="BQ24" i="2"/>
  <c r="BR54" i="2" s="1"/>
  <c r="BQ28" i="2"/>
  <c r="BR58" i="2" s="1"/>
  <c r="BO61" i="2"/>
  <c r="BO62" i="2" s="1"/>
  <c r="BP29" i="2"/>
  <c r="BQ59" i="2" s="1"/>
  <c r="BR20" i="2"/>
  <c r="BS50" i="2" s="1"/>
  <c r="BQ26" i="2"/>
  <c r="BR56" i="2" s="1"/>
  <c r="BQ23" i="2"/>
  <c r="BR53" i="2" s="1"/>
  <c r="BQ21" i="2"/>
  <c r="BR51" i="2" s="1"/>
  <c r="BQ27" i="2"/>
  <c r="BR57" i="2" s="1"/>
  <c r="BO73" i="10"/>
  <c r="BO74" i="10" s="1"/>
  <c r="BQ28" i="10"/>
  <c r="BR64" i="10" s="1"/>
  <c r="BR24" i="10"/>
  <c r="BS60" i="10" s="1"/>
  <c r="BQ35" i="10"/>
  <c r="BR71" i="10" s="1"/>
  <c r="BQ32" i="10"/>
  <c r="BR68" i="10" s="1"/>
  <c r="BQ26" i="10"/>
  <c r="BR62" i="10" s="1"/>
  <c r="BQ29" i="10"/>
  <c r="BR65" i="10" s="1"/>
  <c r="BQ25" i="10"/>
  <c r="BR61" i="10" s="1"/>
  <c r="BQ34" i="10"/>
  <c r="BR70" i="10" s="1"/>
  <c r="BQ31" i="10"/>
  <c r="BR67" i="10" s="1"/>
  <c r="BQ27" i="10"/>
  <c r="BR63" i="10" s="1"/>
  <c r="BR27" i="32"/>
  <c r="BS57" i="32" s="1"/>
  <c r="BR24" i="32"/>
  <c r="BS54" i="32" s="1"/>
  <c r="BR26" i="32"/>
  <c r="BS56" i="32" s="1"/>
  <c r="BR23" i="32"/>
  <c r="BS53" i="32" s="1"/>
  <c r="BS20" i="32"/>
  <c r="BT50" i="32" s="1"/>
  <c r="BT2" i="50" l="1"/>
  <c r="BS21" i="50"/>
  <c r="BS23" i="50" s="1"/>
  <c r="BT20" i="50"/>
  <c r="BT27" i="50"/>
  <c r="BP31" i="32"/>
  <c r="BQ58" i="32"/>
  <c r="BQ28" i="32"/>
  <c r="BQ66" i="10"/>
  <c r="BQ30" i="10"/>
  <c r="CG2" i="43"/>
  <c r="CF77" i="43"/>
  <c r="CF82" i="43" s="1"/>
  <c r="CF80" i="43"/>
  <c r="CF78" i="43"/>
  <c r="CF83" i="43" s="1"/>
  <c r="CF79" i="43"/>
  <c r="CF84" i="43" s="1"/>
  <c r="BU34" i="28"/>
  <c r="BU59" i="28" s="1"/>
  <c r="BT92" i="33"/>
  <c r="BT58" i="33"/>
  <c r="BT22" i="33"/>
  <c r="BT77" i="33"/>
  <c r="BT40" i="33"/>
  <c r="BU4" i="36"/>
  <c r="BU4" i="34"/>
  <c r="BU4" i="32"/>
  <c r="BU4" i="30"/>
  <c r="BU4" i="35"/>
  <c r="BU4" i="43"/>
  <c r="BU4" i="50" s="1"/>
  <c r="BU4" i="33"/>
  <c r="BU4" i="31"/>
  <c r="BU4" i="29"/>
  <c r="BU4" i="10"/>
  <c r="BU77" i="2"/>
  <c r="BU65" i="2"/>
  <c r="BU49" i="2"/>
  <c r="BU34" i="2"/>
  <c r="BU19" i="2"/>
  <c r="BT181" i="35"/>
  <c r="BT161" i="35"/>
  <c r="BT109" i="35"/>
  <c r="BT77" i="35"/>
  <c r="BT40" i="35"/>
  <c r="BT22" i="35"/>
  <c r="BT188" i="35"/>
  <c r="BT92" i="35"/>
  <c r="BT142" i="35"/>
  <c r="BT126" i="35"/>
  <c r="BT58" i="35"/>
  <c r="BW5" i="28"/>
  <c r="BV4" i="2"/>
  <c r="BV21" i="28"/>
  <c r="BV13" i="28"/>
  <c r="BT87" i="28"/>
  <c r="BT95" i="28" s="1"/>
  <c r="BT103" i="28" s="1"/>
  <c r="BT67" i="28"/>
  <c r="BT75" i="28" s="1"/>
  <c r="BT89" i="43"/>
  <c r="BT76" i="43"/>
  <c r="BT58" i="43"/>
  <c r="BT40" i="43"/>
  <c r="BT22" i="43"/>
  <c r="BT109" i="30"/>
  <c r="BT161" i="30"/>
  <c r="BT40" i="30"/>
  <c r="BT188" i="30"/>
  <c r="BT126" i="30"/>
  <c r="BT142" i="30"/>
  <c r="BT58" i="30"/>
  <c r="BT22" i="30"/>
  <c r="BT181" i="30"/>
  <c r="BT92" i="30"/>
  <c r="BT77" i="30"/>
  <c r="BT65" i="32"/>
  <c r="BT77" i="32"/>
  <c r="BT49" i="32"/>
  <c r="BT19" i="32"/>
  <c r="BT34" i="32"/>
  <c r="BT77" i="10"/>
  <c r="BT40" i="10"/>
  <c r="BT92" i="10"/>
  <c r="BT58" i="10"/>
  <c r="BT22" i="10"/>
  <c r="BT181" i="34"/>
  <c r="BT126" i="34"/>
  <c r="BT142" i="34"/>
  <c r="BT40" i="34"/>
  <c r="BT22" i="34"/>
  <c r="BT109" i="34"/>
  <c r="BT188" i="34"/>
  <c r="BT58" i="34"/>
  <c r="BT161" i="34"/>
  <c r="BT77" i="34"/>
  <c r="BT92" i="34"/>
  <c r="BT126" i="29"/>
  <c r="BT188" i="29"/>
  <c r="BT181" i="29"/>
  <c r="BT77" i="29"/>
  <c r="BT92" i="29"/>
  <c r="BT40" i="29"/>
  <c r="BT161" i="29"/>
  <c r="BT22" i="29"/>
  <c r="BT142" i="29"/>
  <c r="BT58" i="29"/>
  <c r="BT109" i="29"/>
  <c r="BT181" i="36"/>
  <c r="BT161" i="36"/>
  <c r="BT126" i="36"/>
  <c r="BT58" i="36"/>
  <c r="BT188" i="36"/>
  <c r="BT109" i="36"/>
  <c r="BT77" i="36"/>
  <c r="BT92" i="36"/>
  <c r="BT142" i="36"/>
  <c r="BT22" i="36"/>
  <c r="BT40" i="36"/>
  <c r="BT188" i="31"/>
  <c r="BT161" i="31"/>
  <c r="BT126" i="31"/>
  <c r="BT109" i="31"/>
  <c r="BT142" i="31"/>
  <c r="BT58" i="31"/>
  <c r="BT22" i="31"/>
  <c r="BT77" i="31"/>
  <c r="BT181" i="31"/>
  <c r="BT40" i="31"/>
  <c r="BT92" i="31"/>
  <c r="CF39" i="2"/>
  <c r="CE46" i="2"/>
  <c r="BP37" i="10"/>
  <c r="BQ61" i="31"/>
  <c r="BQ73" i="31" s="1"/>
  <c r="BQ74" i="31" s="1"/>
  <c r="BP145" i="31"/>
  <c r="BP157" i="31" s="1"/>
  <c r="BP189" i="31" s="1"/>
  <c r="BQ25" i="31"/>
  <c r="BQ37" i="31" s="1"/>
  <c r="BP164" i="31"/>
  <c r="BP176" i="31" s="1"/>
  <c r="BP190" i="31" s="1"/>
  <c r="BP192" i="31" s="1"/>
  <c r="BQ52" i="32"/>
  <c r="BQ22" i="32"/>
  <c r="BQ69" i="10"/>
  <c r="BQ33" i="10"/>
  <c r="BM198" i="31"/>
  <c r="BO158" i="31"/>
  <c r="BN197" i="31"/>
  <c r="BN193" i="31"/>
  <c r="BN194" i="31" s="1"/>
  <c r="BM186" i="36"/>
  <c r="BM194" i="36" s="1"/>
  <c r="BN196" i="31"/>
  <c r="BO189" i="31"/>
  <c r="BO191" i="31" s="1"/>
  <c r="BO193" i="31" s="1"/>
  <c r="BN158" i="34"/>
  <c r="BO178" i="31"/>
  <c r="BO179" i="31" s="1"/>
  <c r="BO183" i="31"/>
  <c r="BO185" i="31" s="1"/>
  <c r="BO177" i="31"/>
  <c r="BM196" i="36"/>
  <c r="BM198" i="36" s="1"/>
  <c r="CG41" i="35"/>
  <c r="CF55" i="35"/>
  <c r="BN182" i="34"/>
  <c r="BN184" i="34" s="1"/>
  <c r="BQ59" i="10"/>
  <c r="BQ23" i="10"/>
  <c r="BN158" i="36"/>
  <c r="BN189" i="36"/>
  <c r="BN197" i="36" s="1"/>
  <c r="BN177" i="34"/>
  <c r="BN177" i="36"/>
  <c r="BN183" i="36"/>
  <c r="BN185" i="36" s="1"/>
  <c r="BO74" i="34"/>
  <c r="BN178" i="36"/>
  <c r="BN179" i="36" s="1"/>
  <c r="BO176" i="36"/>
  <c r="BO157" i="36"/>
  <c r="BN177" i="35"/>
  <c r="BP73" i="36"/>
  <c r="BP74" i="36" s="1"/>
  <c r="BL198" i="35"/>
  <c r="BL194" i="35"/>
  <c r="BN190" i="35"/>
  <c r="BN192" i="35" s="1"/>
  <c r="BN183" i="35"/>
  <c r="BN185" i="35" s="1"/>
  <c r="BQ31" i="36"/>
  <c r="BQ67" i="36"/>
  <c r="BP151" i="36"/>
  <c r="BP170" i="36"/>
  <c r="BQ25" i="36"/>
  <c r="BQ61" i="36"/>
  <c r="BP164" i="36"/>
  <c r="BP145" i="36"/>
  <c r="BL194" i="34"/>
  <c r="BQ33" i="34"/>
  <c r="BQ69" i="34"/>
  <c r="BP153" i="34"/>
  <c r="BP172" i="34"/>
  <c r="BQ30" i="36"/>
  <c r="BQ66" i="36"/>
  <c r="BP150" i="36"/>
  <c r="BP169" i="36"/>
  <c r="BQ23" i="34"/>
  <c r="BQ59" i="34"/>
  <c r="BP37" i="34"/>
  <c r="BP162" i="34"/>
  <c r="BP143" i="34"/>
  <c r="BQ33" i="36"/>
  <c r="BQ69" i="36"/>
  <c r="BP153" i="36"/>
  <c r="BP172" i="36"/>
  <c r="BQ26" i="34"/>
  <c r="BQ62" i="34"/>
  <c r="BP165" i="34"/>
  <c r="BP146" i="34"/>
  <c r="BR65" i="31"/>
  <c r="BQ168" i="31"/>
  <c r="BR29" i="31"/>
  <c r="BQ149" i="31"/>
  <c r="BL198" i="34"/>
  <c r="BM191" i="34"/>
  <c r="BM193" i="34" s="1"/>
  <c r="BM197" i="34"/>
  <c r="BN191" i="34"/>
  <c r="BQ27" i="36"/>
  <c r="BQ63" i="36"/>
  <c r="BP147" i="36"/>
  <c r="BP166" i="36"/>
  <c r="BU27" i="35"/>
  <c r="BU63" i="35"/>
  <c r="BT147" i="35"/>
  <c r="BT166" i="35"/>
  <c r="BN178" i="35"/>
  <c r="BN179" i="35" s="1"/>
  <c r="BN182" i="35"/>
  <c r="BN189" i="35"/>
  <c r="BR71" i="31"/>
  <c r="BR35" i="31"/>
  <c r="BQ155" i="31"/>
  <c r="BQ174" i="31"/>
  <c r="BQ31" i="34"/>
  <c r="BQ67" i="34"/>
  <c r="BP170" i="34"/>
  <c r="BP151" i="34"/>
  <c r="BQ25" i="34"/>
  <c r="BQ61" i="34"/>
  <c r="BP145" i="34"/>
  <c r="BP164" i="34"/>
  <c r="BV29" i="35"/>
  <c r="BV65" i="35"/>
  <c r="BU168" i="35"/>
  <c r="BU149" i="35"/>
  <c r="BQ52" i="2"/>
  <c r="BQ22" i="2"/>
  <c r="BQ28" i="34"/>
  <c r="BQ64" i="34"/>
  <c r="BP167" i="34"/>
  <c r="BP148" i="34"/>
  <c r="BM184" i="34"/>
  <c r="BM186" i="34" s="1"/>
  <c r="BM196" i="34"/>
  <c r="BY26" i="35"/>
  <c r="BY62" i="35"/>
  <c r="BX165" i="35"/>
  <c r="BX146" i="35"/>
  <c r="BR64" i="31"/>
  <c r="BQ167" i="31"/>
  <c r="BQ148" i="31"/>
  <c r="BR28" i="31"/>
  <c r="BU28" i="35"/>
  <c r="BU64" i="35"/>
  <c r="BT148" i="35"/>
  <c r="BT167" i="35"/>
  <c r="BQ24" i="34"/>
  <c r="BQ60" i="34"/>
  <c r="BP163" i="34"/>
  <c r="BP144" i="34"/>
  <c r="BQ28" i="36"/>
  <c r="BQ64" i="36"/>
  <c r="BP167" i="36"/>
  <c r="BP148" i="36"/>
  <c r="BR63" i="31"/>
  <c r="BR27" i="31"/>
  <c r="BQ147" i="31"/>
  <c r="BQ166" i="31"/>
  <c r="BR70" i="31"/>
  <c r="BR34" i="31"/>
  <c r="BQ154" i="31"/>
  <c r="BQ173" i="31"/>
  <c r="BQ24" i="36"/>
  <c r="BQ60" i="36"/>
  <c r="BP144" i="36"/>
  <c r="BP163" i="36"/>
  <c r="BM197" i="35"/>
  <c r="BP37" i="36"/>
  <c r="BO157" i="35"/>
  <c r="BQ27" i="34"/>
  <c r="BQ63" i="34"/>
  <c r="BP147" i="34"/>
  <c r="BP166" i="34"/>
  <c r="BU32" i="35"/>
  <c r="BU68" i="35"/>
  <c r="BT171" i="35"/>
  <c r="BT152" i="35"/>
  <c r="BV35" i="35"/>
  <c r="BV71" i="35"/>
  <c r="BU174" i="35"/>
  <c r="BU155" i="35"/>
  <c r="BQ35" i="36"/>
  <c r="BQ71" i="36"/>
  <c r="BP174" i="36"/>
  <c r="BP155" i="36"/>
  <c r="BQ35" i="34"/>
  <c r="BQ71" i="34"/>
  <c r="BP174" i="34"/>
  <c r="BP155" i="34"/>
  <c r="BO176" i="34"/>
  <c r="BQ26" i="36"/>
  <c r="BQ62" i="36"/>
  <c r="BP146" i="36"/>
  <c r="BP165" i="36"/>
  <c r="BS24" i="35"/>
  <c r="BS60" i="35"/>
  <c r="BR144" i="35"/>
  <c r="BR163" i="35"/>
  <c r="BM193" i="35"/>
  <c r="BR69" i="31"/>
  <c r="BQ153" i="31"/>
  <c r="BQ172" i="31"/>
  <c r="BR33" i="31"/>
  <c r="BO176" i="35"/>
  <c r="BM196" i="35"/>
  <c r="BR62" i="31"/>
  <c r="BR26" i="31"/>
  <c r="BQ146" i="31"/>
  <c r="BQ165" i="31"/>
  <c r="BV30" i="35"/>
  <c r="BV66" i="35"/>
  <c r="BU150" i="35"/>
  <c r="BU169" i="35"/>
  <c r="BQ29" i="34"/>
  <c r="BQ65" i="34"/>
  <c r="BP149" i="34"/>
  <c r="BP168" i="34"/>
  <c r="BN158" i="35"/>
  <c r="BS67" i="31"/>
  <c r="BR170" i="31"/>
  <c r="BR151" i="31"/>
  <c r="BS31" i="31"/>
  <c r="BP73" i="35"/>
  <c r="BP74" i="35" s="1"/>
  <c r="BM186" i="35"/>
  <c r="BQ32" i="34"/>
  <c r="BQ68" i="34"/>
  <c r="BP152" i="34"/>
  <c r="BP171" i="34"/>
  <c r="BT29" i="36"/>
  <c r="BT65" i="36"/>
  <c r="BS168" i="36"/>
  <c r="BS149" i="36"/>
  <c r="BR68" i="31"/>
  <c r="BQ152" i="31"/>
  <c r="BQ171" i="31"/>
  <c r="BR32" i="31"/>
  <c r="BQ34" i="35"/>
  <c r="BQ70" i="35"/>
  <c r="BP173" i="35"/>
  <c r="BP154" i="35"/>
  <c r="BQ30" i="34"/>
  <c r="BQ66" i="34"/>
  <c r="BP150" i="34"/>
  <c r="BP169" i="34"/>
  <c r="BO157" i="34"/>
  <c r="BQ34" i="34"/>
  <c r="BQ70" i="34"/>
  <c r="BP173" i="34"/>
  <c r="BP154" i="34"/>
  <c r="BQ23" i="35"/>
  <c r="BQ59" i="35"/>
  <c r="BP143" i="35"/>
  <c r="BP162" i="35"/>
  <c r="BP37" i="35"/>
  <c r="BV33" i="35"/>
  <c r="BV69" i="35"/>
  <c r="BU172" i="35"/>
  <c r="BU153" i="35"/>
  <c r="BN184" i="36"/>
  <c r="BV25" i="35"/>
  <c r="BV61" i="35"/>
  <c r="BU145" i="35"/>
  <c r="BU164" i="35"/>
  <c r="BQ31" i="35"/>
  <c r="BQ67" i="35"/>
  <c r="BP151" i="35"/>
  <c r="BP170" i="35"/>
  <c r="BR66" i="31"/>
  <c r="BR30" i="31"/>
  <c r="BQ169" i="31"/>
  <c r="BQ150" i="31"/>
  <c r="BP73" i="34"/>
  <c r="BP179" i="34" s="1"/>
  <c r="BR23" i="36"/>
  <c r="BR59" i="36"/>
  <c r="BQ143" i="36"/>
  <c r="BQ162" i="36"/>
  <c r="BR60" i="31"/>
  <c r="BR24" i="31"/>
  <c r="BQ144" i="31"/>
  <c r="BQ163" i="31"/>
  <c r="BN183" i="34"/>
  <c r="BN185" i="34" s="1"/>
  <c r="BN190" i="34"/>
  <c r="BN192" i="34" s="1"/>
  <c r="BQ32" i="36"/>
  <c r="BQ68" i="36"/>
  <c r="BP152" i="36"/>
  <c r="BP171" i="36"/>
  <c r="BQ34" i="36"/>
  <c r="BQ70" i="36"/>
  <c r="BP173" i="36"/>
  <c r="BP154" i="36"/>
  <c r="BZ41" i="33"/>
  <c r="BY55" i="33"/>
  <c r="CD41" i="30"/>
  <c r="CC55" i="30"/>
  <c r="BP61" i="32"/>
  <c r="BP62" i="32" s="1"/>
  <c r="BR21" i="32"/>
  <c r="BS51" i="32" s="1"/>
  <c r="BR29" i="32"/>
  <c r="BS59" i="32" s="1"/>
  <c r="CB41" i="10"/>
  <c r="CA55" i="10"/>
  <c r="BN158" i="30"/>
  <c r="BY41" i="34"/>
  <c r="BX55" i="34"/>
  <c r="BN74" i="30"/>
  <c r="BM196" i="30"/>
  <c r="BM184" i="30"/>
  <c r="BM186" i="30" s="1"/>
  <c r="BM197" i="30"/>
  <c r="BM191" i="30"/>
  <c r="BM193" i="30" s="1"/>
  <c r="BO176" i="30"/>
  <c r="BP169" i="30"/>
  <c r="BQ30" i="30"/>
  <c r="BR66" i="30" s="1"/>
  <c r="BP150" i="30"/>
  <c r="BQ28" i="33"/>
  <c r="BR64" i="33" s="1"/>
  <c r="BN177" i="30"/>
  <c r="BN190" i="30"/>
  <c r="BN192" i="30" s="1"/>
  <c r="BN183" i="30"/>
  <c r="BN185" i="30" s="1"/>
  <c r="BQ29" i="33"/>
  <c r="BR65" i="33" s="1"/>
  <c r="BP148" i="30"/>
  <c r="BQ28" i="30"/>
  <c r="BR64" i="30" s="1"/>
  <c r="BP167" i="30"/>
  <c r="BO73" i="33"/>
  <c r="BO74" i="33" s="1"/>
  <c r="BP151" i="30"/>
  <c r="BP170" i="30"/>
  <c r="BQ31" i="30"/>
  <c r="BR67" i="30" s="1"/>
  <c r="BO73" i="30"/>
  <c r="BQ32" i="33"/>
  <c r="BR68" i="33" s="1"/>
  <c r="BP172" i="30"/>
  <c r="BP153" i="30"/>
  <c r="BQ33" i="30"/>
  <c r="BR69" i="30" s="1"/>
  <c r="BQ27" i="33"/>
  <c r="BR63" i="33" s="1"/>
  <c r="BO157" i="30"/>
  <c r="BQ31" i="33"/>
  <c r="BR67" i="33" s="1"/>
  <c r="BQ26" i="33"/>
  <c r="BR62" i="33" s="1"/>
  <c r="BQ23" i="33"/>
  <c r="BR59" i="33" s="1"/>
  <c r="BP37" i="33"/>
  <c r="BP166" i="30"/>
  <c r="BP147" i="30"/>
  <c r="BQ27" i="30"/>
  <c r="BR63" i="30" s="1"/>
  <c r="BP145" i="30"/>
  <c r="BP164" i="30"/>
  <c r="BQ25" i="30"/>
  <c r="BR61" i="30" s="1"/>
  <c r="BQ24" i="33"/>
  <c r="BR60" i="33" s="1"/>
  <c r="BP174" i="30"/>
  <c r="BP155" i="30"/>
  <c r="BQ35" i="30"/>
  <c r="BR71" i="30" s="1"/>
  <c r="BL198" i="30"/>
  <c r="BQ34" i="33"/>
  <c r="BR70" i="33" s="1"/>
  <c r="BQ29" i="30"/>
  <c r="BR65" i="30" s="1"/>
  <c r="BP168" i="30"/>
  <c r="BP149" i="30"/>
  <c r="BP163" i="30"/>
  <c r="BP144" i="30"/>
  <c r="BQ24" i="30"/>
  <c r="BR60" i="30" s="1"/>
  <c r="BP173" i="30"/>
  <c r="BP154" i="30"/>
  <c r="BQ34" i="30"/>
  <c r="BR70" i="30" s="1"/>
  <c r="BQ33" i="33"/>
  <c r="BR69" i="33" s="1"/>
  <c r="BL194" i="30"/>
  <c r="BQ35" i="33"/>
  <c r="BR71" i="33" s="1"/>
  <c r="BQ30" i="33"/>
  <c r="BR66" i="33" s="1"/>
  <c r="BP146" i="30"/>
  <c r="BP165" i="30"/>
  <c r="BQ26" i="30"/>
  <c r="BR62" i="30" s="1"/>
  <c r="BN189" i="30"/>
  <c r="BN182" i="30"/>
  <c r="BN178" i="30"/>
  <c r="BN179" i="30" s="1"/>
  <c r="BP152" i="30"/>
  <c r="BP171" i="30"/>
  <c r="BQ32" i="30"/>
  <c r="BR68" i="30" s="1"/>
  <c r="BQ23" i="30"/>
  <c r="BR59" i="30" s="1"/>
  <c r="BP162" i="30"/>
  <c r="BP143" i="30"/>
  <c r="BP37" i="30"/>
  <c r="BR25" i="33"/>
  <c r="BS61" i="33" s="1"/>
  <c r="BR23" i="31"/>
  <c r="BS59" i="31" s="1"/>
  <c r="BQ162" i="31"/>
  <c r="BQ143" i="31"/>
  <c r="BO184" i="31"/>
  <c r="BS25" i="32"/>
  <c r="BT55" i="32" s="1"/>
  <c r="BR25" i="2"/>
  <c r="BS55" i="2" s="1"/>
  <c r="BR26" i="2"/>
  <c r="BS56" i="2" s="1"/>
  <c r="BP61" i="2"/>
  <c r="BP62" i="2" s="1"/>
  <c r="BQ29" i="2"/>
  <c r="BR59" i="2" s="1"/>
  <c r="BR27" i="2"/>
  <c r="BS57" i="2" s="1"/>
  <c r="BR28" i="2"/>
  <c r="BS58" i="2" s="1"/>
  <c r="BP31" i="2"/>
  <c r="BR24" i="2"/>
  <c r="BS54" i="2" s="1"/>
  <c r="BR21" i="2"/>
  <c r="BS51" i="2" s="1"/>
  <c r="BS20" i="2"/>
  <c r="BT50" i="2" s="1"/>
  <c r="BR23" i="2"/>
  <c r="BS53" i="2" s="1"/>
  <c r="BR25" i="10"/>
  <c r="BS61" i="10" s="1"/>
  <c r="BR35" i="10"/>
  <c r="BS71" i="10" s="1"/>
  <c r="BR26" i="10"/>
  <c r="BS62" i="10" s="1"/>
  <c r="BR31" i="10"/>
  <c r="BS67" i="10" s="1"/>
  <c r="BS24" i="10"/>
  <c r="BT60" i="10" s="1"/>
  <c r="BR29" i="10"/>
  <c r="BS65" i="10" s="1"/>
  <c r="BR34" i="10"/>
  <c r="BS70" i="10" s="1"/>
  <c r="BP73" i="10"/>
  <c r="BP74" i="10" s="1"/>
  <c r="BR32" i="10"/>
  <c r="BS68" i="10" s="1"/>
  <c r="BR28" i="10"/>
  <c r="BS64" i="10" s="1"/>
  <c r="BR27" i="10"/>
  <c r="BS63" i="10" s="1"/>
  <c r="BS24" i="32"/>
  <c r="BT54" i="32" s="1"/>
  <c r="BT20" i="32"/>
  <c r="BU50" i="32" s="1"/>
  <c r="BS26" i="32"/>
  <c r="BT56" i="32" s="1"/>
  <c r="BS27" i="32"/>
  <c r="BT57" i="32" s="1"/>
  <c r="BS23" i="32"/>
  <c r="BT53" i="32" s="1"/>
  <c r="BT21" i="50" l="1"/>
  <c r="BT23" i="50" s="1"/>
  <c r="BU2" i="50"/>
  <c r="BU27" i="50"/>
  <c r="BU20" i="50"/>
  <c r="BQ31" i="32"/>
  <c r="BR58" i="32"/>
  <c r="BR28" i="32"/>
  <c r="BQ37" i="10"/>
  <c r="BR66" i="10"/>
  <c r="BR30" i="10"/>
  <c r="CH2" i="43"/>
  <c r="CG78" i="43"/>
  <c r="CG83" i="43" s="1"/>
  <c r="CG80" i="43"/>
  <c r="CG79" i="43"/>
  <c r="CG84" i="43" s="1"/>
  <c r="CG77" i="43"/>
  <c r="CG82" i="43" s="1"/>
  <c r="BV34" i="28"/>
  <c r="BV59" i="28" s="1"/>
  <c r="BU58" i="35"/>
  <c r="BU188" i="35"/>
  <c r="BU126" i="35"/>
  <c r="BU92" i="35"/>
  <c r="BU161" i="35"/>
  <c r="BU22" i="35"/>
  <c r="BU181" i="35"/>
  <c r="BU142" i="35"/>
  <c r="BU109" i="35"/>
  <c r="BU40" i="35"/>
  <c r="BU77" i="35"/>
  <c r="BV4" i="36"/>
  <c r="BV4" i="34"/>
  <c r="BV4" i="32"/>
  <c r="BV4" i="30"/>
  <c r="BV4" i="10"/>
  <c r="BV4" i="43"/>
  <c r="BV4" i="50" s="1"/>
  <c r="BV4" i="33"/>
  <c r="BV4" i="31"/>
  <c r="BV4" i="29"/>
  <c r="BV4" i="35"/>
  <c r="BV77" i="2"/>
  <c r="BV65" i="2"/>
  <c r="BV49" i="2"/>
  <c r="BV34" i="2"/>
  <c r="BV19" i="2"/>
  <c r="BU188" i="30"/>
  <c r="BU181" i="30"/>
  <c r="BU142" i="30"/>
  <c r="BU109" i="30"/>
  <c r="BU58" i="30"/>
  <c r="BU77" i="30"/>
  <c r="BU126" i="30"/>
  <c r="BU40" i="30"/>
  <c r="BU161" i="30"/>
  <c r="BU92" i="30"/>
  <c r="BU22" i="30"/>
  <c r="BX5" i="28"/>
  <c r="BW4" i="2"/>
  <c r="BW21" i="28"/>
  <c r="BW13" i="28"/>
  <c r="BU77" i="32"/>
  <c r="BU65" i="32"/>
  <c r="BU34" i="32"/>
  <c r="BU49" i="32"/>
  <c r="BU19" i="32"/>
  <c r="BU92" i="10"/>
  <c r="BU77" i="10"/>
  <c r="BU58" i="10"/>
  <c r="BU40" i="10"/>
  <c r="BU22" i="10"/>
  <c r="BU161" i="34"/>
  <c r="BU126" i="34"/>
  <c r="BU188" i="34"/>
  <c r="BU77" i="34"/>
  <c r="BU109" i="34"/>
  <c r="BU58" i="34"/>
  <c r="BU40" i="34"/>
  <c r="BU92" i="34"/>
  <c r="BU142" i="34"/>
  <c r="BU22" i="34"/>
  <c r="BU181" i="34"/>
  <c r="BU126" i="29"/>
  <c r="BU188" i="29"/>
  <c r="BU161" i="29"/>
  <c r="BU92" i="29"/>
  <c r="BU58" i="29"/>
  <c r="BU22" i="29"/>
  <c r="BU181" i="29"/>
  <c r="BU142" i="29"/>
  <c r="BU77" i="29"/>
  <c r="BU40" i="29"/>
  <c r="BU109" i="29"/>
  <c r="BU109" i="36"/>
  <c r="BU92" i="36"/>
  <c r="BU142" i="36"/>
  <c r="BU188" i="36"/>
  <c r="BU40" i="36"/>
  <c r="BU181" i="36"/>
  <c r="BU126" i="36"/>
  <c r="BU58" i="36"/>
  <c r="BU22" i="36"/>
  <c r="BU161" i="36"/>
  <c r="BU77" i="36"/>
  <c r="BU40" i="31"/>
  <c r="BU22" i="31"/>
  <c r="BU161" i="31"/>
  <c r="BU181" i="31"/>
  <c r="BU92" i="31"/>
  <c r="BU77" i="31"/>
  <c r="BU109" i="31"/>
  <c r="BU58" i="31"/>
  <c r="BU188" i="31"/>
  <c r="BU126" i="31"/>
  <c r="BU142" i="31"/>
  <c r="BU67" i="28"/>
  <c r="BU75" i="28" s="1"/>
  <c r="BU87" i="28"/>
  <c r="BU95" i="28" s="1"/>
  <c r="BU103" i="28" s="1"/>
  <c r="BU92" i="33"/>
  <c r="BU77" i="33"/>
  <c r="BU58" i="33"/>
  <c r="BU40" i="33"/>
  <c r="BU22" i="33"/>
  <c r="BU58" i="43"/>
  <c r="BU22" i="43"/>
  <c r="BU76" i="43"/>
  <c r="BU89" i="43"/>
  <c r="BU40" i="43"/>
  <c r="CG39" i="2"/>
  <c r="CF46" i="2"/>
  <c r="BR61" i="31"/>
  <c r="BR73" i="31" s="1"/>
  <c r="BR74" i="31" s="1"/>
  <c r="BQ145" i="31"/>
  <c r="BQ157" i="31" s="1"/>
  <c r="BQ189" i="31" s="1"/>
  <c r="BQ164" i="31"/>
  <c r="BQ176" i="31" s="1"/>
  <c r="BQ190" i="31" s="1"/>
  <c r="BQ192" i="31" s="1"/>
  <c r="BR25" i="31"/>
  <c r="BR37" i="31" s="1"/>
  <c r="BR52" i="32"/>
  <c r="BR22" i="32"/>
  <c r="BO197" i="31"/>
  <c r="BR69" i="10"/>
  <c r="BR33" i="10"/>
  <c r="BP183" i="31"/>
  <c r="BP185" i="31" s="1"/>
  <c r="BO158" i="34"/>
  <c r="BO177" i="35"/>
  <c r="BO177" i="34"/>
  <c r="BO177" i="36"/>
  <c r="BN191" i="36"/>
  <c r="BN193" i="36" s="1"/>
  <c r="BN198" i="31"/>
  <c r="BO196" i="31"/>
  <c r="BO186" i="31"/>
  <c r="BO194" i="31" s="1"/>
  <c r="BP177" i="31"/>
  <c r="BP178" i="31"/>
  <c r="BP179" i="31" s="1"/>
  <c r="BP158" i="31"/>
  <c r="BN186" i="36"/>
  <c r="BP182" i="31"/>
  <c r="BP184" i="31" s="1"/>
  <c r="BN196" i="36"/>
  <c r="BN198" i="36" s="1"/>
  <c r="BQ73" i="36"/>
  <c r="BQ74" i="36" s="1"/>
  <c r="BP176" i="35"/>
  <c r="BP183" i="35" s="1"/>
  <c r="BP185" i="35" s="1"/>
  <c r="BQ37" i="36"/>
  <c r="BO158" i="36"/>
  <c r="BM198" i="34"/>
  <c r="CH41" i="35"/>
  <c r="CH55" i="35" s="1"/>
  <c r="CG55" i="35"/>
  <c r="BO182" i="36"/>
  <c r="BO184" i="36" s="1"/>
  <c r="BO189" i="36"/>
  <c r="BO191" i="36" s="1"/>
  <c r="BR59" i="10"/>
  <c r="BR23" i="10"/>
  <c r="BO178" i="36"/>
  <c r="BO179" i="36" s="1"/>
  <c r="BO158" i="35"/>
  <c r="BO190" i="36"/>
  <c r="BO192" i="36" s="1"/>
  <c r="BO183" i="36"/>
  <c r="BO185" i="36" s="1"/>
  <c r="BP157" i="36"/>
  <c r="BP176" i="36"/>
  <c r="BN193" i="34"/>
  <c r="BP74" i="34"/>
  <c r="BR34" i="35"/>
  <c r="BR70" i="35"/>
  <c r="BQ154" i="35"/>
  <c r="BQ173" i="35"/>
  <c r="BR27" i="34"/>
  <c r="BR63" i="34"/>
  <c r="BQ147" i="34"/>
  <c r="BQ166" i="34"/>
  <c r="BR24" i="34"/>
  <c r="BR60" i="34"/>
  <c r="BQ163" i="34"/>
  <c r="BQ144" i="34"/>
  <c r="BW29" i="35"/>
  <c r="BW65" i="35"/>
  <c r="BV168" i="35"/>
  <c r="BV149" i="35"/>
  <c r="BR31" i="36"/>
  <c r="BR67" i="36"/>
  <c r="BQ151" i="36"/>
  <c r="BQ170" i="36"/>
  <c r="BS68" i="31"/>
  <c r="BS32" i="31"/>
  <c r="BR171" i="31"/>
  <c r="BR152" i="31"/>
  <c r="BO189" i="35"/>
  <c r="BO178" i="35"/>
  <c r="BO179" i="35" s="1"/>
  <c r="BO182" i="35"/>
  <c r="BN197" i="34"/>
  <c r="BN186" i="34"/>
  <c r="BR31" i="35"/>
  <c r="BR67" i="35"/>
  <c r="BQ170" i="35"/>
  <c r="BQ151" i="35"/>
  <c r="BU29" i="36"/>
  <c r="BU65" i="36"/>
  <c r="BT168" i="36"/>
  <c r="BT149" i="36"/>
  <c r="BR35" i="34"/>
  <c r="BR71" i="34"/>
  <c r="BQ155" i="34"/>
  <c r="BQ174" i="34"/>
  <c r="BW35" i="35"/>
  <c r="BW71" i="35"/>
  <c r="BV174" i="35"/>
  <c r="BV155" i="35"/>
  <c r="BR31" i="34"/>
  <c r="BR67" i="34"/>
  <c r="BQ170" i="34"/>
  <c r="BQ151" i="34"/>
  <c r="BR32" i="36"/>
  <c r="BR68" i="36"/>
  <c r="BQ152" i="36"/>
  <c r="BQ171" i="36"/>
  <c r="BW33" i="35"/>
  <c r="BW69" i="35"/>
  <c r="BV172" i="35"/>
  <c r="BV153" i="35"/>
  <c r="BT67" i="31"/>
  <c r="BT31" i="31"/>
  <c r="BS170" i="31"/>
  <c r="BS151" i="31"/>
  <c r="BR29" i="34"/>
  <c r="BR65" i="34"/>
  <c r="BQ149" i="34"/>
  <c r="BQ168" i="34"/>
  <c r="BS62" i="31"/>
  <c r="BS26" i="31"/>
  <c r="BR165" i="31"/>
  <c r="BR146" i="31"/>
  <c r="BS70" i="31"/>
  <c r="BR173" i="31"/>
  <c r="BS34" i="31"/>
  <c r="BR154" i="31"/>
  <c r="BR28" i="34"/>
  <c r="BR64" i="34"/>
  <c r="BQ167" i="34"/>
  <c r="BQ148" i="34"/>
  <c r="BN196" i="34"/>
  <c r="BR33" i="36"/>
  <c r="BR69" i="36"/>
  <c r="BQ172" i="36"/>
  <c r="BQ153" i="36"/>
  <c r="BS66" i="31"/>
  <c r="BR150" i="31"/>
  <c r="BS30" i="31"/>
  <c r="BR169" i="31"/>
  <c r="BR26" i="36"/>
  <c r="BR62" i="36"/>
  <c r="BQ146" i="36"/>
  <c r="BQ165" i="36"/>
  <c r="BR52" i="2"/>
  <c r="BR22" i="2"/>
  <c r="BS71" i="31"/>
  <c r="BR155" i="31"/>
  <c r="BS35" i="31"/>
  <c r="BR174" i="31"/>
  <c r="BV27" i="35"/>
  <c r="BV63" i="35"/>
  <c r="BU147" i="35"/>
  <c r="BU166" i="35"/>
  <c r="BP157" i="34"/>
  <c r="BR30" i="36"/>
  <c r="BR66" i="36"/>
  <c r="BQ169" i="36"/>
  <c r="BQ150" i="36"/>
  <c r="BW25" i="35"/>
  <c r="BW61" i="35"/>
  <c r="BV164" i="35"/>
  <c r="BV145" i="35"/>
  <c r="BR34" i="34"/>
  <c r="BR70" i="34"/>
  <c r="BQ154" i="34"/>
  <c r="BQ173" i="34"/>
  <c r="BR30" i="34"/>
  <c r="BR66" i="34"/>
  <c r="BQ169" i="34"/>
  <c r="BQ150" i="34"/>
  <c r="BR32" i="34"/>
  <c r="BR68" i="34"/>
  <c r="BQ171" i="34"/>
  <c r="BQ152" i="34"/>
  <c r="BM198" i="35"/>
  <c r="BO190" i="34"/>
  <c r="BO192" i="34" s="1"/>
  <c r="BO183" i="34"/>
  <c r="BO185" i="34" s="1"/>
  <c r="BR35" i="36"/>
  <c r="BR71" i="36"/>
  <c r="BQ174" i="36"/>
  <c r="BQ155" i="36"/>
  <c r="BV32" i="35"/>
  <c r="BV68" i="35"/>
  <c r="BU152" i="35"/>
  <c r="BU171" i="35"/>
  <c r="BR28" i="36"/>
  <c r="BR64" i="36"/>
  <c r="BQ167" i="36"/>
  <c r="BQ148" i="36"/>
  <c r="BV28" i="35"/>
  <c r="BV64" i="35"/>
  <c r="BU148" i="35"/>
  <c r="BU167" i="35"/>
  <c r="BZ26" i="35"/>
  <c r="BZ62" i="35"/>
  <c r="BY165" i="35"/>
  <c r="BY146" i="35"/>
  <c r="BR25" i="34"/>
  <c r="BR61" i="34"/>
  <c r="BQ164" i="34"/>
  <c r="BQ145" i="34"/>
  <c r="BP176" i="34"/>
  <c r="BR25" i="36"/>
  <c r="BR61" i="36"/>
  <c r="BQ145" i="36"/>
  <c r="BQ164" i="36"/>
  <c r="BS23" i="36"/>
  <c r="BS59" i="36"/>
  <c r="BR162" i="36"/>
  <c r="BR143" i="36"/>
  <c r="BP157" i="35"/>
  <c r="BM194" i="35"/>
  <c r="BO190" i="35"/>
  <c r="BO192" i="35" s="1"/>
  <c r="BO183" i="35"/>
  <c r="BO185" i="35" s="1"/>
  <c r="BS64" i="31"/>
  <c r="BR167" i="31"/>
  <c r="BR148" i="31"/>
  <c r="BS28" i="31"/>
  <c r="BN197" i="35"/>
  <c r="BN191" i="35"/>
  <c r="BN193" i="35" s="1"/>
  <c r="BR34" i="36"/>
  <c r="BR70" i="36"/>
  <c r="BQ154" i="36"/>
  <c r="BQ173" i="36"/>
  <c r="BQ73" i="35"/>
  <c r="BQ74" i="35" s="1"/>
  <c r="BW30" i="35"/>
  <c r="BW66" i="35"/>
  <c r="BV150" i="35"/>
  <c r="BV169" i="35"/>
  <c r="BS69" i="31"/>
  <c r="BS33" i="31"/>
  <c r="BR172" i="31"/>
  <c r="BR153" i="31"/>
  <c r="BS63" i="31"/>
  <c r="BS27" i="31"/>
  <c r="BR147" i="31"/>
  <c r="BR166" i="31"/>
  <c r="BM194" i="34"/>
  <c r="BN184" i="35"/>
  <c r="BN186" i="35" s="1"/>
  <c r="BN196" i="35"/>
  <c r="BS65" i="31"/>
  <c r="BR168" i="31"/>
  <c r="BR149" i="31"/>
  <c r="BS29" i="31"/>
  <c r="BR26" i="34"/>
  <c r="BR62" i="34"/>
  <c r="BQ165" i="34"/>
  <c r="BQ146" i="34"/>
  <c r="BQ73" i="34"/>
  <c r="BQ179" i="34" s="1"/>
  <c r="BS60" i="31"/>
  <c r="BS24" i="31"/>
  <c r="BR144" i="31"/>
  <c r="BR163" i="31"/>
  <c r="BR23" i="35"/>
  <c r="BR59" i="35"/>
  <c r="BQ37" i="35"/>
  <c r="BQ162" i="35"/>
  <c r="BQ143" i="35"/>
  <c r="BO189" i="34"/>
  <c r="BO182" i="34"/>
  <c r="BT24" i="35"/>
  <c r="BT60" i="35"/>
  <c r="BS163" i="35"/>
  <c r="BS144" i="35"/>
  <c r="BR24" i="36"/>
  <c r="BR60" i="36"/>
  <c r="BQ163" i="36"/>
  <c r="BQ144" i="36"/>
  <c r="BR27" i="36"/>
  <c r="BR63" i="36"/>
  <c r="BQ147" i="36"/>
  <c r="BQ166" i="36"/>
  <c r="BR23" i="34"/>
  <c r="BR59" i="34"/>
  <c r="BQ37" i="34"/>
  <c r="BQ143" i="34"/>
  <c r="BQ162" i="34"/>
  <c r="BR33" i="34"/>
  <c r="BR69" i="34"/>
  <c r="BQ172" i="34"/>
  <c r="BQ153" i="34"/>
  <c r="CA41" i="33"/>
  <c r="BZ55" i="33"/>
  <c r="CE41" i="30"/>
  <c r="CD55" i="30"/>
  <c r="BQ61" i="32"/>
  <c r="BQ62" i="32" s="1"/>
  <c r="BS29" i="32"/>
  <c r="BT59" i="32" s="1"/>
  <c r="BS21" i="32"/>
  <c r="BT51" i="32" s="1"/>
  <c r="CC41" i="10"/>
  <c r="CB55" i="10"/>
  <c r="BO74" i="30"/>
  <c r="BZ41" i="34"/>
  <c r="BY55" i="34"/>
  <c r="BM194" i="30"/>
  <c r="BM198" i="30"/>
  <c r="BP73" i="30"/>
  <c r="BN191" i="30"/>
  <c r="BN193" i="30" s="1"/>
  <c r="BN197" i="30"/>
  <c r="BR33" i="33"/>
  <c r="BS69" i="33" s="1"/>
  <c r="BQ164" i="30"/>
  <c r="BQ145" i="30"/>
  <c r="BR25" i="30"/>
  <c r="BS61" i="30" s="1"/>
  <c r="BQ143" i="30"/>
  <c r="BR23" i="30"/>
  <c r="BS59" i="30" s="1"/>
  <c r="BQ37" i="30"/>
  <c r="BQ162" i="30"/>
  <c r="BQ165" i="30"/>
  <c r="BR26" i="30"/>
  <c r="BS62" i="30" s="1"/>
  <c r="BQ146" i="30"/>
  <c r="BR30" i="33"/>
  <c r="BS66" i="33" s="1"/>
  <c r="BR23" i="33"/>
  <c r="BS59" i="33" s="1"/>
  <c r="BQ37" i="33"/>
  <c r="BQ150" i="30"/>
  <c r="BQ169" i="30"/>
  <c r="BR30" i="30"/>
  <c r="BS66" i="30" s="1"/>
  <c r="BQ173" i="30"/>
  <c r="BQ154" i="30"/>
  <c r="BR34" i="30"/>
  <c r="BS70" i="30" s="1"/>
  <c r="BQ168" i="30"/>
  <c r="BR29" i="30"/>
  <c r="BS65" i="30" s="1"/>
  <c r="BQ149" i="30"/>
  <c r="BP73" i="33"/>
  <c r="BP74" i="33" s="1"/>
  <c r="BR31" i="33"/>
  <c r="BS67" i="33" s="1"/>
  <c r="BQ155" i="30"/>
  <c r="BR35" i="30"/>
  <c r="BS71" i="30" s="1"/>
  <c r="BQ174" i="30"/>
  <c r="BR32" i="33"/>
  <c r="BS68" i="33" s="1"/>
  <c r="BQ167" i="30"/>
  <c r="BQ148" i="30"/>
  <c r="BR28" i="30"/>
  <c r="BS64" i="30" s="1"/>
  <c r="BR35" i="33"/>
  <c r="BS71" i="33" s="1"/>
  <c r="BQ163" i="30"/>
  <c r="BQ144" i="30"/>
  <c r="BR24" i="30"/>
  <c r="BS60" i="30" s="1"/>
  <c r="BR34" i="33"/>
  <c r="BS70" i="33" s="1"/>
  <c r="BQ147" i="30"/>
  <c r="BQ166" i="30"/>
  <c r="BR27" i="30"/>
  <c r="BS63" i="30" s="1"/>
  <c r="BO182" i="30"/>
  <c r="BO178" i="30"/>
  <c r="BO179" i="30" s="1"/>
  <c r="BO189" i="30"/>
  <c r="BO158" i="30"/>
  <c r="BR32" i="30"/>
  <c r="BS68" i="30" s="1"/>
  <c r="BQ171" i="30"/>
  <c r="BQ152" i="30"/>
  <c r="BR26" i="33"/>
  <c r="BS62" i="33" s="1"/>
  <c r="BR27" i="33"/>
  <c r="BS63" i="33" s="1"/>
  <c r="BR28" i="33"/>
  <c r="BS64" i="33" s="1"/>
  <c r="BS25" i="33"/>
  <c r="BT61" i="33" s="1"/>
  <c r="BP157" i="30"/>
  <c r="BR24" i="33"/>
  <c r="BS60" i="33" s="1"/>
  <c r="BQ151" i="30"/>
  <c r="BR31" i="30"/>
  <c r="BS67" i="30" s="1"/>
  <c r="BQ170" i="30"/>
  <c r="BR29" i="33"/>
  <c r="BS65" i="33" s="1"/>
  <c r="BP176" i="30"/>
  <c r="BN196" i="30"/>
  <c r="BN184" i="30"/>
  <c r="BN186" i="30" s="1"/>
  <c r="BQ172" i="30"/>
  <c r="BQ153" i="30"/>
  <c r="BR33" i="30"/>
  <c r="BS69" i="30" s="1"/>
  <c r="BO177" i="30"/>
  <c r="BO190" i="30"/>
  <c r="BO192" i="30" s="1"/>
  <c r="BO183" i="30"/>
  <c r="BO185" i="30" s="1"/>
  <c r="BP197" i="31"/>
  <c r="BP191" i="31"/>
  <c r="BP193" i="31" s="1"/>
  <c r="BS23" i="31"/>
  <c r="BT59" i="31" s="1"/>
  <c r="BR162" i="31"/>
  <c r="BR143" i="31"/>
  <c r="BT25" i="32"/>
  <c r="BU55" i="32" s="1"/>
  <c r="BS25" i="2"/>
  <c r="BT55" i="2" s="1"/>
  <c r="BS27" i="2"/>
  <c r="BT57" i="2" s="1"/>
  <c r="BQ61" i="2"/>
  <c r="BQ62" i="2" s="1"/>
  <c r="BR29" i="2"/>
  <c r="BS21" i="2"/>
  <c r="BT51" i="2" s="1"/>
  <c r="BS24" i="2"/>
  <c r="BT54" i="2" s="1"/>
  <c r="BS26" i="2"/>
  <c r="BT56" i="2" s="1"/>
  <c r="BT20" i="2"/>
  <c r="BU50" i="2" s="1"/>
  <c r="BS28" i="2"/>
  <c r="BT58" i="2" s="1"/>
  <c r="BS23" i="2"/>
  <c r="BT53" i="2" s="1"/>
  <c r="BQ31" i="2"/>
  <c r="BQ73" i="10"/>
  <c r="BQ74" i="10" s="1"/>
  <c r="BS28" i="10"/>
  <c r="BT64" i="10" s="1"/>
  <c r="BS34" i="10"/>
  <c r="BT70" i="10" s="1"/>
  <c r="BS35" i="10"/>
  <c r="BT71" i="10" s="1"/>
  <c r="BS25" i="10"/>
  <c r="BT61" i="10" s="1"/>
  <c r="BS32" i="10"/>
  <c r="BT68" i="10" s="1"/>
  <c r="BS29" i="10"/>
  <c r="BT65" i="10" s="1"/>
  <c r="BS31" i="10"/>
  <c r="BT67" i="10" s="1"/>
  <c r="BT24" i="10"/>
  <c r="BU60" i="10" s="1"/>
  <c r="BS27" i="10"/>
  <c r="BT63" i="10" s="1"/>
  <c r="BS26" i="10"/>
  <c r="BT62" i="10" s="1"/>
  <c r="BU20" i="32"/>
  <c r="BV50" i="32" s="1"/>
  <c r="BT23" i="32"/>
  <c r="BU53" i="32" s="1"/>
  <c r="BT24" i="32"/>
  <c r="BU54" i="32" s="1"/>
  <c r="BT26" i="32"/>
  <c r="BU56" i="32" s="1"/>
  <c r="BT27" i="32"/>
  <c r="BU57" i="32" s="1"/>
  <c r="BU21" i="50" l="1"/>
  <c r="BU23" i="50" s="1"/>
  <c r="BV2" i="50"/>
  <c r="BV27" i="50"/>
  <c r="BV20" i="50"/>
  <c r="BR31" i="32"/>
  <c r="BS58" i="32"/>
  <c r="BS28" i="32"/>
  <c r="BS66" i="10"/>
  <c r="BS30" i="10"/>
  <c r="CH79" i="43"/>
  <c r="CH84" i="43" s="1"/>
  <c r="CH80" i="43"/>
  <c r="CH77" i="43"/>
  <c r="CH82" i="43" s="1"/>
  <c r="CH78" i="43"/>
  <c r="CH83" i="43" s="1"/>
  <c r="BV40" i="33"/>
  <c r="BV77" i="33"/>
  <c r="BV92" i="33"/>
  <c r="BV22" i="33"/>
  <c r="BV58" i="33"/>
  <c r="BV89" i="43"/>
  <c r="BV76" i="43"/>
  <c r="BV58" i="43"/>
  <c r="BV22" i="43"/>
  <c r="BV40" i="43"/>
  <c r="BW34" i="28"/>
  <c r="BW59" i="28" s="1"/>
  <c r="BV40" i="10"/>
  <c r="BV77" i="10"/>
  <c r="BV92" i="10"/>
  <c r="BV58" i="10"/>
  <c r="BV22" i="10"/>
  <c r="BW4" i="36"/>
  <c r="BW4" i="34"/>
  <c r="BW4" i="32"/>
  <c r="BW4" i="30"/>
  <c r="BW4" i="43"/>
  <c r="BW4" i="50" s="1"/>
  <c r="BW4" i="35"/>
  <c r="BW4" i="33"/>
  <c r="BW4" i="31"/>
  <c r="BW4" i="10"/>
  <c r="BW4" i="29"/>
  <c r="BW65" i="2"/>
  <c r="BW34" i="2"/>
  <c r="BW77" i="2"/>
  <c r="BW49" i="2"/>
  <c r="BW19" i="2"/>
  <c r="BV188" i="30"/>
  <c r="BV181" i="30"/>
  <c r="BV126" i="30"/>
  <c r="BV92" i="30"/>
  <c r="BV161" i="30"/>
  <c r="BV142" i="30"/>
  <c r="BV58" i="30"/>
  <c r="BV77" i="30"/>
  <c r="BV22" i="30"/>
  <c r="BV109" i="30"/>
  <c r="BV40" i="30"/>
  <c r="BY5" i="28"/>
  <c r="BX4" i="2"/>
  <c r="BX13" i="28"/>
  <c r="BX21" i="28"/>
  <c r="BV19" i="32"/>
  <c r="BV49" i="32"/>
  <c r="BV34" i="32"/>
  <c r="BV77" i="32"/>
  <c r="BV65" i="32"/>
  <c r="BV67" i="28"/>
  <c r="BV75" i="28" s="1"/>
  <c r="BV87" i="28"/>
  <c r="BV95" i="28" s="1"/>
  <c r="BV103" i="28" s="1"/>
  <c r="BV188" i="35"/>
  <c r="BV181" i="35"/>
  <c r="BV142" i="35"/>
  <c r="BV161" i="35"/>
  <c r="BV22" i="35"/>
  <c r="BV58" i="35"/>
  <c r="BV40" i="35"/>
  <c r="BV126" i="35"/>
  <c r="BV92" i="35"/>
  <c r="BV109" i="35"/>
  <c r="BV77" i="35"/>
  <c r="BV126" i="34"/>
  <c r="BV188" i="34"/>
  <c r="BV161" i="34"/>
  <c r="BV142" i="34"/>
  <c r="BV40" i="34"/>
  <c r="BV181" i="34"/>
  <c r="BV109" i="34"/>
  <c r="BV58" i="34"/>
  <c r="BV22" i="34"/>
  <c r="BV92" i="34"/>
  <c r="BV77" i="34"/>
  <c r="BV126" i="29"/>
  <c r="BV188" i="29"/>
  <c r="BV161" i="29"/>
  <c r="BV181" i="29"/>
  <c r="BV142" i="29"/>
  <c r="BV92" i="29"/>
  <c r="BV22" i="29"/>
  <c r="BV40" i="29"/>
  <c r="BV58" i="29"/>
  <c r="BV77" i="29"/>
  <c r="BV109" i="29"/>
  <c r="BV142" i="36"/>
  <c r="BV181" i="36"/>
  <c r="BV109" i="36"/>
  <c r="BV161" i="36"/>
  <c r="BV126" i="36"/>
  <c r="BV92" i="36"/>
  <c r="BV188" i="36"/>
  <c r="BV58" i="36"/>
  <c r="BV40" i="36"/>
  <c r="BV22" i="36"/>
  <c r="BV77" i="36"/>
  <c r="BV181" i="31"/>
  <c r="BV126" i="31"/>
  <c r="BV92" i="31"/>
  <c r="BV58" i="31"/>
  <c r="BV22" i="31"/>
  <c r="BV77" i="31"/>
  <c r="BV188" i="31"/>
  <c r="BV161" i="31"/>
  <c r="BV40" i="31"/>
  <c r="BV142" i="31"/>
  <c r="BV109" i="31"/>
  <c r="CH39" i="2"/>
  <c r="CH46" i="2" s="1"/>
  <c r="CG46" i="2"/>
  <c r="BR37" i="10"/>
  <c r="BS61" i="31"/>
  <c r="BS73" i="31" s="1"/>
  <c r="BS74" i="31" s="1"/>
  <c r="BS25" i="31"/>
  <c r="BS37" i="31" s="1"/>
  <c r="BR164" i="31"/>
  <c r="BR176" i="31" s="1"/>
  <c r="BR190" i="31" s="1"/>
  <c r="BR192" i="31" s="1"/>
  <c r="BR145" i="31"/>
  <c r="BR157" i="31" s="1"/>
  <c r="BP158" i="34"/>
  <c r="BP177" i="36"/>
  <c r="BP186" i="31"/>
  <c r="BP194" i="31" s="1"/>
  <c r="BS52" i="32"/>
  <c r="BS22" i="32"/>
  <c r="BO198" i="31"/>
  <c r="BP177" i="34"/>
  <c r="BS69" i="10"/>
  <c r="BS33" i="10"/>
  <c r="BP196" i="31"/>
  <c r="BP198" i="31" s="1"/>
  <c r="BP158" i="35"/>
  <c r="BN194" i="36"/>
  <c r="BO193" i="36"/>
  <c r="BP74" i="30"/>
  <c r="BO186" i="36"/>
  <c r="BQ182" i="31"/>
  <c r="BQ184" i="31" s="1"/>
  <c r="BQ157" i="35"/>
  <c r="BQ182" i="35" s="1"/>
  <c r="BQ158" i="31"/>
  <c r="BP177" i="35"/>
  <c r="BP158" i="36"/>
  <c r="BP190" i="35"/>
  <c r="BP192" i="35" s="1"/>
  <c r="BR73" i="36"/>
  <c r="BR74" i="36" s="1"/>
  <c r="BO197" i="36"/>
  <c r="BS59" i="10"/>
  <c r="BS23" i="10"/>
  <c r="BQ157" i="36"/>
  <c r="BQ182" i="36" s="1"/>
  <c r="BO196" i="36"/>
  <c r="BP189" i="36"/>
  <c r="BP191" i="36" s="1"/>
  <c r="BP178" i="36"/>
  <c r="BP179" i="36" s="1"/>
  <c r="BQ178" i="31"/>
  <c r="BQ179" i="31" s="1"/>
  <c r="BR73" i="34"/>
  <c r="BR179" i="34" s="1"/>
  <c r="BQ183" i="31"/>
  <c r="BQ185" i="31" s="1"/>
  <c r="BP182" i="36"/>
  <c r="BQ177" i="31"/>
  <c r="BN194" i="35"/>
  <c r="BN194" i="34"/>
  <c r="BP190" i="36"/>
  <c r="BP192" i="36" s="1"/>
  <c r="BP183" i="36"/>
  <c r="BP185" i="36" s="1"/>
  <c r="BQ176" i="36"/>
  <c r="BN198" i="35"/>
  <c r="BN198" i="34"/>
  <c r="BS23" i="34"/>
  <c r="BS59" i="34"/>
  <c r="BR162" i="34"/>
  <c r="BR143" i="34"/>
  <c r="BR37" i="34"/>
  <c r="BS24" i="36"/>
  <c r="BS60" i="36"/>
  <c r="BR144" i="36"/>
  <c r="BR163" i="36"/>
  <c r="BX30" i="35"/>
  <c r="BX66" i="35"/>
  <c r="BW150" i="35"/>
  <c r="BW169" i="35"/>
  <c r="BS34" i="36"/>
  <c r="BS70" i="36"/>
  <c r="BR173" i="36"/>
  <c r="BR154" i="36"/>
  <c r="BR37" i="36"/>
  <c r="BS52" i="2"/>
  <c r="BS22" i="2"/>
  <c r="BS35" i="34"/>
  <c r="BS71" i="34"/>
  <c r="BR174" i="34"/>
  <c r="BR155" i="34"/>
  <c r="BS34" i="35"/>
  <c r="BS70" i="35"/>
  <c r="BR154" i="35"/>
  <c r="BR173" i="35"/>
  <c r="BT63" i="31"/>
  <c r="BT27" i="31"/>
  <c r="BS147" i="31"/>
  <c r="BS166" i="31"/>
  <c r="BX25" i="35"/>
  <c r="BX61" i="35"/>
  <c r="BW164" i="35"/>
  <c r="BW145" i="35"/>
  <c r="BR31" i="2"/>
  <c r="BS59" i="2"/>
  <c r="BQ176" i="35"/>
  <c r="BS25" i="36"/>
  <c r="BS61" i="36"/>
  <c r="BR164" i="36"/>
  <c r="BR145" i="36"/>
  <c r="BS32" i="34"/>
  <c r="BS68" i="34"/>
  <c r="BR171" i="34"/>
  <c r="BR152" i="34"/>
  <c r="BS34" i="34"/>
  <c r="BS70" i="34"/>
  <c r="BR154" i="34"/>
  <c r="BR173" i="34"/>
  <c r="BS31" i="35"/>
  <c r="BS67" i="35"/>
  <c r="BR170" i="35"/>
  <c r="BR151" i="35"/>
  <c r="BT68" i="31"/>
  <c r="BT32" i="31"/>
  <c r="BS152" i="31"/>
  <c r="BS171" i="31"/>
  <c r="BQ74" i="34"/>
  <c r="BT60" i="31"/>
  <c r="BT24" i="31"/>
  <c r="BS163" i="31"/>
  <c r="BS144" i="31"/>
  <c r="BP190" i="34"/>
  <c r="BP192" i="34" s="1"/>
  <c r="BP183" i="34"/>
  <c r="BP185" i="34" s="1"/>
  <c r="CA26" i="35"/>
  <c r="CA62" i="35"/>
  <c r="BZ146" i="35"/>
  <c r="BZ165" i="35"/>
  <c r="BS28" i="36"/>
  <c r="BS64" i="36"/>
  <c r="BR148" i="36"/>
  <c r="BR167" i="36"/>
  <c r="BS35" i="36"/>
  <c r="BS71" i="36"/>
  <c r="BR174" i="36"/>
  <c r="BR155" i="36"/>
  <c r="BT62" i="31"/>
  <c r="BS146" i="31"/>
  <c r="BS165" i="31"/>
  <c r="BT26" i="31"/>
  <c r="BU67" i="31"/>
  <c r="BU31" i="31"/>
  <c r="BT170" i="31"/>
  <c r="BT151" i="31"/>
  <c r="BS29" i="34"/>
  <c r="BS65" i="34"/>
  <c r="BR168" i="34"/>
  <c r="BR149" i="34"/>
  <c r="BS31" i="36"/>
  <c r="BS67" i="36"/>
  <c r="BR151" i="36"/>
  <c r="BR170" i="36"/>
  <c r="BS33" i="34"/>
  <c r="BS69" i="34"/>
  <c r="BR172" i="34"/>
  <c r="BR153" i="34"/>
  <c r="BR73" i="35"/>
  <c r="BR74" i="35" s="1"/>
  <c r="BT69" i="31"/>
  <c r="BS172" i="31"/>
  <c r="BT33" i="31"/>
  <c r="BS153" i="31"/>
  <c r="BW27" i="35"/>
  <c r="BW63" i="35"/>
  <c r="BV166" i="35"/>
  <c r="BV147" i="35"/>
  <c r="BS28" i="34"/>
  <c r="BS64" i="34"/>
  <c r="BR167" i="34"/>
  <c r="BR148" i="34"/>
  <c r="BS32" i="36"/>
  <c r="BS68" i="36"/>
  <c r="BR152" i="36"/>
  <c r="BR171" i="36"/>
  <c r="BX29" i="35"/>
  <c r="BX65" i="35"/>
  <c r="BW168" i="35"/>
  <c r="BW149" i="35"/>
  <c r="BS27" i="34"/>
  <c r="BS63" i="34"/>
  <c r="BR147" i="34"/>
  <c r="BR166" i="34"/>
  <c r="BT66" i="31"/>
  <c r="BS150" i="31"/>
  <c r="BS169" i="31"/>
  <c r="BT30" i="31"/>
  <c r="BX33" i="35"/>
  <c r="BX69" i="35"/>
  <c r="BW172" i="35"/>
  <c r="BW153" i="35"/>
  <c r="BS31" i="34"/>
  <c r="BS67" i="34"/>
  <c r="BR170" i="34"/>
  <c r="BR151" i="34"/>
  <c r="BQ176" i="34"/>
  <c r="BS27" i="36"/>
  <c r="BS63" i="36"/>
  <c r="BR166" i="36"/>
  <c r="BR147" i="36"/>
  <c r="BU24" i="35"/>
  <c r="BU60" i="35"/>
  <c r="BT163" i="35"/>
  <c r="BT144" i="35"/>
  <c r="BS23" i="35"/>
  <c r="BS59" i="35"/>
  <c r="BR162" i="35"/>
  <c r="BR143" i="35"/>
  <c r="BR37" i="35"/>
  <c r="BT23" i="36"/>
  <c r="BT59" i="36"/>
  <c r="BS162" i="36"/>
  <c r="BS143" i="36"/>
  <c r="BX35" i="35"/>
  <c r="BX71" i="35"/>
  <c r="BW155" i="35"/>
  <c r="BW174" i="35"/>
  <c r="BV29" i="36"/>
  <c r="BV65" i="36"/>
  <c r="BU149" i="36"/>
  <c r="BU168" i="36"/>
  <c r="BO196" i="35"/>
  <c r="BO184" i="35"/>
  <c r="BO186" i="35" s="1"/>
  <c r="BQ157" i="34"/>
  <c r="BS26" i="34"/>
  <c r="BS62" i="34"/>
  <c r="BR146" i="34"/>
  <c r="BR165" i="34"/>
  <c r="BS30" i="34"/>
  <c r="BS66" i="34"/>
  <c r="BR150" i="34"/>
  <c r="BR169" i="34"/>
  <c r="BT71" i="31"/>
  <c r="BT35" i="31"/>
  <c r="BS155" i="31"/>
  <c r="BS174" i="31"/>
  <c r="BS26" i="36"/>
  <c r="BS62" i="36"/>
  <c r="BR146" i="36"/>
  <c r="BR165" i="36"/>
  <c r="BT70" i="31"/>
  <c r="BT34" i="31"/>
  <c r="BS154" i="31"/>
  <c r="BS173" i="31"/>
  <c r="BO191" i="34"/>
  <c r="BO193" i="34" s="1"/>
  <c r="BO197" i="34"/>
  <c r="BP189" i="34"/>
  <c r="BP182" i="34"/>
  <c r="BS24" i="34"/>
  <c r="BS60" i="34"/>
  <c r="BR163" i="34"/>
  <c r="BR144" i="34"/>
  <c r="BO196" i="34"/>
  <c r="BO184" i="34"/>
  <c r="BO186" i="34" s="1"/>
  <c r="BT65" i="31"/>
  <c r="BS168" i="31"/>
  <c r="BS149" i="31"/>
  <c r="BT29" i="31"/>
  <c r="BT64" i="31"/>
  <c r="BT28" i="31"/>
  <c r="BS167" i="31"/>
  <c r="BS148" i="31"/>
  <c r="BP182" i="35"/>
  <c r="BP189" i="35"/>
  <c r="BP178" i="35"/>
  <c r="BP179" i="35" s="1"/>
  <c r="BS25" i="34"/>
  <c r="BS61" i="34"/>
  <c r="BR145" i="34"/>
  <c r="BR164" i="34"/>
  <c r="BW28" i="35"/>
  <c r="BW64" i="35"/>
  <c r="BV148" i="35"/>
  <c r="BV167" i="35"/>
  <c r="BW32" i="35"/>
  <c r="BW68" i="35"/>
  <c r="BV152" i="35"/>
  <c r="BV171" i="35"/>
  <c r="BS30" i="36"/>
  <c r="BS66" i="36"/>
  <c r="BR150" i="36"/>
  <c r="BR169" i="36"/>
  <c r="BS33" i="36"/>
  <c r="BS69" i="36"/>
  <c r="BR172" i="36"/>
  <c r="BR153" i="36"/>
  <c r="BO197" i="35"/>
  <c r="BO191" i="35"/>
  <c r="BO193" i="35" s="1"/>
  <c r="CB41" i="33"/>
  <c r="CA55" i="33"/>
  <c r="CF41" i="30"/>
  <c r="CE55" i="30"/>
  <c r="BR61" i="32"/>
  <c r="BR62" i="32" s="1"/>
  <c r="BT21" i="32"/>
  <c r="BU51" i="32" s="1"/>
  <c r="BT29" i="32"/>
  <c r="BU59" i="32" s="1"/>
  <c r="CD41" i="10"/>
  <c r="CC55" i="10"/>
  <c r="CA41" i="34"/>
  <c r="BZ55" i="34"/>
  <c r="BN194" i="30"/>
  <c r="BN198" i="30"/>
  <c r="BR172" i="30"/>
  <c r="BR153" i="30"/>
  <c r="BS33" i="30"/>
  <c r="BT69" i="30" s="1"/>
  <c r="BS29" i="33"/>
  <c r="BT65" i="33" s="1"/>
  <c r="BP158" i="30"/>
  <c r="BS29" i="30"/>
  <c r="BT65" i="30" s="1"/>
  <c r="BR168" i="30"/>
  <c r="BR149" i="30"/>
  <c r="BR169" i="30"/>
  <c r="BS30" i="30"/>
  <c r="BT66" i="30" s="1"/>
  <c r="BR150" i="30"/>
  <c r="BS30" i="33"/>
  <c r="BT66" i="33" s="1"/>
  <c r="BR164" i="30"/>
  <c r="BS25" i="30"/>
  <c r="BT61" i="30" s="1"/>
  <c r="BR145" i="30"/>
  <c r="BS27" i="33"/>
  <c r="BT63" i="33" s="1"/>
  <c r="BO197" i="30"/>
  <c r="BO191" i="30"/>
  <c r="BO193" i="30" s="1"/>
  <c r="BS35" i="33"/>
  <c r="BT71" i="33" s="1"/>
  <c r="BR162" i="30"/>
  <c r="BR143" i="30"/>
  <c r="BR37" i="30"/>
  <c r="BS23" i="30"/>
  <c r="BT59" i="30" s="1"/>
  <c r="BS24" i="33"/>
  <c r="BT60" i="33" s="1"/>
  <c r="BQ157" i="30"/>
  <c r="BP183" i="30"/>
  <c r="BP185" i="30" s="1"/>
  <c r="BP190" i="30"/>
  <c r="BP192" i="30" s="1"/>
  <c r="BP182" i="30"/>
  <c r="BP189" i="30"/>
  <c r="BP178" i="30"/>
  <c r="BP179" i="30" s="1"/>
  <c r="BO184" i="30"/>
  <c r="BO186" i="30" s="1"/>
  <c r="BO196" i="30"/>
  <c r="BS34" i="33"/>
  <c r="BT70" i="33" s="1"/>
  <c r="BQ73" i="30"/>
  <c r="BT25" i="33"/>
  <c r="BU61" i="33" s="1"/>
  <c r="BS26" i="33"/>
  <c r="BT62" i="33" s="1"/>
  <c r="BR147" i="30"/>
  <c r="BR166" i="30"/>
  <c r="BS27" i="30"/>
  <c r="BT63" i="30" s="1"/>
  <c r="BR155" i="30"/>
  <c r="BR174" i="30"/>
  <c r="BS35" i="30"/>
  <c r="BT71" i="30" s="1"/>
  <c r="BS31" i="33"/>
  <c r="BT67" i="33" s="1"/>
  <c r="BR173" i="30"/>
  <c r="BR154" i="30"/>
  <c r="BS34" i="30"/>
  <c r="BT70" i="30" s="1"/>
  <c r="BR146" i="30"/>
  <c r="BR165" i="30"/>
  <c r="BS26" i="30"/>
  <c r="BT62" i="30" s="1"/>
  <c r="BS33" i="33"/>
  <c r="BT69" i="33" s="1"/>
  <c r="BR144" i="30"/>
  <c r="BR163" i="30"/>
  <c r="BS24" i="30"/>
  <c r="BT60" i="30" s="1"/>
  <c r="BS32" i="33"/>
  <c r="BT68" i="33" s="1"/>
  <c r="BQ73" i="33"/>
  <c r="BQ74" i="33" s="1"/>
  <c r="BS28" i="33"/>
  <c r="BT64" i="33" s="1"/>
  <c r="BR171" i="30"/>
  <c r="BR152" i="30"/>
  <c r="BS32" i="30"/>
  <c r="BT68" i="30" s="1"/>
  <c r="BS23" i="33"/>
  <c r="BT59" i="33" s="1"/>
  <c r="BR37" i="33"/>
  <c r="BP177" i="30"/>
  <c r="BS31" i="30"/>
  <c r="BT67" i="30" s="1"/>
  <c r="BR151" i="30"/>
  <c r="BR170" i="30"/>
  <c r="BS28" i="30"/>
  <c r="BT64" i="30" s="1"/>
  <c r="BR167" i="30"/>
  <c r="BR148" i="30"/>
  <c r="BQ176" i="30"/>
  <c r="BT23" i="31"/>
  <c r="BU59" i="31" s="1"/>
  <c r="BS143" i="31"/>
  <c r="BS162" i="31"/>
  <c r="BQ191" i="31"/>
  <c r="BQ193" i="31" s="1"/>
  <c r="BQ197" i="31"/>
  <c r="BU25" i="32"/>
  <c r="BV55" i="32" s="1"/>
  <c r="BT25" i="2"/>
  <c r="BU55" i="2" s="1"/>
  <c r="BR73" i="10"/>
  <c r="BR74" i="10" s="1"/>
  <c r="BT23" i="2"/>
  <c r="BU53" i="2" s="1"/>
  <c r="BT26" i="2"/>
  <c r="BU56" i="2" s="1"/>
  <c r="BT27" i="2"/>
  <c r="BU57" i="2" s="1"/>
  <c r="BT28" i="2"/>
  <c r="BU58" i="2" s="1"/>
  <c r="BT24" i="2"/>
  <c r="BU54" i="2" s="1"/>
  <c r="BT21" i="2"/>
  <c r="BU51" i="2" s="1"/>
  <c r="BU20" i="2"/>
  <c r="BV50" i="2" s="1"/>
  <c r="BR61" i="2"/>
  <c r="BR62" i="2" s="1"/>
  <c r="BS29" i="2"/>
  <c r="BT59" i="2" s="1"/>
  <c r="BT27" i="10"/>
  <c r="BU63" i="10" s="1"/>
  <c r="BT31" i="10"/>
  <c r="BU67" i="10" s="1"/>
  <c r="BT25" i="10"/>
  <c r="BU61" i="10" s="1"/>
  <c r="BT34" i="10"/>
  <c r="BU70" i="10" s="1"/>
  <c r="BT29" i="10"/>
  <c r="BU65" i="10" s="1"/>
  <c r="BT28" i="10"/>
  <c r="BU64" i="10" s="1"/>
  <c r="BT26" i="10"/>
  <c r="BU62" i="10" s="1"/>
  <c r="BU24" i="10"/>
  <c r="BV60" i="10" s="1"/>
  <c r="BT35" i="10"/>
  <c r="BU71" i="10" s="1"/>
  <c r="BT32" i="10"/>
  <c r="BU68" i="10" s="1"/>
  <c r="BU24" i="32"/>
  <c r="BV54" i="32" s="1"/>
  <c r="BU23" i="32"/>
  <c r="BV53" i="32" s="1"/>
  <c r="BU27" i="32"/>
  <c r="BV57" i="32" s="1"/>
  <c r="BV20" i="32"/>
  <c r="BW50" i="32" s="1"/>
  <c r="BU26" i="32"/>
  <c r="BV56" i="32" s="1"/>
  <c r="BW2" i="50" l="1"/>
  <c r="BV21" i="50"/>
  <c r="BV23" i="50" s="1"/>
  <c r="BW20" i="50"/>
  <c r="BW27" i="50"/>
  <c r="BS31" i="32"/>
  <c r="BT58" i="32"/>
  <c r="BT28" i="32"/>
  <c r="BT66" i="10"/>
  <c r="BT30" i="10"/>
  <c r="BO198" i="34"/>
  <c r="BQ189" i="35"/>
  <c r="BQ191" i="35" s="1"/>
  <c r="BW126" i="30"/>
  <c r="BW22" i="30"/>
  <c r="BW188" i="30"/>
  <c r="BW161" i="30"/>
  <c r="BW142" i="30"/>
  <c r="BW58" i="30"/>
  <c r="BW77" i="30"/>
  <c r="BW92" i="30"/>
  <c r="BW181" i="30"/>
  <c r="BW109" i="30"/>
  <c r="BW40" i="30"/>
  <c r="BW92" i="10"/>
  <c r="BW58" i="10"/>
  <c r="BW22" i="10"/>
  <c r="BW77" i="10"/>
  <c r="BW40" i="10"/>
  <c r="BW126" i="36"/>
  <c r="BW188" i="36"/>
  <c r="BW161" i="36"/>
  <c r="BW22" i="36"/>
  <c r="BW181" i="36"/>
  <c r="BW77" i="36"/>
  <c r="BW40" i="36"/>
  <c r="BW92" i="36"/>
  <c r="BW58" i="36"/>
  <c r="BW109" i="36"/>
  <c r="BW142" i="36"/>
  <c r="BX34" i="28"/>
  <c r="BX59" i="28" s="1"/>
  <c r="BW142" i="31"/>
  <c r="BW109" i="31"/>
  <c r="BW77" i="31"/>
  <c r="BW40" i="31"/>
  <c r="BW58" i="31"/>
  <c r="BW161" i="31"/>
  <c r="BW22" i="31"/>
  <c r="BW188" i="31"/>
  <c r="BW126" i="31"/>
  <c r="BW181" i="31"/>
  <c r="BW92" i="31"/>
  <c r="BW92" i="33"/>
  <c r="BW58" i="33"/>
  <c r="BW22" i="33"/>
  <c r="BW40" i="33"/>
  <c r="BW77" i="33"/>
  <c r="BX4" i="43"/>
  <c r="BX4" i="50" s="1"/>
  <c r="BX4" i="35"/>
  <c r="BX4" i="33"/>
  <c r="BX4" i="31"/>
  <c r="BX4" i="29"/>
  <c r="BX4" i="34"/>
  <c r="BX4" i="10"/>
  <c r="BX4" i="32"/>
  <c r="BX4" i="30"/>
  <c r="BX4" i="36"/>
  <c r="BX77" i="2"/>
  <c r="BX65" i="2"/>
  <c r="BX49" i="2"/>
  <c r="BX34" i="2"/>
  <c r="BX19" i="2"/>
  <c r="BW142" i="35"/>
  <c r="BW161" i="35"/>
  <c r="BW126" i="35"/>
  <c r="BW58" i="35"/>
  <c r="BW40" i="35"/>
  <c r="BW188" i="35"/>
  <c r="BW22" i="35"/>
  <c r="BW92" i="35"/>
  <c r="BW181" i="35"/>
  <c r="BW109" i="35"/>
  <c r="BW77" i="35"/>
  <c r="BZ5" i="28"/>
  <c r="BY4" i="2"/>
  <c r="BY13" i="28"/>
  <c r="BY21" i="28"/>
  <c r="BW76" i="43"/>
  <c r="BW58" i="43"/>
  <c r="BW40" i="43"/>
  <c r="BW89" i="43"/>
  <c r="BW22" i="43"/>
  <c r="BW65" i="32"/>
  <c r="BW49" i="32"/>
  <c r="BW19" i="32"/>
  <c r="BW34" i="32"/>
  <c r="BW77" i="32"/>
  <c r="BW67" i="28"/>
  <c r="BW75" i="28" s="1"/>
  <c r="BW87" i="28"/>
  <c r="BW95" i="28" s="1"/>
  <c r="BW103" i="28" s="1"/>
  <c r="BW126" i="29"/>
  <c r="BW181" i="29"/>
  <c r="BW142" i="29"/>
  <c r="BW188" i="29"/>
  <c r="BW22" i="29"/>
  <c r="BW161" i="29"/>
  <c r="BW40" i="29"/>
  <c r="BW58" i="29"/>
  <c r="BW92" i="29"/>
  <c r="BW77" i="29"/>
  <c r="BW109" i="29"/>
  <c r="BW161" i="34"/>
  <c r="BW126" i="34"/>
  <c r="BW142" i="34"/>
  <c r="BW77" i="34"/>
  <c r="BW22" i="34"/>
  <c r="BW40" i="34"/>
  <c r="BW181" i="34"/>
  <c r="BW109" i="34"/>
  <c r="BW188" i="34"/>
  <c r="BW92" i="34"/>
  <c r="BW58" i="34"/>
  <c r="BT61" i="31"/>
  <c r="BT73" i="31" s="1"/>
  <c r="BT74" i="31" s="1"/>
  <c r="BT25" i="31"/>
  <c r="BT37" i="31" s="1"/>
  <c r="BS164" i="31"/>
  <c r="BS176" i="31" s="1"/>
  <c r="BS190" i="31" s="1"/>
  <c r="BS192" i="31" s="1"/>
  <c r="BS145" i="31"/>
  <c r="BS157" i="31" s="1"/>
  <c r="BT52" i="32"/>
  <c r="BT22" i="32"/>
  <c r="BT31" i="32" s="1"/>
  <c r="BS37" i="10"/>
  <c r="BT69" i="10"/>
  <c r="BT33" i="10"/>
  <c r="BR158" i="31"/>
  <c r="BQ186" i="31"/>
  <c r="BQ194" i="31" s="1"/>
  <c r="BQ158" i="35"/>
  <c r="BQ196" i="31"/>
  <c r="BQ198" i="31" s="1"/>
  <c r="BO194" i="36"/>
  <c r="BS73" i="35"/>
  <c r="BS74" i="35" s="1"/>
  <c r="BO198" i="36"/>
  <c r="BQ74" i="30"/>
  <c r="BQ177" i="35"/>
  <c r="BQ178" i="36"/>
  <c r="BQ179" i="36" s="1"/>
  <c r="BQ158" i="36"/>
  <c r="BP193" i="36"/>
  <c r="BR177" i="31"/>
  <c r="BR74" i="34"/>
  <c r="BP196" i="36"/>
  <c r="BQ189" i="36"/>
  <c r="BQ191" i="36" s="1"/>
  <c r="BP197" i="36"/>
  <c r="BR183" i="31"/>
  <c r="BR185" i="31" s="1"/>
  <c r="BQ178" i="35"/>
  <c r="BQ179" i="35" s="1"/>
  <c r="BT59" i="10"/>
  <c r="BT23" i="10"/>
  <c r="BP184" i="36"/>
  <c r="BP186" i="36" s="1"/>
  <c r="BR189" i="31"/>
  <c r="BR197" i="31" s="1"/>
  <c r="BR182" i="31"/>
  <c r="BR178" i="31"/>
  <c r="BR179" i="31" s="1"/>
  <c r="BR157" i="36"/>
  <c r="BR182" i="36" s="1"/>
  <c r="BQ177" i="36"/>
  <c r="BQ190" i="36"/>
  <c r="BQ192" i="36" s="1"/>
  <c r="BS73" i="36"/>
  <c r="BS74" i="36" s="1"/>
  <c r="BQ183" i="36"/>
  <c r="BQ185" i="36" s="1"/>
  <c r="BO194" i="35"/>
  <c r="BO194" i="34"/>
  <c r="BR176" i="36"/>
  <c r="BT30" i="36"/>
  <c r="BT66" i="36"/>
  <c r="BS169" i="36"/>
  <c r="BS150" i="36"/>
  <c r="BP191" i="34"/>
  <c r="BP193" i="34" s="1"/>
  <c r="BP197" i="34"/>
  <c r="BY29" i="35"/>
  <c r="BY65" i="35"/>
  <c r="BX168" i="35"/>
  <c r="BX149" i="35"/>
  <c r="BY30" i="35"/>
  <c r="BY66" i="35"/>
  <c r="BX169" i="35"/>
  <c r="BX150" i="35"/>
  <c r="BV24" i="35"/>
  <c r="BV60" i="35"/>
  <c r="BU144" i="35"/>
  <c r="BU163" i="35"/>
  <c r="BT35" i="34"/>
  <c r="BT71" i="34"/>
  <c r="BS155" i="34"/>
  <c r="BS174" i="34"/>
  <c r="BP191" i="35"/>
  <c r="BP193" i="35" s="1"/>
  <c r="BP197" i="35"/>
  <c r="BT24" i="34"/>
  <c r="BT60" i="34"/>
  <c r="BS144" i="34"/>
  <c r="BS163" i="34"/>
  <c r="BU70" i="31"/>
  <c r="BU34" i="31"/>
  <c r="BT154" i="31"/>
  <c r="BT173" i="31"/>
  <c r="BU71" i="31"/>
  <c r="BU35" i="31"/>
  <c r="BT174" i="31"/>
  <c r="BT155" i="31"/>
  <c r="BR157" i="35"/>
  <c r="BT31" i="34"/>
  <c r="BT67" i="34"/>
  <c r="BS170" i="34"/>
  <c r="BS151" i="34"/>
  <c r="BT33" i="34"/>
  <c r="BT69" i="34"/>
  <c r="BS172" i="34"/>
  <c r="BS153" i="34"/>
  <c r="BT29" i="34"/>
  <c r="BT65" i="34"/>
  <c r="BS149" i="34"/>
  <c r="BS168" i="34"/>
  <c r="BU68" i="31"/>
  <c r="BT152" i="31"/>
  <c r="BT171" i="31"/>
  <c r="BU32" i="31"/>
  <c r="BT52" i="2"/>
  <c r="BT22" i="2"/>
  <c r="BP184" i="35"/>
  <c r="BP186" i="35" s="1"/>
  <c r="BP196" i="35"/>
  <c r="BP196" i="34"/>
  <c r="BP184" i="34"/>
  <c r="BP186" i="34" s="1"/>
  <c r="BO198" i="35"/>
  <c r="BY35" i="35"/>
  <c r="BY71" i="35"/>
  <c r="BX155" i="35"/>
  <c r="BX174" i="35"/>
  <c r="BR176" i="35"/>
  <c r="BU69" i="31"/>
  <c r="BT172" i="31"/>
  <c r="BT153" i="31"/>
  <c r="BU33" i="31"/>
  <c r="BT28" i="36"/>
  <c r="BT64" i="36"/>
  <c r="BS148" i="36"/>
  <c r="BS167" i="36"/>
  <c r="BT24" i="36"/>
  <c r="BT60" i="36"/>
  <c r="BS163" i="36"/>
  <c r="BS144" i="36"/>
  <c r="BT23" i="35"/>
  <c r="BT59" i="35"/>
  <c r="BS143" i="35"/>
  <c r="BS37" i="35"/>
  <c r="BS162" i="35"/>
  <c r="BT27" i="36"/>
  <c r="BT63" i="36"/>
  <c r="BS147" i="36"/>
  <c r="BS166" i="36"/>
  <c r="BV67" i="31"/>
  <c r="BV31" i="31"/>
  <c r="BU170" i="31"/>
  <c r="BU151" i="31"/>
  <c r="BU60" i="31"/>
  <c r="BT163" i="31"/>
  <c r="BT144" i="31"/>
  <c r="BU24" i="31"/>
  <c r="BY25" i="35"/>
  <c r="BY61" i="35"/>
  <c r="BX164" i="35"/>
  <c r="BX145" i="35"/>
  <c r="BT34" i="35"/>
  <c r="BT70" i="35"/>
  <c r="BS154" i="35"/>
  <c r="BS173" i="35"/>
  <c r="BR157" i="34"/>
  <c r="BX28" i="35"/>
  <c r="BX64" i="35"/>
  <c r="BW167" i="35"/>
  <c r="BW148" i="35"/>
  <c r="BS37" i="36"/>
  <c r="BT28" i="34"/>
  <c r="BT64" i="34"/>
  <c r="BS148" i="34"/>
  <c r="BS167" i="34"/>
  <c r="BU64" i="31"/>
  <c r="BT167" i="31"/>
  <c r="BT148" i="31"/>
  <c r="BU28" i="31"/>
  <c r="BQ182" i="34"/>
  <c r="BQ189" i="34"/>
  <c r="BQ190" i="34"/>
  <c r="BQ192" i="34" s="1"/>
  <c r="BQ183" i="34"/>
  <c r="BQ185" i="34" s="1"/>
  <c r="BY33" i="35"/>
  <c r="BY69" i="35"/>
  <c r="BX153" i="35"/>
  <c r="BX172" i="35"/>
  <c r="BT31" i="36"/>
  <c r="BT67" i="36"/>
  <c r="BS151" i="36"/>
  <c r="BS170" i="36"/>
  <c r="BQ184" i="35"/>
  <c r="BR176" i="34"/>
  <c r="BT26" i="34"/>
  <c r="BT62" i="34"/>
  <c r="BS146" i="34"/>
  <c r="BS165" i="34"/>
  <c r="BT34" i="34"/>
  <c r="BT70" i="34"/>
  <c r="BS154" i="34"/>
  <c r="BS173" i="34"/>
  <c r="BT25" i="36"/>
  <c r="BT61" i="36"/>
  <c r="BS164" i="36"/>
  <c r="BS145" i="36"/>
  <c r="BT26" i="36"/>
  <c r="BT62" i="36"/>
  <c r="BS165" i="36"/>
  <c r="BS146" i="36"/>
  <c r="BT30" i="34"/>
  <c r="BT66" i="34"/>
  <c r="BS169" i="34"/>
  <c r="BS150" i="34"/>
  <c r="BW29" i="36"/>
  <c r="BW65" i="36"/>
  <c r="BV168" i="36"/>
  <c r="BV149" i="36"/>
  <c r="BU66" i="31"/>
  <c r="BT150" i="31"/>
  <c r="BU30" i="31"/>
  <c r="BT169" i="31"/>
  <c r="BU62" i="31"/>
  <c r="BT165" i="31"/>
  <c r="BU26" i="31"/>
  <c r="BT146" i="31"/>
  <c r="BT35" i="36"/>
  <c r="BT71" i="36"/>
  <c r="BS174" i="36"/>
  <c r="BS155" i="36"/>
  <c r="CB26" i="35"/>
  <c r="CB62" i="35"/>
  <c r="CA165" i="35"/>
  <c r="CA146" i="35"/>
  <c r="BT31" i="35"/>
  <c r="BT67" i="35"/>
  <c r="BS151" i="35"/>
  <c r="BS170" i="35"/>
  <c r="BQ183" i="35"/>
  <c r="BQ185" i="35" s="1"/>
  <c r="BQ190" i="35"/>
  <c r="BQ192" i="35" s="1"/>
  <c r="BS73" i="34"/>
  <c r="BS179" i="34" s="1"/>
  <c r="BQ158" i="34"/>
  <c r="BQ184" i="36"/>
  <c r="BT33" i="36"/>
  <c r="BT69" i="36"/>
  <c r="BS153" i="36"/>
  <c r="BS172" i="36"/>
  <c r="BX32" i="35"/>
  <c r="BX68" i="35"/>
  <c r="BW152" i="35"/>
  <c r="BW171" i="35"/>
  <c r="BT25" i="34"/>
  <c r="BT61" i="34"/>
  <c r="BS164" i="34"/>
  <c r="BS145" i="34"/>
  <c r="BU65" i="31"/>
  <c r="BU29" i="31"/>
  <c r="BT149" i="31"/>
  <c r="BT168" i="31"/>
  <c r="BU23" i="36"/>
  <c r="BU59" i="36"/>
  <c r="BT162" i="36"/>
  <c r="BT143" i="36"/>
  <c r="BT27" i="34"/>
  <c r="BT63" i="34"/>
  <c r="BS166" i="34"/>
  <c r="BS147" i="34"/>
  <c r="BT32" i="36"/>
  <c r="BT68" i="36"/>
  <c r="BS152" i="36"/>
  <c r="BS171" i="36"/>
  <c r="BX27" i="35"/>
  <c r="BX63" i="35"/>
  <c r="BW147" i="35"/>
  <c r="BW166" i="35"/>
  <c r="BT32" i="34"/>
  <c r="BT68" i="34"/>
  <c r="BS152" i="34"/>
  <c r="BS171" i="34"/>
  <c r="BU63" i="31"/>
  <c r="BT166" i="31"/>
  <c r="BU27" i="31"/>
  <c r="BT147" i="31"/>
  <c r="BT34" i="36"/>
  <c r="BT70" i="36"/>
  <c r="BS173" i="36"/>
  <c r="BS154" i="36"/>
  <c r="BT23" i="34"/>
  <c r="BT59" i="34"/>
  <c r="BS37" i="34"/>
  <c r="BS162" i="34"/>
  <c r="BS143" i="34"/>
  <c r="BQ177" i="34"/>
  <c r="CC41" i="33"/>
  <c r="CB55" i="33"/>
  <c r="CG41" i="30"/>
  <c r="CF55" i="30"/>
  <c r="BS61" i="32"/>
  <c r="BS62" i="32" s="1"/>
  <c r="BU29" i="32"/>
  <c r="BV59" i="32" s="1"/>
  <c r="BU21" i="32"/>
  <c r="BV51" i="32" s="1"/>
  <c r="CE41" i="10"/>
  <c r="CD55" i="10"/>
  <c r="BO198" i="30"/>
  <c r="CB41" i="34"/>
  <c r="CA55" i="34"/>
  <c r="BR73" i="33"/>
  <c r="BR74" i="33" s="1"/>
  <c r="BT24" i="33"/>
  <c r="BU60" i="33" s="1"/>
  <c r="BT29" i="33"/>
  <c r="BU65" i="33" s="1"/>
  <c r="BT28" i="33"/>
  <c r="BU64" i="33" s="1"/>
  <c r="BS173" i="30"/>
  <c r="BS154" i="30"/>
  <c r="BT34" i="30"/>
  <c r="BU70" i="30" s="1"/>
  <c r="BU25" i="33"/>
  <c r="BV61" i="33" s="1"/>
  <c r="BT34" i="33"/>
  <c r="BU70" i="33" s="1"/>
  <c r="BQ189" i="30"/>
  <c r="BQ182" i="30"/>
  <c r="BQ178" i="30"/>
  <c r="BQ179" i="30" s="1"/>
  <c r="BR157" i="30"/>
  <c r="BT31" i="30"/>
  <c r="BU67" i="30" s="1"/>
  <c r="BS151" i="30"/>
  <c r="BS170" i="30"/>
  <c r="BT23" i="33"/>
  <c r="BU59" i="33" s="1"/>
  <c r="BS37" i="33"/>
  <c r="BT26" i="30"/>
  <c r="BU62" i="30" s="1"/>
  <c r="BS146" i="30"/>
  <c r="BS165" i="30"/>
  <c r="BR176" i="30"/>
  <c r="BT33" i="33"/>
  <c r="BU69" i="33" s="1"/>
  <c r="BS166" i="30"/>
  <c r="BS147" i="30"/>
  <c r="BT27" i="30"/>
  <c r="BU63" i="30" s="1"/>
  <c r="BO194" i="30"/>
  <c r="BT28" i="30"/>
  <c r="BU64" i="30" s="1"/>
  <c r="BS167" i="30"/>
  <c r="BS148" i="30"/>
  <c r="BS152" i="30"/>
  <c r="BT32" i="30"/>
  <c r="BU68" i="30" s="1"/>
  <c r="BS171" i="30"/>
  <c r="BS164" i="30"/>
  <c r="BS145" i="30"/>
  <c r="BT25" i="30"/>
  <c r="BU61" i="30" s="1"/>
  <c r="BS168" i="30"/>
  <c r="BS149" i="30"/>
  <c r="BT29" i="30"/>
  <c r="BU65" i="30" s="1"/>
  <c r="BS153" i="30"/>
  <c r="BT33" i="30"/>
  <c r="BU69" i="30" s="1"/>
  <c r="BS172" i="30"/>
  <c r="BQ190" i="30"/>
  <c r="BQ192" i="30" s="1"/>
  <c r="BQ183" i="30"/>
  <c r="BQ185" i="30" s="1"/>
  <c r="BT32" i="33"/>
  <c r="BU68" i="33" s="1"/>
  <c r="BT31" i="33"/>
  <c r="BU67" i="33" s="1"/>
  <c r="BP197" i="30"/>
  <c r="BP191" i="30"/>
  <c r="BP193" i="30" s="1"/>
  <c r="BQ158" i="30"/>
  <c r="BP184" i="30"/>
  <c r="BP186" i="30" s="1"/>
  <c r="BP196" i="30"/>
  <c r="BT23" i="30"/>
  <c r="BU59" i="30" s="1"/>
  <c r="BS37" i="30"/>
  <c r="BS143" i="30"/>
  <c r="BS162" i="30"/>
  <c r="BQ177" i="30"/>
  <c r="BS163" i="30"/>
  <c r="BS144" i="30"/>
  <c r="BT24" i="30"/>
  <c r="BU60" i="30" s="1"/>
  <c r="BS155" i="30"/>
  <c r="BT35" i="30"/>
  <c r="BU71" i="30" s="1"/>
  <c r="BS174" i="30"/>
  <c r="BT26" i="33"/>
  <c r="BU62" i="33" s="1"/>
  <c r="BR73" i="30"/>
  <c r="BT35" i="33"/>
  <c r="BU71" i="33" s="1"/>
  <c r="BT27" i="33"/>
  <c r="BU63" i="33" s="1"/>
  <c r="BT30" i="33"/>
  <c r="BU66" i="33" s="1"/>
  <c r="BT30" i="30"/>
  <c r="BU66" i="30" s="1"/>
  <c r="BS150" i="30"/>
  <c r="BS169" i="30"/>
  <c r="BU23" i="31"/>
  <c r="BV59" i="31" s="1"/>
  <c r="BT162" i="31"/>
  <c r="BT143" i="31"/>
  <c r="BV25" i="32"/>
  <c r="BW55" i="32" s="1"/>
  <c r="BU25" i="2"/>
  <c r="BV55" i="2" s="1"/>
  <c r="BU24" i="2"/>
  <c r="BV54" i="2" s="1"/>
  <c r="BU23" i="2"/>
  <c r="BV53" i="2" s="1"/>
  <c r="BV20" i="2"/>
  <c r="BW50" i="2" s="1"/>
  <c r="BU28" i="2"/>
  <c r="BV58" i="2" s="1"/>
  <c r="BU27" i="2"/>
  <c r="BV57" i="2" s="1"/>
  <c r="BS61" i="2"/>
  <c r="BS62" i="2" s="1"/>
  <c r="BT29" i="2"/>
  <c r="BU21" i="2"/>
  <c r="BV51" i="2" s="1"/>
  <c r="BS31" i="2"/>
  <c r="BU26" i="2"/>
  <c r="BV56" i="2" s="1"/>
  <c r="BU32" i="10"/>
  <c r="BV68" i="10" s="1"/>
  <c r="BU26" i="10"/>
  <c r="BV62" i="10" s="1"/>
  <c r="BU28" i="10"/>
  <c r="BV64" i="10" s="1"/>
  <c r="BU31" i="10"/>
  <c r="BV67" i="10" s="1"/>
  <c r="BS73" i="10"/>
  <c r="BS74" i="10" s="1"/>
  <c r="BU29" i="10"/>
  <c r="BV65" i="10" s="1"/>
  <c r="BU34" i="10"/>
  <c r="BV70" i="10" s="1"/>
  <c r="BU35" i="10"/>
  <c r="BV71" i="10" s="1"/>
  <c r="BU25" i="10"/>
  <c r="BV61" i="10" s="1"/>
  <c r="BU27" i="10"/>
  <c r="BV63" i="10" s="1"/>
  <c r="BV24" i="10"/>
  <c r="BW60" i="10" s="1"/>
  <c r="BV26" i="32"/>
  <c r="BW56" i="32" s="1"/>
  <c r="BW20" i="32"/>
  <c r="BX50" i="32" s="1"/>
  <c r="BV24" i="32"/>
  <c r="BW54" i="32" s="1"/>
  <c r="BV27" i="32"/>
  <c r="BW57" i="32" s="1"/>
  <c r="BV23" i="32"/>
  <c r="BW53" i="32" s="1"/>
  <c r="BW21" i="50" l="1"/>
  <c r="BW23" i="50" s="1"/>
  <c r="BX2" i="50"/>
  <c r="BX20" i="50"/>
  <c r="BX27" i="50"/>
  <c r="BU58" i="32"/>
  <c r="BU28" i="32"/>
  <c r="BU66" i="10"/>
  <c r="BU30" i="10"/>
  <c r="BX126" i="29"/>
  <c r="BX181" i="29"/>
  <c r="BX188" i="29"/>
  <c r="BX92" i="29"/>
  <c r="BX22" i="29"/>
  <c r="BX161" i="29"/>
  <c r="BX40" i="29"/>
  <c r="BX58" i="29"/>
  <c r="BX142" i="29"/>
  <c r="BX77" i="29"/>
  <c r="BX109" i="29"/>
  <c r="BX181" i="31"/>
  <c r="BX161" i="31"/>
  <c r="BX109" i="31"/>
  <c r="BX92" i="31"/>
  <c r="BX40" i="31"/>
  <c r="BX22" i="31"/>
  <c r="BX58" i="31"/>
  <c r="BX142" i="31"/>
  <c r="BX188" i="31"/>
  <c r="BX126" i="31"/>
  <c r="BX77" i="31"/>
  <c r="BX67" i="28"/>
  <c r="BX75" i="28" s="1"/>
  <c r="BX87" i="28"/>
  <c r="BX95" i="28" s="1"/>
  <c r="BX103" i="28" s="1"/>
  <c r="BY34" i="28"/>
  <c r="BY59" i="28" s="1"/>
  <c r="BX77" i="33"/>
  <c r="BX40" i="33"/>
  <c r="BX58" i="33"/>
  <c r="BX92" i="33"/>
  <c r="BX22" i="33"/>
  <c r="BX109" i="36"/>
  <c r="BX92" i="36"/>
  <c r="BX181" i="36"/>
  <c r="BX161" i="36"/>
  <c r="BX126" i="36"/>
  <c r="BX188" i="36"/>
  <c r="BX142" i="36"/>
  <c r="BX58" i="36"/>
  <c r="BX77" i="36"/>
  <c r="BX22" i="36"/>
  <c r="BX40" i="36"/>
  <c r="BX161" i="35"/>
  <c r="BX92" i="35"/>
  <c r="BX188" i="35"/>
  <c r="BX109" i="35"/>
  <c r="BX58" i="35"/>
  <c r="BX142" i="35"/>
  <c r="BX22" i="35"/>
  <c r="BX126" i="35"/>
  <c r="BX77" i="35"/>
  <c r="BX181" i="35"/>
  <c r="BX40" i="35"/>
  <c r="BX22" i="30"/>
  <c r="BX181" i="30"/>
  <c r="BX161" i="30"/>
  <c r="BX188" i="30"/>
  <c r="BX142" i="30"/>
  <c r="BX40" i="30"/>
  <c r="BX77" i="30"/>
  <c r="BX92" i="30"/>
  <c r="BX109" i="30"/>
  <c r="BX58" i="30"/>
  <c r="BX126" i="30"/>
  <c r="BX76" i="43"/>
  <c r="BX58" i="43"/>
  <c r="BX40" i="43"/>
  <c r="BX89" i="43"/>
  <c r="BX22" i="43"/>
  <c r="BY4" i="43"/>
  <c r="BY4" i="50" s="1"/>
  <c r="BY4" i="35"/>
  <c r="BY4" i="33"/>
  <c r="BY4" i="31"/>
  <c r="BY4" i="34"/>
  <c r="BY4" i="29"/>
  <c r="BY4" i="32"/>
  <c r="BY4" i="10"/>
  <c r="BY4" i="30"/>
  <c r="BY4" i="36"/>
  <c r="BY77" i="2"/>
  <c r="BY65" i="2"/>
  <c r="BY49" i="2"/>
  <c r="BY34" i="2"/>
  <c r="BY19" i="2"/>
  <c r="BX77" i="32"/>
  <c r="BX19" i="32"/>
  <c r="BX49" i="32"/>
  <c r="BX65" i="32"/>
  <c r="BX34" i="32"/>
  <c r="CA5" i="28"/>
  <c r="BZ4" i="2"/>
  <c r="BZ21" i="28"/>
  <c r="BZ13" i="28"/>
  <c r="BX92" i="10"/>
  <c r="BX22" i="10"/>
  <c r="BX58" i="10"/>
  <c r="BX77" i="10"/>
  <c r="BX40" i="10"/>
  <c r="BX188" i="34"/>
  <c r="BX142" i="34"/>
  <c r="BX161" i="34"/>
  <c r="BX181" i="34"/>
  <c r="BX109" i="34"/>
  <c r="BX58" i="34"/>
  <c r="BX92" i="34"/>
  <c r="BX77" i="34"/>
  <c r="BX22" i="34"/>
  <c r="BX40" i="34"/>
  <c r="BX126" i="34"/>
  <c r="BT37" i="10"/>
  <c r="BU61" i="31"/>
  <c r="BU73" i="31" s="1"/>
  <c r="BU74" i="31" s="1"/>
  <c r="BT145" i="31"/>
  <c r="BT157" i="31" s="1"/>
  <c r="BT189" i="31" s="1"/>
  <c r="BT164" i="31"/>
  <c r="BT176" i="31" s="1"/>
  <c r="BT190" i="31" s="1"/>
  <c r="BT192" i="31" s="1"/>
  <c r="BU25" i="31"/>
  <c r="BU37" i="31" s="1"/>
  <c r="BR158" i="35"/>
  <c r="BS158" i="31"/>
  <c r="BU52" i="32"/>
  <c r="BU22" i="32"/>
  <c r="BU69" i="10"/>
  <c r="BU33" i="10"/>
  <c r="BR177" i="35"/>
  <c r="BP194" i="36"/>
  <c r="BR74" i="30"/>
  <c r="BR191" i="31"/>
  <c r="BR193" i="31" s="1"/>
  <c r="BT37" i="36"/>
  <c r="BR177" i="34"/>
  <c r="BP198" i="36"/>
  <c r="BP194" i="35"/>
  <c r="BR189" i="36"/>
  <c r="BR191" i="36" s="1"/>
  <c r="BR196" i="31"/>
  <c r="BR198" i="31" s="1"/>
  <c r="BQ186" i="36"/>
  <c r="BQ196" i="36"/>
  <c r="BS178" i="31"/>
  <c r="BS179" i="31" s="1"/>
  <c r="BS176" i="36"/>
  <c r="BS183" i="36" s="1"/>
  <c r="BS185" i="36" s="1"/>
  <c r="BS183" i="31"/>
  <c r="BS185" i="31" s="1"/>
  <c r="BS177" i="31"/>
  <c r="BS189" i="31"/>
  <c r="BS191" i="31" s="1"/>
  <c r="BS193" i="31" s="1"/>
  <c r="BS182" i="31"/>
  <c r="BR184" i="31"/>
  <c r="BR186" i="31" s="1"/>
  <c r="BU59" i="10"/>
  <c r="BU23" i="10"/>
  <c r="BR177" i="36"/>
  <c r="BQ193" i="36"/>
  <c r="BR178" i="36"/>
  <c r="BR179" i="36" s="1"/>
  <c r="BR158" i="34"/>
  <c r="BR158" i="36"/>
  <c r="BR183" i="36"/>
  <c r="BR185" i="36" s="1"/>
  <c r="BR190" i="36"/>
  <c r="BR192" i="36" s="1"/>
  <c r="BQ197" i="36"/>
  <c r="BP198" i="34"/>
  <c r="BP198" i="35"/>
  <c r="BQ196" i="35"/>
  <c r="BP194" i="34"/>
  <c r="BQ193" i="35"/>
  <c r="BT73" i="36"/>
  <c r="BT74" i="36" s="1"/>
  <c r="BQ186" i="35"/>
  <c r="BS157" i="36"/>
  <c r="CC26" i="35"/>
  <c r="CC62" i="35"/>
  <c r="CB165" i="35"/>
  <c r="CB146" i="35"/>
  <c r="BV64" i="31"/>
  <c r="BV28" i="31"/>
  <c r="BU148" i="31"/>
  <c r="BU167" i="31"/>
  <c r="BU23" i="35"/>
  <c r="BU59" i="35"/>
  <c r="BT162" i="35"/>
  <c r="BT37" i="35"/>
  <c r="BT143" i="35"/>
  <c r="BX29" i="36"/>
  <c r="BX65" i="36"/>
  <c r="BW149" i="36"/>
  <c r="BW168" i="36"/>
  <c r="BU26" i="36"/>
  <c r="BU62" i="36"/>
  <c r="BT165" i="36"/>
  <c r="BT146" i="36"/>
  <c r="BU30" i="36"/>
  <c r="BU66" i="36"/>
  <c r="BT169" i="36"/>
  <c r="BT150" i="36"/>
  <c r="BT31" i="2"/>
  <c r="BU59" i="2"/>
  <c r="BV65" i="31"/>
  <c r="BU168" i="31"/>
  <c r="BU149" i="31"/>
  <c r="BV29" i="31"/>
  <c r="BV66" i="31"/>
  <c r="BV30" i="31"/>
  <c r="BU169" i="31"/>
  <c r="BU150" i="31"/>
  <c r="BU34" i="34"/>
  <c r="BU70" i="34"/>
  <c r="BT154" i="34"/>
  <c r="BT173" i="34"/>
  <c r="BZ33" i="35"/>
  <c r="BZ69" i="35"/>
  <c r="BY153" i="35"/>
  <c r="BY172" i="35"/>
  <c r="BU52" i="2"/>
  <c r="BU22" i="2"/>
  <c r="BW24" i="35"/>
  <c r="BW60" i="35"/>
  <c r="BV144" i="35"/>
  <c r="BV163" i="35"/>
  <c r="BY32" i="35"/>
  <c r="BY68" i="35"/>
  <c r="BX171" i="35"/>
  <c r="BX152" i="35"/>
  <c r="BU31" i="35"/>
  <c r="BU67" i="35"/>
  <c r="BT170" i="35"/>
  <c r="BT151" i="35"/>
  <c r="BU34" i="35"/>
  <c r="BU70" i="35"/>
  <c r="BT154" i="35"/>
  <c r="BT173" i="35"/>
  <c r="BU27" i="36"/>
  <c r="BU63" i="36"/>
  <c r="BT147" i="36"/>
  <c r="BT166" i="36"/>
  <c r="BU28" i="36"/>
  <c r="BU64" i="36"/>
  <c r="BT167" i="36"/>
  <c r="BT148" i="36"/>
  <c r="BU29" i="34"/>
  <c r="BU65" i="34"/>
  <c r="BT149" i="34"/>
  <c r="BT168" i="34"/>
  <c r="BU31" i="34"/>
  <c r="BU67" i="34"/>
  <c r="BT170" i="34"/>
  <c r="BT151" i="34"/>
  <c r="BV70" i="31"/>
  <c r="BU154" i="31"/>
  <c r="BV34" i="31"/>
  <c r="BU173" i="31"/>
  <c r="BZ29" i="35"/>
  <c r="BZ65" i="35"/>
  <c r="BY149" i="35"/>
  <c r="BY168" i="35"/>
  <c r="BU27" i="34"/>
  <c r="BU63" i="34"/>
  <c r="BT147" i="34"/>
  <c r="BT166" i="34"/>
  <c r="BU24" i="34"/>
  <c r="BU60" i="34"/>
  <c r="BT144" i="34"/>
  <c r="BT163" i="34"/>
  <c r="BS157" i="34"/>
  <c r="BU34" i="36"/>
  <c r="BU70" i="36"/>
  <c r="BT154" i="36"/>
  <c r="BT173" i="36"/>
  <c r="BU32" i="34"/>
  <c r="BU68" i="34"/>
  <c r="BT171" i="34"/>
  <c r="BT152" i="34"/>
  <c r="BU32" i="36"/>
  <c r="BU68" i="36"/>
  <c r="BT171" i="36"/>
  <c r="BT152" i="36"/>
  <c r="BS74" i="34"/>
  <c r="BU35" i="36"/>
  <c r="BU71" i="36"/>
  <c r="BT174" i="36"/>
  <c r="BT155" i="36"/>
  <c r="BY28" i="35"/>
  <c r="BY64" i="35"/>
  <c r="BX148" i="35"/>
  <c r="BX167" i="35"/>
  <c r="BS176" i="35"/>
  <c r="BV69" i="31"/>
  <c r="BV33" i="31"/>
  <c r="BU172" i="31"/>
  <c r="BU153" i="31"/>
  <c r="BZ35" i="35"/>
  <c r="BZ71" i="35"/>
  <c r="BY155" i="35"/>
  <c r="BY174" i="35"/>
  <c r="BV68" i="31"/>
  <c r="BU171" i="31"/>
  <c r="BU152" i="31"/>
  <c r="BV32" i="31"/>
  <c r="BR178" i="35"/>
  <c r="BR179" i="35" s="1"/>
  <c r="BR189" i="35"/>
  <c r="BR182" i="35"/>
  <c r="BR184" i="36"/>
  <c r="BS176" i="34"/>
  <c r="BV23" i="36"/>
  <c r="BV59" i="36"/>
  <c r="BU162" i="36"/>
  <c r="BU143" i="36"/>
  <c r="BQ197" i="35"/>
  <c r="BU30" i="34"/>
  <c r="BU66" i="34"/>
  <c r="BT150" i="34"/>
  <c r="BT169" i="34"/>
  <c r="BU23" i="34"/>
  <c r="BU59" i="34"/>
  <c r="BT37" i="34"/>
  <c r="BT143" i="34"/>
  <c r="BT162" i="34"/>
  <c r="BV60" i="31"/>
  <c r="BU144" i="31"/>
  <c r="BU163" i="31"/>
  <c r="BV24" i="31"/>
  <c r="BV63" i="31"/>
  <c r="BV27" i="31"/>
  <c r="BU147" i="31"/>
  <c r="BU166" i="31"/>
  <c r="BV62" i="31"/>
  <c r="BU165" i="31"/>
  <c r="BU146" i="31"/>
  <c r="BV26" i="31"/>
  <c r="BU25" i="36"/>
  <c r="BU61" i="36"/>
  <c r="BT164" i="36"/>
  <c r="BT145" i="36"/>
  <c r="BU26" i="34"/>
  <c r="BU62" i="34"/>
  <c r="BT165" i="34"/>
  <c r="BT146" i="34"/>
  <c r="BU31" i="36"/>
  <c r="BU67" i="36"/>
  <c r="BT151" i="36"/>
  <c r="BT170" i="36"/>
  <c r="BQ197" i="34"/>
  <c r="BQ191" i="34"/>
  <c r="BQ193" i="34" s="1"/>
  <c r="BW67" i="31"/>
  <c r="BW31" i="31"/>
  <c r="BV151" i="31"/>
  <c r="BV170" i="31"/>
  <c r="BS157" i="35"/>
  <c r="BU35" i="34"/>
  <c r="BU71" i="34"/>
  <c r="BT155" i="34"/>
  <c r="BT174" i="34"/>
  <c r="BY27" i="35"/>
  <c r="BY63" i="35"/>
  <c r="BX147" i="35"/>
  <c r="BX166" i="35"/>
  <c r="BR183" i="35"/>
  <c r="BR185" i="35" s="1"/>
  <c r="BR190" i="35"/>
  <c r="BR192" i="35" s="1"/>
  <c r="BT73" i="34"/>
  <c r="BT179" i="34" s="1"/>
  <c r="BU25" i="34"/>
  <c r="BU61" i="34"/>
  <c r="BT145" i="34"/>
  <c r="BT164" i="34"/>
  <c r="BU33" i="36"/>
  <c r="BU69" i="36"/>
  <c r="BT172" i="36"/>
  <c r="BT153" i="36"/>
  <c r="BR183" i="34"/>
  <c r="BR185" i="34" s="1"/>
  <c r="BR190" i="34"/>
  <c r="BR192" i="34" s="1"/>
  <c r="BQ184" i="34"/>
  <c r="BQ186" i="34" s="1"/>
  <c r="BQ196" i="34"/>
  <c r="BU28" i="34"/>
  <c r="BU64" i="34"/>
  <c r="BT148" i="34"/>
  <c r="BT167" i="34"/>
  <c r="BR182" i="34"/>
  <c r="BR189" i="34"/>
  <c r="BZ25" i="35"/>
  <c r="BZ61" i="35"/>
  <c r="BY164" i="35"/>
  <c r="BY145" i="35"/>
  <c r="BT73" i="35"/>
  <c r="BT74" i="35" s="1"/>
  <c r="BU24" i="36"/>
  <c r="BU60" i="36"/>
  <c r="BT163" i="36"/>
  <c r="BT144" i="36"/>
  <c r="BU33" i="34"/>
  <c r="BU69" i="34"/>
  <c r="BT172" i="34"/>
  <c r="BT153" i="34"/>
  <c r="BV71" i="31"/>
  <c r="BV35" i="31"/>
  <c r="BU155" i="31"/>
  <c r="BU174" i="31"/>
  <c r="BZ30" i="35"/>
  <c r="BZ66" i="35"/>
  <c r="BY169" i="35"/>
  <c r="BY150" i="35"/>
  <c r="CD41" i="33"/>
  <c r="CC55" i="33"/>
  <c r="CH41" i="30"/>
  <c r="CH55" i="30" s="1"/>
  <c r="CG55" i="30"/>
  <c r="BR177" i="30"/>
  <c r="BT61" i="32"/>
  <c r="BT62" i="32" s="1"/>
  <c r="BV21" i="32"/>
  <c r="BW51" i="32" s="1"/>
  <c r="BV29" i="32"/>
  <c r="BW59" i="32" s="1"/>
  <c r="CF41" i="10"/>
  <c r="CE55" i="10"/>
  <c r="CC41" i="34"/>
  <c r="CB55" i="34"/>
  <c r="BR158" i="30"/>
  <c r="BP198" i="30"/>
  <c r="BT148" i="30"/>
  <c r="BT167" i="30"/>
  <c r="BU28" i="30"/>
  <c r="BV64" i="30" s="1"/>
  <c r="BT146" i="30"/>
  <c r="BT165" i="30"/>
  <c r="BU26" i="30"/>
  <c r="BV62" i="30" s="1"/>
  <c r="BT170" i="30"/>
  <c r="BU31" i="30"/>
  <c r="BV67" i="30" s="1"/>
  <c r="BT151" i="30"/>
  <c r="BV25" i="33"/>
  <c r="BW61" i="33" s="1"/>
  <c r="BU29" i="33"/>
  <c r="BV65" i="33" s="1"/>
  <c r="BU27" i="33"/>
  <c r="BV63" i="33" s="1"/>
  <c r="BT162" i="30"/>
  <c r="BT37" i="30"/>
  <c r="BU23" i="30"/>
  <c r="BV59" i="30" s="1"/>
  <c r="BT143" i="30"/>
  <c r="BR189" i="30"/>
  <c r="BR182" i="30"/>
  <c r="BT174" i="30"/>
  <c r="BT155" i="30"/>
  <c r="BU35" i="30"/>
  <c r="BV71" i="30" s="1"/>
  <c r="BU29" i="30"/>
  <c r="BV65" i="30" s="1"/>
  <c r="BT149" i="30"/>
  <c r="BT168" i="30"/>
  <c r="BU24" i="33"/>
  <c r="BV60" i="33" s="1"/>
  <c r="BP194" i="30"/>
  <c r="BU31" i="33"/>
  <c r="BV67" i="33" s="1"/>
  <c r="BU33" i="33"/>
  <c r="BV69" i="33" s="1"/>
  <c r="BU23" i="33"/>
  <c r="BV59" i="33" s="1"/>
  <c r="BT37" i="33"/>
  <c r="BU34" i="30"/>
  <c r="BV70" i="30" s="1"/>
  <c r="BT173" i="30"/>
  <c r="BT154" i="30"/>
  <c r="BU35" i="33"/>
  <c r="BV71" i="33" s="1"/>
  <c r="BT152" i="30"/>
  <c r="BU32" i="30"/>
  <c r="BV68" i="30" s="1"/>
  <c r="BT171" i="30"/>
  <c r="BS73" i="33"/>
  <c r="BS74" i="33" s="1"/>
  <c r="BQ184" i="30"/>
  <c r="BQ186" i="30" s="1"/>
  <c r="BQ196" i="30"/>
  <c r="BT163" i="30"/>
  <c r="BT144" i="30"/>
  <c r="BU24" i="30"/>
  <c r="BV60" i="30" s="1"/>
  <c r="BS176" i="30"/>
  <c r="BU25" i="30"/>
  <c r="BV61" i="30" s="1"/>
  <c r="BT164" i="30"/>
  <c r="BT145" i="30"/>
  <c r="BR178" i="30"/>
  <c r="BR179" i="30" s="1"/>
  <c r="BR183" i="30"/>
  <c r="BR185" i="30" s="1"/>
  <c r="BR190" i="30"/>
  <c r="BR192" i="30" s="1"/>
  <c r="BQ191" i="30"/>
  <c r="BQ193" i="30" s="1"/>
  <c r="BQ197" i="30"/>
  <c r="BT169" i="30"/>
  <c r="BT150" i="30"/>
  <c r="BU30" i="30"/>
  <c r="BV66" i="30" s="1"/>
  <c r="BS73" i="30"/>
  <c r="BU32" i="33"/>
  <c r="BV68" i="33" s="1"/>
  <c r="BU34" i="33"/>
  <c r="BV70" i="33" s="1"/>
  <c r="BU30" i="33"/>
  <c r="BV66" i="33" s="1"/>
  <c r="BU26" i="33"/>
  <c r="BV62" i="33" s="1"/>
  <c r="BS157" i="30"/>
  <c r="BT153" i="30"/>
  <c r="BU33" i="30"/>
  <c r="BV69" i="30" s="1"/>
  <c r="BT172" i="30"/>
  <c r="BT166" i="30"/>
  <c r="BT147" i="30"/>
  <c r="BU27" i="30"/>
  <c r="BV63" i="30" s="1"/>
  <c r="BU28" i="33"/>
  <c r="BV64" i="33" s="1"/>
  <c r="BV23" i="31"/>
  <c r="BW59" i="31" s="1"/>
  <c r="BU143" i="31"/>
  <c r="BU162" i="31"/>
  <c r="BW25" i="32"/>
  <c r="BX55" i="32" s="1"/>
  <c r="BV25" i="2"/>
  <c r="BW55" i="2" s="1"/>
  <c r="BV27" i="2"/>
  <c r="BW57" i="2" s="1"/>
  <c r="BW20" i="2"/>
  <c r="BX50" i="2" s="1"/>
  <c r="BV21" i="2"/>
  <c r="BW51" i="2" s="1"/>
  <c r="BV28" i="2"/>
  <c r="BW58" i="2" s="1"/>
  <c r="BT61" i="2"/>
  <c r="BT62" i="2" s="1"/>
  <c r="BU29" i="2"/>
  <c r="BV59" i="2" s="1"/>
  <c r="BV23" i="2"/>
  <c r="BW53" i="2" s="1"/>
  <c r="BV24" i="2"/>
  <c r="BW54" i="2" s="1"/>
  <c r="BV26" i="2"/>
  <c r="BW56" i="2" s="1"/>
  <c r="BW24" i="10"/>
  <c r="BX60" i="10" s="1"/>
  <c r="BV27" i="10"/>
  <c r="BW63" i="10" s="1"/>
  <c r="BV32" i="10"/>
  <c r="BW68" i="10" s="1"/>
  <c r="BV35" i="10"/>
  <c r="BW71" i="10" s="1"/>
  <c r="BV25" i="10"/>
  <c r="BW61" i="10" s="1"/>
  <c r="BV31" i="10"/>
  <c r="BW67" i="10" s="1"/>
  <c r="BT73" i="10"/>
  <c r="BT74" i="10" s="1"/>
  <c r="BV34" i="10"/>
  <c r="BW70" i="10" s="1"/>
  <c r="BV28" i="10"/>
  <c r="BW64" i="10" s="1"/>
  <c r="BV29" i="10"/>
  <c r="BW65" i="10" s="1"/>
  <c r="BV26" i="10"/>
  <c r="BW62" i="10" s="1"/>
  <c r="BX20" i="32"/>
  <c r="BY50" i="32" s="1"/>
  <c r="BW23" i="32"/>
  <c r="BX53" i="32" s="1"/>
  <c r="BW24" i="32"/>
  <c r="BX54" i="32" s="1"/>
  <c r="BW26" i="32"/>
  <c r="BX56" i="32" s="1"/>
  <c r="BW27" i="32"/>
  <c r="BX57" i="32" s="1"/>
  <c r="BX21" i="50" l="1"/>
  <c r="BX23" i="50" s="1"/>
  <c r="BY2" i="50"/>
  <c r="BY20" i="50"/>
  <c r="BY27" i="50"/>
  <c r="BR186" i="36"/>
  <c r="BU31" i="32"/>
  <c r="BV58" i="32"/>
  <c r="BV28" i="32"/>
  <c r="BV66" i="10"/>
  <c r="BV30" i="10"/>
  <c r="BY126" i="30"/>
  <c r="BY161" i="30"/>
  <c r="BY77" i="30"/>
  <c r="BY109" i="30"/>
  <c r="BY58" i="30"/>
  <c r="BY92" i="30"/>
  <c r="BY181" i="30"/>
  <c r="BY40" i="30"/>
  <c r="BY22" i="30"/>
  <c r="BY188" i="30"/>
  <c r="BY142" i="30"/>
  <c r="BY58" i="43"/>
  <c r="BY89" i="43"/>
  <c r="BY76" i="43"/>
  <c r="BY22" i="43"/>
  <c r="BY40" i="43"/>
  <c r="BZ34" i="28"/>
  <c r="BZ59" i="28" s="1"/>
  <c r="BY92" i="10"/>
  <c r="BY77" i="10"/>
  <c r="BY58" i="10"/>
  <c r="BY40" i="10"/>
  <c r="BY22" i="10"/>
  <c r="BZ4" i="43"/>
  <c r="BZ4" i="50" s="1"/>
  <c r="BZ4" i="35"/>
  <c r="BZ4" i="33"/>
  <c r="BZ4" i="31"/>
  <c r="BZ4" i="29"/>
  <c r="BZ4" i="32"/>
  <c r="BZ4" i="30"/>
  <c r="BZ4" i="10"/>
  <c r="BZ4" i="36"/>
  <c r="BZ4" i="34"/>
  <c r="BZ77" i="2"/>
  <c r="BZ65" i="2"/>
  <c r="BZ49" i="2"/>
  <c r="BZ34" i="2"/>
  <c r="BZ19" i="2"/>
  <c r="BY49" i="32"/>
  <c r="BY77" i="32"/>
  <c r="BY65" i="32"/>
  <c r="BY34" i="32"/>
  <c r="BY19" i="32"/>
  <c r="BY67" i="28"/>
  <c r="BY75" i="28" s="1"/>
  <c r="BY87" i="28"/>
  <c r="BY95" i="28" s="1"/>
  <c r="BY103" i="28" s="1"/>
  <c r="CB5" i="28"/>
  <c r="CA4" i="2"/>
  <c r="CA13" i="28"/>
  <c r="CA21" i="28"/>
  <c r="BY126" i="29"/>
  <c r="BY181" i="29"/>
  <c r="BY142" i="29"/>
  <c r="BY77" i="29"/>
  <c r="BY40" i="29"/>
  <c r="BY188" i="29"/>
  <c r="BY161" i="29"/>
  <c r="BY92" i="29"/>
  <c r="BY58" i="29"/>
  <c r="BY22" i="29"/>
  <c r="BY109" i="29"/>
  <c r="BY142" i="34"/>
  <c r="BY161" i="34"/>
  <c r="BY181" i="34"/>
  <c r="BY109" i="34"/>
  <c r="BY188" i="34"/>
  <c r="BY22" i="34"/>
  <c r="BY92" i="34"/>
  <c r="BY77" i="34"/>
  <c r="BY58" i="34"/>
  <c r="BY40" i="34"/>
  <c r="BY126" i="34"/>
  <c r="BY188" i="31"/>
  <c r="BY181" i="31"/>
  <c r="BY142" i="31"/>
  <c r="BY126" i="31"/>
  <c r="BY77" i="31"/>
  <c r="BY58" i="31"/>
  <c r="BY40" i="31"/>
  <c r="BY22" i="31"/>
  <c r="BY92" i="31"/>
  <c r="BY109" i="31"/>
  <c r="BY161" i="31"/>
  <c r="BY92" i="33"/>
  <c r="BY77" i="33"/>
  <c r="BY58" i="33"/>
  <c r="BY40" i="33"/>
  <c r="BY22" i="33"/>
  <c r="BY142" i="36"/>
  <c r="BY22" i="36"/>
  <c r="BY77" i="36"/>
  <c r="BY126" i="36"/>
  <c r="BY161" i="36"/>
  <c r="BY188" i="36"/>
  <c r="BY40" i="36"/>
  <c r="BY109" i="36"/>
  <c r="BY58" i="36"/>
  <c r="BY181" i="36"/>
  <c r="BY92" i="36"/>
  <c r="BY188" i="35"/>
  <c r="BY181" i="35"/>
  <c r="BY142" i="35"/>
  <c r="BY126" i="35"/>
  <c r="BY109" i="35"/>
  <c r="BY22" i="35"/>
  <c r="BY92" i="35"/>
  <c r="BY77" i="35"/>
  <c r="BY40" i="35"/>
  <c r="BY161" i="35"/>
  <c r="BY58" i="35"/>
  <c r="BS177" i="36"/>
  <c r="BV61" i="31"/>
  <c r="BV73" i="31" s="1"/>
  <c r="BV74" i="31" s="1"/>
  <c r="BV25" i="31"/>
  <c r="BV37" i="31" s="1"/>
  <c r="BU145" i="31"/>
  <c r="BU157" i="31" s="1"/>
  <c r="BU189" i="31" s="1"/>
  <c r="BU164" i="31"/>
  <c r="BU176" i="31" s="1"/>
  <c r="BU190" i="31" s="1"/>
  <c r="BU192" i="31" s="1"/>
  <c r="BU37" i="10"/>
  <c r="BV52" i="32"/>
  <c r="BV22" i="32"/>
  <c r="BS74" i="30"/>
  <c r="BV69" i="10"/>
  <c r="BV33" i="10"/>
  <c r="BT183" i="31"/>
  <c r="BT185" i="31" s="1"/>
  <c r="BS177" i="34"/>
  <c r="BT177" i="31"/>
  <c r="BR194" i="31"/>
  <c r="BQ198" i="36"/>
  <c r="BQ198" i="35"/>
  <c r="BR196" i="36"/>
  <c r="BS197" i="31"/>
  <c r="BS196" i="31"/>
  <c r="BQ194" i="34"/>
  <c r="BS158" i="36"/>
  <c r="BS190" i="36"/>
  <c r="BS192" i="36" s="1"/>
  <c r="BS178" i="36"/>
  <c r="BS179" i="36" s="1"/>
  <c r="BQ194" i="36"/>
  <c r="BS184" i="31"/>
  <c r="BS186" i="31" s="1"/>
  <c r="BS194" i="31" s="1"/>
  <c r="BU37" i="36"/>
  <c r="BV59" i="10"/>
  <c r="BV23" i="10"/>
  <c r="BS158" i="34"/>
  <c r="BQ198" i="34"/>
  <c r="BR193" i="36"/>
  <c r="BR197" i="36"/>
  <c r="BT178" i="31"/>
  <c r="BT179" i="31" s="1"/>
  <c r="BU73" i="36"/>
  <c r="BU74" i="36" s="1"/>
  <c r="BT157" i="36"/>
  <c r="BT182" i="36" s="1"/>
  <c r="BQ194" i="35"/>
  <c r="BT176" i="36"/>
  <c r="BT183" i="36" s="1"/>
  <c r="BT185" i="36" s="1"/>
  <c r="BS182" i="36"/>
  <c r="BS196" i="36" s="1"/>
  <c r="BS189" i="36"/>
  <c r="BS191" i="36" s="1"/>
  <c r="BV35" i="34"/>
  <c r="BV71" i="34"/>
  <c r="BU155" i="34"/>
  <c r="BU174" i="34"/>
  <c r="CD26" i="35"/>
  <c r="CD62" i="35"/>
  <c r="CC165" i="35"/>
  <c r="CC146" i="35"/>
  <c r="CA25" i="35"/>
  <c r="CA61" i="35"/>
  <c r="BZ164" i="35"/>
  <c r="BZ145" i="35"/>
  <c r="BW63" i="31"/>
  <c r="BW27" i="31"/>
  <c r="BV166" i="31"/>
  <c r="BV147" i="31"/>
  <c r="BT157" i="34"/>
  <c r="BS182" i="34"/>
  <c r="BS189" i="34"/>
  <c r="BV27" i="34"/>
  <c r="BV63" i="34"/>
  <c r="BU147" i="34"/>
  <c r="BU166" i="34"/>
  <c r="BV34" i="34"/>
  <c r="BV70" i="34"/>
  <c r="BU173" i="34"/>
  <c r="BU154" i="34"/>
  <c r="BT182" i="31"/>
  <c r="BR191" i="34"/>
  <c r="BR193" i="34" s="1"/>
  <c r="BR197" i="34"/>
  <c r="BV31" i="36"/>
  <c r="BV67" i="36"/>
  <c r="BU170" i="36"/>
  <c r="BU151" i="36"/>
  <c r="BV25" i="36"/>
  <c r="BV61" i="36"/>
  <c r="BU145" i="36"/>
  <c r="BU164" i="36"/>
  <c r="BS183" i="35"/>
  <c r="BS185" i="35" s="1"/>
  <c r="BS190" i="35"/>
  <c r="BS192" i="35" s="1"/>
  <c r="BV35" i="36"/>
  <c r="BV71" i="36"/>
  <c r="BU155" i="36"/>
  <c r="BU174" i="36"/>
  <c r="BW70" i="31"/>
  <c r="BV173" i="31"/>
  <c r="BW34" i="31"/>
  <c r="BV154" i="31"/>
  <c r="BV30" i="36"/>
  <c r="BV66" i="36"/>
  <c r="BU169" i="36"/>
  <c r="BU150" i="36"/>
  <c r="BV33" i="36"/>
  <c r="BV69" i="36"/>
  <c r="BU153" i="36"/>
  <c r="BU172" i="36"/>
  <c r="BV26" i="36"/>
  <c r="BV62" i="36"/>
  <c r="BU165" i="36"/>
  <c r="BU146" i="36"/>
  <c r="BV33" i="34"/>
  <c r="BV69" i="34"/>
  <c r="BU172" i="34"/>
  <c r="BU153" i="34"/>
  <c r="BW69" i="31"/>
  <c r="BW33" i="31"/>
  <c r="BV153" i="31"/>
  <c r="BV172" i="31"/>
  <c r="BW65" i="31"/>
  <c r="BW29" i="31"/>
  <c r="BV149" i="31"/>
  <c r="BV168" i="31"/>
  <c r="BT158" i="31"/>
  <c r="BW71" i="31"/>
  <c r="BV155" i="31"/>
  <c r="BV174" i="31"/>
  <c r="BW35" i="31"/>
  <c r="BR184" i="34"/>
  <c r="BR186" i="34" s="1"/>
  <c r="BR196" i="34"/>
  <c r="BV25" i="34"/>
  <c r="BV61" i="34"/>
  <c r="BU145" i="34"/>
  <c r="BU164" i="34"/>
  <c r="BZ27" i="35"/>
  <c r="BZ63" i="35"/>
  <c r="BY166" i="35"/>
  <c r="BY147" i="35"/>
  <c r="BX67" i="31"/>
  <c r="BX31" i="31"/>
  <c r="BW151" i="31"/>
  <c r="BW170" i="31"/>
  <c r="BW62" i="31"/>
  <c r="BW26" i="31"/>
  <c r="BV165" i="31"/>
  <c r="BV146" i="31"/>
  <c r="BU73" i="34"/>
  <c r="BU179" i="34" s="1"/>
  <c r="BR196" i="35"/>
  <c r="BR184" i="35"/>
  <c r="BR186" i="35" s="1"/>
  <c r="BT74" i="34"/>
  <c r="BY29" i="36"/>
  <c r="BY65" i="36"/>
  <c r="BX168" i="36"/>
  <c r="BX149" i="36"/>
  <c r="BW64" i="31"/>
  <c r="BW28" i="31"/>
  <c r="BV167" i="31"/>
  <c r="BV148" i="31"/>
  <c r="BV28" i="34"/>
  <c r="BV64" i="34"/>
  <c r="BU148" i="34"/>
  <c r="BU167" i="34"/>
  <c r="CA29" i="35"/>
  <c r="CA65" i="35"/>
  <c r="BZ168" i="35"/>
  <c r="BZ149" i="35"/>
  <c r="CA30" i="35"/>
  <c r="CA66" i="35"/>
  <c r="BZ150" i="35"/>
  <c r="BZ169" i="35"/>
  <c r="BT176" i="34"/>
  <c r="BV32" i="36"/>
  <c r="BV68" i="36"/>
  <c r="BU171" i="36"/>
  <c r="BU152" i="36"/>
  <c r="BZ32" i="35"/>
  <c r="BZ68" i="35"/>
  <c r="BY171" i="35"/>
  <c r="BY152" i="35"/>
  <c r="BV24" i="36"/>
  <c r="BV60" i="36"/>
  <c r="BU163" i="36"/>
  <c r="BU144" i="36"/>
  <c r="BW60" i="31"/>
  <c r="BV144" i="31"/>
  <c r="BV163" i="31"/>
  <c r="BW24" i="31"/>
  <c r="BV23" i="34"/>
  <c r="BV59" i="34"/>
  <c r="BU162" i="34"/>
  <c r="BU143" i="34"/>
  <c r="BU37" i="34"/>
  <c r="BR197" i="35"/>
  <c r="BR191" i="35"/>
  <c r="BR193" i="35" s="1"/>
  <c r="BV32" i="34"/>
  <c r="BV68" i="34"/>
  <c r="BU171" i="34"/>
  <c r="BU152" i="34"/>
  <c r="BV29" i="34"/>
  <c r="BV65" i="34"/>
  <c r="BU168" i="34"/>
  <c r="BU149" i="34"/>
  <c r="BV27" i="36"/>
  <c r="BV63" i="36"/>
  <c r="BU147" i="36"/>
  <c r="BU166" i="36"/>
  <c r="BV31" i="35"/>
  <c r="BV67" i="35"/>
  <c r="BU151" i="35"/>
  <c r="BU170" i="35"/>
  <c r="CA33" i="35"/>
  <c r="CA69" i="35"/>
  <c r="BZ172" i="35"/>
  <c r="BZ153" i="35"/>
  <c r="BT157" i="35"/>
  <c r="BS177" i="35"/>
  <c r="BS189" i="35"/>
  <c r="BS182" i="35"/>
  <c r="BS178" i="35"/>
  <c r="BS179" i="35" s="1"/>
  <c r="BV30" i="34"/>
  <c r="BV66" i="34"/>
  <c r="BU169" i="34"/>
  <c r="BU150" i="34"/>
  <c r="BV31" i="34"/>
  <c r="BV67" i="34"/>
  <c r="BU151" i="34"/>
  <c r="BU170" i="34"/>
  <c r="BV34" i="35"/>
  <c r="BV70" i="35"/>
  <c r="BU173" i="35"/>
  <c r="BU154" i="35"/>
  <c r="CA35" i="35"/>
  <c r="CA71" i="35"/>
  <c r="BZ174" i="35"/>
  <c r="BZ155" i="35"/>
  <c r="BV24" i="34"/>
  <c r="BV60" i="34"/>
  <c r="BU144" i="34"/>
  <c r="BU163" i="34"/>
  <c r="BS158" i="35"/>
  <c r="BW66" i="31"/>
  <c r="BV150" i="31"/>
  <c r="BW30" i="31"/>
  <c r="BV169" i="31"/>
  <c r="BS183" i="34"/>
  <c r="BS185" i="34" s="1"/>
  <c r="BS190" i="34"/>
  <c r="BS192" i="34" s="1"/>
  <c r="BV52" i="2"/>
  <c r="BV22" i="2"/>
  <c r="BU73" i="35"/>
  <c r="BU74" i="35" s="1"/>
  <c r="BV34" i="36"/>
  <c r="BV70" i="36"/>
  <c r="BU173" i="36"/>
  <c r="BU154" i="36"/>
  <c r="BV28" i="36"/>
  <c r="BV64" i="36"/>
  <c r="BU148" i="36"/>
  <c r="BU167" i="36"/>
  <c r="BV23" i="35"/>
  <c r="BV59" i="35"/>
  <c r="BU162" i="35"/>
  <c r="BU143" i="35"/>
  <c r="BU37" i="35"/>
  <c r="BV26" i="34"/>
  <c r="BV62" i="34"/>
  <c r="BU165" i="34"/>
  <c r="BU146" i="34"/>
  <c r="BW23" i="36"/>
  <c r="BW59" i="36"/>
  <c r="BV143" i="36"/>
  <c r="BV162" i="36"/>
  <c r="BW68" i="31"/>
  <c r="BV171" i="31"/>
  <c r="BW32" i="31"/>
  <c r="BV152" i="31"/>
  <c r="BZ28" i="35"/>
  <c r="BZ64" i="35"/>
  <c r="BY148" i="35"/>
  <c r="BY167" i="35"/>
  <c r="BX24" i="35"/>
  <c r="BX60" i="35"/>
  <c r="BW163" i="35"/>
  <c r="BW144" i="35"/>
  <c r="BT176" i="35"/>
  <c r="CE41" i="33"/>
  <c r="CD55" i="33"/>
  <c r="BU61" i="32"/>
  <c r="BU62" i="32" s="1"/>
  <c r="BW29" i="32"/>
  <c r="BX59" i="32" s="1"/>
  <c r="BW21" i="32"/>
  <c r="BX51" i="32" s="1"/>
  <c r="CG41" i="10"/>
  <c r="CF55" i="10"/>
  <c r="CD41" i="34"/>
  <c r="CC55" i="34"/>
  <c r="BQ198" i="30"/>
  <c r="BV34" i="33"/>
  <c r="BW70" i="33" s="1"/>
  <c r="BS190" i="30"/>
  <c r="BS192" i="30" s="1"/>
  <c r="BS183" i="30"/>
  <c r="BS185" i="30" s="1"/>
  <c r="BS177" i="30"/>
  <c r="BT73" i="30"/>
  <c r="BS158" i="30"/>
  <c r="BS182" i="30"/>
  <c r="BS189" i="30"/>
  <c r="BS178" i="30"/>
  <c r="BS179" i="30" s="1"/>
  <c r="BU144" i="30"/>
  <c r="BU163" i="30"/>
  <c r="BV24" i="30"/>
  <c r="BW60" i="30" s="1"/>
  <c r="BU154" i="30"/>
  <c r="BV34" i="30"/>
  <c r="BW70" i="30" s="1"/>
  <c r="BU173" i="30"/>
  <c r="BT157" i="30"/>
  <c r="BW25" i="33"/>
  <c r="BX61" i="33" s="1"/>
  <c r="BV33" i="30"/>
  <c r="BW69" i="30" s="1"/>
  <c r="BU172" i="30"/>
  <c r="BU153" i="30"/>
  <c r="BQ194" i="30"/>
  <c r="BU171" i="30"/>
  <c r="BU152" i="30"/>
  <c r="BV32" i="30"/>
  <c r="BW68" i="30" s="1"/>
  <c r="BR184" i="30"/>
  <c r="BR186" i="30" s="1"/>
  <c r="BR196" i="30"/>
  <c r="BU37" i="30"/>
  <c r="BV23" i="30"/>
  <c r="BW59" i="30" s="1"/>
  <c r="BU162" i="30"/>
  <c r="BU143" i="30"/>
  <c r="BV28" i="33"/>
  <c r="BW64" i="33" s="1"/>
  <c r="BV26" i="33"/>
  <c r="BW62" i="33" s="1"/>
  <c r="BU150" i="30"/>
  <c r="BV30" i="30"/>
  <c r="BW66" i="30" s="1"/>
  <c r="BU169" i="30"/>
  <c r="BT73" i="33"/>
  <c r="BT74" i="33" s="1"/>
  <c r="BR191" i="30"/>
  <c r="BR193" i="30" s="1"/>
  <c r="BR197" i="30"/>
  <c r="BV32" i="33"/>
  <c r="BW68" i="33" s="1"/>
  <c r="BV35" i="33"/>
  <c r="BW71" i="33" s="1"/>
  <c r="BV23" i="33"/>
  <c r="BW59" i="33" s="1"/>
  <c r="BU37" i="33"/>
  <c r="BV31" i="33"/>
  <c r="BW67" i="33" s="1"/>
  <c r="BT176" i="30"/>
  <c r="BU148" i="30"/>
  <c r="BU167" i="30"/>
  <c r="BV28" i="30"/>
  <c r="BW64" i="30" s="1"/>
  <c r="BU147" i="30"/>
  <c r="BV27" i="30"/>
  <c r="BW63" i="30" s="1"/>
  <c r="BU166" i="30"/>
  <c r="BV30" i="33"/>
  <c r="BW66" i="33" s="1"/>
  <c r="BV33" i="33"/>
  <c r="BW69" i="33" s="1"/>
  <c r="BU155" i="30"/>
  <c r="BU174" i="30"/>
  <c r="BV35" i="30"/>
  <c r="BW71" i="30" s="1"/>
  <c r="BV27" i="33"/>
  <c r="BW63" i="33" s="1"/>
  <c r="BU170" i="30"/>
  <c r="BU151" i="30"/>
  <c r="BV31" i="30"/>
  <c r="BW67" i="30" s="1"/>
  <c r="BV25" i="30"/>
  <c r="BW61" i="30" s="1"/>
  <c r="BU164" i="30"/>
  <c r="BU145" i="30"/>
  <c r="BV24" i="33"/>
  <c r="BW60" i="33" s="1"/>
  <c r="BV29" i="30"/>
  <c r="BW65" i="30" s="1"/>
  <c r="BU149" i="30"/>
  <c r="BU168" i="30"/>
  <c r="BV29" i="33"/>
  <c r="BW65" i="33" s="1"/>
  <c r="BU146" i="30"/>
  <c r="BU165" i="30"/>
  <c r="BV26" i="30"/>
  <c r="BW62" i="30" s="1"/>
  <c r="BV162" i="31"/>
  <c r="BV143" i="31"/>
  <c r="BW23" i="31"/>
  <c r="BX59" i="31" s="1"/>
  <c r="BT197" i="31"/>
  <c r="BT191" i="31"/>
  <c r="BT193" i="31" s="1"/>
  <c r="BX25" i="32"/>
  <c r="BY55" i="32" s="1"/>
  <c r="BW25" i="2"/>
  <c r="BX55" i="2" s="1"/>
  <c r="BW24" i="2"/>
  <c r="BX54" i="2" s="1"/>
  <c r="BW23" i="2"/>
  <c r="BX53" i="2" s="1"/>
  <c r="BU61" i="2"/>
  <c r="BU62" i="2" s="1"/>
  <c r="BV29" i="2"/>
  <c r="BW59" i="2" s="1"/>
  <c r="BX20" i="2"/>
  <c r="BY50" i="2" s="1"/>
  <c r="BW27" i="2"/>
  <c r="BX57" i="2" s="1"/>
  <c r="BW28" i="2"/>
  <c r="BX58" i="2" s="1"/>
  <c r="BU73" i="10"/>
  <c r="BU74" i="10" s="1"/>
  <c r="BW26" i="2"/>
  <c r="BX56" i="2" s="1"/>
  <c r="BW21" i="2"/>
  <c r="BX51" i="2" s="1"/>
  <c r="BU31" i="2"/>
  <c r="BW28" i="10"/>
  <c r="BX64" i="10" s="1"/>
  <c r="BW35" i="10"/>
  <c r="BX71" i="10" s="1"/>
  <c r="BW31" i="10"/>
  <c r="BX67" i="10" s="1"/>
  <c r="BW26" i="10"/>
  <c r="BX62" i="10" s="1"/>
  <c r="BW34" i="10"/>
  <c r="BX70" i="10" s="1"/>
  <c r="BW27" i="10"/>
  <c r="BX63" i="10" s="1"/>
  <c r="BW29" i="10"/>
  <c r="BX65" i="10" s="1"/>
  <c r="BW25" i="10"/>
  <c r="BX61" i="10" s="1"/>
  <c r="BW32" i="10"/>
  <c r="BX68" i="10" s="1"/>
  <c r="BX24" i="10"/>
  <c r="BY60" i="10" s="1"/>
  <c r="BX27" i="32"/>
  <c r="BY57" i="32" s="1"/>
  <c r="BX23" i="32"/>
  <c r="BY53" i="32" s="1"/>
  <c r="BY20" i="32"/>
  <c r="BZ50" i="32" s="1"/>
  <c r="BX24" i="32"/>
  <c r="BY54" i="32" s="1"/>
  <c r="BX26" i="32"/>
  <c r="BY56" i="32" s="1"/>
  <c r="BZ2" i="50" l="1"/>
  <c r="BY21" i="50"/>
  <c r="BY23" i="50" s="1"/>
  <c r="BZ20" i="50"/>
  <c r="BZ27" i="50"/>
  <c r="BR194" i="36"/>
  <c r="BV31" i="32"/>
  <c r="BW58" i="32"/>
  <c r="BW28" i="32"/>
  <c r="BW66" i="10"/>
  <c r="BW30" i="10"/>
  <c r="BV37" i="10"/>
  <c r="BT177" i="34"/>
  <c r="BT74" i="30"/>
  <c r="BZ181" i="34"/>
  <c r="BZ109" i="34"/>
  <c r="BZ188" i="34"/>
  <c r="BZ58" i="34"/>
  <c r="BZ92" i="34"/>
  <c r="BZ126" i="34"/>
  <c r="BZ22" i="34"/>
  <c r="BZ161" i="34"/>
  <c r="BZ142" i="34"/>
  <c r="BZ40" i="34"/>
  <c r="BZ77" i="34"/>
  <c r="BZ188" i="35"/>
  <c r="BZ126" i="35"/>
  <c r="BZ161" i="35"/>
  <c r="BZ109" i="35"/>
  <c r="BZ58" i="35"/>
  <c r="BZ92" i="35"/>
  <c r="BZ22" i="35"/>
  <c r="BZ181" i="35"/>
  <c r="BZ77" i="35"/>
  <c r="BZ40" i="35"/>
  <c r="BZ142" i="35"/>
  <c r="CA4" i="43"/>
  <c r="CA4" i="50" s="1"/>
  <c r="CA4" i="35"/>
  <c r="CA4" i="33"/>
  <c r="CA4" i="31"/>
  <c r="CA4" i="29"/>
  <c r="CA4" i="36"/>
  <c r="CA4" i="34"/>
  <c r="CA4" i="32"/>
  <c r="CA4" i="30"/>
  <c r="CA4" i="10"/>
  <c r="CA77" i="2"/>
  <c r="CA49" i="2"/>
  <c r="CA19" i="2"/>
  <c r="CA65" i="2"/>
  <c r="CA34" i="2"/>
  <c r="BZ188" i="36"/>
  <c r="BZ142" i="36"/>
  <c r="BZ126" i="36"/>
  <c r="BZ77" i="36"/>
  <c r="BZ58" i="36"/>
  <c r="BZ40" i="36"/>
  <c r="BZ22" i="36"/>
  <c r="BZ92" i="36"/>
  <c r="BZ181" i="36"/>
  <c r="BZ161" i="36"/>
  <c r="BZ109" i="36"/>
  <c r="BZ58" i="43"/>
  <c r="BZ40" i="43"/>
  <c r="BZ89" i="43"/>
  <c r="BZ22" i="43"/>
  <c r="BZ76" i="43"/>
  <c r="CC5" i="28"/>
  <c r="CB4" i="2"/>
  <c r="CB21" i="28"/>
  <c r="CB13" i="28"/>
  <c r="BZ77" i="10"/>
  <c r="BZ40" i="10"/>
  <c r="BZ92" i="10"/>
  <c r="BZ58" i="10"/>
  <c r="BZ22" i="10"/>
  <c r="BZ92" i="33"/>
  <c r="BZ77" i="33"/>
  <c r="BZ58" i="33"/>
  <c r="BZ40" i="33"/>
  <c r="BZ22" i="33"/>
  <c r="BZ188" i="30"/>
  <c r="BZ109" i="30"/>
  <c r="BZ22" i="30"/>
  <c r="BZ161" i="30"/>
  <c r="BZ92" i="30"/>
  <c r="BZ181" i="30"/>
  <c r="BZ40" i="30"/>
  <c r="BZ142" i="30"/>
  <c r="BZ126" i="30"/>
  <c r="BZ58" i="30"/>
  <c r="BZ77" i="30"/>
  <c r="BZ49" i="32"/>
  <c r="BZ77" i="32"/>
  <c r="BZ65" i="32"/>
  <c r="BZ19" i="32"/>
  <c r="BZ34" i="32"/>
  <c r="BZ67" i="28"/>
  <c r="BZ75" i="28" s="1"/>
  <c r="BZ87" i="28"/>
  <c r="BZ95" i="28" s="1"/>
  <c r="BZ103" i="28" s="1"/>
  <c r="BZ126" i="29"/>
  <c r="BZ181" i="29"/>
  <c r="BZ142" i="29"/>
  <c r="BZ188" i="29"/>
  <c r="BZ161" i="29"/>
  <c r="BZ22" i="29"/>
  <c r="BZ40" i="29"/>
  <c r="BZ58" i="29"/>
  <c r="BZ77" i="29"/>
  <c r="BZ92" i="29"/>
  <c r="BZ109" i="29"/>
  <c r="CA34" i="28"/>
  <c r="CA59" i="28" s="1"/>
  <c r="BZ188" i="31"/>
  <c r="BZ161" i="31"/>
  <c r="BZ142" i="31"/>
  <c r="BZ109" i="31"/>
  <c r="BZ77" i="31"/>
  <c r="BZ40" i="31"/>
  <c r="BZ92" i="31"/>
  <c r="BZ126" i="31"/>
  <c r="BZ181" i="31"/>
  <c r="BZ22" i="31"/>
  <c r="BZ58" i="31"/>
  <c r="BW61" i="31"/>
  <c r="BW73" i="31" s="1"/>
  <c r="BW74" i="31" s="1"/>
  <c r="BW25" i="31"/>
  <c r="BW37" i="31" s="1"/>
  <c r="BV164" i="31"/>
  <c r="BV176" i="31" s="1"/>
  <c r="BV190" i="31" s="1"/>
  <c r="BV192" i="31" s="1"/>
  <c r="BV145" i="31"/>
  <c r="BV157" i="31" s="1"/>
  <c r="BV182" i="31" s="1"/>
  <c r="BW52" i="32"/>
  <c r="BW22" i="32"/>
  <c r="BT196" i="31"/>
  <c r="BT198" i="31" s="1"/>
  <c r="BW69" i="10"/>
  <c r="BW33" i="10"/>
  <c r="BU177" i="31"/>
  <c r="BT158" i="34"/>
  <c r="BU178" i="31"/>
  <c r="BU179" i="31" s="1"/>
  <c r="BU176" i="35"/>
  <c r="BU183" i="35" s="1"/>
  <c r="BU185" i="35" s="1"/>
  <c r="BR198" i="36"/>
  <c r="BU157" i="35"/>
  <c r="BU182" i="35" s="1"/>
  <c r="BS198" i="31"/>
  <c r="BT158" i="36"/>
  <c r="BU182" i="31"/>
  <c r="BU184" i="31" s="1"/>
  <c r="BU183" i="31"/>
  <c r="BU185" i="31" s="1"/>
  <c r="BS193" i="36"/>
  <c r="BT189" i="36"/>
  <c r="BT191" i="36" s="1"/>
  <c r="BV37" i="36"/>
  <c r="BT190" i="36"/>
  <c r="BT192" i="36" s="1"/>
  <c r="BS197" i="36"/>
  <c r="BS198" i="36" s="1"/>
  <c r="BT184" i="31"/>
  <c r="BT186" i="31" s="1"/>
  <c r="BT194" i="31" s="1"/>
  <c r="BW59" i="10"/>
  <c r="BW23" i="10"/>
  <c r="BU157" i="36"/>
  <c r="BT178" i="36"/>
  <c r="BT179" i="36" s="1"/>
  <c r="BR198" i="34"/>
  <c r="BS184" i="36"/>
  <c r="BS186" i="36" s="1"/>
  <c r="BT177" i="36"/>
  <c r="BT177" i="35"/>
  <c r="BU158" i="31"/>
  <c r="BU176" i="36"/>
  <c r="BU183" i="36" s="1"/>
  <c r="BU185" i="36" s="1"/>
  <c r="BV73" i="36"/>
  <c r="BV74" i="36" s="1"/>
  <c r="BW26" i="34"/>
  <c r="BW62" i="34"/>
  <c r="BV165" i="34"/>
  <c r="BV146" i="34"/>
  <c r="BS191" i="35"/>
  <c r="BS193" i="35" s="1"/>
  <c r="BS197" i="35"/>
  <c r="BW32" i="36"/>
  <c r="BW68" i="36"/>
  <c r="BV171" i="36"/>
  <c r="BV152" i="36"/>
  <c r="BX64" i="31"/>
  <c r="BX28" i="31"/>
  <c r="BW167" i="31"/>
  <c r="BW148" i="31"/>
  <c r="BR198" i="35"/>
  <c r="BX69" i="31"/>
  <c r="BX33" i="31"/>
  <c r="BW153" i="31"/>
  <c r="BW172" i="31"/>
  <c r="BW34" i="34"/>
  <c r="BW70" i="34"/>
  <c r="BV173" i="34"/>
  <c r="BV154" i="34"/>
  <c r="BW35" i="34"/>
  <c r="BW71" i="34"/>
  <c r="BV155" i="34"/>
  <c r="BV174" i="34"/>
  <c r="BT189" i="35"/>
  <c r="BT182" i="35"/>
  <c r="BT178" i="35"/>
  <c r="BT179" i="35" s="1"/>
  <c r="BW31" i="35"/>
  <c r="BW67" i="35"/>
  <c r="BV170" i="35"/>
  <c r="BV151" i="35"/>
  <c r="BW29" i="34"/>
  <c r="BW65" i="34"/>
  <c r="BV168" i="34"/>
  <c r="BV149" i="34"/>
  <c r="BW25" i="34"/>
  <c r="BW61" i="34"/>
  <c r="BV164" i="34"/>
  <c r="BV145" i="34"/>
  <c r="BW25" i="36"/>
  <c r="BW61" i="36"/>
  <c r="BV145" i="36"/>
  <c r="BV164" i="36"/>
  <c r="BX63" i="31"/>
  <c r="BW147" i="31"/>
  <c r="BW166" i="31"/>
  <c r="BX27" i="31"/>
  <c r="BW28" i="36"/>
  <c r="BW64" i="36"/>
  <c r="BV167" i="36"/>
  <c r="BV148" i="36"/>
  <c r="CB29" i="35"/>
  <c r="CB65" i="35"/>
  <c r="CA149" i="35"/>
  <c r="CA168" i="35"/>
  <c r="BW26" i="36"/>
  <c r="BW62" i="36"/>
  <c r="BV146" i="36"/>
  <c r="BV165" i="36"/>
  <c r="BT190" i="35"/>
  <c r="BT192" i="35" s="1"/>
  <c r="BT183" i="35"/>
  <c r="BT185" i="35" s="1"/>
  <c r="CA28" i="35"/>
  <c r="CA64" i="35"/>
  <c r="BZ167" i="35"/>
  <c r="BZ148" i="35"/>
  <c r="BW24" i="34"/>
  <c r="BW60" i="34"/>
  <c r="BV144" i="34"/>
  <c r="BV163" i="34"/>
  <c r="BU157" i="34"/>
  <c r="CA32" i="35"/>
  <c r="CA68" i="35"/>
  <c r="BZ152" i="35"/>
  <c r="BZ171" i="35"/>
  <c r="BW30" i="36"/>
  <c r="BW66" i="36"/>
  <c r="BV169" i="36"/>
  <c r="BV150" i="36"/>
  <c r="BX23" i="36"/>
  <c r="BX59" i="36"/>
  <c r="BW143" i="36"/>
  <c r="BW162" i="36"/>
  <c r="BV73" i="35"/>
  <c r="BV74" i="35" s="1"/>
  <c r="BX66" i="31"/>
  <c r="BX30" i="31"/>
  <c r="BW169" i="31"/>
  <c r="BW150" i="31"/>
  <c r="BU176" i="34"/>
  <c r="BR194" i="34"/>
  <c r="BX65" i="31"/>
  <c r="BW149" i="31"/>
  <c r="BX29" i="31"/>
  <c r="BW168" i="31"/>
  <c r="BW35" i="36"/>
  <c r="BW71" i="36"/>
  <c r="BV155" i="36"/>
  <c r="BV174" i="36"/>
  <c r="BW27" i="34"/>
  <c r="BW63" i="34"/>
  <c r="BV147" i="34"/>
  <c r="BV166" i="34"/>
  <c r="CE26" i="35"/>
  <c r="CE62" i="35"/>
  <c r="CD146" i="35"/>
  <c r="CD165" i="35"/>
  <c r="BT196" i="36"/>
  <c r="BT184" i="36"/>
  <c r="BT186" i="36" s="1"/>
  <c r="BW31" i="34"/>
  <c r="BW67" i="34"/>
  <c r="BV170" i="34"/>
  <c r="BV151" i="34"/>
  <c r="BX68" i="31"/>
  <c r="BW171" i="31"/>
  <c r="BW152" i="31"/>
  <c r="BX32" i="31"/>
  <c r="BW23" i="35"/>
  <c r="BW59" i="35"/>
  <c r="BV37" i="35"/>
  <c r="BV162" i="35"/>
  <c r="BV143" i="35"/>
  <c r="BW34" i="36"/>
  <c r="BW70" i="36"/>
  <c r="BV173" i="36"/>
  <c r="BV154" i="36"/>
  <c r="BW34" i="35"/>
  <c r="BW70" i="35"/>
  <c r="BV154" i="35"/>
  <c r="BV173" i="35"/>
  <c r="BW30" i="34"/>
  <c r="BW66" i="34"/>
  <c r="BV169" i="34"/>
  <c r="BV150" i="34"/>
  <c r="BV73" i="34"/>
  <c r="BV179" i="34" s="1"/>
  <c r="CB30" i="35"/>
  <c r="CB66" i="35"/>
  <c r="CA169" i="35"/>
  <c r="CA150" i="35"/>
  <c r="BW28" i="34"/>
  <c r="BW64" i="34"/>
  <c r="BV167" i="34"/>
  <c r="BV148" i="34"/>
  <c r="BZ29" i="36"/>
  <c r="BZ65" i="36"/>
  <c r="BY149" i="36"/>
  <c r="BY168" i="36"/>
  <c r="BX62" i="31"/>
  <c r="BX26" i="31"/>
  <c r="BW146" i="31"/>
  <c r="BW165" i="31"/>
  <c r="BX71" i="31"/>
  <c r="BX35" i="31"/>
  <c r="BW155" i="31"/>
  <c r="BW174" i="31"/>
  <c r="BW33" i="34"/>
  <c r="BW69" i="34"/>
  <c r="BV172" i="34"/>
  <c r="BV153" i="34"/>
  <c r="BW33" i="36"/>
  <c r="BW69" i="36"/>
  <c r="BV172" i="36"/>
  <c r="BV153" i="36"/>
  <c r="BS191" i="34"/>
  <c r="BS193" i="34" s="1"/>
  <c r="BS197" i="34"/>
  <c r="BY67" i="31"/>
  <c r="BX170" i="31"/>
  <c r="BX151" i="31"/>
  <c r="BY31" i="31"/>
  <c r="CB33" i="35"/>
  <c r="CB69" i="35"/>
  <c r="CA172" i="35"/>
  <c r="CA153" i="35"/>
  <c r="BW27" i="36"/>
  <c r="BW63" i="36"/>
  <c r="BV147" i="36"/>
  <c r="BV166" i="36"/>
  <c r="BW32" i="34"/>
  <c r="BW68" i="34"/>
  <c r="BV171" i="34"/>
  <c r="BV152" i="34"/>
  <c r="BW23" i="34"/>
  <c r="BW59" i="34"/>
  <c r="BV143" i="34"/>
  <c r="BV37" i="34"/>
  <c r="BV162" i="34"/>
  <c r="BU74" i="34"/>
  <c r="CA27" i="35"/>
  <c r="CA63" i="35"/>
  <c r="BZ166" i="35"/>
  <c r="BZ147" i="35"/>
  <c r="BX70" i="31"/>
  <c r="BX34" i="31"/>
  <c r="BW173" i="31"/>
  <c r="BW154" i="31"/>
  <c r="BW31" i="36"/>
  <c r="BW67" i="36"/>
  <c r="BV151" i="36"/>
  <c r="BV170" i="36"/>
  <c r="BS196" i="34"/>
  <c r="BS184" i="34"/>
  <c r="BS186" i="34" s="1"/>
  <c r="BT183" i="34"/>
  <c r="BT185" i="34" s="1"/>
  <c r="BT190" i="34"/>
  <c r="BT192" i="34" s="1"/>
  <c r="BY24" i="35"/>
  <c r="BY60" i="35"/>
  <c r="BX163" i="35"/>
  <c r="BX144" i="35"/>
  <c r="BW52" i="2"/>
  <c r="BW22" i="2"/>
  <c r="BT158" i="35"/>
  <c r="CB35" i="35"/>
  <c r="CB71" i="35"/>
  <c r="CA155" i="35"/>
  <c r="CA174" i="35"/>
  <c r="BS196" i="35"/>
  <c r="BS184" i="35"/>
  <c r="BS186" i="35" s="1"/>
  <c r="BX60" i="31"/>
  <c r="BX24" i="31"/>
  <c r="BW163" i="31"/>
  <c r="BW144" i="31"/>
  <c r="BW24" i="36"/>
  <c r="BW60" i="36"/>
  <c r="BV163" i="36"/>
  <c r="BV144" i="36"/>
  <c r="BR194" i="35"/>
  <c r="BT182" i="34"/>
  <c r="BT189" i="34"/>
  <c r="CB25" i="35"/>
  <c r="CB61" i="35"/>
  <c r="CA164" i="35"/>
  <c r="CA145" i="35"/>
  <c r="CF41" i="33"/>
  <c r="CE55" i="33"/>
  <c r="BV61" i="32"/>
  <c r="BV62" i="32" s="1"/>
  <c r="BX21" i="32"/>
  <c r="BY51" i="32" s="1"/>
  <c r="BX29" i="32"/>
  <c r="BY59" i="32" s="1"/>
  <c r="CH41" i="10"/>
  <c r="CH55" i="10" s="1"/>
  <c r="CG55" i="10"/>
  <c r="CE41" i="34"/>
  <c r="CD55" i="34"/>
  <c r="BV146" i="30"/>
  <c r="BV165" i="30"/>
  <c r="BW26" i="30"/>
  <c r="BX62" i="30" s="1"/>
  <c r="BV149" i="30"/>
  <c r="BV168" i="30"/>
  <c r="BW29" i="30"/>
  <c r="BX65" i="30" s="1"/>
  <c r="BW33" i="33"/>
  <c r="BX69" i="33" s="1"/>
  <c r="BV148" i="30"/>
  <c r="BV167" i="30"/>
  <c r="BW28" i="30"/>
  <c r="BX64" i="30" s="1"/>
  <c r="BW32" i="33"/>
  <c r="BX68" i="33" s="1"/>
  <c r="BW30" i="30"/>
  <c r="BX66" i="30" s="1"/>
  <c r="BV169" i="30"/>
  <c r="BV150" i="30"/>
  <c r="BU157" i="30"/>
  <c r="BV164" i="30"/>
  <c r="BV145" i="30"/>
  <c r="BW25" i="30"/>
  <c r="BX61" i="30" s="1"/>
  <c r="BW31" i="33"/>
  <c r="BX67" i="33" s="1"/>
  <c r="BU176" i="30"/>
  <c r="BW32" i="30"/>
  <c r="BX68" i="30" s="1"/>
  <c r="BV171" i="30"/>
  <c r="BV152" i="30"/>
  <c r="BX25" i="33"/>
  <c r="BY61" i="33" s="1"/>
  <c r="BW24" i="33"/>
  <c r="BX60" i="33" s="1"/>
  <c r="BW27" i="33"/>
  <c r="BX63" i="33" s="1"/>
  <c r="BV162" i="30"/>
  <c r="BV37" i="30"/>
  <c r="BV143" i="30"/>
  <c r="BW23" i="30"/>
  <c r="BX59" i="30" s="1"/>
  <c r="BS197" i="30"/>
  <c r="BS191" i="30"/>
  <c r="BS193" i="30" s="1"/>
  <c r="BT177" i="30"/>
  <c r="BW26" i="33"/>
  <c r="BX62" i="33" s="1"/>
  <c r="BV153" i="30"/>
  <c r="BW33" i="30"/>
  <c r="BX69" i="30" s="1"/>
  <c r="BV172" i="30"/>
  <c r="BT158" i="30"/>
  <c r="BT182" i="30"/>
  <c r="BT178" i="30"/>
  <c r="BT179" i="30" s="1"/>
  <c r="BT189" i="30"/>
  <c r="BS184" i="30"/>
  <c r="BS186" i="30" s="1"/>
  <c r="BS196" i="30"/>
  <c r="BW29" i="33"/>
  <c r="BX65" i="33" s="1"/>
  <c r="BV155" i="30"/>
  <c r="BV174" i="30"/>
  <c r="BW35" i="30"/>
  <c r="BX71" i="30" s="1"/>
  <c r="BT183" i="30"/>
  <c r="BT185" i="30" s="1"/>
  <c r="BT190" i="30"/>
  <c r="BT192" i="30" s="1"/>
  <c r="BU73" i="33"/>
  <c r="BU74" i="33" s="1"/>
  <c r="BR198" i="30"/>
  <c r="BV163" i="30"/>
  <c r="BV144" i="30"/>
  <c r="BW24" i="30"/>
  <c r="BX60" i="30" s="1"/>
  <c r="BW23" i="33"/>
  <c r="BX59" i="33" s="1"/>
  <c r="BV37" i="33"/>
  <c r="BW28" i="33"/>
  <c r="BX64" i="33" s="1"/>
  <c r="BR194" i="30"/>
  <c r="BW31" i="30"/>
  <c r="BX67" i="30" s="1"/>
  <c r="BV170" i="30"/>
  <c r="BV151" i="30"/>
  <c r="BW30" i="33"/>
  <c r="BX66" i="33" s="1"/>
  <c r="BV166" i="30"/>
  <c r="BV147" i="30"/>
  <c r="BW27" i="30"/>
  <c r="BX63" i="30" s="1"/>
  <c r="BW35" i="33"/>
  <c r="BX71" i="33" s="1"/>
  <c r="BV173" i="30"/>
  <c r="BV154" i="30"/>
  <c r="BW34" i="30"/>
  <c r="BX70" i="30" s="1"/>
  <c r="BW34" i="33"/>
  <c r="BX70" i="33" s="1"/>
  <c r="BU73" i="30"/>
  <c r="BX23" i="31"/>
  <c r="BY59" i="31" s="1"/>
  <c r="BW143" i="31"/>
  <c r="BW162" i="31"/>
  <c r="BU191" i="31"/>
  <c r="BU193" i="31" s="1"/>
  <c r="BU197" i="31"/>
  <c r="BY25" i="32"/>
  <c r="BZ55" i="32" s="1"/>
  <c r="BX25" i="2"/>
  <c r="BY55" i="2" s="1"/>
  <c r="BX27" i="2"/>
  <c r="BY57" i="2" s="1"/>
  <c r="BX23" i="2"/>
  <c r="BY53" i="2" s="1"/>
  <c r="BX28" i="2"/>
  <c r="BY58" i="2" s="1"/>
  <c r="BX21" i="2"/>
  <c r="BY51" i="2" s="1"/>
  <c r="BY20" i="2"/>
  <c r="BZ50" i="2" s="1"/>
  <c r="BX24" i="2"/>
  <c r="BY54" i="2" s="1"/>
  <c r="BX26" i="2"/>
  <c r="BY56" i="2" s="1"/>
  <c r="BV61" i="2"/>
  <c r="BV62" i="2" s="1"/>
  <c r="BW29" i="2"/>
  <c r="BX59" i="2" s="1"/>
  <c r="BV31" i="2"/>
  <c r="BX27" i="10"/>
  <c r="BY63" i="10" s="1"/>
  <c r="BX26" i="10"/>
  <c r="BY62" i="10" s="1"/>
  <c r="BX32" i="10"/>
  <c r="BY68" i="10" s="1"/>
  <c r="BX29" i="10"/>
  <c r="BY65" i="10" s="1"/>
  <c r="BX25" i="10"/>
  <c r="BY61" i="10" s="1"/>
  <c r="BV73" i="10"/>
  <c r="BV74" i="10" s="1"/>
  <c r="BX31" i="10"/>
  <c r="BY67" i="10" s="1"/>
  <c r="BX28" i="10"/>
  <c r="BY64" i="10" s="1"/>
  <c r="BX34" i="10"/>
  <c r="BY70" i="10" s="1"/>
  <c r="BY24" i="10"/>
  <c r="BZ60" i="10" s="1"/>
  <c r="BX35" i="10"/>
  <c r="BY71" i="10" s="1"/>
  <c r="BY23" i="32"/>
  <c r="BZ53" i="32" s="1"/>
  <c r="BY27" i="32"/>
  <c r="BZ57" i="32" s="1"/>
  <c r="BY26" i="32"/>
  <c r="BZ56" i="32" s="1"/>
  <c r="BZ20" i="32"/>
  <c r="CA50" i="32" s="1"/>
  <c r="BY24" i="32"/>
  <c r="BZ54" i="32" s="1"/>
  <c r="BZ21" i="50" l="1"/>
  <c r="BZ23" i="50" s="1"/>
  <c r="CA2" i="50"/>
  <c r="CA20" i="50"/>
  <c r="CA27" i="50"/>
  <c r="BW31" i="32"/>
  <c r="BX58" i="32"/>
  <c r="BX28" i="32"/>
  <c r="BX66" i="10"/>
  <c r="BX30" i="10"/>
  <c r="BU74" i="30"/>
  <c r="CA87" i="28"/>
  <c r="CA95" i="28" s="1"/>
  <c r="CA103" i="28" s="1"/>
  <c r="CA67" i="28"/>
  <c r="CA75" i="28" s="1"/>
  <c r="CB34" i="28"/>
  <c r="CB59" i="28" s="1"/>
  <c r="CA188" i="36"/>
  <c r="CA181" i="36"/>
  <c r="CA161" i="36"/>
  <c r="CA142" i="36"/>
  <c r="CA77" i="36"/>
  <c r="CA126" i="36"/>
  <c r="CA58" i="36"/>
  <c r="CA40" i="36"/>
  <c r="CA22" i="36"/>
  <c r="CA109" i="36"/>
  <c r="CA92" i="36"/>
  <c r="CB4" i="36"/>
  <c r="CB4" i="34"/>
  <c r="CB4" i="32"/>
  <c r="CB4" i="30"/>
  <c r="CB4" i="43"/>
  <c r="CB4" i="50" s="1"/>
  <c r="CB4" i="33"/>
  <c r="CB4" i="31"/>
  <c r="CB4" i="29"/>
  <c r="CB4" i="35"/>
  <c r="CB4" i="10"/>
  <c r="CB77" i="2"/>
  <c r="CB65" i="2"/>
  <c r="CB49" i="2"/>
  <c r="CB34" i="2"/>
  <c r="CB19" i="2"/>
  <c r="CA126" i="29"/>
  <c r="CA22" i="29"/>
  <c r="CA188" i="29"/>
  <c r="CA40" i="29"/>
  <c r="CA161" i="29"/>
  <c r="CA58" i="29"/>
  <c r="CA77" i="29"/>
  <c r="CA142" i="29"/>
  <c r="CA92" i="29"/>
  <c r="CA181" i="29"/>
  <c r="CA109" i="29"/>
  <c r="CD5" i="28"/>
  <c r="CC4" i="2"/>
  <c r="CC21" i="28"/>
  <c r="CC13" i="28"/>
  <c r="CA126" i="31"/>
  <c r="CA92" i="31"/>
  <c r="CA58" i="31"/>
  <c r="CA22" i="31"/>
  <c r="CA109" i="31"/>
  <c r="CA77" i="31"/>
  <c r="CA181" i="31"/>
  <c r="CA40" i="31"/>
  <c r="CA142" i="31"/>
  <c r="CA161" i="31"/>
  <c r="CA188" i="31"/>
  <c r="CA77" i="33"/>
  <c r="CA40" i="33"/>
  <c r="CA92" i="33"/>
  <c r="CA58" i="33"/>
  <c r="CA22" i="33"/>
  <c r="CA58" i="10"/>
  <c r="CA92" i="10"/>
  <c r="CA22" i="10"/>
  <c r="CA77" i="10"/>
  <c r="CA40" i="10"/>
  <c r="CA142" i="35"/>
  <c r="CA77" i="35"/>
  <c r="CA40" i="35"/>
  <c r="CA126" i="35"/>
  <c r="CA188" i="35"/>
  <c r="CA92" i="35"/>
  <c r="CA181" i="35"/>
  <c r="CA58" i="35"/>
  <c r="CA161" i="35"/>
  <c r="CA109" i="35"/>
  <c r="CA22" i="35"/>
  <c r="CA22" i="30"/>
  <c r="CA181" i="30"/>
  <c r="CA142" i="30"/>
  <c r="CA92" i="30"/>
  <c r="CA109" i="30"/>
  <c r="CA126" i="30"/>
  <c r="CA58" i="30"/>
  <c r="CA188" i="30"/>
  <c r="CA77" i="30"/>
  <c r="CA161" i="30"/>
  <c r="CA40" i="30"/>
  <c r="CA89" i="43"/>
  <c r="CA76" i="43"/>
  <c r="CA58" i="43"/>
  <c r="CA22" i="43"/>
  <c r="CA40" i="43"/>
  <c r="CA77" i="32"/>
  <c r="CA49" i="32"/>
  <c r="CA65" i="32"/>
  <c r="CA34" i="32"/>
  <c r="CA19" i="32"/>
  <c r="CA142" i="34"/>
  <c r="CA188" i="34"/>
  <c r="CA181" i="34"/>
  <c r="CA92" i="34"/>
  <c r="CA126" i="34"/>
  <c r="CA161" i="34"/>
  <c r="CA40" i="34"/>
  <c r="CA109" i="34"/>
  <c r="CA22" i="34"/>
  <c r="CA58" i="34"/>
  <c r="CA77" i="34"/>
  <c r="BX61" i="31"/>
  <c r="BX73" i="31" s="1"/>
  <c r="BX74" i="31" s="1"/>
  <c r="BX25" i="31"/>
  <c r="BX37" i="31" s="1"/>
  <c r="BW164" i="31"/>
  <c r="BW176" i="31" s="1"/>
  <c r="BW145" i="31"/>
  <c r="BW157" i="31" s="1"/>
  <c r="BW182" i="31" s="1"/>
  <c r="BX52" i="32"/>
  <c r="BX22" i="32"/>
  <c r="BW37" i="10"/>
  <c r="BX69" i="10"/>
  <c r="BX33" i="10"/>
  <c r="BU158" i="34"/>
  <c r="BU190" i="35"/>
  <c r="BU192" i="35" s="1"/>
  <c r="BU177" i="35"/>
  <c r="BU186" i="31"/>
  <c r="BU194" i="31" s="1"/>
  <c r="BU189" i="35"/>
  <c r="BU191" i="35" s="1"/>
  <c r="BU178" i="35"/>
  <c r="BU179" i="35" s="1"/>
  <c r="BU158" i="35"/>
  <c r="BU196" i="31"/>
  <c r="BU198" i="31" s="1"/>
  <c r="BU158" i="36"/>
  <c r="BS194" i="36"/>
  <c r="BV176" i="35"/>
  <c r="BV190" i="35" s="1"/>
  <c r="BV192" i="35" s="1"/>
  <c r="BT193" i="36"/>
  <c r="BT194" i="36" s="1"/>
  <c r="BT197" i="36"/>
  <c r="BT198" i="36" s="1"/>
  <c r="BU189" i="36"/>
  <c r="BU191" i="36" s="1"/>
  <c r="BU178" i="36"/>
  <c r="BU179" i="36" s="1"/>
  <c r="BU182" i="36"/>
  <c r="BU196" i="36" s="1"/>
  <c r="BV157" i="36"/>
  <c r="BV182" i="36" s="1"/>
  <c r="BU190" i="36"/>
  <c r="BU192" i="36" s="1"/>
  <c r="BV176" i="36"/>
  <c r="BV183" i="36" s="1"/>
  <c r="BV185" i="36" s="1"/>
  <c r="BX59" i="10"/>
  <c r="BX23" i="10"/>
  <c r="BV158" i="31"/>
  <c r="BU177" i="36"/>
  <c r="BS194" i="35"/>
  <c r="BS198" i="35"/>
  <c r="BS194" i="34"/>
  <c r="BW73" i="36"/>
  <c r="BW74" i="36" s="1"/>
  <c r="BX24" i="36"/>
  <c r="BX60" i="36"/>
  <c r="BW163" i="36"/>
  <c r="BW144" i="36"/>
  <c r="BW73" i="34"/>
  <c r="BW179" i="34" s="1"/>
  <c r="BV157" i="35"/>
  <c r="BX31" i="34"/>
  <c r="BX67" i="34"/>
  <c r="BW151" i="34"/>
  <c r="BW170" i="34"/>
  <c r="BX34" i="34"/>
  <c r="BX70" i="34"/>
  <c r="BW173" i="34"/>
  <c r="BW154" i="34"/>
  <c r="BY64" i="31"/>
  <c r="BX167" i="31"/>
  <c r="BY28" i="31"/>
  <c r="BX148" i="31"/>
  <c r="CA29" i="36"/>
  <c r="CA65" i="36"/>
  <c r="BZ149" i="36"/>
  <c r="BZ168" i="36"/>
  <c r="CC30" i="35"/>
  <c r="CC66" i="35"/>
  <c r="CB169" i="35"/>
  <c r="CB150" i="35"/>
  <c r="BX27" i="34"/>
  <c r="BX63" i="34"/>
  <c r="BW147" i="34"/>
  <c r="BW166" i="34"/>
  <c r="BY65" i="31"/>
  <c r="BX168" i="31"/>
  <c r="BY29" i="31"/>
  <c r="BX149" i="31"/>
  <c r="BY66" i="31"/>
  <c r="BY30" i="31"/>
  <c r="BX169" i="31"/>
  <c r="BX150" i="31"/>
  <c r="CC29" i="35"/>
  <c r="CC65" i="35"/>
  <c r="CB149" i="35"/>
  <c r="CB168" i="35"/>
  <c r="BX25" i="34"/>
  <c r="BX61" i="34"/>
  <c r="BW145" i="34"/>
  <c r="BW164" i="34"/>
  <c r="BX31" i="35"/>
  <c r="BX67" i="35"/>
  <c r="BW170" i="35"/>
  <c r="BW151" i="35"/>
  <c r="BV178" i="31"/>
  <c r="BV179" i="31" s="1"/>
  <c r="BV189" i="31"/>
  <c r="BV197" i="31" s="1"/>
  <c r="BT196" i="34"/>
  <c r="BT184" i="34"/>
  <c r="BT186" i="34" s="1"/>
  <c r="BY60" i="31"/>
  <c r="BX144" i="31"/>
  <c r="BX163" i="31"/>
  <c r="BY24" i="31"/>
  <c r="BX31" i="36"/>
  <c r="BX67" i="36"/>
  <c r="BW170" i="36"/>
  <c r="BW151" i="36"/>
  <c r="CB27" i="35"/>
  <c r="CB63" i="35"/>
  <c r="CA147" i="35"/>
  <c r="CA166" i="35"/>
  <c r="BX34" i="35"/>
  <c r="BX70" i="35"/>
  <c r="BW154" i="35"/>
  <c r="BW173" i="35"/>
  <c r="BW73" i="35"/>
  <c r="BW74" i="35" s="1"/>
  <c r="BU182" i="34"/>
  <c r="BU189" i="34"/>
  <c r="BY69" i="31"/>
  <c r="BY33" i="31"/>
  <c r="BX172" i="31"/>
  <c r="BX153" i="31"/>
  <c r="BX26" i="34"/>
  <c r="BX62" i="34"/>
  <c r="BW165" i="34"/>
  <c r="BW146" i="34"/>
  <c r="BZ24" i="35"/>
  <c r="BZ60" i="35"/>
  <c r="BY144" i="35"/>
  <c r="BY163" i="35"/>
  <c r="BX27" i="36"/>
  <c r="BX63" i="36"/>
  <c r="BW147" i="36"/>
  <c r="BW166" i="36"/>
  <c r="BY71" i="31"/>
  <c r="BX174" i="31"/>
  <c r="BY35" i="31"/>
  <c r="BX155" i="31"/>
  <c r="BX33" i="36"/>
  <c r="BX69" i="36"/>
  <c r="BW172" i="36"/>
  <c r="BW153" i="36"/>
  <c r="BX52" i="2"/>
  <c r="BX22" i="2"/>
  <c r="BV74" i="34"/>
  <c r="BX23" i="35"/>
  <c r="BX59" i="35"/>
  <c r="BW143" i="35"/>
  <c r="BW162" i="35"/>
  <c r="BW37" i="35"/>
  <c r="BT196" i="35"/>
  <c r="BT184" i="35"/>
  <c r="BT186" i="35" s="1"/>
  <c r="BX35" i="34"/>
  <c r="BX71" i="34"/>
  <c r="BW174" i="34"/>
  <c r="BW155" i="34"/>
  <c r="CC25" i="35"/>
  <c r="CC61" i="35"/>
  <c r="CB145" i="35"/>
  <c r="CB164" i="35"/>
  <c r="BX23" i="34"/>
  <c r="BX59" i="34"/>
  <c r="BW143" i="34"/>
  <c r="BW162" i="34"/>
  <c r="BW37" i="34"/>
  <c r="BY23" i="36"/>
  <c r="BY59" i="36"/>
  <c r="BX143" i="36"/>
  <c r="BX162" i="36"/>
  <c r="BT197" i="34"/>
  <c r="BT191" i="34"/>
  <c r="BT193" i="34" s="1"/>
  <c r="CC35" i="35"/>
  <c r="CC71" i="35"/>
  <c r="CB155" i="35"/>
  <c r="CB174" i="35"/>
  <c r="BV183" i="31"/>
  <c r="BV185" i="31" s="1"/>
  <c r="BV177" i="31"/>
  <c r="BV176" i="34"/>
  <c r="BX32" i="34"/>
  <c r="BX68" i="34"/>
  <c r="BW152" i="34"/>
  <c r="BW171" i="34"/>
  <c r="CC33" i="35"/>
  <c r="CC69" i="35"/>
  <c r="CB172" i="35"/>
  <c r="CB153" i="35"/>
  <c r="BY62" i="31"/>
  <c r="BX146" i="31"/>
  <c r="BX165" i="31"/>
  <c r="BY26" i="31"/>
  <c r="BY68" i="31"/>
  <c r="BY32" i="31"/>
  <c r="BX152" i="31"/>
  <c r="BX171" i="31"/>
  <c r="BW37" i="36"/>
  <c r="BX30" i="36"/>
  <c r="BX66" i="36"/>
  <c r="BW150" i="36"/>
  <c r="BW169" i="36"/>
  <c r="BT191" i="35"/>
  <c r="BT193" i="35" s="1"/>
  <c r="BT197" i="35"/>
  <c r="BX32" i="36"/>
  <c r="BX68" i="36"/>
  <c r="BW171" i="36"/>
  <c r="BW152" i="36"/>
  <c r="BY70" i="31"/>
  <c r="BY34" i="31"/>
  <c r="BX173" i="31"/>
  <c r="BX154" i="31"/>
  <c r="BZ67" i="31"/>
  <c r="BZ31" i="31"/>
  <c r="BY170" i="31"/>
  <c r="BY151" i="31"/>
  <c r="BX33" i="34"/>
  <c r="BX69" i="34"/>
  <c r="BW172" i="34"/>
  <c r="BW153" i="34"/>
  <c r="BX28" i="34"/>
  <c r="BX64" i="34"/>
  <c r="BW167" i="34"/>
  <c r="BW148" i="34"/>
  <c r="CF26" i="35"/>
  <c r="CF62" i="35"/>
  <c r="CE165" i="35"/>
  <c r="CE146" i="35"/>
  <c r="CB28" i="35"/>
  <c r="CB64" i="35"/>
  <c r="CA148" i="35"/>
  <c r="CA167" i="35"/>
  <c r="BX26" i="36"/>
  <c r="BX62" i="36"/>
  <c r="BW146" i="36"/>
  <c r="BW165" i="36"/>
  <c r="BX28" i="36"/>
  <c r="BX64" i="36"/>
  <c r="BW167" i="36"/>
  <c r="BW148" i="36"/>
  <c r="BX25" i="36"/>
  <c r="BX61" i="36"/>
  <c r="BW164" i="36"/>
  <c r="BW145" i="36"/>
  <c r="BX29" i="34"/>
  <c r="BX65" i="34"/>
  <c r="BW168" i="34"/>
  <c r="BW149" i="34"/>
  <c r="BU184" i="35"/>
  <c r="BU186" i="35" s="1"/>
  <c r="BU196" i="35"/>
  <c r="CB32" i="35"/>
  <c r="CB68" i="35"/>
  <c r="CA171" i="35"/>
  <c r="CA152" i="35"/>
  <c r="BS198" i="34"/>
  <c r="BV157" i="34"/>
  <c r="BX30" i="34"/>
  <c r="BX66" i="34"/>
  <c r="BW150" i="34"/>
  <c r="BW169" i="34"/>
  <c r="BX34" i="36"/>
  <c r="BX70" i="36"/>
  <c r="BW154" i="36"/>
  <c r="BW173" i="36"/>
  <c r="BX35" i="36"/>
  <c r="BX71" i="36"/>
  <c r="BW174" i="36"/>
  <c r="BW155" i="36"/>
  <c r="BU183" i="34"/>
  <c r="BU185" i="34" s="1"/>
  <c r="BU190" i="34"/>
  <c r="BU192" i="34" s="1"/>
  <c r="BX24" i="34"/>
  <c r="BX60" i="34"/>
  <c r="BW144" i="34"/>
  <c r="BW163" i="34"/>
  <c r="BY63" i="31"/>
  <c r="BY27" i="31"/>
  <c r="BX147" i="31"/>
  <c r="BX166" i="31"/>
  <c r="BU177" i="34"/>
  <c r="CG41" i="33"/>
  <c r="CF55" i="33"/>
  <c r="BW61" i="32"/>
  <c r="BW62" i="32" s="1"/>
  <c r="BY29" i="32"/>
  <c r="BZ59" i="32" s="1"/>
  <c r="BY21" i="32"/>
  <c r="BZ51" i="32" s="1"/>
  <c r="CF41" i="34"/>
  <c r="CE55" i="34"/>
  <c r="BS194" i="30"/>
  <c r="BS198" i="30"/>
  <c r="BW145" i="30"/>
  <c r="BX25" i="30"/>
  <c r="BY61" i="30" s="1"/>
  <c r="BW164" i="30"/>
  <c r="BW149" i="30"/>
  <c r="BW168" i="30"/>
  <c r="BX29" i="30"/>
  <c r="BY65" i="30" s="1"/>
  <c r="BX30" i="33"/>
  <c r="BY66" i="33" s="1"/>
  <c r="BT184" i="30"/>
  <c r="BT186" i="30" s="1"/>
  <c r="BT196" i="30"/>
  <c r="BV176" i="30"/>
  <c r="BX35" i="33"/>
  <c r="BY71" i="33" s="1"/>
  <c r="BX29" i="33"/>
  <c r="BY65" i="33" s="1"/>
  <c r="BX30" i="30"/>
  <c r="BY66" i="30" s="1"/>
  <c r="BW150" i="30"/>
  <c r="BW169" i="30"/>
  <c r="BW173" i="30"/>
  <c r="BW154" i="30"/>
  <c r="BX34" i="30"/>
  <c r="BY70" i="30" s="1"/>
  <c r="BX27" i="30"/>
  <c r="BY63" i="30" s="1"/>
  <c r="BW166" i="30"/>
  <c r="BW147" i="30"/>
  <c r="BV73" i="33"/>
  <c r="BV74" i="33" s="1"/>
  <c r="BX24" i="33"/>
  <c r="BY60" i="33" s="1"/>
  <c r="BW152" i="30"/>
  <c r="BW171" i="30"/>
  <c r="BX32" i="30"/>
  <c r="BY68" i="30" s="1"/>
  <c r="BX32" i="33"/>
  <c r="BY68" i="33" s="1"/>
  <c r="BX34" i="33"/>
  <c r="BY70" i="33" s="1"/>
  <c r="BW151" i="30"/>
  <c r="BX31" i="30"/>
  <c r="BY67" i="30" s="1"/>
  <c r="BW170" i="30"/>
  <c r="BX28" i="33"/>
  <c r="BY64" i="33" s="1"/>
  <c r="BX23" i="33"/>
  <c r="BY59" i="33" s="1"/>
  <c r="BW37" i="33"/>
  <c r="BW172" i="30"/>
  <c r="BW153" i="30"/>
  <c r="BX33" i="30"/>
  <c r="BY69" i="30" s="1"/>
  <c r="BW143" i="30"/>
  <c r="BW37" i="30"/>
  <c r="BW162" i="30"/>
  <c r="BX23" i="30"/>
  <c r="BY59" i="30" s="1"/>
  <c r="BU177" i="30"/>
  <c r="BU183" i="30"/>
  <c r="BU185" i="30" s="1"/>
  <c r="BU190" i="30"/>
  <c r="BU192" i="30" s="1"/>
  <c r="BX26" i="30"/>
  <c r="BY62" i="30" s="1"/>
  <c r="BW165" i="30"/>
  <c r="BW146" i="30"/>
  <c r="BW144" i="30"/>
  <c r="BW163" i="30"/>
  <c r="BX24" i="30"/>
  <c r="BY60" i="30" s="1"/>
  <c r="BW174" i="30"/>
  <c r="BX35" i="30"/>
  <c r="BY71" i="30" s="1"/>
  <c r="BW155" i="30"/>
  <c r="BV73" i="30"/>
  <c r="BX27" i="33"/>
  <c r="BY63" i="33" s="1"/>
  <c r="BX31" i="33"/>
  <c r="BY67" i="33" s="1"/>
  <c r="BW167" i="30"/>
  <c r="BW148" i="30"/>
  <c r="BX28" i="30"/>
  <c r="BY64" i="30" s="1"/>
  <c r="BX33" i="33"/>
  <c r="BY69" i="33" s="1"/>
  <c r="BT197" i="30"/>
  <c r="BT191" i="30"/>
  <c r="BT193" i="30" s="1"/>
  <c r="BX26" i="33"/>
  <c r="BY62" i="33" s="1"/>
  <c r="BV157" i="30"/>
  <c r="BY25" i="33"/>
  <c r="BZ61" i="33" s="1"/>
  <c r="BU158" i="30"/>
  <c r="BU178" i="30"/>
  <c r="BU179" i="30" s="1"/>
  <c r="BU189" i="30"/>
  <c r="BU182" i="30"/>
  <c r="BV184" i="31"/>
  <c r="BX162" i="31"/>
  <c r="BY23" i="31"/>
  <c r="BZ59" i="31" s="1"/>
  <c r="BX143" i="31"/>
  <c r="BZ25" i="32"/>
  <c r="CA55" i="32" s="1"/>
  <c r="BY25" i="2"/>
  <c r="BZ55" i="2" s="1"/>
  <c r="BW61" i="2"/>
  <c r="BW62" i="2" s="1"/>
  <c r="BX29" i="2"/>
  <c r="BZ20" i="2"/>
  <c r="CA50" i="2" s="1"/>
  <c r="BW31" i="2"/>
  <c r="BY21" i="2"/>
  <c r="BZ51" i="2" s="1"/>
  <c r="BY23" i="2"/>
  <c r="BZ53" i="2" s="1"/>
  <c r="BY26" i="2"/>
  <c r="BZ56" i="2" s="1"/>
  <c r="BY27" i="2"/>
  <c r="BZ57" i="2" s="1"/>
  <c r="BY24" i="2"/>
  <c r="BZ54" i="2" s="1"/>
  <c r="BY28" i="2"/>
  <c r="BZ58" i="2" s="1"/>
  <c r="BZ24" i="10"/>
  <c r="CA60" i="10" s="1"/>
  <c r="BY25" i="10"/>
  <c r="BZ61" i="10" s="1"/>
  <c r="BY35" i="10"/>
  <c r="BZ71" i="10" s="1"/>
  <c r="BY34" i="10"/>
  <c r="BZ70" i="10" s="1"/>
  <c r="BY28" i="10"/>
  <c r="BZ64" i="10" s="1"/>
  <c r="BY26" i="10"/>
  <c r="BZ62" i="10" s="1"/>
  <c r="BY29" i="10"/>
  <c r="BZ65" i="10" s="1"/>
  <c r="BY31" i="10"/>
  <c r="BZ67" i="10" s="1"/>
  <c r="BY27" i="10"/>
  <c r="BZ63" i="10" s="1"/>
  <c r="BW73" i="10"/>
  <c r="BW74" i="10" s="1"/>
  <c r="BY32" i="10"/>
  <c r="BZ68" i="10" s="1"/>
  <c r="BZ26" i="32"/>
  <c r="CA56" i="32" s="1"/>
  <c r="BZ27" i="32"/>
  <c r="CA57" i="32" s="1"/>
  <c r="BZ23" i="32"/>
  <c r="CA53" i="32" s="1"/>
  <c r="CA20" i="32"/>
  <c r="CB50" i="32" s="1"/>
  <c r="BZ24" i="32"/>
  <c r="CA54" i="32" s="1"/>
  <c r="CA21" i="50" l="1"/>
  <c r="CA23" i="50" s="1"/>
  <c r="CB2" i="50"/>
  <c r="CB20" i="50"/>
  <c r="CB27" i="50"/>
  <c r="BX31" i="32"/>
  <c r="BY58" i="32"/>
  <c r="BY28" i="32"/>
  <c r="BY66" i="10"/>
  <c r="BY30" i="10"/>
  <c r="BV74" i="30"/>
  <c r="BX37" i="10"/>
  <c r="CB181" i="35"/>
  <c r="CB161" i="35"/>
  <c r="CB188" i="35"/>
  <c r="CB92" i="35"/>
  <c r="CB22" i="35"/>
  <c r="CB77" i="35"/>
  <c r="CB109" i="35"/>
  <c r="CB40" i="35"/>
  <c r="CB142" i="35"/>
  <c r="CB126" i="35"/>
  <c r="CB58" i="35"/>
  <c r="CB188" i="36"/>
  <c r="CB181" i="36"/>
  <c r="CB161" i="36"/>
  <c r="CB126" i="36"/>
  <c r="CB142" i="36"/>
  <c r="CB58" i="36"/>
  <c r="CB77" i="36"/>
  <c r="CB109" i="36"/>
  <c r="CB40" i="36"/>
  <c r="CB22" i="36"/>
  <c r="CB92" i="36"/>
  <c r="CB126" i="29"/>
  <c r="CB188" i="29"/>
  <c r="CB181" i="29"/>
  <c r="CB40" i="29"/>
  <c r="CB161" i="29"/>
  <c r="CB58" i="29"/>
  <c r="CB77" i="29"/>
  <c r="CB142" i="29"/>
  <c r="CB92" i="29"/>
  <c r="CB22" i="29"/>
  <c r="CB109" i="29"/>
  <c r="CB188" i="31"/>
  <c r="CB161" i="31"/>
  <c r="CB181" i="31"/>
  <c r="CB142" i="31"/>
  <c r="CB126" i="31"/>
  <c r="CB109" i="31"/>
  <c r="CB77" i="31"/>
  <c r="CB40" i="31"/>
  <c r="CB92" i="31"/>
  <c r="CB58" i="31"/>
  <c r="CB22" i="31"/>
  <c r="CB92" i="33"/>
  <c r="CB58" i="33"/>
  <c r="CB22" i="33"/>
  <c r="CB77" i="33"/>
  <c r="CB40" i="33"/>
  <c r="CC34" i="28"/>
  <c r="CC59" i="28" s="1"/>
  <c r="CB40" i="43"/>
  <c r="CB89" i="43"/>
  <c r="CB76" i="43"/>
  <c r="CB58" i="43"/>
  <c r="CB22" i="43"/>
  <c r="CC4" i="36"/>
  <c r="CC4" i="34"/>
  <c r="CC4" i="32"/>
  <c r="CC4" i="30"/>
  <c r="CC4" i="43"/>
  <c r="CC4" i="50" s="1"/>
  <c r="CC4" i="31"/>
  <c r="CC4" i="35"/>
  <c r="CC4" i="33"/>
  <c r="CC4" i="10"/>
  <c r="CC4" i="29"/>
  <c r="CC19" i="2"/>
  <c r="CC77" i="2"/>
  <c r="CC65" i="2"/>
  <c r="CC49" i="2"/>
  <c r="CC34" i="2"/>
  <c r="CB109" i="30"/>
  <c r="CB181" i="30"/>
  <c r="CB126" i="30"/>
  <c r="CB40" i="30"/>
  <c r="CB22" i="30"/>
  <c r="CB58" i="30"/>
  <c r="CB188" i="30"/>
  <c r="CB142" i="30"/>
  <c r="CB77" i="30"/>
  <c r="CB161" i="30"/>
  <c r="CB92" i="30"/>
  <c r="CB87" i="28"/>
  <c r="CB95" i="28" s="1"/>
  <c r="CB103" i="28" s="1"/>
  <c r="CB67" i="28"/>
  <c r="CB75" i="28" s="1"/>
  <c r="CE5" i="28"/>
  <c r="CD4" i="2"/>
  <c r="CD13" i="28"/>
  <c r="CD21" i="28"/>
  <c r="CB65" i="32"/>
  <c r="CB49" i="32"/>
  <c r="CB77" i="32"/>
  <c r="CB34" i="32"/>
  <c r="CB19" i="32"/>
  <c r="CB77" i="10"/>
  <c r="CB40" i="10"/>
  <c r="CB92" i="10"/>
  <c r="CB22" i="10"/>
  <c r="CB58" i="10"/>
  <c r="CB181" i="34"/>
  <c r="CB126" i="34"/>
  <c r="CB92" i="34"/>
  <c r="CB40" i="34"/>
  <c r="CB58" i="34"/>
  <c r="CB109" i="34"/>
  <c r="CB22" i="34"/>
  <c r="CB142" i="34"/>
  <c r="CB77" i="34"/>
  <c r="CB188" i="34"/>
  <c r="CB161" i="34"/>
  <c r="BY61" i="31"/>
  <c r="BY73" i="31" s="1"/>
  <c r="BY74" i="31" s="1"/>
  <c r="BX164" i="31"/>
  <c r="BX176" i="31" s="1"/>
  <c r="BX190" i="31" s="1"/>
  <c r="BX192" i="31" s="1"/>
  <c r="BY25" i="31"/>
  <c r="BY37" i="31" s="1"/>
  <c r="BX145" i="31"/>
  <c r="BX157" i="31" s="1"/>
  <c r="BY52" i="32"/>
  <c r="BY22" i="32"/>
  <c r="BU193" i="35"/>
  <c r="BU194" i="35" s="1"/>
  <c r="BY69" i="10"/>
  <c r="BY33" i="10"/>
  <c r="BU197" i="35"/>
  <c r="BU198" i="35" s="1"/>
  <c r="BV158" i="35"/>
  <c r="BV183" i="35"/>
  <c r="BV185" i="35" s="1"/>
  <c r="BV177" i="35"/>
  <c r="BV158" i="36"/>
  <c r="BX73" i="35"/>
  <c r="BX74" i="35" s="1"/>
  <c r="BU184" i="36"/>
  <c r="BU186" i="36" s="1"/>
  <c r="BU193" i="36"/>
  <c r="BV178" i="36"/>
  <c r="BV179" i="36" s="1"/>
  <c r="BV189" i="36"/>
  <c r="BV191" i="36" s="1"/>
  <c r="BW158" i="31"/>
  <c r="BW189" i="31"/>
  <c r="BW191" i="31" s="1"/>
  <c r="BV177" i="36"/>
  <c r="BV190" i="36"/>
  <c r="BV192" i="36" s="1"/>
  <c r="BU197" i="36"/>
  <c r="BU198" i="36" s="1"/>
  <c r="BW157" i="36"/>
  <c r="BW182" i="36" s="1"/>
  <c r="BW157" i="35"/>
  <c r="BW74" i="34"/>
  <c r="BV177" i="34"/>
  <c r="BY59" i="10"/>
  <c r="BY23" i="10"/>
  <c r="BX73" i="36"/>
  <c r="BX74" i="36" s="1"/>
  <c r="BV191" i="31"/>
  <c r="BV193" i="31" s="1"/>
  <c r="BW176" i="36"/>
  <c r="BT198" i="34"/>
  <c r="BW177" i="31"/>
  <c r="BY25" i="36"/>
  <c r="BY61" i="36"/>
  <c r="BX145" i="36"/>
  <c r="BX164" i="36"/>
  <c r="BY35" i="34"/>
  <c r="BY71" i="34"/>
  <c r="BX155" i="34"/>
  <c r="BX174" i="34"/>
  <c r="BY24" i="34"/>
  <c r="BY60" i="34"/>
  <c r="BX163" i="34"/>
  <c r="BX144" i="34"/>
  <c r="BV182" i="34"/>
  <c r="BV189" i="34"/>
  <c r="BX73" i="34"/>
  <c r="BX179" i="34" s="1"/>
  <c r="BU184" i="34"/>
  <c r="BU186" i="34" s="1"/>
  <c r="BU196" i="34"/>
  <c r="BY27" i="34"/>
  <c r="BY63" i="34"/>
  <c r="BX147" i="34"/>
  <c r="BX166" i="34"/>
  <c r="BY24" i="36"/>
  <c r="BY60" i="36"/>
  <c r="BX163" i="36"/>
  <c r="BX144" i="36"/>
  <c r="BZ70" i="31"/>
  <c r="BZ34" i="31"/>
  <c r="BY154" i="31"/>
  <c r="BY173" i="31"/>
  <c r="CD33" i="35"/>
  <c r="CD69" i="35"/>
  <c r="CC153" i="35"/>
  <c r="CC172" i="35"/>
  <c r="BX37" i="36"/>
  <c r="BT194" i="35"/>
  <c r="BY23" i="35"/>
  <c r="BY59" i="35"/>
  <c r="BX162" i="35"/>
  <c r="BX143" i="35"/>
  <c r="BX37" i="35"/>
  <c r="BY33" i="36"/>
  <c r="BY69" i="36"/>
  <c r="BX153" i="36"/>
  <c r="BX172" i="36"/>
  <c r="BY27" i="36"/>
  <c r="BY63" i="36"/>
  <c r="BX147" i="36"/>
  <c r="BX166" i="36"/>
  <c r="BY26" i="34"/>
  <c r="BY62" i="34"/>
  <c r="BX165" i="34"/>
  <c r="BX146" i="34"/>
  <c r="BY31" i="35"/>
  <c r="BY67" i="35"/>
  <c r="BX170" i="35"/>
  <c r="BX151" i="35"/>
  <c r="CD29" i="35"/>
  <c r="CD65" i="35"/>
  <c r="CC149" i="35"/>
  <c r="CC168" i="35"/>
  <c r="BZ65" i="31"/>
  <c r="BZ29" i="31"/>
  <c r="BY149" i="31"/>
  <c r="BY168" i="31"/>
  <c r="CB29" i="36"/>
  <c r="CB65" i="36"/>
  <c r="CA168" i="36"/>
  <c r="CA149" i="36"/>
  <c r="BY34" i="34"/>
  <c r="BY70" i="34"/>
  <c r="BX173" i="34"/>
  <c r="BX154" i="34"/>
  <c r="BY31" i="34"/>
  <c r="BY67" i="34"/>
  <c r="BX170" i="34"/>
  <c r="BX151" i="34"/>
  <c r="BY26" i="36"/>
  <c r="BY62" i="36"/>
  <c r="BX165" i="36"/>
  <c r="BX146" i="36"/>
  <c r="BZ68" i="31"/>
  <c r="BY171" i="31"/>
  <c r="BZ32" i="31"/>
  <c r="BY152" i="31"/>
  <c r="BV186" i="31"/>
  <c r="BV196" i="31"/>
  <c r="BV198" i="31" s="1"/>
  <c r="BZ63" i="31"/>
  <c r="BZ27" i="31"/>
  <c r="BY147" i="31"/>
  <c r="BY166" i="31"/>
  <c r="BY34" i="36"/>
  <c r="BY70" i="36"/>
  <c r="BX173" i="36"/>
  <c r="BX154" i="36"/>
  <c r="CG26" i="35"/>
  <c r="CG62" i="35"/>
  <c r="CF146" i="35"/>
  <c r="CF165" i="35"/>
  <c r="BY33" i="34"/>
  <c r="BY69" i="34"/>
  <c r="BX172" i="34"/>
  <c r="BX153" i="34"/>
  <c r="BZ62" i="31"/>
  <c r="BZ26" i="31"/>
  <c r="BY146" i="31"/>
  <c r="BY165" i="31"/>
  <c r="BT198" i="35"/>
  <c r="BT194" i="34"/>
  <c r="BV158" i="34"/>
  <c r="BV178" i="35"/>
  <c r="BV179" i="35" s="1"/>
  <c r="BV189" i="35"/>
  <c r="BV182" i="35"/>
  <c r="BW183" i="31"/>
  <c r="BW185" i="31" s="1"/>
  <c r="BZ23" i="36"/>
  <c r="BZ59" i="36"/>
  <c r="BY162" i="36"/>
  <c r="BY143" i="36"/>
  <c r="BZ71" i="31"/>
  <c r="BY174" i="31"/>
  <c r="BZ35" i="31"/>
  <c r="BY155" i="31"/>
  <c r="BZ64" i="31"/>
  <c r="BY167" i="31"/>
  <c r="BY148" i="31"/>
  <c r="BZ28" i="31"/>
  <c r="BX31" i="2"/>
  <c r="BY59" i="2"/>
  <c r="BW190" i="31"/>
  <c r="BW192" i="31" s="1"/>
  <c r="CC32" i="35"/>
  <c r="CC68" i="35"/>
  <c r="CB171" i="35"/>
  <c r="CB152" i="35"/>
  <c r="BY29" i="34"/>
  <c r="BY65" i="34"/>
  <c r="BX149" i="34"/>
  <c r="BX168" i="34"/>
  <c r="BY28" i="36"/>
  <c r="BY64" i="36"/>
  <c r="BX167" i="36"/>
  <c r="BX148" i="36"/>
  <c r="CC28" i="35"/>
  <c r="CC64" i="35"/>
  <c r="CB167" i="35"/>
  <c r="CB148" i="35"/>
  <c r="BY30" i="36"/>
  <c r="BY66" i="36"/>
  <c r="BX150" i="36"/>
  <c r="BX169" i="36"/>
  <c r="CD35" i="35"/>
  <c r="CD71" i="35"/>
  <c r="CC174" i="35"/>
  <c r="CC155" i="35"/>
  <c r="CD25" i="35"/>
  <c r="CD61" i="35"/>
  <c r="CC145" i="35"/>
  <c r="CC164" i="35"/>
  <c r="BY52" i="2"/>
  <c r="BY22" i="2"/>
  <c r="BZ69" i="31"/>
  <c r="BY172" i="31"/>
  <c r="BZ33" i="31"/>
  <c r="BY153" i="31"/>
  <c r="BY34" i="35"/>
  <c r="BY70" i="35"/>
  <c r="BX173" i="35"/>
  <c r="BX154" i="35"/>
  <c r="BY31" i="36"/>
  <c r="BY67" i="36"/>
  <c r="BX151" i="36"/>
  <c r="BX170" i="36"/>
  <c r="BY23" i="34"/>
  <c r="BY59" i="34"/>
  <c r="BX143" i="34"/>
  <c r="BX37" i="34"/>
  <c r="BX162" i="34"/>
  <c r="BW178" i="31"/>
  <c r="BW179" i="31" s="1"/>
  <c r="CA67" i="31"/>
  <c r="BZ170" i="31"/>
  <c r="BZ151" i="31"/>
  <c r="CA31" i="31"/>
  <c r="BY32" i="34"/>
  <c r="BY68" i="34"/>
  <c r="BX171" i="34"/>
  <c r="BX152" i="34"/>
  <c r="BW176" i="34"/>
  <c r="CA24" i="35"/>
  <c r="CA60" i="35"/>
  <c r="BZ163" i="35"/>
  <c r="BZ144" i="35"/>
  <c r="BY25" i="34"/>
  <c r="BY61" i="34"/>
  <c r="BX145" i="34"/>
  <c r="BX164" i="34"/>
  <c r="CD30" i="35"/>
  <c r="CD66" i="35"/>
  <c r="CC169" i="35"/>
  <c r="CC150" i="35"/>
  <c r="CC27" i="35"/>
  <c r="CC63" i="35"/>
  <c r="CB166" i="35"/>
  <c r="CB147" i="35"/>
  <c r="BY35" i="36"/>
  <c r="BY71" i="36"/>
  <c r="BX174" i="36"/>
  <c r="BX155" i="36"/>
  <c r="BY30" i="34"/>
  <c r="BY66" i="34"/>
  <c r="BX169" i="34"/>
  <c r="BX150" i="34"/>
  <c r="BY28" i="34"/>
  <c r="BY64" i="34"/>
  <c r="BX167" i="34"/>
  <c r="BX148" i="34"/>
  <c r="BY32" i="36"/>
  <c r="BY68" i="36"/>
  <c r="BX171" i="36"/>
  <c r="BX152" i="36"/>
  <c r="BV190" i="34"/>
  <c r="BV192" i="34" s="1"/>
  <c r="BV183" i="34"/>
  <c r="BV185" i="34" s="1"/>
  <c r="BW157" i="34"/>
  <c r="BW176" i="35"/>
  <c r="BU197" i="34"/>
  <c r="BU191" i="34"/>
  <c r="BU193" i="34" s="1"/>
  <c r="BZ60" i="31"/>
  <c r="BY144" i="31"/>
  <c r="BZ24" i="31"/>
  <c r="BY163" i="31"/>
  <c r="BZ66" i="31"/>
  <c r="BY169" i="31"/>
  <c r="BY150" i="31"/>
  <c r="BZ30" i="31"/>
  <c r="BV196" i="36"/>
  <c r="BV184" i="36"/>
  <c r="BV186" i="36" s="1"/>
  <c r="CH41" i="33"/>
  <c r="CH55" i="33" s="1"/>
  <c r="CG55" i="33"/>
  <c r="BX61" i="32"/>
  <c r="BX62" i="32" s="1"/>
  <c r="BZ21" i="32"/>
  <c r="CA51" i="32" s="1"/>
  <c r="BZ29" i="32"/>
  <c r="CA59" i="32" s="1"/>
  <c r="CG41" i="34"/>
  <c r="CF55" i="34"/>
  <c r="BV177" i="30"/>
  <c r="BX155" i="30"/>
  <c r="BX174" i="30"/>
  <c r="BY35" i="30"/>
  <c r="BZ71" i="30" s="1"/>
  <c r="BW176" i="30"/>
  <c r="BY35" i="33"/>
  <c r="BZ71" i="33" s="1"/>
  <c r="BT194" i="30"/>
  <c r="BZ25" i="33"/>
  <c r="CA61" i="33" s="1"/>
  <c r="BY23" i="33"/>
  <c r="BZ59" i="33" s="1"/>
  <c r="BX37" i="33"/>
  <c r="BY34" i="33"/>
  <c r="BZ70" i="33" s="1"/>
  <c r="BY24" i="33"/>
  <c r="BZ60" i="33" s="1"/>
  <c r="BX169" i="30"/>
  <c r="BX150" i="30"/>
  <c r="BY30" i="30"/>
  <c r="BZ66" i="30" s="1"/>
  <c r="BW157" i="30"/>
  <c r="BW73" i="33"/>
  <c r="BW74" i="33" s="1"/>
  <c r="BY30" i="33"/>
  <c r="BZ66" i="33" s="1"/>
  <c r="BV158" i="30"/>
  <c r="BV182" i="30"/>
  <c r="BV189" i="30"/>
  <c r="BX144" i="30"/>
  <c r="BY24" i="30"/>
  <c r="BZ60" i="30" s="1"/>
  <c r="BX163" i="30"/>
  <c r="BW73" i="30"/>
  <c r="BY28" i="33"/>
  <c r="BZ64" i="33" s="1"/>
  <c r="BY32" i="33"/>
  <c r="BZ68" i="33" s="1"/>
  <c r="BX154" i="30"/>
  <c r="BY34" i="30"/>
  <c r="BZ70" i="30" s="1"/>
  <c r="BX173" i="30"/>
  <c r="BY26" i="33"/>
  <c r="BZ62" i="33" s="1"/>
  <c r="BY33" i="33"/>
  <c r="BZ69" i="33" s="1"/>
  <c r="BY27" i="33"/>
  <c r="BZ63" i="33" s="1"/>
  <c r="BY33" i="30"/>
  <c r="BZ69" i="30" s="1"/>
  <c r="BX153" i="30"/>
  <c r="BX172" i="30"/>
  <c r="BX147" i="30"/>
  <c r="BY27" i="30"/>
  <c r="BZ63" i="30" s="1"/>
  <c r="BX166" i="30"/>
  <c r="BV178" i="30"/>
  <c r="BV179" i="30" s="1"/>
  <c r="BV183" i="30"/>
  <c r="BV185" i="30" s="1"/>
  <c r="BV190" i="30"/>
  <c r="BV192" i="30" s="1"/>
  <c r="BU196" i="30"/>
  <c r="BU184" i="30"/>
  <c r="BU186" i="30" s="1"/>
  <c r="BY32" i="30"/>
  <c r="BZ68" i="30" s="1"/>
  <c r="BX152" i="30"/>
  <c r="BX171" i="30"/>
  <c r="BX168" i="30"/>
  <c r="BX149" i="30"/>
  <c r="BY29" i="30"/>
  <c r="BZ65" i="30" s="1"/>
  <c r="BU197" i="30"/>
  <c r="BU191" i="30"/>
  <c r="BU193" i="30" s="1"/>
  <c r="BX148" i="30"/>
  <c r="BY28" i="30"/>
  <c r="BZ64" i="30" s="1"/>
  <c r="BX167" i="30"/>
  <c r="BY31" i="33"/>
  <c r="BZ67" i="33" s="1"/>
  <c r="BY29" i="33"/>
  <c r="BZ65" i="33" s="1"/>
  <c r="BX164" i="30"/>
  <c r="BX145" i="30"/>
  <c r="BY25" i="30"/>
  <c r="BZ61" i="30" s="1"/>
  <c r="BX165" i="30"/>
  <c r="BX146" i="30"/>
  <c r="BY26" i="30"/>
  <c r="BZ62" i="30" s="1"/>
  <c r="BX162" i="30"/>
  <c r="BX143" i="30"/>
  <c r="BY23" i="30"/>
  <c r="BZ59" i="30" s="1"/>
  <c r="BX37" i="30"/>
  <c r="BX151" i="30"/>
  <c r="BY31" i="30"/>
  <c r="BZ67" i="30" s="1"/>
  <c r="BX170" i="30"/>
  <c r="BT198" i="30"/>
  <c r="BW184" i="31"/>
  <c r="BZ23" i="31"/>
  <c r="CA59" i="31" s="1"/>
  <c r="BY162" i="31"/>
  <c r="BY143" i="31"/>
  <c r="CA25" i="32"/>
  <c r="CB55" i="32" s="1"/>
  <c r="BZ25" i="2"/>
  <c r="CA55" i="2" s="1"/>
  <c r="BZ24" i="2"/>
  <c r="CA54" i="2" s="1"/>
  <c r="BZ27" i="2"/>
  <c r="CA57" i="2" s="1"/>
  <c r="BZ23" i="2"/>
  <c r="CA53" i="2" s="1"/>
  <c r="CA20" i="2"/>
  <c r="CB50" i="2" s="1"/>
  <c r="BZ28" i="2"/>
  <c r="CA58" i="2" s="1"/>
  <c r="BZ21" i="2"/>
  <c r="CA51" i="2" s="1"/>
  <c r="BZ26" i="2"/>
  <c r="CA56" i="2" s="1"/>
  <c r="BY29" i="2"/>
  <c r="BZ59" i="2" s="1"/>
  <c r="BX61" i="2"/>
  <c r="BX62" i="2" s="1"/>
  <c r="BZ25" i="10"/>
  <c r="CA61" i="10" s="1"/>
  <c r="BZ28" i="10"/>
  <c r="CA64" i="10" s="1"/>
  <c r="BZ27" i="10"/>
  <c r="CA63" i="10" s="1"/>
  <c r="BZ35" i="10"/>
  <c r="CA71" i="10" s="1"/>
  <c r="BZ31" i="10"/>
  <c r="CA67" i="10" s="1"/>
  <c r="BZ29" i="10"/>
  <c r="CA65" i="10" s="1"/>
  <c r="CA24" i="10"/>
  <c r="CB60" i="10" s="1"/>
  <c r="BZ32" i="10"/>
  <c r="CA68" i="10" s="1"/>
  <c r="BX73" i="10"/>
  <c r="BX74" i="10" s="1"/>
  <c r="BZ26" i="10"/>
  <c r="CA62" i="10" s="1"/>
  <c r="BZ34" i="10"/>
  <c r="CA70" i="10" s="1"/>
  <c r="CA26" i="32"/>
  <c r="CB56" i="32" s="1"/>
  <c r="CA23" i="32"/>
  <c r="CB53" i="32" s="1"/>
  <c r="CB20" i="32"/>
  <c r="CC50" i="32" s="1"/>
  <c r="CA27" i="32"/>
  <c r="CB57" i="32" s="1"/>
  <c r="CA24" i="32"/>
  <c r="CB54" i="32" s="1"/>
  <c r="CC2" i="50" l="1"/>
  <c r="CB21" i="50"/>
  <c r="CB23" i="50" s="1"/>
  <c r="CC27" i="50"/>
  <c r="CC20" i="50"/>
  <c r="BW158" i="35"/>
  <c r="BY31" i="32"/>
  <c r="BZ58" i="32"/>
  <c r="BZ28" i="32"/>
  <c r="BZ66" i="10"/>
  <c r="BZ30" i="10"/>
  <c r="BW74" i="30"/>
  <c r="CC92" i="33"/>
  <c r="CC77" i="33"/>
  <c r="CC58" i="33"/>
  <c r="CC40" i="33"/>
  <c r="CC22" i="33"/>
  <c r="CD34" i="28"/>
  <c r="CD59" i="28" s="1"/>
  <c r="CC92" i="35"/>
  <c r="CC126" i="35"/>
  <c r="CC22" i="35"/>
  <c r="CC58" i="35"/>
  <c r="CC188" i="35"/>
  <c r="CC161" i="35"/>
  <c r="CC181" i="35"/>
  <c r="CC142" i="35"/>
  <c r="CC109" i="35"/>
  <c r="CC77" i="35"/>
  <c r="CC40" i="35"/>
  <c r="CC161" i="31"/>
  <c r="CC188" i="31"/>
  <c r="CC181" i="31"/>
  <c r="CC92" i="31"/>
  <c r="CC77" i="31"/>
  <c r="CC126" i="31"/>
  <c r="CC40" i="31"/>
  <c r="CC142" i="31"/>
  <c r="CC109" i="31"/>
  <c r="CC58" i="31"/>
  <c r="CC22" i="31"/>
  <c r="CC67" i="28"/>
  <c r="CC75" i="28" s="1"/>
  <c r="CC87" i="28"/>
  <c r="CC95" i="28" s="1"/>
  <c r="CC103" i="28" s="1"/>
  <c r="CC76" i="43"/>
  <c r="CC22" i="43"/>
  <c r="CC40" i="43"/>
  <c r="CC89" i="43"/>
  <c r="CC58" i="43"/>
  <c r="CD4" i="36"/>
  <c r="CD4" i="34"/>
  <c r="CD4" i="32"/>
  <c r="CD4" i="30"/>
  <c r="CD4" i="31"/>
  <c r="CD4" i="10"/>
  <c r="CD4" i="35"/>
  <c r="CD4" i="29"/>
  <c r="CD4" i="43"/>
  <c r="CD4" i="50" s="1"/>
  <c r="CD4" i="33"/>
  <c r="CD77" i="2"/>
  <c r="CD65" i="2"/>
  <c r="CD49" i="2"/>
  <c r="CD34" i="2"/>
  <c r="CD19" i="2"/>
  <c r="CC188" i="30"/>
  <c r="CC181" i="30"/>
  <c r="CC22" i="30"/>
  <c r="CC142" i="30"/>
  <c r="CC58" i="30"/>
  <c r="CC77" i="30"/>
  <c r="CC40" i="30"/>
  <c r="CC109" i="30"/>
  <c r="CC126" i="30"/>
  <c r="CC161" i="30"/>
  <c r="CC92" i="30"/>
  <c r="CF5" i="28"/>
  <c r="CE4" i="2"/>
  <c r="CE21" i="28"/>
  <c r="CE13" i="28"/>
  <c r="CC49" i="32"/>
  <c r="CC34" i="32"/>
  <c r="CC77" i="32"/>
  <c r="CC65" i="32"/>
  <c r="CC19" i="32"/>
  <c r="CC161" i="34"/>
  <c r="CC92" i="34"/>
  <c r="CC77" i="34"/>
  <c r="CC188" i="34"/>
  <c r="CC22" i="34"/>
  <c r="CC181" i="34"/>
  <c r="CC142" i="34"/>
  <c r="CC109" i="34"/>
  <c r="CC58" i="34"/>
  <c r="CC40" i="34"/>
  <c r="CC126" i="34"/>
  <c r="CC126" i="29"/>
  <c r="CC188" i="29"/>
  <c r="CC161" i="29"/>
  <c r="CC92" i="29"/>
  <c r="CC58" i="29"/>
  <c r="CC22" i="29"/>
  <c r="CC181" i="29"/>
  <c r="CC142" i="29"/>
  <c r="CC77" i="29"/>
  <c r="CC40" i="29"/>
  <c r="CC109" i="29"/>
  <c r="CC58" i="10"/>
  <c r="CC92" i="10"/>
  <c r="CC22" i="10"/>
  <c r="CC77" i="10"/>
  <c r="CC40" i="10"/>
  <c r="CC181" i="36"/>
  <c r="CC161" i="36"/>
  <c r="CC126" i="36"/>
  <c r="CC188" i="36"/>
  <c r="CC58" i="36"/>
  <c r="CC92" i="36"/>
  <c r="CC142" i="36"/>
  <c r="CC77" i="36"/>
  <c r="CC40" i="36"/>
  <c r="CC109" i="36"/>
  <c r="CC22" i="36"/>
  <c r="BZ61" i="31"/>
  <c r="BZ73" i="31" s="1"/>
  <c r="BZ74" i="31" s="1"/>
  <c r="BY145" i="31"/>
  <c r="BY157" i="31" s="1"/>
  <c r="BY182" i="31" s="1"/>
  <c r="BY164" i="31"/>
  <c r="BY176" i="31" s="1"/>
  <c r="BY183" i="31" s="1"/>
  <c r="BY185" i="31" s="1"/>
  <c r="BZ25" i="31"/>
  <c r="BZ37" i="31" s="1"/>
  <c r="BY37" i="10"/>
  <c r="BZ52" i="32"/>
  <c r="BZ22" i="32"/>
  <c r="BZ69" i="10"/>
  <c r="BZ33" i="10"/>
  <c r="BW182" i="35"/>
  <c r="BW184" i="35" s="1"/>
  <c r="BW189" i="36"/>
  <c r="BW191" i="36" s="1"/>
  <c r="BW196" i="31"/>
  <c r="BW189" i="35"/>
  <c r="BW191" i="35" s="1"/>
  <c r="BV197" i="36"/>
  <c r="BV198" i="36" s="1"/>
  <c r="BU194" i="36"/>
  <c r="BW158" i="36"/>
  <c r="BV193" i="36"/>
  <c r="BV194" i="36" s="1"/>
  <c r="BW177" i="36"/>
  <c r="BY37" i="36"/>
  <c r="BX74" i="34"/>
  <c r="BX176" i="36"/>
  <c r="BX183" i="36" s="1"/>
  <c r="BX185" i="36" s="1"/>
  <c r="BX157" i="35"/>
  <c r="BY73" i="36"/>
  <c r="BY74" i="36" s="1"/>
  <c r="BV194" i="31"/>
  <c r="BW190" i="36"/>
  <c r="BW192" i="36" s="1"/>
  <c r="BW183" i="36"/>
  <c r="BW185" i="36" s="1"/>
  <c r="BZ59" i="10"/>
  <c r="BZ23" i="10"/>
  <c r="BW178" i="36"/>
  <c r="BW179" i="36" s="1"/>
  <c r="BW186" i="31"/>
  <c r="BX157" i="36"/>
  <c r="BX182" i="36" s="1"/>
  <c r="BX178" i="31"/>
  <c r="BX179" i="31" s="1"/>
  <c r="BW190" i="34"/>
  <c r="BW192" i="34" s="1"/>
  <c r="BW183" i="34"/>
  <c r="BW185" i="34" s="1"/>
  <c r="BZ52" i="2"/>
  <c r="BZ22" i="2"/>
  <c r="BX182" i="31"/>
  <c r="CE30" i="35"/>
  <c r="CE66" i="35"/>
  <c r="CD169" i="35"/>
  <c r="CD150" i="35"/>
  <c r="BZ23" i="34"/>
  <c r="BZ59" i="34"/>
  <c r="BY37" i="34"/>
  <c r="BY162" i="34"/>
  <c r="BY143" i="34"/>
  <c r="CE25" i="35"/>
  <c r="CE61" i="35"/>
  <c r="CD164" i="35"/>
  <c r="CD145" i="35"/>
  <c r="BZ30" i="36"/>
  <c r="BZ66" i="36"/>
  <c r="BY169" i="36"/>
  <c r="BY150" i="36"/>
  <c r="BZ28" i="36"/>
  <c r="BZ64" i="36"/>
  <c r="BY148" i="36"/>
  <c r="BY167" i="36"/>
  <c r="CD32" i="35"/>
  <c r="CD68" i="35"/>
  <c r="CC152" i="35"/>
  <c r="CC171" i="35"/>
  <c r="BW158" i="34"/>
  <c r="CH26" i="35"/>
  <c r="CH62" i="35"/>
  <c r="CG165" i="35"/>
  <c r="CG146" i="35"/>
  <c r="BU194" i="34"/>
  <c r="BZ35" i="34"/>
  <c r="BZ71" i="34"/>
  <c r="BY174" i="34"/>
  <c r="BY155" i="34"/>
  <c r="CA65" i="31"/>
  <c r="BZ149" i="31"/>
  <c r="BZ168" i="31"/>
  <c r="CA29" i="31"/>
  <c r="BX183" i="31"/>
  <c r="BX185" i="31" s="1"/>
  <c r="BX177" i="31"/>
  <c r="BW190" i="35"/>
  <c r="BW192" i="35" s="1"/>
  <c r="BW183" i="35"/>
  <c r="BW185" i="35" s="1"/>
  <c r="BW177" i="35"/>
  <c r="BZ30" i="34"/>
  <c r="BZ66" i="34"/>
  <c r="BY150" i="34"/>
  <c r="BY169" i="34"/>
  <c r="CD27" i="35"/>
  <c r="CD63" i="35"/>
  <c r="CC166" i="35"/>
  <c r="CC147" i="35"/>
  <c r="CA23" i="36"/>
  <c r="CA59" i="36"/>
  <c r="BZ162" i="36"/>
  <c r="BZ143" i="36"/>
  <c r="BZ26" i="36"/>
  <c r="BZ62" i="36"/>
  <c r="BY165" i="36"/>
  <c r="BY146" i="36"/>
  <c r="BZ34" i="34"/>
  <c r="BZ70" i="34"/>
  <c r="BY154" i="34"/>
  <c r="BY173" i="34"/>
  <c r="BZ31" i="35"/>
  <c r="BZ67" i="35"/>
  <c r="BY170" i="35"/>
  <c r="BY151" i="35"/>
  <c r="BZ27" i="36"/>
  <c r="BZ63" i="36"/>
  <c r="BY166" i="36"/>
  <c r="BY147" i="36"/>
  <c r="BY73" i="35"/>
  <c r="BY74" i="35" s="1"/>
  <c r="BW178" i="35"/>
  <c r="BW179" i="35" s="1"/>
  <c r="BZ24" i="34"/>
  <c r="BZ60" i="34"/>
  <c r="BY144" i="34"/>
  <c r="BY163" i="34"/>
  <c r="CB24" i="35"/>
  <c r="CB60" i="35"/>
  <c r="CA144" i="35"/>
  <c r="CA163" i="35"/>
  <c r="CE33" i="35"/>
  <c r="CE69" i="35"/>
  <c r="CD153" i="35"/>
  <c r="CD172" i="35"/>
  <c r="BW182" i="34"/>
  <c r="BW189" i="34"/>
  <c r="BZ25" i="34"/>
  <c r="BZ61" i="34"/>
  <c r="BY164" i="34"/>
  <c r="BY145" i="34"/>
  <c r="BX176" i="34"/>
  <c r="CE35" i="35"/>
  <c r="CE71" i="35"/>
  <c r="CD174" i="35"/>
  <c r="CD155" i="35"/>
  <c r="CD28" i="35"/>
  <c r="CD64" i="35"/>
  <c r="CC167" i="35"/>
  <c r="CC148" i="35"/>
  <c r="BZ29" i="34"/>
  <c r="BZ65" i="34"/>
  <c r="BY168" i="34"/>
  <c r="BY149" i="34"/>
  <c r="CA71" i="31"/>
  <c r="BZ155" i="31"/>
  <c r="BZ174" i="31"/>
  <c r="CA35" i="31"/>
  <c r="BZ33" i="34"/>
  <c r="BZ69" i="34"/>
  <c r="BY172" i="34"/>
  <c r="BY153" i="34"/>
  <c r="BZ34" i="36"/>
  <c r="BZ70" i="36"/>
  <c r="BY173" i="36"/>
  <c r="BY154" i="36"/>
  <c r="BZ23" i="35"/>
  <c r="BZ59" i="35"/>
  <c r="BY162" i="35"/>
  <c r="BY37" i="35"/>
  <c r="BY143" i="35"/>
  <c r="BW177" i="34"/>
  <c r="BZ25" i="36"/>
  <c r="BZ61" i="36"/>
  <c r="BY145" i="36"/>
  <c r="BY164" i="36"/>
  <c r="CA66" i="31"/>
  <c r="CA30" i="31"/>
  <c r="BZ169" i="31"/>
  <c r="BZ150" i="31"/>
  <c r="BZ24" i="36"/>
  <c r="BZ60" i="36"/>
  <c r="BY144" i="36"/>
  <c r="BY163" i="36"/>
  <c r="BW193" i="31"/>
  <c r="BX158" i="31"/>
  <c r="BW197" i="31"/>
  <c r="BZ34" i="35"/>
  <c r="BZ70" i="35"/>
  <c r="BY154" i="35"/>
  <c r="BY173" i="35"/>
  <c r="BV184" i="35"/>
  <c r="BV186" i="35" s="1"/>
  <c r="BV196" i="35"/>
  <c r="CA68" i="31"/>
  <c r="BZ171" i="31"/>
  <c r="CA32" i="31"/>
  <c r="BZ152" i="31"/>
  <c r="CA70" i="31"/>
  <c r="BZ173" i="31"/>
  <c r="CA34" i="31"/>
  <c r="BZ154" i="31"/>
  <c r="BZ31" i="36"/>
  <c r="BZ67" i="36"/>
  <c r="BY170" i="36"/>
  <c r="BY151" i="36"/>
  <c r="BX176" i="35"/>
  <c r="BX189" i="31"/>
  <c r="BX197" i="31" s="1"/>
  <c r="CA60" i="31"/>
  <c r="CA24" i="31"/>
  <c r="BZ163" i="31"/>
  <c r="BZ144" i="31"/>
  <c r="BZ28" i="34"/>
  <c r="BZ64" i="34"/>
  <c r="BY148" i="34"/>
  <c r="BY167" i="34"/>
  <c r="BZ32" i="34"/>
  <c r="BZ68" i="34"/>
  <c r="BY171" i="34"/>
  <c r="BY152" i="34"/>
  <c r="BX157" i="34"/>
  <c r="CA64" i="31"/>
  <c r="CA28" i="31"/>
  <c r="BZ148" i="31"/>
  <c r="BZ167" i="31"/>
  <c r="BV197" i="35"/>
  <c r="BV191" i="35"/>
  <c r="BV193" i="35" s="1"/>
  <c r="BZ27" i="34"/>
  <c r="BZ63" i="34"/>
  <c r="BY166" i="34"/>
  <c r="BY147" i="34"/>
  <c r="BV191" i="34"/>
  <c r="BV193" i="34" s="1"/>
  <c r="BV197" i="34"/>
  <c r="BW184" i="36"/>
  <c r="BZ32" i="36"/>
  <c r="BZ68" i="36"/>
  <c r="BY152" i="36"/>
  <c r="BY171" i="36"/>
  <c r="BZ35" i="36"/>
  <c r="BZ71" i="36"/>
  <c r="BY155" i="36"/>
  <c r="BY174" i="36"/>
  <c r="CB67" i="31"/>
  <c r="CB31" i="31"/>
  <c r="CA170" i="31"/>
  <c r="CA151" i="31"/>
  <c r="BY73" i="34"/>
  <c r="BY179" i="34" s="1"/>
  <c r="CA69" i="31"/>
  <c r="CA33" i="31"/>
  <c r="BZ153" i="31"/>
  <c r="BZ172" i="31"/>
  <c r="CA62" i="31"/>
  <c r="BZ146" i="31"/>
  <c r="CA26" i="31"/>
  <c r="BZ165" i="31"/>
  <c r="CA63" i="31"/>
  <c r="BZ166" i="31"/>
  <c r="CA27" i="31"/>
  <c r="BZ147" i="31"/>
  <c r="BZ31" i="34"/>
  <c r="BZ67" i="34"/>
  <c r="BY170" i="34"/>
  <c r="BY151" i="34"/>
  <c r="CC29" i="36"/>
  <c r="CC65" i="36"/>
  <c r="CB168" i="36"/>
  <c r="CB149" i="36"/>
  <c r="CE29" i="35"/>
  <c r="CE65" i="35"/>
  <c r="CD168" i="35"/>
  <c r="CD149" i="35"/>
  <c r="BZ26" i="34"/>
  <c r="BZ62" i="34"/>
  <c r="BY165" i="34"/>
  <c r="BY146" i="34"/>
  <c r="BZ33" i="36"/>
  <c r="BZ69" i="36"/>
  <c r="BY172" i="36"/>
  <c r="BY153" i="36"/>
  <c r="BU198" i="34"/>
  <c r="BV184" i="34"/>
  <c r="BV186" i="34" s="1"/>
  <c r="BV196" i="34"/>
  <c r="BY61" i="32"/>
  <c r="BY62" i="32" s="1"/>
  <c r="CA29" i="32"/>
  <c r="CB59" i="32" s="1"/>
  <c r="CA21" i="32"/>
  <c r="CB51" i="32" s="1"/>
  <c r="BU198" i="30"/>
  <c r="CH41" i="34"/>
  <c r="CH55" i="34" s="1"/>
  <c r="CG55" i="34"/>
  <c r="BW158" i="30"/>
  <c r="BX73" i="30"/>
  <c r="BY151" i="30"/>
  <c r="BZ31" i="30"/>
  <c r="CA67" i="30" s="1"/>
  <c r="BY170" i="30"/>
  <c r="BZ26" i="30"/>
  <c r="CA62" i="30" s="1"/>
  <c r="BY165" i="30"/>
  <c r="BY146" i="30"/>
  <c r="BZ26" i="33"/>
  <c r="CA62" i="33" s="1"/>
  <c r="BX73" i="33"/>
  <c r="BX74" i="33" s="1"/>
  <c r="BZ35" i="33"/>
  <c r="CA71" i="33" s="1"/>
  <c r="BZ29" i="33"/>
  <c r="CA65" i="33" s="1"/>
  <c r="BY153" i="30"/>
  <c r="BY172" i="30"/>
  <c r="BZ33" i="30"/>
  <c r="CA69" i="30" s="1"/>
  <c r="CA25" i="33"/>
  <c r="CB61" i="33" s="1"/>
  <c r="BZ32" i="30"/>
  <c r="CA68" i="30" s="1"/>
  <c r="BY171" i="30"/>
  <c r="BY152" i="30"/>
  <c r="BZ27" i="33"/>
  <c r="CA63" i="33" s="1"/>
  <c r="BZ32" i="33"/>
  <c r="CA68" i="33" s="1"/>
  <c r="BV191" i="30"/>
  <c r="BV193" i="30" s="1"/>
  <c r="BV197" i="30"/>
  <c r="BZ24" i="33"/>
  <c r="CA60" i="33" s="1"/>
  <c r="BW190" i="30"/>
  <c r="BW192" i="30" s="1"/>
  <c r="BW183" i="30"/>
  <c r="BW177" i="30"/>
  <c r="BZ31" i="33"/>
  <c r="CA67" i="33" s="1"/>
  <c r="BY149" i="30"/>
  <c r="BZ29" i="30"/>
  <c r="CA65" i="30" s="1"/>
  <c r="BY168" i="30"/>
  <c r="BY147" i="30"/>
  <c r="BZ27" i="30"/>
  <c r="CA63" i="30" s="1"/>
  <c r="BY166" i="30"/>
  <c r="BV184" i="30"/>
  <c r="BV186" i="30" s="1"/>
  <c r="BV196" i="30"/>
  <c r="BZ28" i="33"/>
  <c r="CA64" i="33" s="1"/>
  <c r="BZ24" i="30"/>
  <c r="CA60" i="30" s="1"/>
  <c r="BY163" i="30"/>
  <c r="BY144" i="30"/>
  <c r="BW182" i="30"/>
  <c r="BW184" i="30" s="1"/>
  <c r="BW189" i="30"/>
  <c r="BW178" i="30"/>
  <c r="BW179" i="30" s="1"/>
  <c r="BY143" i="30"/>
  <c r="BY37" i="30"/>
  <c r="BY162" i="30"/>
  <c r="BZ23" i="30"/>
  <c r="CA59" i="30" s="1"/>
  <c r="BY164" i="30"/>
  <c r="BY145" i="30"/>
  <c r="BZ25" i="30"/>
  <c r="CA61" i="30" s="1"/>
  <c r="BZ30" i="33"/>
  <c r="CA66" i="33" s="1"/>
  <c r="BZ34" i="33"/>
  <c r="CA70" i="33" s="1"/>
  <c r="BX157" i="30"/>
  <c r="BZ33" i="33"/>
  <c r="CA69" i="33" s="1"/>
  <c r="BZ30" i="30"/>
  <c r="CA66" i="30" s="1"/>
  <c r="BY169" i="30"/>
  <c r="BY150" i="30"/>
  <c r="BX176" i="30"/>
  <c r="BZ28" i="30"/>
  <c r="CA64" i="30" s="1"/>
  <c r="BY167" i="30"/>
  <c r="BY148" i="30"/>
  <c r="BU194" i="30"/>
  <c r="BZ34" i="30"/>
  <c r="CA70" i="30" s="1"/>
  <c r="BY173" i="30"/>
  <c r="BY154" i="30"/>
  <c r="BZ23" i="33"/>
  <c r="CA59" i="33" s="1"/>
  <c r="BY37" i="33"/>
  <c r="BY174" i="30"/>
  <c r="BZ35" i="30"/>
  <c r="CA71" i="30" s="1"/>
  <c r="BY155" i="30"/>
  <c r="CA23" i="31"/>
  <c r="CB59" i="31" s="1"/>
  <c r="BZ143" i="31"/>
  <c r="BZ162" i="31"/>
  <c r="CB25" i="32"/>
  <c r="CC55" i="32" s="1"/>
  <c r="CA25" i="2"/>
  <c r="CB55" i="2" s="1"/>
  <c r="CB20" i="2"/>
  <c r="CC50" i="2" s="1"/>
  <c r="CA23" i="2"/>
  <c r="CB53" i="2" s="1"/>
  <c r="CA21" i="2"/>
  <c r="CB51" i="2" s="1"/>
  <c r="CA27" i="2"/>
  <c r="CB57" i="2" s="1"/>
  <c r="BY61" i="2"/>
  <c r="BY62" i="2" s="1"/>
  <c r="BZ29" i="2"/>
  <c r="CA28" i="2"/>
  <c r="CB58" i="2" s="1"/>
  <c r="CA24" i="2"/>
  <c r="CB54" i="2" s="1"/>
  <c r="CA26" i="2"/>
  <c r="CB56" i="2" s="1"/>
  <c r="BY31" i="2"/>
  <c r="CA35" i="10"/>
  <c r="CB71" i="10" s="1"/>
  <c r="CA28" i="10"/>
  <c r="CB64" i="10" s="1"/>
  <c r="CA26" i="10"/>
  <c r="CB62" i="10" s="1"/>
  <c r="CA32" i="10"/>
  <c r="CB68" i="10" s="1"/>
  <c r="CA29" i="10"/>
  <c r="CB65" i="10" s="1"/>
  <c r="CA27" i="10"/>
  <c r="CB63" i="10" s="1"/>
  <c r="BY73" i="10"/>
  <c r="BY74" i="10" s="1"/>
  <c r="CB24" i="10"/>
  <c r="CC60" i="10" s="1"/>
  <c r="CA31" i="10"/>
  <c r="CB67" i="10" s="1"/>
  <c r="CA34" i="10"/>
  <c r="CB70" i="10" s="1"/>
  <c r="CA25" i="10"/>
  <c r="CB61" i="10" s="1"/>
  <c r="CB26" i="32"/>
  <c r="CC56" i="32" s="1"/>
  <c r="CB24" i="32"/>
  <c r="CC54" i="32" s="1"/>
  <c r="CB27" i="32"/>
  <c r="CC57" i="32" s="1"/>
  <c r="CC20" i="32"/>
  <c r="CD50" i="32" s="1"/>
  <c r="CB23" i="32"/>
  <c r="CC53" i="32" s="1"/>
  <c r="CD2" i="50" l="1"/>
  <c r="CC21" i="50"/>
  <c r="CC23" i="50" s="1"/>
  <c r="CD27" i="50"/>
  <c r="CD20" i="50"/>
  <c r="BX74" i="30"/>
  <c r="BX158" i="35"/>
  <c r="BZ31" i="32"/>
  <c r="CA58" i="32"/>
  <c r="CA28" i="32"/>
  <c r="CA66" i="10"/>
  <c r="CA30" i="10"/>
  <c r="CD126" i="29"/>
  <c r="CD188" i="29"/>
  <c r="CD161" i="29"/>
  <c r="CD181" i="29"/>
  <c r="CD142" i="29"/>
  <c r="CD58" i="29"/>
  <c r="CD77" i="29"/>
  <c r="CD92" i="29"/>
  <c r="CD22" i="29"/>
  <c r="CD40" i="29"/>
  <c r="CD109" i="29"/>
  <c r="CD181" i="35"/>
  <c r="CD126" i="35"/>
  <c r="CD188" i="35"/>
  <c r="CD109" i="35"/>
  <c r="CD40" i="35"/>
  <c r="CD161" i="35"/>
  <c r="CD142" i="35"/>
  <c r="CD77" i="35"/>
  <c r="CD92" i="35"/>
  <c r="CD58" i="35"/>
  <c r="CD22" i="35"/>
  <c r="CE4" i="36"/>
  <c r="CE4" i="34"/>
  <c r="CE4" i="32"/>
  <c r="CE4" i="30"/>
  <c r="CE4" i="43"/>
  <c r="CE4" i="50" s="1"/>
  <c r="CE4" i="35"/>
  <c r="CE4" i="33"/>
  <c r="CE4" i="31"/>
  <c r="CE4" i="29"/>
  <c r="CE4" i="10"/>
  <c r="CE65" i="2"/>
  <c r="CE34" i="2"/>
  <c r="CE77" i="2"/>
  <c r="CE49" i="2"/>
  <c r="CE19" i="2"/>
  <c r="CD188" i="30"/>
  <c r="CD181" i="30"/>
  <c r="CD92" i="30"/>
  <c r="CD161" i="30"/>
  <c r="CD142" i="30"/>
  <c r="CD22" i="30"/>
  <c r="CD40" i="30"/>
  <c r="CD109" i="30"/>
  <c r="CD126" i="30"/>
  <c r="CD77" i="30"/>
  <c r="CD58" i="30"/>
  <c r="CD67" i="28"/>
  <c r="CD75" i="28" s="1"/>
  <c r="CD87" i="28"/>
  <c r="CD95" i="28" s="1"/>
  <c r="CD103" i="28" s="1"/>
  <c r="CG5" i="28"/>
  <c r="CF4" i="2"/>
  <c r="CF13" i="28"/>
  <c r="CF21" i="28"/>
  <c r="CD77" i="32"/>
  <c r="CD65" i="32"/>
  <c r="CD19" i="32"/>
  <c r="CD49" i="32"/>
  <c r="CD34" i="32"/>
  <c r="CE34" i="28"/>
  <c r="CE59" i="28" s="1"/>
  <c r="CD181" i="31"/>
  <c r="CD188" i="31"/>
  <c r="CD126" i="31"/>
  <c r="CD92" i="31"/>
  <c r="CD58" i="31"/>
  <c r="CD22" i="31"/>
  <c r="CD40" i="31"/>
  <c r="CD142" i="31"/>
  <c r="CD109" i="31"/>
  <c r="CD161" i="31"/>
  <c r="CD77" i="31"/>
  <c r="CD92" i="33"/>
  <c r="CD77" i="33"/>
  <c r="CD58" i="33"/>
  <c r="CD40" i="33"/>
  <c r="CD22" i="33"/>
  <c r="CD126" i="34"/>
  <c r="CD188" i="34"/>
  <c r="CD40" i="34"/>
  <c r="CD161" i="34"/>
  <c r="CD142" i="34"/>
  <c r="CD109" i="34"/>
  <c r="CD22" i="34"/>
  <c r="CD77" i="34"/>
  <c r="CD58" i="34"/>
  <c r="CD92" i="34"/>
  <c r="CD181" i="34"/>
  <c r="CD92" i="10"/>
  <c r="CD77" i="10"/>
  <c r="CD58" i="10"/>
  <c r="CD40" i="10"/>
  <c r="CD22" i="10"/>
  <c r="CD89" i="43"/>
  <c r="CD76" i="43"/>
  <c r="CD58" i="43"/>
  <c r="CD40" i="43"/>
  <c r="CD22" i="43"/>
  <c r="CD142" i="36"/>
  <c r="CD109" i="36"/>
  <c r="CD92" i="36"/>
  <c r="CD40" i="36"/>
  <c r="CD161" i="36"/>
  <c r="CD188" i="36"/>
  <c r="CD22" i="36"/>
  <c r="CD77" i="36"/>
  <c r="CD181" i="36"/>
  <c r="CD58" i="36"/>
  <c r="CD126" i="36"/>
  <c r="CA61" i="31"/>
  <c r="CA73" i="31" s="1"/>
  <c r="CA74" i="31" s="1"/>
  <c r="BZ164" i="31"/>
  <c r="BZ176" i="31" s="1"/>
  <c r="BZ190" i="31" s="1"/>
  <c r="BZ192" i="31" s="1"/>
  <c r="BZ145" i="31"/>
  <c r="BZ157" i="31" s="1"/>
  <c r="CA25" i="31"/>
  <c r="CA37" i="31" s="1"/>
  <c r="BZ37" i="10"/>
  <c r="BW186" i="36"/>
  <c r="CA52" i="32"/>
  <c r="CA22" i="32"/>
  <c r="CA69" i="10"/>
  <c r="CA33" i="10"/>
  <c r="BX190" i="36"/>
  <c r="BX192" i="36" s="1"/>
  <c r="BX191" i="31"/>
  <c r="BX193" i="31" s="1"/>
  <c r="BW198" i="31"/>
  <c r="BX178" i="35"/>
  <c r="BX179" i="35" s="1"/>
  <c r="BX182" i="35"/>
  <c r="BX184" i="35" s="1"/>
  <c r="BX177" i="36"/>
  <c r="BW193" i="36"/>
  <c r="BW197" i="36"/>
  <c r="BX158" i="36"/>
  <c r="BY157" i="36"/>
  <c r="BY182" i="36" s="1"/>
  <c r="BX189" i="35"/>
  <c r="BX191" i="35" s="1"/>
  <c r="BY189" i="31"/>
  <c r="BY191" i="31" s="1"/>
  <c r="BY177" i="31"/>
  <c r="BW196" i="36"/>
  <c r="BZ73" i="36"/>
  <c r="BZ74" i="36" s="1"/>
  <c r="BY190" i="31"/>
  <c r="BY192" i="31" s="1"/>
  <c r="BX177" i="34"/>
  <c r="BY178" i="31"/>
  <c r="BY179" i="31" s="1"/>
  <c r="BZ37" i="36"/>
  <c r="BX189" i="36"/>
  <c r="BW194" i="31"/>
  <c r="BY157" i="35"/>
  <c r="BY182" i="35" s="1"/>
  <c r="BX178" i="36"/>
  <c r="BX179" i="36" s="1"/>
  <c r="BY176" i="36"/>
  <c r="BY190" i="36" s="1"/>
  <c r="BY192" i="36" s="1"/>
  <c r="CA59" i="10"/>
  <c r="CA23" i="10"/>
  <c r="BV198" i="34"/>
  <c r="BX196" i="31"/>
  <c r="BX198" i="31" s="1"/>
  <c r="BW197" i="35"/>
  <c r="BX177" i="35"/>
  <c r="BV198" i="35"/>
  <c r="BY158" i="31"/>
  <c r="BW186" i="35"/>
  <c r="CA24" i="34"/>
  <c r="CA60" i="34"/>
  <c r="BZ144" i="34"/>
  <c r="BZ163" i="34"/>
  <c r="BV194" i="34"/>
  <c r="CB64" i="31"/>
  <c r="CB28" i="31"/>
  <c r="CA148" i="31"/>
  <c r="CA167" i="31"/>
  <c r="CC67" i="31"/>
  <c r="CC31" i="31"/>
  <c r="CB151" i="31"/>
  <c r="CB170" i="31"/>
  <c r="CA32" i="34"/>
  <c r="CA68" i="34"/>
  <c r="BZ152" i="34"/>
  <c r="BZ171" i="34"/>
  <c r="CB23" i="36"/>
  <c r="CB59" i="36"/>
  <c r="CA143" i="36"/>
  <c r="CA162" i="36"/>
  <c r="CA30" i="34"/>
  <c r="CA66" i="34"/>
  <c r="BZ150" i="34"/>
  <c r="BZ169" i="34"/>
  <c r="CA35" i="34"/>
  <c r="CA71" i="34"/>
  <c r="BZ174" i="34"/>
  <c r="BZ155" i="34"/>
  <c r="BY157" i="34"/>
  <c r="CF30" i="35"/>
  <c r="CF66" i="35"/>
  <c r="CE169" i="35"/>
  <c r="CE150" i="35"/>
  <c r="BW196" i="35"/>
  <c r="CA26" i="34"/>
  <c r="CA62" i="34"/>
  <c r="BZ165" i="34"/>
  <c r="BZ146" i="34"/>
  <c r="CD29" i="36"/>
  <c r="CD65" i="36"/>
  <c r="CC168" i="36"/>
  <c r="CC149" i="36"/>
  <c r="CB69" i="31"/>
  <c r="CB33" i="31"/>
  <c r="CA172" i="31"/>
  <c r="CA153" i="31"/>
  <c r="CB70" i="31"/>
  <c r="CB34" i="31"/>
  <c r="CA173" i="31"/>
  <c r="CA154" i="31"/>
  <c r="BV194" i="35"/>
  <c r="BY176" i="35"/>
  <c r="CA31" i="35"/>
  <c r="CA67" i="35"/>
  <c r="BZ170" i="35"/>
  <c r="BZ151" i="35"/>
  <c r="CA26" i="36"/>
  <c r="CA62" i="36"/>
  <c r="BZ165" i="36"/>
  <c r="BZ146" i="36"/>
  <c r="CE32" i="35"/>
  <c r="CE68" i="35"/>
  <c r="CD171" i="35"/>
  <c r="CD152" i="35"/>
  <c r="CA30" i="36"/>
  <c r="CA66" i="36"/>
  <c r="BZ169" i="36"/>
  <c r="BZ150" i="36"/>
  <c r="BZ73" i="34"/>
  <c r="BZ179" i="34" s="1"/>
  <c r="BW193" i="35"/>
  <c r="CB63" i="31"/>
  <c r="CA147" i="31"/>
  <c r="CB27" i="31"/>
  <c r="CA166" i="31"/>
  <c r="BX189" i="34"/>
  <c r="BX182" i="34"/>
  <c r="CA28" i="34"/>
  <c r="CA64" i="34"/>
  <c r="BZ167" i="34"/>
  <c r="BZ148" i="34"/>
  <c r="BZ73" i="35"/>
  <c r="BZ74" i="35" s="1"/>
  <c r="BW197" i="34"/>
  <c r="BW191" i="34"/>
  <c r="BW193" i="34" s="1"/>
  <c r="CE27" i="35"/>
  <c r="CE63" i="35"/>
  <c r="CD166" i="35"/>
  <c r="CD147" i="35"/>
  <c r="CA23" i="34"/>
  <c r="CA59" i="34"/>
  <c r="BZ37" i="34"/>
  <c r="BZ143" i="34"/>
  <c r="BZ162" i="34"/>
  <c r="BY74" i="34"/>
  <c r="CA31" i="36"/>
  <c r="CA67" i="36"/>
  <c r="BZ170" i="36"/>
  <c r="BZ151" i="36"/>
  <c r="CA34" i="36"/>
  <c r="CA70" i="36"/>
  <c r="BZ173" i="36"/>
  <c r="BZ154" i="36"/>
  <c r="CF33" i="35"/>
  <c r="CF69" i="35"/>
  <c r="CE172" i="35"/>
  <c r="CE153" i="35"/>
  <c r="BY176" i="34"/>
  <c r="BX183" i="35"/>
  <c r="BX185" i="35" s="1"/>
  <c r="BX190" i="35"/>
  <c r="BX192" i="35" s="1"/>
  <c r="CB62" i="31"/>
  <c r="CA146" i="31"/>
  <c r="CA165" i="31"/>
  <c r="CB26" i="31"/>
  <c r="CA35" i="36"/>
  <c r="CA71" i="36"/>
  <c r="BZ174" i="36"/>
  <c r="BZ155" i="36"/>
  <c r="CA32" i="36"/>
  <c r="CA68" i="36"/>
  <c r="BZ171" i="36"/>
  <c r="BZ152" i="36"/>
  <c r="CA27" i="34"/>
  <c r="CA63" i="34"/>
  <c r="BZ147" i="34"/>
  <c r="BZ166" i="34"/>
  <c r="CA23" i="35"/>
  <c r="CA59" i="35"/>
  <c r="BZ162" i="35"/>
  <c r="BZ37" i="35"/>
  <c r="BZ143" i="35"/>
  <c r="CA33" i="34"/>
  <c r="CA69" i="34"/>
  <c r="BZ172" i="34"/>
  <c r="BZ153" i="34"/>
  <c r="CA29" i="34"/>
  <c r="CA65" i="34"/>
  <c r="BZ149" i="34"/>
  <c r="BZ168" i="34"/>
  <c r="CF35" i="35"/>
  <c r="CF71" i="35"/>
  <c r="CE174" i="35"/>
  <c r="CE155" i="35"/>
  <c r="BW196" i="34"/>
  <c r="BW184" i="34"/>
  <c r="BW186" i="34" s="1"/>
  <c r="CC24" i="35"/>
  <c r="CC60" i="35"/>
  <c r="CB163" i="35"/>
  <c r="CB144" i="35"/>
  <c r="CH146" i="35"/>
  <c r="CH165" i="35"/>
  <c r="CA52" i="2"/>
  <c r="CA22" i="2"/>
  <c r="CB66" i="31"/>
  <c r="CA169" i="31"/>
  <c r="CB30" i="31"/>
  <c r="CA150" i="31"/>
  <c r="BZ31" i="2"/>
  <c r="CA59" i="2"/>
  <c r="BX184" i="31"/>
  <c r="BX186" i="31" s="1"/>
  <c r="CB71" i="31"/>
  <c r="CB35" i="31"/>
  <c r="CA155" i="31"/>
  <c r="CA174" i="31"/>
  <c r="BX190" i="34"/>
  <c r="BX192" i="34" s="1"/>
  <c r="BX183" i="34"/>
  <c r="BX185" i="34" s="1"/>
  <c r="CB65" i="31"/>
  <c r="CA149" i="31"/>
  <c r="CB29" i="31"/>
  <c r="CA168" i="31"/>
  <c r="BX158" i="34"/>
  <c r="CE28" i="35"/>
  <c r="CE64" i="35"/>
  <c r="CD167" i="35"/>
  <c r="CD148" i="35"/>
  <c r="CA25" i="34"/>
  <c r="CA61" i="34"/>
  <c r="BZ164" i="34"/>
  <c r="BZ145" i="34"/>
  <c r="CA33" i="36"/>
  <c r="CA69" i="36"/>
  <c r="BZ153" i="36"/>
  <c r="BZ172" i="36"/>
  <c r="CF29" i="35"/>
  <c r="CF65" i="35"/>
  <c r="CE168" i="35"/>
  <c r="CE149" i="35"/>
  <c r="CA31" i="34"/>
  <c r="CA67" i="34"/>
  <c r="BZ170" i="34"/>
  <c r="BZ151" i="34"/>
  <c r="CB60" i="31"/>
  <c r="CA144" i="31"/>
  <c r="CB24" i="31"/>
  <c r="CA163" i="31"/>
  <c r="CB68" i="31"/>
  <c r="CA171" i="31"/>
  <c r="CA152" i="31"/>
  <c r="CB32" i="31"/>
  <c r="CA34" i="35"/>
  <c r="CA70" i="35"/>
  <c r="BZ154" i="35"/>
  <c r="BZ173" i="35"/>
  <c r="CA24" i="36"/>
  <c r="CA60" i="36"/>
  <c r="BZ144" i="36"/>
  <c r="BZ163" i="36"/>
  <c r="CA25" i="36"/>
  <c r="CA61" i="36"/>
  <c r="BZ164" i="36"/>
  <c r="BZ145" i="36"/>
  <c r="CA27" i="36"/>
  <c r="CA63" i="36"/>
  <c r="BZ166" i="36"/>
  <c r="BZ147" i="36"/>
  <c r="CA34" i="34"/>
  <c r="CA70" i="34"/>
  <c r="BZ173" i="34"/>
  <c r="BZ154" i="34"/>
  <c r="CA28" i="36"/>
  <c r="CA64" i="36"/>
  <c r="BZ148" i="36"/>
  <c r="BZ167" i="36"/>
  <c r="CF25" i="35"/>
  <c r="CF61" i="35"/>
  <c r="CE164" i="35"/>
  <c r="CE145" i="35"/>
  <c r="BX196" i="36"/>
  <c r="BX184" i="36"/>
  <c r="BX186" i="36" s="1"/>
  <c r="BZ61" i="32"/>
  <c r="BZ62" i="32" s="1"/>
  <c r="CB21" i="32"/>
  <c r="CC51" i="32" s="1"/>
  <c r="CB29" i="32"/>
  <c r="CC59" i="32" s="1"/>
  <c r="BV194" i="30"/>
  <c r="BY73" i="33"/>
  <c r="BY74" i="33" s="1"/>
  <c r="BV198" i="30"/>
  <c r="BZ145" i="30"/>
  <c r="BZ164" i="30"/>
  <c r="CA25" i="30"/>
  <c r="CB61" i="30" s="1"/>
  <c r="BY157" i="30"/>
  <c r="CA27" i="33"/>
  <c r="CB63" i="33" s="1"/>
  <c r="CB25" i="33"/>
  <c r="CC61" i="33" s="1"/>
  <c r="CA23" i="33"/>
  <c r="CB59" i="33" s="1"/>
  <c r="BZ37" i="33"/>
  <c r="CA33" i="33"/>
  <c r="CB69" i="33" s="1"/>
  <c r="CA34" i="33"/>
  <c r="CB70" i="33" s="1"/>
  <c r="BZ163" i="30"/>
  <c r="BZ144" i="30"/>
  <c r="CA24" i="30"/>
  <c r="CB60" i="30" s="1"/>
  <c r="CA29" i="33"/>
  <c r="CB65" i="33" s="1"/>
  <c r="BZ173" i="30"/>
  <c r="BZ154" i="30"/>
  <c r="CA34" i="30"/>
  <c r="CB70" i="30" s="1"/>
  <c r="CA28" i="33"/>
  <c r="CB64" i="33" s="1"/>
  <c r="CA31" i="33"/>
  <c r="CB67" i="33" s="1"/>
  <c r="CA32" i="33"/>
  <c r="CB68" i="33" s="1"/>
  <c r="BZ37" i="30"/>
  <c r="BZ167" i="30"/>
  <c r="BZ148" i="30"/>
  <c r="CA28" i="30"/>
  <c r="CB64" i="30" s="1"/>
  <c r="BX189" i="30"/>
  <c r="BX182" i="30"/>
  <c r="BX178" i="30"/>
  <c r="BX179" i="30" s="1"/>
  <c r="BW197" i="30"/>
  <c r="BW191" i="30"/>
  <c r="BW193" i="30" s="1"/>
  <c r="BX177" i="30"/>
  <c r="CA35" i="33"/>
  <c r="CB71" i="33" s="1"/>
  <c r="CA26" i="30"/>
  <c r="CB62" i="30" s="1"/>
  <c r="BZ165" i="30"/>
  <c r="BZ146" i="30"/>
  <c r="BX183" i="30"/>
  <c r="BX185" i="30" s="1"/>
  <c r="BX190" i="30"/>
  <c r="BX192" i="30" s="1"/>
  <c r="BZ162" i="30"/>
  <c r="CA23" i="30"/>
  <c r="CB59" i="30" s="1"/>
  <c r="BZ143" i="30"/>
  <c r="BW196" i="30"/>
  <c r="BW185" i="30"/>
  <c r="BW186" i="30" s="1"/>
  <c r="BZ174" i="30"/>
  <c r="BZ155" i="30"/>
  <c r="CA35" i="30"/>
  <c r="CB71" i="30" s="1"/>
  <c r="CA30" i="33"/>
  <c r="CB66" i="33" s="1"/>
  <c r="BY73" i="30"/>
  <c r="BY74" i="30" s="1"/>
  <c r="BX158" i="30"/>
  <c r="BZ171" i="30"/>
  <c r="BZ152" i="30"/>
  <c r="CA32" i="30"/>
  <c r="CB68" i="30" s="1"/>
  <c r="BZ172" i="30"/>
  <c r="BZ153" i="30"/>
  <c r="CA33" i="30"/>
  <c r="CB69" i="30" s="1"/>
  <c r="BY176" i="30"/>
  <c r="BZ147" i="30"/>
  <c r="BZ166" i="30"/>
  <c r="CA27" i="30"/>
  <c r="CB63" i="30" s="1"/>
  <c r="CA24" i="33"/>
  <c r="CB60" i="33" s="1"/>
  <c r="CA26" i="33"/>
  <c r="CB62" i="33" s="1"/>
  <c r="BZ151" i="30"/>
  <c r="CA31" i="30"/>
  <c r="CB67" i="30" s="1"/>
  <c r="BZ170" i="30"/>
  <c r="BZ150" i="30"/>
  <c r="BZ169" i="30"/>
  <c r="CA30" i="30"/>
  <c r="CB66" i="30" s="1"/>
  <c r="BZ168" i="30"/>
  <c r="CA29" i="30"/>
  <c r="CB65" i="30" s="1"/>
  <c r="BZ149" i="30"/>
  <c r="BY196" i="31"/>
  <c r="BY184" i="31"/>
  <c r="BY186" i="31" s="1"/>
  <c r="CA162" i="31"/>
  <c r="CB23" i="31"/>
  <c r="CC59" i="31" s="1"/>
  <c r="CA143" i="31"/>
  <c r="CC25" i="32"/>
  <c r="CD55" i="32" s="1"/>
  <c r="CB25" i="2"/>
  <c r="CC55" i="2" s="1"/>
  <c r="CB21" i="2"/>
  <c r="CC51" i="2" s="1"/>
  <c r="CC20" i="2"/>
  <c r="CD50" i="2" s="1"/>
  <c r="CB23" i="2"/>
  <c r="CC53" i="2" s="1"/>
  <c r="CB28" i="2"/>
  <c r="CC58" i="2" s="1"/>
  <c r="CB24" i="2"/>
  <c r="CC54" i="2" s="1"/>
  <c r="CB26" i="2"/>
  <c r="CC56" i="2" s="1"/>
  <c r="BZ61" i="2"/>
  <c r="BZ62" i="2" s="1"/>
  <c r="CA29" i="2"/>
  <c r="CB59" i="2" s="1"/>
  <c r="CB27" i="2"/>
  <c r="CC57" i="2" s="1"/>
  <c r="CB35" i="10"/>
  <c r="CC71" i="10" s="1"/>
  <c r="CB25" i="10"/>
  <c r="CC61" i="10" s="1"/>
  <c r="CB31" i="10"/>
  <c r="CC67" i="10" s="1"/>
  <c r="CB32" i="10"/>
  <c r="CC68" i="10" s="1"/>
  <c r="CB26" i="10"/>
  <c r="CC62" i="10" s="1"/>
  <c r="CB34" i="10"/>
  <c r="CC70" i="10" s="1"/>
  <c r="CC24" i="10"/>
  <c r="CD60" i="10" s="1"/>
  <c r="BZ73" i="10"/>
  <c r="BZ74" i="10" s="1"/>
  <c r="CB27" i="10"/>
  <c r="CC63" i="10" s="1"/>
  <c r="CB28" i="10"/>
  <c r="CC64" i="10" s="1"/>
  <c r="CB29" i="10"/>
  <c r="CC65" i="10" s="1"/>
  <c r="CD20" i="32"/>
  <c r="CE50" i="32" s="1"/>
  <c r="CC27" i="32"/>
  <c r="CD57" i="32" s="1"/>
  <c r="CC23" i="32"/>
  <c r="CD53" i="32" s="1"/>
  <c r="CC24" i="32"/>
  <c r="CD54" i="32" s="1"/>
  <c r="CC26" i="32"/>
  <c r="CD56" i="32" s="1"/>
  <c r="CD21" i="50" l="1"/>
  <c r="CD23" i="50" s="1"/>
  <c r="CE2" i="50"/>
  <c r="CE27" i="50"/>
  <c r="CE20" i="50"/>
  <c r="CA31" i="32"/>
  <c r="CB58" i="32"/>
  <c r="CB28" i="32"/>
  <c r="CB66" i="10"/>
  <c r="CB30" i="10"/>
  <c r="CA37" i="10"/>
  <c r="BX194" i="31"/>
  <c r="CE126" i="30"/>
  <c r="CE22" i="30"/>
  <c r="CE109" i="30"/>
  <c r="CE188" i="30"/>
  <c r="CE40" i="30"/>
  <c r="CE181" i="30"/>
  <c r="CE58" i="30"/>
  <c r="CE161" i="30"/>
  <c r="CE142" i="30"/>
  <c r="CE92" i="30"/>
  <c r="CE77" i="30"/>
  <c r="CE65" i="32"/>
  <c r="CE49" i="32"/>
  <c r="CE77" i="32"/>
  <c r="CE19" i="32"/>
  <c r="CE34" i="32"/>
  <c r="CE67" i="28"/>
  <c r="CE75" i="28" s="1"/>
  <c r="CE87" i="28"/>
  <c r="CE95" i="28" s="1"/>
  <c r="CE103" i="28" s="1"/>
  <c r="CE40" i="10"/>
  <c r="CE77" i="10"/>
  <c r="CE92" i="10"/>
  <c r="CE58" i="10"/>
  <c r="CE22" i="10"/>
  <c r="CE161" i="34"/>
  <c r="CE126" i="34"/>
  <c r="CE77" i="34"/>
  <c r="CE22" i="34"/>
  <c r="CE188" i="34"/>
  <c r="CE58" i="34"/>
  <c r="CE142" i="34"/>
  <c r="CE40" i="34"/>
  <c r="CE92" i="34"/>
  <c r="CE181" i="34"/>
  <c r="CE109" i="34"/>
  <c r="CF34" i="28"/>
  <c r="CF59" i="28" s="1"/>
  <c r="CE126" i="29"/>
  <c r="CE188" i="29"/>
  <c r="CE161" i="29"/>
  <c r="CE77" i="29"/>
  <c r="CE40" i="29"/>
  <c r="CE92" i="29"/>
  <c r="CE181" i="29"/>
  <c r="CE142" i="29"/>
  <c r="CE22" i="29"/>
  <c r="CE58" i="29"/>
  <c r="CE109" i="29"/>
  <c r="CE161" i="36"/>
  <c r="CE92" i="36"/>
  <c r="CE22" i="36"/>
  <c r="CE181" i="36"/>
  <c r="CE109" i="36"/>
  <c r="CE142" i="36"/>
  <c r="CE77" i="36"/>
  <c r="CE126" i="36"/>
  <c r="CE58" i="36"/>
  <c r="CE188" i="36"/>
  <c r="CE40" i="36"/>
  <c r="CE142" i="31"/>
  <c r="CE109" i="31"/>
  <c r="CE77" i="31"/>
  <c r="CE40" i="31"/>
  <c r="CE161" i="31"/>
  <c r="CE188" i="31"/>
  <c r="CE181" i="31"/>
  <c r="CE58" i="31"/>
  <c r="CE22" i="31"/>
  <c r="CE126" i="31"/>
  <c r="CE92" i="31"/>
  <c r="CE92" i="33"/>
  <c r="CE58" i="33"/>
  <c r="CE22" i="33"/>
  <c r="CE77" i="33"/>
  <c r="CE40" i="33"/>
  <c r="CF4" i="43"/>
  <c r="CF4" i="50" s="1"/>
  <c r="CF4" i="35"/>
  <c r="CF4" i="33"/>
  <c r="CF4" i="31"/>
  <c r="CF4" i="29"/>
  <c r="CF4" i="32"/>
  <c r="CF4" i="30"/>
  <c r="CF4" i="10"/>
  <c r="CF4" i="36"/>
  <c r="CF4" i="34"/>
  <c r="CF77" i="2"/>
  <c r="CF65" i="2"/>
  <c r="CF49" i="2"/>
  <c r="CF34" i="2"/>
  <c r="CF19" i="2"/>
  <c r="CE77" i="35"/>
  <c r="CE188" i="35"/>
  <c r="CE58" i="35"/>
  <c r="CE92" i="35"/>
  <c r="CE126" i="35"/>
  <c r="CE181" i="35"/>
  <c r="CE161" i="35"/>
  <c r="CE109" i="35"/>
  <c r="CE22" i="35"/>
  <c r="CE142" i="35"/>
  <c r="CE40" i="35"/>
  <c r="CH5" i="28"/>
  <c r="CG4" i="2"/>
  <c r="CG13" i="28"/>
  <c r="CG21" i="28"/>
  <c r="CE89" i="43"/>
  <c r="CE76" i="43"/>
  <c r="CE58" i="43"/>
  <c r="CE40" i="43"/>
  <c r="CE22" i="43"/>
  <c r="BX197" i="36"/>
  <c r="BX198" i="36" s="1"/>
  <c r="BW194" i="36"/>
  <c r="CB61" i="31"/>
  <c r="CB73" i="31" s="1"/>
  <c r="CB74" i="31" s="1"/>
  <c r="CA145" i="31"/>
  <c r="CA157" i="31" s="1"/>
  <c r="CA189" i="31" s="1"/>
  <c r="CA164" i="31"/>
  <c r="CA176" i="31" s="1"/>
  <c r="CA183" i="31" s="1"/>
  <c r="CA185" i="31" s="1"/>
  <c r="CB25" i="31"/>
  <c r="CB52" i="32"/>
  <c r="CB22" i="32"/>
  <c r="CB69" i="10"/>
  <c r="CB33" i="10"/>
  <c r="BZ183" i="31"/>
  <c r="BZ185" i="31" s="1"/>
  <c r="BY189" i="36"/>
  <c r="BY197" i="36" s="1"/>
  <c r="BY177" i="36"/>
  <c r="BW198" i="36"/>
  <c r="BY197" i="31"/>
  <c r="BY198" i="31" s="1"/>
  <c r="BZ177" i="31"/>
  <c r="BY193" i="31"/>
  <c r="BY194" i="31" s="1"/>
  <c r="BY158" i="36"/>
  <c r="BY178" i="35"/>
  <c r="BY179" i="35" s="1"/>
  <c r="BW194" i="34"/>
  <c r="BY177" i="35"/>
  <c r="BZ178" i="31"/>
  <c r="BZ179" i="31" s="1"/>
  <c r="BZ189" i="31"/>
  <c r="BZ197" i="31" s="1"/>
  <c r="BZ182" i="31"/>
  <c r="BZ184" i="31" s="1"/>
  <c r="BW194" i="35"/>
  <c r="BX191" i="36"/>
  <c r="BX193" i="36" s="1"/>
  <c r="BX194" i="36" s="1"/>
  <c r="BY189" i="35"/>
  <c r="BY191" i="35" s="1"/>
  <c r="BW198" i="35"/>
  <c r="BY158" i="35"/>
  <c r="BY178" i="36"/>
  <c r="BY179" i="36" s="1"/>
  <c r="BZ74" i="34"/>
  <c r="BY183" i="36"/>
  <c r="BY185" i="36" s="1"/>
  <c r="BZ157" i="35"/>
  <c r="BZ182" i="35" s="1"/>
  <c r="BZ158" i="31"/>
  <c r="BZ157" i="36"/>
  <c r="BZ182" i="36" s="1"/>
  <c r="CB59" i="10"/>
  <c r="CB23" i="10"/>
  <c r="BW198" i="34"/>
  <c r="BY158" i="34"/>
  <c r="BZ176" i="36"/>
  <c r="CA73" i="36"/>
  <c r="CA74" i="36" s="1"/>
  <c r="CG35" i="35"/>
  <c r="CG71" i="35"/>
  <c r="CF155" i="35"/>
  <c r="CF174" i="35"/>
  <c r="CB33" i="34"/>
  <c r="CB69" i="34"/>
  <c r="CA172" i="34"/>
  <c r="CA153" i="34"/>
  <c r="CG33" i="35"/>
  <c r="CG69" i="35"/>
  <c r="CF172" i="35"/>
  <c r="CF153" i="35"/>
  <c r="CB31" i="36"/>
  <c r="CB67" i="36"/>
  <c r="CA151" i="36"/>
  <c r="CA170" i="36"/>
  <c r="BY184" i="35"/>
  <c r="CB28" i="36"/>
  <c r="CB64" i="36"/>
  <c r="CA148" i="36"/>
  <c r="CA167" i="36"/>
  <c r="CB32" i="34"/>
  <c r="CB68" i="34"/>
  <c r="CA152" i="34"/>
  <c r="CA171" i="34"/>
  <c r="CB24" i="36"/>
  <c r="CB60" i="36"/>
  <c r="CA163" i="36"/>
  <c r="CA144" i="36"/>
  <c r="CB31" i="34"/>
  <c r="CB67" i="34"/>
  <c r="CA151" i="34"/>
  <c r="CA170" i="34"/>
  <c r="CB52" i="2"/>
  <c r="CB22" i="2"/>
  <c r="BZ176" i="34"/>
  <c r="CF27" i="35"/>
  <c r="CF63" i="35"/>
  <c r="CE147" i="35"/>
  <c r="CE166" i="35"/>
  <c r="CC70" i="31"/>
  <c r="CC34" i="31"/>
  <c r="CB173" i="31"/>
  <c r="CB154" i="31"/>
  <c r="CB35" i="34"/>
  <c r="CB71" i="34"/>
  <c r="CA174" i="34"/>
  <c r="CA155" i="34"/>
  <c r="CF28" i="35"/>
  <c r="CF64" i="35"/>
  <c r="CE167" i="35"/>
  <c r="CE148" i="35"/>
  <c r="BZ176" i="35"/>
  <c r="CB27" i="34"/>
  <c r="CB63" i="34"/>
  <c r="CA147" i="34"/>
  <c r="CA166" i="34"/>
  <c r="CB35" i="36"/>
  <c r="CB71" i="36"/>
  <c r="CA174" i="36"/>
  <c r="CA155" i="36"/>
  <c r="BY183" i="34"/>
  <c r="BY185" i="34" s="1"/>
  <c r="BY190" i="34"/>
  <c r="BY192" i="34" s="1"/>
  <c r="BZ157" i="34"/>
  <c r="CB28" i="34"/>
  <c r="CB64" i="34"/>
  <c r="CA148" i="34"/>
  <c r="CA167" i="34"/>
  <c r="CF32" i="35"/>
  <c r="CF68" i="35"/>
  <c r="CE171" i="35"/>
  <c r="CE152" i="35"/>
  <c r="CB31" i="35"/>
  <c r="CB67" i="35"/>
  <c r="CA170" i="35"/>
  <c r="CA151" i="35"/>
  <c r="CE29" i="36"/>
  <c r="CE65" i="36"/>
  <c r="CD168" i="36"/>
  <c r="CD149" i="36"/>
  <c r="CC23" i="36"/>
  <c r="CC59" i="36"/>
  <c r="CB162" i="36"/>
  <c r="CB143" i="36"/>
  <c r="CA37" i="36"/>
  <c r="CB27" i="36"/>
  <c r="CB63" i="36"/>
  <c r="CA166" i="36"/>
  <c r="CA147" i="36"/>
  <c r="CB33" i="36"/>
  <c r="CB69" i="36"/>
  <c r="CA172" i="36"/>
  <c r="CA153" i="36"/>
  <c r="CD24" i="35"/>
  <c r="CD60" i="35"/>
  <c r="CC144" i="35"/>
  <c r="CC163" i="35"/>
  <c r="CC60" i="31"/>
  <c r="CB144" i="31"/>
  <c r="CB163" i="31"/>
  <c r="CC24" i="31"/>
  <c r="CB29" i="34"/>
  <c r="CB65" i="34"/>
  <c r="CA149" i="34"/>
  <c r="CA168" i="34"/>
  <c r="CA73" i="35"/>
  <c r="CA74" i="35" s="1"/>
  <c r="CC62" i="31"/>
  <c r="CB165" i="31"/>
  <c r="CB146" i="31"/>
  <c r="CC26" i="31"/>
  <c r="CB34" i="36"/>
  <c r="CB70" i="36"/>
  <c r="CA173" i="36"/>
  <c r="CA154" i="36"/>
  <c r="BX184" i="34"/>
  <c r="BX186" i="34" s="1"/>
  <c r="BX196" i="34"/>
  <c r="BY177" i="34"/>
  <c r="CD67" i="31"/>
  <c r="CC170" i="31"/>
  <c r="CC151" i="31"/>
  <c r="CD31" i="31"/>
  <c r="CG25" i="35"/>
  <c r="CG61" i="35"/>
  <c r="CF164" i="35"/>
  <c r="CF145" i="35"/>
  <c r="CC66" i="31"/>
  <c r="CC30" i="31"/>
  <c r="CB169" i="31"/>
  <c r="CB150" i="31"/>
  <c r="CB23" i="35"/>
  <c r="CB59" i="35"/>
  <c r="CA162" i="35"/>
  <c r="CA143" i="35"/>
  <c r="CA37" i="35"/>
  <c r="CA73" i="34"/>
  <c r="CA179" i="34" s="1"/>
  <c r="BX191" i="34"/>
  <c r="BX193" i="34" s="1"/>
  <c r="BX197" i="34"/>
  <c r="CG30" i="35"/>
  <c r="CG66" i="35"/>
  <c r="CF169" i="35"/>
  <c r="CF150" i="35"/>
  <c r="BY184" i="36"/>
  <c r="CC64" i="31"/>
  <c r="CB167" i="31"/>
  <c r="CC28" i="31"/>
  <c r="CB148" i="31"/>
  <c r="CB34" i="34"/>
  <c r="CB70" i="34"/>
  <c r="CA173" i="34"/>
  <c r="CA154" i="34"/>
  <c r="CB25" i="36"/>
  <c r="CB61" i="36"/>
  <c r="CA164" i="36"/>
  <c r="CA145" i="36"/>
  <c r="CB34" i="35"/>
  <c r="CB70" i="35"/>
  <c r="CA154" i="35"/>
  <c r="CA173" i="35"/>
  <c r="CG29" i="35"/>
  <c r="CG65" i="35"/>
  <c r="CF168" i="35"/>
  <c r="CF149" i="35"/>
  <c r="CB25" i="34"/>
  <c r="CB61" i="34"/>
  <c r="CA145" i="34"/>
  <c r="CA164" i="34"/>
  <c r="CC65" i="31"/>
  <c r="CB168" i="31"/>
  <c r="CC29" i="31"/>
  <c r="CB149" i="31"/>
  <c r="CC71" i="31"/>
  <c r="CC35" i="31"/>
  <c r="CB155" i="31"/>
  <c r="CB174" i="31"/>
  <c r="BX197" i="35"/>
  <c r="CB23" i="34"/>
  <c r="CB59" i="34"/>
  <c r="CA162" i="34"/>
  <c r="CA37" i="34"/>
  <c r="CA143" i="34"/>
  <c r="BX196" i="35"/>
  <c r="BY190" i="35"/>
  <c r="BY192" i="35" s="1"/>
  <c r="BY183" i="35"/>
  <c r="BY185" i="35" s="1"/>
  <c r="CC69" i="31"/>
  <c r="CC33" i="31"/>
  <c r="CB153" i="31"/>
  <c r="CB172" i="31"/>
  <c r="BY182" i="34"/>
  <c r="BY189" i="34"/>
  <c r="CB30" i="34"/>
  <c r="CB66" i="34"/>
  <c r="CA150" i="34"/>
  <c r="CA169" i="34"/>
  <c r="CC68" i="31"/>
  <c r="CC32" i="31"/>
  <c r="CB171" i="31"/>
  <c r="CB152" i="31"/>
  <c r="BX193" i="35"/>
  <c r="CB32" i="36"/>
  <c r="CB68" i="36"/>
  <c r="CA171" i="36"/>
  <c r="CA152" i="36"/>
  <c r="BX186" i="35"/>
  <c r="CC63" i="31"/>
  <c r="CC27" i="31"/>
  <c r="CB166" i="31"/>
  <c r="CB147" i="31"/>
  <c r="CB30" i="36"/>
  <c r="CB66" i="36"/>
  <c r="CA169" i="36"/>
  <c r="CA150" i="36"/>
  <c r="CB26" i="36"/>
  <c r="CB62" i="36"/>
  <c r="CA165" i="36"/>
  <c r="CA146" i="36"/>
  <c r="CB26" i="34"/>
  <c r="CB62" i="34"/>
  <c r="CA146" i="34"/>
  <c r="CA165" i="34"/>
  <c r="CB24" i="34"/>
  <c r="CB60" i="34"/>
  <c r="CA144" i="34"/>
  <c r="CA163" i="34"/>
  <c r="CA61" i="32"/>
  <c r="CA62" i="32" s="1"/>
  <c r="CC29" i="32"/>
  <c r="CD59" i="32" s="1"/>
  <c r="CC21" i="32"/>
  <c r="CD51" i="32" s="1"/>
  <c r="BY158" i="30"/>
  <c r="BW198" i="30"/>
  <c r="BW194" i="30"/>
  <c r="CB31" i="33"/>
  <c r="CC67" i="33" s="1"/>
  <c r="CB27" i="33"/>
  <c r="CC63" i="33" s="1"/>
  <c r="CB25" i="30"/>
  <c r="CC61" i="30" s="1"/>
  <c r="CA164" i="30"/>
  <c r="CA145" i="30"/>
  <c r="CA169" i="30"/>
  <c r="CA150" i="30"/>
  <c r="CB30" i="30"/>
  <c r="CC66" i="30" s="1"/>
  <c r="CA171" i="30"/>
  <c r="CB32" i="30"/>
  <c r="CC68" i="30" s="1"/>
  <c r="CA152" i="30"/>
  <c r="CB30" i="33"/>
  <c r="CC66" i="33" s="1"/>
  <c r="BZ157" i="30"/>
  <c r="CB33" i="33"/>
  <c r="CC69" i="33" s="1"/>
  <c r="CA143" i="30"/>
  <c r="CB23" i="30"/>
  <c r="CC59" i="30" s="1"/>
  <c r="CA162" i="30"/>
  <c r="CA37" i="30"/>
  <c r="CA146" i="30"/>
  <c r="CA165" i="30"/>
  <c r="CB26" i="30"/>
  <c r="CC62" i="30" s="1"/>
  <c r="CB32" i="33"/>
  <c r="CC68" i="33" s="1"/>
  <c r="CA154" i="30"/>
  <c r="CA173" i="30"/>
  <c r="CB34" i="30"/>
  <c r="CC70" i="30" s="1"/>
  <c r="CA163" i="30"/>
  <c r="CA144" i="30"/>
  <c r="CB24" i="30"/>
  <c r="CC60" i="30" s="1"/>
  <c r="CB31" i="30"/>
  <c r="CC67" i="30" s="1"/>
  <c r="CA170" i="30"/>
  <c r="CA151" i="30"/>
  <c r="BZ176" i="30"/>
  <c r="CB35" i="33"/>
  <c r="CC71" i="33" s="1"/>
  <c r="BX196" i="30"/>
  <c r="BX184" i="30"/>
  <c r="BX186" i="30" s="1"/>
  <c r="CB24" i="33"/>
  <c r="CC60" i="33" s="1"/>
  <c r="BY183" i="30"/>
  <c r="BY185" i="30" s="1"/>
  <c r="BY190" i="30"/>
  <c r="BY192" i="30" s="1"/>
  <c r="BZ73" i="30"/>
  <c r="BZ74" i="30" s="1"/>
  <c r="BX191" i="30"/>
  <c r="BX193" i="30" s="1"/>
  <c r="BX197" i="30"/>
  <c r="CB28" i="33"/>
  <c r="CC64" i="33" s="1"/>
  <c r="CB23" i="33"/>
  <c r="CC59" i="33" s="1"/>
  <c r="CA37" i="33"/>
  <c r="CB26" i="33"/>
  <c r="CC62" i="33" s="1"/>
  <c r="CB28" i="30"/>
  <c r="CC64" i="30" s="1"/>
  <c r="CA167" i="30"/>
  <c r="CA148" i="30"/>
  <c r="BZ73" i="33"/>
  <c r="BZ74" i="33" s="1"/>
  <c r="CA149" i="30"/>
  <c r="CA168" i="30"/>
  <c r="CB29" i="30"/>
  <c r="CC65" i="30" s="1"/>
  <c r="CA166" i="30"/>
  <c r="CA147" i="30"/>
  <c r="CB27" i="30"/>
  <c r="CC63" i="30" s="1"/>
  <c r="CA172" i="30"/>
  <c r="CB33" i="30"/>
  <c r="CC69" i="30" s="1"/>
  <c r="CA153" i="30"/>
  <c r="CB29" i="33"/>
  <c r="CC65" i="33" s="1"/>
  <c r="CC25" i="33"/>
  <c r="CD61" i="33" s="1"/>
  <c r="CA174" i="30"/>
  <c r="CA155" i="30"/>
  <c r="CB35" i="30"/>
  <c r="CC71" i="30" s="1"/>
  <c r="BY177" i="30"/>
  <c r="CB34" i="33"/>
  <c r="CC70" i="33" s="1"/>
  <c r="BY178" i="30"/>
  <c r="BY179" i="30" s="1"/>
  <c r="BY189" i="30"/>
  <c r="BY182" i="30"/>
  <c r="CC23" i="31"/>
  <c r="CD59" i="31" s="1"/>
  <c r="CB143" i="31"/>
  <c r="CB162" i="31"/>
  <c r="CB37" i="31"/>
  <c r="CD25" i="32"/>
  <c r="CE55" i="32" s="1"/>
  <c r="CC25" i="2"/>
  <c r="CD55" i="2" s="1"/>
  <c r="CC24" i="2"/>
  <c r="CD54" i="2" s="1"/>
  <c r="CD20" i="2"/>
  <c r="CE50" i="2" s="1"/>
  <c r="CC21" i="2"/>
  <c r="CD51" i="2" s="1"/>
  <c r="CC28" i="2"/>
  <c r="CD58" i="2" s="1"/>
  <c r="CC26" i="2"/>
  <c r="CD56" i="2" s="1"/>
  <c r="CB29" i="2"/>
  <c r="CC59" i="2" s="1"/>
  <c r="CA61" i="2"/>
  <c r="CA62" i="2" s="1"/>
  <c r="CA31" i="2"/>
  <c r="CC27" i="2"/>
  <c r="CD57" i="2" s="1"/>
  <c r="CC23" i="2"/>
  <c r="CD53" i="2" s="1"/>
  <c r="CC27" i="10"/>
  <c r="CD63" i="10" s="1"/>
  <c r="CC34" i="10"/>
  <c r="CD70" i="10" s="1"/>
  <c r="CC35" i="10"/>
  <c r="CD71" i="10" s="1"/>
  <c r="CC32" i="10"/>
  <c r="CD68" i="10" s="1"/>
  <c r="CC29" i="10"/>
  <c r="CD65" i="10" s="1"/>
  <c r="CC26" i="10"/>
  <c r="CD62" i="10" s="1"/>
  <c r="CC31" i="10"/>
  <c r="CD67" i="10" s="1"/>
  <c r="CC28" i="10"/>
  <c r="CD64" i="10" s="1"/>
  <c r="CD24" i="10"/>
  <c r="CE60" i="10" s="1"/>
  <c r="CC25" i="10"/>
  <c r="CD61" i="10" s="1"/>
  <c r="CA73" i="10"/>
  <c r="CA74" i="10" s="1"/>
  <c r="CD26" i="32"/>
  <c r="CE56" i="32" s="1"/>
  <c r="CE20" i="32"/>
  <c r="CF50" i="32" s="1"/>
  <c r="CD24" i="32"/>
  <c r="CE54" i="32" s="1"/>
  <c r="CD23" i="32"/>
  <c r="CE53" i="32" s="1"/>
  <c r="CD27" i="32"/>
  <c r="CE57" i="32" s="1"/>
  <c r="CE21" i="50" l="1"/>
  <c r="CE23" i="50" s="1"/>
  <c r="CF2" i="50"/>
  <c r="CF20" i="50"/>
  <c r="CF27" i="50"/>
  <c r="CB31" i="32"/>
  <c r="CC58" i="32"/>
  <c r="CC28" i="32"/>
  <c r="CC66" i="10"/>
  <c r="CC30" i="10"/>
  <c r="CF126" i="36"/>
  <c r="CF188" i="36"/>
  <c r="CF142" i="36"/>
  <c r="CF181" i="36"/>
  <c r="CF109" i="36"/>
  <c r="CF77" i="36"/>
  <c r="CF58" i="36"/>
  <c r="CF40" i="36"/>
  <c r="CF22" i="36"/>
  <c r="CF92" i="36"/>
  <c r="CF161" i="36"/>
  <c r="CF76" i="43"/>
  <c r="CF58" i="43"/>
  <c r="CF40" i="43"/>
  <c r="CF89" i="43"/>
  <c r="CF22" i="43"/>
  <c r="CF87" i="28"/>
  <c r="CF95" i="28" s="1"/>
  <c r="CF103" i="28" s="1"/>
  <c r="CF67" i="28"/>
  <c r="CF75" i="28" s="1"/>
  <c r="CF92" i="10"/>
  <c r="CF58" i="10"/>
  <c r="CF22" i="10"/>
  <c r="CF77" i="10"/>
  <c r="CF40" i="10"/>
  <c r="CG34" i="28"/>
  <c r="CG59" i="28" s="1"/>
  <c r="CF22" i="30"/>
  <c r="CF181" i="30"/>
  <c r="CF161" i="30"/>
  <c r="CF188" i="30"/>
  <c r="CF40" i="30"/>
  <c r="CF109" i="30"/>
  <c r="CF58" i="30"/>
  <c r="CF126" i="30"/>
  <c r="CF77" i="30"/>
  <c r="CF142" i="30"/>
  <c r="CF92" i="30"/>
  <c r="CF126" i="29"/>
  <c r="CF181" i="29"/>
  <c r="CF188" i="29"/>
  <c r="CF92" i="29"/>
  <c r="CF58" i="29"/>
  <c r="CF142" i="29"/>
  <c r="CF22" i="29"/>
  <c r="CF40" i="29"/>
  <c r="CF161" i="29"/>
  <c r="CF77" i="29"/>
  <c r="CF109" i="29"/>
  <c r="CG4" i="43"/>
  <c r="CG4" i="50" s="1"/>
  <c r="CG4" i="35"/>
  <c r="CG4" i="33"/>
  <c r="CG4" i="31"/>
  <c r="CG4" i="30"/>
  <c r="CG4" i="36"/>
  <c r="CG4" i="10"/>
  <c r="CG4" i="29"/>
  <c r="CG4" i="34"/>
  <c r="CG4" i="32"/>
  <c r="CG77" i="2"/>
  <c r="CG65" i="2"/>
  <c r="CG49" i="2"/>
  <c r="CG34" i="2"/>
  <c r="CG19" i="2"/>
  <c r="CF181" i="31"/>
  <c r="CF40" i="31"/>
  <c r="CF22" i="31"/>
  <c r="CF188" i="31"/>
  <c r="CF161" i="31"/>
  <c r="CF142" i="31"/>
  <c r="CF92" i="31"/>
  <c r="CF109" i="31"/>
  <c r="CF58" i="31"/>
  <c r="CF77" i="31"/>
  <c r="CF126" i="31"/>
  <c r="CF77" i="32"/>
  <c r="CF65" i="32"/>
  <c r="CF19" i="32"/>
  <c r="CF34" i="32"/>
  <c r="CF49" i="32"/>
  <c r="CH4" i="2"/>
  <c r="CH13" i="28"/>
  <c r="CH21" i="28"/>
  <c r="CF92" i="33"/>
  <c r="CF77" i="33"/>
  <c r="CF40" i="33"/>
  <c r="CF58" i="33"/>
  <c r="CF22" i="33"/>
  <c r="CF188" i="34"/>
  <c r="CF126" i="34"/>
  <c r="CF142" i="34"/>
  <c r="CF109" i="34"/>
  <c r="CF181" i="34"/>
  <c r="CF58" i="34"/>
  <c r="CF40" i="34"/>
  <c r="CF92" i="34"/>
  <c r="CF77" i="34"/>
  <c r="CF161" i="34"/>
  <c r="CF22" i="34"/>
  <c r="CF161" i="35"/>
  <c r="CF142" i="35"/>
  <c r="CF92" i="35"/>
  <c r="CF181" i="35"/>
  <c r="CF58" i="35"/>
  <c r="CF188" i="35"/>
  <c r="CF40" i="35"/>
  <c r="CF77" i="35"/>
  <c r="CF109" i="35"/>
  <c r="CF22" i="35"/>
  <c r="CF126" i="35"/>
  <c r="BZ186" i="31"/>
  <c r="CB37" i="10"/>
  <c r="CC61" i="31"/>
  <c r="CC73" i="31" s="1"/>
  <c r="CC74" i="31" s="1"/>
  <c r="CC25" i="31"/>
  <c r="CC37" i="31" s="1"/>
  <c r="CB145" i="31"/>
  <c r="CB157" i="31" s="1"/>
  <c r="CB164" i="31"/>
  <c r="CB176" i="31" s="1"/>
  <c r="CB183" i="31" s="1"/>
  <c r="CB185" i="31" s="1"/>
  <c r="BY191" i="36"/>
  <c r="BY193" i="36" s="1"/>
  <c r="CC52" i="32"/>
  <c r="CC22" i="32"/>
  <c r="BZ191" i="31"/>
  <c r="BZ193" i="31" s="1"/>
  <c r="CC69" i="10"/>
  <c r="CC33" i="10"/>
  <c r="BZ158" i="35"/>
  <c r="BZ189" i="35"/>
  <c r="BZ191" i="35" s="1"/>
  <c r="CA190" i="31"/>
  <c r="CA192" i="31" s="1"/>
  <c r="BZ196" i="31"/>
  <c r="BZ198" i="31" s="1"/>
  <c r="CA177" i="31"/>
  <c r="BY196" i="36"/>
  <c r="BY198" i="36" s="1"/>
  <c r="BY186" i="36"/>
  <c r="BZ178" i="35"/>
  <c r="BZ179" i="35" s="1"/>
  <c r="CA158" i="31"/>
  <c r="BZ189" i="36"/>
  <c r="BZ178" i="36"/>
  <c r="BZ179" i="36" s="1"/>
  <c r="CA182" i="31"/>
  <c r="CA196" i="31" s="1"/>
  <c r="BZ190" i="36"/>
  <c r="BZ192" i="36" s="1"/>
  <c r="CA178" i="31"/>
  <c r="CA179" i="31" s="1"/>
  <c r="CA157" i="35"/>
  <c r="CA189" i="35" s="1"/>
  <c r="BZ158" i="36"/>
  <c r="CA176" i="36"/>
  <c r="CA183" i="36" s="1"/>
  <c r="CA185" i="36" s="1"/>
  <c r="CB73" i="36"/>
  <c r="CB74" i="36" s="1"/>
  <c r="BZ183" i="36"/>
  <c r="BZ185" i="36" s="1"/>
  <c r="CC59" i="10"/>
  <c r="CC23" i="10"/>
  <c r="BZ177" i="36"/>
  <c r="BZ177" i="34"/>
  <c r="BZ177" i="35"/>
  <c r="BY197" i="35"/>
  <c r="CA157" i="36"/>
  <c r="BY193" i="35"/>
  <c r="CC32" i="36"/>
  <c r="CC68" i="36"/>
  <c r="CB152" i="36"/>
  <c r="CB171" i="36"/>
  <c r="CD69" i="31"/>
  <c r="CC153" i="31"/>
  <c r="CC172" i="31"/>
  <c r="CD33" i="31"/>
  <c r="CB73" i="34"/>
  <c r="CB179" i="34" s="1"/>
  <c r="CD65" i="31"/>
  <c r="CC149" i="31"/>
  <c r="CC168" i="31"/>
  <c r="CD29" i="31"/>
  <c r="CD64" i="31"/>
  <c r="CD28" i="31"/>
  <c r="CC167" i="31"/>
  <c r="CC148" i="31"/>
  <c r="CD66" i="31"/>
  <c r="CC169" i="31"/>
  <c r="CC150" i="31"/>
  <c r="CD30" i="31"/>
  <c r="CC34" i="36"/>
  <c r="CC70" i="36"/>
  <c r="CB173" i="36"/>
  <c r="CB154" i="36"/>
  <c r="CC33" i="36"/>
  <c r="CC69" i="36"/>
  <c r="CB172" i="36"/>
  <c r="CB153" i="36"/>
  <c r="BZ184" i="35"/>
  <c r="BZ182" i="34"/>
  <c r="BZ189" i="34"/>
  <c r="BY196" i="35"/>
  <c r="CH29" i="35"/>
  <c r="CH65" i="35"/>
  <c r="CG168" i="35"/>
  <c r="CG149" i="35"/>
  <c r="CC25" i="36"/>
  <c r="CC61" i="36"/>
  <c r="CB164" i="36"/>
  <c r="CB145" i="36"/>
  <c r="CD62" i="31"/>
  <c r="CD26" i="31"/>
  <c r="CC146" i="31"/>
  <c r="CC165" i="31"/>
  <c r="CC32" i="34"/>
  <c r="CC68" i="34"/>
  <c r="CB171" i="34"/>
  <c r="CB152" i="34"/>
  <c r="CC26" i="36"/>
  <c r="CC62" i="36"/>
  <c r="CB146" i="36"/>
  <c r="CB165" i="36"/>
  <c r="CC30" i="34"/>
  <c r="CC66" i="34"/>
  <c r="CB169" i="34"/>
  <c r="CB150" i="34"/>
  <c r="CA74" i="34"/>
  <c r="CA176" i="35"/>
  <c r="BX198" i="34"/>
  <c r="BZ158" i="34"/>
  <c r="CF29" i="36"/>
  <c r="CF65" i="36"/>
  <c r="CE168" i="36"/>
  <c r="CE149" i="36"/>
  <c r="CG32" i="35"/>
  <c r="CG68" i="35"/>
  <c r="CF171" i="35"/>
  <c r="CF152" i="35"/>
  <c r="BZ183" i="35"/>
  <c r="BZ185" i="35" s="1"/>
  <c r="BZ190" i="35"/>
  <c r="BZ192" i="35" s="1"/>
  <c r="CC35" i="34"/>
  <c r="CC71" i="34"/>
  <c r="CB174" i="34"/>
  <c r="CB155" i="34"/>
  <c r="CG27" i="35"/>
  <c r="CG63" i="35"/>
  <c r="CF147" i="35"/>
  <c r="CF166" i="35"/>
  <c r="CH33" i="35"/>
  <c r="CH69" i="35"/>
  <c r="CG172" i="35"/>
  <c r="CG153" i="35"/>
  <c r="CC24" i="34"/>
  <c r="CC60" i="34"/>
  <c r="CB144" i="34"/>
  <c r="CB163" i="34"/>
  <c r="CD63" i="31"/>
  <c r="CC166" i="31"/>
  <c r="CD27" i="31"/>
  <c r="CC147" i="31"/>
  <c r="CC29" i="34"/>
  <c r="CC65" i="34"/>
  <c r="CB149" i="34"/>
  <c r="CB168" i="34"/>
  <c r="CC27" i="34"/>
  <c r="CC63" i="34"/>
  <c r="CB147" i="34"/>
  <c r="CB166" i="34"/>
  <c r="CC31" i="34"/>
  <c r="CC67" i="34"/>
  <c r="CB170" i="34"/>
  <c r="CB151" i="34"/>
  <c r="BX194" i="35"/>
  <c r="CD68" i="31"/>
  <c r="CD32" i="31"/>
  <c r="CC152" i="31"/>
  <c r="CC171" i="31"/>
  <c r="BY197" i="34"/>
  <c r="BY191" i="34"/>
  <c r="BY193" i="34" s="1"/>
  <c r="BX198" i="35"/>
  <c r="CH30" i="35"/>
  <c r="CH66" i="35"/>
  <c r="CG169" i="35"/>
  <c r="CG150" i="35"/>
  <c r="CB73" i="35"/>
  <c r="CB74" i="35" s="1"/>
  <c r="BX194" i="34"/>
  <c r="CD60" i="31"/>
  <c r="CD24" i="31"/>
  <c r="CC163" i="31"/>
  <c r="CC144" i="31"/>
  <c r="CE24" i="35"/>
  <c r="CE60" i="35"/>
  <c r="CD163" i="35"/>
  <c r="CD144" i="35"/>
  <c r="CC27" i="36"/>
  <c r="CC63" i="36"/>
  <c r="CB166" i="36"/>
  <c r="CB147" i="36"/>
  <c r="CB37" i="36"/>
  <c r="BZ183" i="34"/>
  <c r="BZ185" i="34" s="1"/>
  <c r="BZ190" i="34"/>
  <c r="BZ192" i="34" s="1"/>
  <c r="CH35" i="35"/>
  <c r="CH71" i="35"/>
  <c r="CG174" i="35"/>
  <c r="CG155" i="35"/>
  <c r="BY196" i="34"/>
  <c r="BY184" i="34"/>
  <c r="BY186" i="34" s="1"/>
  <c r="CA157" i="34"/>
  <c r="CD71" i="31"/>
  <c r="CC155" i="31"/>
  <c r="CC174" i="31"/>
  <c r="CD35" i="31"/>
  <c r="CC23" i="35"/>
  <c r="CC59" i="35"/>
  <c r="CB162" i="35"/>
  <c r="CB143" i="35"/>
  <c r="CB37" i="35"/>
  <c r="CH25" i="35"/>
  <c r="CH61" i="35"/>
  <c r="CG164" i="35"/>
  <c r="CG145" i="35"/>
  <c r="CC52" i="2"/>
  <c r="CC22" i="2"/>
  <c r="CC31" i="36"/>
  <c r="CC67" i="36"/>
  <c r="CB170" i="36"/>
  <c r="CB151" i="36"/>
  <c r="CC33" i="34"/>
  <c r="CC69" i="34"/>
  <c r="CB172" i="34"/>
  <c r="CB153" i="34"/>
  <c r="BZ184" i="36"/>
  <c r="CC25" i="34"/>
  <c r="CC61" i="34"/>
  <c r="CB164" i="34"/>
  <c r="CB145" i="34"/>
  <c r="CC34" i="35"/>
  <c r="CC70" i="35"/>
  <c r="CB154" i="35"/>
  <c r="CB173" i="35"/>
  <c r="CC34" i="34"/>
  <c r="CC70" i="34"/>
  <c r="CB173" i="34"/>
  <c r="CB154" i="34"/>
  <c r="CE67" i="31"/>
  <c r="CE31" i="31"/>
  <c r="CD170" i="31"/>
  <c r="CD151" i="31"/>
  <c r="CC35" i="36"/>
  <c r="CC71" i="36"/>
  <c r="CB174" i="36"/>
  <c r="CB155" i="36"/>
  <c r="CD70" i="31"/>
  <c r="CD34" i="31"/>
  <c r="CC154" i="31"/>
  <c r="CC173" i="31"/>
  <c r="CC24" i="36"/>
  <c r="CC60" i="36"/>
  <c r="CB163" i="36"/>
  <c r="CB144" i="36"/>
  <c r="CC28" i="36"/>
  <c r="CC64" i="36"/>
  <c r="CB167" i="36"/>
  <c r="CB148" i="36"/>
  <c r="CC23" i="34"/>
  <c r="CC59" i="34"/>
  <c r="CB37" i="34"/>
  <c r="CB162" i="34"/>
  <c r="CB143" i="34"/>
  <c r="CC26" i="34"/>
  <c r="CC62" i="34"/>
  <c r="CB165" i="34"/>
  <c r="CB146" i="34"/>
  <c r="CC30" i="36"/>
  <c r="CC66" i="36"/>
  <c r="CB150" i="36"/>
  <c r="CB169" i="36"/>
  <c r="CA176" i="34"/>
  <c r="CD23" i="36"/>
  <c r="CD59" i="36"/>
  <c r="CC162" i="36"/>
  <c r="CC143" i="36"/>
  <c r="CC31" i="35"/>
  <c r="CC67" i="35"/>
  <c r="CB151" i="35"/>
  <c r="CB170" i="35"/>
  <c r="CC28" i="34"/>
  <c r="CC64" i="34"/>
  <c r="CB167" i="34"/>
  <c r="CB148" i="34"/>
  <c r="CG28" i="35"/>
  <c r="CG64" i="35"/>
  <c r="CF148" i="35"/>
  <c r="CF167" i="35"/>
  <c r="BY186" i="35"/>
  <c r="CB61" i="32"/>
  <c r="CB62" i="32" s="1"/>
  <c r="CD21" i="32"/>
  <c r="CE51" i="32" s="1"/>
  <c r="CD29" i="32"/>
  <c r="CE59" i="32" s="1"/>
  <c r="BX194" i="30"/>
  <c r="BZ177" i="30"/>
  <c r="BY196" i="30"/>
  <c r="BY184" i="30"/>
  <c r="BY186" i="30" s="1"/>
  <c r="CC29" i="30"/>
  <c r="CD65" i="30" s="1"/>
  <c r="CB168" i="30"/>
  <c r="CB149" i="30"/>
  <c r="CB167" i="30"/>
  <c r="CB148" i="30"/>
  <c r="CC28" i="30"/>
  <c r="CD64" i="30" s="1"/>
  <c r="CC23" i="30"/>
  <c r="CD59" i="30" s="1"/>
  <c r="CB162" i="30"/>
  <c r="CB37" i="30"/>
  <c r="CB143" i="30"/>
  <c r="BY197" i="30"/>
  <c r="BY191" i="30"/>
  <c r="BY193" i="30" s="1"/>
  <c r="CB172" i="30"/>
  <c r="CB153" i="30"/>
  <c r="CC33" i="30"/>
  <c r="CD69" i="30" s="1"/>
  <c r="CC23" i="33"/>
  <c r="CD59" i="33" s="1"/>
  <c r="CB37" i="33"/>
  <c r="BZ190" i="30"/>
  <c r="BZ192" i="30" s="1"/>
  <c r="BZ183" i="30"/>
  <c r="CB146" i="30"/>
  <c r="CB165" i="30"/>
  <c r="CC26" i="30"/>
  <c r="CD62" i="30" s="1"/>
  <c r="CA157" i="30"/>
  <c r="CB150" i="30"/>
  <c r="CC30" i="30"/>
  <c r="CD66" i="30" s="1"/>
  <c r="CB169" i="30"/>
  <c r="CC27" i="33"/>
  <c r="CD63" i="33" s="1"/>
  <c r="CC26" i="33"/>
  <c r="CD62" i="33" s="1"/>
  <c r="CA73" i="33"/>
  <c r="CA74" i="33" s="1"/>
  <c r="CC24" i="33"/>
  <c r="CD60" i="33" s="1"/>
  <c r="CC34" i="33"/>
  <c r="CD70" i="33" s="1"/>
  <c r="CD25" i="33"/>
  <c r="CE61" i="33" s="1"/>
  <c r="CC28" i="33"/>
  <c r="CD64" i="33" s="1"/>
  <c r="CB152" i="30"/>
  <c r="CC32" i="30"/>
  <c r="CD68" i="30" s="1"/>
  <c r="CB171" i="30"/>
  <c r="CC29" i="33"/>
  <c r="CD65" i="33" s="1"/>
  <c r="CB147" i="30"/>
  <c r="CB166" i="30"/>
  <c r="CC27" i="30"/>
  <c r="CD63" i="30" s="1"/>
  <c r="CB154" i="30"/>
  <c r="CB173" i="30"/>
  <c r="CC34" i="30"/>
  <c r="CD70" i="30" s="1"/>
  <c r="CC31" i="30"/>
  <c r="CD67" i="30" s="1"/>
  <c r="CB170" i="30"/>
  <c r="CB151" i="30"/>
  <c r="CB174" i="30"/>
  <c r="CB155" i="30"/>
  <c r="CC35" i="30"/>
  <c r="CD71" i="30" s="1"/>
  <c r="BX198" i="30"/>
  <c r="CA176" i="30"/>
  <c r="CC33" i="33"/>
  <c r="CD69" i="33" s="1"/>
  <c r="BZ158" i="30"/>
  <c r="BZ182" i="30"/>
  <c r="BZ184" i="30" s="1"/>
  <c r="BZ178" i="30"/>
  <c r="BZ179" i="30" s="1"/>
  <c r="BZ189" i="30"/>
  <c r="CC35" i="33"/>
  <c r="CD71" i="33" s="1"/>
  <c r="CB144" i="30"/>
  <c r="CC24" i="30"/>
  <c r="CD60" i="30" s="1"/>
  <c r="CB163" i="30"/>
  <c r="CC32" i="33"/>
  <c r="CD68" i="33" s="1"/>
  <c r="CA73" i="30"/>
  <c r="CA74" i="30" s="1"/>
  <c r="CC30" i="33"/>
  <c r="CD66" i="33" s="1"/>
  <c r="CB164" i="30"/>
  <c r="CB145" i="30"/>
  <c r="CC25" i="30"/>
  <c r="CD61" i="30" s="1"/>
  <c r="CC31" i="33"/>
  <c r="CD67" i="33" s="1"/>
  <c r="CA191" i="31"/>
  <c r="CD23" i="31"/>
  <c r="CE59" i="31" s="1"/>
  <c r="CC162" i="31"/>
  <c r="CC143" i="31"/>
  <c r="CB73" i="10"/>
  <c r="CB74" i="10" s="1"/>
  <c r="CE25" i="32"/>
  <c r="CF55" i="32" s="1"/>
  <c r="CD25" i="2"/>
  <c r="CE55" i="2" s="1"/>
  <c r="CB61" i="2"/>
  <c r="CB62" i="2" s="1"/>
  <c r="CC29" i="2"/>
  <c r="CD21" i="2"/>
  <c r="CE51" i="2" s="1"/>
  <c r="CD23" i="2"/>
  <c r="CE53" i="2" s="1"/>
  <c r="CD26" i="2"/>
  <c r="CE56" i="2" s="1"/>
  <c r="CD24" i="2"/>
  <c r="CE54" i="2" s="1"/>
  <c r="CD28" i="2"/>
  <c r="CE58" i="2" s="1"/>
  <c r="CD27" i="2"/>
  <c r="CE57" i="2" s="1"/>
  <c r="CE20" i="2"/>
  <c r="CF50" i="2" s="1"/>
  <c r="CB31" i="2"/>
  <c r="CE24" i="10"/>
  <c r="CF60" i="10" s="1"/>
  <c r="CD29" i="10"/>
  <c r="CE65" i="10" s="1"/>
  <c r="CD32" i="10"/>
  <c r="CE68" i="10" s="1"/>
  <c r="CD34" i="10"/>
  <c r="CE70" i="10" s="1"/>
  <c r="CD35" i="10"/>
  <c r="CE71" i="10" s="1"/>
  <c r="CD28" i="10"/>
  <c r="CE64" i="10" s="1"/>
  <c r="CD31" i="10"/>
  <c r="CE67" i="10" s="1"/>
  <c r="CD27" i="10"/>
  <c r="CE63" i="10" s="1"/>
  <c r="CD25" i="10"/>
  <c r="CE61" i="10" s="1"/>
  <c r="CD26" i="10"/>
  <c r="CE62" i="10" s="1"/>
  <c r="CE26" i="32"/>
  <c r="CF56" i="32" s="1"/>
  <c r="CE27" i="32"/>
  <c r="CF57" i="32" s="1"/>
  <c r="CF20" i="32"/>
  <c r="CG50" i="32" s="1"/>
  <c r="CE24" i="32"/>
  <c r="CF54" i="32" s="1"/>
  <c r="CE23" i="32"/>
  <c r="CF53" i="32" s="1"/>
  <c r="CF21" i="50" l="1"/>
  <c r="CF23" i="50" s="1"/>
  <c r="CG2" i="50"/>
  <c r="CG20" i="50"/>
  <c r="CG27" i="50"/>
  <c r="CC31" i="32"/>
  <c r="CD58" i="32"/>
  <c r="CD28" i="32"/>
  <c r="CD66" i="10"/>
  <c r="CD30" i="10"/>
  <c r="CC37" i="10"/>
  <c r="BZ194" i="31"/>
  <c r="CG92" i="33"/>
  <c r="CG22" i="33"/>
  <c r="CG58" i="33"/>
  <c r="CG77" i="33"/>
  <c r="CG40" i="33"/>
  <c r="CG67" i="28"/>
  <c r="CG75" i="28" s="1"/>
  <c r="CG87" i="28"/>
  <c r="CG95" i="28" s="1"/>
  <c r="CG103" i="28" s="1"/>
  <c r="CG49" i="32"/>
  <c r="CG65" i="32"/>
  <c r="CG34" i="32"/>
  <c r="CG19" i="32"/>
  <c r="CG77" i="32"/>
  <c r="CG188" i="35"/>
  <c r="CG126" i="35"/>
  <c r="CG181" i="35"/>
  <c r="CG109" i="35"/>
  <c r="CG77" i="35"/>
  <c r="CG161" i="35"/>
  <c r="CG58" i="35"/>
  <c r="CG40" i="35"/>
  <c r="CG22" i="35"/>
  <c r="CG142" i="35"/>
  <c r="CG92" i="35"/>
  <c r="CH4" i="43"/>
  <c r="CH4" i="50" s="1"/>
  <c r="CH4" i="35"/>
  <c r="CH4" i="33"/>
  <c r="CH4" i="31"/>
  <c r="CH4" i="29"/>
  <c r="CH4" i="30"/>
  <c r="CH4" i="36"/>
  <c r="CH4" i="34"/>
  <c r="CH4" i="10"/>
  <c r="CH4" i="32"/>
  <c r="CH77" i="2"/>
  <c r="CH65" i="2"/>
  <c r="CH49" i="2"/>
  <c r="CH34" i="2"/>
  <c r="CH19" i="2"/>
  <c r="CG142" i="34"/>
  <c r="CG126" i="34"/>
  <c r="CG109" i="34"/>
  <c r="CG161" i="34"/>
  <c r="CG22" i="34"/>
  <c r="CG188" i="34"/>
  <c r="CG92" i="34"/>
  <c r="CG58" i="34"/>
  <c r="CG40" i="34"/>
  <c r="CG181" i="34"/>
  <c r="CG77" i="34"/>
  <c r="CG76" i="43"/>
  <c r="CG58" i="43"/>
  <c r="CG40" i="43"/>
  <c r="CG89" i="43"/>
  <c r="CG22" i="43"/>
  <c r="CH34" i="28"/>
  <c r="CH59" i="28" s="1"/>
  <c r="CG126" i="29"/>
  <c r="CG181" i="29"/>
  <c r="CG142" i="29"/>
  <c r="CG77" i="29"/>
  <c r="CG40" i="29"/>
  <c r="CG188" i="29"/>
  <c r="CG161" i="29"/>
  <c r="CG92" i="29"/>
  <c r="CG58" i="29"/>
  <c r="CG22" i="29"/>
  <c r="CG109" i="29"/>
  <c r="CG92" i="10"/>
  <c r="CG22" i="10"/>
  <c r="CG58" i="10"/>
  <c r="CG77" i="10"/>
  <c r="CG40" i="10"/>
  <c r="CG142" i="36"/>
  <c r="CG22" i="36"/>
  <c r="CG77" i="36"/>
  <c r="CG126" i="36"/>
  <c r="CG161" i="36"/>
  <c r="CG58" i="36"/>
  <c r="CG188" i="36"/>
  <c r="CG40" i="36"/>
  <c r="CG109" i="36"/>
  <c r="CG181" i="36"/>
  <c r="CG92" i="36"/>
  <c r="CG126" i="30"/>
  <c r="CG77" i="30"/>
  <c r="CG58" i="30"/>
  <c r="CG181" i="30"/>
  <c r="CG109" i="30"/>
  <c r="CG22" i="30"/>
  <c r="CG142" i="30"/>
  <c r="CG161" i="30"/>
  <c r="CG92" i="30"/>
  <c r="CG188" i="30"/>
  <c r="CG40" i="30"/>
  <c r="CG77" i="31"/>
  <c r="CG58" i="31"/>
  <c r="CG181" i="31"/>
  <c r="CG161" i="31"/>
  <c r="CG126" i="31"/>
  <c r="CG109" i="31"/>
  <c r="CG92" i="31"/>
  <c r="CG40" i="31"/>
  <c r="CG142" i="31"/>
  <c r="CG22" i="31"/>
  <c r="CG188" i="31"/>
  <c r="BY194" i="36"/>
  <c r="CD61" i="31"/>
  <c r="CD73" i="31" s="1"/>
  <c r="CD74" i="31" s="1"/>
  <c r="CC164" i="31"/>
  <c r="CC176" i="31" s="1"/>
  <c r="CC183" i="31" s="1"/>
  <c r="CC185" i="31" s="1"/>
  <c r="CC145" i="31"/>
  <c r="CC157" i="31" s="1"/>
  <c r="CD25" i="31"/>
  <c r="CD37" i="31" s="1"/>
  <c r="CD52" i="32"/>
  <c r="CD22" i="32"/>
  <c r="CA197" i="31"/>
  <c r="CA198" i="31" s="1"/>
  <c r="CA193" i="31"/>
  <c r="CD69" i="10"/>
  <c r="CD33" i="10"/>
  <c r="CB158" i="31"/>
  <c r="CB182" i="31"/>
  <c r="CB196" i="31" s="1"/>
  <c r="CB189" i="31"/>
  <c r="CB191" i="31" s="1"/>
  <c r="BZ193" i="35"/>
  <c r="BZ197" i="36"/>
  <c r="BZ191" i="36"/>
  <c r="BZ193" i="36" s="1"/>
  <c r="CC73" i="36"/>
  <c r="CC74" i="36" s="1"/>
  <c r="CC37" i="36"/>
  <c r="CB190" i="31"/>
  <c r="CB192" i="31" s="1"/>
  <c r="CA184" i="31"/>
  <c r="CA186" i="31" s="1"/>
  <c r="BZ186" i="36"/>
  <c r="CB177" i="31"/>
  <c r="BZ196" i="36"/>
  <c r="CB178" i="31"/>
  <c r="CB179" i="31" s="1"/>
  <c r="CA158" i="35"/>
  <c r="CA177" i="36"/>
  <c r="CA182" i="35"/>
  <c r="CA184" i="35" s="1"/>
  <c r="CA178" i="36"/>
  <c r="CA179" i="36" s="1"/>
  <c r="CA190" i="36"/>
  <c r="CA192" i="36" s="1"/>
  <c r="CB157" i="36"/>
  <c r="CB189" i="36" s="1"/>
  <c r="CA177" i="35"/>
  <c r="CD59" i="10"/>
  <c r="CD23" i="10"/>
  <c r="BY198" i="35"/>
  <c r="BZ197" i="35"/>
  <c r="CA158" i="36"/>
  <c r="CA182" i="36"/>
  <c r="CA196" i="36" s="1"/>
  <c r="BY194" i="35"/>
  <c r="CA189" i="36"/>
  <c r="CA191" i="36" s="1"/>
  <c r="BZ186" i="35"/>
  <c r="CB176" i="36"/>
  <c r="CB183" i="36" s="1"/>
  <c r="CB185" i="36" s="1"/>
  <c r="CE60" i="31"/>
  <c r="CE24" i="31"/>
  <c r="CD163" i="31"/>
  <c r="CD144" i="31"/>
  <c r="CH32" i="35"/>
  <c r="CH68" i="35"/>
  <c r="CG152" i="35"/>
  <c r="CG171" i="35"/>
  <c r="CC73" i="34"/>
  <c r="CC179" i="34" s="1"/>
  <c r="CD27" i="36"/>
  <c r="CD63" i="36"/>
  <c r="CC147" i="36"/>
  <c r="CC166" i="36"/>
  <c r="CB176" i="34"/>
  <c r="CE70" i="31"/>
  <c r="CE34" i="31"/>
  <c r="CD154" i="31"/>
  <c r="CD173" i="31"/>
  <c r="CH150" i="35"/>
  <c r="CH169" i="35"/>
  <c r="CD27" i="34"/>
  <c r="CD63" i="34"/>
  <c r="CC166" i="34"/>
  <c r="CC147" i="34"/>
  <c r="BZ191" i="34"/>
  <c r="BZ193" i="34" s="1"/>
  <c r="BZ197" i="34"/>
  <c r="CD30" i="36"/>
  <c r="CD66" i="36"/>
  <c r="CC150" i="36"/>
  <c r="CC169" i="36"/>
  <c r="CD34" i="34"/>
  <c r="CD70" i="34"/>
  <c r="CC173" i="34"/>
  <c r="CC154" i="34"/>
  <c r="CE71" i="31"/>
  <c r="CD155" i="31"/>
  <c r="CE35" i="31"/>
  <c r="CD174" i="31"/>
  <c r="CH172" i="35"/>
  <c r="CH153" i="35"/>
  <c r="CD28" i="34"/>
  <c r="CD64" i="34"/>
  <c r="CC148" i="34"/>
  <c r="CC167" i="34"/>
  <c r="CB74" i="34"/>
  <c r="CD26" i="36"/>
  <c r="CD62" i="36"/>
  <c r="CC165" i="36"/>
  <c r="CC146" i="36"/>
  <c r="CE69" i="31"/>
  <c r="CD172" i="31"/>
  <c r="CE33" i="31"/>
  <c r="CD153" i="31"/>
  <c r="CE23" i="36"/>
  <c r="CE59" i="36"/>
  <c r="CD143" i="36"/>
  <c r="CD162" i="36"/>
  <c r="CD23" i="34"/>
  <c r="CD59" i="34"/>
  <c r="CC143" i="34"/>
  <c r="CC37" i="34"/>
  <c r="CC162" i="34"/>
  <c r="CF67" i="31"/>
  <c r="CF31" i="31"/>
  <c r="CE170" i="31"/>
  <c r="CE151" i="31"/>
  <c r="CD31" i="36"/>
  <c r="CD67" i="36"/>
  <c r="CC151" i="36"/>
  <c r="CC170" i="36"/>
  <c r="CH174" i="35"/>
  <c r="CH155" i="35"/>
  <c r="CD35" i="34"/>
  <c r="CD71" i="34"/>
  <c r="CC174" i="34"/>
  <c r="CC155" i="34"/>
  <c r="BZ196" i="35"/>
  <c r="CD34" i="36"/>
  <c r="CD70" i="36"/>
  <c r="CC173" i="36"/>
  <c r="CC154" i="36"/>
  <c r="CE64" i="31"/>
  <c r="CE28" i="31"/>
  <c r="CD148" i="31"/>
  <c r="CD167" i="31"/>
  <c r="BZ184" i="34"/>
  <c r="BZ186" i="34" s="1"/>
  <c r="BZ196" i="34"/>
  <c r="CD52" i="2"/>
  <c r="CD22" i="2"/>
  <c r="CB157" i="35"/>
  <c r="CD31" i="34"/>
  <c r="CD67" i="34"/>
  <c r="CC170" i="34"/>
  <c r="CC151" i="34"/>
  <c r="CD29" i="34"/>
  <c r="CD65" i="34"/>
  <c r="CC168" i="34"/>
  <c r="CC149" i="34"/>
  <c r="CE66" i="31"/>
  <c r="CE30" i="31"/>
  <c r="CD169" i="31"/>
  <c r="CD150" i="31"/>
  <c r="CA183" i="35"/>
  <c r="CA185" i="35" s="1"/>
  <c r="CA190" i="35"/>
  <c r="CA192" i="35" s="1"/>
  <c r="CD32" i="36"/>
  <c r="CD68" i="36"/>
  <c r="CC171" i="36"/>
  <c r="CC152" i="36"/>
  <c r="CH164" i="35"/>
  <c r="CH145" i="35"/>
  <c r="CD25" i="36"/>
  <c r="CD61" i="36"/>
  <c r="CC164" i="36"/>
  <c r="CC145" i="36"/>
  <c r="CA190" i="34"/>
  <c r="CA192" i="34" s="1"/>
  <c r="CA183" i="34"/>
  <c r="CA185" i="34" s="1"/>
  <c r="CD26" i="34"/>
  <c r="CD62" i="34"/>
  <c r="CC165" i="34"/>
  <c r="CC146" i="34"/>
  <c r="CD24" i="36"/>
  <c r="CD60" i="36"/>
  <c r="CC163" i="36"/>
  <c r="CC144" i="36"/>
  <c r="CD35" i="36"/>
  <c r="CD71" i="36"/>
  <c r="CC155" i="36"/>
  <c r="CC174" i="36"/>
  <c r="CD34" i="35"/>
  <c r="CD70" i="35"/>
  <c r="CC154" i="35"/>
  <c r="CC173" i="35"/>
  <c r="CB176" i="35"/>
  <c r="CA189" i="34"/>
  <c r="CA182" i="34"/>
  <c r="CA177" i="34"/>
  <c r="CD24" i="34"/>
  <c r="CD60" i="34"/>
  <c r="CC163" i="34"/>
  <c r="CC144" i="34"/>
  <c r="CG29" i="36"/>
  <c r="CG65" i="36"/>
  <c r="CF168" i="36"/>
  <c r="CF149" i="36"/>
  <c r="CA178" i="35"/>
  <c r="CA179" i="35" s="1"/>
  <c r="CE65" i="31"/>
  <c r="CD168" i="31"/>
  <c r="CD149" i="31"/>
  <c r="CE29" i="31"/>
  <c r="CE62" i="31"/>
  <c r="CD146" i="31"/>
  <c r="CD165" i="31"/>
  <c r="CE26" i="31"/>
  <c r="CH28" i="35"/>
  <c r="CH64" i="35"/>
  <c r="CG167" i="35"/>
  <c r="CG148" i="35"/>
  <c r="CD31" i="35"/>
  <c r="CD67" i="35"/>
  <c r="CC170" i="35"/>
  <c r="CC151" i="35"/>
  <c r="CC73" i="35"/>
  <c r="CC74" i="35" s="1"/>
  <c r="BY194" i="34"/>
  <c r="CF24" i="35"/>
  <c r="CF60" i="35"/>
  <c r="CE163" i="35"/>
  <c r="CE144" i="35"/>
  <c r="CE68" i="31"/>
  <c r="CD171" i="31"/>
  <c r="CD152" i="31"/>
  <c r="CE32" i="31"/>
  <c r="CD30" i="34"/>
  <c r="CD66" i="34"/>
  <c r="CC169" i="34"/>
  <c r="CC150" i="34"/>
  <c r="CA191" i="35"/>
  <c r="CH168" i="35"/>
  <c r="CH149" i="35"/>
  <c r="CD28" i="36"/>
  <c r="CD64" i="36"/>
  <c r="CC167" i="36"/>
  <c r="CC148" i="36"/>
  <c r="CD25" i="34"/>
  <c r="CD61" i="34"/>
  <c r="CC164" i="34"/>
  <c r="CC145" i="34"/>
  <c r="CC31" i="2"/>
  <c r="CD59" i="2"/>
  <c r="CB157" i="34"/>
  <c r="CD33" i="34"/>
  <c r="CD69" i="34"/>
  <c r="CC153" i="34"/>
  <c r="CC172" i="34"/>
  <c r="CD23" i="35"/>
  <c r="CD59" i="35"/>
  <c r="CC162" i="35"/>
  <c r="CC37" i="35"/>
  <c r="CC143" i="35"/>
  <c r="BY198" i="34"/>
  <c r="CE63" i="31"/>
  <c r="CD147" i="31"/>
  <c r="CE27" i="31"/>
  <c r="CD166" i="31"/>
  <c r="CH27" i="35"/>
  <c r="CH63" i="35"/>
  <c r="CG166" i="35"/>
  <c r="CG147" i="35"/>
  <c r="CA158" i="34"/>
  <c r="CD32" i="34"/>
  <c r="CD68" i="34"/>
  <c r="CC152" i="34"/>
  <c r="CC171" i="34"/>
  <c r="CD33" i="36"/>
  <c r="CD69" i="36"/>
  <c r="CC153" i="36"/>
  <c r="CC172" i="36"/>
  <c r="CC61" i="32"/>
  <c r="CC62" i="32" s="1"/>
  <c r="CE29" i="32"/>
  <c r="CF59" i="32" s="1"/>
  <c r="CE21" i="32"/>
  <c r="CF51" i="32" s="1"/>
  <c r="CA158" i="30"/>
  <c r="CC164" i="30"/>
  <c r="CC145" i="30"/>
  <c r="CD25" i="30"/>
  <c r="CE61" i="30" s="1"/>
  <c r="CC155" i="30"/>
  <c r="CC174" i="30"/>
  <c r="CD35" i="30"/>
  <c r="CE71" i="30" s="1"/>
  <c r="CC151" i="30"/>
  <c r="CD31" i="30"/>
  <c r="CE67" i="30" s="1"/>
  <c r="CC170" i="30"/>
  <c r="CD27" i="33"/>
  <c r="CE63" i="33" s="1"/>
  <c r="BZ196" i="30"/>
  <c r="BZ185" i="30"/>
  <c r="BZ186" i="30" s="1"/>
  <c r="CB176" i="30"/>
  <c r="CD35" i="33"/>
  <c r="CE71" i="33" s="1"/>
  <c r="CD33" i="33"/>
  <c r="CE69" i="33" s="1"/>
  <c r="CC173" i="30"/>
  <c r="CC154" i="30"/>
  <c r="CD34" i="30"/>
  <c r="CE70" i="30" s="1"/>
  <c r="CC147" i="30"/>
  <c r="CD27" i="30"/>
  <c r="CE63" i="30" s="1"/>
  <c r="CC166" i="30"/>
  <c r="CE25" i="33"/>
  <c r="CF61" i="33" s="1"/>
  <c r="CC162" i="30"/>
  <c r="CD23" i="30"/>
  <c r="CE59" i="30" s="1"/>
  <c r="CC143" i="30"/>
  <c r="CC37" i="30"/>
  <c r="CC168" i="30"/>
  <c r="CD29" i="30"/>
  <c r="CE65" i="30" s="1"/>
  <c r="CC149" i="30"/>
  <c r="CD24" i="33"/>
  <c r="CE60" i="33" s="1"/>
  <c r="CC167" i="30"/>
  <c r="CC148" i="30"/>
  <c r="CD28" i="30"/>
  <c r="CE64" i="30" s="1"/>
  <c r="CC163" i="30"/>
  <c r="CC144" i="30"/>
  <c r="CD24" i="30"/>
  <c r="CE60" i="30" s="1"/>
  <c r="CA190" i="30"/>
  <c r="CA192" i="30" s="1"/>
  <c r="CA177" i="30"/>
  <c r="CA183" i="30"/>
  <c r="CA185" i="30" s="1"/>
  <c r="CD34" i="33"/>
  <c r="CE70" i="33" s="1"/>
  <c r="CA189" i="30"/>
  <c r="CA182" i="30"/>
  <c r="CA178" i="30"/>
  <c r="CA179" i="30" s="1"/>
  <c r="CD23" i="33"/>
  <c r="CE59" i="33" s="1"/>
  <c r="CC37" i="33"/>
  <c r="CD30" i="33"/>
  <c r="CE66" i="33" s="1"/>
  <c r="CD29" i="33"/>
  <c r="CE65" i="33" s="1"/>
  <c r="CC171" i="30"/>
  <c r="CC152" i="30"/>
  <c r="CD32" i="30"/>
  <c r="CE68" i="30" s="1"/>
  <c r="CC169" i="30"/>
  <c r="CC150" i="30"/>
  <c r="CD30" i="30"/>
  <c r="CE66" i="30" s="1"/>
  <c r="CC165" i="30"/>
  <c r="CC146" i="30"/>
  <c r="CD26" i="30"/>
  <c r="CE62" i="30" s="1"/>
  <c r="CB73" i="33"/>
  <c r="CB74" i="33" s="1"/>
  <c r="BZ197" i="30"/>
  <c r="BZ191" i="30"/>
  <c r="BZ193" i="30" s="1"/>
  <c r="CD26" i="33"/>
  <c r="CE62" i="33" s="1"/>
  <c r="CC172" i="30"/>
  <c r="CC153" i="30"/>
  <c r="CD33" i="30"/>
  <c r="CE69" i="30" s="1"/>
  <c r="CB157" i="30"/>
  <c r="CD31" i="33"/>
  <c r="CE67" i="33" s="1"/>
  <c r="CB73" i="30"/>
  <c r="CB74" i="30" s="1"/>
  <c r="BY194" i="30"/>
  <c r="CD32" i="33"/>
  <c r="CE68" i="33" s="1"/>
  <c r="CD28" i="33"/>
  <c r="CE64" i="33" s="1"/>
  <c r="BY198" i="30"/>
  <c r="CD143" i="31"/>
  <c r="CD162" i="31"/>
  <c r="CE23" i="31"/>
  <c r="CF59" i="31" s="1"/>
  <c r="CF25" i="32"/>
  <c r="CG55" i="32" s="1"/>
  <c r="CE25" i="2"/>
  <c r="CF55" i="2" s="1"/>
  <c r="CF20" i="2"/>
  <c r="CG50" i="2" s="1"/>
  <c r="CE28" i="2"/>
  <c r="CF58" i="2" s="1"/>
  <c r="CE23" i="2"/>
  <c r="CF53" i="2" s="1"/>
  <c r="CE21" i="2"/>
  <c r="CF51" i="2" s="1"/>
  <c r="CE24" i="2"/>
  <c r="CF54" i="2" s="1"/>
  <c r="CE27" i="2"/>
  <c r="CF57" i="2" s="1"/>
  <c r="CC61" i="2"/>
  <c r="CC62" i="2" s="1"/>
  <c r="CD29" i="2"/>
  <c r="CE26" i="2"/>
  <c r="CF56" i="2" s="1"/>
  <c r="CE35" i="10"/>
  <c r="CF71" i="10" s="1"/>
  <c r="CE29" i="10"/>
  <c r="CF65" i="10" s="1"/>
  <c r="CE27" i="10"/>
  <c r="CF63" i="10" s="1"/>
  <c r="CE25" i="10"/>
  <c r="CF61" i="10" s="1"/>
  <c r="CC73" i="10"/>
  <c r="CC74" i="10" s="1"/>
  <c r="CF24" i="10"/>
  <c r="CG60" i="10" s="1"/>
  <c r="CE31" i="10"/>
  <c r="CF67" i="10" s="1"/>
  <c r="CE34" i="10"/>
  <c r="CF70" i="10" s="1"/>
  <c r="CE26" i="10"/>
  <c r="CF62" i="10" s="1"/>
  <c r="CE28" i="10"/>
  <c r="CF64" i="10" s="1"/>
  <c r="CE32" i="10"/>
  <c r="CF68" i="10" s="1"/>
  <c r="CF23" i="32"/>
  <c r="CG53" i="32" s="1"/>
  <c r="CF24" i="32"/>
  <c r="CG54" i="32" s="1"/>
  <c r="CF27" i="32"/>
  <c r="CG57" i="32" s="1"/>
  <c r="CG20" i="32"/>
  <c r="CH50" i="32" s="1"/>
  <c r="CF26" i="32"/>
  <c r="CG56" i="32" s="1"/>
  <c r="CH2" i="50" l="1"/>
  <c r="CH21" i="50" s="1"/>
  <c r="CG21" i="50"/>
  <c r="CG23" i="50" s="1"/>
  <c r="CH20" i="50"/>
  <c r="CH27" i="50"/>
  <c r="CD31" i="32"/>
  <c r="CE58" i="32"/>
  <c r="CE28" i="32"/>
  <c r="CE66" i="10"/>
  <c r="CE30" i="10"/>
  <c r="CA194" i="31"/>
  <c r="CD37" i="10"/>
  <c r="CC158" i="31"/>
  <c r="CH188" i="31"/>
  <c r="CH161" i="31"/>
  <c r="CH142" i="31"/>
  <c r="CH109" i="31"/>
  <c r="CH77" i="31"/>
  <c r="CH40" i="31"/>
  <c r="CH92" i="31"/>
  <c r="CH22" i="31"/>
  <c r="CH181" i="31"/>
  <c r="CH58" i="31"/>
  <c r="CH126" i="31"/>
  <c r="CH40" i="33"/>
  <c r="CH92" i="33"/>
  <c r="CH22" i="33"/>
  <c r="CH58" i="33"/>
  <c r="CH77" i="33"/>
  <c r="CH49" i="32"/>
  <c r="CH77" i="32"/>
  <c r="CH65" i="32"/>
  <c r="CH19" i="32"/>
  <c r="CH34" i="32"/>
  <c r="CH188" i="35"/>
  <c r="CH181" i="35"/>
  <c r="CH126" i="35"/>
  <c r="CH58" i="35"/>
  <c r="CH161" i="35"/>
  <c r="CH142" i="35"/>
  <c r="CH109" i="35"/>
  <c r="CH22" i="35"/>
  <c r="CH40" i="35"/>
  <c r="CH77" i="35"/>
  <c r="CH92" i="35"/>
  <c r="CH92" i="10"/>
  <c r="CH77" i="10"/>
  <c r="CH58" i="10"/>
  <c r="CH40" i="10"/>
  <c r="CH22" i="10"/>
  <c r="CH58" i="43"/>
  <c r="CH89" i="43"/>
  <c r="CH76" i="43"/>
  <c r="CH40" i="43"/>
  <c r="CH22" i="43"/>
  <c r="CH181" i="34"/>
  <c r="CH109" i="34"/>
  <c r="CH161" i="34"/>
  <c r="CH142" i="34"/>
  <c r="CH58" i="34"/>
  <c r="CH77" i="34"/>
  <c r="CH92" i="34"/>
  <c r="CH188" i="34"/>
  <c r="CH126" i="34"/>
  <c r="CH22" i="34"/>
  <c r="CH40" i="34"/>
  <c r="CH109" i="36"/>
  <c r="CH92" i="36"/>
  <c r="CH181" i="36"/>
  <c r="CH161" i="36"/>
  <c r="CH188" i="36"/>
  <c r="CH142" i="36"/>
  <c r="CH126" i="36"/>
  <c r="CH77" i="36"/>
  <c r="CH58" i="36"/>
  <c r="CH22" i="36"/>
  <c r="CH40" i="36"/>
  <c r="CH188" i="30"/>
  <c r="CH109" i="30"/>
  <c r="CH161" i="30"/>
  <c r="CH142" i="30"/>
  <c r="CH126" i="30"/>
  <c r="CH92" i="30"/>
  <c r="CH58" i="30"/>
  <c r="CH77" i="30"/>
  <c r="CH22" i="30"/>
  <c r="CH40" i="30"/>
  <c r="CH181" i="30"/>
  <c r="CH87" i="28"/>
  <c r="CH95" i="28" s="1"/>
  <c r="CH103" i="28" s="1"/>
  <c r="CH67" i="28"/>
  <c r="CH75" i="28" s="1"/>
  <c r="CH126" i="29"/>
  <c r="CH181" i="29"/>
  <c r="CH142" i="29"/>
  <c r="CH188" i="29"/>
  <c r="CH161" i="29"/>
  <c r="CH77" i="29"/>
  <c r="CH22" i="29"/>
  <c r="CH40" i="29"/>
  <c r="CH58" i="29"/>
  <c r="CH92" i="29"/>
  <c r="CH109" i="29"/>
  <c r="CB182" i="36"/>
  <c r="CB184" i="36" s="1"/>
  <c r="CB186" i="36" s="1"/>
  <c r="CE61" i="31"/>
  <c r="CE73" i="31" s="1"/>
  <c r="CE74" i="31" s="1"/>
  <c r="CD145" i="31"/>
  <c r="CD157" i="31" s="1"/>
  <c r="CD189" i="31" s="1"/>
  <c r="CD164" i="31"/>
  <c r="CD176" i="31" s="1"/>
  <c r="CE25" i="31"/>
  <c r="CE37" i="31" s="1"/>
  <c r="BZ194" i="36"/>
  <c r="CE52" i="32"/>
  <c r="CE22" i="32"/>
  <c r="CE31" i="32" s="1"/>
  <c r="CC182" i="31"/>
  <c r="CC184" i="31" s="1"/>
  <c r="CC186" i="31" s="1"/>
  <c r="CB184" i="31"/>
  <c r="CB186" i="31" s="1"/>
  <c r="CC189" i="31"/>
  <c r="CC191" i="31" s="1"/>
  <c r="CB158" i="35"/>
  <c r="CE69" i="10"/>
  <c r="CE33" i="10"/>
  <c r="BZ198" i="36"/>
  <c r="BZ194" i="35"/>
  <c r="CC157" i="35"/>
  <c r="CA193" i="36"/>
  <c r="CD73" i="35"/>
  <c r="CD74" i="35" s="1"/>
  <c r="CB197" i="31"/>
  <c r="CB198" i="31" s="1"/>
  <c r="CB193" i="31"/>
  <c r="CB158" i="36"/>
  <c r="BZ198" i="35"/>
  <c r="CA197" i="36"/>
  <c r="CA198" i="36" s="1"/>
  <c r="CC157" i="36"/>
  <c r="CC189" i="36" s="1"/>
  <c r="CD37" i="36"/>
  <c r="CA184" i="36"/>
  <c r="CA186" i="36" s="1"/>
  <c r="CB177" i="36"/>
  <c r="CE59" i="10"/>
  <c r="CE23" i="10"/>
  <c r="CB178" i="36"/>
  <c r="CB179" i="36" s="1"/>
  <c r="CB190" i="36"/>
  <c r="CB192" i="36" s="1"/>
  <c r="BZ198" i="34"/>
  <c r="BZ194" i="34"/>
  <c r="CC176" i="36"/>
  <c r="CC74" i="34"/>
  <c r="CD73" i="34"/>
  <c r="CD179" i="34" s="1"/>
  <c r="CA197" i="35"/>
  <c r="CA193" i="35"/>
  <c r="CD73" i="36"/>
  <c r="CD74" i="36" s="1"/>
  <c r="CA186" i="35"/>
  <c r="CA196" i="35"/>
  <c r="CH167" i="35"/>
  <c r="CH148" i="35"/>
  <c r="CE35" i="36"/>
  <c r="CE71" i="36"/>
  <c r="CD155" i="36"/>
  <c r="CD174" i="36"/>
  <c r="CF68" i="31"/>
  <c r="CE152" i="31"/>
  <c r="CE171" i="31"/>
  <c r="CF32" i="31"/>
  <c r="CA197" i="34"/>
  <c r="CA191" i="34"/>
  <c r="CA193" i="34" s="1"/>
  <c r="CE31" i="36"/>
  <c r="CE67" i="36"/>
  <c r="CD170" i="36"/>
  <c r="CD151" i="36"/>
  <c r="CC157" i="34"/>
  <c r="CE26" i="36"/>
  <c r="CE62" i="36"/>
  <c r="CD165" i="36"/>
  <c r="CD146" i="36"/>
  <c r="CF70" i="31"/>
  <c r="CF34" i="31"/>
  <c r="CE154" i="31"/>
  <c r="CE173" i="31"/>
  <c r="CH29" i="36"/>
  <c r="CH65" i="36"/>
  <c r="CG168" i="36"/>
  <c r="CG149" i="36"/>
  <c r="CE33" i="36"/>
  <c r="CE69" i="36"/>
  <c r="CD172" i="36"/>
  <c r="CD153" i="36"/>
  <c r="CF66" i="31"/>
  <c r="CF30" i="31"/>
  <c r="CE169" i="31"/>
  <c r="CE150" i="31"/>
  <c r="CE23" i="34"/>
  <c r="CE59" i="34"/>
  <c r="CD143" i="34"/>
  <c r="CD37" i="34"/>
  <c r="CD162" i="34"/>
  <c r="CF69" i="31"/>
  <c r="CF33" i="31"/>
  <c r="CE172" i="31"/>
  <c r="CE153" i="31"/>
  <c r="CE27" i="34"/>
  <c r="CE63" i="34"/>
  <c r="CD147" i="34"/>
  <c r="CD166" i="34"/>
  <c r="CB183" i="34"/>
  <c r="CB185" i="34" s="1"/>
  <c r="CB190" i="34"/>
  <c r="CB192" i="34" s="1"/>
  <c r="CH166" i="35"/>
  <c r="CH147" i="35"/>
  <c r="CC176" i="35"/>
  <c r="CE34" i="36"/>
  <c r="CE70" i="36"/>
  <c r="CD154" i="36"/>
  <c r="CD173" i="36"/>
  <c r="CE30" i="36"/>
  <c r="CE66" i="36"/>
  <c r="CD169" i="36"/>
  <c r="CD150" i="36"/>
  <c r="CE33" i="34"/>
  <c r="CE69" i="34"/>
  <c r="CD172" i="34"/>
  <c r="CD153" i="34"/>
  <c r="CE26" i="34"/>
  <c r="CE62" i="34"/>
  <c r="CD146" i="34"/>
  <c r="CD165" i="34"/>
  <c r="CF71" i="31"/>
  <c r="CF35" i="31"/>
  <c r="CE174" i="31"/>
  <c r="CE155" i="31"/>
  <c r="CB189" i="34"/>
  <c r="CB182" i="34"/>
  <c r="CC177" i="31"/>
  <c r="CG67" i="31"/>
  <c r="CG31" i="31"/>
  <c r="CF151" i="31"/>
  <c r="CF170" i="31"/>
  <c r="CH152" i="35"/>
  <c r="CH171" i="35"/>
  <c r="CB191" i="36"/>
  <c r="CB190" i="35"/>
  <c r="CB192" i="35" s="1"/>
  <c r="CB183" i="35"/>
  <c r="CB185" i="35" s="1"/>
  <c r="CF63" i="31"/>
  <c r="CE147" i="31"/>
  <c r="CF27" i="31"/>
  <c r="CE166" i="31"/>
  <c r="CE23" i="35"/>
  <c r="CE59" i="35"/>
  <c r="CD37" i="35"/>
  <c r="CD162" i="35"/>
  <c r="CD143" i="35"/>
  <c r="CE28" i="36"/>
  <c r="CE64" i="36"/>
  <c r="CD167" i="36"/>
  <c r="CD148" i="36"/>
  <c r="CE31" i="35"/>
  <c r="CE67" i="35"/>
  <c r="CD170" i="35"/>
  <c r="CD151" i="35"/>
  <c r="CE24" i="34"/>
  <c r="CE60" i="34"/>
  <c r="CD163" i="34"/>
  <c r="CD144" i="34"/>
  <c r="CE34" i="35"/>
  <c r="CE70" i="35"/>
  <c r="CD154" i="35"/>
  <c r="CD173" i="35"/>
  <c r="CE24" i="36"/>
  <c r="CE60" i="36"/>
  <c r="CD144" i="36"/>
  <c r="CD163" i="36"/>
  <c r="CE32" i="36"/>
  <c r="CE68" i="36"/>
  <c r="CD171" i="36"/>
  <c r="CD152" i="36"/>
  <c r="CE31" i="34"/>
  <c r="CE67" i="34"/>
  <c r="CD170" i="34"/>
  <c r="CD151" i="34"/>
  <c r="CE28" i="34"/>
  <c r="CE64" i="34"/>
  <c r="CD148" i="34"/>
  <c r="CD167" i="34"/>
  <c r="CE35" i="34"/>
  <c r="CE71" i="34"/>
  <c r="CD155" i="34"/>
  <c r="CD174" i="34"/>
  <c r="CF62" i="31"/>
  <c r="CE146" i="31"/>
  <c r="CF26" i="31"/>
  <c r="CE165" i="31"/>
  <c r="CD31" i="2"/>
  <c r="CE59" i="2"/>
  <c r="CC190" i="31"/>
  <c r="CC192" i="31" s="1"/>
  <c r="CE32" i="34"/>
  <c r="CE68" i="34"/>
  <c r="CD171" i="34"/>
  <c r="CD152" i="34"/>
  <c r="CB177" i="34"/>
  <c r="CB178" i="35"/>
  <c r="CB179" i="35" s="1"/>
  <c r="CB189" i="35"/>
  <c r="CB182" i="35"/>
  <c r="CF64" i="31"/>
  <c r="CF28" i="31"/>
  <c r="CE148" i="31"/>
  <c r="CE167" i="31"/>
  <c r="CC176" i="34"/>
  <c r="CE25" i="34"/>
  <c r="CE61" i="34"/>
  <c r="CD145" i="34"/>
  <c r="CD164" i="34"/>
  <c r="CF65" i="31"/>
  <c r="CF29" i="31"/>
  <c r="CE168" i="31"/>
  <c r="CE149" i="31"/>
  <c r="CE29" i="34"/>
  <c r="CE65" i="34"/>
  <c r="CD168" i="34"/>
  <c r="CD149" i="34"/>
  <c r="CC178" i="31"/>
  <c r="CC179" i="31" s="1"/>
  <c r="CB158" i="34"/>
  <c r="CE30" i="34"/>
  <c r="CE66" i="34"/>
  <c r="CD150" i="34"/>
  <c r="CD169" i="34"/>
  <c r="CG24" i="35"/>
  <c r="CG60" i="35"/>
  <c r="CF163" i="35"/>
  <c r="CF144" i="35"/>
  <c r="CA184" i="34"/>
  <c r="CA186" i="34" s="1"/>
  <c r="CA196" i="34"/>
  <c r="CE25" i="36"/>
  <c r="CE61" i="36"/>
  <c r="CD164" i="36"/>
  <c r="CD145" i="36"/>
  <c r="CE52" i="2"/>
  <c r="CE22" i="2"/>
  <c r="CF23" i="36"/>
  <c r="CF59" i="36"/>
  <c r="CE143" i="36"/>
  <c r="CE162" i="36"/>
  <c r="CE34" i="34"/>
  <c r="CE70" i="34"/>
  <c r="CD154" i="34"/>
  <c r="CD173" i="34"/>
  <c r="CE27" i="36"/>
  <c r="CE63" i="36"/>
  <c r="CD166" i="36"/>
  <c r="CD147" i="36"/>
  <c r="CF60" i="31"/>
  <c r="CE163" i="31"/>
  <c r="CF24" i="31"/>
  <c r="CE144" i="31"/>
  <c r="CB177" i="35"/>
  <c r="CD61" i="32"/>
  <c r="CD62" i="32" s="1"/>
  <c r="CF21" i="32"/>
  <c r="CG51" i="32" s="1"/>
  <c r="CF29" i="32"/>
  <c r="CG59" i="32" s="1"/>
  <c r="BZ194" i="30"/>
  <c r="CE33" i="30"/>
  <c r="CF69" i="30" s="1"/>
  <c r="CD172" i="30"/>
  <c r="CD153" i="30"/>
  <c r="CD144" i="30"/>
  <c r="CD163" i="30"/>
  <c r="CE24" i="30"/>
  <c r="CF60" i="30" s="1"/>
  <c r="CE24" i="33"/>
  <c r="CF60" i="33" s="1"/>
  <c r="CD166" i="30"/>
  <c r="CE27" i="30"/>
  <c r="CF63" i="30" s="1"/>
  <c r="CD147" i="30"/>
  <c r="CE33" i="33"/>
  <c r="CF69" i="33" s="1"/>
  <c r="CD174" i="30"/>
  <c r="CD155" i="30"/>
  <c r="CE35" i="30"/>
  <c r="CF71" i="30" s="1"/>
  <c r="CD169" i="30"/>
  <c r="CE30" i="30"/>
  <c r="CF66" i="30" s="1"/>
  <c r="CD150" i="30"/>
  <c r="CE29" i="33"/>
  <c r="CF65" i="33" s="1"/>
  <c r="BZ198" i="30"/>
  <c r="CC73" i="33"/>
  <c r="CC74" i="33" s="1"/>
  <c r="CE27" i="33"/>
  <c r="CF63" i="33" s="1"/>
  <c r="CE23" i="33"/>
  <c r="CF59" i="33" s="1"/>
  <c r="CD37" i="33"/>
  <c r="CC157" i="30"/>
  <c r="CE32" i="33"/>
  <c r="CF68" i="33" s="1"/>
  <c r="CE26" i="33"/>
  <c r="CF62" i="33" s="1"/>
  <c r="CD167" i="30"/>
  <c r="CD148" i="30"/>
  <c r="CE28" i="30"/>
  <c r="CF64" i="30" s="1"/>
  <c r="CD37" i="30"/>
  <c r="CE23" i="30"/>
  <c r="CF59" i="30" s="1"/>
  <c r="CD162" i="30"/>
  <c r="CD143" i="30"/>
  <c r="CF25" i="33"/>
  <c r="CG61" i="33" s="1"/>
  <c r="CD173" i="30"/>
  <c r="CD154" i="30"/>
  <c r="CE34" i="30"/>
  <c r="CF70" i="30" s="1"/>
  <c r="CE25" i="30"/>
  <c r="CF61" i="30" s="1"/>
  <c r="CD164" i="30"/>
  <c r="CD145" i="30"/>
  <c r="CE28" i="33"/>
  <c r="CF64" i="33" s="1"/>
  <c r="CE31" i="33"/>
  <c r="CF67" i="33" s="1"/>
  <c r="CD146" i="30"/>
  <c r="CE26" i="30"/>
  <c r="CF62" i="30" s="1"/>
  <c r="CD165" i="30"/>
  <c r="CD152" i="30"/>
  <c r="CD171" i="30"/>
  <c r="CE32" i="30"/>
  <c r="CF68" i="30" s="1"/>
  <c r="CA184" i="30"/>
  <c r="CA186" i="30" s="1"/>
  <c r="CA196" i="30"/>
  <c r="CC176" i="30"/>
  <c r="CE35" i="33"/>
  <c r="CF71" i="33" s="1"/>
  <c r="CD170" i="30"/>
  <c r="CD151" i="30"/>
  <c r="CE31" i="30"/>
  <c r="CF67" i="30" s="1"/>
  <c r="CA197" i="30"/>
  <c r="CA191" i="30"/>
  <c r="CA193" i="30" s="1"/>
  <c r="CC73" i="30"/>
  <c r="CC74" i="30" s="1"/>
  <c r="CB182" i="30"/>
  <c r="CB158" i="30"/>
  <c r="CB178" i="30"/>
  <c r="CB179" i="30" s="1"/>
  <c r="CB189" i="30"/>
  <c r="CE30" i="33"/>
  <c r="CF66" i="33" s="1"/>
  <c r="CE34" i="33"/>
  <c r="CF70" i="33" s="1"/>
  <c r="CD149" i="30"/>
  <c r="CE29" i="30"/>
  <c r="CF65" i="30" s="1"/>
  <c r="CD168" i="30"/>
  <c r="CB177" i="30"/>
  <c r="CB183" i="30"/>
  <c r="CB185" i="30" s="1"/>
  <c r="CB190" i="30"/>
  <c r="CB192" i="30" s="1"/>
  <c r="CF23" i="31"/>
  <c r="CG59" i="31" s="1"/>
  <c r="CE162" i="31"/>
  <c r="CE143" i="31"/>
  <c r="CG25" i="32"/>
  <c r="CH55" i="32" s="1"/>
  <c r="CF25" i="2"/>
  <c r="CG55" i="2" s="1"/>
  <c r="CF24" i="2"/>
  <c r="CG54" i="2" s="1"/>
  <c r="CD61" i="2"/>
  <c r="CD62" i="2" s="1"/>
  <c r="CE29" i="2"/>
  <c r="CF28" i="2"/>
  <c r="CG58" i="2" s="1"/>
  <c r="CF27" i="2"/>
  <c r="CG57" i="2" s="1"/>
  <c r="CF21" i="2"/>
  <c r="CG51" i="2" s="1"/>
  <c r="CF26" i="2"/>
  <c r="CG56" i="2" s="1"/>
  <c r="CG20" i="2"/>
  <c r="CH50" i="2" s="1"/>
  <c r="CF23" i="2"/>
  <c r="CG53" i="2" s="1"/>
  <c r="CF32" i="10"/>
  <c r="CG68" i="10" s="1"/>
  <c r="CF31" i="10"/>
  <c r="CG67" i="10" s="1"/>
  <c r="CF35" i="10"/>
  <c r="CG71" i="10" s="1"/>
  <c r="CF28" i="10"/>
  <c r="CG64" i="10" s="1"/>
  <c r="CF27" i="10"/>
  <c r="CG63" i="10" s="1"/>
  <c r="CF26" i="10"/>
  <c r="CG62" i="10" s="1"/>
  <c r="CD73" i="10"/>
  <c r="CD74" i="10" s="1"/>
  <c r="CG24" i="10"/>
  <c r="CH60" i="10" s="1"/>
  <c r="CF34" i="10"/>
  <c r="CG70" i="10" s="1"/>
  <c r="CF25" i="10"/>
  <c r="CG61" i="10" s="1"/>
  <c r="CF29" i="10"/>
  <c r="CG65" i="10" s="1"/>
  <c r="CG27" i="32"/>
  <c r="CH57" i="32" s="1"/>
  <c r="CG24" i="32"/>
  <c r="CH54" i="32" s="1"/>
  <c r="CG23" i="32"/>
  <c r="CH53" i="32" s="1"/>
  <c r="CG26" i="32"/>
  <c r="CH56" i="32" s="1"/>
  <c r="CH20" i="32"/>
  <c r="CH23" i="50" l="1"/>
  <c r="CF58" i="32"/>
  <c r="CF28" i="32"/>
  <c r="CC196" i="31"/>
  <c r="CF66" i="10"/>
  <c r="CF30" i="10"/>
  <c r="CB196" i="36"/>
  <c r="CF61" i="31"/>
  <c r="CF73" i="31" s="1"/>
  <c r="CF74" i="31" s="1"/>
  <c r="CE164" i="31"/>
  <c r="CE176" i="31" s="1"/>
  <c r="CE183" i="31" s="1"/>
  <c r="CE185" i="31" s="1"/>
  <c r="CE145" i="31"/>
  <c r="CE157" i="31" s="1"/>
  <c r="CE189" i="31" s="1"/>
  <c r="CF25" i="31"/>
  <c r="CF37" i="31" s="1"/>
  <c r="CC193" i="31"/>
  <c r="CC194" i="31" s="1"/>
  <c r="CB194" i="31"/>
  <c r="CC197" i="31"/>
  <c r="CF52" i="32"/>
  <c r="CF22" i="32"/>
  <c r="CE37" i="10"/>
  <c r="CC158" i="35"/>
  <c r="CF69" i="10"/>
  <c r="CF33" i="10"/>
  <c r="CA194" i="36"/>
  <c r="CD177" i="31"/>
  <c r="CD190" i="31"/>
  <c r="CD192" i="31" s="1"/>
  <c r="CD183" i="31"/>
  <c r="CD185" i="31" s="1"/>
  <c r="CB197" i="36"/>
  <c r="CD178" i="31"/>
  <c r="CD179" i="31" s="1"/>
  <c r="CC182" i="35"/>
  <c r="CC184" i="35" s="1"/>
  <c r="CC189" i="35"/>
  <c r="CC191" i="35" s="1"/>
  <c r="CC182" i="36"/>
  <c r="CC184" i="36" s="1"/>
  <c r="CD158" i="31"/>
  <c r="CC158" i="36"/>
  <c r="CD182" i="31"/>
  <c r="CD184" i="31" s="1"/>
  <c r="CC177" i="36"/>
  <c r="CC177" i="35"/>
  <c r="CA194" i="35"/>
  <c r="CC178" i="36"/>
  <c r="CC179" i="36" s="1"/>
  <c r="CE73" i="35"/>
  <c r="CE74" i="35" s="1"/>
  <c r="CE37" i="36"/>
  <c r="CC190" i="36"/>
  <c r="CC192" i="36" s="1"/>
  <c r="CC183" i="36"/>
  <c r="CC185" i="36" s="1"/>
  <c r="CA198" i="34"/>
  <c r="CF59" i="10"/>
  <c r="CF23" i="10"/>
  <c r="CB193" i="36"/>
  <c r="CB194" i="36" s="1"/>
  <c r="CC158" i="34"/>
  <c r="CA198" i="35"/>
  <c r="CE73" i="36"/>
  <c r="CE74" i="36" s="1"/>
  <c r="CD74" i="34"/>
  <c r="CD157" i="36"/>
  <c r="CD176" i="36"/>
  <c r="CD190" i="36" s="1"/>
  <c r="CD192" i="36" s="1"/>
  <c r="CG60" i="31"/>
  <c r="CF163" i="31"/>
  <c r="CG24" i="31"/>
  <c r="CF144" i="31"/>
  <c r="CF52" i="2"/>
  <c r="CF22" i="2"/>
  <c r="CB191" i="35"/>
  <c r="CB193" i="35" s="1"/>
  <c r="CB197" i="35"/>
  <c r="CG69" i="31"/>
  <c r="CF153" i="31"/>
  <c r="CF172" i="31"/>
  <c r="CG33" i="31"/>
  <c r="CF31" i="35"/>
  <c r="CF67" i="35"/>
  <c r="CE170" i="35"/>
  <c r="CE151" i="35"/>
  <c r="CF31" i="36"/>
  <c r="CF67" i="36"/>
  <c r="CE151" i="36"/>
  <c r="CE170" i="36"/>
  <c r="CF34" i="34"/>
  <c r="CF70" i="34"/>
  <c r="CE173" i="34"/>
  <c r="CE154" i="34"/>
  <c r="CC177" i="34"/>
  <c r="CG66" i="31"/>
  <c r="CG30" i="31"/>
  <c r="CF169" i="31"/>
  <c r="CF150" i="31"/>
  <c r="CC191" i="36"/>
  <c r="CH24" i="35"/>
  <c r="CH60" i="35"/>
  <c r="CG163" i="35"/>
  <c r="CG144" i="35"/>
  <c r="CG62" i="31"/>
  <c r="CF146" i="31"/>
  <c r="CG26" i="31"/>
  <c r="CF165" i="31"/>
  <c r="CC190" i="35"/>
  <c r="CC192" i="35" s="1"/>
  <c r="CC183" i="35"/>
  <c r="CC185" i="35" s="1"/>
  <c r="CF35" i="36"/>
  <c r="CF71" i="36"/>
  <c r="CE155" i="36"/>
  <c r="CE174" i="36"/>
  <c r="CF35" i="34"/>
  <c r="CF71" i="34"/>
  <c r="CE174" i="34"/>
  <c r="CE155" i="34"/>
  <c r="CC183" i="34"/>
  <c r="CC185" i="34" s="1"/>
  <c r="CC190" i="34"/>
  <c r="CC192" i="34" s="1"/>
  <c r="CF23" i="35"/>
  <c r="CF59" i="35"/>
  <c r="CE162" i="35"/>
  <c r="CE143" i="35"/>
  <c r="CE37" i="35"/>
  <c r="CF33" i="34"/>
  <c r="CF69" i="34"/>
  <c r="CE153" i="34"/>
  <c r="CE172" i="34"/>
  <c r="CF34" i="36"/>
  <c r="CF70" i="36"/>
  <c r="CE154" i="36"/>
  <c r="CE173" i="36"/>
  <c r="CD176" i="34"/>
  <c r="CE31" i="2"/>
  <c r="CF59" i="2"/>
  <c r="CF31" i="34"/>
  <c r="CF67" i="34"/>
  <c r="CE170" i="34"/>
  <c r="CE151" i="34"/>
  <c r="CG63" i="31"/>
  <c r="CF147" i="31"/>
  <c r="CF166" i="31"/>
  <c r="CG27" i="31"/>
  <c r="CD157" i="34"/>
  <c r="CH168" i="36"/>
  <c r="CH149" i="36"/>
  <c r="CF26" i="36"/>
  <c r="CF62" i="36"/>
  <c r="CE146" i="36"/>
  <c r="CE165" i="36"/>
  <c r="CG68" i="31"/>
  <c r="CF171" i="31"/>
  <c r="CG32" i="31"/>
  <c r="CF152" i="31"/>
  <c r="CG65" i="31"/>
  <c r="CG29" i="31"/>
  <c r="CF149" i="31"/>
  <c r="CF168" i="31"/>
  <c r="CF32" i="36"/>
  <c r="CF68" i="36"/>
  <c r="CE152" i="36"/>
  <c r="CE171" i="36"/>
  <c r="CF25" i="36"/>
  <c r="CF61" i="36"/>
  <c r="CE145" i="36"/>
  <c r="CE164" i="36"/>
  <c r="CG64" i="31"/>
  <c r="CG28" i="31"/>
  <c r="CF167" i="31"/>
  <c r="CF148" i="31"/>
  <c r="CF24" i="36"/>
  <c r="CF60" i="36"/>
  <c r="CE163" i="36"/>
  <c r="CE144" i="36"/>
  <c r="CF24" i="34"/>
  <c r="CF60" i="34"/>
  <c r="CE144" i="34"/>
  <c r="CE163" i="34"/>
  <c r="CF28" i="36"/>
  <c r="CF64" i="36"/>
  <c r="CE167" i="36"/>
  <c r="CE148" i="36"/>
  <c r="CB184" i="34"/>
  <c r="CB186" i="34" s="1"/>
  <c r="CB196" i="34"/>
  <c r="CF27" i="34"/>
  <c r="CF63" i="34"/>
  <c r="CE147" i="34"/>
  <c r="CE166" i="34"/>
  <c r="CE73" i="34"/>
  <c r="CE179" i="34" s="1"/>
  <c r="CC189" i="34"/>
  <c r="CC182" i="34"/>
  <c r="CF34" i="35"/>
  <c r="CF70" i="35"/>
  <c r="CE173" i="35"/>
  <c r="CE154" i="35"/>
  <c r="CH67" i="31"/>
  <c r="CG170" i="31"/>
  <c r="CH31" i="31"/>
  <c r="CG151" i="31"/>
  <c r="CF27" i="36"/>
  <c r="CF63" i="36"/>
  <c r="CE166" i="36"/>
  <c r="CE147" i="36"/>
  <c r="CF29" i="34"/>
  <c r="CF65" i="34"/>
  <c r="CE149" i="34"/>
  <c r="CE168" i="34"/>
  <c r="CF25" i="34"/>
  <c r="CF61" i="34"/>
  <c r="CE145" i="34"/>
  <c r="CE164" i="34"/>
  <c r="CF32" i="34"/>
  <c r="CF68" i="34"/>
  <c r="CE171" i="34"/>
  <c r="CE152" i="34"/>
  <c r="CF28" i="34"/>
  <c r="CF64" i="34"/>
  <c r="CE148" i="34"/>
  <c r="CE167" i="34"/>
  <c r="CD157" i="35"/>
  <c r="CB191" i="34"/>
  <c r="CB193" i="34" s="1"/>
  <c r="CB197" i="34"/>
  <c r="CF26" i="34"/>
  <c r="CF62" i="34"/>
  <c r="CE165" i="34"/>
  <c r="CE146" i="34"/>
  <c r="CF30" i="36"/>
  <c r="CF66" i="36"/>
  <c r="CE169" i="36"/>
  <c r="CE150" i="36"/>
  <c r="CF23" i="34"/>
  <c r="CF59" i="34"/>
  <c r="CE162" i="34"/>
  <c r="CE37" i="34"/>
  <c r="CE143" i="34"/>
  <c r="CG71" i="31"/>
  <c r="CG35" i="31"/>
  <c r="CF174" i="31"/>
  <c r="CF155" i="31"/>
  <c r="CG23" i="36"/>
  <c r="CG59" i="36"/>
  <c r="CF162" i="36"/>
  <c r="CF143" i="36"/>
  <c r="CA194" i="34"/>
  <c r="CF30" i="34"/>
  <c r="CF66" i="34"/>
  <c r="CE169" i="34"/>
  <c r="CE150" i="34"/>
  <c r="CB184" i="35"/>
  <c r="CB186" i="35" s="1"/>
  <c r="CB196" i="35"/>
  <c r="CD176" i="35"/>
  <c r="CF33" i="36"/>
  <c r="CF69" i="36"/>
  <c r="CE172" i="36"/>
  <c r="CE153" i="36"/>
  <c r="CG70" i="31"/>
  <c r="CG34" i="31"/>
  <c r="CF154" i="31"/>
  <c r="CF173" i="31"/>
  <c r="CC178" i="35"/>
  <c r="CC179" i="35" s="1"/>
  <c r="CE61" i="32"/>
  <c r="CE62" i="32" s="1"/>
  <c r="CG29" i="32"/>
  <c r="CH59" i="32" s="1"/>
  <c r="CG21" i="32"/>
  <c r="CH51" i="32" s="1"/>
  <c r="CC158" i="30"/>
  <c r="CC177" i="30"/>
  <c r="CA198" i="30"/>
  <c r="CB184" i="30"/>
  <c r="CB186" i="30" s="1"/>
  <c r="CB196" i="30"/>
  <c r="CE146" i="30"/>
  <c r="CF26" i="30"/>
  <c r="CG62" i="30" s="1"/>
  <c r="CE165" i="30"/>
  <c r="CD157" i="30"/>
  <c r="CF32" i="33"/>
  <c r="CG68" i="33" s="1"/>
  <c r="CE170" i="30"/>
  <c r="CF31" i="30"/>
  <c r="CG67" i="30" s="1"/>
  <c r="CE151" i="30"/>
  <c r="CE164" i="30"/>
  <c r="CF25" i="30"/>
  <c r="CG61" i="30" s="1"/>
  <c r="CE145" i="30"/>
  <c r="CD176" i="30"/>
  <c r="CF23" i="33"/>
  <c r="CG59" i="33" s="1"/>
  <c r="CE37" i="33"/>
  <c r="CF35" i="30"/>
  <c r="CG71" i="30" s="1"/>
  <c r="CE155" i="30"/>
  <c r="CE174" i="30"/>
  <c r="CE166" i="30"/>
  <c r="CF27" i="30"/>
  <c r="CG63" i="30" s="1"/>
  <c r="CE147" i="30"/>
  <c r="CE144" i="30"/>
  <c r="CE163" i="30"/>
  <c r="CF24" i="30"/>
  <c r="CG60" i="30" s="1"/>
  <c r="CE171" i="30"/>
  <c r="CE152" i="30"/>
  <c r="CF32" i="30"/>
  <c r="CG68" i="30" s="1"/>
  <c r="CE173" i="30"/>
  <c r="CE154" i="30"/>
  <c r="CF34" i="30"/>
  <c r="CG70" i="30" s="1"/>
  <c r="CE37" i="30"/>
  <c r="CE143" i="30"/>
  <c r="CE162" i="30"/>
  <c r="CF23" i="30"/>
  <c r="CG59" i="30" s="1"/>
  <c r="CD73" i="33"/>
  <c r="CD74" i="33" s="1"/>
  <c r="CE168" i="30"/>
  <c r="CF29" i="30"/>
  <c r="CG65" i="30" s="1"/>
  <c r="CE149" i="30"/>
  <c r="CF29" i="33"/>
  <c r="CG65" i="33" s="1"/>
  <c r="CF28" i="33"/>
  <c r="CG64" i="33" s="1"/>
  <c r="CD73" i="30"/>
  <c r="CD74" i="30" s="1"/>
  <c r="CE153" i="30"/>
  <c r="CE172" i="30"/>
  <c r="CF33" i="30"/>
  <c r="CG69" i="30" s="1"/>
  <c r="CB191" i="30"/>
  <c r="CB193" i="30" s="1"/>
  <c r="CB197" i="30"/>
  <c r="CF35" i="33"/>
  <c r="CG71" i="33" s="1"/>
  <c r="CF28" i="30"/>
  <c r="CG64" i="30" s="1"/>
  <c r="CE167" i="30"/>
  <c r="CE148" i="30"/>
  <c r="CF26" i="33"/>
  <c r="CG62" i="33" s="1"/>
  <c r="CF33" i="33"/>
  <c r="CG69" i="33" s="1"/>
  <c r="CF34" i="33"/>
  <c r="CG70" i="33" s="1"/>
  <c r="CA194" i="30"/>
  <c r="CF31" i="33"/>
  <c r="CG67" i="33" s="1"/>
  <c r="CG25" i="33"/>
  <c r="CH61" i="33" s="1"/>
  <c r="CE169" i="30"/>
  <c r="CE150" i="30"/>
  <c r="CF30" i="30"/>
  <c r="CG66" i="30" s="1"/>
  <c r="CF30" i="33"/>
  <c r="CG66" i="33" s="1"/>
  <c r="CC183" i="30"/>
  <c r="CC185" i="30" s="1"/>
  <c r="CC190" i="30"/>
  <c r="CC192" i="30" s="1"/>
  <c r="CC189" i="30"/>
  <c r="CC182" i="30"/>
  <c r="CC178" i="30"/>
  <c r="CC179" i="30" s="1"/>
  <c r="CF27" i="33"/>
  <c r="CG63" i="33" s="1"/>
  <c r="CF24" i="33"/>
  <c r="CG60" i="33" s="1"/>
  <c r="CG23" i="31"/>
  <c r="CH59" i="31" s="1"/>
  <c r="CF162" i="31"/>
  <c r="CF143" i="31"/>
  <c r="CD191" i="31"/>
  <c r="CH25" i="32"/>
  <c r="CG25" i="2"/>
  <c r="CH55" i="2" s="1"/>
  <c r="CH20" i="2"/>
  <c r="CG21" i="2"/>
  <c r="CH51" i="2" s="1"/>
  <c r="CG23" i="2"/>
  <c r="CH53" i="2" s="1"/>
  <c r="CG27" i="2"/>
  <c r="CH57" i="2" s="1"/>
  <c r="CF29" i="2"/>
  <c r="CG59" i="2" s="1"/>
  <c r="CE61" i="2"/>
  <c r="CE62" i="2" s="1"/>
  <c r="CG26" i="2"/>
  <c r="CH56" i="2" s="1"/>
  <c r="CG28" i="2"/>
  <c r="CH58" i="2" s="1"/>
  <c r="CG24" i="2"/>
  <c r="CH54" i="2" s="1"/>
  <c r="CG25" i="10"/>
  <c r="CH61" i="10" s="1"/>
  <c r="CG27" i="10"/>
  <c r="CH63" i="10" s="1"/>
  <c r="CG28" i="10"/>
  <c r="CH64" i="10" s="1"/>
  <c r="CG34" i="10"/>
  <c r="CH70" i="10" s="1"/>
  <c r="CG29" i="10"/>
  <c r="CH65" i="10" s="1"/>
  <c r="CG35" i="10"/>
  <c r="CH71" i="10" s="1"/>
  <c r="CG26" i="10"/>
  <c r="CH62" i="10" s="1"/>
  <c r="CG32" i="10"/>
  <c r="CH68" i="10" s="1"/>
  <c r="CE73" i="10"/>
  <c r="CE74" i="10" s="1"/>
  <c r="CH24" i="10"/>
  <c r="CG31" i="10"/>
  <c r="CH67" i="10" s="1"/>
  <c r="CH24" i="32"/>
  <c r="CH26" i="32"/>
  <c r="CH23" i="32"/>
  <c r="CH27" i="32"/>
  <c r="CF31" i="32" l="1"/>
  <c r="CG58" i="32"/>
  <c r="CG28" i="32"/>
  <c r="CC198" i="31"/>
  <c r="CG66" i="10"/>
  <c r="CG30" i="10"/>
  <c r="CB198" i="36"/>
  <c r="CG61" i="31"/>
  <c r="CG73" i="31" s="1"/>
  <c r="CG74" i="31" s="1"/>
  <c r="CF164" i="31"/>
  <c r="CF176" i="31" s="1"/>
  <c r="CF190" i="31" s="1"/>
  <c r="CF192" i="31" s="1"/>
  <c r="CF145" i="31"/>
  <c r="CF157" i="31" s="1"/>
  <c r="CF182" i="31" s="1"/>
  <c r="CG25" i="31"/>
  <c r="CG37" i="31" s="1"/>
  <c r="CF37" i="10"/>
  <c r="CG52" i="32"/>
  <c r="CG22" i="32"/>
  <c r="CG69" i="10"/>
  <c r="CG33" i="10"/>
  <c r="CD186" i="31"/>
  <c r="CE182" i="31"/>
  <c r="CE184" i="31" s="1"/>
  <c r="CE186" i="31" s="1"/>
  <c r="CD197" i="31"/>
  <c r="CD196" i="31"/>
  <c r="CC197" i="36"/>
  <c r="CD177" i="35"/>
  <c r="CD193" i="31"/>
  <c r="CD158" i="34"/>
  <c r="CE177" i="31"/>
  <c r="CE190" i="31"/>
  <c r="CE192" i="31" s="1"/>
  <c r="CB194" i="35"/>
  <c r="CE158" i="31"/>
  <c r="CE178" i="31"/>
  <c r="CE179" i="31" s="1"/>
  <c r="CC193" i="36"/>
  <c r="CC186" i="36"/>
  <c r="CF37" i="36"/>
  <c r="CC196" i="36"/>
  <c r="CG59" i="10"/>
  <c r="CG23" i="10"/>
  <c r="CE176" i="36"/>
  <c r="CE183" i="36" s="1"/>
  <c r="CE185" i="36" s="1"/>
  <c r="CD178" i="36"/>
  <c r="CD179" i="36" s="1"/>
  <c r="CD158" i="36"/>
  <c r="CD182" i="36"/>
  <c r="CD184" i="36" s="1"/>
  <c r="CB198" i="35"/>
  <c r="CE157" i="36"/>
  <c r="CE182" i="36" s="1"/>
  <c r="CD189" i="36"/>
  <c r="CD197" i="36" s="1"/>
  <c r="CD183" i="36"/>
  <c r="CD185" i="36" s="1"/>
  <c r="CD177" i="36"/>
  <c r="CE74" i="34"/>
  <c r="CF73" i="36"/>
  <c r="CF74" i="36" s="1"/>
  <c r="CH65" i="31"/>
  <c r="CG168" i="31"/>
  <c r="CG149" i="31"/>
  <c r="CH29" i="31"/>
  <c r="CG26" i="34"/>
  <c r="CG62" i="34"/>
  <c r="CF146" i="34"/>
  <c r="CF165" i="34"/>
  <c r="CG27" i="36"/>
  <c r="CG63" i="36"/>
  <c r="CF147" i="36"/>
  <c r="CF166" i="36"/>
  <c r="CG26" i="36"/>
  <c r="CG62" i="36"/>
  <c r="CF165" i="36"/>
  <c r="CF146" i="36"/>
  <c r="CG30" i="34"/>
  <c r="CG66" i="34"/>
  <c r="CF150" i="34"/>
  <c r="CF169" i="34"/>
  <c r="CE176" i="34"/>
  <c r="CG35" i="36"/>
  <c r="CG71" i="36"/>
  <c r="CF155" i="36"/>
  <c r="CF174" i="36"/>
  <c r="CC197" i="35"/>
  <c r="CG23" i="34"/>
  <c r="CG59" i="34"/>
  <c r="CF162" i="34"/>
  <c r="CF37" i="34"/>
  <c r="CF143" i="34"/>
  <c r="CH163" i="35"/>
  <c r="CH144" i="35"/>
  <c r="CG34" i="35"/>
  <c r="CG70" i="35"/>
  <c r="CF154" i="35"/>
  <c r="CF173" i="35"/>
  <c r="CG27" i="34"/>
  <c r="CG63" i="34"/>
  <c r="CF166" i="34"/>
  <c r="CF147" i="34"/>
  <c r="CE157" i="35"/>
  <c r="CF73" i="34"/>
  <c r="CF179" i="34" s="1"/>
  <c r="CG28" i="36"/>
  <c r="CG64" i="36"/>
  <c r="CF148" i="36"/>
  <c r="CF167" i="36"/>
  <c r="CG31" i="36"/>
  <c r="CG67" i="36"/>
  <c r="CF151" i="36"/>
  <c r="CF170" i="36"/>
  <c r="CC186" i="35"/>
  <c r="CB198" i="34"/>
  <c r="CH64" i="31"/>
  <c r="CH28" i="31"/>
  <c r="CG148" i="31"/>
  <c r="CG167" i="31"/>
  <c r="CH68" i="31"/>
  <c r="CH32" i="31"/>
  <c r="CG171" i="31"/>
  <c r="CG152" i="31"/>
  <c r="CE176" i="35"/>
  <c r="CG35" i="34"/>
  <c r="CG71" i="34"/>
  <c r="CF174" i="34"/>
  <c r="CF155" i="34"/>
  <c r="CH62" i="31"/>
  <c r="CH26" i="31"/>
  <c r="CG165" i="31"/>
  <c r="CG146" i="31"/>
  <c r="CD183" i="35"/>
  <c r="CD185" i="35" s="1"/>
  <c r="CD190" i="35"/>
  <c r="CD192" i="35" s="1"/>
  <c r="CG28" i="34"/>
  <c r="CG64" i="34"/>
  <c r="CF167" i="34"/>
  <c r="CF148" i="34"/>
  <c r="CG25" i="36"/>
  <c r="CG61" i="36"/>
  <c r="CF145" i="36"/>
  <c r="CF164" i="36"/>
  <c r="CD190" i="34"/>
  <c r="CD192" i="34" s="1"/>
  <c r="CD183" i="34"/>
  <c r="CD185" i="34" s="1"/>
  <c r="CG52" i="2"/>
  <c r="CG22" i="2"/>
  <c r="CC196" i="35"/>
  <c r="CD189" i="35"/>
  <c r="CD178" i="35"/>
  <c r="CD179" i="35" s="1"/>
  <c r="CD182" i="35"/>
  <c r="CD158" i="35"/>
  <c r="CG32" i="34"/>
  <c r="CG68" i="34"/>
  <c r="CF171" i="34"/>
  <c r="CF152" i="34"/>
  <c r="CG29" i="34"/>
  <c r="CG65" i="34"/>
  <c r="CF168" i="34"/>
  <c r="CF149" i="34"/>
  <c r="CH170" i="31"/>
  <c r="CH151" i="31"/>
  <c r="CC184" i="34"/>
  <c r="CC186" i="34" s="1"/>
  <c r="CC196" i="34"/>
  <c r="CB194" i="34"/>
  <c r="CG24" i="34"/>
  <c r="CG60" i="34"/>
  <c r="CF163" i="34"/>
  <c r="CF144" i="34"/>
  <c r="CD182" i="34"/>
  <c r="CD189" i="34"/>
  <c r="CG31" i="34"/>
  <c r="CG67" i="34"/>
  <c r="CF151" i="34"/>
  <c r="CF170" i="34"/>
  <c r="CG34" i="36"/>
  <c r="CG70" i="36"/>
  <c r="CF154" i="36"/>
  <c r="CF173" i="36"/>
  <c r="CF73" i="35"/>
  <c r="CF74" i="35" s="1"/>
  <c r="CH60" i="31"/>
  <c r="CG163" i="31"/>
  <c r="CG144" i="31"/>
  <c r="CH24" i="31"/>
  <c r="CH70" i="31"/>
  <c r="CH34" i="31"/>
  <c r="CG173" i="31"/>
  <c r="CG154" i="31"/>
  <c r="CD177" i="34"/>
  <c r="CH23" i="36"/>
  <c r="CH59" i="36"/>
  <c r="CG162" i="36"/>
  <c r="CG143" i="36"/>
  <c r="CE157" i="34"/>
  <c r="CG30" i="36"/>
  <c r="CG66" i="36"/>
  <c r="CF169" i="36"/>
  <c r="CF150" i="36"/>
  <c r="CC197" i="34"/>
  <c r="CC191" i="34"/>
  <c r="CC193" i="34" s="1"/>
  <c r="CG32" i="36"/>
  <c r="CG68" i="36"/>
  <c r="CF152" i="36"/>
  <c r="CF171" i="36"/>
  <c r="CH63" i="31"/>
  <c r="CH27" i="31"/>
  <c r="CG166" i="31"/>
  <c r="CG147" i="31"/>
  <c r="CG23" i="35"/>
  <c r="CG59" i="35"/>
  <c r="CF162" i="35"/>
  <c r="CF143" i="35"/>
  <c r="CF37" i="35"/>
  <c r="CG34" i="34"/>
  <c r="CG70" i="34"/>
  <c r="CF173" i="34"/>
  <c r="CF154" i="34"/>
  <c r="CG31" i="35"/>
  <c r="CG67" i="35"/>
  <c r="CF151" i="35"/>
  <c r="CF170" i="35"/>
  <c r="CG25" i="34"/>
  <c r="CG61" i="34"/>
  <c r="CF145" i="34"/>
  <c r="CF164" i="34"/>
  <c r="CG24" i="36"/>
  <c r="CG60" i="36"/>
  <c r="CF163" i="36"/>
  <c r="CF144" i="36"/>
  <c r="CG33" i="34"/>
  <c r="CG69" i="34"/>
  <c r="CF172" i="34"/>
  <c r="CF153" i="34"/>
  <c r="CH71" i="31"/>
  <c r="CG155" i="31"/>
  <c r="CG174" i="31"/>
  <c r="CH35" i="31"/>
  <c r="CH69" i="31"/>
  <c r="CG172" i="31"/>
  <c r="CH33" i="31"/>
  <c r="CG153" i="31"/>
  <c r="CG33" i="36"/>
  <c r="CG69" i="36"/>
  <c r="CF172" i="36"/>
  <c r="CF153" i="36"/>
  <c r="CH66" i="31"/>
  <c r="CG150" i="31"/>
  <c r="CH30" i="31"/>
  <c r="CG169" i="31"/>
  <c r="CC193" i="35"/>
  <c r="CF61" i="32"/>
  <c r="CF62" i="32" s="1"/>
  <c r="CH21" i="32"/>
  <c r="CH29" i="32"/>
  <c r="CG24" i="33"/>
  <c r="CH60" i="33" s="1"/>
  <c r="CG30" i="33"/>
  <c r="CH66" i="33" s="1"/>
  <c r="CG35" i="33"/>
  <c r="CH71" i="33" s="1"/>
  <c r="CE157" i="30"/>
  <c r="CD183" i="30"/>
  <c r="CD185" i="30" s="1"/>
  <c r="CD190" i="30"/>
  <c r="CD192" i="30" s="1"/>
  <c r="CG27" i="33"/>
  <c r="CH63" i="33" s="1"/>
  <c r="CG29" i="33"/>
  <c r="CH65" i="33" s="1"/>
  <c r="CF149" i="30"/>
  <c r="CF168" i="30"/>
  <c r="CG29" i="30"/>
  <c r="CH65" i="30" s="1"/>
  <c r="CF144" i="30"/>
  <c r="CF163" i="30"/>
  <c r="CG24" i="30"/>
  <c r="CH60" i="30" s="1"/>
  <c r="CG32" i="33"/>
  <c r="CH68" i="33" s="1"/>
  <c r="CG26" i="33"/>
  <c r="CH62" i="33" s="1"/>
  <c r="CG34" i="30"/>
  <c r="CH70" i="30" s="1"/>
  <c r="CF173" i="30"/>
  <c r="CF154" i="30"/>
  <c r="CG32" i="30"/>
  <c r="CH68" i="30" s="1"/>
  <c r="CF171" i="30"/>
  <c r="CF152" i="30"/>
  <c r="CG23" i="33"/>
  <c r="CH59" i="33" s="1"/>
  <c r="CF37" i="33"/>
  <c r="CF165" i="30"/>
  <c r="CF146" i="30"/>
  <c r="CG26" i="30"/>
  <c r="CH62" i="30" s="1"/>
  <c r="CF169" i="30"/>
  <c r="CG30" i="30"/>
  <c r="CH66" i="30" s="1"/>
  <c r="CF150" i="30"/>
  <c r="CH25" i="33"/>
  <c r="CE73" i="33"/>
  <c r="CE74" i="33" s="1"/>
  <c r="CG25" i="30"/>
  <c r="CH61" i="30" s="1"/>
  <c r="CF145" i="30"/>
  <c r="CF164" i="30"/>
  <c r="CD189" i="30"/>
  <c r="CD158" i="30"/>
  <c r="CD182" i="30"/>
  <c r="CD178" i="30"/>
  <c r="CD179" i="30" s="1"/>
  <c r="CC184" i="30"/>
  <c r="CC186" i="30" s="1"/>
  <c r="CC196" i="30"/>
  <c r="CG34" i="33"/>
  <c r="CH70" i="33" s="1"/>
  <c r="CG35" i="30"/>
  <c r="CH71" i="30" s="1"/>
  <c r="CF174" i="30"/>
  <c r="CF155" i="30"/>
  <c r="CC191" i="30"/>
  <c r="CC193" i="30" s="1"/>
  <c r="CC197" i="30"/>
  <c r="CG31" i="33"/>
  <c r="CH67" i="33" s="1"/>
  <c r="CF143" i="30"/>
  <c r="CF37" i="30"/>
  <c r="CF162" i="30"/>
  <c r="CG23" i="30"/>
  <c r="CH59" i="30" s="1"/>
  <c r="CB198" i="30"/>
  <c r="CG28" i="30"/>
  <c r="CH64" i="30" s="1"/>
  <c r="CF148" i="30"/>
  <c r="CF167" i="30"/>
  <c r="CF153" i="30"/>
  <c r="CF172" i="30"/>
  <c r="CG33" i="30"/>
  <c r="CH69" i="30" s="1"/>
  <c r="CG28" i="33"/>
  <c r="CH64" i="33" s="1"/>
  <c r="CE73" i="30"/>
  <c r="CE74" i="30" s="1"/>
  <c r="CB194" i="30"/>
  <c r="CG33" i="33"/>
  <c r="CH69" i="33" s="1"/>
  <c r="CE176" i="30"/>
  <c r="CF166" i="30"/>
  <c r="CF147" i="30"/>
  <c r="CG27" i="30"/>
  <c r="CH63" i="30" s="1"/>
  <c r="CG31" i="30"/>
  <c r="CH67" i="30" s="1"/>
  <c r="CF151" i="30"/>
  <c r="CF170" i="30"/>
  <c r="CD177" i="30"/>
  <c r="CG143" i="31"/>
  <c r="CG162" i="31"/>
  <c r="CH23" i="31"/>
  <c r="CE191" i="31"/>
  <c r="CH25" i="2"/>
  <c r="CH24" i="2"/>
  <c r="CF61" i="2"/>
  <c r="CF62" i="2" s="1"/>
  <c r="CG29" i="2"/>
  <c r="CH59" i="2" s="1"/>
  <c r="CF31" i="2"/>
  <c r="CH21" i="2"/>
  <c r="CH27" i="2"/>
  <c r="CH28" i="2"/>
  <c r="CH23" i="2"/>
  <c r="CH26" i="2"/>
  <c r="CH35" i="10"/>
  <c r="CH26" i="10"/>
  <c r="CH28" i="10"/>
  <c r="CH29" i="10"/>
  <c r="CH31" i="10"/>
  <c r="CH32" i="10"/>
  <c r="CH27" i="10"/>
  <c r="CH25" i="10"/>
  <c r="CH34" i="10"/>
  <c r="CF73" i="10"/>
  <c r="CF74" i="10" s="1"/>
  <c r="CG31" i="32" l="1"/>
  <c r="CH58" i="32"/>
  <c r="CH28" i="32"/>
  <c r="CH66" i="10"/>
  <c r="CH30" i="10"/>
  <c r="CE158" i="34"/>
  <c r="CE196" i="31"/>
  <c r="CC198" i="36"/>
  <c r="CD198" i="31"/>
  <c r="CH61" i="31"/>
  <c r="CH73" i="31" s="1"/>
  <c r="CH74" i="31" s="1"/>
  <c r="CG145" i="31"/>
  <c r="CG157" i="31" s="1"/>
  <c r="CG182" i="31" s="1"/>
  <c r="CG164" i="31"/>
  <c r="CG176" i="31" s="1"/>
  <c r="CG190" i="31" s="1"/>
  <c r="CG192" i="31" s="1"/>
  <c r="CH25" i="31"/>
  <c r="CH37" i="31" s="1"/>
  <c r="CG37" i="10"/>
  <c r="CH52" i="32"/>
  <c r="CH22" i="32"/>
  <c r="CF189" i="31"/>
  <c r="CF197" i="31" s="1"/>
  <c r="CH69" i="10"/>
  <c r="CH33" i="10"/>
  <c r="CD194" i="31"/>
  <c r="CE193" i="31"/>
  <c r="CE194" i="31" s="1"/>
  <c r="CF178" i="31"/>
  <c r="CF179" i="31" s="1"/>
  <c r="CF158" i="31"/>
  <c r="CE197" i="31"/>
  <c r="CE158" i="35"/>
  <c r="CD191" i="36"/>
  <c r="CD193" i="36" s="1"/>
  <c r="CC194" i="36"/>
  <c r="CF176" i="36"/>
  <c r="CF183" i="36" s="1"/>
  <c r="CF185" i="36" s="1"/>
  <c r="CG73" i="36"/>
  <c r="CG74" i="36" s="1"/>
  <c r="CE178" i="36"/>
  <c r="CE179" i="36" s="1"/>
  <c r="CE189" i="36"/>
  <c r="CE191" i="36" s="1"/>
  <c r="CE158" i="36"/>
  <c r="CE177" i="36"/>
  <c r="CF74" i="34"/>
  <c r="CE177" i="34"/>
  <c r="CF176" i="35"/>
  <c r="CF190" i="35" s="1"/>
  <c r="CF192" i="35" s="1"/>
  <c r="CE190" i="36"/>
  <c r="CE192" i="36" s="1"/>
  <c r="CH59" i="10"/>
  <c r="CH23" i="10"/>
  <c r="CD196" i="36"/>
  <c r="CD198" i="36" s="1"/>
  <c r="CD186" i="36"/>
  <c r="CF157" i="36"/>
  <c r="CF182" i="36" s="1"/>
  <c r="CC194" i="35"/>
  <c r="CH33" i="36"/>
  <c r="CH69" i="36"/>
  <c r="CG153" i="36"/>
  <c r="CG172" i="36"/>
  <c r="CH154" i="31"/>
  <c r="CH173" i="31"/>
  <c r="CD184" i="34"/>
  <c r="CD186" i="34" s="1"/>
  <c r="CD196" i="34"/>
  <c r="CH52" i="2"/>
  <c r="CH22" i="2"/>
  <c r="CH165" i="31"/>
  <c r="CH146" i="31"/>
  <c r="CH26" i="36"/>
  <c r="CH62" i="36"/>
  <c r="CG146" i="36"/>
  <c r="CG165" i="36"/>
  <c r="CH26" i="34"/>
  <c r="CH62" i="34"/>
  <c r="CG146" i="34"/>
  <c r="CG165" i="34"/>
  <c r="CH32" i="34"/>
  <c r="CH68" i="34"/>
  <c r="CG152" i="34"/>
  <c r="CG171" i="34"/>
  <c r="CH152" i="31"/>
  <c r="CH171" i="31"/>
  <c r="CE196" i="36"/>
  <c r="CE184" i="36"/>
  <c r="CE186" i="36" s="1"/>
  <c r="CH168" i="31"/>
  <c r="CH149" i="31"/>
  <c r="CH169" i="31"/>
  <c r="CH150" i="31"/>
  <c r="CH34" i="34"/>
  <c r="CH70" i="34"/>
  <c r="CG154" i="34"/>
  <c r="CG173" i="34"/>
  <c r="CH166" i="31"/>
  <c r="CH147" i="31"/>
  <c r="CH34" i="36"/>
  <c r="CH70" i="36"/>
  <c r="CG154" i="36"/>
  <c r="CG173" i="36"/>
  <c r="CH172" i="31"/>
  <c r="CH153" i="31"/>
  <c r="CH24" i="36"/>
  <c r="CH60" i="36"/>
  <c r="CG144" i="36"/>
  <c r="CG163" i="36"/>
  <c r="CH143" i="36"/>
  <c r="CH162" i="36"/>
  <c r="CD184" i="35"/>
  <c r="CD186" i="35" s="1"/>
  <c r="CD196" i="35"/>
  <c r="CH28" i="34"/>
  <c r="CH64" i="34"/>
  <c r="CG148" i="34"/>
  <c r="CG167" i="34"/>
  <c r="CH27" i="34"/>
  <c r="CH63" i="34"/>
  <c r="CG166" i="34"/>
  <c r="CG147" i="34"/>
  <c r="CF157" i="34"/>
  <c r="CH30" i="34"/>
  <c r="CH66" i="34"/>
  <c r="CG169" i="34"/>
  <c r="CG150" i="34"/>
  <c r="CH163" i="31"/>
  <c r="CH144" i="31"/>
  <c r="CF157" i="35"/>
  <c r="CH24" i="34"/>
  <c r="CH60" i="34"/>
  <c r="CG144" i="34"/>
  <c r="CG163" i="34"/>
  <c r="CH27" i="36"/>
  <c r="CH63" i="36"/>
  <c r="CG147" i="36"/>
  <c r="CG166" i="36"/>
  <c r="CF177" i="31"/>
  <c r="CH30" i="36"/>
  <c r="CH66" i="36"/>
  <c r="CG150" i="36"/>
  <c r="CG169" i="36"/>
  <c r="CH29" i="34"/>
  <c r="CH65" i="34"/>
  <c r="CG168" i="34"/>
  <c r="CG149" i="34"/>
  <c r="CD191" i="35"/>
  <c r="CD193" i="35" s="1"/>
  <c r="CD197" i="35"/>
  <c r="CH35" i="34"/>
  <c r="CH71" i="34"/>
  <c r="CG155" i="34"/>
  <c r="CG174" i="34"/>
  <c r="CH148" i="31"/>
  <c r="CH167" i="31"/>
  <c r="CH28" i="36"/>
  <c r="CH64" i="36"/>
  <c r="CG148" i="36"/>
  <c r="CG167" i="36"/>
  <c r="CF176" i="34"/>
  <c r="CF183" i="31"/>
  <c r="CF185" i="31" s="1"/>
  <c r="CH155" i="31"/>
  <c r="CH174" i="31"/>
  <c r="CH31" i="35"/>
  <c r="CH67" i="35"/>
  <c r="CG170" i="35"/>
  <c r="CG151" i="35"/>
  <c r="CG73" i="35"/>
  <c r="CG74" i="35" s="1"/>
  <c r="CE189" i="34"/>
  <c r="CE182" i="34"/>
  <c r="CH31" i="34"/>
  <c r="CH67" i="34"/>
  <c r="CG170" i="34"/>
  <c r="CG151" i="34"/>
  <c r="CC198" i="34"/>
  <c r="CC198" i="35"/>
  <c r="CE183" i="35"/>
  <c r="CE185" i="35" s="1"/>
  <c r="CE190" i="35"/>
  <c r="CE192" i="35" s="1"/>
  <c r="CH31" i="36"/>
  <c r="CH67" i="36"/>
  <c r="CG151" i="36"/>
  <c r="CG170" i="36"/>
  <c r="CG73" i="34"/>
  <c r="CG179" i="34" s="1"/>
  <c r="CH35" i="36"/>
  <c r="CH71" i="36"/>
  <c r="CG155" i="36"/>
  <c r="CG174" i="36"/>
  <c r="CH33" i="34"/>
  <c r="CH69" i="34"/>
  <c r="CG153" i="34"/>
  <c r="CG172" i="34"/>
  <c r="CH25" i="34"/>
  <c r="CH61" i="34"/>
  <c r="CG145" i="34"/>
  <c r="CG164" i="34"/>
  <c r="CH23" i="35"/>
  <c r="CH59" i="35"/>
  <c r="CG162" i="35"/>
  <c r="CG143" i="35"/>
  <c r="CG37" i="35"/>
  <c r="CH32" i="36"/>
  <c r="CH68" i="36"/>
  <c r="CG171" i="36"/>
  <c r="CG152" i="36"/>
  <c r="CG37" i="36"/>
  <c r="CD191" i="34"/>
  <c r="CD193" i="34" s="1"/>
  <c r="CD197" i="34"/>
  <c r="CC194" i="34"/>
  <c r="CH25" i="36"/>
  <c r="CH61" i="36"/>
  <c r="CG164" i="36"/>
  <c r="CG145" i="36"/>
  <c r="CE178" i="35"/>
  <c r="CE179" i="35" s="1"/>
  <c r="CE189" i="35"/>
  <c r="CE182" i="35"/>
  <c r="CH34" i="35"/>
  <c r="CH70" i="35"/>
  <c r="CG154" i="35"/>
  <c r="CG173" i="35"/>
  <c r="CH23" i="34"/>
  <c r="CH59" i="34"/>
  <c r="CG143" i="34"/>
  <c r="CG37" i="34"/>
  <c r="CG162" i="34"/>
  <c r="CE190" i="34"/>
  <c r="CE192" i="34" s="1"/>
  <c r="CE183" i="34"/>
  <c r="CE185" i="34" s="1"/>
  <c r="CE177" i="35"/>
  <c r="CG61" i="32"/>
  <c r="CG62" i="32" s="1"/>
  <c r="CF73" i="30"/>
  <c r="CF74" i="30" s="1"/>
  <c r="CE158" i="30"/>
  <c r="CC194" i="30"/>
  <c r="CE177" i="30"/>
  <c r="CG170" i="30"/>
  <c r="CH31" i="30"/>
  <c r="CG151" i="30"/>
  <c r="CH28" i="33"/>
  <c r="CF176" i="30"/>
  <c r="CH35" i="30"/>
  <c r="CG174" i="30"/>
  <c r="CG155" i="30"/>
  <c r="CG145" i="30"/>
  <c r="CG164" i="30"/>
  <c r="CH25" i="30"/>
  <c r="CG165" i="30"/>
  <c r="CG146" i="30"/>
  <c r="CH26" i="30"/>
  <c r="CG166" i="30"/>
  <c r="CH27" i="30"/>
  <c r="CG147" i="30"/>
  <c r="CG167" i="30"/>
  <c r="CG148" i="30"/>
  <c r="CH28" i="30"/>
  <c r="CH32" i="33"/>
  <c r="CG172" i="30"/>
  <c r="CG153" i="30"/>
  <c r="CH33" i="30"/>
  <c r="CD196" i="30"/>
  <c r="CD184" i="30"/>
  <c r="CD186" i="30" s="1"/>
  <c r="CG171" i="30"/>
  <c r="CH32" i="30"/>
  <c r="CG152" i="30"/>
  <c r="CF157" i="30"/>
  <c r="CG144" i="30"/>
  <c r="CH24" i="30"/>
  <c r="CG163" i="30"/>
  <c r="CH29" i="30"/>
  <c r="CG149" i="30"/>
  <c r="CG168" i="30"/>
  <c r="CH31" i="33"/>
  <c r="CD191" i="30"/>
  <c r="CD193" i="30" s="1"/>
  <c r="CD197" i="30"/>
  <c r="CH30" i="33"/>
  <c r="CE183" i="30"/>
  <c r="CE185" i="30" s="1"/>
  <c r="CE190" i="30"/>
  <c r="CE192" i="30" s="1"/>
  <c r="CH34" i="33"/>
  <c r="CH23" i="33"/>
  <c r="CG37" i="33"/>
  <c r="CE189" i="30"/>
  <c r="CE182" i="30"/>
  <c r="CE178" i="30"/>
  <c r="CE179" i="30" s="1"/>
  <c r="CG150" i="30"/>
  <c r="CG169" i="30"/>
  <c r="CH30" i="30"/>
  <c r="CF73" i="33"/>
  <c r="CF74" i="33" s="1"/>
  <c r="CG154" i="30"/>
  <c r="CG173" i="30"/>
  <c r="CH34" i="30"/>
  <c r="CH26" i="33"/>
  <c r="CH27" i="33"/>
  <c r="CH35" i="33"/>
  <c r="CH24" i="33"/>
  <c r="CH33" i="33"/>
  <c r="CG162" i="30"/>
  <c r="CG143" i="30"/>
  <c r="CH23" i="30"/>
  <c r="CG37" i="30"/>
  <c r="CC198" i="30"/>
  <c r="CH29" i="33"/>
  <c r="CH143" i="31"/>
  <c r="CH162" i="31"/>
  <c r="CF184" i="31"/>
  <c r="CG61" i="2"/>
  <c r="CG62" i="2" s="1"/>
  <c r="CH29" i="2"/>
  <c r="CG31" i="2"/>
  <c r="CG73" i="10"/>
  <c r="CG74" i="10" s="1"/>
  <c r="CE198" i="31" l="1"/>
  <c r="CH31" i="32"/>
  <c r="CH61" i="32"/>
  <c r="CH62" i="32" s="1"/>
  <c r="CH37" i="10"/>
  <c r="CH164" i="31"/>
  <c r="CH176" i="31" s="1"/>
  <c r="CH183" i="31" s="1"/>
  <c r="CH185" i="31" s="1"/>
  <c r="CH145" i="31"/>
  <c r="CH157" i="31" s="1"/>
  <c r="CH189" i="31" s="1"/>
  <c r="CF191" i="31"/>
  <c r="CF193" i="31" s="1"/>
  <c r="CH73" i="10"/>
  <c r="CH74" i="10" s="1"/>
  <c r="CD194" i="36"/>
  <c r="CG158" i="31"/>
  <c r="CF158" i="35"/>
  <c r="CF190" i="36"/>
  <c r="CF192" i="36" s="1"/>
  <c r="CF177" i="35"/>
  <c r="CF183" i="35"/>
  <c r="CF185" i="35" s="1"/>
  <c r="CG157" i="35"/>
  <c r="CG182" i="35" s="1"/>
  <c r="CF177" i="36"/>
  <c r="CG176" i="35"/>
  <c r="CG190" i="35" s="1"/>
  <c r="CG192" i="35" s="1"/>
  <c r="CE197" i="36"/>
  <c r="CE198" i="36" s="1"/>
  <c r="CE193" i="36"/>
  <c r="CE194" i="36" s="1"/>
  <c r="CG189" i="31"/>
  <c r="CG191" i="31" s="1"/>
  <c r="CG193" i="31" s="1"/>
  <c r="CG178" i="31"/>
  <c r="CG179" i="31" s="1"/>
  <c r="CF186" i="31"/>
  <c r="CG183" i="31"/>
  <c r="CG185" i="31" s="1"/>
  <c r="CF158" i="36"/>
  <c r="CG177" i="31"/>
  <c r="CH61" i="2"/>
  <c r="CH62" i="2" s="1"/>
  <c r="CF196" i="31"/>
  <c r="CF198" i="31" s="1"/>
  <c r="CF178" i="36"/>
  <c r="CF179" i="36" s="1"/>
  <c r="CF189" i="36"/>
  <c r="CF191" i="36" s="1"/>
  <c r="CD194" i="34"/>
  <c r="CG176" i="36"/>
  <c r="CG183" i="36" s="1"/>
  <c r="CG185" i="36" s="1"/>
  <c r="CG157" i="36"/>
  <c r="CG189" i="36" s="1"/>
  <c r="CH73" i="36"/>
  <c r="CH74" i="36" s="1"/>
  <c r="CH73" i="34"/>
  <c r="CH179" i="34" s="1"/>
  <c r="CD198" i="35"/>
  <c r="CF183" i="34"/>
  <c r="CF185" i="34" s="1"/>
  <c r="CF190" i="34"/>
  <c r="CF192" i="34" s="1"/>
  <c r="CH151" i="35"/>
  <c r="CH170" i="35"/>
  <c r="CH163" i="36"/>
  <c r="CH144" i="36"/>
  <c r="CG157" i="34"/>
  <c r="CE197" i="35"/>
  <c r="CE191" i="35"/>
  <c r="CE193" i="35" s="1"/>
  <c r="CH164" i="34"/>
  <c r="CH145" i="34"/>
  <c r="CH155" i="36"/>
  <c r="CH174" i="36"/>
  <c r="CE197" i="34"/>
  <c r="CE191" i="34"/>
  <c r="CE193" i="34" s="1"/>
  <c r="CH147" i="34"/>
  <c r="CH166" i="34"/>
  <c r="CD198" i="34"/>
  <c r="CH172" i="36"/>
  <c r="CH153" i="36"/>
  <c r="CF177" i="34"/>
  <c r="CH73" i="35"/>
  <c r="CH74" i="35" s="1"/>
  <c r="CH155" i="34"/>
  <c r="CH174" i="34"/>
  <c r="CF189" i="35"/>
  <c r="CF182" i="35"/>
  <c r="CF178" i="35"/>
  <c r="CF179" i="35" s="1"/>
  <c r="CH169" i="34"/>
  <c r="CH150" i="34"/>
  <c r="CH168" i="34"/>
  <c r="CH149" i="34"/>
  <c r="CH37" i="34"/>
  <c r="CH143" i="34"/>
  <c r="CH162" i="34"/>
  <c r="CH144" i="34"/>
  <c r="CH163" i="34"/>
  <c r="CH171" i="34"/>
  <c r="CH152" i="34"/>
  <c r="CH165" i="36"/>
  <c r="CH146" i="36"/>
  <c r="CH143" i="35"/>
  <c r="CH37" i="35"/>
  <c r="CH162" i="35"/>
  <c r="CH153" i="34"/>
  <c r="CH172" i="34"/>
  <c r="CF189" i="34"/>
  <c r="CF182" i="34"/>
  <c r="CH148" i="34"/>
  <c r="CH167" i="34"/>
  <c r="CH173" i="34"/>
  <c r="CH154" i="34"/>
  <c r="CF184" i="36"/>
  <c r="CF186" i="36" s="1"/>
  <c r="CF196" i="36"/>
  <c r="CH170" i="36"/>
  <c r="CH151" i="36"/>
  <c r="CH154" i="36"/>
  <c r="CH173" i="36"/>
  <c r="CG176" i="34"/>
  <c r="CH173" i="35"/>
  <c r="CH154" i="35"/>
  <c r="CH150" i="36"/>
  <c r="CH169" i="36"/>
  <c r="CD194" i="35"/>
  <c r="CG74" i="34"/>
  <c r="CH146" i="34"/>
  <c r="CH165" i="34"/>
  <c r="CH170" i="34"/>
  <c r="CH151" i="34"/>
  <c r="CH167" i="36"/>
  <c r="CH148" i="36"/>
  <c r="CH147" i="36"/>
  <c r="CH166" i="36"/>
  <c r="CE184" i="35"/>
  <c r="CE186" i="35" s="1"/>
  <c r="CE196" i="35"/>
  <c r="CH164" i="36"/>
  <c r="CH145" i="36"/>
  <c r="CH152" i="36"/>
  <c r="CH171" i="36"/>
  <c r="CE184" i="34"/>
  <c r="CE186" i="34" s="1"/>
  <c r="CE196" i="34"/>
  <c r="CH37" i="36"/>
  <c r="CF158" i="34"/>
  <c r="CF177" i="30"/>
  <c r="CG176" i="30"/>
  <c r="CG183" i="30" s="1"/>
  <c r="CG157" i="30"/>
  <c r="CH73" i="33"/>
  <c r="CH37" i="33"/>
  <c r="CF182" i="30"/>
  <c r="CF178" i="30"/>
  <c r="CF179" i="30" s="1"/>
  <c r="CF158" i="30"/>
  <c r="CF189" i="30"/>
  <c r="CH174" i="30"/>
  <c r="CH155" i="30"/>
  <c r="CH169" i="30"/>
  <c r="CH150" i="30"/>
  <c r="CE196" i="30"/>
  <c r="CE184" i="30"/>
  <c r="CE186" i="30" s="1"/>
  <c r="CH163" i="30"/>
  <c r="CH144" i="30"/>
  <c r="CH164" i="30"/>
  <c r="CH145" i="30"/>
  <c r="CF183" i="30"/>
  <c r="CF185" i="30" s="1"/>
  <c r="CF190" i="30"/>
  <c r="CF192" i="30" s="1"/>
  <c r="CH143" i="30"/>
  <c r="CH37" i="30"/>
  <c r="CH162" i="30"/>
  <c r="CE197" i="30"/>
  <c r="CE191" i="30"/>
  <c r="CE193" i="30" s="1"/>
  <c r="CD194" i="30"/>
  <c r="CH152" i="30"/>
  <c r="CH171" i="30"/>
  <c r="CD198" i="30"/>
  <c r="CH154" i="30"/>
  <c r="CH173" i="30"/>
  <c r="CH172" i="30"/>
  <c r="CH153" i="30"/>
  <c r="CH147" i="30"/>
  <c r="CH166" i="30"/>
  <c r="CH165" i="30"/>
  <c r="CH146" i="30"/>
  <c r="CH167" i="30"/>
  <c r="CH148" i="30"/>
  <c r="CH170" i="30"/>
  <c r="CH151" i="30"/>
  <c r="CG73" i="33"/>
  <c r="CG74" i="33" s="1"/>
  <c r="CH168" i="30"/>
  <c r="CH149" i="30"/>
  <c r="CG73" i="30"/>
  <c r="CG184" i="31"/>
  <c r="CH31" i="2"/>
  <c r="CF194" i="31" l="1"/>
  <c r="CG183" i="35"/>
  <c r="CG185" i="35" s="1"/>
  <c r="CE198" i="35"/>
  <c r="CF193" i="36"/>
  <c r="CF194" i="36" s="1"/>
  <c r="CH182" i="31"/>
  <c r="CH184" i="31" s="1"/>
  <c r="CH186" i="31" s="1"/>
  <c r="CG178" i="35"/>
  <c r="CG179" i="35" s="1"/>
  <c r="CH177" i="31"/>
  <c r="CG177" i="35"/>
  <c r="CG189" i="35"/>
  <c r="CG197" i="35" s="1"/>
  <c r="CF197" i="36"/>
  <c r="CF198" i="36" s="1"/>
  <c r="CH158" i="31"/>
  <c r="CG197" i="31"/>
  <c r="CG158" i="35"/>
  <c r="CG186" i="31"/>
  <c r="CG194" i="31" s="1"/>
  <c r="CH178" i="31"/>
  <c r="CH179" i="31" s="1"/>
  <c r="CH190" i="31"/>
  <c r="CH192" i="31" s="1"/>
  <c r="CG196" i="31"/>
  <c r="CH157" i="36"/>
  <c r="CH189" i="36" s="1"/>
  <c r="CH176" i="35"/>
  <c r="CH183" i="35" s="1"/>
  <c r="CH185" i="35" s="1"/>
  <c r="CH157" i="35"/>
  <c r="CE194" i="34"/>
  <c r="CG158" i="34"/>
  <c r="CE198" i="34"/>
  <c r="CG158" i="36"/>
  <c r="CG182" i="36"/>
  <c r="CG184" i="36" s="1"/>
  <c r="CG186" i="36" s="1"/>
  <c r="CG178" i="36"/>
  <c r="CG179" i="36" s="1"/>
  <c r="CH74" i="34"/>
  <c r="CG190" i="36"/>
  <c r="CG192" i="36" s="1"/>
  <c r="CG177" i="36"/>
  <c r="CH176" i="36"/>
  <c r="CF184" i="34"/>
  <c r="CF186" i="34" s="1"/>
  <c r="CF196" i="34"/>
  <c r="CH176" i="34"/>
  <c r="CF184" i="35"/>
  <c r="CF186" i="35" s="1"/>
  <c r="CF196" i="35"/>
  <c r="CG177" i="34"/>
  <c r="CG190" i="34"/>
  <c r="CG192" i="34" s="1"/>
  <c r="CG183" i="34"/>
  <c r="CG185" i="34" s="1"/>
  <c r="CF197" i="35"/>
  <c r="CF191" i="35"/>
  <c r="CF193" i="35" s="1"/>
  <c r="CG189" i="34"/>
  <c r="CG182" i="34"/>
  <c r="CG184" i="35"/>
  <c r="CG191" i="36"/>
  <c r="CE194" i="35"/>
  <c r="CF197" i="34"/>
  <c r="CF191" i="34"/>
  <c r="CF193" i="34" s="1"/>
  <c r="CH157" i="34"/>
  <c r="CG178" i="30"/>
  <c r="CG179" i="30" s="1"/>
  <c r="CG158" i="30"/>
  <c r="CG177" i="30"/>
  <c r="CG190" i="30"/>
  <c r="CG192" i="30" s="1"/>
  <c r="CG189" i="30"/>
  <c r="CG182" i="30"/>
  <c r="CG196" i="30" s="1"/>
  <c r="CH74" i="33"/>
  <c r="CF197" i="30"/>
  <c r="CF191" i="30"/>
  <c r="CF193" i="30" s="1"/>
  <c r="CG74" i="30"/>
  <c r="CG185" i="30"/>
  <c r="CH73" i="30"/>
  <c r="CE194" i="30"/>
  <c r="CH176" i="30"/>
  <c r="CE198" i="30"/>
  <c r="CF196" i="30"/>
  <c r="CF184" i="30"/>
  <c r="CF186" i="30" s="1"/>
  <c r="CH157" i="30"/>
  <c r="CH191" i="31"/>
  <c r="CG186" i="35" l="1"/>
  <c r="CG196" i="35"/>
  <c r="CG198" i="35" s="1"/>
  <c r="CH196" i="31"/>
  <c r="CG191" i="35"/>
  <c r="CG193" i="35" s="1"/>
  <c r="CG198" i="31"/>
  <c r="CH182" i="36"/>
  <c r="CH184" i="36" s="1"/>
  <c r="CH158" i="34"/>
  <c r="CH158" i="35"/>
  <c r="CH193" i="31"/>
  <c r="CH194" i="31" s="1"/>
  <c r="CH197" i="31"/>
  <c r="CH190" i="35"/>
  <c r="CH192" i="35" s="1"/>
  <c r="CH182" i="35"/>
  <c r="CH196" i="35" s="1"/>
  <c r="CH189" i="35"/>
  <c r="CH191" i="35" s="1"/>
  <c r="CH178" i="35"/>
  <c r="CH179" i="35" s="1"/>
  <c r="CH177" i="35"/>
  <c r="CH178" i="36"/>
  <c r="CH179" i="36" s="1"/>
  <c r="CH158" i="36"/>
  <c r="CG196" i="36"/>
  <c r="CG193" i="36"/>
  <c r="CG194" i="36" s="1"/>
  <c r="CG197" i="36"/>
  <c r="CH177" i="36"/>
  <c r="CF194" i="34"/>
  <c r="CH177" i="34"/>
  <c r="CH183" i="36"/>
  <c r="CH185" i="36" s="1"/>
  <c r="CH190" i="36"/>
  <c r="CH192" i="36" s="1"/>
  <c r="CF198" i="34"/>
  <c r="CF198" i="35"/>
  <c r="CH189" i="34"/>
  <c r="CH182" i="34"/>
  <c r="CG184" i="34"/>
  <c r="CG186" i="34" s="1"/>
  <c r="CG196" i="34"/>
  <c r="CF194" i="35"/>
  <c r="CG191" i="34"/>
  <c r="CG193" i="34" s="1"/>
  <c r="CG197" i="34"/>
  <c r="CH191" i="36"/>
  <c r="CH190" i="34"/>
  <c r="CH192" i="34" s="1"/>
  <c r="CH183" i="34"/>
  <c r="CH185" i="34" s="1"/>
  <c r="CG197" i="30"/>
  <c r="CG198" i="30" s="1"/>
  <c r="CG184" i="30"/>
  <c r="CG186" i="30" s="1"/>
  <c r="CG191" i="30"/>
  <c r="CG193" i="30" s="1"/>
  <c r="CH74" i="30"/>
  <c r="CH182" i="30"/>
  <c r="CH189" i="30"/>
  <c r="CH178" i="30"/>
  <c r="CH179" i="30" s="1"/>
  <c r="CH183" i="30"/>
  <c r="CH185" i="30" s="1"/>
  <c r="CH190" i="30"/>
  <c r="CH192" i="30" s="1"/>
  <c r="CF194" i="30"/>
  <c r="CH158" i="30"/>
  <c r="CF198" i="30"/>
  <c r="CH177" i="30"/>
  <c r="CH198" i="31" l="1"/>
  <c r="CG194" i="35"/>
  <c r="CH184" i="35"/>
  <c r="CH186" i="35" s="1"/>
  <c r="CH197" i="35"/>
  <c r="CH198" i="35" s="1"/>
  <c r="CH193" i="35"/>
  <c r="CG198" i="36"/>
  <c r="CH186" i="36"/>
  <c r="CH196" i="36"/>
  <c r="CH193" i="36"/>
  <c r="CH197" i="36"/>
  <c r="CG198" i="34"/>
  <c r="CH184" i="34"/>
  <c r="CH186" i="34" s="1"/>
  <c r="CH196" i="34"/>
  <c r="CG194" i="34"/>
  <c r="CH197" i="34"/>
  <c r="CH191" i="34"/>
  <c r="CH193" i="34" s="1"/>
  <c r="CG194" i="30"/>
  <c r="CH191" i="30"/>
  <c r="CH193" i="30" s="1"/>
  <c r="CH197" i="30"/>
  <c r="CH196" i="30"/>
  <c r="CH184" i="30"/>
  <c r="CH186" i="30" s="1"/>
  <c r="CH194" i="35" l="1"/>
  <c r="CH198" i="36"/>
  <c r="CH194" i="36"/>
  <c r="CH198" i="34"/>
  <c r="CH194" i="34"/>
  <c r="CH194" i="30"/>
  <c r="CH198" i="30"/>
  <c r="N67" i="43" l="1"/>
  <c r="N73" i="43" s="1"/>
  <c r="BK108" i="40"/>
  <c r="BK205" i="40" s="1"/>
  <c r="BJ205" i="40"/>
  <c r="BJ113" i="40"/>
  <c r="N108" i="41"/>
  <c r="BL113" i="40"/>
  <c r="BL194" i="40" s="1"/>
  <c r="BJ210" i="40" l="1"/>
  <c r="BK113" i="40"/>
  <c r="BJ214" i="40"/>
  <c r="N74" i="43"/>
  <c r="N72" i="28"/>
  <c r="N80" i="43"/>
  <c r="N113" i="41"/>
  <c r="N206" i="41"/>
  <c r="P113" i="41"/>
  <c r="O108" i="41"/>
  <c r="O206" i="41" s="1"/>
  <c r="N85" i="43" l="1"/>
  <c r="N100" i="28"/>
  <c r="N64" i="28"/>
  <c r="O113" i="41"/>
  <c r="N217" i="41"/>
  <c r="BK194" i="40"/>
  <c r="D27" i="47" s="1"/>
  <c r="D26" i="47"/>
  <c r="P74" i="43"/>
  <c r="P75" i="43" s="1"/>
  <c r="BK210" i="40"/>
  <c r="BK214" i="40"/>
  <c r="D30" i="47" l="1"/>
  <c r="E30" i="47"/>
  <c r="O217" i="41"/>
  <c r="D45" i="47"/>
  <c r="N92" i="28"/>
  <c r="O85" i="43"/>
  <c r="N18" i="28"/>
  <c r="P85" i="43" l="1"/>
  <c r="O18" i="28"/>
  <c r="O10" i="28" s="1"/>
  <c r="N10" i="28"/>
  <c r="Q85" i="43" l="1"/>
  <c r="P18" i="28"/>
  <c r="P10" i="28" s="1"/>
  <c r="R85" i="43" l="1"/>
  <c r="Q18" i="28"/>
  <c r="Q10" i="28" s="1"/>
  <c r="S85" i="43" l="1"/>
  <c r="R18" i="28"/>
  <c r="R10" i="28" s="1"/>
  <c r="AD170" i="40"/>
  <c r="AD65" i="40"/>
  <c r="O213" i="41"/>
  <c r="AF177" i="40"/>
  <c r="AE58" i="40"/>
  <c r="N58" i="41"/>
  <c r="T85" i="43" l="1"/>
  <c r="S18" i="28"/>
  <c r="S10" i="28" s="1"/>
  <c r="O58" i="41"/>
  <c r="O204" i="41" s="1"/>
  <c r="P177" i="41"/>
  <c r="P194" i="41" s="1"/>
  <c r="N65" i="41"/>
  <c r="N170" i="41"/>
  <c r="AF194" i="40"/>
  <c r="AD213" i="40"/>
  <c r="AE65" i="40"/>
  <c r="N11" i="29"/>
  <c r="AE170" i="40"/>
  <c r="AE203" i="40" s="1"/>
  <c r="AD203" i="40"/>
  <c r="AD177" i="40"/>
  <c r="U85" i="43" l="1"/>
  <c r="T18" i="28"/>
  <c r="T10" i="28" s="1"/>
  <c r="AE213" i="40"/>
  <c r="N204" i="41"/>
  <c r="N177" i="41"/>
  <c r="O177" i="41" s="1"/>
  <c r="O170" i="41"/>
  <c r="O38" i="29"/>
  <c r="CI66" i="28" s="1"/>
  <c r="N19" i="29"/>
  <c r="N216" i="41"/>
  <c r="N219" i="41" s="1"/>
  <c r="N211" i="41"/>
  <c r="O65" i="41"/>
  <c r="AE177" i="40"/>
  <c r="AD210" i="40"/>
  <c r="V85" i="43" l="1"/>
  <c r="U18" i="28"/>
  <c r="U10" i="28" s="1"/>
  <c r="D16" i="47"/>
  <c r="AE194" i="40"/>
  <c r="D19" i="47" s="1"/>
  <c r="AE210" i="40"/>
  <c r="O216" i="41"/>
  <c r="O219" i="41" s="1"/>
  <c r="O211" i="41"/>
  <c r="N70" i="28"/>
  <c r="D27" i="29"/>
  <c r="D32" i="29"/>
  <c r="D25" i="29"/>
  <c r="E25" i="29" s="1"/>
  <c r="D23" i="29"/>
  <c r="E23" i="29" s="1"/>
  <c r="D28" i="29"/>
  <c r="E28" i="29" s="1"/>
  <c r="F28" i="29" s="1"/>
  <c r="D24" i="29"/>
  <c r="D33" i="29"/>
  <c r="D35" i="29"/>
  <c r="E35" i="29" s="1"/>
  <c r="D30" i="29"/>
  <c r="D26" i="29"/>
  <c r="E26" i="29" s="1"/>
  <c r="D31" i="29"/>
  <c r="E31" i="29" s="1"/>
  <c r="F31" i="29" s="1"/>
  <c r="G31" i="29" s="1"/>
  <c r="H31" i="29" s="1"/>
  <c r="I31" i="29" s="1"/>
  <c r="J31" i="29" s="1"/>
  <c r="D34" i="29"/>
  <c r="D29" i="29"/>
  <c r="O194" i="41"/>
  <c r="D28" i="47"/>
  <c r="W85" i="43" l="1"/>
  <c r="X85" i="43" s="1"/>
  <c r="Y85" i="43" s="1"/>
  <c r="Z85" i="43" s="1"/>
  <c r="AA85" i="43" s="1"/>
  <c r="AB85" i="43" s="1"/>
  <c r="AC85" i="43" s="1"/>
  <c r="AD85" i="43" s="1"/>
  <c r="AE85" i="43" s="1"/>
  <c r="AF85" i="43" s="1"/>
  <c r="AG85" i="43" s="1"/>
  <c r="AH85" i="43" s="1"/>
  <c r="AI85" i="43" s="1"/>
  <c r="AJ85" i="43" s="1"/>
  <c r="AK85" i="43" s="1"/>
  <c r="AL85" i="43" s="1"/>
  <c r="AM85" i="43" s="1"/>
  <c r="AN85" i="43" s="1"/>
  <c r="AO85" i="43" s="1"/>
  <c r="AP85" i="43" s="1"/>
  <c r="AQ85" i="43" s="1"/>
  <c r="AR85" i="43" s="1"/>
  <c r="AS85" i="43" s="1"/>
  <c r="AT85" i="43" s="1"/>
  <c r="AU85" i="43" s="1"/>
  <c r="AV85" i="43" s="1"/>
  <c r="AW85" i="43" s="1"/>
  <c r="AX85" i="43" s="1"/>
  <c r="AY85" i="43" s="1"/>
  <c r="AZ85" i="43" s="1"/>
  <c r="BA85" i="43" s="1"/>
  <c r="BB85" i="43" s="1"/>
  <c r="BC85" i="43" s="1"/>
  <c r="BD85" i="43" s="1"/>
  <c r="BE85" i="43" s="1"/>
  <c r="BF85" i="43" s="1"/>
  <c r="BG85" i="43" s="1"/>
  <c r="BH85" i="43" s="1"/>
  <c r="BI85" i="43" s="1"/>
  <c r="BJ85" i="43" s="1"/>
  <c r="BK85" i="43" s="1"/>
  <c r="BL85" i="43" s="1"/>
  <c r="BM85" i="43" s="1"/>
  <c r="BN85" i="43" s="1"/>
  <c r="BO85" i="43" s="1"/>
  <c r="BP85" i="43" s="1"/>
  <c r="BQ85" i="43" s="1"/>
  <c r="BR85" i="43" s="1"/>
  <c r="BS85" i="43" s="1"/>
  <c r="BT85" i="43" s="1"/>
  <c r="BU85" i="43" s="1"/>
  <c r="BV85" i="43" s="1"/>
  <c r="BW85" i="43" s="1"/>
  <c r="BX85" i="43" s="1"/>
  <c r="BY85" i="43" s="1"/>
  <c r="BZ85" i="43" s="1"/>
  <c r="CA85" i="43" s="1"/>
  <c r="CB85" i="43" s="1"/>
  <c r="CC85" i="43" s="1"/>
  <c r="CD85" i="43" s="1"/>
  <c r="CE85" i="43" s="1"/>
  <c r="CF85" i="43" s="1"/>
  <c r="CG85" i="43" s="1"/>
  <c r="CH85" i="43" s="1"/>
  <c r="V18" i="28"/>
  <c r="V10" i="28" s="1"/>
  <c r="E143" i="29"/>
  <c r="F59" i="29"/>
  <c r="E162" i="29"/>
  <c r="F23" i="29"/>
  <c r="E30" i="29"/>
  <c r="E66" i="29"/>
  <c r="D169" i="29"/>
  <c r="D150" i="29"/>
  <c r="D162" i="29"/>
  <c r="D143" i="29"/>
  <c r="E59" i="29"/>
  <c r="D37" i="29"/>
  <c r="CI67" i="28"/>
  <c r="D31" i="47"/>
  <c r="O214" i="41"/>
  <c r="F71" i="29"/>
  <c r="E174" i="29"/>
  <c r="E155" i="29"/>
  <c r="F35" i="29"/>
  <c r="J170" i="29"/>
  <c r="K67" i="29"/>
  <c r="J151" i="29"/>
  <c r="K31" i="29"/>
  <c r="F151" i="29"/>
  <c r="F170" i="29"/>
  <c r="G67" i="29"/>
  <c r="F67" i="29"/>
  <c r="E170" i="29"/>
  <c r="E151" i="29"/>
  <c r="E71" i="29"/>
  <c r="D155" i="29"/>
  <c r="D174" i="29"/>
  <c r="D164" i="29"/>
  <c r="E61" i="29"/>
  <c r="D145" i="29"/>
  <c r="I67" i="29"/>
  <c r="H170" i="29"/>
  <c r="H151" i="29"/>
  <c r="H67" i="29"/>
  <c r="G151" i="29"/>
  <c r="G170" i="29"/>
  <c r="F62" i="29"/>
  <c r="E146" i="29"/>
  <c r="E165" i="29"/>
  <c r="D152" i="29"/>
  <c r="E68" i="29"/>
  <c r="D171" i="29"/>
  <c r="E29" i="29"/>
  <c r="D168" i="29"/>
  <c r="E65" i="29"/>
  <c r="D149" i="29"/>
  <c r="E33" i="29"/>
  <c r="D172" i="29"/>
  <c r="D153" i="29"/>
  <c r="E69" i="29"/>
  <c r="E27" i="29"/>
  <c r="E63" i="29"/>
  <c r="D166" i="29"/>
  <c r="D147" i="29"/>
  <c r="J67" i="29"/>
  <c r="I151" i="29"/>
  <c r="I170" i="29"/>
  <c r="E145" i="29"/>
  <c r="F61" i="29"/>
  <c r="E164" i="29"/>
  <c r="E34" i="29"/>
  <c r="D154" i="29"/>
  <c r="E70" i="29"/>
  <c r="D173" i="29"/>
  <c r="G28" i="29"/>
  <c r="F148" i="29"/>
  <c r="F167" i="29"/>
  <c r="G64" i="29"/>
  <c r="N62" i="28"/>
  <c r="N65" i="28" s="1"/>
  <c r="CI65" i="28" s="1"/>
  <c r="CI72" i="28" s="1"/>
  <c r="N73" i="28"/>
  <c r="E32" i="29"/>
  <c r="E24" i="29"/>
  <c r="D163" i="29"/>
  <c r="D144" i="29"/>
  <c r="E60" i="29"/>
  <c r="F26" i="29"/>
  <c r="E67" i="29"/>
  <c r="D170" i="29"/>
  <c r="D151" i="29"/>
  <c r="E167" i="29"/>
  <c r="E148" i="29"/>
  <c r="F64" i="29"/>
  <c r="F25" i="29"/>
  <c r="E62" i="29"/>
  <c r="D165" i="29"/>
  <c r="D146" i="29"/>
  <c r="E64" i="29"/>
  <c r="D167" i="29"/>
  <c r="D148" i="29"/>
  <c r="F143" i="29" l="1"/>
  <c r="G59" i="29"/>
  <c r="F162" i="29"/>
  <c r="G23" i="29"/>
  <c r="F33" i="29"/>
  <c r="F69" i="29"/>
  <c r="E172" i="29"/>
  <c r="E153" i="29"/>
  <c r="F174" i="29"/>
  <c r="G71" i="29"/>
  <c r="F155" i="29"/>
  <c r="G35" i="29"/>
  <c r="F164" i="29"/>
  <c r="G61" i="29"/>
  <c r="F145" i="29"/>
  <c r="G25" i="29"/>
  <c r="F63" i="29"/>
  <c r="E147" i="29"/>
  <c r="E166" i="29"/>
  <c r="F27" i="29"/>
  <c r="F29" i="29"/>
  <c r="F65" i="29"/>
  <c r="E168" i="29"/>
  <c r="E149" i="29"/>
  <c r="E73" i="29"/>
  <c r="E152" i="29"/>
  <c r="F68" i="29"/>
  <c r="E171" i="29"/>
  <c r="F32" i="29"/>
  <c r="F70" i="29"/>
  <c r="E173" i="29"/>
  <c r="E154" i="29"/>
  <c r="F34" i="29"/>
  <c r="D157" i="29"/>
  <c r="G62" i="29"/>
  <c r="F165" i="29"/>
  <c r="F146" i="29"/>
  <c r="G26" i="29"/>
  <c r="H64" i="29"/>
  <c r="G148" i="29"/>
  <c r="G167" i="29"/>
  <c r="H28" i="29"/>
  <c r="D176" i="29"/>
  <c r="F30" i="29"/>
  <c r="F66" i="29"/>
  <c r="E169" i="29"/>
  <c r="E150" i="29"/>
  <c r="F24" i="29"/>
  <c r="F60" i="29"/>
  <c r="E163" i="29"/>
  <c r="E144" i="29"/>
  <c r="K170" i="29"/>
  <c r="K151" i="29"/>
  <c r="L67" i="29"/>
  <c r="L31" i="29"/>
  <c r="E37" i="29"/>
  <c r="E157" i="29" l="1"/>
  <c r="E189" i="29" s="1"/>
  <c r="E176" i="29"/>
  <c r="E190" i="29" s="1"/>
  <c r="E192" i="29" s="1"/>
  <c r="F37" i="29"/>
  <c r="F73" i="29"/>
  <c r="F98" i="28" s="1"/>
  <c r="F90" i="28" s="1"/>
  <c r="F93" i="28" s="1"/>
  <c r="F171" i="29"/>
  <c r="F152" i="29"/>
  <c r="G68" i="29"/>
  <c r="G32" i="29"/>
  <c r="H61" i="29"/>
  <c r="G145" i="29"/>
  <c r="G164" i="29"/>
  <c r="H25" i="29"/>
  <c r="H148" i="29"/>
  <c r="H167" i="29"/>
  <c r="I64" i="29"/>
  <c r="I28" i="29"/>
  <c r="F150" i="29"/>
  <c r="F169" i="29"/>
  <c r="G66" i="29"/>
  <c r="G30" i="29"/>
  <c r="D182" i="29"/>
  <c r="D189" i="29"/>
  <c r="D158" i="29"/>
  <c r="D178" i="29"/>
  <c r="D179" i="29" s="1"/>
  <c r="D190" i="29"/>
  <c r="D192" i="29" s="1"/>
  <c r="D183" i="29"/>
  <c r="D185" i="29" s="1"/>
  <c r="D177" i="29"/>
  <c r="F173" i="29"/>
  <c r="G70" i="29"/>
  <c r="F154" i="29"/>
  <c r="G34" i="29"/>
  <c r="E98" i="28"/>
  <c r="E74" i="29"/>
  <c r="G29" i="29"/>
  <c r="F149" i="29"/>
  <c r="F168" i="29"/>
  <c r="G65" i="29"/>
  <c r="F166" i="29"/>
  <c r="G63" i="29"/>
  <c r="F147" i="29"/>
  <c r="G27" i="29"/>
  <c r="G174" i="29"/>
  <c r="H71" i="29"/>
  <c r="G155" i="29"/>
  <c r="H35" i="29"/>
  <c r="F144" i="29"/>
  <c r="F163" i="29"/>
  <c r="G60" i="29"/>
  <c r="G24" i="29"/>
  <c r="G165" i="29"/>
  <c r="G146" i="29"/>
  <c r="H62" i="29"/>
  <c r="H26" i="29"/>
  <c r="G33" i="29"/>
  <c r="F172" i="29"/>
  <c r="F153" i="29"/>
  <c r="G69" i="29"/>
  <c r="L170" i="29"/>
  <c r="M67" i="29"/>
  <c r="L151" i="29"/>
  <c r="M31" i="29"/>
  <c r="H59" i="29"/>
  <c r="G143" i="29"/>
  <c r="G162" i="29"/>
  <c r="H23" i="29"/>
  <c r="E183" i="29" l="1"/>
  <c r="E185" i="29" s="1"/>
  <c r="E158" i="29"/>
  <c r="E177" i="29"/>
  <c r="G37" i="29"/>
  <c r="E182" i="29"/>
  <c r="E184" i="29" s="1"/>
  <c r="E186" i="29" s="1"/>
  <c r="G73" i="29"/>
  <c r="G98" i="28" s="1"/>
  <c r="G101" i="28" s="1"/>
  <c r="F176" i="29"/>
  <c r="F190" i="29" s="1"/>
  <c r="F192" i="29" s="1"/>
  <c r="F157" i="29"/>
  <c r="E178" i="29"/>
  <c r="E179" i="29" s="1"/>
  <c r="F101" i="28"/>
  <c r="H165" i="29"/>
  <c r="H146" i="29"/>
  <c r="I62" i="29"/>
  <c r="I26" i="29"/>
  <c r="H174" i="29"/>
  <c r="H155" i="29"/>
  <c r="I71" i="29"/>
  <c r="I35" i="29"/>
  <c r="E16" i="28"/>
  <c r="F74" i="29"/>
  <c r="D197" i="29"/>
  <c r="D191" i="29"/>
  <c r="D193" i="29" s="1"/>
  <c r="H65" i="29"/>
  <c r="G168" i="29"/>
  <c r="G149" i="29"/>
  <c r="H29" i="29"/>
  <c r="E101" i="28"/>
  <c r="E90" i="28"/>
  <c r="E93" i="28" s="1"/>
  <c r="D196" i="29"/>
  <c r="D184" i="29"/>
  <c r="D186" i="29" s="1"/>
  <c r="E197" i="29"/>
  <c r="E191" i="29"/>
  <c r="E193" i="29" s="1"/>
  <c r="H66" i="29"/>
  <c r="G150" i="29"/>
  <c r="G169" i="29"/>
  <c r="H30" i="29"/>
  <c r="G152" i="29"/>
  <c r="G171" i="29"/>
  <c r="H68" i="29"/>
  <c r="H32" i="29"/>
  <c r="G173" i="29"/>
  <c r="H70" i="29"/>
  <c r="G154" i="29"/>
  <c r="H34" i="29"/>
  <c r="G153" i="29"/>
  <c r="G172" i="29"/>
  <c r="H69" i="29"/>
  <c r="H33" i="29"/>
  <c r="H60" i="29"/>
  <c r="G163" i="29"/>
  <c r="G144" i="29"/>
  <c r="H24" i="29"/>
  <c r="G166" i="29"/>
  <c r="G147" i="29"/>
  <c r="H63" i="29"/>
  <c r="H27" i="29"/>
  <c r="J64" i="29"/>
  <c r="I167" i="29"/>
  <c r="I148" i="29"/>
  <c r="J28" i="29"/>
  <c r="M170" i="29"/>
  <c r="M151" i="29"/>
  <c r="N67" i="29"/>
  <c r="N31" i="29"/>
  <c r="H162" i="29"/>
  <c r="H143" i="29"/>
  <c r="I59" i="29"/>
  <c r="I23" i="29"/>
  <c r="H145" i="29"/>
  <c r="I61" i="29"/>
  <c r="H164" i="29"/>
  <c r="I25" i="29"/>
  <c r="F158" i="29" l="1"/>
  <c r="D198" i="29"/>
  <c r="D200" i="29" s="1"/>
  <c r="G90" i="28"/>
  <c r="G93" i="28" s="1"/>
  <c r="F178" i="29"/>
  <c r="F179" i="29" s="1"/>
  <c r="D194" i="29"/>
  <c r="E196" i="29"/>
  <c r="E198" i="29" s="1"/>
  <c r="E200" i="29" s="1"/>
  <c r="F183" i="29"/>
  <c r="F185" i="29" s="1"/>
  <c r="F177" i="29"/>
  <c r="F182" i="29"/>
  <c r="F184" i="29" s="1"/>
  <c r="F189" i="29"/>
  <c r="F197" i="29" s="1"/>
  <c r="E194" i="29"/>
  <c r="G157" i="29"/>
  <c r="G182" i="29" s="1"/>
  <c r="G176" i="29"/>
  <c r="G190" i="29" s="1"/>
  <c r="G192" i="29" s="1"/>
  <c r="H73" i="29"/>
  <c r="H98" i="28" s="1"/>
  <c r="H101" i="28" s="1"/>
  <c r="H37" i="29"/>
  <c r="I63" i="29"/>
  <c r="H147" i="29"/>
  <c r="H166" i="29"/>
  <c r="I27" i="29"/>
  <c r="I155" i="29"/>
  <c r="J71" i="29"/>
  <c r="I174" i="29"/>
  <c r="J35" i="29"/>
  <c r="H153" i="29"/>
  <c r="I69" i="29"/>
  <c r="H172" i="29"/>
  <c r="I33" i="29"/>
  <c r="H173" i="29"/>
  <c r="I70" i="29"/>
  <c r="H154" i="29"/>
  <c r="I34" i="29"/>
  <c r="K64" i="29"/>
  <c r="J167" i="29"/>
  <c r="J148" i="29"/>
  <c r="K28" i="29"/>
  <c r="H163" i="29"/>
  <c r="I60" i="29"/>
  <c r="H144" i="29"/>
  <c r="I24" i="29"/>
  <c r="I146" i="29"/>
  <c r="J62" i="29"/>
  <c r="I165" i="29"/>
  <c r="J26" i="29"/>
  <c r="I145" i="29"/>
  <c r="J61" i="29"/>
  <c r="I164" i="29"/>
  <c r="J25" i="29"/>
  <c r="E19" i="28"/>
  <c r="E8" i="28"/>
  <c r="E11" i="28" s="1"/>
  <c r="H149" i="29"/>
  <c r="H168" i="29"/>
  <c r="I65" i="29"/>
  <c r="I29" i="29"/>
  <c r="O67" i="29"/>
  <c r="N170" i="29"/>
  <c r="N151" i="29"/>
  <c r="O31" i="29"/>
  <c r="I66" i="29"/>
  <c r="H169" i="29"/>
  <c r="H150" i="29"/>
  <c r="I30" i="29"/>
  <c r="I143" i="29"/>
  <c r="I162" i="29"/>
  <c r="J59" i="29"/>
  <c r="J23" i="29"/>
  <c r="H171" i="29"/>
  <c r="I68" i="29"/>
  <c r="H152" i="29"/>
  <c r="I32" i="29"/>
  <c r="F16" i="28"/>
  <c r="G74" i="29"/>
  <c r="F5" i="47" l="1"/>
  <c r="G178" i="29"/>
  <c r="G179" i="29" s="1"/>
  <c r="F196" i="29"/>
  <c r="F198" i="29" s="1"/>
  <c r="F200" i="29" s="1"/>
  <c r="G177" i="29"/>
  <c r="F191" i="29"/>
  <c r="F193" i="29" s="1"/>
  <c r="G183" i="29"/>
  <c r="G185" i="29" s="1"/>
  <c r="F186" i="29"/>
  <c r="G189" i="29"/>
  <c r="G191" i="29" s="1"/>
  <c r="G193" i="29" s="1"/>
  <c r="G158" i="29"/>
  <c r="H90" i="28"/>
  <c r="H93" i="28" s="1"/>
  <c r="H157" i="29"/>
  <c r="H176" i="29"/>
  <c r="H183" i="29" s="1"/>
  <c r="H185" i="29" s="1"/>
  <c r="I73" i="29"/>
  <c r="I98" i="28" s="1"/>
  <c r="I101" i="28" s="1"/>
  <c r="I37" i="29"/>
  <c r="I169" i="29"/>
  <c r="I150" i="29"/>
  <c r="J66" i="29"/>
  <c r="J30" i="29"/>
  <c r="H74" i="29"/>
  <c r="G16" i="28"/>
  <c r="J143" i="29"/>
  <c r="K59" i="29"/>
  <c r="J162" i="29"/>
  <c r="K23" i="29"/>
  <c r="I168" i="29"/>
  <c r="J65" i="29"/>
  <c r="I149" i="29"/>
  <c r="J29" i="29"/>
  <c r="L64" i="29"/>
  <c r="K167" i="29"/>
  <c r="K148" i="29"/>
  <c r="L28" i="29"/>
  <c r="I154" i="29"/>
  <c r="I173" i="29"/>
  <c r="J70" i="29"/>
  <c r="J34" i="29"/>
  <c r="J155" i="29"/>
  <c r="K71" i="29"/>
  <c r="J174" i="29"/>
  <c r="K35" i="29"/>
  <c r="O151" i="29"/>
  <c r="P67" i="29"/>
  <c r="O170" i="29"/>
  <c r="P31" i="29"/>
  <c r="J164" i="29"/>
  <c r="K61" i="29"/>
  <c r="J145" i="29"/>
  <c r="K25" i="29"/>
  <c r="F19" i="28"/>
  <c r="F8" i="28"/>
  <c r="F11" i="28" s="1"/>
  <c r="K62" i="29"/>
  <c r="J165" i="29"/>
  <c r="J146" i="29"/>
  <c r="K26" i="29"/>
  <c r="I166" i="29"/>
  <c r="J63" i="29"/>
  <c r="I147" i="29"/>
  <c r="J27" i="29"/>
  <c r="J68" i="29"/>
  <c r="I171" i="29"/>
  <c r="I152" i="29"/>
  <c r="J32" i="29"/>
  <c r="F194" i="29"/>
  <c r="J60" i="29"/>
  <c r="I163" i="29"/>
  <c r="I144" i="29"/>
  <c r="J24" i="29"/>
  <c r="J69" i="29"/>
  <c r="I153" i="29"/>
  <c r="I172" i="29"/>
  <c r="J33" i="29"/>
  <c r="G184" i="29"/>
  <c r="G197" i="29" l="1"/>
  <c r="G5" i="47"/>
  <c r="G196" i="29"/>
  <c r="G186" i="29"/>
  <c r="H158" i="29"/>
  <c r="H178" i="29"/>
  <c r="H179" i="29" s="1"/>
  <c r="H177" i="29"/>
  <c r="H190" i="29"/>
  <c r="H192" i="29" s="1"/>
  <c r="I90" i="28"/>
  <c r="I93" i="28" s="1"/>
  <c r="I176" i="29"/>
  <c r="I190" i="29" s="1"/>
  <c r="I192" i="29" s="1"/>
  <c r="J73" i="29"/>
  <c r="J98" i="28" s="1"/>
  <c r="J101" i="28" s="1"/>
  <c r="H182" i="29"/>
  <c r="H184" i="29" s="1"/>
  <c r="H186" i="29" s="1"/>
  <c r="H189" i="29"/>
  <c r="H191" i="29" s="1"/>
  <c r="I157" i="29"/>
  <c r="I182" i="29" s="1"/>
  <c r="J168" i="29"/>
  <c r="K65" i="29"/>
  <c r="J149" i="29"/>
  <c r="K29" i="29"/>
  <c r="J152" i="29"/>
  <c r="K68" i="29"/>
  <c r="J171" i="29"/>
  <c r="K32" i="29"/>
  <c r="K63" i="29"/>
  <c r="J166" i="29"/>
  <c r="J147" i="29"/>
  <c r="K27" i="29"/>
  <c r="J153" i="29"/>
  <c r="J172" i="29"/>
  <c r="K69" i="29"/>
  <c r="K33" i="29"/>
  <c r="P151" i="29"/>
  <c r="Q67" i="29"/>
  <c r="P170" i="29"/>
  <c r="Q31" i="29"/>
  <c r="L167" i="29"/>
  <c r="L148" i="29"/>
  <c r="M64" i="29"/>
  <c r="M28" i="29"/>
  <c r="L59" i="29"/>
  <c r="K143" i="29"/>
  <c r="K162" i="29"/>
  <c r="L23" i="29"/>
  <c r="G19" i="28"/>
  <c r="G8" i="28"/>
  <c r="G11" i="28" s="1"/>
  <c r="K66" i="29"/>
  <c r="J150" i="29"/>
  <c r="J169" i="29"/>
  <c r="K30" i="29"/>
  <c r="K60" i="29"/>
  <c r="J163" i="29"/>
  <c r="J144" i="29"/>
  <c r="K24" i="29"/>
  <c r="G198" i="29"/>
  <c r="G200" i="29" s="1"/>
  <c r="L71" i="29"/>
  <c r="K174" i="29"/>
  <c r="K155" i="29"/>
  <c r="L35" i="29"/>
  <c r="J37" i="29"/>
  <c r="I74" i="29"/>
  <c r="H16" i="28"/>
  <c r="J154" i="29"/>
  <c r="K70" i="29"/>
  <c r="J173" i="29"/>
  <c r="K34" i="29"/>
  <c r="L62" i="29"/>
  <c r="K165" i="29"/>
  <c r="K146" i="29"/>
  <c r="L26" i="29"/>
  <c r="G194" i="29"/>
  <c r="L61" i="29"/>
  <c r="K145" i="29"/>
  <c r="K164" i="29"/>
  <c r="L25" i="29"/>
  <c r="H193" i="29" l="1"/>
  <c r="H5" i="47"/>
  <c r="I158" i="29"/>
  <c r="J90" i="28"/>
  <c r="J93" i="28" s="1"/>
  <c r="I177" i="29"/>
  <c r="H197" i="29"/>
  <c r="I183" i="29"/>
  <c r="I185" i="29" s="1"/>
  <c r="I178" i="29"/>
  <c r="I179" i="29" s="1"/>
  <c r="I189" i="29"/>
  <c r="I197" i="29" s="1"/>
  <c r="J157" i="29"/>
  <c r="J176" i="29"/>
  <c r="K73" i="29"/>
  <c r="K98" i="28" s="1"/>
  <c r="K101" i="28" s="1"/>
  <c r="H196" i="29"/>
  <c r="K166" i="29"/>
  <c r="L63" i="29"/>
  <c r="K147" i="29"/>
  <c r="L27" i="29"/>
  <c r="M61" i="29"/>
  <c r="L145" i="29"/>
  <c r="L164" i="29"/>
  <c r="M25" i="29"/>
  <c r="N64" i="29"/>
  <c r="M167" i="29"/>
  <c r="M148" i="29"/>
  <c r="N28" i="29"/>
  <c r="I184" i="29"/>
  <c r="M62" i="29"/>
  <c r="L146" i="29"/>
  <c r="L165" i="29"/>
  <c r="M26" i="29"/>
  <c r="H194" i="29"/>
  <c r="M59" i="29"/>
  <c r="L162" i="29"/>
  <c r="L143" i="29"/>
  <c r="M23" i="29"/>
  <c r="L66" i="29"/>
  <c r="K150" i="29"/>
  <c r="K169" i="29"/>
  <c r="L30" i="29"/>
  <c r="K37" i="29"/>
  <c r="K153" i="29"/>
  <c r="K172" i="29"/>
  <c r="L69" i="29"/>
  <c r="L33" i="29"/>
  <c r="K152" i="29"/>
  <c r="L68" i="29"/>
  <c r="K171" i="29"/>
  <c r="L32" i="29"/>
  <c r="K163" i="29"/>
  <c r="L60" i="29"/>
  <c r="K144" i="29"/>
  <c r="L24" i="29"/>
  <c r="Q151" i="29"/>
  <c r="Q170" i="29"/>
  <c r="R67" i="29"/>
  <c r="R31" i="29"/>
  <c r="H19" i="28"/>
  <c r="H8" i="28"/>
  <c r="H11" i="28" s="1"/>
  <c r="J74" i="29"/>
  <c r="I16" i="28"/>
  <c r="L70" i="29"/>
  <c r="K154" i="29"/>
  <c r="K173" i="29"/>
  <c r="L34" i="29"/>
  <c r="M71" i="29"/>
  <c r="L155" i="29"/>
  <c r="L174" i="29"/>
  <c r="M35" i="29"/>
  <c r="L65" i="29"/>
  <c r="K149" i="29"/>
  <c r="K168" i="29"/>
  <c r="L29" i="29"/>
  <c r="I5" i="47" l="1"/>
  <c r="H198" i="29"/>
  <c r="H200" i="29" s="1"/>
  <c r="J177" i="29"/>
  <c r="I191" i="29"/>
  <c r="I193" i="29" s="1"/>
  <c r="I196" i="29"/>
  <c r="I198" i="29" s="1"/>
  <c r="I200" i="29" s="1"/>
  <c r="J178" i="29"/>
  <c r="J179" i="29" s="1"/>
  <c r="J183" i="29"/>
  <c r="J185" i="29" s="1"/>
  <c r="K90" i="28"/>
  <c r="K93" i="28" s="1"/>
  <c r="I186" i="29"/>
  <c r="L73" i="29"/>
  <c r="L98" i="28" s="1"/>
  <c r="L90" i="28" s="1"/>
  <c r="L93" i="28" s="1"/>
  <c r="J190" i="29"/>
  <c r="J192" i="29" s="1"/>
  <c r="L37" i="29"/>
  <c r="K176" i="29"/>
  <c r="K183" i="29" s="1"/>
  <c r="K185" i="29" s="1"/>
  <c r="J158" i="29"/>
  <c r="J189" i="29"/>
  <c r="J191" i="29" s="1"/>
  <c r="J182" i="29"/>
  <c r="J184" i="29" s="1"/>
  <c r="K157" i="29"/>
  <c r="K189" i="29" s="1"/>
  <c r="J16" i="28"/>
  <c r="K74" i="29"/>
  <c r="N61" i="29"/>
  <c r="M145" i="29"/>
  <c r="M164" i="29"/>
  <c r="N25" i="29"/>
  <c r="S67" i="29"/>
  <c r="R170" i="29"/>
  <c r="R151" i="29"/>
  <c r="S31" i="29"/>
  <c r="L152" i="29"/>
  <c r="L171" i="29"/>
  <c r="M68" i="29"/>
  <c r="M32" i="29"/>
  <c r="M70" i="29"/>
  <c r="L173" i="29"/>
  <c r="L154" i="29"/>
  <c r="M34" i="29"/>
  <c r="M66" i="29"/>
  <c r="L169" i="29"/>
  <c r="L150" i="29"/>
  <c r="M30" i="29"/>
  <c r="M143" i="29"/>
  <c r="M162" i="29"/>
  <c r="N59" i="29"/>
  <c r="N23" i="29"/>
  <c r="N62" i="29"/>
  <c r="M165" i="29"/>
  <c r="M146" i="29"/>
  <c r="N26" i="29"/>
  <c r="N167" i="29"/>
  <c r="N148" i="29"/>
  <c r="O64" i="29"/>
  <c r="O28" i="29"/>
  <c r="M65" i="29"/>
  <c r="L168" i="29"/>
  <c r="L149" i="29"/>
  <c r="M29" i="29"/>
  <c r="M174" i="29"/>
  <c r="N71" i="29"/>
  <c r="M155" i="29"/>
  <c r="N35" i="29"/>
  <c r="I8" i="28"/>
  <c r="I11" i="28" s="1"/>
  <c r="I19" i="28"/>
  <c r="M60" i="29"/>
  <c r="L163" i="29"/>
  <c r="L144" i="29"/>
  <c r="M24" i="29"/>
  <c r="L172" i="29"/>
  <c r="M69" i="29"/>
  <c r="L153" i="29"/>
  <c r="M33" i="29"/>
  <c r="L147" i="29"/>
  <c r="M63" i="29"/>
  <c r="L166" i="29"/>
  <c r="M27" i="29"/>
  <c r="J5" i="47" l="1"/>
  <c r="I194" i="29"/>
  <c r="K177" i="29"/>
  <c r="K190" i="29"/>
  <c r="K192" i="29" s="1"/>
  <c r="J186" i="29"/>
  <c r="L101" i="28"/>
  <c r="J193" i="29"/>
  <c r="J196" i="29"/>
  <c r="J197" i="29"/>
  <c r="K158" i="29"/>
  <c r="L157" i="29"/>
  <c r="L189" i="29" s="1"/>
  <c r="K178" i="29"/>
  <c r="K179" i="29" s="1"/>
  <c r="L176" i="29"/>
  <c r="L183" i="29" s="1"/>
  <c r="L185" i="29" s="1"/>
  <c r="K182" i="29"/>
  <c r="K184" i="29" s="1"/>
  <c r="K186" i="29" s="1"/>
  <c r="M73" i="29"/>
  <c r="M98" i="28" s="1"/>
  <c r="M90" i="28" s="1"/>
  <c r="M93" i="28" s="1"/>
  <c r="M172" i="29"/>
  <c r="M153" i="29"/>
  <c r="N69" i="29"/>
  <c r="N33" i="29"/>
  <c r="M37" i="29"/>
  <c r="N70" i="29"/>
  <c r="M173" i="29"/>
  <c r="M154" i="29"/>
  <c r="N34" i="29"/>
  <c r="N155" i="29"/>
  <c r="O71" i="29"/>
  <c r="N174" i="29"/>
  <c r="O35" i="29"/>
  <c r="T67" i="29"/>
  <c r="S170" i="29"/>
  <c r="S151" i="29"/>
  <c r="T31" i="29"/>
  <c r="O62" i="29"/>
  <c r="N146" i="29"/>
  <c r="N165" i="29"/>
  <c r="O26" i="29"/>
  <c r="K16" i="28"/>
  <c r="L74" i="29"/>
  <c r="N68" i="29"/>
  <c r="M152" i="29"/>
  <c r="M171" i="29"/>
  <c r="N32" i="29"/>
  <c r="M166" i="29"/>
  <c r="M147" i="29"/>
  <c r="N63" i="29"/>
  <c r="N27" i="29"/>
  <c r="P64" i="29"/>
  <c r="O148" i="29"/>
  <c r="O167" i="29"/>
  <c r="P28" i="29"/>
  <c r="O59" i="29"/>
  <c r="N143" i="29"/>
  <c r="N162" i="29"/>
  <c r="O23" i="29"/>
  <c r="J19" i="28"/>
  <c r="J8" i="28"/>
  <c r="J11" i="28" s="1"/>
  <c r="M169" i="29"/>
  <c r="N66" i="29"/>
  <c r="M150" i="29"/>
  <c r="N30" i="29"/>
  <c r="M163" i="29"/>
  <c r="M144" i="29"/>
  <c r="N60" i="29"/>
  <c r="N24" i="29"/>
  <c r="M168" i="29"/>
  <c r="M149" i="29"/>
  <c r="N65" i="29"/>
  <c r="N29" i="29"/>
  <c r="O61" i="29"/>
  <c r="N164" i="29"/>
  <c r="N145" i="29"/>
  <c r="O25" i="29"/>
  <c r="K191" i="29"/>
  <c r="K197" i="29" l="1"/>
  <c r="K5" i="47"/>
  <c r="K193" i="29"/>
  <c r="J194" i="29"/>
  <c r="J198" i="29"/>
  <c r="J200" i="29" s="1"/>
  <c r="L182" i="29"/>
  <c r="L184" i="29" s="1"/>
  <c r="L186" i="29" s="1"/>
  <c r="M101" i="28"/>
  <c r="L178" i="29"/>
  <c r="L179" i="29" s="1"/>
  <c r="L190" i="29"/>
  <c r="L192" i="29" s="1"/>
  <c r="L158" i="29"/>
  <c r="M176" i="29"/>
  <c r="M183" i="29" s="1"/>
  <c r="M185" i="29" s="1"/>
  <c r="N73" i="29"/>
  <c r="N98" i="28" s="1"/>
  <c r="N90" i="28" s="1"/>
  <c r="N93" i="28" s="1"/>
  <c r="M157" i="29"/>
  <c r="M189" i="29" s="1"/>
  <c r="L177" i="29"/>
  <c r="K194" i="29"/>
  <c r="K196" i="29"/>
  <c r="K198" i="29" s="1"/>
  <c r="K200" i="29" s="1"/>
  <c r="O68" i="29"/>
  <c r="N171" i="29"/>
  <c r="N152" i="29"/>
  <c r="O32" i="29"/>
  <c r="O165" i="29"/>
  <c r="O146" i="29"/>
  <c r="P62" i="29"/>
  <c r="P26" i="29"/>
  <c r="O66" i="29"/>
  <c r="N150" i="29"/>
  <c r="N169" i="29"/>
  <c r="O30" i="29"/>
  <c r="O69" i="29"/>
  <c r="N153" i="29"/>
  <c r="N172" i="29"/>
  <c r="O33" i="29"/>
  <c r="O60" i="29"/>
  <c r="N163" i="29"/>
  <c r="N144" i="29"/>
  <c r="O24" i="29"/>
  <c r="P59" i="29"/>
  <c r="O162" i="29"/>
  <c r="O143" i="29"/>
  <c r="P23" i="29"/>
  <c r="N166" i="29"/>
  <c r="O63" i="29"/>
  <c r="N147" i="29"/>
  <c r="O27" i="29"/>
  <c r="U67" i="29"/>
  <c r="T170" i="29"/>
  <c r="T151" i="29"/>
  <c r="U31" i="29"/>
  <c r="N149" i="29"/>
  <c r="O65" i="29"/>
  <c r="N168" i="29"/>
  <c r="O29" i="29"/>
  <c r="P71" i="29"/>
  <c r="O174" i="29"/>
  <c r="O155" i="29"/>
  <c r="P35" i="29"/>
  <c r="O70" i="29"/>
  <c r="N154" i="29"/>
  <c r="N173" i="29"/>
  <c r="O34" i="29"/>
  <c r="L16" i="28"/>
  <c r="M74" i="29"/>
  <c r="L191" i="29"/>
  <c r="Q64" i="29"/>
  <c r="P167" i="29"/>
  <c r="P148" i="29"/>
  <c r="Q28" i="29"/>
  <c r="N37" i="29"/>
  <c r="O145" i="29"/>
  <c r="P61" i="29"/>
  <c r="O164" i="29"/>
  <c r="P25" i="29"/>
  <c r="K19" i="28"/>
  <c r="K8" i="28"/>
  <c r="K11" i="28" s="1"/>
  <c r="L5" i="47" l="1"/>
  <c r="M182" i="29"/>
  <c r="L196" i="29"/>
  <c r="L197" i="29"/>
  <c r="M190" i="29"/>
  <c r="M192" i="29" s="1"/>
  <c r="M158" i="29"/>
  <c r="M178" i="29"/>
  <c r="M179" i="29" s="1"/>
  <c r="M177" i="29"/>
  <c r="L193" i="29"/>
  <c r="L194" i="29" s="1"/>
  <c r="O73" i="29"/>
  <c r="O98" i="28" s="1"/>
  <c r="N157" i="29"/>
  <c r="N101" i="28"/>
  <c r="N176" i="29"/>
  <c r="N190" i="29" s="1"/>
  <c r="N192" i="29" s="1"/>
  <c r="O154" i="29"/>
  <c r="P70" i="29"/>
  <c r="O173" i="29"/>
  <c r="P34" i="29"/>
  <c r="U151" i="29"/>
  <c r="U170" i="29"/>
  <c r="V67" i="29"/>
  <c r="V31" i="29"/>
  <c r="Q59" i="29"/>
  <c r="P162" i="29"/>
  <c r="P143" i="29"/>
  <c r="Q23" i="29"/>
  <c r="O144" i="29"/>
  <c r="O163" i="29"/>
  <c r="P60" i="29"/>
  <c r="P24" i="29"/>
  <c r="Q62" i="29"/>
  <c r="P165" i="29"/>
  <c r="P146" i="29"/>
  <c r="Q26" i="29"/>
  <c r="P65" i="29"/>
  <c r="O149" i="29"/>
  <c r="O168" i="29"/>
  <c r="P29" i="29"/>
  <c r="L19" i="28"/>
  <c r="L8" i="28"/>
  <c r="L11" i="28" s="1"/>
  <c r="O37" i="29"/>
  <c r="D34" i="47" s="1"/>
  <c r="M191" i="29"/>
  <c r="Q71" i="29"/>
  <c r="P174" i="29"/>
  <c r="P155" i="29"/>
  <c r="Q35" i="29"/>
  <c r="M184" i="29"/>
  <c r="M186" i="29" s="1"/>
  <c r="M196" i="29"/>
  <c r="Q167" i="29"/>
  <c r="Q148" i="29"/>
  <c r="R64" i="29"/>
  <c r="R28" i="29"/>
  <c r="P63" i="29"/>
  <c r="O147" i="29"/>
  <c r="O166" i="29"/>
  <c r="P27" i="29"/>
  <c r="O153" i="29"/>
  <c r="O172" i="29"/>
  <c r="P69" i="29"/>
  <c r="P33" i="29"/>
  <c r="O150" i="29"/>
  <c r="O169" i="29"/>
  <c r="P66" i="29"/>
  <c r="P30" i="29"/>
  <c r="O152" i="29"/>
  <c r="O171" i="29"/>
  <c r="P68" i="29"/>
  <c r="P32" i="29"/>
  <c r="Q61" i="29"/>
  <c r="P145" i="29"/>
  <c r="P164" i="29"/>
  <c r="Q25" i="29"/>
  <c r="M16" i="28"/>
  <c r="N74" i="29"/>
  <c r="M197" i="29" l="1"/>
  <c r="M193" i="29"/>
  <c r="M5" i="47"/>
  <c r="L198" i="29"/>
  <c r="L200" i="29" s="1"/>
  <c r="M198" i="29"/>
  <c r="M200" i="29" s="1"/>
  <c r="M194" i="29"/>
  <c r="N158" i="29"/>
  <c r="N177" i="29"/>
  <c r="N182" i="29"/>
  <c r="N184" i="29" s="1"/>
  <c r="N189" i="29"/>
  <c r="N191" i="29" s="1"/>
  <c r="N193" i="29" s="1"/>
  <c r="N178" i="29"/>
  <c r="N179" i="29" s="1"/>
  <c r="O101" i="28"/>
  <c r="O90" i="28"/>
  <c r="O93" i="28" s="1"/>
  <c r="N183" i="29"/>
  <c r="N185" i="29" s="1"/>
  <c r="P73" i="29"/>
  <c r="P98" i="28" s="1"/>
  <c r="O176" i="29"/>
  <c r="O190" i="29" s="1"/>
  <c r="O192" i="29" s="1"/>
  <c r="O157" i="29"/>
  <c r="O182" i="29" s="1"/>
  <c r="P150" i="29"/>
  <c r="Q66" i="29"/>
  <c r="P169" i="29"/>
  <c r="Q30" i="29"/>
  <c r="V151" i="29"/>
  <c r="W67" i="29"/>
  <c r="V170" i="29"/>
  <c r="W31" i="29"/>
  <c r="P147" i="29"/>
  <c r="P166" i="29"/>
  <c r="Q63" i="29"/>
  <c r="Q27" i="29"/>
  <c r="R62" i="29"/>
  <c r="Q146" i="29"/>
  <c r="Q165" i="29"/>
  <c r="R26" i="29"/>
  <c r="Q60" i="29"/>
  <c r="P163" i="29"/>
  <c r="P144" i="29"/>
  <c r="Q24" i="29"/>
  <c r="R59" i="29"/>
  <c r="Q162" i="29"/>
  <c r="Q143" i="29"/>
  <c r="R23" i="29"/>
  <c r="Q174" i="29"/>
  <c r="Q155" i="29"/>
  <c r="R71" i="29"/>
  <c r="R35" i="29"/>
  <c r="Q69" i="29"/>
  <c r="P153" i="29"/>
  <c r="P172" i="29"/>
  <c r="Q33" i="29"/>
  <c r="P37" i="29"/>
  <c r="M19" i="28"/>
  <c r="M8" i="28"/>
  <c r="M11" i="28" s="1"/>
  <c r="Q145" i="29"/>
  <c r="Q164" i="29"/>
  <c r="R61" i="29"/>
  <c r="R25" i="29"/>
  <c r="S64" i="29"/>
  <c r="R148" i="29"/>
  <c r="R167" i="29"/>
  <c r="S28" i="29"/>
  <c r="P149" i="29"/>
  <c r="P168" i="29"/>
  <c r="Q65" i="29"/>
  <c r="Q29" i="29"/>
  <c r="P152" i="29"/>
  <c r="Q68" i="29"/>
  <c r="P171" i="29"/>
  <c r="Q32" i="29"/>
  <c r="N16" i="28"/>
  <c r="O74" i="29"/>
  <c r="Q70" i="29"/>
  <c r="P154" i="29"/>
  <c r="P173" i="29"/>
  <c r="Q34" i="29"/>
  <c r="N5" i="47" l="1"/>
  <c r="N197" i="29"/>
  <c r="O158" i="29"/>
  <c r="N196" i="29"/>
  <c r="N198" i="29" s="1"/>
  <c r="N200" i="29" s="1"/>
  <c r="N186" i="29"/>
  <c r="N194" i="29" s="1"/>
  <c r="O177" i="29"/>
  <c r="O189" i="29"/>
  <c r="O191" i="29" s="1"/>
  <c r="O193" i="29" s="1"/>
  <c r="P74" i="29"/>
  <c r="O16" i="28"/>
  <c r="P90" i="28"/>
  <c r="P93" i="28" s="1"/>
  <c r="P101" i="28"/>
  <c r="Q37" i="29"/>
  <c r="O178" i="29"/>
  <c r="O179" i="29" s="1"/>
  <c r="O183" i="29"/>
  <c r="O185" i="29" s="1"/>
  <c r="Q73" i="29"/>
  <c r="Q98" i="28" s="1"/>
  <c r="P157" i="29"/>
  <c r="P189" i="29" s="1"/>
  <c r="P176" i="29"/>
  <c r="P190" i="29" s="1"/>
  <c r="P192" i="29" s="1"/>
  <c r="W151" i="29"/>
  <c r="X67" i="29"/>
  <c r="W170" i="29"/>
  <c r="X31" i="29"/>
  <c r="S167" i="29"/>
  <c r="T64" i="29"/>
  <c r="S148" i="29"/>
  <c r="T28" i="29"/>
  <c r="R162" i="29"/>
  <c r="S59" i="29"/>
  <c r="R143" i="29"/>
  <c r="S23" i="29"/>
  <c r="R63" i="29"/>
  <c r="Q147" i="29"/>
  <c r="Q166" i="29"/>
  <c r="R27" i="29"/>
  <c r="O184" i="29"/>
  <c r="R65" i="29"/>
  <c r="Q149" i="29"/>
  <c r="Q168" i="29"/>
  <c r="R29" i="29"/>
  <c r="R68" i="29"/>
  <c r="Q171" i="29"/>
  <c r="Q152" i="29"/>
  <c r="R32" i="29"/>
  <c r="R155" i="29"/>
  <c r="S71" i="29"/>
  <c r="R174" i="29"/>
  <c r="S35" i="29"/>
  <c r="R146" i="29"/>
  <c r="R165" i="29"/>
  <c r="S62" i="29"/>
  <c r="S26" i="29"/>
  <c r="R69" i="29"/>
  <c r="Q172" i="29"/>
  <c r="Q153" i="29"/>
  <c r="R33" i="29"/>
  <c r="R60" i="29"/>
  <c r="Q163" i="29"/>
  <c r="Q144" i="29"/>
  <c r="R24" i="29"/>
  <c r="N8" i="28"/>
  <c r="N11" i="28" s="1"/>
  <c r="N19" i="28"/>
  <c r="Q154" i="29"/>
  <c r="Q173" i="29"/>
  <c r="R70" i="29"/>
  <c r="R34" i="29"/>
  <c r="R164" i="29"/>
  <c r="S61" i="29"/>
  <c r="R145" i="29"/>
  <c r="S25" i="29"/>
  <c r="Q150" i="29"/>
  <c r="Q169" i="29"/>
  <c r="R66" i="29"/>
  <c r="R30" i="29"/>
  <c r="O5" i="47" l="1"/>
  <c r="P177" i="29"/>
  <c r="Q74" i="29"/>
  <c r="Q90" i="28"/>
  <c r="Q93" i="28" s="1"/>
  <c r="Q101" i="28"/>
  <c r="O196" i="29"/>
  <c r="P178" i="29"/>
  <c r="P179" i="29" s="1"/>
  <c r="O186" i="29"/>
  <c r="O194" i="29" s="1"/>
  <c r="O197" i="29"/>
  <c r="O8" i="28"/>
  <c r="O11" i="28" s="1"/>
  <c r="O19" i="28"/>
  <c r="P16" i="28"/>
  <c r="P183" i="29"/>
  <c r="P185" i="29" s="1"/>
  <c r="P158" i="29"/>
  <c r="P182" i="29"/>
  <c r="Q157" i="29"/>
  <c r="Q189" i="29" s="1"/>
  <c r="Q176" i="29"/>
  <c r="Q183" i="29" s="1"/>
  <c r="Q185" i="29" s="1"/>
  <c r="R73" i="29"/>
  <c r="S63" i="29"/>
  <c r="R166" i="29"/>
  <c r="R147" i="29"/>
  <c r="S27" i="29"/>
  <c r="R37" i="29"/>
  <c r="S146" i="29"/>
  <c r="T62" i="29"/>
  <c r="S165" i="29"/>
  <c r="T26" i="29"/>
  <c r="Y67" i="29"/>
  <c r="X151" i="29"/>
  <c r="X170" i="29"/>
  <c r="Y31" i="29"/>
  <c r="S69" i="29"/>
  <c r="R153" i="29"/>
  <c r="R172" i="29"/>
  <c r="S33" i="29"/>
  <c r="S68" i="29"/>
  <c r="R152" i="29"/>
  <c r="R171" i="29"/>
  <c r="S32" i="29"/>
  <c r="P191" i="29"/>
  <c r="P193" i="29" s="1"/>
  <c r="P197" i="29"/>
  <c r="R163" i="29"/>
  <c r="R144" i="29"/>
  <c r="S60" i="29"/>
  <c r="S24" i="29"/>
  <c r="S65" i="29"/>
  <c r="R168" i="29"/>
  <c r="R149" i="29"/>
  <c r="S29" i="29"/>
  <c r="T61" i="29"/>
  <c r="S145" i="29"/>
  <c r="S164" i="29"/>
  <c r="T25" i="29"/>
  <c r="S66" i="29"/>
  <c r="R150" i="29"/>
  <c r="R169" i="29"/>
  <c r="S30" i="29"/>
  <c r="S143" i="29"/>
  <c r="T59" i="29"/>
  <c r="S162" i="29"/>
  <c r="T23" i="29"/>
  <c r="U64" i="29"/>
  <c r="T148" i="29"/>
  <c r="T167" i="29"/>
  <c r="U28" i="29"/>
  <c r="S70" i="29"/>
  <c r="R173" i="29"/>
  <c r="R154" i="29"/>
  <c r="S34" i="29"/>
  <c r="S174" i="29"/>
  <c r="S155" i="29"/>
  <c r="T71" i="29"/>
  <c r="T35" i="29"/>
  <c r="P196" i="29" l="1"/>
  <c r="P198" i="29" s="1"/>
  <c r="Q16" i="28"/>
  <c r="Q8" i="28" s="1"/>
  <c r="Q11" i="28" s="1"/>
  <c r="O198" i="29"/>
  <c r="P184" i="29"/>
  <c r="P186" i="29" s="1"/>
  <c r="P194" i="29" s="1"/>
  <c r="Q177" i="29"/>
  <c r="R74" i="29"/>
  <c r="R98" i="28"/>
  <c r="Q182" i="29"/>
  <c r="Q184" i="29" s="1"/>
  <c r="Q186" i="29" s="1"/>
  <c r="P8" i="28"/>
  <c r="P11" i="28" s="1"/>
  <c r="P19" i="28"/>
  <c r="Q178" i="29"/>
  <c r="Q179" i="29" s="1"/>
  <c r="Q158" i="29"/>
  <c r="Q190" i="29"/>
  <c r="Q192" i="29" s="1"/>
  <c r="S73" i="29"/>
  <c r="R176" i="29"/>
  <c r="R183" i="29" s="1"/>
  <c r="R185" i="29" s="1"/>
  <c r="R157" i="29"/>
  <c r="R189" i="29" s="1"/>
  <c r="U61" i="29"/>
  <c r="T145" i="29"/>
  <c r="T164" i="29"/>
  <c r="U25" i="29"/>
  <c r="S163" i="29"/>
  <c r="T60" i="29"/>
  <c r="S144" i="29"/>
  <c r="T24" i="29"/>
  <c r="S173" i="29"/>
  <c r="S154" i="29"/>
  <c r="T70" i="29"/>
  <c r="T34" i="29"/>
  <c r="S166" i="29"/>
  <c r="S147" i="29"/>
  <c r="T63" i="29"/>
  <c r="T27" i="29"/>
  <c r="T68" i="29"/>
  <c r="S171" i="29"/>
  <c r="S152" i="29"/>
  <c r="T32" i="29"/>
  <c r="U62" i="29"/>
  <c r="T146" i="29"/>
  <c r="T165" i="29"/>
  <c r="U26" i="29"/>
  <c r="Q191" i="29"/>
  <c r="U59" i="29"/>
  <c r="T143" i="29"/>
  <c r="T162" i="29"/>
  <c r="U23" i="29"/>
  <c r="T69" i="29"/>
  <c r="S172" i="29"/>
  <c r="S153" i="29"/>
  <c r="T33" i="29"/>
  <c r="S37" i="29"/>
  <c r="U71" i="29"/>
  <c r="T174" i="29"/>
  <c r="T155" i="29"/>
  <c r="U35" i="29"/>
  <c r="T66" i="29"/>
  <c r="S150" i="29"/>
  <c r="S169" i="29"/>
  <c r="T30" i="29"/>
  <c r="S168" i="29"/>
  <c r="T65" i="29"/>
  <c r="S149" i="29"/>
  <c r="T29" i="29"/>
  <c r="V64" i="29"/>
  <c r="U148" i="29"/>
  <c r="U167" i="29"/>
  <c r="V28" i="29"/>
  <c r="Y151" i="29"/>
  <c r="Z67" i="29"/>
  <c r="Y170" i="29"/>
  <c r="Z31" i="29"/>
  <c r="Q19" i="28" l="1"/>
  <c r="Q196" i="29"/>
  <c r="Q197" i="29"/>
  <c r="S74" i="29"/>
  <c r="S98" i="28"/>
  <c r="R90" i="28"/>
  <c r="R93" i="28" s="1"/>
  <c r="R101" i="28"/>
  <c r="R16" i="28"/>
  <c r="Q193" i="29"/>
  <c r="Q194" i="29" s="1"/>
  <c r="R177" i="29"/>
  <c r="R182" i="29"/>
  <c r="R196" i="29" s="1"/>
  <c r="R158" i="29"/>
  <c r="R190" i="29"/>
  <c r="R192" i="29" s="1"/>
  <c r="S157" i="29"/>
  <c r="T73" i="29"/>
  <c r="R178" i="29"/>
  <c r="R179" i="29" s="1"/>
  <c r="S176" i="29"/>
  <c r="T37" i="29"/>
  <c r="Z170" i="29"/>
  <c r="AA67" i="29"/>
  <c r="Z151" i="29"/>
  <c r="AA31" i="29"/>
  <c r="U162" i="29"/>
  <c r="V59" i="29"/>
  <c r="U143" i="29"/>
  <c r="V23" i="29"/>
  <c r="T166" i="29"/>
  <c r="T147" i="29"/>
  <c r="U63" i="29"/>
  <c r="U27" i="29"/>
  <c r="T163" i="29"/>
  <c r="U60" i="29"/>
  <c r="T144" i="29"/>
  <c r="U24" i="29"/>
  <c r="T150" i="29"/>
  <c r="U66" i="29"/>
  <c r="T169" i="29"/>
  <c r="U30" i="29"/>
  <c r="T171" i="29"/>
  <c r="T152" i="29"/>
  <c r="U68" i="29"/>
  <c r="U32" i="29"/>
  <c r="U69" i="29"/>
  <c r="T172" i="29"/>
  <c r="T153" i="29"/>
  <c r="U33" i="29"/>
  <c r="T173" i="29"/>
  <c r="U70" i="29"/>
  <c r="T154" i="29"/>
  <c r="U34" i="29"/>
  <c r="V71" i="29"/>
  <c r="U155" i="29"/>
  <c r="U174" i="29"/>
  <c r="V35" i="29"/>
  <c r="W64" i="29"/>
  <c r="V167" i="29"/>
  <c r="V148" i="29"/>
  <c r="W28" i="29"/>
  <c r="R191" i="29"/>
  <c r="T168" i="29"/>
  <c r="U65" i="29"/>
  <c r="T149" i="29"/>
  <c r="U29" i="29"/>
  <c r="V62" i="29"/>
  <c r="U146" i="29"/>
  <c r="U165" i="29"/>
  <c r="V26" i="29"/>
  <c r="U164" i="29"/>
  <c r="U145" i="29"/>
  <c r="V61" i="29"/>
  <c r="V25" i="29"/>
  <c r="Q198" i="29" l="1"/>
  <c r="S158" i="29"/>
  <c r="S90" i="28"/>
  <c r="S93" i="28" s="1"/>
  <c r="S101" i="28"/>
  <c r="S16" i="28"/>
  <c r="R8" i="28"/>
  <c r="R11" i="28" s="1"/>
  <c r="R19" i="28"/>
  <c r="R184" i="29"/>
  <c r="R186" i="29" s="1"/>
  <c r="R197" i="29"/>
  <c r="R198" i="29" s="1"/>
  <c r="R193" i="29"/>
  <c r="T74" i="29"/>
  <c r="T98" i="28"/>
  <c r="S178" i="29"/>
  <c r="S179" i="29" s="1"/>
  <c r="S182" i="29"/>
  <c r="S184" i="29" s="1"/>
  <c r="S189" i="29"/>
  <c r="S177" i="29"/>
  <c r="S190" i="29"/>
  <c r="S192" i="29" s="1"/>
  <c r="S183" i="29"/>
  <c r="S185" i="29" s="1"/>
  <c r="T176" i="29"/>
  <c r="T190" i="29" s="1"/>
  <c r="T192" i="29" s="1"/>
  <c r="U37" i="29"/>
  <c r="T157" i="29"/>
  <c r="U73" i="29"/>
  <c r="V145" i="29"/>
  <c r="W61" i="29"/>
  <c r="V164" i="29"/>
  <c r="W25" i="29"/>
  <c r="U166" i="29"/>
  <c r="U147" i="29"/>
  <c r="V63" i="29"/>
  <c r="V27" i="29"/>
  <c r="U171" i="29"/>
  <c r="V68" i="29"/>
  <c r="U152" i="29"/>
  <c r="V32" i="29"/>
  <c r="AB67" i="29"/>
  <c r="AA170" i="29"/>
  <c r="AA151" i="29"/>
  <c r="AB31" i="29"/>
  <c r="V155" i="29"/>
  <c r="W71" i="29"/>
  <c r="V174" i="29"/>
  <c r="W35" i="29"/>
  <c r="X64" i="29"/>
  <c r="W167" i="29"/>
  <c r="W148" i="29"/>
  <c r="X28" i="29"/>
  <c r="U172" i="29"/>
  <c r="V69" i="29"/>
  <c r="U153" i="29"/>
  <c r="V33" i="29"/>
  <c r="U144" i="29"/>
  <c r="U163" i="29"/>
  <c r="V60" i="29"/>
  <c r="V24" i="29"/>
  <c r="V143" i="29"/>
  <c r="W59" i="29"/>
  <c r="V162" i="29"/>
  <c r="W23" i="29"/>
  <c r="V70" i="29"/>
  <c r="U173" i="29"/>
  <c r="U154" i="29"/>
  <c r="V34" i="29"/>
  <c r="V146" i="29"/>
  <c r="V165" i="29"/>
  <c r="W62" i="29"/>
  <c r="W26" i="29"/>
  <c r="U169" i="29"/>
  <c r="U150" i="29"/>
  <c r="V66" i="29"/>
  <c r="V30" i="29"/>
  <c r="V65" i="29"/>
  <c r="U168" i="29"/>
  <c r="U149" i="29"/>
  <c r="V29" i="29"/>
  <c r="S197" i="29" l="1"/>
  <c r="R194" i="29"/>
  <c r="S191" i="29"/>
  <c r="S193" i="29" s="1"/>
  <c r="S196" i="29"/>
  <c r="S198" i="29" s="1"/>
  <c r="T90" i="28"/>
  <c r="T93" i="28" s="1"/>
  <c r="T101" i="28"/>
  <c r="U74" i="29"/>
  <c r="U98" i="28"/>
  <c r="T16" i="28"/>
  <c r="S8" i="28"/>
  <c r="S11" i="28" s="1"/>
  <c r="S19" i="28"/>
  <c r="T183" i="29"/>
  <c r="T185" i="29" s="1"/>
  <c r="T178" i="29"/>
  <c r="T179" i="29" s="1"/>
  <c r="T182" i="29"/>
  <c r="T184" i="29" s="1"/>
  <c r="T177" i="29"/>
  <c r="T189" i="29"/>
  <c r="T191" i="29" s="1"/>
  <c r="T193" i="29" s="1"/>
  <c r="S186" i="29"/>
  <c r="U176" i="29"/>
  <c r="V73" i="29"/>
  <c r="U157" i="29"/>
  <c r="U189" i="29" s="1"/>
  <c r="T158" i="29"/>
  <c r="W146" i="29"/>
  <c r="W165" i="29"/>
  <c r="X62" i="29"/>
  <c r="X26" i="29"/>
  <c r="V153" i="29"/>
  <c r="V172" i="29"/>
  <c r="W69" i="29"/>
  <c r="W33" i="29"/>
  <c r="W68" i="29"/>
  <c r="V171" i="29"/>
  <c r="V152" i="29"/>
  <c r="W32" i="29"/>
  <c r="W174" i="29"/>
  <c r="X71" i="29"/>
  <c r="W155" i="29"/>
  <c r="X35" i="29"/>
  <c r="V37" i="29"/>
  <c r="X167" i="29"/>
  <c r="X148" i="29"/>
  <c r="Y64" i="29"/>
  <c r="Y28" i="29"/>
  <c r="V173" i="29"/>
  <c r="V154" i="29"/>
  <c r="W70" i="29"/>
  <c r="W34" i="29"/>
  <c r="V163" i="29"/>
  <c r="V144" i="29"/>
  <c r="W60" i="29"/>
  <c r="W24" i="29"/>
  <c r="AB151" i="29"/>
  <c r="AB170" i="29"/>
  <c r="AC67" i="29"/>
  <c r="AC31" i="29"/>
  <c r="W145" i="29"/>
  <c r="W164" i="29"/>
  <c r="X61" i="29"/>
  <c r="X25" i="29"/>
  <c r="W162" i="29"/>
  <c r="W143" i="29"/>
  <c r="X59" i="29"/>
  <c r="X23" i="29"/>
  <c r="V169" i="29"/>
  <c r="V150" i="29"/>
  <c r="W66" i="29"/>
  <c r="W30" i="29"/>
  <c r="V168" i="29"/>
  <c r="V149" i="29"/>
  <c r="W65" i="29"/>
  <c r="W29" i="29"/>
  <c r="V147" i="29"/>
  <c r="V166" i="29"/>
  <c r="W63" i="29"/>
  <c r="W27" i="29"/>
  <c r="T186" i="29" l="1"/>
  <c r="T194" i="29" s="1"/>
  <c r="T196" i="29"/>
  <c r="T197" i="29"/>
  <c r="S194" i="29"/>
  <c r="U158" i="29"/>
  <c r="U90" i="28"/>
  <c r="U93" i="28" s="1"/>
  <c r="U101" i="28"/>
  <c r="U16" i="28"/>
  <c r="V74" i="29"/>
  <c r="V98" i="28"/>
  <c r="U177" i="29"/>
  <c r="T8" i="28"/>
  <c r="T11" i="28" s="1"/>
  <c r="T19" i="28"/>
  <c r="U190" i="29"/>
  <c r="U192" i="29" s="1"/>
  <c r="U183" i="29"/>
  <c r="U185" i="29" s="1"/>
  <c r="U178" i="29"/>
  <c r="U179" i="29" s="1"/>
  <c r="V176" i="29"/>
  <c r="V183" i="29" s="1"/>
  <c r="V185" i="29" s="1"/>
  <c r="U182" i="29"/>
  <c r="U184" i="29" s="1"/>
  <c r="V157" i="29"/>
  <c r="W73" i="29"/>
  <c r="Y71" i="29"/>
  <c r="X174" i="29"/>
  <c r="X155" i="29"/>
  <c r="Y35" i="29"/>
  <c r="W152" i="29"/>
  <c r="X68" i="29"/>
  <c r="W171" i="29"/>
  <c r="X32" i="29"/>
  <c r="W172" i="29"/>
  <c r="X69" i="29"/>
  <c r="W153" i="29"/>
  <c r="X33" i="29"/>
  <c r="X60" i="29"/>
  <c r="W163" i="29"/>
  <c r="W144" i="29"/>
  <c r="X24" i="29"/>
  <c r="Y59" i="29"/>
  <c r="X143" i="29"/>
  <c r="X162" i="29"/>
  <c r="Y23" i="29"/>
  <c r="AC170" i="29"/>
  <c r="AD67" i="29"/>
  <c r="AC151" i="29"/>
  <c r="AD31" i="29"/>
  <c r="W173" i="29"/>
  <c r="X70" i="29"/>
  <c r="W154" i="29"/>
  <c r="X34" i="29"/>
  <c r="W168" i="29"/>
  <c r="X65" i="29"/>
  <c r="W149" i="29"/>
  <c r="X29" i="29"/>
  <c r="Y61" i="29"/>
  <c r="X145" i="29"/>
  <c r="X164" i="29"/>
  <c r="Y25" i="29"/>
  <c r="Z64" i="29"/>
  <c r="Y167" i="29"/>
  <c r="Y148" i="29"/>
  <c r="Z28" i="29"/>
  <c r="W166" i="29"/>
  <c r="W147" i="29"/>
  <c r="X63" i="29"/>
  <c r="X27" i="29"/>
  <c r="W169" i="29"/>
  <c r="X66" i="29"/>
  <c r="W150" i="29"/>
  <c r="X30" i="29"/>
  <c r="W37" i="29"/>
  <c r="Y62" i="29"/>
  <c r="X146" i="29"/>
  <c r="X165" i="29"/>
  <c r="Y26" i="29"/>
  <c r="U191" i="29"/>
  <c r="W74" i="29" l="1"/>
  <c r="T198" i="29"/>
  <c r="V158" i="29"/>
  <c r="U186" i="29"/>
  <c r="V190" i="29"/>
  <c r="V192" i="29" s="1"/>
  <c r="U196" i="29"/>
  <c r="V16" i="28"/>
  <c r="U8" i="28"/>
  <c r="U11" i="28" s="1"/>
  <c r="U19" i="28"/>
  <c r="V90" i="28"/>
  <c r="V93" i="28" s="1"/>
  <c r="CI93" i="28" s="1"/>
  <c r="CI11" i="28" s="1"/>
  <c r="V101" i="28"/>
  <c r="U193" i="29"/>
  <c r="U194" i="29" s="1"/>
  <c r="U197" i="29"/>
  <c r="V177" i="29"/>
  <c r="W157" i="29"/>
  <c r="W189" i="29" s="1"/>
  <c r="V178" i="29"/>
  <c r="V179" i="29" s="1"/>
  <c r="V182" i="29"/>
  <c r="V196" i="29" s="1"/>
  <c r="W176" i="29"/>
  <c r="W183" i="29" s="1"/>
  <c r="W185" i="29" s="1"/>
  <c r="V189" i="29"/>
  <c r="V191" i="29" s="1"/>
  <c r="X73" i="29"/>
  <c r="X149" i="29"/>
  <c r="X168" i="29"/>
  <c r="Y65" i="29"/>
  <c r="Y29" i="29"/>
  <c r="X166" i="29"/>
  <c r="Y63" i="29"/>
  <c r="X147" i="29"/>
  <c r="Y27" i="29"/>
  <c r="Z61" i="29"/>
  <c r="Y164" i="29"/>
  <c r="Y145" i="29"/>
  <c r="Z25" i="29"/>
  <c r="X163" i="29"/>
  <c r="X144" i="29"/>
  <c r="Y60" i="29"/>
  <c r="Y24" i="29"/>
  <c r="X171" i="29"/>
  <c r="Y68" i="29"/>
  <c r="X152" i="29"/>
  <c r="Y32" i="29"/>
  <c r="Y70" i="29"/>
  <c r="X173" i="29"/>
  <c r="X154" i="29"/>
  <c r="Y34" i="29"/>
  <c r="X37" i="29"/>
  <c r="X169" i="29"/>
  <c r="X150" i="29"/>
  <c r="Y66" i="29"/>
  <c r="Y30" i="29"/>
  <c r="AA64" i="29"/>
  <c r="Z167" i="29"/>
  <c r="Z148" i="29"/>
  <c r="AA28" i="29"/>
  <c r="Z59" i="29"/>
  <c r="Y162" i="29"/>
  <c r="Y143" i="29"/>
  <c r="Z23" i="29"/>
  <c r="Y69" i="29"/>
  <c r="X172" i="29"/>
  <c r="X153" i="29"/>
  <c r="Y33" i="29"/>
  <c r="Y174" i="29"/>
  <c r="Z71" i="29"/>
  <c r="Y155" i="29"/>
  <c r="Z35" i="29"/>
  <c r="AE67" i="29"/>
  <c r="AD151" i="29"/>
  <c r="AD170" i="29"/>
  <c r="AE31" i="29"/>
  <c r="Y146" i="29"/>
  <c r="Y165" i="29"/>
  <c r="Z62" i="29"/>
  <c r="Z26" i="29"/>
  <c r="X74" i="29" l="1"/>
  <c r="U198" i="29"/>
  <c r="V193" i="29"/>
  <c r="V197" i="29"/>
  <c r="W158" i="29"/>
  <c r="V184" i="29"/>
  <c r="V186" i="29" s="1"/>
  <c r="V194" i="29" s="1"/>
  <c r="V8" i="28"/>
  <c r="V11" i="28" s="1"/>
  <c r="V19" i="28"/>
  <c r="Y37" i="29"/>
  <c r="W177" i="29"/>
  <c r="W178" i="29"/>
  <c r="W179" i="29" s="1"/>
  <c r="X176" i="29"/>
  <c r="X183" i="29" s="1"/>
  <c r="X185" i="29" s="1"/>
  <c r="W190" i="29"/>
  <c r="W192" i="29" s="1"/>
  <c r="W182" i="29"/>
  <c r="W196" i="29" s="1"/>
  <c r="Y73" i="29"/>
  <c r="X157" i="29"/>
  <c r="X182" i="29" s="1"/>
  <c r="AA59" i="29"/>
  <c r="Z162" i="29"/>
  <c r="Z143" i="29"/>
  <c r="AA23" i="29"/>
  <c r="Y169" i="29"/>
  <c r="Z66" i="29"/>
  <c r="Y150" i="29"/>
  <c r="Z30" i="29"/>
  <c r="Z60" i="29"/>
  <c r="Y144" i="29"/>
  <c r="Y163" i="29"/>
  <c r="Z24" i="29"/>
  <c r="Z63" i="29"/>
  <c r="Y166" i="29"/>
  <c r="Y147" i="29"/>
  <c r="Z27" i="29"/>
  <c r="Z155" i="29"/>
  <c r="Z174" i="29"/>
  <c r="AA71" i="29"/>
  <c r="AA35" i="29"/>
  <c r="V198" i="29"/>
  <c r="Z69" i="29"/>
  <c r="Y153" i="29"/>
  <c r="Y172" i="29"/>
  <c r="Z33" i="29"/>
  <c r="AF67" i="29"/>
  <c r="AE151" i="29"/>
  <c r="AE170" i="29"/>
  <c r="AF31" i="29"/>
  <c r="AA62" i="29"/>
  <c r="Z146" i="29"/>
  <c r="Z165" i="29"/>
  <c r="AA26" i="29"/>
  <c r="AA167" i="29"/>
  <c r="AA148" i="29"/>
  <c r="AB64" i="29"/>
  <c r="AB28" i="29"/>
  <c r="Y152" i="29"/>
  <c r="Y171" i="29"/>
  <c r="Z68" i="29"/>
  <c r="Z32" i="29"/>
  <c r="W191" i="29"/>
  <c r="Y173" i="29"/>
  <c r="Y154" i="29"/>
  <c r="Z70" i="29"/>
  <c r="Z34" i="29"/>
  <c r="Z164" i="29"/>
  <c r="Z145" i="29"/>
  <c r="AA61" i="29"/>
  <c r="AA25" i="29"/>
  <c r="Y168" i="29"/>
  <c r="Z65" i="29"/>
  <c r="Y149" i="29"/>
  <c r="Z29" i="29"/>
  <c r="Y74" i="29" l="1"/>
  <c r="W184" i="29"/>
  <c r="W186" i="29" s="1"/>
  <c r="X177" i="29"/>
  <c r="W197" i="29"/>
  <c r="W198" i="29" s="1"/>
  <c r="X158" i="29"/>
  <c r="X190" i="29"/>
  <c r="X192" i="29" s="1"/>
  <c r="W193" i="29"/>
  <c r="X189" i="29"/>
  <c r="X178" i="29"/>
  <c r="X179" i="29" s="1"/>
  <c r="Z73" i="29"/>
  <c r="Y176" i="29"/>
  <c r="Y190" i="29" s="1"/>
  <c r="Y192" i="29" s="1"/>
  <c r="Y157" i="29"/>
  <c r="Y189" i="29" s="1"/>
  <c r="AA69" i="29"/>
  <c r="Z153" i="29"/>
  <c r="Z172" i="29"/>
  <c r="AA33" i="29"/>
  <c r="AA174" i="29"/>
  <c r="AA155" i="29"/>
  <c r="AB71" i="29"/>
  <c r="AB35" i="29"/>
  <c r="Z144" i="29"/>
  <c r="Z163" i="29"/>
  <c r="AA60" i="29"/>
  <c r="AA24" i="29"/>
  <c r="AC64" i="29"/>
  <c r="AB167" i="29"/>
  <c r="AB148" i="29"/>
  <c r="AC28" i="29"/>
  <c r="AA65" i="29"/>
  <c r="Z168" i="29"/>
  <c r="Z149" i="29"/>
  <c r="AA29" i="29"/>
  <c r="Z37" i="29"/>
  <c r="AB61" i="29"/>
  <c r="AA164" i="29"/>
  <c r="AA145" i="29"/>
  <c r="AB25" i="29"/>
  <c r="AG67" i="29"/>
  <c r="AF151" i="29"/>
  <c r="AF170" i="29"/>
  <c r="AG31" i="29"/>
  <c r="Z147" i="29"/>
  <c r="Z166" i="29"/>
  <c r="AA63" i="29"/>
  <c r="AA27" i="29"/>
  <c r="Z169" i="29"/>
  <c r="AA66" i="29"/>
  <c r="Z150" i="29"/>
  <c r="AA30" i="29"/>
  <c r="X184" i="29"/>
  <c r="X186" i="29" s="1"/>
  <c r="X196" i="29"/>
  <c r="AA70" i="29"/>
  <c r="Z173" i="29"/>
  <c r="Z154" i="29"/>
  <c r="AA34" i="29"/>
  <c r="AA162" i="29"/>
  <c r="AB59" i="29"/>
  <c r="AA143" i="29"/>
  <c r="AB23" i="29"/>
  <c r="Z171" i="29"/>
  <c r="Z152" i="29"/>
  <c r="AA68" i="29"/>
  <c r="AA32" i="29"/>
  <c r="AA146" i="29"/>
  <c r="AA165" i="29"/>
  <c r="AB62" i="29"/>
  <c r="AB26" i="29"/>
  <c r="Z74" i="29" l="1"/>
  <c r="W194" i="29"/>
  <c r="X197" i="29"/>
  <c r="X198" i="29" s="1"/>
  <c r="X191" i="29"/>
  <c r="X193" i="29" s="1"/>
  <c r="X194" i="29" s="1"/>
  <c r="Y183" i="29"/>
  <c r="Y185" i="29" s="1"/>
  <c r="Y177" i="29"/>
  <c r="Y178" i="29"/>
  <c r="Y179" i="29" s="1"/>
  <c r="Z157" i="29"/>
  <c r="Y158" i="29"/>
  <c r="Y182" i="29"/>
  <c r="Y184" i="29" s="1"/>
  <c r="AA73" i="29"/>
  <c r="Z176" i="29"/>
  <c r="Z183" i="29" s="1"/>
  <c r="Z185" i="29" s="1"/>
  <c r="AD64" i="29"/>
  <c r="AC148" i="29"/>
  <c r="AC167" i="29"/>
  <c r="AD28" i="29"/>
  <c r="AB68" i="29"/>
  <c r="AA171" i="29"/>
  <c r="AA152" i="29"/>
  <c r="AB32" i="29"/>
  <c r="AB66" i="29"/>
  <c r="AA169" i="29"/>
  <c r="AA150" i="29"/>
  <c r="AB30" i="29"/>
  <c r="AB145" i="29"/>
  <c r="AC61" i="29"/>
  <c r="AB164" i="29"/>
  <c r="AC25" i="29"/>
  <c r="AC71" i="29"/>
  <c r="AB174" i="29"/>
  <c r="AB155" i="29"/>
  <c r="AC35" i="29"/>
  <c r="AA154" i="29"/>
  <c r="AB70" i="29"/>
  <c r="AA173" i="29"/>
  <c r="AB34" i="29"/>
  <c r="Y191" i="29"/>
  <c r="Y193" i="29" s="1"/>
  <c r="Y197" i="29"/>
  <c r="AG151" i="29"/>
  <c r="AG170" i="29"/>
  <c r="AH67" i="29"/>
  <c r="AH31" i="29"/>
  <c r="AB165" i="29"/>
  <c r="AB146" i="29"/>
  <c r="AC62" i="29"/>
  <c r="AC26" i="29"/>
  <c r="AB162" i="29"/>
  <c r="AB143" i="29"/>
  <c r="AC59" i="29"/>
  <c r="AC23" i="29"/>
  <c r="AB63" i="29"/>
  <c r="AA147" i="29"/>
  <c r="AA166" i="29"/>
  <c r="AB27" i="29"/>
  <c r="AA37" i="29"/>
  <c r="AA149" i="29"/>
  <c r="AB65" i="29"/>
  <c r="AA168" i="29"/>
  <c r="AB29" i="29"/>
  <c r="AA144" i="29"/>
  <c r="AB60" i="29"/>
  <c r="AA163" i="29"/>
  <c r="AB24" i="29"/>
  <c r="AB69" i="29"/>
  <c r="AA153" i="29"/>
  <c r="AA172" i="29"/>
  <c r="AB33" i="29"/>
  <c r="AA74" i="29" l="1"/>
  <c r="Z158" i="29"/>
  <c r="Z178" i="29"/>
  <c r="Z179" i="29" s="1"/>
  <c r="Z189" i="29"/>
  <c r="AB37" i="29"/>
  <c r="Y196" i="29"/>
  <c r="Y198" i="29" s="1"/>
  <c r="Y186" i="29"/>
  <c r="Y194" i="29" s="1"/>
  <c r="Z177" i="29"/>
  <c r="Z182" i="29"/>
  <c r="Z184" i="29" s="1"/>
  <c r="Z186" i="29" s="1"/>
  <c r="Z190" i="29"/>
  <c r="Z192" i="29" s="1"/>
  <c r="AA157" i="29"/>
  <c r="AA176" i="29"/>
  <c r="AA183" i="29" s="1"/>
  <c r="AA185" i="29" s="1"/>
  <c r="AB73" i="29"/>
  <c r="AD61" i="29"/>
  <c r="AC145" i="29"/>
  <c r="AC164" i="29"/>
  <c r="AD25" i="29"/>
  <c r="AC68" i="29"/>
  <c r="AB152" i="29"/>
  <c r="AB171" i="29"/>
  <c r="AC32" i="29"/>
  <c r="AC63" i="29"/>
  <c r="AB166" i="29"/>
  <c r="AB147" i="29"/>
  <c r="AC27" i="29"/>
  <c r="AD71" i="29"/>
  <c r="AC174" i="29"/>
  <c r="AC155" i="29"/>
  <c r="AD35" i="29"/>
  <c r="AC70" i="29"/>
  <c r="AB154" i="29"/>
  <c r="AB173" i="29"/>
  <c r="AC34" i="29"/>
  <c r="AI67" i="29"/>
  <c r="AH170" i="29"/>
  <c r="AH151" i="29"/>
  <c r="AI31" i="29"/>
  <c r="AC66" i="29"/>
  <c r="AB169" i="29"/>
  <c r="AB150" i="29"/>
  <c r="AC30" i="29"/>
  <c r="AE64" i="29"/>
  <c r="AD167" i="29"/>
  <c r="AD148" i="29"/>
  <c r="AE28" i="29"/>
  <c r="AC69" i="29"/>
  <c r="AB153" i="29"/>
  <c r="AB172" i="29"/>
  <c r="AC33" i="29"/>
  <c r="AB168" i="29"/>
  <c r="AC65" i="29"/>
  <c r="AB149" i="29"/>
  <c r="AC29" i="29"/>
  <c r="AB163" i="29"/>
  <c r="AC60" i="29"/>
  <c r="AB144" i="29"/>
  <c r="AC24" i="29"/>
  <c r="AC146" i="29"/>
  <c r="AC165" i="29"/>
  <c r="AD62" i="29"/>
  <c r="AD26" i="29"/>
  <c r="AC162" i="29"/>
  <c r="AC143" i="29"/>
  <c r="AD59" i="29"/>
  <c r="AD23" i="29"/>
  <c r="AB74" i="29" l="1"/>
  <c r="AA177" i="29"/>
  <c r="Z197" i="29"/>
  <c r="Z191" i="29"/>
  <c r="Z193" i="29" s="1"/>
  <c r="Z194" i="29" s="1"/>
  <c r="Z196" i="29"/>
  <c r="Z198" i="29" s="1"/>
  <c r="AA178" i="29"/>
  <c r="AA179" i="29" s="1"/>
  <c r="AA158" i="29"/>
  <c r="AA189" i="29"/>
  <c r="AA191" i="29" s="1"/>
  <c r="AA182" i="29"/>
  <c r="AA184" i="29" s="1"/>
  <c r="AA186" i="29" s="1"/>
  <c r="AA190" i="29"/>
  <c r="AA192" i="29" s="1"/>
  <c r="AB157" i="29"/>
  <c r="AC73" i="29"/>
  <c r="AB176" i="29"/>
  <c r="AB183" i="29" s="1"/>
  <c r="AB185" i="29" s="1"/>
  <c r="AF64" i="29"/>
  <c r="AE167" i="29"/>
  <c r="AE148" i="29"/>
  <c r="AF28" i="29"/>
  <c r="AE71" i="29"/>
  <c r="AD155" i="29"/>
  <c r="AD174" i="29"/>
  <c r="AE35" i="29"/>
  <c r="AE61" i="29"/>
  <c r="AD164" i="29"/>
  <c r="AD145" i="29"/>
  <c r="AE25" i="29"/>
  <c r="AC147" i="29"/>
  <c r="AD63" i="29"/>
  <c r="AC166" i="29"/>
  <c r="AD27" i="29"/>
  <c r="AD146" i="29"/>
  <c r="AE62" i="29"/>
  <c r="AD165" i="29"/>
  <c r="AE26" i="29"/>
  <c r="AC168" i="29"/>
  <c r="AD65" i="29"/>
  <c r="AC149" i="29"/>
  <c r="AD29" i="29"/>
  <c r="AC37" i="29"/>
  <c r="AD66" i="29"/>
  <c r="AC150" i="29"/>
  <c r="AC169" i="29"/>
  <c r="AD30" i="29"/>
  <c r="AC173" i="29"/>
  <c r="AD70" i="29"/>
  <c r="AC154" i="29"/>
  <c r="AD34" i="29"/>
  <c r="AI151" i="29"/>
  <c r="AI170" i="29"/>
  <c r="AJ67" i="29"/>
  <c r="AJ31" i="29"/>
  <c r="AD69" i="29"/>
  <c r="AC172" i="29"/>
  <c r="AC153" i="29"/>
  <c r="AD33" i="29"/>
  <c r="AD143" i="29"/>
  <c r="AD162" i="29"/>
  <c r="AE59" i="29"/>
  <c r="AE23" i="29"/>
  <c r="AD60" i="29"/>
  <c r="AC163" i="29"/>
  <c r="AC144" i="29"/>
  <c r="AD24" i="29"/>
  <c r="AC171" i="29"/>
  <c r="AD68" i="29"/>
  <c r="AC152" i="29"/>
  <c r="AD32" i="29"/>
  <c r="AC74" i="29" l="1"/>
  <c r="AB177" i="29"/>
  <c r="AA196" i="29"/>
  <c r="AB158" i="29"/>
  <c r="AD73" i="29"/>
  <c r="AA197" i="29"/>
  <c r="AB178" i="29"/>
  <c r="AB179" i="29" s="1"/>
  <c r="AA193" i="29"/>
  <c r="AA194" i="29" s="1"/>
  <c r="AB189" i="29"/>
  <c r="AB191" i="29" s="1"/>
  <c r="AB182" i="29"/>
  <c r="AB184" i="29" s="1"/>
  <c r="AB186" i="29" s="1"/>
  <c r="AD37" i="29"/>
  <c r="AB190" i="29"/>
  <c r="AB192" i="29" s="1"/>
  <c r="AC157" i="29"/>
  <c r="AC189" i="29" s="1"/>
  <c r="AC176" i="29"/>
  <c r="AC183" i="29" s="1"/>
  <c r="AC185" i="29" s="1"/>
  <c r="AD147" i="29"/>
  <c r="AE63" i="29"/>
  <c r="AD166" i="29"/>
  <c r="AE27" i="29"/>
  <c r="AE70" i="29"/>
  <c r="AD173" i="29"/>
  <c r="AD154" i="29"/>
  <c r="AE34" i="29"/>
  <c r="AE143" i="29"/>
  <c r="AE162" i="29"/>
  <c r="AF59" i="29"/>
  <c r="AF23" i="29"/>
  <c r="AE65" i="29"/>
  <c r="AD149" i="29"/>
  <c r="AD168" i="29"/>
  <c r="AE29" i="29"/>
  <c r="AF62" i="29"/>
  <c r="AE146" i="29"/>
  <c r="AE165" i="29"/>
  <c r="AF26" i="29"/>
  <c r="AF61" i="29"/>
  <c r="AE145" i="29"/>
  <c r="AE164" i="29"/>
  <c r="AF25" i="29"/>
  <c r="AG64" i="29"/>
  <c r="AF148" i="29"/>
  <c r="AF167" i="29"/>
  <c r="AG28" i="29"/>
  <c r="AD171" i="29"/>
  <c r="AE68" i="29"/>
  <c r="AD152" i="29"/>
  <c r="AE32" i="29"/>
  <c r="AE155" i="29"/>
  <c r="AF71" i="29"/>
  <c r="AE174" i="29"/>
  <c r="AF35" i="29"/>
  <c r="AJ151" i="29"/>
  <c r="AK67" i="29"/>
  <c r="AJ170" i="29"/>
  <c r="AK31" i="29"/>
  <c r="AE66" i="29"/>
  <c r="AD150" i="29"/>
  <c r="AD169" i="29"/>
  <c r="AE30" i="29"/>
  <c r="AD153" i="29"/>
  <c r="AD172" i="29"/>
  <c r="AE69" i="29"/>
  <c r="AE33" i="29"/>
  <c r="AD163" i="29"/>
  <c r="AE60" i="29"/>
  <c r="AD144" i="29"/>
  <c r="AE24" i="29"/>
  <c r="AD74" i="29" l="1"/>
  <c r="AB196" i="29"/>
  <c r="AA198" i="29"/>
  <c r="AC158" i="29"/>
  <c r="AC177" i="29"/>
  <c r="AC178" i="29"/>
  <c r="AC179" i="29" s="1"/>
  <c r="AB193" i="29"/>
  <c r="AB194" i="29" s="1"/>
  <c r="AC182" i="29"/>
  <c r="AC184" i="29" s="1"/>
  <c r="AC186" i="29" s="1"/>
  <c r="AC190" i="29"/>
  <c r="AC192" i="29" s="1"/>
  <c r="AB197" i="29"/>
  <c r="AB198" i="29" s="1"/>
  <c r="AE37" i="29"/>
  <c r="AD157" i="29"/>
  <c r="AD176" i="29"/>
  <c r="AD190" i="29" s="1"/>
  <c r="AD192" i="29" s="1"/>
  <c r="AE73" i="29"/>
  <c r="AG61" i="29"/>
  <c r="AF145" i="29"/>
  <c r="AF164" i="29"/>
  <c r="AG25" i="29"/>
  <c r="AF65" i="29"/>
  <c r="AE149" i="29"/>
  <c r="AE168" i="29"/>
  <c r="AF29" i="29"/>
  <c r="AE173" i="29"/>
  <c r="AF70" i="29"/>
  <c r="AE154" i="29"/>
  <c r="AF34" i="29"/>
  <c r="AL67" i="29"/>
  <c r="AK151" i="29"/>
  <c r="AK170" i="29"/>
  <c r="AL31" i="29"/>
  <c r="AC191" i="29"/>
  <c r="AE152" i="29"/>
  <c r="AF68" i="29"/>
  <c r="AE171" i="29"/>
  <c r="AF32" i="29"/>
  <c r="AF69" i="29"/>
  <c r="AE172" i="29"/>
  <c r="AE153" i="29"/>
  <c r="AF33" i="29"/>
  <c r="AH64" i="29"/>
  <c r="AG167" i="29"/>
  <c r="AG148" i="29"/>
  <c r="AH28" i="29"/>
  <c r="AF165" i="29"/>
  <c r="AG62" i="29"/>
  <c r="AF146" i="29"/>
  <c r="AG26" i="29"/>
  <c r="AG59" i="29"/>
  <c r="AF162" i="29"/>
  <c r="AF143" i="29"/>
  <c r="AG23" i="29"/>
  <c r="AE163" i="29"/>
  <c r="AF60" i="29"/>
  <c r="AE144" i="29"/>
  <c r="AF24" i="29"/>
  <c r="AE150" i="29"/>
  <c r="AF66" i="29"/>
  <c r="AE169" i="29"/>
  <c r="AF30" i="29"/>
  <c r="AG71" i="29"/>
  <c r="AF155" i="29"/>
  <c r="AF174" i="29"/>
  <c r="AG35" i="29"/>
  <c r="AE147" i="29"/>
  <c r="AF63" i="29"/>
  <c r="AE166" i="29"/>
  <c r="AF27" i="29"/>
  <c r="AD158" i="29" l="1"/>
  <c r="AE74" i="29"/>
  <c r="AC196" i="29"/>
  <c r="AC193" i="29"/>
  <c r="AC194" i="29" s="1"/>
  <c r="AC197" i="29"/>
  <c r="AD189" i="29"/>
  <c r="AD191" i="29" s="1"/>
  <c r="AD193" i="29" s="1"/>
  <c r="AD177" i="29"/>
  <c r="AD183" i="29"/>
  <c r="AD185" i="29" s="1"/>
  <c r="AF37" i="29"/>
  <c r="AE176" i="29"/>
  <c r="AE183" i="29" s="1"/>
  <c r="AE185" i="29" s="1"/>
  <c r="AD178" i="29"/>
  <c r="AD179" i="29" s="1"/>
  <c r="AF73" i="29"/>
  <c r="AF74" i="29" s="1"/>
  <c r="AD182" i="29"/>
  <c r="AD184" i="29" s="1"/>
  <c r="AE157" i="29"/>
  <c r="AE189" i="29" s="1"/>
  <c r="AG65" i="29"/>
  <c r="AF149" i="29"/>
  <c r="AF168" i="29"/>
  <c r="AG29" i="29"/>
  <c r="AL170" i="29"/>
  <c r="AL151" i="29"/>
  <c r="AM67" i="29"/>
  <c r="AM31" i="29"/>
  <c r="AG66" i="29"/>
  <c r="AF169" i="29"/>
  <c r="AF150" i="29"/>
  <c r="AG30" i="29"/>
  <c r="AG165" i="29"/>
  <c r="AG146" i="29"/>
  <c r="AH62" i="29"/>
  <c r="AH26" i="29"/>
  <c r="AF173" i="29"/>
  <c r="AG70" i="29"/>
  <c r="AF154" i="29"/>
  <c r="AG34" i="29"/>
  <c r="AH61" i="29"/>
  <c r="AG145" i="29"/>
  <c r="AG164" i="29"/>
  <c r="AH25" i="29"/>
  <c r="AG63" i="29"/>
  <c r="AF147" i="29"/>
  <c r="AF166" i="29"/>
  <c r="AG27" i="29"/>
  <c r="AH59" i="29"/>
  <c r="AG162" i="29"/>
  <c r="AG143" i="29"/>
  <c r="AH23" i="29"/>
  <c r="AG68" i="29"/>
  <c r="AF152" i="29"/>
  <c r="AF171" i="29"/>
  <c r="AG32" i="29"/>
  <c r="AF153" i="29"/>
  <c r="AF172" i="29"/>
  <c r="AG69" i="29"/>
  <c r="AG33" i="29"/>
  <c r="AG174" i="29"/>
  <c r="AG155" i="29"/>
  <c r="AH71" i="29"/>
  <c r="AH35" i="29"/>
  <c r="AG60" i="29"/>
  <c r="AF163" i="29"/>
  <c r="AF144" i="29"/>
  <c r="AG24" i="29"/>
  <c r="AH148" i="29"/>
  <c r="AH167" i="29"/>
  <c r="AI64" i="29"/>
  <c r="AI28" i="29"/>
  <c r="AC198" i="29" l="1"/>
  <c r="AE182" i="29"/>
  <c r="AE184" i="29" s="1"/>
  <c r="AE186" i="29" s="1"/>
  <c r="AE158" i="29"/>
  <c r="AD197" i="29"/>
  <c r="AD186" i="29"/>
  <c r="AD194" i="29" s="1"/>
  <c r="AE177" i="29"/>
  <c r="AE190" i="29"/>
  <c r="AE192" i="29" s="1"/>
  <c r="AG37" i="29"/>
  <c r="AE178" i="29"/>
  <c r="AE179" i="29" s="1"/>
  <c r="AD196" i="29"/>
  <c r="AF176" i="29"/>
  <c r="AF183" i="29" s="1"/>
  <c r="AF185" i="29" s="1"/>
  <c r="AF157" i="29"/>
  <c r="AG73" i="29"/>
  <c r="AG74" i="29" s="1"/>
  <c r="AI62" i="29"/>
  <c r="AH165" i="29"/>
  <c r="AH146" i="29"/>
  <c r="AI26" i="29"/>
  <c r="AM151" i="29"/>
  <c r="AM170" i="29"/>
  <c r="AN67" i="29"/>
  <c r="AN31" i="29"/>
  <c r="AI59" i="29"/>
  <c r="AH162" i="29"/>
  <c r="AH143" i="29"/>
  <c r="AI23" i="29"/>
  <c r="AH174" i="29"/>
  <c r="AI71" i="29"/>
  <c r="AH155" i="29"/>
  <c r="AI35" i="29"/>
  <c r="AG154" i="29"/>
  <c r="AG173" i="29"/>
  <c r="AH70" i="29"/>
  <c r="AH34" i="29"/>
  <c r="AG163" i="29"/>
  <c r="AH60" i="29"/>
  <c r="AG144" i="29"/>
  <c r="AH24" i="29"/>
  <c r="AG152" i="29"/>
  <c r="AG171" i="29"/>
  <c r="AH68" i="29"/>
  <c r="AH32" i="29"/>
  <c r="AG147" i="29"/>
  <c r="AH63" i="29"/>
  <c r="AG166" i="29"/>
  <c r="AH27" i="29"/>
  <c r="AH66" i="29"/>
  <c r="AG150" i="29"/>
  <c r="AG169" i="29"/>
  <c r="AH30" i="29"/>
  <c r="AE191" i="29"/>
  <c r="AH145" i="29"/>
  <c r="AH164" i="29"/>
  <c r="AI61" i="29"/>
  <c r="AI25" i="29"/>
  <c r="AG168" i="29"/>
  <c r="AG149" i="29"/>
  <c r="AH65" i="29"/>
  <c r="AH29" i="29"/>
  <c r="AG153" i="29"/>
  <c r="AG172" i="29"/>
  <c r="AH69" i="29"/>
  <c r="AH33" i="29"/>
  <c r="AI167" i="29"/>
  <c r="AI148" i="29"/>
  <c r="AJ64" i="29"/>
  <c r="AJ28" i="29"/>
  <c r="AE196" i="29" l="1"/>
  <c r="AD198" i="29"/>
  <c r="AE197" i="29"/>
  <c r="AE193" i="29"/>
  <c r="AE194" i="29" s="1"/>
  <c r="AF178" i="29"/>
  <c r="AF179" i="29" s="1"/>
  <c r="AF177" i="29"/>
  <c r="AF158" i="29"/>
  <c r="AF189" i="29"/>
  <c r="AF190" i="29"/>
  <c r="AF192" i="29" s="1"/>
  <c r="AF182" i="29"/>
  <c r="AF184" i="29" s="1"/>
  <c r="AF186" i="29" s="1"/>
  <c r="AG157" i="29"/>
  <c r="AG182" i="29" s="1"/>
  <c r="AG176" i="29"/>
  <c r="AG183" i="29" s="1"/>
  <c r="AG185" i="29" s="1"/>
  <c r="AH73" i="29"/>
  <c r="AH74" i="29" s="1"/>
  <c r="AJ62" i="29"/>
  <c r="AI146" i="29"/>
  <c r="AI165" i="29"/>
  <c r="AJ26" i="29"/>
  <c r="AH169" i="29"/>
  <c r="AH150" i="29"/>
  <c r="AI66" i="29"/>
  <c r="AI30" i="29"/>
  <c r="AH171" i="29"/>
  <c r="AH152" i="29"/>
  <c r="AI68" i="29"/>
  <c r="AI32" i="29"/>
  <c r="AH154" i="29"/>
  <c r="AI70" i="29"/>
  <c r="AH173" i="29"/>
  <c r="AI34" i="29"/>
  <c r="AI65" i="29"/>
  <c r="AH168" i="29"/>
  <c r="AH149" i="29"/>
  <c r="AI29" i="29"/>
  <c r="AI69" i="29"/>
  <c r="AH153" i="29"/>
  <c r="AH172" i="29"/>
  <c r="AI33" i="29"/>
  <c r="AJ59" i="29"/>
  <c r="AI162" i="29"/>
  <c r="AI143" i="29"/>
  <c r="AJ23" i="29"/>
  <c r="AO67" i="29"/>
  <c r="AN151" i="29"/>
  <c r="AN170" i="29"/>
  <c r="AO31" i="29"/>
  <c r="AH147" i="29"/>
  <c r="AH166" i="29"/>
  <c r="AI63" i="29"/>
  <c r="AI27" i="29"/>
  <c r="AH144" i="29"/>
  <c r="AI60" i="29"/>
  <c r="AH163" i="29"/>
  <c r="AI24" i="29"/>
  <c r="AJ148" i="29"/>
  <c r="AJ167" i="29"/>
  <c r="AK64" i="29"/>
  <c r="AK28" i="29"/>
  <c r="AJ61" i="29"/>
  <c r="AI164" i="29"/>
  <c r="AI145" i="29"/>
  <c r="AJ25" i="29"/>
  <c r="AJ71" i="29"/>
  <c r="AI155" i="29"/>
  <c r="AI174" i="29"/>
  <c r="AJ35" i="29"/>
  <c r="AH37" i="29"/>
  <c r="AE198" i="29" l="1"/>
  <c r="AF196" i="29"/>
  <c r="AF197" i="29"/>
  <c r="AF191" i="29"/>
  <c r="AF193" i="29" s="1"/>
  <c r="AF194" i="29" s="1"/>
  <c r="AG189" i="29"/>
  <c r="AG191" i="29" s="1"/>
  <c r="AG158" i="29"/>
  <c r="AH157" i="29"/>
  <c r="AH189" i="29" s="1"/>
  <c r="AG178" i="29"/>
  <c r="AG179" i="29" s="1"/>
  <c r="AG190" i="29"/>
  <c r="AG192" i="29" s="1"/>
  <c r="AH176" i="29"/>
  <c r="AG177" i="29"/>
  <c r="AI37" i="29"/>
  <c r="AI73" i="29"/>
  <c r="AI74" i="29" s="1"/>
  <c r="AL64" i="29"/>
  <c r="AK148" i="29"/>
  <c r="AK167" i="29"/>
  <c r="AL28" i="29"/>
  <c r="AI166" i="29"/>
  <c r="AJ63" i="29"/>
  <c r="AI147" i="29"/>
  <c r="AJ27" i="29"/>
  <c r="AO151" i="29"/>
  <c r="AO170" i="29"/>
  <c r="AP67" i="29"/>
  <c r="AP31" i="29"/>
  <c r="AI171" i="29"/>
  <c r="AJ68" i="29"/>
  <c r="AI152" i="29"/>
  <c r="AJ32" i="29"/>
  <c r="AI168" i="29"/>
  <c r="AI149" i="29"/>
  <c r="AJ65" i="29"/>
  <c r="AJ29" i="29"/>
  <c r="AI172" i="29"/>
  <c r="AI153" i="29"/>
  <c r="AJ69" i="29"/>
  <c r="AJ33" i="29"/>
  <c r="AJ146" i="29"/>
  <c r="AJ165" i="29"/>
  <c r="AK62" i="29"/>
  <c r="AK26" i="29"/>
  <c r="AK61" i="29"/>
  <c r="AJ164" i="29"/>
  <c r="AJ145" i="29"/>
  <c r="AK25" i="29"/>
  <c r="AG184" i="29"/>
  <c r="AG186" i="29" s="1"/>
  <c r="AG196" i="29"/>
  <c r="AI163" i="29"/>
  <c r="AJ60" i="29"/>
  <c r="AI144" i="29"/>
  <c r="AJ24" i="29"/>
  <c r="AJ155" i="29"/>
  <c r="AK71" i="29"/>
  <c r="AJ174" i="29"/>
  <c r="AK35" i="29"/>
  <c r="AJ162" i="29"/>
  <c r="AK59" i="29"/>
  <c r="AJ143" i="29"/>
  <c r="AK23" i="29"/>
  <c r="AI173" i="29"/>
  <c r="AJ70" i="29"/>
  <c r="AI154" i="29"/>
  <c r="AJ34" i="29"/>
  <c r="AJ66" i="29"/>
  <c r="AI150" i="29"/>
  <c r="AI169" i="29"/>
  <c r="AJ30" i="29"/>
  <c r="AF198" i="29" l="1"/>
  <c r="AH177" i="29"/>
  <c r="AH158" i="29"/>
  <c r="AH178" i="29"/>
  <c r="AH179" i="29" s="1"/>
  <c r="AH182" i="29"/>
  <c r="AH184" i="29" s="1"/>
  <c r="AG193" i="29"/>
  <c r="AG194" i="29" s="1"/>
  <c r="AG197" i="29"/>
  <c r="AG198" i="29" s="1"/>
  <c r="AH190" i="29"/>
  <c r="AH192" i="29" s="1"/>
  <c r="AH183" i="29"/>
  <c r="AH185" i="29" s="1"/>
  <c r="AI176" i="29"/>
  <c r="AI183" i="29" s="1"/>
  <c r="AI185" i="29" s="1"/>
  <c r="AJ73" i="29"/>
  <c r="AJ74" i="29" s="1"/>
  <c r="AI157" i="29"/>
  <c r="AJ150" i="29"/>
  <c r="AK66" i="29"/>
  <c r="AJ169" i="29"/>
  <c r="AK30" i="29"/>
  <c r="AK143" i="29"/>
  <c r="AL59" i="29"/>
  <c r="AK162" i="29"/>
  <c r="AL23" i="29"/>
  <c r="AK63" i="29"/>
  <c r="AJ166" i="29"/>
  <c r="AJ147" i="29"/>
  <c r="AK27" i="29"/>
  <c r="AJ163" i="29"/>
  <c r="AJ144" i="29"/>
  <c r="AK60" i="29"/>
  <c r="AK24" i="29"/>
  <c r="AK146" i="29"/>
  <c r="AL62" i="29"/>
  <c r="AK165" i="29"/>
  <c r="AL26" i="29"/>
  <c r="AK65" i="29"/>
  <c r="AJ168" i="29"/>
  <c r="AJ149" i="29"/>
  <c r="AK29" i="29"/>
  <c r="AP170" i="29"/>
  <c r="AQ67" i="29"/>
  <c r="AP151" i="29"/>
  <c r="AQ31" i="29"/>
  <c r="AK70" i="29"/>
  <c r="AJ173" i="29"/>
  <c r="AJ154" i="29"/>
  <c r="AK34" i="29"/>
  <c r="AJ37" i="29"/>
  <c r="AK155" i="29"/>
  <c r="AL71" i="29"/>
  <c r="AK174" i="29"/>
  <c r="AL35" i="29"/>
  <c r="AL61" i="29"/>
  <c r="AK145" i="29"/>
  <c r="AK164" i="29"/>
  <c r="AL25" i="29"/>
  <c r="AJ172" i="29"/>
  <c r="AJ153" i="29"/>
  <c r="AK69" i="29"/>
  <c r="AK33" i="29"/>
  <c r="AJ171" i="29"/>
  <c r="AK68" i="29"/>
  <c r="AJ152" i="29"/>
  <c r="AK32" i="29"/>
  <c r="AL167" i="29"/>
  <c r="AL148" i="29"/>
  <c r="AM64" i="29"/>
  <c r="AM28" i="29"/>
  <c r="AH191" i="29"/>
  <c r="AI158" i="29" l="1"/>
  <c r="AH186" i="29"/>
  <c r="AH196" i="29"/>
  <c r="AH193" i="29"/>
  <c r="AI177" i="29"/>
  <c r="AI178" i="29"/>
  <c r="AI179" i="29" s="1"/>
  <c r="AI190" i="29"/>
  <c r="AI192" i="29" s="1"/>
  <c r="AH197" i="29"/>
  <c r="AH198" i="29" s="1"/>
  <c r="AI182" i="29"/>
  <c r="AI184" i="29" s="1"/>
  <c r="AI186" i="29" s="1"/>
  <c r="AI189" i="29"/>
  <c r="AI191" i="29" s="1"/>
  <c r="AJ157" i="29"/>
  <c r="AJ189" i="29" s="1"/>
  <c r="AK73" i="29"/>
  <c r="AK74" i="29" s="1"/>
  <c r="AJ176" i="29"/>
  <c r="AQ170" i="29"/>
  <c r="AR67" i="29"/>
  <c r="AQ151" i="29"/>
  <c r="AR31" i="29"/>
  <c r="AL65" i="29"/>
  <c r="AK149" i="29"/>
  <c r="AK168" i="29"/>
  <c r="AL29" i="29"/>
  <c r="AK154" i="29"/>
  <c r="AL70" i="29"/>
  <c r="AK173" i="29"/>
  <c r="AL34" i="29"/>
  <c r="AK163" i="29"/>
  <c r="AK144" i="29"/>
  <c r="AL60" i="29"/>
  <c r="AL24" i="29"/>
  <c r="AM59" i="29"/>
  <c r="AL143" i="29"/>
  <c r="AL162" i="29"/>
  <c r="AM23" i="29"/>
  <c r="AK37" i="29"/>
  <c r="AL68" i="29"/>
  <c r="AK152" i="29"/>
  <c r="AK171" i="29"/>
  <c r="AL32" i="29"/>
  <c r="AM62" i="29"/>
  <c r="AL146" i="29"/>
  <c r="AL165" i="29"/>
  <c r="AM26" i="29"/>
  <c r="AM61" i="29"/>
  <c r="AL145" i="29"/>
  <c r="AL164" i="29"/>
  <c r="AM25" i="29"/>
  <c r="AK147" i="29"/>
  <c r="AK166" i="29"/>
  <c r="AL63" i="29"/>
  <c r="AL27" i="29"/>
  <c r="AM148" i="29"/>
  <c r="AM167" i="29"/>
  <c r="AN64" i="29"/>
  <c r="AN28" i="29"/>
  <c r="AK172" i="29"/>
  <c r="AL69" i="29"/>
  <c r="AK153" i="29"/>
  <c r="AL33" i="29"/>
  <c r="AM71" i="29"/>
  <c r="AL155" i="29"/>
  <c r="AL174" i="29"/>
  <c r="AM35" i="29"/>
  <c r="AK150" i="29"/>
  <c r="AK169" i="29"/>
  <c r="AL66" i="29"/>
  <c r="AL30" i="29"/>
  <c r="AJ177" i="29" l="1"/>
  <c r="AH194" i="29"/>
  <c r="AJ183" i="29"/>
  <c r="AJ185" i="29" s="1"/>
  <c r="AI193" i="29"/>
  <c r="AI194" i="29" s="1"/>
  <c r="AI197" i="29"/>
  <c r="AI196" i="29"/>
  <c r="AJ182" i="29"/>
  <c r="AK157" i="29"/>
  <c r="AJ178" i="29"/>
  <c r="AJ179" i="29" s="1"/>
  <c r="AJ158" i="29"/>
  <c r="AJ190" i="29"/>
  <c r="AJ192" i="29" s="1"/>
  <c r="AL37" i="29"/>
  <c r="AL73" i="29"/>
  <c r="AL74" i="29" s="1"/>
  <c r="AK176" i="29"/>
  <c r="AK190" i="29" s="1"/>
  <c r="AK192" i="29" s="1"/>
  <c r="AL152" i="29"/>
  <c r="AM68" i="29"/>
  <c r="AL171" i="29"/>
  <c r="AM32" i="29"/>
  <c r="AN61" i="29"/>
  <c r="AM164" i="29"/>
  <c r="AM145" i="29"/>
  <c r="AN25" i="29"/>
  <c r="AM60" i="29"/>
  <c r="AL163" i="29"/>
  <c r="AL144" i="29"/>
  <c r="AM24" i="29"/>
  <c r="AM65" i="29"/>
  <c r="AL149" i="29"/>
  <c r="AL168" i="29"/>
  <c r="AM29" i="29"/>
  <c r="AJ191" i="29"/>
  <c r="AO64" i="29"/>
  <c r="AN148" i="29"/>
  <c r="AN167" i="29"/>
  <c r="AO28" i="29"/>
  <c r="AM63" i="29"/>
  <c r="AL166" i="29"/>
  <c r="AL147" i="29"/>
  <c r="AM27" i="29"/>
  <c r="AM165" i="29"/>
  <c r="AM146" i="29"/>
  <c r="AN62" i="29"/>
  <c r="AN26" i="29"/>
  <c r="AM143" i="29"/>
  <c r="AN59" i="29"/>
  <c r="AM162" i="29"/>
  <c r="AN23" i="29"/>
  <c r="AL154" i="29"/>
  <c r="AL173" i="29"/>
  <c r="AM70" i="29"/>
  <c r="AM34" i="29"/>
  <c r="AS67" i="29"/>
  <c r="AR151" i="29"/>
  <c r="AR170" i="29"/>
  <c r="AS31" i="29"/>
  <c r="AL172" i="29"/>
  <c r="AM69" i="29"/>
  <c r="AL153" i="29"/>
  <c r="AM33" i="29"/>
  <c r="AN71" i="29"/>
  <c r="AM155" i="29"/>
  <c r="AM174" i="29"/>
  <c r="AN35" i="29"/>
  <c r="AL150" i="29"/>
  <c r="AL169" i="29"/>
  <c r="AM66" i="29"/>
  <c r="AM30" i="29"/>
  <c r="AJ193" i="29" l="1"/>
  <c r="AJ197" i="29"/>
  <c r="AJ196" i="29"/>
  <c r="AJ184" i="29"/>
  <c r="AJ186" i="29" s="1"/>
  <c r="AI198" i="29"/>
  <c r="AK158" i="29"/>
  <c r="AK189" i="29"/>
  <c r="AK197" i="29" s="1"/>
  <c r="AK182" i="29"/>
  <c r="AK177" i="29"/>
  <c r="AK183" i="29"/>
  <c r="AK185" i="29" s="1"/>
  <c r="AK178" i="29"/>
  <c r="AK179" i="29" s="1"/>
  <c r="AL157" i="29"/>
  <c r="AL189" i="29" s="1"/>
  <c r="AL176" i="29"/>
  <c r="AL183" i="29" s="1"/>
  <c r="AL185" i="29" s="1"/>
  <c r="AM73" i="29"/>
  <c r="AM74" i="29" s="1"/>
  <c r="AN66" i="29"/>
  <c r="AM150" i="29"/>
  <c r="AM169" i="29"/>
  <c r="AN30" i="29"/>
  <c r="AP64" i="29"/>
  <c r="AO167" i="29"/>
  <c r="AO148" i="29"/>
  <c r="AP28" i="29"/>
  <c r="AN69" i="29"/>
  <c r="AM153" i="29"/>
  <c r="AM172" i="29"/>
  <c r="AN33" i="29"/>
  <c r="AM37" i="29"/>
  <c r="AN63" i="29"/>
  <c r="AM166" i="29"/>
  <c r="AM147" i="29"/>
  <c r="AN27" i="29"/>
  <c r="AM149" i="29"/>
  <c r="AN65" i="29"/>
  <c r="AM168" i="29"/>
  <c r="AN29" i="29"/>
  <c r="AN164" i="29"/>
  <c r="AN145" i="29"/>
  <c r="AO61" i="29"/>
  <c r="AO25" i="29"/>
  <c r="AN143" i="29"/>
  <c r="AN162" i="29"/>
  <c r="AO59" i="29"/>
  <c r="AO23" i="29"/>
  <c r="AN155" i="29"/>
  <c r="AO71" i="29"/>
  <c r="AN174" i="29"/>
  <c r="AO35" i="29"/>
  <c r="AT67" i="29"/>
  <c r="AS151" i="29"/>
  <c r="AS170" i="29"/>
  <c r="AT31" i="29"/>
  <c r="AO62" i="29"/>
  <c r="AN165" i="29"/>
  <c r="AN146" i="29"/>
  <c r="AO26" i="29"/>
  <c r="AN60" i="29"/>
  <c r="AM144" i="29"/>
  <c r="AM163" i="29"/>
  <c r="AN24" i="29"/>
  <c r="AN70" i="29"/>
  <c r="AM154" i="29"/>
  <c r="AM173" i="29"/>
  <c r="AN34" i="29"/>
  <c r="AN68" i="29"/>
  <c r="AM171" i="29"/>
  <c r="AM152" i="29"/>
  <c r="AN32" i="29"/>
  <c r="AJ198" i="29" l="1"/>
  <c r="AJ194" i="29"/>
  <c r="AL177" i="29"/>
  <c r="AK196" i="29"/>
  <c r="AK198" i="29" s="1"/>
  <c r="AL158" i="29"/>
  <c r="AL190" i="29"/>
  <c r="AL192" i="29" s="1"/>
  <c r="AK191" i="29"/>
  <c r="AK193" i="29" s="1"/>
  <c r="AK184" i="29"/>
  <c r="AK186" i="29" s="1"/>
  <c r="AL178" i="29"/>
  <c r="AL179" i="29" s="1"/>
  <c r="AL182" i="29"/>
  <c r="AL184" i="29" s="1"/>
  <c r="AL186" i="29" s="1"/>
  <c r="AM157" i="29"/>
  <c r="AM176" i="29"/>
  <c r="AM190" i="29" s="1"/>
  <c r="AM192" i="29" s="1"/>
  <c r="AN73" i="29"/>
  <c r="AN74" i="29" s="1"/>
  <c r="AN168" i="29"/>
  <c r="AN149" i="29"/>
  <c r="AO65" i="29"/>
  <c r="AO29" i="29"/>
  <c r="AO70" i="29"/>
  <c r="AN154" i="29"/>
  <c r="AN173" i="29"/>
  <c r="AO34" i="29"/>
  <c r="AL191" i="29"/>
  <c r="AO69" i="29"/>
  <c r="AN172" i="29"/>
  <c r="AN153" i="29"/>
  <c r="AO33" i="29"/>
  <c r="AO66" i="29"/>
  <c r="AN169" i="29"/>
  <c r="AN150" i="29"/>
  <c r="AO30" i="29"/>
  <c r="AT170" i="29"/>
  <c r="AU67" i="29"/>
  <c r="AT151" i="29"/>
  <c r="AU31" i="29"/>
  <c r="AP59" i="29"/>
  <c r="AO143" i="29"/>
  <c r="AO162" i="29"/>
  <c r="AP23" i="29"/>
  <c r="AN37" i="29"/>
  <c r="AP61" i="29"/>
  <c r="AO164" i="29"/>
  <c r="AO145" i="29"/>
  <c r="AP25" i="29"/>
  <c r="AN147" i="29"/>
  <c r="AO63" i="29"/>
  <c r="AN166" i="29"/>
  <c r="AO27" i="29"/>
  <c r="AP148" i="29"/>
  <c r="AP167" i="29"/>
  <c r="AQ64" i="29"/>
  <c r="AQ28" i="29"/>
  <c r="AO165" i="29"/>
  <c r="AP62" i="29"/>
  <c r="AO146" i="29"/>
  <c r="AP26" i="29"/>
  <c r="AN171" i="29"/>
  <c r="AO68" i="29"/>
  <c r="AN152" i="29"/>
  <c r="AO32" i="29"/>
  <c r="AO60" i="29"/>
  <c r="AN144" i="29"/>
  <c r="AN163" i="29"/>
  <c r="AO24" i="29"/>
  <c r="AO174" i="29"/>
  <c r="AO155" i="29"/>
  <c r="AP71" i="29"/>
  <c r="AP35" i="29"/>
  <c r="AL193" i="29" l="1"/>
  <c r="AL194" i="29" s="1"/>
  <c r="AL197" i="29"/>
  <c r="AK194" i="29"/>
  <c r="AL196" i="29"/>
  <c r="AM158" i="29"/>
  <c r="AM182" i="29"/>
  <c r="AM184" i="29" s="1"/>
  <c r="AM189" i="29"/>
  <c r="AM191" i="29" s="1"/>
  <c r="AM193" i="29" s="1"/>
  <c r="AM183" i="29"/>
  <c r="AM185" i="29" s="1"/>
  <c r="AO37" i="29"/>
  <c r="AM177" i="29"/>
  <c r="AM178" i="29"/>
  <c r="AM179" i="29" s="1"/>
  <c r="AN157" i="29"/>
  <c r="AN182" i="29" s="1"/>
  <c r="AN176" i="29"/>
  <c r="AN190" i="29" s="1"/>
  <c r="AN192" i="29" s="1"/>
  <c r="AO73" i="29"/>
  <c r="AO74" i="29" s="1"/>
  <c r="AP70" i="29"/>
  <c r="AO173" i="29"/>
  <c r="AO154" i="29"/>
  <c r="AP34" i="29"/>
  <c r="AO163" i="29"/>
  <c r="AP60" i="29"/>
  <c r="AO144" i="29"/>
  <c r="AP24" i="29"/>
  <c r="AV67" i="29"/>
  <c r="AU170" i="29"/>
  <c r="AU151" i="29"/>
  <c r="AV31" i="29"/>
  <c r="AO172" i="29"/>
  <c r="AO153" i="29"/>
  <c r="AP69" i="29"/>
  <c r="AP33" i="29"/>
  <c r="AR64" i="29"/>
  <c r="AQ148" i="29"/>
  <c r="AQ167" i="29"/>
  <c r="AR28" i="29"/>
  <c r="AO150" i="29"/>
  <c r="AO169" i="29"/>
  <c r="AP66" i="29"/>
  <c r="AP30" i="29"/>
  <c r="AP165" i="29"/>
  <c r="AP146" i="29"/>
  <c r="AQ62" i="29"/>
  <c r="AQ26" i="29"/>
  <c r="AP174" i="29"/>
  <c r="AQ71" i="29"/>
  <c r="AP155" i="29"/>
  <c r="AQ35" i="29"/>
  <c r="AO149" i="29"/>
  <c r="AO168" i="29"/>
  <c r="AP65" i="29"/>
  <c r="AP29" i="29"/>
  <c r="AQ61" i="29"/>
  <c r="AP145" i="29"/>
  <c r="AP164" i="29"/>
  <c r="AQ25" i="29"/>
  <c r="AP68" i="29"/>
  <c r="AO171" i="29"/>
  <c r="AO152" i="29"/>
  <c r="AP32" i="29"/>
  <c r="AP63" i="29"/>
  <c r="AO166" i="29"/>
  <c r="AO147" i="29"/>
  <c r="AP27" i="29"/>
  <c r="AP162" i="29"/>
  <c r="AQ59" i="29"/>
  <c r="AP143" i="29"/>
  <c r="AQ23" i="29"/>
  <c r="AL198" i="29" l="1"/>
  <c r="AM197" i="29"/>
  <c r="AM186" i="29"/>
  <c r="AM194" i="29" s="1"/>
  <c r="AN158" i="29"/>
  <c r="AN177" i="29"/>
  <c r="AN183" i="29"/>
  <c r="AN185" i="29" s="1"/>
  <c r="AM196" i="29"/>
  <c r="AP37" i="29"/>
  <c r="AN189" i="29"/>
  <c r="AN197" i="29" s="1"/>
  <c r="AN178" i="29"/>
  <c r="AN179" i="29" s="1"/>
  <c r="AO157" i="29"/>
  <c r="AO189" i="29" s="1"/>
  <c r="AP73" i="29"/>
  <c r="AP74" i="29" s="1"/>
  <c r="AO176" i="29"/>
  <c r="AP154" i="29"/>
  <c r="AQ70" i="29"/>
  <c r="AP173" i="29"/>
  <c r="AQ34" i="29"/>
  <c r="AQ63" i="29"/>
  <c r="AP147" i="29"/>
  <c r="AP166" i="29"/>
  <c r="AQ27" i="29"/>
  <c r="AR71" i="29"/>
  <c r="AQ174" i="29"/>
  <c r="AQ155" i="29"/>
  <c r="AR35" i="29"/>
  <c r="AP150" i="29"/>
  <c r="AP169" i="29"/>
  <c r="AQ66" i="29"/>
  <c r="AQ30" i="29"/>
  <c r="AR167" i="29"/>
  <c r="AR148" i="29"/>
  <c r="AS64" i="29"/>
  <c r="AS28" i="29"/>
  <c r="AV151" i="29"/>
  <c r="AV170" i="29"/>
  <c r="AW67" i="29"/>
  <c r="AW31" i="29"/>
  <c r="AP153" i="29"/>
  <c r="AQ69" i="29"/>
  <c r="AP172" i="29"/>
  <c r="AQ33" i="29"/>
  <c r="AQ143" i="29"/>
  <c r="AQ162" i="29"/>
  <c r="AR59" i="29"/>
  <c r="AR23" i="29"/>
  <c r="AQ164" i="29"/>
  <c r="AR61" i="29"/>
  <c r="AQ145" i="29"/>
  <c r="AR25" i="29"/>
  <c r="AP152" i="29"/>
  <c r="AQ68" i="29"/>
  <c r="AP171" i="29"/>
  <c r="AQ32" i="29"/>
  <c r="AN184" i="29"/>
  <c r="AQ60" i="29"/>
  <c r="AP163" i="29"/>
  <c r="AP144" i="29"/>
  <c r="AQ24" i="29"/>
  <c r="AQ65" i="29"/>
  <c r="AP168" i="29"/>
  <c r="AP149" i="29"/>
  <c r="AQ29" i="29"/>
  <c r="AQ146" i="29"/>
  <c r="AQ165" i="29"/>
  <c r="AR62" i="29"/>
  <c r="AR26" i="29"/>
  <c r="AM198" i="29" l="1"/>
  <c r="AO177" i="29"/>
  <c r="AN191" i="29"/>
  <c r="AN193" i="29" s="1"/>
  <c r="AN196" i="29"/>
  <c r="AN198" i="29" s="1"/>
  <c r="AN186" i="29"/>
  <c r="AO178" i="29"/>
  <c r="AO179" i="29" s="1"/>
  <c r="AO183" i="29"/>
  <c r="AO185" i="29" s="1"/>
  <c r="AO182" i="29"/>
  <c r="AO184" i="29" s="1"/>
  <c r="AO158" i="29"/>
  <c r="AP176" i="29"/>
  <c r="AO190" i="29"/>
  <c r="AO192" i="29" s="1"/>
  <c r="AQ73" i="29"/>
  <c r="AQ74" i="29" s="1"/>
  <c r="AQ37" i="29"/>
  <c r="AP157" i="29"/>
  <c r="AP182" i="29" s="1"/>
  <c r="AS148" i="29"/>
  <c r="AT64" i="29"/>
  <c r="AS167" i="29"/>
  <c r="AT28" i="29"/>
  <c r="AQ150" i="29"/>
  <c r="AR66" i="29"/>
  <c r="AQ169" i="29"/>
  <c r="AR30" i="29"/>
  <c r="AR63" i="29"/>
  <c r="AQ147" i="29"/>
  <c r="AQ166" i="29"/>
  <c r="AR27" i="29"/>
  <c r="AR146" i="29"/>
  <c r="AS62" i="29"/>
  <c r="AR165" i="29"/>
  <c r="AS26" i="29"/>
  <c r="AQ153" i="29"/>
  <c r="AR69" i="29"/>
  <c r="AQ172" i="29"/>
  <c r="AR33" i="29"/>
  <c r="AQ171" i="29"/>
  <c r="AQ152" i="29"/>
  <c r="AR68" i="29"/>
  <c r="AR32" i="29"/>
  <c r="AR143" i="29"/>
  <c r="AR162" i="29"/>
  <c r="AS59" i="29"/>
  <c r="AS23" i="29"/>
  <c r="AQ163" i="29"/>
  <c r="AR60" i="29"/>
  <c r="AQ144" i="29"/>
  <c r="AR24" i="29"/>
  <c r="AW170" i="29"/>
  <c r="AX67" i="29"/>
  <c r="AW151" i="29"/>
  <c r="AX31" i="29"/>
  <c r="AR155" i="29"/>
  <c r="AR174" i="29"/>
  <c r="AS71" i="29"/>
  <c r="AS35" i="29"/>
  <c r="AR70" i="29"/>
  <c r="AQ173" i="29"/>
  <c r="AQ154" i="29"/>
  <c r="AR34" i="29"/>
  <c r="AQ168" i="29"/>
  <c r="AR65" i="29"/>
  <c r="AQ149" i="29"/>
  <c r="AR29" i="29"/>
  <c r="AS61" i="29"/>
  <c r="AR164" i="29"/>
  <c r="AR145" i="29"/>
  <c r="AS25" i="29"/>
  <c r="AO191" i="29"/>
  <c r="AP158" i="29" l="1"/>
  <c r="AP189" i="29"/>
  <c r="AP191" i="29" s="1"/>
  <c r="AN194" i="29"/>
  <c r="AP178" i="29"/>
  <c r="AP179" i="29" s="1"/>
  <c r="AO196" i="29"/>
  <c r="AO186" i="29"/>
  <c r="AP177" i="29"/>
  <c r="AP190" i="29"/>
  <c r="AP192" i="29" s="1"/>
  <c r="AO193" i="29"/>
  <c r="AO197" i="29"/>
  <c r="AP183" i="29"/>
  <c r="AP185" i="29" s="1"/>
  <c r="AQ176" i="29"/>
  <c r="AQ190" i="29" s="1"/>
  <c r="AQ192" i="29" s="1"/>
  <c r="AQ157" i="29"/>
  <c r="AQ189" i="29" s="1"/>
  <c r="AR73" i="29"/>
  <c r="AR74" i="29" s="1"/>
  <c r="AS65" i="29"/>
  <c r="AR168" i="29"/>
  <c r="AR149" i="29"/>
  <c r="AS29" i="29"/>
  <c r="AY67" i="29"/>
  <c r="AX151" i="29"/>
  <c r="AX170" i="29"/>
  <c r="AY31" i="29"/>
  <c r="AS146" i="29"/>
  <c r="AS165" i="29"/>
  <c r="AT62" i="29"/>
  <c r="AT26" i="29"/>
  <c r="AS66" i="29"/>
  <c r="AR169" i="29"/>
  <c r="AR150" i="29"/>
  <c r="AS30" i="29"/>
  <c r="AR37" i="29"/>
  <c r="AS68" i="29"/>
  <c r="AR171" i="29"/>
  <c r="AR152" i="29"/>
  <c r="AS32" i="29"/>
  <c r="AT71" i="29"/>
  <c r="AS174" i="29"/>
  <c r="AS155" i="29"/>
  <c r="AT35" i="29"/>
  <c r="AS70" i="29"/>
  <c r="AR154" i="29"/>
  <c r="AR173" i="29"/>
  <c r="AS34" i="29"/>
  <c r="AS162" i="29"/>
  <c r="AS143" i="29"/>
  <c r="AT59" i="29"/>
  <c r="AT23" i="29"/>
  <c r="AS60" i="29"/>
  <c r="AR144" i="29"/>
  <c r="AR163" i="29"/>
  <c r="AS24" i="29"/>
  <c r="AR153" i="29"/>
  <c r="AR172" i="29"/>
  <c r="AS69" i="29"/>
  <c r="AS33" i="29"/>
  <c r="AS63" i="29"/>
  <c r="AR166" i="29"/>
  <c r="AR147" i="29"/>
  <c r="AS27" i="29"/>
  <c r="AU64" i="29"/>
  <c r="AT167" i="29"/>
  <c r="AT148" i="29"/>
  <c r="AU28" i="29"/>
  <c r="AP184" i="29"/>
  <c r="AT61" i="29"/>
  <c r="AS164" i="29"/>
  <c r="AS145" i="29"/>
  <c r="AT25" i="29"/>
  <c r="AQ158" i="29" l="1"/>
  <c r="AO198" i="29"/>
  <c r="AO194" i="29"/>
  <c r="AP193" i="29"/>
  <c r="AP197" i="29"/>
  <c r="AP196" i="29"/>
  <c r="AP186" i="29"/>
  <c r="AQ177" i="29"/>
  <c r="AQ183" i="29"/>
  <c r="AQ185" i="29" s="1"/>
  <c r="AQ178" i="29"/>
  <c r="AQ179" i="29" s="1"/>
  <c r="AQ182" i="29"/>
  <c r="AQ184" i="29" s="1"/>
  <c r="AS73" i="29"/>
  <c r="AS74" i="29" s="1"/>
  <c r="AS37" i="29"/>
  <c r="AR176" i="29"/>
  <c r="AR183" i="29" s="1"/>
  <c r="AR185" i="29" s="1"/>
  <c r="AR157" i="29"/>
  <c r="AR189" i="29" s="1"/>
  <c r="AT174" i="29"/>
  <c r="AT155" i="29"/>
  <c r="AU71" i="29"/>
  <c r="AU35" i="29"/>
  <c r="AU59" i="29"/>
  <c r="AT162" i="29"/>
  <c r="AT143" i="29"/>
  <c r="AU23" i="29"/>
  <c r="AT66" i="29"/>
  <c r="AS150" i="29"/>
  <c r="AS169" i="29"/>
  <c r="AT30" i="29"/>
  <c r="AY151" i="29"/>
  <c r="AZ67" i="29"/>
  <c r="AY170" i="29"/>
  <c r="AZ31" i="29"/>
  <c r="AU61" i="29"/>
  <c r="AT164" i="29"/>
  <c r="AT145" i="29"/>
  <c r="AU25" i="29"/>
  <c r="AT68" i="29"/>
  <c r="AS171" i="29"/>
  <c r="AS152" i="29"/>
  <c r="AT32" i="29"/>
  <c r="AT63" i="29"/>
  <c r="AS166" i="29"/>
  <c r="AS147" i="29"/>
  <c r="AT27" i="29"/>
  <c r="AU167" i="29"/>
  <c r="AU148" i="29"/>
  <c r="AV64" i="29"/>
  <c r="AV28" i="29"/>
  <c r="AS154" i="29"/>
  <c r="AS173" i="29"/>
  <c r="AT70" i="29"/>
  <c r="AT34" i="29"/>
  <c r="AT60" i="29"/>
  <c r="AS163" i="29"/>
  <c r="AS144" i="29"/>
  <c r="AT24" i="29"/>
  <c r="AS153" i="29"/>
  <c r="AT69" i="29"/>
  <c r="AS172" i="29"/>
  <c r="AT33" i="29"/>
  <c r="AU62" i="29"/>
  <c r="AT165" i="29"/>
  <c r="AT146" i="29"/>
  <c r="AU26" i="29"/>
  <c r="AS168" i="29"/>
  <c r="AS149" i="29"/>
  <c r="AT65" i="29"/>
  <c r="AT29" i="29"/>
  <c r="AQ197" i="29"/>
  <c r="AQ191" i="29"/>
  <c r="AQ193" i="29" s="1"/>
  <c r="AP194" i="29" l="1"/>
  <c r="AP198" i="29"/>
  <c r="AQ196" i="29"/>
  <c r="AQ198" i="29" s="1"/>
  <c r="AR158" i="29"/>
  <c r="AR177" i="29"/>
  <c r="AQ186" i="29"/>
  <c r="AQ194" i="29" s="1"/>
  <c r="AR190" i="29"/>
  <c r="AR192" i="29" s="1"/>
  <c r="AR178" i="29"/>
  <c r="AR179" i="29" s="1"/>
  <c r="AT73" i="29"/>
  <c r="AT74" i="29" s="1"/>
  <c r="AR182" i="29"/>
  <c r="AR196" i="29" s="1"/>
  <c r="AS157" i="29"/>
  <c r="AS182" i="29" s="1"/>
  <c r="AT37" i="29"/>
  <c r="AS176" i="29"/>
  <c r="AU143" i="29"/>
  <c r="AV59" i="29"/>
  <c r="AU162" i="29"/>
  <c r="AV23" i="29"/>
  <c r="AU65" i="29"/>
  <c r="AT168" i="29"/>
  <c r="AT149" i="29"/>
  <c r="AU29" i="29"/>
  <c r="AW64" i="29"/>
  <c r="AV148" i="29"/>
  <c r="AV167" i="29"/>
  <c r="AW28" i="29"/>
  <c r="AT154" i="29"/>
  <c r="AU70" i="29"/>
  <c r="AT173" i="29"/>
  <c r="AU34" i="29"/>
  <c r="AT152" i="29"/>
  <c r="AU68" i="29"/>
  <c r="AT171" i="29"/>
  <c r="AU32" i="29"/>
  <c r="AU60" i="29"/>
  <c r="AT163" i="29"/>
  <c r="AT144" i="29"/>
  <c r="AU24" i="29"/>
  <c r="AU145" i="29"/>
  <c r="AU164" i="29"/>
  <c r="AV61" i="29"/>
  <c r="AV25" i="29"/>
  <c r="AU63" i="29"/>
  <c r="AT166" i="29"/>
  <c r="AT147" i="29"/>
  <c r="AU27" i="29"/>
  <c r="AT150" i="29"/>
  <c r="AU66" i="29"/>
  <c r="AT169" i="29"/>
  <c r="AU30" i="29"/>
  <c r="BA67" i="29"/>
  <c r="AZ151" i="29"/>
  <c r="AZ170" i="29"/>
  <c r="BA31" i="29"/>
  <c r="AU165" i="29"/>
  <c r="AV62" i="29"/>
  <c r="AU146" i="29"/>
  <c r="AV26" i="29"/>
  <c r="AU69" i="29"/>
  <c r="AT172" i="29"/>
  <c r="AT153" i="29"/>
  <c r="AU33" i="29"/>
  <c r="AU174" i="29"/>
  <c r="AV71" i="29"/>
  <c r="AU155" i="29"/>
  <c r="AV35" i="29"/>
  <c r="AR191" i="29"/>
  <c r="AR193" i="29" l="1"/>
  <c r="AS177" i="29"/>
  <c r="AR184" i="29"/>
  <c r="AR186" i="29" s="1"/>
  <c r="AR194" i="29" s="1"/>
  <c r="AR197" i="29"/>
  <c r="AR198" i="29" s="1"/>
  <c r="AS183" i="29"/>
  <c r="AS185" i="29" s="1"/>
  <c r="AS178" i="29"/>
  <c r="AS179" i="29" s="1"/>
  <c r="AT176" i="29"/>
  <c r="AU73" i="29"/>
  <c r="AU74" i="29" s="1"/>
  <c r="AS158" i="29"/>
  <c r="AS190" i="29"/>
  <c r="AS192" i="29" s="1"/>
  <c r="AS189" i="29"/>
  <c r="AT157" i="29"/>
  <c r="AT182" i="29" s="1"/>
  <c r="AV146" i="29"/>
  <c r="AV165" i="29"/>
  <c r="AW62" i="29"/>
  <c r="AW26" i="29"/>
  <c r="AU144" i="29"/>
  <c r="AU163" i="29"/>
  <c r="AV60" i="29"/>
  <c r="AV24" i="29"/>
  <c r="AU150" i="29"/>
  <c r="AU169" i="29"/>
  <c r="AV66" i="29"/>
  <c r="AV30" i="29"/>
  <c r="AV68" i="29"/>
  <c r="AU152" i="29"/>
  <c r="AU171" i="29"/>
  <c r="AV32" i="29"/>
  <c r="AW71" i="29"/>
  <c r="AV155" i="29"/>
  <c r="AV174" i="29"/>
  <c r="AW35" i="29"/>
  <c r="AV65" i="29"/>
  <c r="AU168" i="29"/>
  <c r="AU149" i="29"/>
  <c r="AV29" i="29"/>
  <c r="AV69" i="29"/>
  <c r="AU153" i="29"/>
  <c r="AU172" i="29"/>
  <c r="AV33" i="29"/>
  <c r="AU154" i="29"/>
  <c r="AU173" i="29"/>
  <c r="AV70" i="29"/>
  <c r="AV34" i="29"/>
  <c r="AV162" i="29"/>
  <c r="AV143" i="29"/>
  <c r="AW59" i="29"/>
  <c r="AW23" i="29"/>
  <c r="AS184" i="29"/>
  <c r="AW167" i="29"/>
  <c r="AX64" i="29"/>
  <c r="AW148" i="29"/>
  <c r="AX28" i="29"/>
  <c r="AV145" i="29"/>
  <c r="AV164" i="29"/>
  <c r="AW61" i="29"/>
  <c r="AW25" i="29"/>
  <c r="AV63" i="29"/>
  <c r="AU166" i="29"/>
  <c r="AU147" i="29"/>
  <c r="AV27" i="29"/>
  <c r="AU37" i="29"/>
  <c r="BA170" i="29"/>
  <c r="BA151" i="29"/>
  <c r="BB67" i="29"/>
  <c r="BB31" i="29"/>
  <c r="AS186" i="29" l="1"/>
  <c r="AT178" i="29"/>
  <c r="AT179" i="29" s="1"/>
  <c r="AT177" i="29"/>
  <c r="AT183" i="29"/>
  <c r="AT185" i="29" s="1"/>
  <c r="AS196" i="29"/>
  <c r="AT158" i="29"/>
  <c r="AT189" i="29"/>
  <c r="AT191" i="29" s="1"/>
  <c r="AT190" i="29"/>
  <c r="AT192" i="29" s="1"/>
  <c r="AS197" i="29"/>
  <c r="AS191" i="29"/>
  <c r="AS193" i="29" s="1"/>
  <c r="AU157" i="29"/>
  <c r="AU176" i="29"/>
  <c r="AU183" i="29" s="1"/>
  <c r="AU185" i="29" s="1"/>
  <c r="AV73" i="29"/>
  <c r="AV74" i="29" s="1"/>
  <c r="AW68" i="29"/>
  <c r="AV171" i="29"/>
  <c r="AV152" i="29"/>
  <c r="AW32" i="29"/>
  <c r="AW63" i="29"/>
  <c r="AV147" i="29"/>
  <c r="AV166" i="29"/>
  <c r="AW27" i="29"/>
  <c r="AW69" i="29"/>
  <c r="AV153" i="29"/>
  <c r="AV172" i="29"/>
  <c r="AW33" i="29"/>
  <c r="AW60" i="29"/>
  <c r="AV144" i="29"/>
  <c r="AV163" i="29"/>
  <c r="AW24" i="29"/>
  <c r="AX71" i="29"/>
  <c r="AW174" i="29"/>
  <c r="AW155" i="29"/>
  <c r="AX35" i="29"/>
  <c r="AX59" i="29"/>
  <c r="AW143" i="29"/>
  <c r="AW162" i="29"/>
  <c r="AX23" i="29"/>
  <c r="AV37" i="29"/>
  <c r="AW66" i="29"/>
  <c r="AV169" i="29"/>
  <c r="AV150" i="29"/>
  <c r="AW30" i="29"/>
  <c r="AT184" i="29"/>
  <c r="AW145" i="29"/>
  <c r="AW164" i="29"/>
  <c r="AX61" i="29"/>
  <c r="AX25" i="29"/>
  <c r="BC67" i="29"/>
  <c r="BB151" i="29"/>
  <c r="BB170" i="29"/>
  <c r="BC31" i="29"/>
  <c r="AY64" i="29"/>
  <c r="AX148" i="29"/>
  <c r="AX167" i="29"/>
  <c r="AY28" i="29"/>
  <c r="AW70" i="29"/>
  <c r="AV154" i="29"/>
  <c r="AV173" i="29"/>
  <c r="AW34" i="29"/>
  <c r="AV149" i="29"/>
  <c r="AW65" i="29"/>
  <c r="AV168" i="29"/>
  <c r="AW29" i="29"/>
  <c r="AW165" i="29"/>
  <c r="AX62" i="29"/>
  <c r="AW146" i="29"/>
  <c r="AX26" i="29"/>
  <c r="AS194" i="29" l="1"/>
  <c r="AT186" i="29"/>
  <c r="AT196" i="29"/>
  <c r="AS198" i="29"/>
  <c r="AU158" i="29"/>
  <c r="AT193" i="29"/>
  <c r="AT197" i="29"/>
  <c r="AU177" i="29"/>
  <c r="AW73" i="29"/>
  <c r="AW74" i="29" s="1"/>
  <c r="AU182" i="29"/>
  <c r="AU196" i="29" s="1"/>
  <c r="AU189" i="29"/>
  <c r="AU191" i="29" s="1"/>
  <c r="AV157" i="29"/>
  <c r="AV182" i="29" s="1"/>
  <c r="AU178" i="29"/>
  <c r="AU179" i="29" s="1"/>
  <c r="AV176" i="29"/>
  <c r="AU190" i="29"/>
  <c r="AU192" i="29" s="1"/>
  <c r="AY59" i="29"/>
  <c r="AX162" i="29"/>
  <c r="AX143" i="29"/>
  <c r="AY23" i="29"/>
  <c r="AW150" i="29"/>
  <c r="AX66" i="29"/>
  <c r="AW169" i="29"/>
  <c r="AX30" i="29"/>
  <c r="AX65" i="29"/>
  <c r="AW168" i="29"/>
  <c r="AW149" i="29"/>
  <c r="AX29" i="29"/>
  <c r="AX60" i="29"/>
  <c r="AW163" i="29"/>
  <c r="AW144" i="29"/>
  <c r="AX24" i="29"/>
  <c r="AW147" i="29"/>
  <c r="AW166" i="29"/>
  <c r="AX63" i="29"/>
  <c r="AX27" i="29"/>
  <c r="AY71" i="29"/>
  <c r="AX174" i="29"/>
  <c r="AX155" i="29"/>
  <c r="AY35" i="29"/>
  <c r="AY61" i="29"/>
  <c r="AX145" i="29"/>
  <c r="AX164" i="29"/>
  <c r="AY25" i="29"/>
  <c r="AW37" i="29"/>
  <c r="AZ64" i="29"/>
  <c r="AY167" i="29"/>
  <c r="AY148" i="29"/>
  <c r="AZ28" i="29"/>
  <c r="AW154" i="29"/>
  <c r="AX70" i="29"/>
  <c r="AW173" i="29"/>
  <c r="AX34" i="29"/>
  <c r="AX69" i="29"/>
  <c r="AW153" i="29"/>
  <c r="AW172" i="29"/>
  <c r="AX33" i="29"/>
  <c r="AY62" i="29"/>
  <c r="AX165" i="29"/>
  <c r="AX146" i="29"/>
  <c r="AY26" i="29"/>
  <c r="BD67" i="29"/>
  <c r="BC151" i="29"/>
  <c r="BC170" i="29"/>
  <c r="BD31" i="29"/>
  <c r="AX68" i="29"/>
  <c r="AW171" i="29"/>
  <c r="AW152" i="29"/>
  <c r="AX32" i="29"/>
  <c r="AT194" i="29" l="1"/>
  <c r="AT198" i="29"/>
  <c r="AU184" i="29"/>
  <c r="AU186" i="29" s="1"/>
  <c r="AV158" i="29"/>
  <c r="AU197" i="29"/>
  <c r="AU198" i="29" s="1"/>
  <c r="AV178" i="29"/>
  <c r="AV179" i="29" s="1"/>
  <c r="AV189" i="29"/>
  <c r="AU193" i="29"/>
  <c r="AV190" i="29"/>
  <c r="AV192" i="29" s="1"/>
  <c r="AV183" i="29"/>
  <c r="AV185" i="29" s="1"/>
  <c r="AV177" i="29"/>
  <c r="AW157" i="29"/>
  <c r="AW158" i="29" s="1"/>
  <c r="AW176" i="29"/>
  <c r="AX37" i="29"/>
  <c r="AX73" i="29"/>
  <c r="AX74" i="29" s="1"/>
  <c r="AZ71" i="29"/>
  <c r="AY174" i="29"/>
  <c r="AY155" i="29"/>
  <c r="AZ35" i="29"/>
  <c r="AY68" i="29"/>
  <c r="AX171" i="29"/>
  <c r="AX152" i="29"/>
  <c r="AY32" i="29"/>
  <c r="AZ62" i="29"/>
  <c r="AY146" i="29"/>
  <c r="AY165" i="29"/>
  <c r="AZ26" i="29"/>
  <c r="AY66" i="29"/>
  <c r="AX169" i="29"/>
  <c r="AX150" i="29"/>
  <c r="AY30" i="29"/>
  <c r="AZ61" i="29"/>
  <c r="AY145" i="29"/>
  <c r="AY164" i="29"/>
  <c r="AZ25" i="29"/>
  <c r="AX144" i="29"/>
  <c r="AY60" i="29"/>
  <c r="AX163" i="29"/>
  <c r="AY24" i="29"/>
  <c r="BA64" i="29"/>
  <c r="AZ148" i="29"/>
  <c r="AZ167" i="29"/>
  <c r="BA28" i="29"/>
  <c r="AY63" i="29"/>
  <c r="AX166" i="29"/>
  <c r="AX147" i="29"/>
  <c r="AY27" i="29"/>
  <c r="AX149" i="29"/>
  <c r="AY65" i="29"/>
  <c r="AX168" i="29"/>
  <c r="AY29" i="29"/>
  <c r="AZ59" i="29"/>
  <c r="AY143" i="29"/>
  <c r="AY162" i="29"/>
  <c r="AZ23" i="29"/>
  <c r="AX153" i="29"/>
  <c r="AX172" i="29"/>
  <c r="AY69" i="29"/>
  <c r="AY33" i="29"/>
  <c r="BE67" i="29"/>
  <c r="BD151" i="29"/>
  <c r="BD170" i="29"/>
  <c r="BE31" i="29"/>
  <c r="AX154" i="29"/>
  <c r="AX173" i="29"/>
  <c r="AY70" i="29"/>
  <c r="AY34" i="29"/>
  <c r="AV184" i="29"/>
  <c r="AU194" i="29" l="1"/>
  <c r="AV197" i="29"/>
  <c r="AV186" i="29"/>
  <c r="AV196" i="29"/>
  <c r="AV191" i="29"/>
  <c r="AW177" i="29"/>
  <c r="AW189" i="29"/>
  <c r="AV193" i="29"/>
  <c r="AV194" i="29" s="1"/>
  <c r="AW178" i="29"/>
  <c r="AW179" i="29" s="1"/>
  <c r="AW182" i="29"/>
  <c r="AW184" i="29" s="1"/>
  <c r="AW183" i="29"/>
  <c r="AW185" i="29" s="1"/>
  <c r="AW190" i="29"/>
  <c r="AW192" i="29" s="1"/>
  <c r="AX157" i="29"/>
  <c r="AX158" i="29" s="1"/>
  <c r="AX176" i="29"/>
  <c r="AX177" i="29" s="1"/>
  <c r="AY73" i="29"/>
  <c r="AY74" i="29" s="1"/>
  <c r="AY150" i="29"/>
  <c r="AY169" i="29"/>
  <c r="AZ66" i="29"/>
  <c r="AZ30" i="29"/>
  <c r="AZ68" i="29"/>
  <c r="AY171" i="29"/>
  <c r="AY152" i="29"/>
  <c r="AZ32" i="29"/>
  <c r="BA148" i="29"/>
  <c r="BB64" i="29"/>
  <c r="BA167" i="29"/>
  <c r="BB28" i="29"/>
  <c r="AZ65" i="29"/>
  <c r="AY168" i="29"/>
  <c r="AY149" i="29"/>
  <c r="AZ29" i="29"/>
  <c r="AY153" i="29"/>
  <c r="AZ69" i="29"/>
  <c r="AY172" i="29"/>
  <c r="AZ33" i="29"/>
  <c r="AY166" i="29"/>
  <c r="AZ63" i="29"/>
  <c r="AY147" i="29"/>
  <c r="AZ27" i="29"/>
  <c r="BA61" i="29"/>
  <c r="AZ164" i="29"/>
  <c r="AZ145" i="29"/>
  <c r="BA25" i="29"/>
  <c r="AZ70" i="29"/>
  <c r="AY154" i="29"/>
  <c r="AY173" i="29"/>
  <c r="AZ34" i="29"/>
  <c r="AZ143" i="29"/>
  <c r="AZ162" i="29"/>
  <c r="BA59" i="29"/>
  <c r="BA23" i="29"/>
  <c r="BF67" i="29"/>
  <c r="BE151" i="29"/>
  <c r="BE170" i="29"/>
  <c r="BF31" i="29"/>
  <c r="AY37" i="29"/>
  <c r="BA62" i="29"/>
  <c r="AZ165" i="29"/>
  <c r="AZ146" i="29"/>
  <c r="BA26" i="29"/>
  <c r="AY144" i="29"/>
  <c r="AZ60" i="29"/>
  <c r="AY163" i="29"/>
  <c r="AZ24" i="29"/>
  <c r="AZ174" i="29"/>
  <c r="BA71" i="29"/>
  <c r="AZ155" i="29"/>
  <c r="BA35" i="29"/>
  <c r="AV198" i="29" l="1"/>
  <c r="AW197" i="29"/>
  <c r="AW191" i="29"/>
  <c r="AW193" i="29" s="1"/>
  <c r="AW186" i="29"/>
  <c r="AX189" i="29"/>
  <c r="AX191" i="29" s="1"/>
  <c r="AW196" i="29"/>
  <c r="AX182" i="29"/>
  <c r="AX184" i="29" s="1"/>
  <c r="AX178" i="29"/>
  <c r="AX179" i="29" s="1"/>
  <c r="AX183" i="29"/>
  <c r="AX185" i="29" s="1"/>
  <c r="AX190" i="29"/>
  <c r="AX192" i="29" s="1"/>
  <c r="AZ73" i="29"/>
  <c r="AZ74" i="29" s="1"/>
  <c r="AY176" i="29"/>
  <c r="AY190" i="29" s="1"/>
  <c r="AY192" i="29" s="1"/>
  <c r="AY157" i="29"/>
  <c r="AY158" i="29" s="1"/>
  <c r="AZ144" i="29"/>
  <c r="BA60" i="29"/>
  <c r="AZ163" i="29"/>
  <c r="BA24" i="29"/>
  <c r="BA70" i="29"/>
  <c r="AZ154" i="29"/>
  <c r="AZ173" i="29"/>
  <c r="BA34" i="29"/>
  <c r="AZ172" i="29"/>
  <c r="AZ153" i="29"/>
  <c r="BA69" i="29"/>
  <c r="BA33" i="29"/>
  <c r="BG67" i="29"/>
  <c r="BF170" i="29"/>
  <c r="BF151" i="29"/>
  <c r="BG31" i="29"/>
  <c r="BA68" i="29"/>
  <c r="AZ152" i="29"/>
  <c r="AZ171" i="29"/>
  <c r="BA32" i="29"/>
  <c r="BB62" i="29"/>
  <c r="BA165" i="29"/>
  <c r="BA146" i="29"/>
  <c r="BB26" i="29"/>
  <c r="BB148" i="29"/>
  <c r="BC64" i="29"/>
  <c r="BB167" i="29"/>
  <c r="BC28" i="29"/>
  <c r="AZ166" i="29"/>
  <c r="BA63" i="29"/>
  <c r="AZ147" i="29"/>
  <c r="BA27" i="29"/>
  <c r="AZ168" i="29"/>
  <c r="AZ149" i="29"/>
  <c r="BA65" i="29"/>
  <c r="BA29" i="29"/>
  <c r="BB59" i="29"/>
  <c r="BA162" i="29"/>
  <c r="BA143" i="29"/>
  <c r="BB23" i="29"/>
  <c r="AZ37" i="29"/>
  <c r="BA155" i="29"/>
  <c r="BB71" i="29"/>
  <c r="BA174" i="29"/>
  <c r="BB35" i="29"/>
  <c r="BB61" i="29"/>
  <c r="BA164" i="29"/>
  <c r="BA145" i="29"/>
  <c r="BB25" i="29"/>
  <c r="AZ150" i="29"/>
  <c r="AZ169" i="29"/>
  <c r="BA66" i="29"/>
  <c r="BA30" i="29"/>
  <c r="AW198" i="29" l="1"/>
  <c r="AW194" i="29"/>
  <c r="AY183" i="29"/>
  <c r="AY185" i="29" s="1"/>
  <c r="AX193" i="29"/>
  <c r="AY177" i="29"/>
  <c r="AX197" i="29"/>
  <c r="AX186" i="29"/>
  <c r="AX196" i="29"/>
  <c r="AY182" i="29"/>
  <c r="BA73" i="29"/>
  <c r="BA74" i="29" s="1"/>
  <c r="AY178" i="29"/>
  <c r="AY179" i="29" s="1"/>
  <c r="AY189" i="29"/>
  <c r="AY197" i="29" s="1"/>
  <c r="AZ176" i="29"/>
  <c r="AZ183" i="29" s="1"/>
  <c r="AZ185" i="29" s="1"/>
  <c r="AZ157" i="29"/>
  <c r="AZ158" i="29" s="1"/>
  <c r="BC61" i="29"/>
  <c r="BB145" i="29"/>
  <c r="BB164" i="29"/>
  <c r="BC25" i="29"/>
  <c r="BB65" i="29"/>
  <c r="BA168" i="29"/>
  <c r="BA149" i="29"/>
  <c r="BB29" i="29"/>
  <c r="BA171" i="29"/>
  <c r="BB68" i="29"/>
  <c r="BA152" i="29"/>
  <c r="BB32" i="29"/>
  <c r="BB165" i="29"/>
  <c r="BC62" i="29"/>
  <c r="BB146" i="29"/>
  <c r="BC26" i="29"/>
  <c r="BH67" i="29"/>
  <c r="BG170" i="29"/>
  <c r="BG151" i="29"/>
  <c r="BH31" i="29"/>
  <c r="BB70" i="29"/>
  <c r="BA154" i="29"/>
  <c r="BA173" i="29"/>
  <c r="BB34" i="29"/>
  <c r="BB63" i="29"/>
  <c r="BA147" i="29"/>
  <c r="BA166" i="29"/>
  <c r="BB27" i="29"/>
  <c r="BC71" i="29"/>
  <c r="BB174" i="29"/>
  <c r="BB155" i="29"/>
  <c r="BC35" i="29"/>
  <c r="BC59" i="29"/>
  <c r="BB162" i="29"/>
  <c r="BB143" i="29"/>
  <c r="BC23" i="29"/>
  <c r="BD64" i="29"/>
  <c r="BC167" i="29"/>
  <c r="BC148" i="29"/>
  <c r="BD28" i="29"/>
  <c r="BB66" i="29"/>
  <c r="BA169" i="29"/>
  <c r="BA150" i="29"/>
  <c r="BB30" i="29"/>
  <c r="BA37" i="29"/>
  <c r="BA172" i="29"/>
  <c r="BB69" i="29"/>
  <c r="BA153" i="29"/>
  <c r="BB33" i="29"/>
  <c r="BB60" i="29"/>
  <c r="BA163" i="29"/>
  <c r="BA144" i="29"/>
  <c r="BB24" i="29"/>
  <c r="AY196" i="29" l="1"/>
  <c r="AY198" i="29" s="1"/>
  <c r="AX198" i="29"/>
  <c r="AX194" i="29"/>
  <c r="AZ177" i="29"/>
  <c r="AY184" i="29"/>
  <c r="AY186" i="29" s="1"/>
  <c r="AY191" i="29"/>
  <c r="AY193" i="29" s="1"/>
  <c r="AZ178" i="29"/>
  <c r="AZ179" i="29" s="1"/>
  <c r="AZ189" i="29"/>
  <c r="AZ191" i="29" s="1"/>
  <c r="AZ182" i="29"/>
  <c r="AZ196" i="29" s="1"/>
  <c r="BA176" i="29"/>
  <c r="AZ190" i="29"/>
  <c r="AZ192" i="29" s="1"/>
  <c r="BA157" i="29"/>
  <c r="BA189" i="29" s="1"/>
  <c r="BB73" i="29"/>
  <c r="BB74" i="29" s="1"/>
  <c r="BC63" i="29"/>
  <c r="BB147" i="29"/>
  <c r="BB166" i="29"/>
  <c r="BC27" i="29"/>
  <c r="BH170" i="29"/>
  <c r="BI67" i="29"/>
  <c r="BH151" i="29"/>
  <c r="BI31" i="29"/>
  <c r="BC65" i="29"/>
  <c r="BB149" i="29"/>
  <c r="BB168" i="29"/>
  <c r="BC29" i="29"/>
  <c r="BC69" i="29"/>
  <c r="BB172" i="29"/>
  <c r="BB153" i="29"/>
  <c r="BC33" i="29"/>
  <c r="BC66" i="29"/>
  <c r="BB150" i="29"/>
  <c r="BB169" i="29"/>
  <c r="BC30" i="29"/>
  <c r="BC143" i="29"/>
  <c r="BD59" i="29"/>
  <c r="BC162" i="29"/>
  <c r="BD23" i="29"/>
  <c r="BD71" i="29"/>
  <c r="BC155" i="29"/>
  <c r="BC174" i="29"/>
  <c r="BD35" i="29"/>
  <c r="BB37" i="29"/>
  <c r="BC70" i="29"/>
  <c r="BB154" i="29"/>
  <c r="BB173" i="29"/>
  <c r="BC34" i="29"/>
  <c r="BC165" i="29"/>
  <c r="BC146" i="29"/>
  <c r="BD62" i="29"/>
  <c r="BD26" i="29"/>
  <c r="BB171" i="29"/>
  <c r="BC68" i="29"/>
  <c r="BB152" i="29"/>
  <c r="BC32" i="29"/>
  <c r="BD61" i="29"/>
  <c r="BC164" i="29"/>
  <c r="BC145" i="29"/>
  <c r="BD25" i="29"/>
  <c r="BB163" i="29"/>
  <c r="BC60" i="29"/>
  <c r="BB144" i="29"/>
  <c r="BC24" i="29"/>
  <c r="BD167" i="29"/>
  <c r="BE64" i="29"/>
  <c r="BD148" i="29"/>
  <c r="BE28" i="29"/>
  <c r="AY194" i="29" l="1"/>
  <c r="BA177" i="29"/>
  <c r="AZ184" i="29"/>
  <c r="AZ186" i="29" s="1"/>
  <c r="BA158" i="29"/>
  <c r="BA190" i="29"/>
  <c r="BA192" i="29" s="1"/>
  <c r="BA183" i="29"/>
  <c r="BA185" i="29" s="1"/>
  <c r="AZ193" i="29"/>
  <c r="AZ194" i="29" s="1"/>
  <c r="BA178" i="29"/>
  <c r="BA179" i="29" s="1"/>
  <c r="BA182" i="29"/>
  <c r="BA184" i="29" s="1"/>
  <c r="BB176" i="29"/>
  <c r="BB190" i="29" s="1"/>
  <c r="BB192" i="29" s="1"/>
  <c r="AZ197" i="29"/>
  <c r="AZ198" i="29" s="1"/>
  <c r="BC73" i="29"/>
  <c r="BC74" i="29" s="1"/>
  <c r="BB157" i="29"/>
  <c r="BC37" i="29"/>
  <c r="BF64" i="29"/>
  <c r="BE148" i="29"/>
  <c r="BE167" i="29"/>
  <c r="BF28" i="29"/>
  <c r="BD145" i="29"/>
  <c r="BE61" i="29"/>
  <c r="BD164" i="29"/>
  <c r="BE25" i="29"/>
  <c r="BD174" i="29"/>
  <c r="BE71" i="29"/>
  <c r="BD155" i="29"/>
  <c r="BE35" i="29"/>
  <c r="BC153" i="29"/>
  <c r="BD69" i="29"/>
  <c r="BC172" i="29"/>
  <c r="BD33" i="29"/>
  <c r="BD66" i="29"/>
  <c r="BC169" i="29"/>
  <c r="BC150" i="29"/>
  <c r="BD30" i="29"/>
  <c r="BI170" i="29"/>
  <c r="BJ67" i="29"/>
  <c r="BI151" i="29"/>
  <c r="BJ31" i="29"/>
  <c r="BC171" i="29"/>
  <c r="BD68" i="29"/>
  <c r="BC152" i="29"/>
  <c r="BD32" i="29"/>
  <c r="BD70" i="29"/>
  <c r="BC173" i="29"/>
  <c r="BC154" i="29"/>
  <c r="BD34" i="29"/>
  <c r="BD60" i="29"/>
  <c r="BC163" i="29"/>
  <c r="BC144" i="29"/>
  <c r="BD24" i="29"/>
  <c r="BD143" i="29"/>
  <c r="BE59" i="29"/>
  <c r="BD162" i="29"/>
  <c r="BE23" i="29"/>
  <c r="BC168" i="29"/>
  <c r="BC149" i="29"/>
  <c r="BD65" i="29"/>
  <c r="BD29" i="29"/>
  <c r="BA191" i="29"/>
  <c r="BE62" i="29"/>
  <c r="BD165" i="29"/>
  <c r="BD146" i="29"/>
  <c r="BE26" i="29"/>
  <c r="BC166" i="29"/>
  <c r="BD63" i="29"/>
  <c r="BC147" i="29"/>
  <c r="BD27" i="29"/>
  <c r="BB158" i="29" l="1"/>
  <c r="BA186" i="29"/>
  <c r="BA193" i="29"/>
  <c r="BA197" i="29"/>
  <c r="BA196" i="29"/>
  <c r="BB177" i="29"/>
  <c r="BB183" i="29"/>
  <c r="BB185" i="29" s="1"/>
  <c r="BB189" i="29"/>
  <c r="BB197" i="29" s="1"/>
  <c r="BD37" i="29"/>
  <c r="BB182" i="29"/>
  <c r="BB184" i="29" s="1"/>
  <c r="BB178" i="29"/>
  <c r="BB179" i="29" s="1"/>
  <c r="BD73" i="29"/>
  <c r="BD74" i="29" s="1"/>
  <c r="BC157" i="29"/>
  <c r="BC189" i="29" s="1"/>
  <c r="BC176" i="29"/>
  <c r="BC183" i="29" s="1"/>
  <c r="BC185" i="29" s="1"/>
  <c r="BE70" i="29"/>
  <c r="BD173" i="29"/>
  <c r="BD154" i="29"/>
  <c r="BE34" i="29"/>
  <c r="BK67" i="29"/>
  <c r="BJ170" i="29"/>
  <c r="BJ151" i="29"/>
  <c r="BK31" i="29"/>
  <c r="BE69" i="29"/>
  <c r="BD172" i="29"/>
  <c r="BD153" i="29"/>
  <c r="BE33" i="29"/>
  <c r="BE164" i="29"/>
  <c r="BE145" i="29"/>
  <c r="BF61" i="29"/>
  <c r="BF25" i="29"/>
  <c r="BE60" i="29"/>
  <c r="BD144" i="29"/>
  <c r="BD163" i="29"/>
  <c r="BE24" i="29"/>
  <c r="BE146" i="29"/>
  <c r="BF62" i="29"/>
  <c r="BE165" i="29"/>
  <c r="BF26" i="29"/>
  <c r="BD152" i="29"/>
  <c r="BD171" i="29"/>
  <c r="BE68" i="29"/>
  <c r="BE32" i="29"/>
  <c r="BE66" i="29"/>
  <c r="BD150" i="29"/>
  <c r="BD169" i="29"/>
  <c r="BE30" i="29"/>
  <c r="BD147" i="29"/>
  <c r="BE63" i="29"/>
  <c r="BD166" i="29"/>
  <c r="BE27" i="29"/>
  <c r="BD168" i="29"/>
  <c r="BE65" i="29"/>
  <c r="BD149" i="29"/>
  <c r="BE29" i="29"/>
  <c r="BE162" i="29"/>
  <c r="BF59" i="29"/>
  <c r="BE143" i="29"/>
  <c r="BF23" i="29"/>
  <c r="BF71" i="29"/>
  <c r="BE174" i="29"/>
  <c r="BE155" i="29"/>
  <c r="BF35" i="29"/>
  <c r="BG64" i="29"/>
  <c r="BF167" i="29"/>
  <c r="BF148" i="29"/>
  <c r="BG28" i="29"/>
  <c r="BA194" i="29" l="1"/>
  <c r="BA198" i="29"/>
  <c r="BB186" i="29"/>
  <c r="BB191" i="29"/>
  <c r="BB193" i="29" s="1"/>
  <c r="BC158" i="29"/>
  <c r="BC177" i="29"/>
  <c r="BB196" i="29"/>
  <c r="BB198" i="29" s="1"/>
  <c r="BC190" i="29"/>
  <c r="BC192" i="29" s="1"/>
  <c r="BC182" i="29"/>
  <c r="BC184" i="29" s="1"/>
  <c r="BC186" i="29" s="1"/>
  <c r="BD176" i="29"/>
  <c r="BC178" i="29"/>
  <c r="BC179" i="29" s="1"/>
  <c r="BE37" i="29"/>
  <c r="BD157" i="29"/>
  <c r="BD182" i="29" s="1"/>
  <c r="BE73" i="29"/>
  <c r="BE74" i="29" s="1"/>
  <c r="BL67" i="29"/>
  <c r="BK170" i="29"/>
  <c r="BK151" i="29"/>
  <c r="BL31" i="29"/>
  <c r="BE149" i="29"/>
  <c r="BF65" i="29"/>
  <c r="BE168" i="29"/>
  <c r="BF29" i="29"/>
  <c r="BF66" i="29"/>
  <c r="BE169" i="29"/>
  <c r="BE150" i="29"/>
  <c r="BF30" i="29"/>
  <c r="BF165" i="29"/>
  <c r="BG62" i="29"/>
  <c r="BF146" i="29"/>
  <c r="BG26" i="29"/>
  <c r="BG71" i="29"/>
  <c r="BF155" i="29"/>
  <c r="BF174" i="29"/>
  <c r="BG35" i="29"/>
  <c r="BE153" i="29"/>
  <c r="BF69" i="29"/>
  <c r="BE172" i="29"/>
  <c r="BF33" i="29"/>
  <c r="BE166" i="29"/>
  <c r="BE147" i="29"/>
  <c r="BF63" i="29"/>
  <c r="BF27" i="29"/>
  <c r="BG61" i="29"/>
  <c r="BF145" i="29"/>
  <c r="BF164" i="29"/>
  <c r="BG25" i="29"/>
  <c r="BH64" i="29"/>
  <c r="BG148" i="29"/>
  <c r="BG167" i="29"/>
  <c r="BH28" i="29"/>
  <c r="BF143" i="29"/>
  <c r="BG59" i="29"/>
  <c r="BF162" i="29"/>
  <c r="BG23" i="29"/>
  <c r="BC191" i="29"/>
  <c r="BE154" i="29"/>
  <c r="BE173" i="29"/>
  <c r="BF70" i="29"/>
  <c r="BF34" i="29"/>
  <c r="BE144" i="29"/>
  <c r="BF60" i="29"/>
  <c r="BE163" i="29"/>
  <c r="BF24" i="29"/>
  <c r="BF68" i="29"/>
  <c r="BE152" i="29"/>
  <c r="BE171" i="29"/>
  <c r="BF32" i="29"/>
  <c r="BB194" i="29" l="1"/>
  <c r="BD178" i="29"/>
  <c r="BD179" i="29" s="1"/>
  <c r="BD177" i="29"/>
  <c r="BC197" i="29"/>
  <c r="BC193" i="29"/>
  <c r="BC194" i="29" s="1"/>
  <c r="BD183" i="29"/>
  <c r="BD185" i="29" s="1"/>
  <c r="BD190" i="29"/>
  <c r="BD192" i="29" s="1"/>
  <c r="BC196" i="29"/>
  <c r="BD189" i="29"/>
  <c r="BD191" i="29" s="1"/>
  <c r="BD158" i="29"/>
  <c r="BE157" i="29"/>
  <c r="BF37" i="29"/>
  <c r="BE176" i="29"/>
  <c r="BE190" i="29" s="1"/>
  <c r="BE192" i="29" s="1"/>
  <c r="BF73" i="29"/>
  <c r="BF74" i="29" s="1"/>
  <c r="BD184" i="29"/>
  <c r="BM67" i="29"/>
  <c r="BL151" i="29"/>
  <c r="BL170" i="29"/>
  <c r="BM31" i="29"/>
  <c r="BF172" i="29"/>
  <c r="BF153" i="29"/>
  <c r="BG69" i="29"/>
  <c r="BG33" i="29"/>
  <c r="BH59" i="29"/>
  <c r="BG143" i="29"/>
  <c r="BG162" i="29"/>
  <c r="BH23" i="29"/>
  <c r="BI64" i="29"/>
  <c r="BH148" i="29"/>
  <c r="BH167" i="29"/>
  <c r="BI28" i="29"/>
  <c r="BF166" i="29"/>
  <c r="BG63" i="29"/>
  <c r="BF147" i="29"/>
  <c r="BG27" i="29"/>
  <c r="BH71" i="29"/>
  <c r="BG155" i="29"/>
  <c r="BG174" i="29"/>
  <c r="BH35" i="29"/>
  <c r="BF150" i="29"/>
  <c r="BF169" i="29"/>
  <c r="BG66" i="29"/>
  <c r="BG30" i="29"/>
  <c r="BF144" i="29"/>
  <c r="BF163" i="29"/>
  <c r="BG60" i="29"/>
  <c r="BG24" i="29"/>
  <c r="BG68" i="29"/>
  <c r="BF171" i="29"/>
  <c r="BF152" i="29"/>
  <c r="BG32" i="29"/>
  <c r="BH62" i="29"/>
  <c r="BG146" i="29"/>
  <c r="BG165" i="29"/>
  <c r="BH26" i="29"/>
  <c r="BF149" i="29"/>
  <c r="BG65" i="29"/>
  <c r="BF168" i="29"/>
  <c r="BG29" i="29"/>
  <c r="BG70" i="29"/>
  <c r="BF154" i="29"/>
  <c r="BF173" i="29"/>
  <c r="BG34" i="29"/>
  <c r="BG164" i="29"/>
  <c r="BG145" i="29"/>
  <c r="BH61" i="29"/>
  <c r="BH25" i="29"/>
  <c r="BC198" i="29" l="1"/>
  <c r="BD186" i="29"/>
  <c r="BD193" i="29"/>
  <c r="BD197" i="29"/>
  <c r="BD196" i="29"/>
  <c r="BE178" i="29"/>
  <c r="BE179" i="29" s="1"/>
  <c r="BE182" i="29"/>
  <c r="BE184" i="29" s="1"/>
  <c r="BE189" i="29"/>
  <c r="BE197" i="29" s="1"/>
  <c r="BE158" i="29"/>
  <c r="BE183" i="29"/>
  <c r="BE185" i="29" s="1"/>
  <c r="BF176" i="29"/>
  <c r="BF190" i="29" s="1"/>
  <c r="BF192" i="29" s="1"/>
  <c r="BG73" i="29"/>
  <c r="BG74" i="29" s="1"/>
  <c r="BF157" i="29"/>
  <c r="BF189" i="29" s="1"/>
  <c r="BE177" i="29"/>
  <c r="BH162" i="29"/>
  <c r="BI59" i="29"/>
  <c r="BH143" i="29"/>
  <c r="BI23" i="29"/>
  <c r="BH63" i="29"/>
  <c r="BG166" i="29"/>
  <c r="BG147" i="29"/>
  <c r="BH27" i="29"/>
  <c r="BG153" i="29"/>
  <c r="BH69" i="29"/>
  <c r="BG172" i="29"/>
  <c r="BH33" i="29"/>
  <c r="BG163" i="29"/>
  <c r="BG144" i="29"/>
  <c r="BH60" i="29"/>
  <c r="BH24" i="29"/>
  <c r="BI62" i="29"/>
  <c r="BH165" i="29"/>
  <c r="BH146" i="29"/>
  <c r="BI26" i="29"/>
  <c r="BG37" i="29"/>
  <c r="BJ64" i="29"/>
  <c r="BI148" i="29"/>
  <c r="BI167" i="29"/>
  <c r="BJ28" i="29"/>
  <c r="BG152" i="29"/>
  <c r="BH68" i="29"/>
  <c r="BG171" i="29"/>
  <c r="BH32" i="29"/>
  <c r="BM170" i="29"/>
  <c r="BN67" i="29"/>
  <c r="BM151" i="29"/>
  <c r="BN31" i="29"/>
  <c r="BH70" i="29"/>
  <c r="BG154" i="29"/>
  <c r="BG173" i="29"/>
  <c r="BH34" i="29"/>
  <c r="BI71" i="29"/>
  <c r="BH155" i="29"/>
  <c r="BH174" i="29"/>
  <c r="BI35" i="29"/>
  <c r="BH145" i="29"/>
  <c r="BI61" i="29"/>
  <c r="BH164" i="29"/>
  <c r="BI25" i="29"/>
  <c r="BH65" i="29"/>
  <c r="BG168" i="29"/>
  <c r="BG149" i="29"/>
  <c r="BH29" i="29"/>
  <c r="BG169" i="29"/>
  <c r="BH66" i="29"/>
  <c r="BG150" i="29"/>
  <c r="BH30" i="29"/>
  <c r="BD194" i="29" l="1"/>
  <c r="BD198" i="29"/>
  <c r="BE191" i="29"/>
  <c r="BE193" i="29" s="1"/>
  <c r="BE196" i="29"/>
  <c r="BE198" i="29" s="1"/>
  <c r="BF177" i="29"/>
  <c r="BF158" i="29"/>
  <c r="BE186" i="29"/>
  <c r="BF178" i="29"/>
  <c r="BF179" i="29" s="1"/>
  <c r="BF182" i="29"/>
  <c r="BF184" i="29" s="1"/>
  <c r="BF183" i="29"/>
  <c r="BF185" i="29" s="1"/>
  <c r="BG176" i="29"/>
  <c r="BG183" i="29" s="1"/>
  <c r="BG185" i="29" s="1"/>
  <c r="BG157" i="29"/>
  <c r="BH73" i="29"/>
  <c r="BH74" i="29" s="1"/>
  <c r="BI69" i="29"/>
  <c r="BH153" i="29"/>
  <c r="BH172" i="29"/>
  <c r="BI33" i="29"/>
  <c r="BJ71" i="29"/>
  <c r="BI155" i="29"/>
  <c r="BI174" i="29"/>
  <c r="BJ35" i="29"/>
  <c r="BF197" i="29"/>
  <c r="BF191" i="29"/>
  <c r="BF193" i="29" s="1"/>
  <c r="BI65" i="29"/>
  <c r="BH149" i="29"/>
  <c r="BH168" i="29"/>
  <c r="BI29" i="29"/>
  <c r="BJ62" i="29"/>
  <c r="BI165" i="29"/>
  <c r="BI146" i="29"/>
  <c r="BJ26" i="29"/>
  <c r="BH171" i="29"/>
  <c r="BI68" i="29"/>
  <c r="BH152" i="29"/>
  <c r="BI32" i="29"/>
  <c r="BN151" i="29"/>
  <c r="BN170" i="29"/>
  <c r="BO67" i="29"/>
  <c r="BO31" i="29"/>
  <c r="BH144" i="29"/>
  <c r="BH163" i="29"/>
  <c r="BI60" i="29"/>
  <c r="BI24" i="29"/>
  <c r="BJ59" i="29"/>
  <c r="BI162" i="29"/>
  <c r="BI143" i="29"/>
  <c r="BJ23" i="29"/>
  <c r="BH37" i="29"/>
  <c r="BI66" i="29"/>
  <c r="BH169" i="29"/>
  <c r="BH150" i="29"/>
  <c r="BI30" i="29"/>
  <c r="BI145" i="29"/>
  <c r="BI164" i="29"/>
  <c r="BJ61" i="29"/>
  <c r="BJ25" i="29"/>
  <c r="BH173" i="29"/>
  <c r="BH154" i="29"/>
  <c r="BI70" i="29"/>
  <c r="BI34" i="29"/>
  <c r="BJ148" i="29"/>
  <c r="BK64" i="29"/>
  <c r="BJ167" i="29"/>
  <c r="BK28" i="29"/>
  <c r="BI63" i="29"/>
  <c r="BH147" i="29"/>
  <c r="BH166" i="29"/>
  <c r="BI27" i="29"/>
  <c r="BE194" i="29" l="1"/>
  <c r="BG178" i="29"/>
  <c r="BG179" i="29" s="1"/>
  <c r="BG177" i="29"/>
  <c r="BF186" i="29"/>
  <c r="BF194" i="29" s="1"/>
  <c r="BF196" i="29"/>
  <c r="BF198" i="29" s="1"/>
  <c r="BG182" i="29"/>
  <c r="BG196" i="29" s="1"/>
  <c r="BG190" i="29"/>
  <c r="BG192" i="29" s="1"/>
  <c r="BG189" i="29"/>
  <c r="BG158" i="29"/>
  <c r="BI37" i="29"/>
  <c r="BH176" i="29"/>
  <c r="BH183" i="29" s="1"/>
  <c r="BH185" i="29" s="1"/>
  <c r="BI73" i="29"/>
  <c r="BI74" i="29" s="1"/>
  <c r="BH157" i="29"/>
  <c r="BH189" i="29" s="1"/>
  <c r="BJ155" i="29"/>
  <c r="BK71" i="29"/>
  <c r="BJ174" i="29"/>
  <c r="BK35" i="29"/>
  <c r="BJ146" i="29"/>
  <c r="BJ165" i="29"/>
  <c r="BK62" i="29"/>
  <c r="BK26" i="29"/>
  <c r="BO170" i="29"/>
  <c r="BP67" i="29"/>
  <c r="BO151" i="29"/>
  <c r="BP31" i="29"/>
  <c r="BI163" i="29"/>
  <c r="BJ60" i="29"/>
  <c r="BI144" i="29"/>
  <c r="BJ24" i="29"/>
  <c r="BK167" i="29"/>
  <c r="BK148" i="29"/>
  <c r="BL64" i="29"/>
  <c r="BL28" i="29"/>
  <c r="BJ68" i="29"/>
  <c r="BI171" i="29"/>
  <c r="BI152" i="29"/>
  <c r="BJ32" i="29"/>
  <c r="BJ162" i="29"/>
  <c r="BJ143" i="29"/>
  <c r="BK59" i="29"/>
  <c r="BK23" i="29"/>
  <c r="BJ145" i="29"/>
  <c r="BJ164" i="29"/>
  <c r="BK61" i="29"/>
  <c r="BK25" i="29"/>
  <c r="BJ63" i="29"/>
  <c r="BI147" i="29"/>
  <c r="BI166" i="29"/>
  <c r="BJ27" i="29"/>
  <c r="BI154" i="29"/>
  <c r="BJ70" i="29"/>
  <c r="BI173" i="29"/>
  <c r="BJ34" i="29"/>
  <c r="BI150" i="29"/>
  <c r="BI169" i="29"/>
  <c r="BJ66" i="29"/>
  <c r="BJ30" i="29"/>
  <c r="BJ65" i="29"/>
  <c r="BI149" i="29"/>
  <c r="BI168" i="29"/>
  <c r="BJ29" i="29"/>
  <c r="BJ69" i="29"/>
  <c r="BI172" i="29"/>
  <c r="BI153" i="29"/>
  <c r="BJ33" i="29"/>
  <c r="BG197" i="29" l="1"/>
  <c r="BG184" i="29"/>
  <c r="BG186" i="29" s="1"/>
  <c r="BG191" i="29"/>
  <c r="BG193" i="29" s="1"/>
  <c r="BH190" i="29"/>
  <c r="BH192" i="29" s="1"/>
  <c r="BH177" i="29"/>
  <c r="BH158" i="29"/>
  <c r="BI176" i="29"/>
  <c r="BI183" i="29" s="1"/>
  <c r="BI185" i="29" s="1"/>
  <c r="BH182" i="29"/>
  <c r="BH184" i="29" s="1"/>
  <c r="BH186" i="29" s="1"/>
  <c r="BH178" i="29"/>
  <c r="BH179" i="29" s="1"/>
  <c r="BJ73" i="29"/>
  <c r="BJ74" i="29" s="1"/>
  <c r="BI157" i="29"/>
  <c r="BL59" i="29"/>
  <c r="BK143" i="29"/>
  <c r="BK162" i="29"/>
  <c r="BL23" i="29"/>
  <c r="BK66" i="29"/>
  <c r="BJ150" i="29"/>
  <c r="BJ169" i="29"/>
  <c r="BK30" i="29"/>
  <c r="BJ166" i="29"/>
  <c r="BJ147" i="29"/>
  <c r="BK63" i="29"/>
  <c r="BK27" i="29"/>
  <c r="BM64" i="29"/>
  <c r="BL167" i="29"/>
  <c r="BL148" i="29"/>
  <c r="BM28" i="29"/>
  <c r="BJ37" i="29"/>
  <c r="BL62" i="29"/>
  <c r="BK165" i="29"/>
  <c r="BK146" i="29"/>
  <c r="BL26" i="29"/>
  <c r="BH191" i="29"/>
  <c r="BK65" i="29"/>
  <c r="BJ168" i="29"/>
  <c r="BJ149" i="29"/>
  <c r="BK29" i="29"/>
  <c r="BK68" i="29"/>
  <c r="BJ152" i="29"/>
  <c r="BJ171" i="29"/>
  <c r="BK32" i="29"/>
  <c r="BK60" i="29"/>
  <c r="BJ163" i="29"/>
  <c r="BJ144" i="29"/>
  <c r="BK24" i="29"/>
  <c r="BK70" i="29"/>
  <c r="BJ173" i="29"/>
  <c r="BJ154" i="29"/>
  <c r="BK34" i="29"/>
  <c r="BP151" i="29"/>
  <c r="BQ67" i="29"/>
  <c r="BP170" i="29"/>
  <c r="BQ31" i="29"/>
  <c r="BL71" i="29"/>
  <c r="BK174" i="29"/>
  <c r="BK155" i="29"/>
  <c r="BL35" i="29"/>
  <c r="BG198" i="29"/>
  <c r="BJ172" i="29"/>
  <c r="BJ153" i="29"/>
  <c r="BK69" i="29"/>
  <c r="BK33" i="29"/>
  <c r="BL61" i="29"/>
  <c r="BK164" i="29"/>
  <c r="BK145" i="29"/>
  <c r="BL25" i="29"/>
  <c r="BG194" i="29" l="1"/>
  <c r="BI178" i="29"/>
  <c r="BI179" i="29" s="1"/>
  <c r="BI177" i="29"/>
  <c r="BH196" i="29"/>
  <c r="BI190" i="29"/>
  <c r="BI192" i="29" s="1"/>
  <c r="BH193" i="29"/>
  <c r="BH194" i="29" s="1"/>
  <c r="BH197" i="29"/>
  <c r="BI158" i="29"/>
  <c r="BJ176" i="29"/>
  <c r="BI189" i="29"/>
  <c r="BJ157" i="29"/>
  <c r="BI182" i="29"/>
  <c r="BI184" i="29" s="1"/>
  <c r="BI186" i="29" s="1"/>
  <c r="BK73" i="29"/>
  <c r="BK74" i="29" s="1"/>
  <c r="BK37" i="29"/>
  <c r="BL143" i="29"/>
  <c r="BM59" i="29"/>
  <c r="BL162" i="29"/>
  <c r="BM23" i="29"/>
  <c r="BL68" i="29"/>
  <c r="BK171" i="29"/>
  <c r="BK152" i="29"/>
  <c r="BL32" i="29"/>
  <c r="BL69" i="29"/>
  <c r="BK153" i="29"/>
  <c r="BK172" i="29"/>
  <c r="BL33" i="29"/>
  <c r="BK149" i="29"/>
  <c r="BK168" i="29"/>
  <c r="BL65" i="29"/>
  <c r="BL29" i="29"/>
  <c r="BK150" i="29"/>
  <c r="BL66" i="29"/>
  <c r="BK169" i="29"/>
  <c r="BL30" i="29"/>
  <c r="BL70" i="29"/>
  <c r="BK173" i="29"/>
  <c r="BK154" i="29"/>
  <c r="BL34" i="29"/>
  <c r="BI191" i="29"/>
  <c r="BL145" i="29"/>
  <c r="BL164" i="29"/>
  <c r="BM61" i="29"/>
  <c r="BM25" i="29"/>
  <c r="BQ170" i="29"/>
  <c r="BR67" i="29"/>
  <c r="BQ151" i="29"/>
  <c r="BR31" i="29"/>
  <c r="BL165" i="29"/>
  <c r="BL146" i="29"/>
  <c r="BM62" i="29"/>
  <c r="BM26" i="29"/>
  <c r="BK166" i="29"/>
  <c r="BK147" i="29"/>
  <c r="BL63" i="29"/>
  <c r="BL27" i="29"/>
  <c r="BM71" i="29"/>
  <c r="BL155" i="29"/>
  <c r="BL174" i="29"/>
  <c r="BM35" i="29"/>
  <c r="BM167" i="29"/>
  <c r="BN64" i="29"/>
  <c r="BM148" i="29"/>
  <c r="BN28" i="29"/>
  <c r="BL60" i="29"/>
  <c r="BK144" i="29"/>
  <c r="BK163" i="29"/>
  <c r="BL24" i="29"/>
  <c r="BJ177" i="29" l="1"/>
  <c r="BH198" i="29"/>
  <c r="BI197" i="29"/>
  <c r="BJ190" i="29"/>
  <c r="BJ192" i="29" s="1"/>
  <c r="BJ178" i="29"/>
  <c r="BJ179" i="29" s="1"/>
  <c r="BI193" i="29"/>
  <c r="BI194" i="29" s="1"/>
  <c r="BJ189" i="29"/>
  <c r="BJ182" i="29"/>
  <c r="BJ184" i="29" s="1"/>
  <c r="BJ183" i="29"/>
  <c r="BJ185" i="29" s="1"/>
  <c r="BJ158" i="29"/>
  <c r="BI196" i="29"/>
  <c r="BL73" i="29"/>
  <c r="BL74" i="29" s="1"/>
  <c r="BK176" i="29"/>
  <c r="BK183" i="29" s="1"/>
  <c r="BK185" i="29" s="1"/>
  <c r="BK157" i="29"/>
  <c r="BK189" i="29" s="1"/>
  <c r="BM60" i="29"/>
  <c r="BL163" i="29"/>
  <c r="BL144" i="29"/>
  <c r="BM24" i="29"/>
  <c r="BM66" i="29"/>
  <c r="BL150" i="29"/>
  <c r="BL169" i="29"/>
  <c r="BM30" i="29"/>
  <c r="BL172" i="29"/>
  <c r="BM69" i="29"/>
  <c r="BL153" i="29"/>
  <c r="BM33" i="29"/>
  <c r="BN59" i="29"/>
  <c r="BM162" i="29"/>
  <c r="BM143" i="29"/>
  <c r="BN23" i="29"/>
  <c r="BM146" i="29"/>
  <c r="BN62" i="29"/>
  <c r="BM165" i="29"/>
  <c r="BN26" i="29"/>
  <c r="BL37" i="29"/>
  <c r="BM155" i="29"/>
  <c r="BN71" i="29"/>
  <c r="BM174" i="29"/>
  <c r="BN35" i="29"/>
  <c r="BO64" i="29"/>
  <c r="BN167" i="29"/>
  <c r="BN148" i="29"/>
  <c r="BO28" i="29"/>
  <c r="BM63" i="29"/>
  <c r="BL166" i="29"/>
  <c r="BL147" i="29"/>
  <c r="BM27" i="29"/>
  <c r="BM145" i="29"/>
  <c r="BN61" i="29"/>
  <c r="BM164" i="29"/>
  <c r="BN25" i="29"/>
  <c r="BM65" i="29"/>
  <c r="BL168" i="29"/>
  <c r="BL149" i="29"/>
  <c r="BM29" i="29"/>
  <c r="BM70" i="29"/>
  <c r="BL154" i="29"/>
  <c r="BL173" i="29"/>
  <c r="BM34" i="29"/>
  <c r="BL171" i="29"/>
  <c r="BL152" i="29"/>
  <c r="BM68" i="29"/>
  <c r="BM32" i="29"/>
  <c r="BR170" i="29"/>
  <c r="BR151" i="29"/>
  <c r="BS67" i="29"/>
  <c r="BS31" i="29"/>
  <c r="BJ197" i="29" l="1"/>
  <c r="BI198" i="29"/>
  <c r="BJ191" i="29"/>
  <c r="BJ193" i="29" s="1"/>
  <c r="BK158" i="29"/>
  <c r="BJ196" i="29"/>
  <c r="BK177" i="29"/>
  <c r="BJ186" i="29"/>
  <c r="BK190" i="29"/>
  <c r="BK192" i="29" s="1"/>
  <c r="BK178" i="29"/>
  <c r="BK179" i="29" s="1"/>
  <c r="BK182" i="29"/>
  <c r="BK184" i="29" s="1"/>
  <c r="BK186" i="29" s="1"/>
  <c r="BL176" i="29"/>
  <c r="BM37" i="29"/>
  <c r="BM73" i="29"/>
  <c r="BM74" i="29" s="1"/>
  <c r="BL157" i="29"/>
  <c r="BN162" i="29"/>
  <c r="BO59" i="29"/>
  <c r="BN143" i="29"/>
  <c r="BO23" i="29"/>
  <c r="BN66" i="29"/>
  <c r="BM150" i="29"/>
  <c r="BM169" i="29"/>
  <c r="BN30" i="29"/>
  <c r="BN70" i="29"/>
  <c r="BM173" i="29"/>
  <c r="BM154" i="29"/>
  <c r="BN34" i="29"/>
  <c r="BK191" i="29"/>
  <c r="BN155" i="29"/>
  <c r="BO71" i="29"/>
  <c r="BN174" i="29"/>
  <c r="BO35" i="29"/>
  <c r="BN164" i="29"/>
  <c r="BN145" i="29"/>
  <c r="BO61" i="29"/>
  <c r="BO25" i="29"/>
  <c r="BO62" i="29"/>
  <c r="BN146" i="29"/>
  <c r="BN165" i="29"/>
  <c r="BO26" i="29"/>
  <c r="BP64" i="29"/>
  <c r="BO167" i="29"/>
  <c r="BO148" i="29"/>
  <c r="BP28" i="29"/>
  <c r="BN68" i="29"/>
  <c r="BM171" i="29"/>
  <c r="BM152" i="29"/>
  <c r="BN32" i="29"/>
  <c r="BM172" i="29"/>
  <c r="BM153" i="29"/>
  <c r="BN69" i="29"/>
  <c r="BN33" i="29"/>
  <c r="BM144" i="29"/>
  <c r="BM163" i="29"/>
  <c r="BN60" i="29"/>
  <c r="BN24" i="29"/>
  <c r="BS170" i="29"/>
  <c r="BT67" i="29"/>
  <c r="BS151" i="29"/>
  <c r="BT31" i="29"/>
  <c r="BN65" i="29"/>
  <c r="BM168" i="29"/>
  <c r="BM149" i="29"/>
  <c r="BN29" i="29"/>
  <c r="BN63" i="29"/>
  <c r="BM166" i="29"/>
  <c r="BM147" i="29"/>
  <c r="BN27" i="29"/>
  <c r="BJ198" i="29" l="1"/>
  <c r="BJ194" i="29"/>
  <c r="BL177" i="29"/>
  <c r="BL183" i="29"/>
  <c r="BL185" i="29" s="1"/>
  <c r="BK197" i="29"/>
  <c r="BK193" i="29"/>
  <c r="BK194" i="29" s="1"/>
  <c r="BL190" i="29"/>
  <c r="BL192" i="29" s="1"/>
  <c r="BL178" i="29"/>
  <c r="BL179" i="29" s="1"/>
  <c r="BK196" i="29"/>
  <c r="BM176" i="29"/>
  <c r="BM183" i="29" s="1"/>
  <c r="BM185" i="29" s="1"/>
  <c r="BL158" i="29"/>
  <c r="BL189" i="29"/>
  <c r="BM157" i="29"/>
  <c r="BL182" i="29"/>
  <c r="BN73" i="29"/>
  <c r="BN74" i="29" s="1"/>
  <c r="BN154" i="29"/>
  <c r="BO70" i="29"/>
  <c r="BN173" i="29"/>
  <c r="BO34" i="29"/>
  <c r="BO66" i="29"/>
  <c r="BN169" i="29"/>
  <c r="BN150" i="29"/>
  <c r="BO30" i="29"/>
  <c r="BN153" i="29"/>
  <c r="BO69" i="29"/>
  <c r="BN172" i="29"/>
  <c r="BO33" i="29"/>
  <c r="BU67" i="29"/>
  <c r="BT151" i="29"/>
  <c r="BT170" i="29"/>
  <c r="BU31" i="29"/>
  <c r="BO174" i="29"/>
  <c r="BO155" i="29"/>
  <c r="BP71" i="29"/>
  <c r="BP35" i="29"/>
  <c r="BP59" i="29"/>
  <c r="BO143" i="29"/>
  <c r="BO162" i="29"/>
  <c r="BP23" i="29"/>
  <c r="BN149" i="29"/>
  <c r="BN168" i="29"/>
  <c r="BO65" i="29"/>
  <c r="BO29" i="29"/>
  <c r="BO145" i="29"/>
  <c r="BP61" i="29"/>
  <c r="BO164" i="29"/>
  <c r="BP25" i="29"/>
  <c r="BP62" i="29"/>
  <c r="BO146" i="29"/>
  <c r="BO165" i="29"/>
  <c r="BP26" i="29"/>
  <c r="BQ64" i="29"/>
  <c r="BP167" i="29"/>
  <c r="BP148" i="29"/>
  <c r="BQ28" i="29"/>
  <c r="BN147" i="29"/>
  <c r="BO63" i="29"/>
  <c r="BN166" i="29"/>
  <c r="BO27" i="29"/>
  <c r="BO60" i="29"/>
  <c r="BN163" i="29"/>
  <c r="BN144" i="29"/>
  <c r="BO24" i="29"/>
  <c r="BO68" i="29"/>
  <c r="BN152" i="29"/>
  <c r="BN171" i="29"/>
  <c r="BO32" i="29"/>
  <c r="BN37" i="29"/>
  <c r="BK198" i="29" l="1"/>
  <c r="BL196" i="29"/>
  <c r="BM178" i="29"/>
  <c r="BM179" i="29" s="1"/>
  <c r="BM177" i="29"/>
  <c r="BL197" i="29"/>
  <c r="BL191" i="29"/>
  <c r="BL193" i="29" s="1"/>
  <c r="BM158" i="29"/>
  <c r="BM190" i="29"/>
  <c r="BM192" i="29" s="1"/>
  <c r="BM182" i="29"/>
  <c r="BM196" i="29" s="1"/>
  <c r="BO37" i="29"/>
  <c r="BL184" i="29"/>
  <c r="BL186" i="29" s="1"/>
  <c r="BM189" i="29"/>
  <c r="BN157" i="29"/>
  <c r="BN176" i="29"/>
  <c r="BN190" i="29" s="1"/>
  <c r="BN192" i="29" s="1"/>
  <c r="BO73" i="29"/>
  <c r="BO74" i="29" s="1"/>
  <c r="BO153" i="29"/>
  <c r="BP69" i="29"/>
  <c r="BO172" i="29"/>
  <c r="BP33" i="29"/>
  <c r="BU151" i="29"/>
  <c r="BV67" i="29"/>
  <c r="BU170" i="29"/>
  <c r="BV31" i="29"/>
  <c r="BO154" i="29"/>
  <c r="BP70" i="29"/>
  <c r="BO173" i="29"/>
  <c r="BP34" i="29"/>
  <c r="BO163" i="29"/>
  <c r="BO144" i="29"/>
  <c r="BP60" i="29"/>
  <c r="BP24" i="29"/>
  <c r="BP155" i="29"/>
  <c r="BQ71" i="29"/>
  <c r="BP174" i="29"/>
  <c r="BQ35" i="29"/>
  <c r="BM191" i="29"/>
  <c r="BQ61" i="29"/>
  <c r="BP145" i="29"/>
  <c r="BP164" i="29"/>
  <c r="BQ25" i="29"/>
  <c r="BO169" i="29"/>
  <c r="BP66" i="29"/>
  <c r="BO150" i="29"/>
  <c r="BP30" i="29"/>
  <c r="BR64" i="29"/>
  <c r="BQ167" i="29"/>
  <c r="BQ148" i="29"/>
  <c r="BR28" i="29"/>
  <c r="BO149" i="29"/>
  <c r="BP65" i="29"/>
  <c r="BO168" i="29"/>
  <c r="BP29" i="29"/>
  <c r="BP68" i="29"/>
  <c r="BO171" i="29"/>
  <c r="BO152" i="29"/>
  <c r="BP32" i="29"/>
  <c r="BP63" i="29"/>
  <c r="BO166" i="29"/>
  <c r="BO147" i="29"/>
  <c r="BP27" i="29"/>
  <c r="BQ62" i="29"/>
  <c r="BP165" i="29"/>
  <c r="BP146" i="29"/>
  <c r="BQ26" i="29"/>
  <c r="BQ59" i="29"/>
  <c r="BP143" i="29"/>
  <c r="BP162" i="29"/>
  <c r="BQ23" i="29"/>
  <c r="BL198" i="29" l="1"/>
  <c r="BM184" i="29"/>
  <c r="BM186" i="29" s="1"/>
  <c r="BM193" i="29"/>
  <c r="BM197" i="29"/>
  <c r="BM198" i="29" s="1"/>
  <c r="BL194" i="29"/>
  <c r="BN183" i="29"/>
  <c r="BN185" i="29" s="1"/>
  <c r="BN177" i="29"/>
  <c r="BN178" i="29"/>
  <c r="BN179" i="29" s="1"/>
  <c r="BN158" i="29"/>
  <c r="BN189" i="29"/>
  <c r="BN197" i="29" s="1"/>
  <c r="BN182" i="29"/>
  <c r="BN184" i="29" s="1"/>
  <c r="BP73" i="29"/>
  <c r="BP74" i="29" s="1"/>
  <c r="BO157" i="29"/>
  <c r="BO182" i="29" s="1"/>
  <c r="BO176" i="29"/>
  <c r="BO190" i="29" s="1"/>
  <c r="BO192" i="29" s="1"/>
  <c r="BQ164" i="29"/>
  <c r="BR61" i="29"/>
  <c r="BQ145" i="29"/>
  <c r="BR25" i="29"/>
  <c r="BR71" i="29"/>
  <c r="BQ174" i="29"/>
  <c r="BQ155" i="29"/>
  <c r="BR35" i="29"/>
  <c r="BP154" i="29"/>
  <c r="BQ70" i="29"/>
  <c r="BP173" i="29"/>
  <c r="BQ34" i="29"/>
  <c r="BP152" i="29"/>
  <c r="BP171" i="29"/>
  <c r="BQ68" i="29"/>
  <c r="BQ32" i="29"/>
  <c r="BQ65" i="29"/>
  <c r="BP149" i="29"/>
  <c r="BP168" i="29"/>
  <c r="BQ29" i="29"/>
  <c r="BP150" i="29"/>
  <c r="BP169" i="29"/>
  <c r="BQ66" i="29"/>
  <c r="BQ30" i="29"/>
  <c r="BR62" i="29"/>
  <c r="BQ146" i="29"/>
  <c r="BQ165" i="29"/>
  <c r="BR26" i="29"/>
  <c r="BQ63" i="29"/>
  <c r="BP166" i="29"/>
  <c r="BP147" i="29"/>
  <c r="BQ27" i="29"/>
  <c r="BP144" i="29"/>
  <c r="BP163" i="29"/>
  <c r="BQ60" i="29"/>
  <c r="BQ24" i="29"/>
  <c r="BQ162" i="29"/>
  <c r="BQ143" i="29"/>
  <c r="BR59" i="29"/>
  <c r="BR23" i="29"/>
  <c r="BP37" i="29"/>
  <c r="BS64" i="29"/>
  <c r="BR148" i="29"/>
  <c r="BR167" i="29"/>
  <c r="BS28" i="29"/>
  <c r="BW67" i="29"/>
  <c r="BV151" i="29"/>
  <c r="BV170" i="29"/>
  <c r="BW31" i="29"/>
  <c r="BP172" i="29"/>
  <c r="BQ69" i="29"/>
  <c r="BP153" i="29"/>
  <c r="BQ33" i="29"/>
  <c r="BM194" i="29" l="1"/>
  <c r="BO183" i="29"/>
  <c r="BO185" i="29" s="1"/>
  <c r="BO177" i="29"/>
  <c r="BN186" i="29"/>
  <c r="BN196" i="29"/>
  <c r="BN198" i="29" s="1"/>
  <c r="BO158" i="29"/>
  <c r="BN191" i="29"/>
  <c r="BN193" i="29" s="1"/>
  <c r="BO178" i="29"/>
  <c r="BO179" i="29" s="1"/>
  <c r="BP176" i="29"/>
  <c r="BO189" i="29"/>
  <c r="BO191" i="29" s="1"/>
  <c r="BO193" i="29" s="1"/>
  <c r="BQ73" i="29"/>
  <c r="BQ74" i="29" s="1"/>
  <c r="BP157" i="29"/>
  <c r="BX67" i="29"/>
  <c r="BW170" i="29"/>
  <c r="BW151" i="29"/>
  <c r="BX31" i="29"/>
  <c r="BR174" i="29"/>
  <c r="BR155" i="29"/>
  <c r="BS71" i="29"/>
  <c r="BS35" i="29"/>
  <c r="BQ169" i="29"/>
  <c r="BQ150" i="29"/>
  <c r="BR66" i="29"/>
  <c r="BR30" i="29"/>
  <c r="BR60" i="29"/>
  <c r="BQ163" i="29"/>
  <c r="BQ144" i="29"/>
  <c r="BR24" i="29"/>
  <c r="BO184" i="29"/>
  <c r="BR69" i="29"/>
  <c r="BQ153" i="29"/>
  <c r="BQ172" i="29"/>
  <c r="BR33" i="29"/>
  <c r="BT64" i="29"/>
  <c r="BS167" i="29"/>
  <c r="BS148" i="29"/>
  <c r="BT28" i="29"/>
  <c r="BR63" i="29"/>
  <c r="BQ147" i="29"/>
  <c r="BQ166" i="29"/>
  <c r="BR27" i="29"/>
  <c r="BR70" i="29"/>
  <c r="BQ173" i="29"/>
  <c r="BQ154" i="29"/>
  <c r="BR34" i="29"/>
  <c r="BR145" i="29"/>
  <c r="BR164" i="29"/>
  <c r="BS61" i="29"/>
  <c r="BS25" i="29"/>
  <c r="BQ171" i="29"/>
  <c r="BR68" i="29"/>
  <c r="BQ152" i="29"/>
  <c r="BR32" i="29"/>
  <c r="BS62" i="29"/>
  <c r="BR146" i="29"/>
  <c r="BR165" i="29"/>
  <c r="BS26" i="29"/>
  <c r="BQ149" i="29"/>
  <c r="BR65" i="29"/>
  <c r="BQ168" i="29"/>
  <c r="BR29" i="29"/>
  <c r="BR162" i="29"/>
  <c r="BS59" i="29"/>
  <c r="BR143" i="29"/>
  <c r="BS23" i="29"/>
  <c r="BQ37" i="29"/>
  <c r="BN194" i="29" l="1"/>
  <c r="BP177" i="29"/>
  <c r="BO196" i="29"/>
  <c r="BO186" i="29"/>
  <c r="BO194" i="29" s="1"/>
  <c r="BP178" i="29"/>
  <c r="BP179" i="29" s="1"/>
  <c r="BO197" i="29"/>
  <c r="BP182" i="29"/>
  <c r="BP184" i="29" s="1"/>
  <c r="BP158" i="29"/>
  <c r="BP190" i="29"/>
  <c r="BP192" i="29" s="1"/>
  <c r="BP183" i="29"/>
  <c r="BP185" i="29" s="1"/>
  <c r="BP189" i="29"/>
  <c r="BR73" i="29"/>
  <c r="BR74" i="29" s="1"/>
  <c r="BQ157" i="29"/>
  <c r="BQ189" i="29" s="1"/>
  <c r="BQ176" i="29"/>
  <c r="BQ183" i="29" s="1"/>
  <c r="BQ185" i="29" s="1"/>
  <c r="BT71" i="29"/>
  <c r="BS155" i="29"/>
  <c r="BS174" i="29"/>
  <c r="BT35" i="29"/>
  <c r="BS146" i="29"/>
  <c r="BS165" i="29"/>
  <c r="BT62" i="29"/>
  <c r="BT26" i="29"/>
  <c r="BS162" i="29"/>
  <c r="BT59" i="29"/>
  <c r="BS143" i="29"/>
  <c r="BT23" i="29"/>
  <c r="BS70" i="29"/>
  <c r="BR173" i="29"/>
  <c r="BR154" i="29"/>
  <c r="BS34" i="29"/>
  <c r="BR37" i="29"/>
  <c r="BR169" i="29"/>
  <c r="BR150" i="29"/>
  <c r="BS66" i="29"/>
  <c r="BS30" i="29"/>
  <c r="BY67" i="29"/>
  <c r="BX151" i="29"/>
  <c r="BX170" i="29"/>
  <c r="BY31" i="29"/>
  <c r="BT148" i="29"/>
  <c r="BU64" i="29"/>
  <c r="BT167" i="29"/>
  <c r="BU28" i="29"/>
  <c r="BR144" i="29"/>
  <c r="BS60" i="29"/>
  <c r="BR163" i="29"/>
  <c r="BS24" i="29"/>
  <c r="BS65" i="29"/>
  <c r="BR168" i="29"/>
  <c r="BR149" i="29"/>
  <c r="BS29" i="29"/>
  <c r="BS68" i="29"/>
  <c r="BR152" i="29"/>
  <c r="BR171" i="29"/>
  <c r="BS32" i="29"/>
  <c r="BT61" i="29"/>
  <c r="BS164" i="29"/>
  <c r="BS145" i="29"/>
  <c r="BT25" i="29"/>
  <c r="BS63" i="29"/>
  <c r="BR147" i="29"/>
  <c r="BR166" i="29"/>
  <c r="BS27" i="29"/>
  <c r="BR153" i="29"/>
  <c r="BS69" i="29"/>
  <c r="BR172" i="29"/>
  <c r="BS33" i="29"/>
  <c r="BO198" i="29" l="1"/>
  <c r="BQ182" i="29"/>
  <c r="BQ196" i="29" s="1"/>
  <c r="BP197" i="29"/>
  <c r="BQ158" i="29"/>
  <c r="BQ177" i="29"/>
  <c r="BP191" i="29"/>
  <c r="BP193" i="29" s="1"/>
  <c r="BP186" i="29"/>
  <c r="BP196" i="29"/>
  <c r="BQ190" i="29"/>
  <c r="BQ192" i="29" s="1"/>
  <c r="BQ178" i="29"/>
  <c r="BQ179" i="29" s="1"/>
  <c r="BR176" i="29"/>
  <c r="BR183" i="29" s="1"/>
  <c r="BR185" i="29" s="1"/>
  <c r="BS73" i="29"/>
  <c r="BS74" i="29" s="1"/>
  <c r="BR157" i="29"/>
  <c r="BR182" i="29" s="1"/>
  <c r="BS166" i="29"/>
  <c r="BT63" i="29"/>
  <c r="BS147" i="29"/>
  <c r="BT27" i="29"/>
  <c r="BT70" i="29"/>
  <c r="BS154" i="29"/>
  <c r="BS173" i="29"/>
  <c r="BT34" i="29"/>
  <c r="BT146" i="29"/>
  <c r="BT165" i="29"/>
  <c r="BU62" i="29"/>
  <c r="BU26" i="29"/>
  <c r="BT162" i="29"/>
  <c r="BU59" i="29"/>
  <c r="BT143" i="29"/>
  <c r="BU23" i="29"/>
  <c r="BS163" i="29"/>
  <c r="BS144" i="29"/>
  <c r="BT60" i="29"/>
  <c r="BT24" i="29"/>
  <c r="BT69" i="29"/>
  <c r="BS153" i="29"/>
  <c r="BS172" i="29"/>
  <c r="BT33" i="29"/>
  <c r="BU61" i="29"/>
  <c r="BT145" i="29"/>
  <c r="BT164" i="29"/>
  <c r="BU25" i="29"/>
  <c r="BT65" i="29"/>
  <c r="BS168" i="29"/>
  <c r="BS149" i="29"/>
  <c r="BT29" i="29"/>
  <c r="BQ191" i="29"/>
  <c r="BY151" i="29"/>
  <c r="BZ67" i="29"/>
  <c r="BY170" i="29"/>
  <c r="BZ31" i="29"/>
  <c r="BU148" i="29"/>
  <c r="BV64" i="29"/>
  <c r="BU167" i="29"/>
  <c r="BV28" i="29"/>
  <c r="BT68" i="29"/>
  <c r="BS171" i="29"/>
  <c r="BS152" i="29"/>
  <c r="BT32" i="29"/>
  <c r="BT66" i="29"/>
  <c r="BS169" i="29"/>
  <c r="BS150" i="29"/>
  <c r="BT30" i="29"/>
  <c r="BS37" i="29"/>
  <c r="BT155" i="29"/>
  <c r="BU71" i="29"/>
  <c r="BT174" i="29"/>
  <c r="BU35" i="29"/>
  <c r="BQ184" i="29" l="1"/>
  <c r="BQ186" i="29" s="1"/>
  <c r="BP198" i="29"/>
  <c r="BP194" i="29"/>
  <c r="BQ193" i="29"/>
  <c r="BQ197" i="29"/>
  <c r="BQ198" i="29" s="1"/>
  <c r="BR177" i="29"/>
  <c r="BR158" i="29"/>
  <c r="BR190" i="29"/>
  <c r="BR192" i="29" s="1"/>
  <c r="BR189" i="29"/>
  <c r="BR191" i="29" s="1"/>
  <c r="BR178" i="29"/>
  <c r="BR179" i="29" s="1"/>
  <c r="BS157" i="29"/>
  <c r="BS182" i="29" s="1"/>
  <c r="BS176" i="29"/>
  <c r="BT37" i="29"/>
  <c r="BT73" i="29"/>
  <c r="BT74" i="29" s="1"/>
  <c r="BT173" i="29"/>
  <c r="BU70" i="29"/>
  <c r="BT154" i="29"/>
  <c r="BU34" i="29"/>
  <c r="BU63" i="29"/>
  <c r="BT166" i="29"/>
  <c r="BT147" i="29"/>
  <c r="BU27" i="29"/>
  <c r="BT168" i="29"/>
  <c r="BU65" i="29"/>
  <c r="BT149" i="29"/>
  <c r="BU29" i="29"/>
  <c r="CA67" i="29"/>
  <c r="BZ151" i="29"/>
  <c r="BZ170" i="29"/>
  <c r="CA31" i="29"/>
  <c r="BV62" i="29"/>
  <c r="BU165" i="29"/>
  <c r="BU146" i="29"/>
  <c r="BV26" i="29"/>
  <c r="BV71" i="29"/>
  <c r="BU155" i="29"/>
  <c r="BU174" i="29"/>
  <c r="BV35" i="29"/>
  <c r="BT152" i="29"/>
  <c r="BT171" i="29"/>
  <c r="BU68" i="29"/>
  <c r="BU32" i="29"/>
  <c r="BU69" i="29"/>
  <c r="BT172" i="29"/>
  <c r="BT153" i="29"/>
  <c r="BU33" i="29"/>
  <c r="BV61" i="29"/>
  <c r="BU145" i="29"/>
  <c r="BU164" i="29"/>
  <c r="BV25" i="29"/>
  <c r="BU66" i="29"/>
  <c r="BT150" i="29"/>
  <c r="BT169" i="29"/>
  <c r="BU30" i="29"/>
  <c r="BV167" i="29"/>
  <c r="BW64" i="29"/>
  <c r="BV148" i="29"/>
  <c r="BW28" i="29"/>
  <c r="BT144" i="29"/>
  <c r="BU60" i="29"/>
  <c r="BT163" i="29"/>
  <c r="BU24" i="29"/>
  <c r="BV59" i="29"/>
  <c r="BU162" i="29"/>
  <c r="BU143" i="29"/>
  <c r="BV23" i="29"/>
  <c r="BR184" i="29"/>
  <c r="BR186" i="29" s="1"/>
  <c r="BR196" i="29"/>
  <c r="BQ194" i="29" l="1"/>
  <c r="BR193" i="29"/>
  <c r="BR194" i="29" s="1"/>
  <c r="BS177" i="29"/>
  <c r="BR197" i="29"/>
  <c r="BR198" i="29" s="1"/>
  <c r="BS190" i="29"/>
  <c r="BS192" i="29" s="1"/>
  <c r="BS183" i="29"/>
  <c r="BS185" i="29" s="1"/>
  <c r="BS189" i="29"/>
  <c r="BS178" i="29"/>
  <c r="BS179" i="29" s="1"/>
  <c r="BS158" i="29"/>
  <c r="BT176" i="29"/>
  <c r="BT183" i="29" s="1"/>
  <c r="BT185" i="29" s="1"/>
  <c r="BT157" i="29"/>
  <c r="BU73" i="29"/>
  <c r="BU74" i="29" s="1"/>
  <c r="BU37" i="29"/>
  <c r="BX64" i="29"/>
  <c r="BW148" i="29"/>
  <c r="BW167" i="29"/>
  <c r="BX28" i="29"/>
  <c r="BV146" i="29"/>
  <c r="BV165" i="29"/>
  <c r="BW62" i="29"/>
  <c r="BW26" i="29"/>
  <c r="BU166" i="29"/>
  <c r="BV63" i="29"/>
  <c r="BU147" i="29"/>
  <c r="BV27" i="29"/>
  <c r="BV70" i="29"/>
  <c r="BU173" i="29"/>
  <c r="BU154" i="29"/>
  <c r="BV34" i="29"/>
  <c r="BU144" i="29"/>
  <c r="BV60" i="29"/>
  <c r="BU163" i="29"/>
  <c r="BV24" i="29"/>
  <c r="BU153" i="29"/>
  <c r="BU172" i="29"/>
  <c r="BV69" i="29"/>
  <c r="BV33" i="29"/>
  <c r="BV155" i="29"/>
  <c r="BW71" i="29"/>
  <c r="BV174" i="29"/>
  <c r="BW35" i="29"/>
  <c r="BV68" i="29"/>
  <c r="BU152" i="29"/>
  <c r="BU171" i="29"/>
  <c r="BV32" i="29"/>
  <c r="BU149" i="29"/>
  <c r="BU168" i="29"/>
  <c r="BV65" i="29"/>
  <c r="BV29" i="29"/>
  <c r="BV66" i="29"/>
  <c r="BU150" i="29"/>
  <c r="BU169" i="29"/>
  <c r="BV30" i="29"/>
  <c r="CB67" i="29"/>
  <c r="CA151" i="29"/>
  <c r="CA170" i="29"/>
  <c r="CB31" i="29"/>
  <c r="BW61" i="29"/>
  <c r="BV164" i="29"/>
  <c r="BV145" i="29"/>
  <c r="BW25" i="29"/>
  <c r="BW59" i="29"/>
  <c r="BV162" i="29"/>
  <c r="BV143" i="29"/>
  <c r="BW23" i="29"/>
  <c r="BS184" i="29"/>
  <c r="BS186" i="29" l="1"/>
  <c r="BS197" i="29"/>
  <c r="BS196" i="29"/>
  <c r="BS191" i="29"/>
  <c r="BS193" i="29" s="1"/>
  <c r="BS194" i="29" s="1"/>
  <c r="BT178" i="29"/>
  <c r="BT179" i="29" s="1"/>
  <c r="BT158" i="29"/>
  <c r="BT190" i="29"/>
  <c r="BT192" i="29" s="1"/>
  <c r="BT189" i="29"/>
  <c r="BT191" i="29" s="1"/>
  <c r="BT177" i="29"/>
  <c r="BT182" i="29"/>
  <c r="BT184" i="29" s="1"/>
  <c r="BT186" i="29" s="1"/>
  <c r="BV73" i="29"/>
  <c r="BV74" i="29" s="1"/>
  <c r="BU176" i="29"/>
  <c r="BU190" i="29" s="1"/>
  <c r="BU192" i="29" s="1"/>
  <c r="BU157" i="29"/>
  <c r="BU182" i="29" s="1"/>
  <c r="BW60" i="29"/>
  <c r="BV163" i="29"/>
  <c r="BV144" i="29"/>
  <c r="BW24" i="29"/>
  <c r="BW70" i="29"/>
  <c r="BV173" i="29"/>
  <c r="BV154" i="29"/>
  <c r="BW34" i="29"/>
  <c r="BW66" i="29"/>
  <c r="BV169" i="29"/>
  <c r="BV150" i="29"/>
  <c r="BW30" i="29"/>
  <c r="BW68" i="29"/>
  <c r="BV152" i="29"/>
  <c r="BV171" i="29"/>
  <c r="BW32" i="29"/>
  <c r="BV153" i="29"/>
  <c r="BW69" i="29"/>
  <c r="BV172" i="29"/>
  <c r="BW33" i="29"/>
  <c r="BW63" i="29"/>
  <c r="BV147" i="29"/>
  <c r="BV166" i="29"/>
  <c r="BW27" i="29"/>
  <c r="CB170" i="29"/>
  <c r="CC67" i="29"/>
  <c r="CB151" i="29"/>
  <c r="CC31" i="29"/>
  <c r="BW165" i="29"/>
  <c r="BW146" i="29"/>
  <c r="BX62" i="29"/>
  <c r="BX26" i="29"/>
  <c r="BV37" i="29"/>
  <c r="BX61" i="29"/>
  <c r="BW145" i="29"/>
  <c r="BW164" i="29"/>
  <c r="BX25" i="29"/>
  <c r="BV149" i="29"/>
  <c r="BV168" i="29"/>
  <c r="BW65" i="29"/>
  <c r="BW29" i="29"/>
  <c r="BX71" i="29"/>
  <c r="BW174" i="29"/>
  <c r="BW155" i="29"/>
  <c r="BX35" i="29"/>
  <c r="BW162" i="29"/>
  <c r="BX59" i="29"/>
  <c r="BW143" i="29"/>
  <c r="BX23" i="29"/>
  <c r="BY64" i="29"/>
  <c r="BX167" i="29"/>
  <c r="BX148" i="29"/>
  <c r="BY28" i="29"/>
  <c r="BS198" i="29" l="1"/>
  <c r="BU177" i="29"/>
  <c r="BU158" i="29"/>
  <c r="BT193" i="29"/>
  <c r="BT197" i="29"/>
  <c r="BU178" i="29"/>
  <c r="BU179" i="29" s="1"/>
  <c r="BT196" i="29"/>
  <c r="BU189" i="29"/>
  <c r="BU191" i="29" s="1"/>
  <c r="BU193" i="29" s="1"/>
  <c r="BU183" i="29"/>
  <c r="BU185" i="29" s="1"/>
  <c r="BW73" i="29"/>
  <c r="BW74" i="29" s="1"/>
  <c r="BW37" i="29"/>
  <c r="BV176" i="29"/>
  <c r="BV190" i="29" s="1"/>
  <c r="BV192" i="29" s="1"/>
  <c r="BV157" i="29"/>
  <c r="BV189" i="29" s="1"/>
  <c r="CD67" i="29"/>
  <c r="CC170" i="29"/>
  <c r="CC151" i="29"/>
  <c r="CD31" i="29"/>
  <c r="BU184" i="29"/>
  <c r="BX143" i="29"/>
  <c r="BX162" i="29"/>
  <c r="BY59" i="29"/>
  <c r="BY23" i="29"/>
  <c r="BT194" i="29"/>
  <c r="BW169" i="29"/>
  <c r="BX66" i="29"/>
  <c r="BW150" i="29"/>
  <c r="BX30" i="29"/>
  <c r="BY61" i="29"/>
  <c r="BX164" i="29"/>
  <c r="BX145" i="29"/>
  <c r="BY25" i="29"/>
  <c r="BY62" i="29"/>
  <c r="BX165" i="29"/>
  <c r="BX146" i="29"/>
  <c r="BY26" i="29"/>
  <c r="BX60" i="29"/>
  <c r="BW163" i="29"/>
  <c r="BW144" i="29"/>
  <c r="BX24" i="29"/>
  <c r="BW149" i="29"/>
  <c r="BW168" i="29"/>
  <c r="BX65" i="29"/>
  <c r="BX29" i="29"/>
  <c r="BY71" i="29"/>
  <c r="BX174" i="29"/>
  <c r="BX155" i="29"/>
  <c r="BY35" i="29"/>
  <c r="BW171" i="29"/>
  <c r="BX68" i="29"/>
  <c r="BW152" i="29"/>
  <c r="BX32" i="29"/>
  <c r="BW173" i="29"/>
  <c r="BX70" i="29"/>
  <c r="BW154" i="29"/>
  <c r="BX34" i="29"/>
  <c r="BX69" i="29"/>
  <c r="BW172" i="29"/>
  <c r="BW153" i="29"/>
  <c r="BX33" i="29"/>
  <c r="BZ64" i="29"/>
  <c r="BY167" i="29"/>
  <c r="BY148" i="29"/>
  <c r="BZ28" i="29"/>
  <c r="BX63" i="29"/>
  <c r="BW147" i="29"/>
  <c r="BW166" i="29"/>
  <c r="BX27" i="29"/>
  <c r="BT198" i="29" l="1"/>
  <c r="BU196" i="29"/>
  <c r="BU197" i="29"/>
  <c r="BV158" i="29"/>
  <c r="BV177" i="29"/>
  <c r="BV182" i="29"/>
  <c r="BV184" i="29" s="1"/>
  <c r="BV183" i="29"/>
  <c r="BV185" i="29" s="1"/>
  <c r="BU198" i="29"/>
  <c r="BU186" i="29"/>
  <c r="BU194" i="29" s="1"/>
  <c r="BV178" i="29"/>
  <c r="BV179" i="29" s="1"/>
  <c r="BX37" i="29"/>
  <c r="BW157" i="29"/>
  <c r="BX73" i="29"/>
  <c r="BX74" i="29" s="1"/>
  <c r="BW176" i="29"/>
  <c r="BX171" i="29"/>
  <c r="BY68" i="29"/>
  <c r="BX152" i="29"/>
  <c r="BY32" i="29"/>
  <c r="BZ62" i="29"/>
  <c r="BY165" i="29"/>
  <c r="BY146" i="29"/>
  <c r="BZ26" i="29"/>
  <c r="BX153" i="29"/>
  <c r="BY69" i="29"/>
  <c r="BX172" i="29"/>
  <c r="BY33" i="29"/>
  <c r="BY65" i="29"/>
  <c r="BX168" i="29"/>
  <c r="BX149" i="29"/>
  <c r="BY29" i="29"/>
  <c r="BX169" i="29"/>
  <c r="BY66" i="29"/>
  <c r="BX150" i="29"/>
  <c r="BY30" i="29"/>
  <c r="CA64" i="29"/>
  <c r="BZ148" i="29"/>
  <c r="BZ167" i="29"/>
  <c r="CA28" i="29"/>
  <c r="BY164" i="29"/>
  <c r="BY145" i="29"/>
  <c r="BZ61" i="29"/>
  <c r="BZ25" i="29"/>
  <c r="BY70" i="29"/>
  <c r="BX173" i="29"/>
  <c r="BX154" i="29"/>
  <c r="BY34" i="29"/>
  <c r="BX163" i="29"/>
  <c r="BX144" i="29"/>
  <c r="BY60" i="29"/>
  <c r="BY24" i="29"/>
  <c r="CD170" i="29"/>
  <c r="CE67" i="29"/>
  <c r="CD151" i="29"/>
  <c r="CE31" i="29"/>
  <c r="BZ71" i="29"/>
  <c r="BY155" i="29"/>
  <c r="BY174" i="29"/>
  <c r="BZ35" i="29"/>
  <c r="BY63" i="29"/>
  <c r="BX166" i="29"/>
  <c r="BX147" i="29"/>
  <c r="BY27" i="29"/>
  <c r="BY162" i="29"/>
  <c r="BZ59" i="29"/>
  <c r="BY143" i="29"/>
  <c r="BZ23" i="29"/>
  <c r="BV191" i="29"/>
  <c r="BV193" i="29" s="1"/>
  <c r="BV197" i="29"/>
  <c r="BW158" i="29" l="1"/>
  <c r="BV186" i="29"/>
  <c r="BV194" i="29" s="1"/>
  <c r="BW177" i="29"/>
  <c r="BV196" i="29"/>
  <c r="BV198" i="29" s="1"/>
  <c r="BW190" i="29"/>
  <c r="BW192" i="29" s="1"/>
  <c r="BW178" i="29"/>
  <c r="BW179" i="29" s="1"/>
  <c r="BW183" i="29"/>
  <c r="BW185" i="29" s="1"/>
  <c r="BW189" i="29"/>
  <c r="BW191" i="29" s="1"/>
  <c r="BW193" i="29" s="1"/>
  <c r="BX157" i="29"/>
  <c r="BX182" i="29" s="1"/>
  <c r="BW182" i="29"/>
  <c r="BW184" i="29" s="1"/>
  <c r="BY73" i="29"/>
  <c r="BY74" i="29" s="1"/>
  <c r="BX176" i="29"/>
  <c r="BX183" i="29" s="1"/>
  <c r="BX185" i="29" s="1"/>
  <c r="BY153" i="29"/>
  <c r="BY172" i="29"/>
  <c r="BZ69" i="29"/>
  <c r="BZ33" i="29"/>
  <c r="BY147" i="29"/>
  <c r="BZ63" i="29"/>
  <c r="BY166" i="29"/>
  <c r="BZ27" i="29"/>
  <c r="BY173" i="29"/>
  <c r="BZ70" i="29"/>
  <c r="BY154" i="29"/>
  <c r="BZ34" i="29"/>
  <c r="BZ143" i="29"/>
  <c r="BZ162" i="29"/>
  <c r="CA59" i="29"/>
  <c r="CA23" i="29"/>
  <c r="CE170" i="29"/>
  <c r="CF67" i="29"/>
  <c r="CE151" i="29"/>
  <c r="CF31" i="29"/>
  <c r="CA71" i="29"/>
  <c r="BZ155" i="29"/>
  <c r="BZ174" i="29"/>
  <c r="CA35" i="29"/>
  <c r="BZ65" i="29"/>
  <c r="BY168" i="29"/>
  <c r="BY149" i="29"/>
  <c r="BZ29" i="29"/>
  <c r="BZ68" i="29"/>
  <c r="BY171" i="29"/>
  <c r="BY152" i="29"/>
  <c r="BZ32" i="29"/>
  <c r="BZ146" i="29"/>
  <c r="CA62" i="29"/>
  <c r="BZ165" i="29"/>
  <c r="CA26" i="29"/>
  <c r="BY37" i="29"/>
  <c r="CA167" i="29"/>
  <c r="CB64" i="29"/>
  <c r="CA148" i="29"/>
  <c r="CB28" i="29"/>
  <c r="BZ60" i="29"/>
  <c r="BY144" i="29"/>
  <c r="BY163" i="29"/>
  <c r="BZ24" i="29"/>
  <c r="BZ145" i="29"/>
  <c r="BZ164" i="29"/>
  <c r="CA61" i="29"/>
  <c r="CA25" i="29"/>
  <c r="BY150" i="29"/>
  <c r="BY169" i="29"/>
  <c r="BZ66" i="29"/>
  <c r="BZ30" i="29"/>
  <c r="BW186" i="29" l="1"/>
  <c r="BW194" i="29" s="1"/>
  <c r="BX158" i="29"/>
  <c r="BX189" i="29"/>
  <c r="BX191" i="29" s="1"/>
  <c r="BW197" i="29"/>
  <c r="BW196" i="29"/>
  <c r="BX178" i="29"/>
  <c r="BX179" i="29" s="1"/>
  <c r="BX190" i="29"/>
  <c r="BX192" i="29" s="1"/>
  <c r="BX177" i="29"/>
  <c r="BY176" i="29"/>
  <c r="BY190" i="29" s="1"/>
  <c r="BY192" i="29" s="1"/>
  <c r="BZ73" i="29"/>
  <c r="BZ74" i="29" s="1"/>
  <c r="BY157" i="29"/>
  <c r="CA164" i="29"/>
  <c r="CA145" i="29"/>
  <c r="CB61" i="29"/>
  <c r="CB25" i="29"/>
  <c r="CB71" i="29"/>
  <c r="CA174" i="29"/>
  <c r="CA155" i="29"/>
  <c r="CB35" i="29"/>
  <c r="CA66" i="29"/>
  <c r="BZ150" i="29"/>
  <c r="BZ169" i="29"/>
  <c r="CA30" i="29"/>
  <c r="CB148" i="29"/>
  <c r="CB167" i="29"/>
  <c r="CC64" i="29"/>
  <c r="CC28" i="29"/>
  <c r="CA68" i="29"/>
  <c r="BZ152" i="29"/>
  <c r="BZ171" i="29"/>
  <c r="CA32" i="29"/>
  <c r="BZ173" i="29"/>
  <c r="BZ154" i="29"/>
  <c r="CA70" i="29"/>
  <c r="CA34" i="29"/>
  <c r="CA165" i="29"/>
  <c r="CB62" i="29"/>
  <c r="CA146" i="29"/>
  <c r="CB26" i="29"/>
  <c r="BZ166" i="29"/>
  <c r="CA63" i="29"/>
  <c r="BZ147" i="29"/>
  <c r="CA27" i="29"/>
  <c r="CA69" i="29"/>
  <c r="BZ172" i="29"/>
  <c r="BZ153" i="29"/>
  <c r="CA33" i="29"/>
  <c r="BX196" i="29"/>
  <c r="BX184" i="29"/>
  <c r="BX186" i="29" s="1"/>
  <c r="BZ163" i="29"/>
  <c r="CA60" i="29"/>
  <c r="BZ144" i="29"/>
  <c r="CA24" i="29"/>
  <c r="CA143" i="29"/>
  <c r="CB59" i="29"/>
  <c r="CA162" i="29"/>
  <c r="CB23" i="29"/>
  <c r="BZ149" i="29"/>
  <c r="CA65" i="29"/>
  <c r="BZ168" i="29"/>
  <c r="CA29" i="29"/>
  <c r="CG67" i="29"/>
  <c r="CF151" i="29"/>
  <c r="CF170" i="29"/>
  <c r="CG31" i="29"/>
  <c r="BZ37" i="29"/>
  <c r="BY158" i="29" l="1"/>
  <c r="BW198" i="29"/>
  <c r="BY182" i="29"/>
  <c r="BX193" i="29"/>
  <c r="BX194" i="29" s="1"/>
  <c r="BY178" i="29"/>
  <c r="BY179" i="29" s="1"/>
  <c r="BX197" i="29"/>
  <c r="BX198" i="29" s="1"/>
  <c r="BY189" i="29"/>
  <c r="BY197" i="29" s="1"/>
  <c r="BY177" i="29"/>
  <c r="BY183" i="29"/>
  <c r="BY185" i="29" s="1"/>
  <c r="CA73" i="29"/>
  <c r="CA74" i="29" s="1"/>
  <c r="BZ157" i="29"/>
  <c r="BZ182" i="29" s="1"/>
  <c r="BZ176" i="29"/>
  <c r="BZ190" i="29" s="1"/>
  <c r="BZ192" i="29" s="1"/>
  <c r="CB66" i="29"/>
  <c r="CA150" i="29"/>
  <c r="CA169" i="29"/>
  <c r="CB30" i="29"/>
  <c r="CG151" i="29"/>
  <c r="CG170" i="29"/>
  <c r="CH67" i="29"/>
  <c r="CH31" i="29"/>
  <c r="CB145" i="29"/>
  <c r="CB164" i="29"/>
  <c r="CC61" i="29"/>
  <c r="CC25" i="29"/>
  <c r="CA147" i="29"/>
  <c r="CA166" i="29"/>
  <c r="CB63" i="29"/>
  <c r="CB27" i="29"/>
  <c r="CC59" i="29"/>
  <c r="CB143" i="29"/>
  <c r="CB162" i="29"/>
  <c r="CC23" i="29"/>
  <c r="CC148" i="29"/>
  <c r="CC167" i="29"/>
  <c r="CD64" i="29"/>
  <c r="CD28" i="29"/>
  <c r="CB60" i="29"/>
  <c r="CA144" i="29"/>
  <c r="CA163" i="29"/>
  <c r="CB24" i="29"/>
  <c r="CA173" i="29"/>
  <c r="CA154" i="29"/>
  <c r="CB70" i="29"/>
  <c r="CB34" i="29"/>
  <c r="CA37" i="29"/>
  <c r="CA172" i="29"/>
  <c r="CA153" i="29"/>
  <c r="CB69" i="29"/>
  <c r="CB33" i="29"/>
  <c r="CB65" i="29"/>
  <c r="CA149" i="29"/>
  <c r="CA168" i="29"/>
  <c r="CB29" i="29"/>
  <c r="CC62" i="29"/>
  <c r="CB165" i="29"/>
  <c r="CB146" i="29"/>
  <c r="CC26" i="29"/>
  <c r="CA152" i="29"/>
  <c r="CB68" i="29"/>
  <c r="CA171" i="29"/>
  <c r="CB32" i="29"/>
  <c r="CC71" i="29"/>
  <c r="CB174" i="29"/>
  <c r="CB155" i="29"/>
  <c r="CC35" i="29"/>
  <c r="BZ177" i="29" l="1"/>
  <c r="BY191" i="29"/>
  <c r="BY193" i="29" s="1"/>
  <c r="BY196" i="29"/>
  <c r="BY198" i="29" s="1"/>
  <c r="BY184" i="29"/>
  <c r="BY186" i="29" s="1"/>
  <c r="BZ189" i="29"/>
  <c r="BZ197" i="29" s="1"/>
  <c r="BZ178" i="29"/>
  <c r="BZ179" i="29" s="1"/>
  <c r="BZ158" i="29"/>
  <c r="CA176" i="29"/>
  <c r="CA190" i="29" s="1"/>
  <c r="CA192" i="29" s="1"/>
  <c r="CB73" i="29"/>
  <c r="CB74" i="29" s="1"/>
  <c r="BZ183" i="29"/>
  <c r="BZ185" i="29" s="1"/>
  <c r="CB37" i="29"/>
  <c r="CA157" i="29"/>
  <c r="CC63" i="29"/>
  <c r="CB147" i="29"/>
  <c r="CB166" i="29"/>
  <c r="CC27" i="29"/>
  <c r="CB171" i="29"/>
  <c r="CC68" i="29"/>
  <c r="CB152" i="29"/>
  <c r="CC32" i="29"/>
  <c r="CH170" i="29"/>
  <c r="CH151" i="29"/>
  <c r="CC143" i="29"/>
  <c r="CC162" i="29"/>
  <c r="CD59" i="29"/>
  <c r="CD23" i="29"/>
  <c r="CB154" i="29"/>
  <c r="CC70" i="29"/>
  <c r="CB173" i="29"/>
  <c r="CC34" i="29"/>
  <c r="BZ184" i="29"/>
  <c r="CD167" i="29"/>
  <c r="CD148" i="29"/>
  <c r="CE64" i="29"/>
  <c r="CE28" i="29"/>
  <c r="CD61" i="29"/>
  <c r="CC145" i="29"/>
  <c r="CC164" i="29"/>
  <c r="CD25" i="29"/>
  <c r="CB150" i="29"/>
  <c r="CB169" i="29"/>
  <c r="CC66" i="29"/>
  <c r="CC30" i="29"/>
  <c r="CB144" i="29"/>
  <c r="CC60" i="29"/>
  <c r="CB163" i="29"/>
  <c r="CC24" i="29"/>
  <c r="CB149" i="29"/>
  <c r="CB168" i="29"/>
  <c r="CC65" i="29"/>
  <c r="CC29" i="29"/>
  <c r="CC174" i="29"/>
  <c r="CD71" i="29"/>
  <c r="CC155" i="29"/>
  <c r="CD35" i="29"/>
  <c r="CD62" i="29"/>
  <c r="CC146" i="29"/>
  <c r="CC165" i="29"/>
  <c r="CD26" i="29"/>
  <c r="CC69" i="29"/>
  <c r="CB172" i="29"/>
  <c r="CB153" i="29"/>
  <c r="CC33" i="29"/>
  <c r="BY194" i="29" l="1"/>
  <c r="BZ191" i="29"/>
  <c r="BZ193" i="29" s="1"/>
  <c r="CA183" i="29"/>
  <c r="CA185" i="29" s="1"/>
  <c r="CA158" i="29"/>
  <c r="CA177" i="29"/>
  <c r="BZ186" i="29"/>
  <c r="BZ194" i="29" s="1"/>
  <c r="CA178" i="29"/>
  <c r="CA179" i="29" s="1"/>
  <c r="BZ196" i="29"/>
  <c r="BZ198" i="29" s="1"/>
  <c r="CA182" i="29"/>
  <c r="CC37" i="29"/>
  <c r="CA189" i="29"/>
  <c r="CA191" i="29" s="1"/>
  <c r="CA193" i="29" s="1"/>
  <c r="CC73" i="29"/>
  <c r="CC74" i="29" s="1"/>
  <c r="CB157" i="29"/>
  <c r="CB182" i="29" s="1"/>
  <c r="CB176" i="29"/>
  <c r="CE61" i="29"/>
  <c r="CD164" i="29"/>
  <c r="CD145" i="29"/>
  <c r="CE25" i="29"/>
  <c r="CD60" i="29"/>
  <c r="CC144" i="29"/>
  <c r="CC163" i="29"/>
  <c r="CD24" i="29"/>
  <c r="CC153" i="29"/>
  <c r="CD69" i="29"/>
  <c r="CC172" i="29"/>
  <c r="CD33" i="29"/>
  <c r="CD68" i="29"/>
  <c r="CC171" i="29"/>
  <c r="CC152" i="29"/>
  <c r="CD32" i="29"/>
  <c r="CE62" i="29"/>
  <c r="CD165" i="29"/>
  <c r="CD146" i="29"/>
  <c r="CE26" i="29"/>
  <c r="CD70" i="29"/>
  <c r="CC154" i="29"/>
  <c r="CC173" i="29"/>
  <c r="CD34" i="29"/>
  <c r="CE71" i="29"/>
  <c r="CD174" i="29"/>
  <c r="CD155" i="29"/>
  <c r="CE35" i="29"/>
  <c r="CF64" i="29"/>
  <c r="CE148" i="29"/>
  <c r="CE167" i="29"/>
  <c r="CF28" i="29"/>
  <c r="CE59" i="29"/>
  <c r="CD162" i="29"/>
  <c r="CD143" i="29"/>
  <c r="CE23" i="29"/>
  <c r="CC168" i="29"/>
  <c r="CD65" i="29"/>
  <c r="CC149" i="29"/>
  <c r="CD29" i="29"/>
  <c r="CD66" i="29"/>
  <c r="CC150" i="29"/>
  <c r="CC169" i="29"/>
  <c r="CD30" i="29"/>
  <c r="CD63" i="29"/>
  <c r="CC166" i="29"/>
  <c r="CC147" i="29"/>
  <c r="CD27" i="29"/>
  <c r="CA197" i="29"/>
  <c r="CA196" i="29" l="1"/>
  <c r="CA184" i="29"/>
  <c r="CA186" i="29" s="1"/>
  <c r="CA194" i="29" s="1"/>
  <c r="CB189" i="29"/>
  <c r="CB191" i="29" s="1"/>
  <c r="CB178" i="29"/>
  <c r="CB179" i="29" s="1"/>
  <c r="CB158" i="29"/>
  <c r="CD73" i="29"/>
  <c r="CD74" i="29" s="1"/>
  <c r="CB183" i="29"/>
  <c r="CB185" i="29" s="1"/>
  <c r="CB177" i="29"/>
  <c r="CB190" i="29"/>
  <c r="CB192" i="29" s="1"/>
  <c r="CC157" i="29"/>
  <c r="CC182" i="29" s="1"/>
  <c r="CC176" i="29"/>
  <c r="CC183" i="29" s="1"/>
  <c r="CC185" i="29" s="1"/>
  <c r="CE66" i="29"/>
  <c r="CD169" i="29"/>
  <c r="CD150" i="29"/>
  <c r="CE30" i="29"/>
  <c r="CE143" i="29"/>
  <c r="CF59" i="29"/>
  <c r="CE162" i="29"/>
  <c r="CF23" i="29"/>
  <c r="CF148" i="29"/>
  <c r="CG64" i="29"/>
  <c r="CF167" i="29"/>
  <c r="CG28" i="29"/>
  <c r="CF61" i="29"/>
  <c r="CE164" i="29"/>
  <c r="CE145" i="29"/>
  <c r="CF25" i="29"/>
  <c r="CE70" i="29"/>
  <c r="CD173" i="29"/>
  <c r="CD154" i="29"/>
  <c r="CE34" i="29"/>
  <c r="CD152" i="29"/>
  <c r="CE68" i="29"/>
  <c r="CD171" i="29"/>
  <c r="CE32" i="29"/>
  <c r="CE60" i="29"/>
  <c r="CD144" i="29"/>
  <c r="CD163" i="29"/>
  <c r="CE24" i="29"/>
  <c r="CE63" i="29"/>
  <c r="CD166" i="29"/>
  <c r="CD147" i="29"/>
  <c r="CE27" i="29"/>
  <c r="CE65" i="29"/>
  <c r="CD149" i="29"/>
  <c r="CD168" i="29"/>
  <c r="CE29" i="29"/>
  <c r="CD37" i="29"/>
  <c r="CF71" i="29"/>
  <c r="CE174" i="29"/>
  <c r="CE155" i="29"/>
  <c r="CF35" i="29"/>
  <c r="CA198" i="29"/>
  <c r="CE165" i="29"/>
  <c r="CE146" i="29"/>
  <c r="CF62" i="29"/>
  <c r="CF26" i="29"/>
  <c r="CD153" i="29"/>
  <c r="CD172" i="29"/>
  <c r="CE69" i="29"/>
  <c r="CE33" i="29"/>
  <c r="CB184" i="29"/>
  <c r="CB186" i="29" l="1"/>
  <c r="CB196" i="29"/>
  <c r="CB197" i="29"/>
  <c r="CC158" i="29"/>
  <c r="CB193" i="29"/>
  <c r="CC190" i="29"/>
  <c r="CC192" i="29" s="1"/>
  <c r="CC178" i="29"/>
  <c r="CC179" i="29" s="1"/>
  <c r="CC177" i="29"/>
  <c r="CC189" i="29"/>
  <c r="CE37" i="29"/>
  <c r="CD176" i="29"/>
  <c r="CD183" i="29" s="1"/>
  <c r="CD185" i="29" s="1"/>
  <c r="CD157" i="29"/>
  <c r="CE73" i="29"/>
  <c r="CE74" i="29" s="1"/>
  <c r="CF69" i="29"/>
  <c r="CE172" i="29"/>
  <c r="CE153" i="29"/>
  <c r="CF33" i="29"/>
  <c r="CF155" i="29"/>
  <c r="CF174" i="29"/>
  <c r="CG71" i="29"/>
  <c r="CG35" i="29"/>
  <c r="CF60" i="29"/>
  <c r="CE144" i="29"/>
  <c r="CE163" i="29"/>
  <c r="CF24" i="29"/>
  <c r="CE173" i="29"/>
  <c r="CE154" i="29"/>
  <c r="CF70" i="29"/>
  <c r="CF34" i="29"/>
  <c r="CH64" i="29"/>
  <c r="CG148" i="29"/>
  <c r="CG167" i="29"/>
  <c r="CH28" i="29"/>
  <c r="CF165" i="29"/>
  <c r="CG62" i="29"/>
  <c r="CF146" i="29"/>
  <c r="CG26" i="29"/>
  <c r="CF63" i="29"/>
  <c r="CE166" i="29"/>
  <c r="CE147" i="29"/>
  <c r="CF27" i="29"/>
  <c r="CF66" i="29"/>
  <c r="CE150" i="29"/>
  <c r="CE169" i="29"/>
  <c r="CF30" i="29"/>
  <c r="CC196" i="29"/>
  <c r="CC184" i="29"/>
  <c r="CC186" i="29" s="1"/>
  <c r="CF65" i="29"/>
  <c r="CE168" i="29"/>
  <c r="CE149" i="29"/>
  <c r="CF29" i="29"/>
  <c r="CE171" i="29"/>
  <c r="CE152" i="29"/>
  <c r="CF68" i="29"/>
  <c r="CF32" i="29"/>
  <c r="CG61" i="29"/>
  <c r="CF145" i="29"/>
  <c r="CF164" i="29"/>
  <c r="CG25" i="29"/>
  <c r="CF162" i="29"/>
  <c r="CG59" i="29"/>
  <c r="CF143" i="29"/>
  <c r="CG23" i="29"/>
  <c r="CB194" i="29" l="1"/>
  <c r="CB198" i="29"/>
  <c r="CC197" i="29"/>
  <c r="CC198" i="29" s="1"/>
  <c r="CC191" i="29"/>
  <c r="CC193" i="29" s="1"/>
  <c r="CC194" i="29" s="1"/>
  <c r="CD178" i="29"/>
  <c r="CD179" i="29" s="1"/>
  <c r="CD189" i="29"/>
  <c r="CD191" i="29" s="1"/>
  <c r="CD182" i="29"/>
  <c r="CD196" i="29" s="1"/>
  <c r="CD158" i="29"/>
  <c r="CE157" i="29"/>
  <c r="CD177" i="29"/>
  <c r="CD190" i="29"/>
  <c r="CD192" i="29" s="1"/>
  <c r="CF37" i="29"/>
  <c r="CF73" i="29"/>
  <c r="CF74" i="29" s="1"/>
  <c r="CE176" i="29"/>
  <c r="CE190" i="29" s="1"/>
  <c r="CE192" i="29" s="1"/>
  <c r="CG70" i="29"/>
  <c r="CF154" i="29"/>
  <c r="CF173" i="29"/>
  <c r="CG34" i="29"/>
  <c r="CH71" i="29"/>
  <c r="CG174" i="29"/>
  <c r="CG155" i="29"/>
  <c r="CH35" i="29"/>
  <c r="CG68" i="29"/>
  <c r="CF152" i="29"/>
  <c r="CF171" i="29"/>
  <c r="CG32" i="29"/>
  <c r="CG66" i="29"/>
  <c r="CF150" i="29"/>
  <c r="CF169" i="29"/>
  <c r="CG30" i="29"/>
  <c r="CG146" i="29"/>
  <c r="CG165" i="29"/>
  <c r="CH62" i="29"/>
  <c r="CH26" i="29"/>
  <c r="CH167" i="29"/>
  <c r="CH148" i="29"/>
  <c r="CG145" i="29"/>
  <c r="CG164" i="29"/>
  <c r="CH61" i="29"/>
  <c r="CH25" i="29"/>
  <c r="CF144" i="29"/>
  <c r="CG60" i="29"/>
  <c r="CF163" i="29"/>
  <c r="CG24" i="29"/>
  <c r="CG63" i="29"/>
  <c r="CF147" i="29"/>
  <c r="CF166" i="29"/>
  <c r="CG27" i="29"/>
  <c r="CG65" i="29"/>
  <c r="CF168" i="29"/>
  <c r="CF149" i="29"/>
  <c r="CG29" i="29"/>
  <c r="CF153" i="29"/>
  <c r="CG69" i="29"/>
  <c r="CF172" i="29"/>
  <c r="CG33" i="29"/>
  <c r="CH59" i="29"/>
  <c r="CG143" i="29"/>
  <c r="CG162" i="29"/>
  <c r="CH23" i="29"/>
  <c r="CE158" i="29" l="1"/>
  <c r="CD184" i="29"/>
  <c r="CD186" i="29" s="1"/>
  <c r="CE177" i="29"/>
  <c r="CE183" i="29"/>
  <c r="CE185" i="29" s="1"/>
  <c r="CE178" i="29"/>
  <c r="CE179" i="29" s="1"/>
  <c r="CE189" i="29"/>
  <c r="CE197" i="29" s="1"/>
  <c r="CD197" i="29"/>
  <c r="CD198" i="29" s="1"/>
  <c r="CD193" i="29"/>
  <c r="CD194" i="29" s="1"/>
  <c r="CE182" i="29"/>
  <c r="CE184" i="29" s="1"/>
  <c r="CF157" i="29"/>
  <c r="CF189" i="29" s="1"/>
  <c r="CG37" i="29"/>
  <c r="CG73" i="29"/>
  <c r="CG74" i="29" s="1"/>
  <c r="CF176" i="29"/>
  <c r="CF183" i="29" s="1"/>
  <c r="CF185" i="29" s="1"/>
  <c r="CH174" i="29"/>
  <c r="CH155" i="29"/>
  <c r="CH162" i="29"/>
  <c r="CH143" i="29"/>
  <c r="CH65" i="29"/>
  <c r="CG168" i="29"/>
  <c r="CG149" i="29"/>
  <c r="CH29" i="29"/>
  <c r="CG144" i="29"/>
  <c r="CH60" i="29"/>
  <c r="CG163" i="29"/>
  <c r="CH24" i="29"/>
  <c r="CH66" i="29"/>
  <c r="CG169" i="29"/>
  <c r="CG150" i="29"/>
  <c r="CH30" i="29"/>
  <c r="CG171" i="29"/>
  <c r="CH68" i="29"/>
  <c r="CG152" i="29"/>
  <c r="CH32" i="29"/>
  <c r="CH70" i="29"/>
  <c r="CG173" i="29"/>
  <c r="CG154" i="29"/>
  <c r="CH34" i="29"/>
  <c r="CG172" i="29"/>
  <c r="CG153" i="29"/>
  <c r="CH69" i="29"/>
  <c r="CH33" i="29"/>
  <c r="CG166" i="29"/>
  <c r="CG147" i="29"/>
  <c r="CH63" i="29"/>
  <c r="CH27" i="29"/>
  <c r="CH145" i="29"/>
  <c r="CH164" i="29"/>
  <c r="CH165" i="29"/>
  <c r="CH146" i="29"/>
  <c r="CE186" i="29" l="1"/>
  <c r="CE196" i="29"/>
  <c r="CE198" i="29" s="1"/>
  <c r="CE191" i="29"/>
  <c r="CE193" i="29" s="1"/>
  <c r="CH73" i="29"/>
  <c r="CH74" i="29" s="1"/>
  <c r="CF158" i="29"/>
  <c r="CF182" i="29"/>
  <c r="CF184" i="29" s="1"/>
  <c r="CF186" i="29" s="1"/>
  <c r="CF177" i="29"/>
  <c r="CF178" i="29"/>
  <c r="CF179" i="29" s="1"/>
  <c r="CG157" i="29"/>
  <c r="CF190" i="29"/>
  <c r="CF192" i="29" s="1"/>
  <c r="CG176" i="29"/>
  <c r="CH147" i="29"/>
  <c r="CH166" i="29"/>
  <c r="CH150" i="29"/>
  <c r="CH169" i="29"/>
  <c r="CH168" i="29"/>
  <c r="CH149" i="29"/>
  <c r="CH152" i="29"/>
  <c r="CH171" i="29"/>
  <c r="CH173" i="29"/>
  <c r="CH154" i="29"/>
  <c r="CH153" i="29"/>
  <c r="CH172" i="29"/>
  <c r="CH163" i="29"/>
  <c r="CH144" i="29"/>
  <c r="CH37" i="29"/>
  <c r="CF191" i="29"/>
  <c r="CE194" i="29" l="1"/>
  <c r="CG158" i="29"/>
  <c r="CF196" i="29"/>
  <c r="CF197" i="29"/>
  <c r="CG178" i="29"/>
  <c r="CG179" i="29" s="1"/>
  <c r="CF193" i="29"/>
  <c r="CF194" i="29" s="1"/>
  <c r="CG183" i="29"/>
  <c r="CG185" i="29" s="1"/>
  <c r="CG189" i="29"/>
  <c r="CG191" i="29" s="1"/>
  <c r="CG182" i="29"/>
  <c r="CG177" i="29"/>
  <c r="CG190" i="29"/>
  <c r="CG192" i="29" s="1"/>
  <c r="CH176" i="29"/>
  <c r="CH190" i="29" s="1"/>
  <c r="CH192" i="29" s="1"/>
  <c r="CH157" i="29"/>
  <c r="CH189" i="29" s="1"/>
  <c r="CG196" i="29" l="1"/>
  <c r="CH182" i="29"/>
  <c r="CH158" i="29"/>
  <c r="CF198" i="29"/>
  <c r="CG184" i="29"/>
  <c r="CG186" i="29" s="1"/>
  <c r="CH177" i="29"/>
  <c r="CG193" i="29"/>
  <c r="CG197" i="29"/>
  <c r="CG198" i="29" s="1"/>
  <c r="CH178" i="29"/>
  <c r="CH179" i="29" s="1"/>
  <c r="CH183" i="29"/>
  <c r="CH185" i="29" s="1"/>
  <c r="CH197" i="29"/>
  <c r="CH191" i="29"/>
  <c r="CH193" i="29" s="1"/>
  <c r="CH184" i="29"/>
  <c r="CG194" i="29" l="1"/>
  <c r="CH196" i="29"/>
  <c r="CH198" i="29" s="1"/>
  <c r="CH186" i="29"/>
  <c r="CH194" i="29" s="1"/>
</calcChain>
</file>

<file path=xl/sharedStrings.xml><?xml version="1.0" encoding="utf-8"?>
<sst xmlns="http://schemas.openxmlformats.org/spreadsheetml/2006/main" count="2763" uniqueCount="262">
  <si>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</si>
  <si>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</si>
  <si>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</si>
  <si>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</si>
  <si>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</si>
  <si>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</si>
  <si>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</si>
  <si>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</si>
  <si>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</si>
  <si>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</si>
  <si>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</si>
  <si>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</si>
  <si>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</si>
  <si>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</si>
  <si>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</si>
  <si>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</si>
  <si>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</si>
  <si>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</si>
  <si>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</si>
  <si>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</si>
  <si>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</si>
  <si>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</si>
  <si>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</si>
  <si>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</si>
  <si>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</si>
  <si>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</si>
  <si>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</si>
  <si>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</si>
  <si>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</si>
  <si>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</si>
  <si>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</si>
  <si>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</si>
  <si>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</si>
  <si>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</si>
  <si>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</si>
  <si>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</si>
  <si>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</si>
  <si>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</si>
  <si>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</si>
  <si>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</si>
  <si>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</si>
  <si>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</si>
  <si>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</si>
  <si>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</si>
  <si>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</si>
  <si>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</si>
  <si>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</si>
  <si>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</si>
  <si>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>HVAC                        (Heating and Cooling)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</si>
  <si>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</si>
  <si>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</si>
  <si>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</si>
  <si>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</si>
  <si>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</si>
  <si>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</si>
  <si>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</si>
  <si>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</si>
  <si>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</si>
  <si>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</si>
  <si>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</si>
  <si>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</si>
  <si>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</si>
  <si>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</si>
  <si>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</si>
  <si>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</si>
  <si>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</si>
  <si>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</si>
  <si>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</si>
  <si>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</si>
  <si>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</si>
  <si>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</si>
  <si>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</si>
  <si>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</si>
  <si>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</si>
  <si>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</si>
  <si>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</si>
  <si>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</si>
  <si>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</si>
  <si>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</si>
  <si>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</si>
  <si>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</si>
  <si>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</si>
  <si>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</si>
  <si>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</si>
  <si>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</si>
  <si>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</si>
  <si>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</si>
  <si>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</si>
  <si>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</si>
  <si>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</si>
  <si>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</si>
  <si>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</si>
  <si>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</si>
  <si>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</si>
  <si>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</si>
  <si>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</si>
  <si>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</si>
  <si>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</si>
  <si>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</si>
  <si>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</si>
  <si>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</si>
  <si>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</si>
  <si>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</si>
  <si>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</si>
  <si>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</si>
  <si>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</si>
  <si>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</si>
  <si>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</si>
  <si>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</si>
  <si>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</si>
  <si>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</si>
  <si>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</si>
  <si>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</si>
  <si>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</si>
  <si>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</si>
  <si>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</si>
  <si>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</si>
  <si>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</si>
  <si>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</si>
  <si>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</si>
  <si>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</si>
  <si>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</si>
  <si>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</si>
  <si>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</si>
  <si>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</si>
  <si>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</si>
  <si>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</si>
  <si>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</si>
  <si>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</si>
  <si>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</si>
  <si>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</si>
  <si>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</si>
  <si>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</si>
  <si>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</si>
  <si>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</si>
  <si>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</si>
  <si>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</si>
  <si>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</si>
  <si>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</si>
  <si>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</si>
  <si>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</si>
  <si>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</si>
  <si>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</si>
  <si>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</si>
  <si>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</si>
  <si>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</si>
  <si>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</si>
  <si>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</si>
  <si>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</si>
  <si>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</si>
  <si>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</si>
  <si>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</si>
  <si>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</si>
  <si>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</si>
  <si>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</si>
  <si>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</si>
  <si>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</si>
  <si>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</si>
  <si>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</si>
  <si>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</si>
  <si>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</si>
  <si>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</si>
  <si>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</si>
  <si>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</si>
  <si>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</si>
  <si>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</si>
  <si>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</si>
  <si>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</si>
  <si>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</si>
  <si>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</si>
  <si>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</si>
  <si>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</si>
  <si>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</si>
  <si>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</si>
  <si>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</si>
  <si>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</si>
  <si>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</si>
  <si>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</si>
  <si>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</si>
  <si>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</si>
  <si>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</si>
  <si>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</si>
  <si>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</si>
  <si>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difference</t>
  </si>
  <si>
    <t>April</t>
  </si>
  <si>
    <t>LM/TRC</t>
  </si>
  <si>
    <t>Enel X</t>
  </si>
  <si>
    <t>Franklin - MFIE/MFMR</t>
  </si>
  <si>
    <t>meeia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</si>
  <si>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</si>
  <si>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</si>
  <si>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</si>
  <si>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</si>
  <si>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</si>
  <si>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</si>
  <si>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</si>
  <si>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</si>
  <si>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</si>
  <si>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</si>
  <si>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</si>
  <si>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</si>
  <si>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</si>
  <si>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</si>
  <si>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</si>
  <si>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</si>
  <si>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</si>
  <si>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</si>
  <si>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</si>
  <si>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</si>
  <si>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</si>
  <si>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</si>
  <si>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</si>
  <si>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</si>
  <si>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</si>
  <si>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</si>
  <si>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</si>
  <si>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</si>
  <si>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</si>
  <si>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</si>
  <si>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Dec-21 +</t>
  </si>
  <si>
    <t>Pay As You Save</t>
  </si>
  <si>
    <t>Load Error Check</t>
  </si>
  <si>
    <t>C/I input</t>
  </si>
  <si>
    <t>Targeted Community Lighting</t>
  </si>
  <si>
    <t>Incremental (per month) proportions (Dec is weighted avg of Dec-22 through 2023+)</t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</si>
  <si>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</si>
  <si>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</si>
  <si>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</si>
  <si>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HVAC Extension</t>
  </si>
  <si>
    <t>x</t>
  </si>
  <si>
    <t>new base rates effective 7/1/23</t>
  </si>
  <si>
    <t>February</t>
  </si>
  <si>
    <t>Dec-24 +</t>
  </si>
  <si>
    <t>MEEIA 3 Program Year 2024 - TD Summary</t>
  </si>
  <si>
    <t>2024 check</t>
  </si>
  <si>
    <t>2024 load shape verified</t>
  </si>
  <si>
    <t>7/2023 margin rates verified, per Rider EEIC</t>
  </si>
  <si>
    <t>cumulative % for Dec+</t>
  </si>
  <si>
    <t>Res DR cumulative savings - cooling</t>
  </si>
  <si>
    <t>Total with cumulative Res DR optimization</t>
  </si>
  <si>
    <t>Res DR cumulative savings (cooling)</t>
  </si>
  <si>
    <t>cumulative check (incremental):</t>
  </si>
  <si>
    <t>cumulative check with Res DR optimization cumulative:</t>
  </si>
  <si>
    <t>Res DR optimization savings shifted from PY23 to PY24 TD calculations, effective 1/1/24.  Contractor reported January savings applied as cumulative savings (no 1/2 month convention applied to January kWh value)</t>
  </si>
  <si>
    <t>Res DR optimization (initial cumulative value)</t>
  </si>
  <si>
    <t>Total with Res DR optimization</t>
  </si>
  <si>
    <t>TRC</t>
  </si>
  <si>
    <t>ICF - MFIE/MFMR</t>
  </si>
  <si>
    <t>with "cumulative" January Res DR optimization savings</t>
  </si>
  <si>
    <t>(without "cumulative" January Res DR optimization savings)</t>
  </si>
  <si>
    <r>
      <t xml:space="preserve">ENERGY MARGIN RATES </t>
    </r>
    <r>
      <rPr>
        <b/>
        <strike/>
        <sz val="11"/>
        <rFont val="Calibri"/>
        <family val="2"/>
        <scheme val="minor"/>
      </rPr>
      <t>(Adjusted to include negative demand margin amounts &amp; adjusted for rounding of final rates as filed)</t>
    </r>
  </si>
  <si>
    <t>Res DR optimization appears only in the Cooling end use, and cumulative cooling savings is from multiple programs ----&gt;</t>
  </si>
  <si>
    <t>Res DR Opt portion:</t>
  </si>
  <si>
    <t>Use rebasing line in spreadsheet to subtract out Res DR optimization savings 1/1/25 in order to end TD in the PY24 file (1 yr EUL)</t>
  </si>
  <si>
    <t>Res Demand Response - Event Savings</t>
  </si>
  <si>
    <t xml:space="preserve"> Cumulative 1M</t>
  </si>
  <si>
    <t>6/1/25 - rebasing values from ER-2024-0319, based on deemed savings through month end 12/31/24 (excluded year-end savings reported mid-Jan 2025 and after)</t>
  </si>
  <si>
    <t>Check</t>
  </si>
  <si>
    <t>7/2023 margin rates verified</t>
  </si>
  <si>
    <t>new base rates effective 6/1/25</t>
  </si>
  <si>
    <t>6/2025 margin rates verified</t>
  </si>
  <si>
    <t>Rebasing cooling end use (Res DR optimization 804,584.969 kWh + other programs 22,024,888.77 = total 22,829,473.739).  Adjusted for the difference in evaluated Res DR optimiz kWh to amount in rebasing; the purpose is to remove savings associated with Res DR optimiz after 12/31/24 (Res DR optimiz TD already zeroed 12/31/24)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</si>
</sst>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  <numFmt numFmtId="177" formatCode="0.0000000%"/>
    <numFmt numFmtId="178" formatCode="0.000"/>
    <numFmt numFmtId="179" formatCode="_(* #,##0_);_(* \(#,##0\);_(* &quot;-&quot;??????_);_(@_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rgb="FF8278CE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trike/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B9ED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B3D0FF"/>
        <bgColor indexed="64"/>
      </patternFill>
    </fill>
    <fill>
      <patternFill patternType="solid">
        <fgColor theme="9" tint="0.79998168889431442"/>
        <bgColor rgb="FFFFFFFF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4" borderId="0" applyNumberFormat="0" applyBorder="0" applyAlignment="0" applyProtection="0"/>
  </cellStyleXfs>
  <cellXfs count="665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164" fontId="0" fillId="0" borderId="15" xfId="1" applyNumberFormat="1" applyFont="1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21" xfId="0" applyBorder="1"/>
    <xf numFmtId="0" fontId="0" fillId="0" borderId="22" xfId="0" applyBorder="1"/>
    <xf numFmtId="164" fontId="0" fillId="0" borderId="25" xfId="1" applyNumberFormat="1" applyFont="1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0" fillId="2" borderId="25" xfId="0" applyFill="1" applyBorder="1"/>
    <xf numFmtId="44" fontId="0" fillId="0" borderId="15" xfId="2" applyFont="1" applyBorder="1"/>
    <xf numFmtId="44" fontId="0" fillId="0" borderId="17" xfId="2" applyFont="1" applyBorder="1"/>
    <xf numFmtId="0" fontId="2" fillId="2" borderId="26" xfId="0" applyFont="1" applyFill="1" applyBorder="1"/>
    <xf numFmtId="0" fontId="2" fillId="0" borderId="30" xfId="0" applyFont="1" applyBorder="1"/>
    <xf numFmtId="0" fontId="4" fillId="2" borderId="32" xfId="0" applyFont="1" applyFill="1" applyBorder="1"/>
    <xf numFmtId="0" fontId="8" fillId="2" borderId="3" xfId="0" applyFont="1" applyFill="1" applyBorder="1"/>
    <xf numFmtId="0" fontId="5" fillId="0" borderId="37" xfId="0" applyFont="1" applyBorder="1"/>
    <xf numFmtId="0" fontId="4" fillId="2" borderId="23" xfId="0" applyFont="1" applyFill="1" applyBorder="1"/>
    <xf numFmtId="164" fontId="0" fillId="0" borderId="45" xfId="1" applyNumberFormat="1" applyFont="1" applyBorder="1"/>
    <xf numFmtId="164" fontId="0" fillId="0" borderId="46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8" xfId="0" applyNumberForma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44" fontId="2" fillId="0" borderId="33" xfId="0" applyNumberFormat="1" applyFont="1" applyBorder="1"/>
    <xf numFmtId="44" fontId="2" fillId="0" borderId="33" xfId="2" applyFont="1" applyBorder="1"/>
    <xf numFmtId="44" fontId="2" fillId="0" borderId="34" xfId="2" applyFont="1" applyBorder="1"/>
    <xf numFmtId="165" fontId="0" fillId="0" borderId="43" xfId="0" applyNumberFormat="1" applyBorder="1" applyAlignment="1">
      <alignment horizontal="center"/>
    </xf>
    <xf numFmtId="44" fontId="0" fillId="0" borderId="36" xfId="0" applyNumberFormat="1" applyBorder="1"/>
    <xf numFmtId="44" fontId="0" fillId="0" borderId="3" xfId="0" applyNumberFormat="1" applyBorder="1"/>
    <xf numFmtId="44" fontId="0" fillId="0" borderId="37" xfId="0" applyNumberFormat="1" applyBorder="1"/>
    <xf numFmtId="44" fontId="2" fillId="0" borderId="44" xfId="2" applyFont="1" applyBorder="1"/>
    <xf numFmtId="0" fontId="2" fillId="0" borderId="39" xfId="0" applyFont="1" applyBorder="1"/>
    <xf numFmtId="0" fontId="2" fillId="0" borderId="38" xfId="0" applyFont="1" applyBorder="1"/>
    <xf numFmtId="0" fontId="2" fillId="0" borderId="29" xfId="0" applyFont="1" applyBorder="1"/>
    <xf numFmtId="0" fontId="2" fillId="0" borderId="5" xfId="0" applyFont="1" applyBorder="1"/>
    <xf numFmtId="44" fontId="2" fillId="0" borderId="44" xfId="0" applyNumberFormat="1" applyFont="1" applyBorder="1"/>
    <xf numFmtId="165" fontId="0" fillId="0" borderId="50" xfId="0" applyNumberFormat="1" applyBorder="1" applyAlignment="1">
      <alignment horizontal="center"/>
    </xf>
    <xf numFmtId="44" fontId="0" fillId="0" borderId="9" xfId="0" applyNumberFormat="1" applyBorder="1"/>
    <xf numFmtId="44" fontId="0" fillId="0" borderId="37" xfId="2" applyFont="1" applyBorder="1"/>
    <xf numFmtId="0" fontId="2" fillId="0" borderId="2" xfId="0" applyFont="1" applyBorder="1"/>
    <xf numFmtId="0" fontId="2" fillId="0" borderId="10" xfId="0" applyFont="1" applyBorder="1"/>
    <xf numFmtId="44" fontId="2" fillId="0" borderId="34" xfId="0" applyNumberFormat="1" applyFont="1" applyBorder="1"/>
    <xf numFmtId="1" fontId="0" fillId="0" borderId="0" xfId="0" applyNumberFormat="1"/>
    <xf numFmtId="164" fontId="0" fillId="0" borderId="36" xfId="1" applyNumberFormat="1" applyFont="1" applyBorder="1"/>
    <xf numFmtId="164" fontId="0" fillId="0" borderId="37" xfId="1" applyNumberFormat="1" applyFont="1" applyBorder="1"/>
    <xf numFmtId="164" fontId="2" fillId="0" borderId="44" xfId="1" applyNumberFormat="1" applyFont="1" applyBorder="1"/>
    <xf numFmtId="164" fontId="0" fillId="0" borderId="51" xfId="1" applyNumberFormat="1" applyFont="1" applyBorder="1"/>
    <xf numFmtId="164" fontId="2" fillId="0" borderId="52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6" xfId="1" applyNumberFormat="1" applyFont="1" applyBorder="1"/>
    <xf numFmtId="164" fontId="2" fillId="0" borderId="43" xfId="1" applyNumberFormat="1" applyFont="1" applyBorder="1"/>
    <xf numFmtId="164" fontId="2" fillId="0" borderId="53" xfId="1" applyNumberFormat="1" applyFont="1" applyBorder="1"/>
    <xf numFmtId="0" fontId="0" fillId="2" borderId="55" xfId="0" applyFill="1" applyBorder="1"/>
    <xf numFmtId="0" fontId="5" fillId="2" borderId="56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62" xfId="3" applyNumberFormat="1" applyFont="1" applyBorder="1"/>
    <xf numFmtId="0" fontId="16" fillId="0" borderId="8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16" fillId="0" borderId="8" xfId="0" applyFont="1" applyBorder="1"/>
    <xf numFmtId="0" fontId="16" fillId="0" borderId="31" xfId="0" applyFont="1" applyBorder="1"/>
    <xf numFmtId="0" fontId="16" fillId="0" borderId="52" xfId="0" applyFont="1" applyBorder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17" fillId="0" borderId="52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36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4" fillId="0" borderId="0" xfId="0" applyFont="1"/>
    <xf numFmtId="168" fontId="25" fillId="0" borderId="27" xfId="4" applyNumberFormat="1" applyFont="1" applyFill="1" applyBorder="1" applyAlignment="1">
      <alignment horizontal="center"/>
    </xf>
    <xf numFmtId="9" fontId="25" fillId="0" borderId="27" xfId="4" applyNumberFormat="1" applyFont="1" applyFill="1" applyBorder="1" applyAlignment="1">
      <alignment horizontal="center"/>
    </xf>
    <xf numFmtId="9" fontId="24" fillId="0" borderId="27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2" xfId="0" applyNumberFormat="1" applyFont="1" applyFill="1" applyBorder="1"/>
    <xf numFmtId="9" fontId="5" fillId="0" borderId="27" xfId="4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0" fillId="0" borderId="72" xfId="1" applyNumberFormat="1" applyFont="1" applyBorder="1"/>
    <xf numFmtId="44" fontId="0" fillId="0" borderId="12" xfId="2" applyFont="1" applyBorder="1"/>
    <xf numFmtId="44" fontId="0" fillId="0" borderId="13" xfId="2" applyFont="1" applyBorder="1"/>
    <xf numFmtId="0" fontId="4" fillId="2" borderId="62" xfId="0" applyFont="1" applyFill="1" applyBorder="1"/>
    <xf numFmtId="0" fontId="0" fillId="0" borderId="31" xfId="0" applyBorder="1"/>
    <xf numFmtId="164" fontId="0" fillId="0" borderId="62" xfId="1" applyNumberFormat="1" applyFont="1" applyBorder="1"/>
    <xf numFmtId="164" fontId="2" fillId="6" borderId="28" xfId="0" applyNumberFormat="1" applyFont="1" applyFill="1" applyBorder="1"/>
    <xf numFmtId="164" fontId="0" fillId="0" borderId="19" xfId="1" applyNumberFormat="1" applyFont="1" applyBorder="1"/>
    <xf numFmtId="165" fontId="2" fillId="0" borderId="26" xfId="0" applyNumberFormat="1" applyFont="1" applyBorder="1" applyAlignment="1">
      <alignment horizontal="center"/>
    </xf>
    <xf numFmtId="0" fontId="5" fillId="0" borderId="36" xfId="0" applyFont="1" applyBorder="1"/>
    <xf numFmtId="164" fontId="0" fillId="0" borderId="27" xfId="0" applyNumberFormat="1" applyBorder="1"/>
    <xf numFmtId="164" fontId="0" fillId="0" borderId="28" xfId="0" applyNumberFormat="1" applyBorder="1"/>
    <xf numFmtId="0" fontId="6" fillId="2" borderId="18" xfId="0" applyFont="1" applyFill="1" applyBorder="1"/>
    <xf numFmtId="0" fontId="6" fillId="2" borderId="37" xfId="0" applyFont="1" applyFill="1" applyBorder="1"/>
    <xf numFmtId="44" fontId="0" fillId="0" borderId="47" xfId="0" applyNumberFormat="1" applyBorder="1"/>
    <xf numFmtId="44" fontId="0" fillId="0" borderId="60" xfId="0" applyNumberFormat="1" applyBorder="1"/>
    <xf numFmtId="44" fontId="0" fillId="0" borderId="51" xfId="0" applyNumberFormat="1" applyBorder="1"/>
    <xf numFmtId="44" fontId="0" fillId="0" borderId="59" xfId="0" applyNumberFormat="1" applyBorder="1"/>
    <xf numFmtId="44" fontId="0" fillId="0" borderId="59" xfId="2" applyFont="1" applyBorder="1"/>
    <xf numFmtId="0" fontId="0" fillId="0" borderId="54" xfId="0" applyBorder="1"/>
    <xf numFmtId="44" fontId="0" fillId="0" borderId="72" xfId="0" applyNumberFormat="1" applyBorder="1"/>
    <xf numFmtId="44" fontId="0" fillId="0" borderId="73" xfId="0" applyNumberFormat="1" applyBorder="1"/>
    <xf numFmtId="44" fontId="2" fillId="0" borderId="26" xfId="2" applyFont="1" applyBorder="1"/>
    <xf numFmtId="44" fontId="2" fillId="0" borderId="27" xfId="2" applyFont="1" applyBorder="1"/>
    <xf numFmtId="44" fontId="2" fillId="0" borderId="28" xfId="2" applyFont="1" applyBorder="1"/>
    <xf numFmtId="173" fontId="0" fillId="0" borderId="1" xfId="2" applyNumberFormat="1" applyFont="1" applyBorder="1"/>
    <xf numFmtId="164" fontId="0" fillId="0" borderId="62" xfId="0" applyNumberFormat="1" applyBorder="1"/>
    <xf numFmtId="164" fontId="0" fillId="0" borderId="31" xfId="1" applyNumberFormat="1" applyFont="1" applyBorder="1"/>
    <xf numFmtId="165" fontId="0" fillId="0" borderId="28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24" fillId="2" borderId="27" xfId="0" applyNumberFormat="1" applyFont="1" applyFill="1" applyBorder="1" applyAlignment="1">
      <alignment horizontal="center"/>
    </xf>
    <xf numFmtId="165" fontId="24" fillId="2" borderId="28" xfId="0" applyNumberFormat="1" applyFont="1" applyFill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0" fontId="2" fillId="18" borderId="2" xfId="0" applyFont="1" applyFill="1" applyBorder="1"/>
    <xf numFmtId="0" fontId="2" fillId="19" borderId="39" xfId="0" applyFont="1" applyFill="1" applyBorder="1"/>
    <xf numFmtId="0" fontId="2" fillId="20" borderId="39" xfId="0" applyFont="1" applyFill="1" applyBorder="1"/>
    <xf numFmtId="0" fontId="0" fillId="13" borderId="0" xfId="0" applyFill="1" applyAlignment="1" applyProtection="1">
      <alignment horizontal="center"/>
      <protection locked="0"/>
    </xf>
    <xf numFmtId="0" fontId="0" fillId="13" borderId="0" xfId="0" applyFill="1" applyProtection="1">
      <protection locked="0"/>
    </xf>
    <xf numFmtId="0" fontId="2" fillId="2" borderId="58" xfId="0" applyFont="1" applyFill="1" applyBorder="1"/>
    <xf numFmtId="164" fontId="0" fillId="21" borderId="63" xfId="1" applyNumberFormat="1" applyFont="1" applyFill="1" applyBorder="1"/>
    <xf numFmtId="164" fontId="0" fillId="21" borderId="1" xfId="1" applyNumberFormat="1" applyFont="1" applyFill="1" applyBorder="1"/>
    <xf numFmtId="164" fontId="0" fillId="21" borderId="57" xfId="1" applyNumberFormat="1" applyFont="1" applyFill="1" applyBorder="1"/>
    <xf numFmtId="164" fontId="7" fillId="0" borderId="31" xfId="1" applyNumberFormat="1" applyFont="1" applyBorder="1"/>
    <xf numFmtId="0" fontId="6" fillId="2" borderId="54" xfId="0" applyFont="1" applyFill="1" applyBorder="1"/>
    <xf numFmtId="0" fontId="0" fillId="2" borderId="3" xfId="0" applyFill="1" applyBorder="1"/>
    <xf numFmtId="0" fontId="14" fillId="21" borderId="72" xfId="0" applyFont="1" applyFill="1" applyBorder="1"/>
    <xf numFmtId="0" fontId="2" fillId="0" borderId="43" xfId="0" applyFont="1" applyBorder="1"/>
    <xf numFmtId="0" fontId="6" fillId="2" borderId="54" xfId="0" applyFont="1" applyFill="1" applyBorder="1" applyAlignment="1">
      <alignment horizontal="center"/>
    </xf>
    <xf numFmtId="0" fontId="6" fillId="2" borderId="9" xfId="0" applyFont="1" applyFill="1" applyBorder="1"/>
    <xf numFmtId="164" fontId="0" fillId="21" borderId="71" xfId="1" applyNumberFormat="1" applyFont="1" applyFill="1" applyBorder="1"/>
    <xf numFmtId="164" fontId="0" fillId="21" borderId="72" xfId="1" applyNumberFormat="1" applyFont="1" applyFill="1" applyBorder="1"/>
    <xf numFmtId="0" fontId="15" fillId="21" borderId="72" xfId="0" applyFont="1" applyFill="1" applyBorder="1"/>
    <xf numFmtId="44" fontId="27" fillId="0" borderId="0" xfId="2" applyFont="1" applyBorder="1"/>
    <xf numFmtId="9" fontId="0" fillId="17" borderId="16" xfId="3" applyFont="1" applyFill="1" applyBorder="1"/>
    <xf numFmtId="44" fontId="27" fillId="0" borderId="0" xfId="2" applyFont="1" applyFill="1" applyBorder="1"/>
    <xf numFmtId="44" fontId="2" fillId="0" borderId="0" xfId="2" applyFont="1" applyFill="1" applyBorder="1"/>
    <xf numFmtId="164" fontId="0" fillId="17" borderId="1" xfId="1" applyNumberFormat="1" applyFont="1" applyFill="1" applyBorder="1"/>
    <xf numFmtId="164" fontId="28" fillId="0" borderId="62" xfId="1" applyNumberFormat="1" applyFont="1" applyBorder="1"/>
    <xf numFmtId="0" fontId="7" fillId="0" borderId="0" xfId="0" applyFont="1"/>
    <xf numFmtId="44" fontId="29" fillId="0" borderId="0" xfId="2" applyFont="1" applyBorder="1"/>
    <xf numFmtId="9" fontId="0" fillId="21" borderId="12" xfId="3" applyFont="1" applyFill="1" applyBorder="1"/>
    <xf numFmtId="9" fontId="0" fillId="21" borderId="1" xfId="3" applyFont="1" applyFill="1" applyBorder="1"/>
    <xf numFmtId="9" fontId="0" fillId="21" borderId="16" xfId="3" applyFont="1" applyFill="1" applyBorder="1"/>
    <xf numFmtId="9" fontId="0" fillId="17" borderId="12" xfId="3" applyFont="1" applyFill="1" applyBorder="1"/>
    <xf numFmtId="9" fontId="0" fillId="17" borderId="1" xfId="3" applyFont="1" applyFill="1" applyBorder="1"/>
    <xf numFmtId="9" fontId="0" fillId="17" borderId="63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9" fontId="0" fillId="21" borderId="63" xfId="3" applyFont="1" applyFill="1" applyBorder="1"/>
    <xf numFmtId="0" fontId="2" fillId="17" borderId="63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1" borderId="12" xfId="0" applyNumberFormat="1" applyFont="1" applyFill="1" applyBorder="1" applyAlignment="1">
      <alignment horizontal="center"/>
    </xf>
    <xf numFmtId="164" fontId="2" fillId="21" borderId="16" xfId="1" applyNumberFormat="1" applyFont="1" applyFill="1" applyBorder="1" applyProtection="1"/>
    <xf numFmtId="0" fontId="2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164" fontId="2" fillId="10" borderId="17" xfId="1" applyNumberFormat="1" applyFont="1" applyFill="1" applyBorder="1"/>
    <xf numFmtId="164" fontId="0" fillId="21" borderId="19" xfId="1" applyNumberFormat="1" applyFont="1" applyFill="1" applyBorder="1"/>
    <xf numFmtId="164" fontId="0" fillId="21" borderId="24" xfId="1" applyNumberFormat="1" applyFont="1" applyFill="1" applyBorder="1"/>
    <xf numFmtId="164" fontId="0" fillId="21" borderId="15" xfId="1" applyNumberFormat="1" applyFont="1" applyFill="1" applyBorder="1"/>
    <xf numFmtId="164" fontId="0" fillId="21" borderId="27" xfId="0" applyNumberFormat="1" applyFill="1" applyBorder="1"/>
    <xf numFmtId="164" fontId="0" fillId="21" borderId="28" xfId="0" applyNumberFormat="1" applyFill="1" applyBorder="1"/>
    <xf numFmtId="0" fontId="5" fillId="19" borderId="5" xfId="0" applyFont="1" applyFill="1" applyBorder="1"/>
    <xf numFmtId="0" fontId="5" fillId="19" borderId="31" xfId="0" applyFont="1" applyFill="1" applyBorder="1"/>
    <xf numFmtId="2" fontId="5" fillId="2" borderId="32" xfId="0" applyNumberFormat="1" applyFont="1" applyFill="1" applyBorder="1"/>
    <xf numFmtId="2" fontId="5" fillId="0" borderId="46" xfId="1" applyNumberFormat="1" applyFont="1" applyBorder="1"/>
    <xf numFmtId="2" fontId="24" fillId="2" borderId="32" xfId="0" applyNumberFormat="1" applyFont="1" applyFill="1" applyBorder="1"/>
    <xf numFmtId="2" fontId="24" fillId="0" borderId="46" xfId="1" applyNumberFormat="1" applyFont="1" applyBorder="1"/>
    <xf numFmtId="174" fontId="5" fillId="0" borderId="0" xfId="4" applyNumberFormat="1" applyFont="1" applyFill="1" applyBorder="1" applyAlignment="1">
      <alignment horizontal="right"/>
    </xf>
    <xf numFmtId="0" fontId="5" fillId="0" borderId="62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7" borderId="16" xfId="4" applyNumberFormat="1" applyFont="1" applyFill="1" applyBorder="1" applyAlignment="1">
      <alignment horizontal="center"/>
    </xf>
    <xf numFmtId="171" fontId="5" fillId="17" borderId="17" xfId="4" applyNumberFormat="1" applyFont="1" applyFill="1" applyBorder="1" applyAlignment="1">
      <alignment horizontal="center"/>
    </xf>
    <xf numFmtId="168" fontId="5" fillId="17" borderId="12" xfId="4" applyNumberFormat="1" applyFont="1" applyFill="1" applyBorder="1" applyAlignment="1">
      <alignment horizontal="center"/>
    </xf>
    <xf numFmtId="168" fontId="5" fillId="17" borderId="16" xfId="4" applyNumberFormat="1" applyFont="1" applyFill="1" applyBorder="1" applyAlignment="1">
      <alignment horizontal="center"/>
    </xf>
    <xf numFmtId="168" fontId="5" fillId="17" borderId="17" xfId="4" applyNumberFormat="1" applyFont="1" applyFill="1" applyBorder="1" applyAlignment="1">
      <alignment horizontal="center"/>
    </xf>
    <xf numFmtId="168" fontId="25" fillId="17" borderId="27" xfId="4" applyNumberFormat="1" applyFont="1" applyFill="1" applyBorder="1" applyAlignment="1">
      <alignment horizontal="center"/>
    </xf>
    <xf numFmtId="9" fontId="25" fillId="17" borderId="27" xfId="4" applyNumberFormat="1" applyFont="1" applyFill="1" applyBorder="1" applyAlignment="1">
      <alignment horizontal="center"/>
    </xf>
    <xf numFmtId="9" fontId="24" fillId="17" borderId="27" xfId="4" applyNumberFormat="1" applyFont="1" applyFill="1" applyBorder="1" applyAlignment="1">
      <alignment horizontal="center"/>
    </xf>
    <xf numFmtId="171" fontId="5" fillId="17" borderId="12" xfId="4" applyNumberFormat="1" applyFont="1" applyFill="1" applyBorder="1" applyAlignment="1">
      <alignment horizontal="center"/>
    </xf>
    <xf numFmtId="171" fontId="5" fillId="17" borderId="13" xfId="4" applyNumberFormat="1" applyFont="1" applyFill="1" applyBorder="1" applyAlignment="1">
      <alignment horizontal="center"/>
    </xf>
    <xf numFmtId="168" fontId="5" fillId="17" borderId="13" xfId="4" applyNumberFormat="1" applyFont="1" applyFill="1" applyBorder="1" applyAlignment="1">
      <alignment horizontal="center"/>
    </xf>
    <xf numFmtId="9" fontId="24" fillId="17" borderId="28" xfId="4" applyNumberFormat="1" applyFont="1" applyFill="1" applyBorder="1" applyAlignment="1">
      <alignment horizontal="center"/>
    </xf>
    <xf numFmtId="9" fontId="5" fillId="17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/>
    <xf numFmtId="44" fontId="5" fillId="21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>
      <alignment horizontal="right"/>
    </xf>
    <xf numFmtId="172" fontId="5" fillId="21" borderId="0" xfId="4" applyNumberFormat="1" applyFont="1" applyFill="1" applyBorder="1" applyAlignment="1">
      <alignment horizontal="center"/>
    </xf>
    <xf numFmtId="172" fontId="5" fillId="21" borderId="0" xfId="4" applyNumberFormat="1" applyFont="1" applyFill="1" applyBorder="1" applyAlignment="1">
      <alignment horizontal="right"/>
    </xf>
    <xf numFmtId="44" fontId="5" fillId="17" borderId="0" xfId="4" applyNumberFormat="1" applyFont="1" applyFill="1" applyBorder="1" applyAlignment="1"/>
    <xf numFmtId="44" fontId="5" fillId="17" borderId="0" xfId="4" applyNumberFormat="1" applyFont="1" applyFill="1" applyBorder="1" applyAlignment="1">
      <alignment horizontal="center"/>
    </xf>
    <xf numFmtId="44" fontId="5" fillId="17" borderId="0" xfId="4" applyNumberFormat="1" applyFont="1" applyFill="1" applyBorder="1" applyAlignment="1">
      <alignment horizontal="right"/>
    </xf>
    <xf numFmtId="172" fontId="5" fillId="17" borderId="0" xfId="4" applyNumberFormat="1" applyFont="1" applyFill="1" applyBorder="1" applyAlignment="1">
      <alignment horizontal="center"/>
    </xf>
    <xf numFmtId="172" fontId="5" fillId="17" borderId="0" xfId="4" applyNumberFormat="1" applyFont="1" applyFill="1" applyBorder="1" applyAlignment="1">
      <alignment horizontal="right"/>
    </xf>
    <xf numFmtId="9" fontId="5" fillId="17" borderId="27" xfId="4" applyNumberFormat="1" applyFont="1" applyFill="1" applyBorder="1" applyAlignment="1">
      <alignment horizontal="center"/>
    </xf>
    <xf numFmtId="164" fontId="0" fillId="17" borderId="15" xfId="1" applyNumberFormat="1" applyFont="1" applyFill="1" applyBorder="1"/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21" borderId="16" xfId="0" applyNumberFormat="1" applyFill="1" applyBorder="1"/>
    <xf numFmtId="164" fontId="0" fillId="21" borderId="17" xfId="0" applyNumberFormat="1" applyFill="1" applyBorder="1"/>
    <xf numFmtId="164" fontId="0" fillId="0" borderId="17" xfId="0" applyNumberFormat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5" fillId="0" borderId="14" xfId="0" applyFont="1" applyBorder="1" applyAlignment="1">
      <alignment horizontal="left"/>
    </xf>
    <xf numFmtId="0" fontId="6" fillId="17" borderId="11" xfId="0" applyFont="1" applyFill="1" applyBorder="1" applyAlignment="1">
      <alignment horizontal="center"/>
    </xf>
    <xf numFmtId="0" fontId="24" fillId="17" borderId="40" xfId="0" applyFont="1" applyFill="1" applyBorder="1"/>
    <xf numFmtId="0" fontId="25" fillId="0" borderId="35" xfId="0" applyFont="1" applyBorder="1"/>
    <xf numFmtId="168" fontId="25" fillId="0" borderId="33" xfId="4" applyNumberFormat="1" applyFont="1" applyFill="1" applyBorder="1" applyAlignment="1">
      <alignment horizontal="center"/>
    </xf>
    <xf numFmtId="9" fontId="25" fillId="0" borderId="33" xfId="4" applyNumberFormat="1" applyFont="1" applyFill="1" applyBorder="1" applyAlignment="1">
      <alignment horizontal="center"/>
    </xf>
    <xf numFmtId="9" fontId="24" fillId="0" borderId="33" xfId="4" applyNumberFormat="1" applyFont="1" applyFill="1" applyBorder="1" applyAlignment="1">
      <alignment horizontal="center"/>
    </xf>
    <xf numFmtId="168" fontId="25" fillId="17" borderId="33" xfId="4" applyNumberFormat="1" applyFont="1" applyFill="1" applyBorder="1" applyAlignment="1">
      <alignment horizontal="center"/>
    </xf>
    <xf numFmtId="9" fontId="25" fillId="17" borderId="33" xfId="4" applyNumberFormat="1" applyFont="1" applyFill="1" applyBorder="1" applyAlignment="1">
      <alignment horizontal="center"/>
    </xf>
    <xf numFmtId="9" fontId="24" fillId="17" borderId="33" xfId="4" applyNumberFormat="1" applyFont="1" applyFill="1" applyBorder="1" applyAlignment="1">
      <alignment horizontal="center"/>
    </xf>
    <xf numFmtId="9" fontId="24" fillId="17" borderId="34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62" xfId="0" applyFill="1" applyBorder="1" applyAlignment="1">
      <alignment horizontal="center" vertical="center" textRotation="90" wrapText="1" readingOrder="1"/>
    </xf>
    <xf numFmtId="0" fontId="2" fillId="2" borderId="62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75" xfId="0" applyBorder="1"/>
    <xf numFmtId="0" fontId="24" fillId="17" borderId="26" xfId="0" applyFont="1" applyFill="1" applyBorder="1"/>
    <xf numFmtId="0" fontId="25" fillId="0" borderId="26" xfId="0" applyFont="1" applyBorder="1"/>
    <xf numFmtId="0" fontId="15" fillId="2" borderId="14" xfId="0" applyFont="1" applyFill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9" fontId="5" fillId="17" borderId="28" xfId="4" applyNumberFormat="1" applyFont="1" applyFill="1" applyBorder="1" applyAlignment="1">
      <alignment horizontal="center"/>
    </xf>
    <xf numFmtId="164" fontId="0" fillId="17" borderId="16" xfId="0" applyNumberFormat="1" applyFill="1" applyBorder="1"/>
    <xf numFmtId="164" fontId="0" fillId="17" borderId="17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1" fillId="0" borderId="0" xfId="0" applyFont="1"/>
    <xf numFmtId="41" fontId="31" fillId="0" borderId="0" xfId="0" applyNumberFormat="1" applyFont="1"/>
    <xf numFmtId="0" fontId="32" fillId="0" borderId="0" xfId="0" applyFont="1"/>
    <xf numFmtId="41" fontId="32" fillId="0" borderId="0" xfId="0" applyNumberFormat="1" applyFont="1"/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2" fillId="0" borderId="6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54" xfId="3" applyFont="1" applyFill="1" applyBorder="1" applyAlignment="1">
      <alignment wrapText="1"/>
    </xf>
    <xf numFmtId="164" fontId="5" fillId="0" borderId="19" xfId="1" applyNumberFormat="1" applyFont="1" applyBorder="1"/>
    <xf numFmtId="43" fontId="0" fillId="0" borderId="0" xfId="1" applyFont="1" applyFill="1" applyBorder="1"/>
    <xf numFmtId="164" fontId="5" fillId="0" borderId="27" xfId="0" applyNumberFormat="1" applyFont="1" applyBorder="1"/>
    <xf numFmtId="164" fontId="33" fillId="0" borderId="0" xfId="0" applyNumberFormat="1" applyFont="1"/>
    <xf numFmtId="41" fontId="33" fillId="0" borderId="0" xfId="0" applyNumberFormat="1" applyFont="1"/>
    <xf numFmtId="164" fontId="34" fillId="0" borderId="0" xfId="0" applyNumberFormat="1" applyFont="1"/>
    <xf numFmtId="0" fontId="35" fillId="0" borderId="0" xfId="0" applyFont="1"/>
    <xf numFmtId="0" fontId="33" fillId="0" borderId="0" xfId="0" applyFont="1"/>
    <xf numFmtId="0" fontId="34" fillId="0" borderId="0" xfId="0" applyFont="1"/>
    <xf numFmtId="3" fontId="33" fillId="0" borderId="0" xfId="0" applyNumberFormat="1" applyFont="1"/>
    <xf numFmtId="0" fontId="0" fillId="17" borderId="0" xfId="0" applyFill="1" applyAlignment="1">
      <alignment horizontal="center" vertical="center"/>
    </xf>
    <xf numFmtId="175" fontId="0" fillId="0" borderId="0" xfId="0" applyNumberFormat="1"/>
    <xf numFmtId="43" fontId="7" fillId="0" borderId="0" xfId="0" applyNumberFormat="1" applyFont="1"/>
    <xf numFmtId="43" fontId="7" fillId="0" borderId="31" xfId="0" applyNumberFormat="1" applyFont="1" applyBorder="1"/>
    <xf numFmtId="176" fontId="0" fillId="0" borderId="0" xfId="0" applyNumberFormat="1"/>
    <xf numFmtId="164" fontId="29" fillId="2" borderId="0" xfId="0" applyNumberFormat="1" applyFont="1" applyFill="1"/>
    <xf numFmtId="164" fontId="29" fillId="0" borderId="0" xfId="1" applyNumberFormat="1" applyFont="1" applyBorder="1" applyAlignment="1">
      <alignment horizontal="right"/>
    </xf>
    <xf numFmtId="0" fontId="29" fillId="0" borderId="0" xfId="0" applyFont="1"/>
    <xf numFmtId="41" fontId="29" fillId="0" borderId="0" xfId="0" applyNumberFormat="1" applyFont="1"/>
    <xf numFmtId="44" fontId="29" fillId="0" borderId="0" xfId="0" applyNumberFormat="1" applyFont="1"/>
    <xf numFmtId="44" fontId="7" fillId="0" borderId="31" xfId="2" applyFont="1" applyBorder="1"/>
    <xf numFmtId="41" fontId="7" fillId="0" borderId="0" xfId="0" applyNumberFormat="1" applyFont="1"/>
    <xf numFmtId="164" fontId="29" fillId="0" borderId="0" xfId="0" applyNumberFormat="1" applyFont="1"/>
    <xf numFmtId="0" fontId="29" fillId="0" borderId="0" xfId="0" applyFont="1" applyAlignment="1">
      <alignment horizontal="center"/>
    </xf>
    <xf numFmtId="0" fontId="29" fillId="2" borderId="0" xfId="0" applyFont="1" applyFill="1"/>
    <xf numFmtId="41" fontId="29" fillId="0" borderId="0" xfId="1" applyNumberFormat="1" applyFont="1" applyBorder="1"/>
    <xf numFmtId="41" fontId="29" fillId="2" borderId="0" xfId="0" applyNumberFormat="1" applyFont="1" applyFill="1"/>
    <xf numFmtId="165" fontId="0" fillId="0" borderId="0" xfId="0" applyNumberFormat="1" applyAlignment="1">
      <alignment horizontal="center"/>
    </xf>
    <xf numFmtId="0" fontId="2" fillId="0" borderId="70" xfId="0" applyFont="1" applyBorder="1" applyAlignment="1">
      <alignment horizontal="left" vertical="top"/>
    </xf>
    <xf numFmtId="0" fontId="2" fillId="0" borderId="74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1" xfId="0" applyFont="1" applyBorder="1" applyAlignment="1">
      <alignment horizontal="right" vertical="top"/>
    </xf>
    <xf numFmtId="0" fontId="2" fillId="0" borderId="44" xfId="0" applyFont="1" applyBorder="1" applyAlignment="1">
      <alignment horizontal="left" vertical="top"/>
    </xf>
    <xf numFmtId="0" fontId="2" fillId="0" borderId="62" xfId="0" applyFont="1" applyBorder="1" applyAlignment="1">
      <alignment horizontal="left" vertical="top"/>
    </xf>
    <xf numFmtId="14" fontId="2" fillId="0" borderId="62" xfId="0" applyNumberFormat="1" applyFont="1" applyBorder="1" applyAlignment="1">
      <alignment horizontal="right" vertical="top"/>
    </xf>
    <xf numFmtId="0" fontId="2" fillId="0" borderId="62" xfId="0" applyFont="1" applyBorder="1" applyAlignment="1">
      <alignment horizontal="right" vertical="top"/>
    </xf>
    <xf numFmtId="0" fontId="2" fillId="0" borderId="50" xfId="0" applyFont="1" applyBorder="1" applyAlignment="1">
      <alignment horizontal="left" vertical="top"/>
    </xf>
    <xf numFmtId="0" fontId="2" fillId="0" borderId="42" xfId="0" applyFont="1" applyBorder="1"/>
    <xf numFmtId="0" fontId="2" fillId="0" borderId="54" xfId="0" applyFont="1" applyBorder="1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right" vertical="top"/>
    </xf>
    <xf numFmtId="0" fontId="24" fillId="0" borderId="20" xfId="0" applyFont="1" applyBorder="1" applyAlignment="1">
      <alignment horizontal="left" vertical="top"/>
    </xf>
    <xf numFmtId="0" fontId="37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14" fontId="0" fillId="0" borderId="0" xfId="0" applyNumberFormat="1" applyAlignment="1">
      <alignment horizontal="right" vertical="top"/>
    </xf>
    <xf numFmtId="14" fontId="24" fillId="0" borderId="0" xfId="0" applyNumberFormat="1" applyFont="1" applyAlignment="1">
      <alignment horizontal="right" vertical="top"/>
    </xf>
    <xf numFmtId="14" fontId="2" fillId="0" borderId="31" xfId="0" applyNumberFormat="1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/>
    </xf>
    <xf numFmtId="164" fontId="0" fillId="0" borderId="0" xfId="1" applyNumberFormat="1" applyFont="1"/>
    <xf numFmtId="168" fontId="24" fillId="18" borderId="27" xfId="3" applyNumberFormat="1" applyFont="1" applyFill="1" applyBorder="1" applyAlignment="1">
      <alignment horizontal="center"/>
    </xf>
    <xf numFmtId="168" fontId="1" fillId="0" borderId="27" xfId="3" applyNumberFormat="1" applyFont="1" applyFill="1" applyBorder="1" applyAlignment="1">
      <alignment horizontal="center"/>
    </xf>
    <xf numFmtId="168" fontId="1" fillId="0" borderId="28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28" fillId="0" borderId="62" xfId="1" applyNumberFormat="1" applyFont="1" applyFill="1" applyBorder="1"/>
    <xf numFmtId="0" fontId="4" fillId="0" borderId="62" xfId="0" applyFont="1" applyBorder="1"/>
    <xf numFmtId="164" fontId="0" fillId="0" borderId="62" xfId="1" applyNumberFormat="1" applyFont="1" applyFill="1" applyBorder="1"/>
    <xf numFmtId="164" fontId="5" fillId="0" borderId="1" xfId="1" applyNumberFormat="1" applyFont="1" applyFill="1" applyBorder="1"/>
    <xf numFmtId="168" fontId="0" fillId="2" borderId="27" xfId="3" applyNumberFormat="1" applyFont="1" applyFill="1" applyBorder="1" applyAlignment="1">
      <alignment horizontal="center"/>
    </xf>
    <xf numFmtId="168" fontId="26" fillId="0" borderId="27" xfId="3" applyNumberFormat="1" applyFont="1" applyFill="1" applyBorder="1" applyAlignment="1">
      <alignment horizontal="center"/>
    </xf>
    <xf numFmtId="168" fontId="10" fillId="2" borderId="27" xfId="3" applyNumberFormat="1" applyFont="1" applyFill="1" applyBorder="1" applyAlignment="1">
      <alignment horizontal="center"/>
    </xf>
    <xf numFmtId="168" fontId="10" fillId="2" borderId="28" xfId="3" applyNumberFormat="1" applyFont="1" applyFill="1" applyBorder="1" applyAlignment="1">
      <alignment horizontal="center"/>
    </xf>
    <xf numFmtId="41" fontId="29" fillId="0" borderId="0" xfId="0" applyNumberFormat="1" applyFont="1" applyAlignment="1">
      <alignment horizontal="center"/>
    </xf>
    <xf numFmtId="0" fontId="13" fillId="17" borderId="0" xfId="0" applyFont="1" applyFill="1"/>
    <xf numFmtId="165" fontId="2" fillId="17" borderId="12" xfId="0" applyNumberFormat="1" applyFont="1" applyFill="1" applyBorder="1" applyAlignment="1">
      <alignment horizontal="center"/>
    </xf>
    <xf numFmtId="0" fontId="2" fillId="17" borderId="13" xfId="0" applyFont="1" applyFill="1" applyBorder="1" applyAlignment="1">
      <alignment horizontal="center"/>
    </xf>
    <xf numFmtId="0" fontId="0" fillId="17" borderId="0" xfId="0" applyFill="1"/>
    <xf numFmtId="0" fontId="0" fillId="17" borderId="14" xfId="0" applyFill="1" applyBorder="1"/>
    <xf numFmtId="164" fontId="2" fillId="17" borderId="15" xfId="1" applyNumberFormat="1" applyFont="1" applyFill="1" applyBorder="1"/>
    <xf numFmtId="0" fontId="2" fillId="17" borderId="18" xfId="0" applyFont="1" applyFill="1" applyBorder="1"/>
    <xf numFmtId="164" fontId="2" fillId="17" borderId="16" xfId="1" applyNumberFormat="1" applyFont="1" applyFill="1" applyBorder="1"/>
    <xf numFmtId="164" fontId="2" fillId="17" borderId="17" xfId="1" applyNumberFormat="1" applyFont="1" applyFill="1" applyBorder="1"/>
    <xf numFmtId="175" fontId="7" fillId="0" borderId="0" xfId="0" applyNumberFormat="1" applyFont="1"/>
    <xf numFmtId="164" fontId="5" fillId="21" borderId="1" xfId="1" applyNumberFormat="1" applyFont="1" applyFill="1" applyBorder="1"/>
    <xf numFmtId="0" fontId="2" fillId="0" borderId="0" xfId="0" applyFont="1" applyAlignment="1">
      <alignment horizontal="right" vertical="top"/>
    </xf>
    <xf numFmtId="0" fontId="2" fillId="0" borderId="20" xfId="0" applyFont="1" applyBorder="1" applyAlignment="1">
      <alignment horizontal="left" vertical="top"/>
    </xf>
    <xf numFmtId="1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31" xfId="0" applyFont="1" applyBorder="1"/>
    <xf numFmtId="0" fontId="2" fillId="0" borderId="62" xfId="0" applyFont="1" applyBorder="1" applyAlignment="1">
      <alignment horizontal="left" vertical="top" wrapText="1"/>
    </xf>
    <xf numFmtId="3" fontId="0" fillId="0" borderId="0" xfId="0" applyNumberFormat="1"/>
    <xf numFmtId="0" fontId="38" fillId="2" borderId="0" xfId="0" applyFont="1" applyFill="1" applyAlignment="1">
      <alignment horizontal="right"/>
    </xf>
    <xf numFmtId="164" fontId="0" fillId="0" borderId="77" xfId="1" applyNumberFormat="1" applyFont="1" applyBorder="1"/>
    <xf numFmtId="164" fontId="0" fillId="0" borderId="63" xfId="1" applyNumberFormat="1" applyFont="1" applyBorder="1"/>
    <xf numFmtId="165" fontId="24" fillId="2" borderId="33" xfId="0" applyNumberFormat="1" applyFont="1" applyFill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21" borderId="27" xfId="0" applyNumberFormat="1" applyFill="1" applyBorder="1" applyAlignment="1">
      <alignment horizontal="center"/>
    </xf>
    <xf numFmtId="168" fontId="2" fillId="18" borderId="27" xfId="3" applyNumberFormat="1" applyFont="1" applyFill="1" applyBorder="1" applyAlignment="1">
      <alignment horizontal="center"/>
    </xf>
    <xf numFmtId="167" fontId="0" fillId="0" borderId="0" xfId="0" applyNumberFormat="1"/>
    <xf numFmtId="0" fontId="0" fillId="2" borderId="78" xfId="0" applyFill="1" applyBorder="1"/>
    <xf numFmtId="0" fontId="8" fillId="2" borderId="78" xfId="0" applyFont="1" applyFill="1" applyBorder="1"/>
    <xf numFmtId="44" fontId="0" fillId="0" borderId="3" xfId="2" applyFont="1" applyBorder="1"/>
    <xf numFmtId="44" fontId="0" fillId="0" borderId="19" xfId="2" applyFont="1" applyBorder="1"/>
    <xf numFmtId="0" fontId="39" fillId="0" borderId="31" xfId="0" applyFont="1" applyBorder="1" applyAlignment="1">
      <alignment horizontal="right"/>
    </xf>
    <xf numFmtId="0" fontId="39" fillId="0" borderId="31" xfId="0" applyFont="1" applyBorder="1"/>
    <xf numFmtId="164" fontId="5" fillId="0" borderId="76" xfId="1" applyNumberFormat="1" applyFont="1" applyFill="1" applyBorder="1"/>
    <xf numFmtId="44" fontId="5" fillId="0" borderId="76" xfId="2" applyFont="1" applyFill="1" applyBorder="1"/>
    <xf numFmtId="0" fontId="0" fillId="26" borderId="0" xfId="0" applyFill="1"/>
    <xf numFmtId="164" fontId="5" fillId="26" borderId="0" xfId="0" applyNumberFormat="1" applyFont="1" applyFill="1"/>
    <xf numFmtId="164" fontId="0" fillId="26" borderId="0" xfId="0" applyNumberFormat="1" applyFill="1"/>
    <xf numFmtId="41" fontId="0" fillId="26" borderId="0" xfId="0" applyNumberFormat="1" applyFill="1"/>
    <xf numFmtId="3" fontId="33" fillId="27" borderId="0" xfId="0" applyNumberFormat="1" applyFont="1" applyFill="1"/>
    <xf numFmtId="0" fontId="0" fillId="28" borderId="0" xfId="0" applyFill="1"/>
    <xf numFmtId="0" fontId="40" fillId="0" borderId="0" xfId="0" applyFont="1"/>
    <xf numFmtId="0" fontId="40" fillId="17" borderId="0" xfId="0" applyFont="1" applyFill="1"/>
    <xf numFmtId="164" fontId="41" fillId="17" borderId="0" xfId="0" applyNumberFormat="1" applyFont="1" applyFill="1"/>
    <xf numFmtId="0" fontId="30" fillId="17" borderId="0" xfId="0" applyFont="1" applyFill="1"/>
    <xf numFmtId="0" fontId="33" fillId="17" borderId="0" xfId="0" applyFont="1" applyFill="1"/>
    <xf numFmtId="0" fontId="34" fillId="17" borderId="0" xfId="0" applyFont="1" applyFill="1" applyAlignment="1">
      <alignment horizontal="center"/>
    </xf>
    <xf numFmtId="3" fontId="33" fillId="26" borderId="0" xfId="0" applyNumberFormat="1" applyFont="1" applyFill="1"/>
    <xf numFmtId="164" fontId="41" fillId="26" borderId="0" xfId="0" applyNumberFormat="1" applyFont="1" applyFill="1"/>
    <xf numFmtId="0" fontId="40" fillId="26" borderId="0" xfId="0" applyFont="1" applyFill="1"/>
    <xf numFmtId="0" fontId="41" fillId="0" borderId="0" xfId="0" applyFont="1" applyAlignment="1">
      <alignment horizontal="center"/>
    </xf>
    <xf numFmtId="164" fontId="2" fillId="17" borderId="28" xfId="0" applyNumberFormat="1" applyFont="1" applyFill="1" applyBorder="1"/>
    <xf numFmtId="164" fontId="29" fillId="17" borderId="0" xfId="0" applyNumberFormat="1" applyFont="1" applyFill="1"/>
    <xf numFmtId="0" fontId="5" fillId="28" borderId="0" xfId="0" applyFont="1" applyFill="1"/>
    <xf numFmtId="167" fontId="5" fillId="0" borderId="19" xfId="3" applyNumberFormat="1" applyFont="1" applyBorder="1"/>
    <xf numFmtId="177" fontId="5" fillId="0" borderId="0" xfId="0" applyNumberFormat="1" applyFont="1"/>
    <xf numFmtId="167" fontId="5" fillId="0" borderId="1" xfId="3" applyNumberFormat="1" applyFont="1" applyBorder="1"/>
    <xf numFmtId="167" fontId="5" fillId="0" borderId="1" xfId="3" applyNumberFormat="1" applyFont="1" applyFill="1" applyBorder="1"/>
    <xf numFmtId="167" fontId="5" fillId="0" borderId="16" xfId="3" applyNumberFormat="1" applyFont="1" applyBorder="1"/>
    <xf numFmtId="0" fontId="5" fillId="0" borderId="0" xfId="0" applyFont="1" applyAlignment="1">
      <alignment vertical="center"/>
    </xf>
    <xf numFmtId="166" fontId="5" fillId="10" borderId="33" xfId="2" applyNumberFormat="1" applyFont="1" applyFill="1" applyBorder="1"/>
    <xf numFmtId="0" fontId="5" fillId="10" borderId="0" xfId="0" applyFont="1" applyFill="1"/>
    <xf numFmtId="175" fontId="5" fillId="0" borderId="0" xfId="0" applyNumberFormat="1" applyFont="1"/>
    <xf numFmtId="167" fontId="5" fillId="0" borderId="15" xfId="3" applyNumberFormat="1" applyFont="1" applyFill="1" applyBorder="1"/>
    <xf numFmtId="167" fontId="5" fillId="0" borderId="16" xfId="3" applyNumberFormat="1" applyFont="1" applyFill="1" applyBorder="1"/>
    <xf numFmtId="167" fontId="5" fillId="0" borderId="17" xfId="3" applyNumberFormat="1" applyFont="1" applyFill="1" applyBorder="1"/>
    <xf numFmtId="166" fontId="5" fillId="10" borderId="16" xfId="2" applyNumberFormat="1" applyFont="1" applyFill="1" applyBorder="1"/>
    <xf numFmtId="0" fontId="6" fillId="0" borderId="11" xfId="0" applyFont="1" applyBorder="1"/>
    <xf numFmtId="166" fontId="5" fillId="10" borderId="1" xfId="2" applyNumberFormat="1" applyFont="1" applyFill="1" applyBorder="1"/>
    <xf numFmtId="0" fontId="24" fillId="16" borderId="65" xfId="0" applyFont="1" applyFill="1" applyBorder="1" applyAlignment="1">
      <alignment horizontal="center"/>
    </xf>
    <xf numFmtId="0" fontId="24" fillId="16" borderId="66" xfId="0" applyFont="1" applyFill="1" applyBorder="1" applyAlignment="1">
      <alignment horizontal="center"/>
    </xf>
    <xf numFmtId="0" fontId="24" fillId="16" borderId="67" xfId="0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24" fillId="16" borderId="68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169" fontId="5" fillId="10" borderId="1" xfId="4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70" fontId="5" fillId="10" borderId="1" xfId="4" applyNumberFormat="1" applyFont="1" applyFill="1" applyBorder="1" applyAlignment="1">
      <alignment horizontal="center"/>
    </xf>
    <xf numFmtId="170" fontId="5" fillId="10" borderId="16" xfId="4" applyNumberFormat="1" applyFont="1" applyFill="1" applyBorder="1" applyAlignment="1">
      <alignment horizontal="center"/>
    </xf>
    <xf numFmtId="0" fontId="42" fillId="2" borderId="0" xfId="0" applyFont="1" applyFill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169" fontId="45" fillId="25" borderId="1" xfId="4" applyNumberFormat="1" applyFont="1" applyFill="1" applyBorder="1" applyAlignment="1">
      <alignment horizontal="center"/>
    </xf>
    <xf numFmtId="44" fontId="5" fillId="0" borderId="1" xfId="2" applyFont="1" applyBorder="1"/>
    <xf numFmtId="44" fontId="5" fillId="0" borderId="15" xfId="2" applyFont="1" applyBorder="1"/>
    <xf numFmtId="0" fontId="46" fillId="2" borderId="23" xfId="0" applyFont="1" applyFill="1" applyBorder="1"/>
    <xf numFmtId="0" fontId="6" fillId="0" borderId="11" xfId="0" applyFont="1" applyBorder="1" applyAlignment="1">
      <alignment horizontal="left"/>
    </xf>
    <xf numFmtId="0" fontId="46" fillId="2" borderId="32" xfId="0" applyFont="1" applyFill="1" applyBorder="1"/>
    <xf numFmtId="164" fontId="5" fillId="0" borderId="46" xfId="1" applyNumberFormat="1" applyFont="1" applyBorder="1"/>
    <xf numFmtId="0" fontId="24" fillId="0" borderId="11" xfId="0" applyFont="1" applyBorder="1"/>
    <xf numFmtId="0" fontId="24" fillId="17" borderId="11" xfId="0" applyFont="1" applyFill="1" applyBorder="1" applyAlignment="1">
      <alignment horizontal="center"/>
    </xf>
    <xf numFmtId="164" fontId="5" fillId="0" borderId="15" xfId="1" applyNumberFormat="1" applyFont="1" applyBorder="1"/>
    <xf numFmtId="44" fontId="5" fillId="0" borderId="1" xfId="2" applyFont="1" applyFill="1" applyBorder="1"/>
    <xf numFmtId="44" fontId="5" fillId="0" borderId="16" xfId="2" applyFont="1" applyBorder="1"/>
    <xf numFmtId="44" fontId="5" fillId="0" borderId="17" xfId="2" applyFont="1" applyBorder="1"/>
    <xf numFmtId="164" fontId="5" fillId="0" borderId="63" xfId="1" applyNumberFormat="1" applyFont="1" applyBorder="1"/>
    <xf numFmtId="164" fontId="0" fillId="0" borderId="76" xfId="1" applyNumberFormat="1" applyFont="1" applyBorder="1"/>
    <xf numFmtId="164" fontId="38" fillId="2" borderId="0" xfId="1" applyNumberFormat="1" applyFont="1" applyFill="1" applyAlignment="1">
      <alignment horizontal="right"/>
    </xf>
    <xf numFmtId="0" fontId="38" fillId="0" borderId="31" xfId="0" applyFont="1" applyBorder="1" applyAlignment="1">
      <alignment horizontal="center"/>
    </xf>
    <xf numFmtId="164" fontId="0" fillId="26" borderId="0" xfId="1" applyNumberFormat="1" applyFont="1" applyFill="1"/>
    <xf numFmtId="164" fontId="0" fillId="29" borderId="1" xfId="1" applyNumberFormat="1" applyFont="1" applyFill="1" applyBorder="1"/>
    <xf numFmtId="0" fontId="0" fillId="0" borderId="0" xfId="0" applyAlignment="1">
      <alignment vertical="center"/>
    </xf>
    <xf numFmtId="166" fontId="0" fillId="10" borderId="33" xfId="2" applyNumberFormat="1" applyFont="1" applyFill="1" applyBorder="1"/>
    <xf numFmtId="0" fontId="2" fillId="0" borderId="0" xfId="0" applyFont="1" applyAlignment="1">
      <alignment wrapText="1"/>
    </xf>
    <xf numFmtId="0" fontId="4" fillId="0" borderId="23" xfId="0" applyFont="1" applyBorder="1"/>
    <xf numFmtId="0" fontId="9" fillId="0" borderId="0" xfId="0" applyFont="1" applyAlignment="1">
      <alignment horizontal="center" vertical="center" textRotation="90" wrapText="1" readingOrder="1"/>
    </xf>
    <xf numFmtId="0" fontId="4" fillId="0" borderId="0" xfId="0" applyFont="1"/>
    <xf numFmtId="164" fontId="0" fillId="0" borderId="0" xfId="1" applyNumberFormat="1" applyFont="1" applyFill="1" applyBorder="1"/>
    <xf numFmtId="164" fontId="5" fillId="26" borderId="1" xfId="1" applyNumberFormat="1" applyFont="1" applyFill="1" applyBorder="1"/>
    <xf numFmtId="164" fontId="0" fillId="26" borderId="1" xfId="1" applyNumberFormat="1" applyFont="1" applyFill="1" applyBorder="1"/>
    <xf numFmtId="179" fontId="0" fillId="0" borderId="0" xfId="0" applyNumberFormat="1"/>
    <xf numFmtId="175" fontId="36" fillId="0" borderId="0" xfId="0" applyNumberFormat="1" applyFont="1"/>
    <xf numFmtId="179" fontId="36" fillId="0" borderId="0" xfId="0" applyNumberFormat="1" applyFont="1"/>
    <xf numFmtId="179" fontId="7" fillId="0" borderId="0" xfId="0" applyNumberFormat="1" applyFont="1"/>
    <xf numFmtId="178" fontId="0" fillId="0" borderId="31" xfId="0" applyNumberFormat="1" applyBorder="1"/>
    <xf numFmtId="0" fontId="27" fillId="30" borderId="62" xfId="0" applyFont="1" applyFill="1" applyBorder="1"/>
    <xf numFmtId="0" fontId="47" fillId="31" borderId="0" xfId="1" applyNumberFormat="1" applyFont="1" applyFill="1" applyBorder="1"/>
    <xf numFmtId="164" fontId="0" fillId="31" borderId="1" xfId="1" applyNumberFormat="1" applyFont="1" applyFill="1" applyBorder="1"/>
    <xf numFmtId="164" fontId="36" fillId="0" borderId="62" xfId="1" applyNumberFormat="1" applyFont="1" applyFill="1" applyBorder="1"/>
    <xf numFmtId="166" fontId="5" fillId="9" borderId="33" xfId="2" applyNumberFormat="1" applyFont="1" applyFill="1" applyBorder="1"/>
    <xf numFmtId="0" fontId="5" fillId="9" borderId="0" xfId="0" applyFont="1" applyFill="1"/>
    <xf numFmtId="166" fontId="5" fillId="9" borderId="16" xfId="2" applyNumberFormat="1" applyFont="1" applyFill="1" applyBorder="1"/>
    <xf numFmtId="166" fontId="5" fillId="9" borderId="1" xfId="2" applyNumberFormat="1" applyFont="1" applyFill="1" applyBorder="1"/>
    <xf numFmtId="169" fontId="5" fillId="9" borderId="1" xfId="4" applyNumberFormat="1" applyFont="1" applyFill="1" applyBorder="1" applyAlignment="1">
      <alignment horizontal="center"/>
    </xf>
    <xf numFmtId="170" fontId="5" fillId="9" borderId="1" xfId="4" applyNumberFormat="1" applyFont="1" applyFill="1" applyBorder="1" applyAlignment="1">
      <alignment horizontal="center"/>
    </xf>
    <xf numFmtId="170" fontId="5" fillId="9" borderId="16" xfId="4" applyNumberFormat="1" applyFont="1" applyFill="1" applyBorder="1" applyAlignment="1">
      <alignment horizontal="center"/>
    </xf>
    <xf numFmtId="169" fontId="45" fillId="32" borderId="1" xfId="4" applyNumberFormat="1" applyFont="1" applyFill="1" applyBorder="1" applyAlignment="1">
      <alignment horizontal="center"/>
    </xf>
    <xf numFmtId="166" fontId="5" fillId="9" borderId="15" xfId="2" applyNumberFormat="1" applyFont="1" applyFill="1" applyBorder="1"/>
    <xf numFmtId="166" fontId="5" fillId="9" borderId="17" xfId="2" applyNumberFormat="1" applyFont="1" applyFill="1" applyBorder="1"/>
    <xf numFmtId="166" fontId="0" fillId="9" borderId="33" xfId="2" applyNumberFormat="1" applyFont="1" applyFill="1" applyBorder="1"/>
    <xf numFmtId="0" fontId="27" fillId="30" borderId="31" xfId="0" applyFont="1" applyFill="1" applyBorder="1"/>
    <xf numFmtId="164" fontId="39" fillId="0" borderId="76" xfId="1" applyNumberFormat="1" applyFont="1" applyBorder="1"/>
    <xf numFmtId="0" fontId="0" fillId="0" borderId="74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70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6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6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2" fillId="12" borderId="0" xfId="0" applyFont="1" applyFill="1" applyAlignment="1">
      <alignment horizontal="center"/>
    </xf>
    <xf numFmtId="0" fontId="0" fillId="0" borderId="70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5" fillId="0" borderId="6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74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5" fillId="0" borderId="70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19" borderId="40" xfId="0" applyFont="1" applyFill="1" applyBorder="1" applyAlignment="1">
      <alignment horizontal="center" vertical="center"/>
    </xf>
    <xf numFmtId="0" fontId="13" fillId="19" borderId="41" xfId="0" applyFont="1" applyFill="1" applyBorder="1" applyAlignment="1">
      <alignment horizontal="center" vertical="center"/>
    </xf>
    <xf numFmtId="0" fontId="13" fillId="19" borderId="35" xfId="0" applyFont="1" applyFill="1" applyBorder="1" applyAlignment="1">
      <alignment horizontal="center" vertical="center"/>
    </xf>
    <xf numFmtId="0" fontId="13" fillId="22" borderId="6" xfId="0" applyFont="1" applyFill="1" applyBorder="1" applyAlignment="1">
      <alignment horizontal="center" vertical="center" textRotation="90" wrapText="1"/>
    </xf>
    <xf numFmtId="0" fontId="13" fillId="22" borderId="7" xfId="0" applyFont="1" applyFill="1" applyBorder="1" applyAlignment="1">
      <alignment horizontal="center" vertical="center" textRotation="90" wrapText="1"/>
    </xf>
    <xf numFmtId="0" fontId="13" fillId="22" borderId="8" xfId="0" applyFont="1" applyFill="1" applyBorder="1" applyAlignment="1">
      <alignment horizontal="center" vertical="center" textRotation="90" wrapText="1"/>
    </xf>
    <xf numFmtId="0" fontId="13" fillId="18" borderId="6" xfId="0" applyFont="1" applyFill="1" applyBorder="1" applyAlignment="1">
      <alignment horizontal="center" vertical="center" textRotation="90" wrapText="1"/>
    </xf>
    <xf numFmtId="0" fontId="13" fillId="18" borderId="7" xfId="0" applyFont="1" applyFill="1" applyBorder="1" applyAlignment="1">
      <alignment horizontal="center" vertical="center" textRotation="90" wrapText="1"/>
    </xf>
    <xf numFmtId="0" fontId="13" fillId="18" borderId="8" xfId="0" applyFont="1" applyFill="1" applyBorder="1" applyAlignment="1">
      <alignment horizontal="center" vertical="center" textRotation="90" wrapText="1"/>
    </xf>
    <xf numFmtId="0" fontId="2" fillId="23" borderId="26" xfId="0" applyFont="1" applyFill="1" applyBorder="1" applyAlignment="1">
      <alignment horizontal="center"/>
    </xf>
    <xf numFmtId="0" fontId="2" fillId="23" borderId="27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textRotation="90" wrapText="1"/>
    </xf>
    <xf numFmtId="0" fontId="13" fillId="5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 textRotation="90" wrapText="1"/>
    </xf>
    <xf numFmtId="0" fontId="17" fillId="17" borderId="6" xfId="0" applyFont="1" applyFill="1" applyBorder="1" applyAlignment="1">
      <alignment horizontal="center" vertical="center"/>
    </xf>
    <xf numFmtId="0" fontId="17" fillId="17" borderId="62" xfId="0" applyFont="1" applyFill="1" applyBorder="1" applyAlignment="1">
      <alignment horizontal="center" vertical="center"/>
    </xf>
    <xf numFmtId="0" fontId="17" fillId="17" borderId="61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3" fillId="24" borderId="2" xfId="0" applyFont="1" applyFill="1" applyBorder="1" applyAlignment="1">
      <alignment horizontal="center" vertical="center" textRotation="90" wrapText="1"/>
    </xf>
    <xf numFmtId="0" fontId="13" fillId="24" borderId="4" xfId="0" applyFont="1" applyFill="1" applyBorder="1" applyAlignment="1">
      <alignment horizontal="center" vertical="center" textRotation="90" wrapText="1"/>
    </xf>
    <xf numFmtId="0" fontId="13" fillId="24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22" fillId="24" borderId="2" xfId="0" applyFont="1" applyFill="1" applyBorder="1" applyAlignment="1">
      <alignment horizontal="center" vertical="center" textRotation="90" wrapText="1"/>
    </xf>
    <xf numFmtId="0" fontId="22" fillId="24" borderId="4" xfId="0" applyFont="1" applyFill="1" applyBorder="1" applyAlignment="1">
      <alignment horizontal="center" vertical="center" textRotation="90" wrapText="1"/>
    </xf>
    <xf numFmtId="0" fontId="22" fillId="24" borderId="5" xfId="0" applyFont="1" applyFill="1" applyBorder="1" applyAlignment="1">
      <alignment horizontal="center" vertical="center" textRotation="90" wrapText="1"/>
    </xf>
    <xf numFmtId="0" fontId="13" fillId="19" borderId="2" xfId="0" applyFont="1" applyFill="1" applyBorder="1" applyAlignment="1">
      <alignment horizontal="center" vertical="center" textRotation="90" wrapText="1"/>
    </xf>
    <xf numFmtId="0" fontId="13" fillId="19" borderId="4" xfId="0" applyFont="1" applyFill="1" applyBorder="1" applyAlignment="1">
      <alignment horizontal="center" vertical="center" textRotation="90" wrapText="1"/>
    </xf>
    <xf numFmtId="0" fontId="13" fillId="19" borderId="5" xfId="0" applyFont="1" applyFill="1" applyBorder="1" applyAlignment="1">
      <alignment horizontal="center" vertical="center" textRotation="90" wrapText="1"/>
    </xf>
    <xf numFmtId="0" fontId="13" fillId="24" borderId="2" xfId="0" applyFont="1" applyFill="1" applyBorder="1" applyAlignment="1">
      <alignment horizontal="center" textRotation="90" wrapText="1"/>
    </xf>
    <xf numFmtId="0" fontId="13" fillId="24" borderId="4" xfId="0" applyFont="1" applyFill="1" applyBorder="1" applyAlignment="1">
      <alignment horizontal="center" textRotation="90" wrapText="1"/>
    </xf>
    <xf numFmtId="0" fontId="13" fillId="24" borderId="5" xfId="0" applyFont="1" applyFill="1" applyBorder="1" applyAlignment="1">
      <alignment horizont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62" xfId="0" applyFont="1" applyFill="1" applyBorder="1" applyAlignment="1">
      <alignment horizontal="center" vertical="center"/>
    </xf>
    <xf numFmtId="0" fontId="16" fillId="17" borderId="61" xfId="0" applyFont="1" applyFill="1" applyBorder="1" applyAlignment="1">
      <alignment horizontal="center" vertical="center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43" fillId="0" borderId="6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42" fillId="3" borderId="10" xfId="0" applyFont="1" applyFill="1" applyBorder="1" applyAlignment="1">
      <alignment horizontal="center" vertical="center" textRotation="90" wrapText="1"/>
    </xf>
    <xf numFmtId="0" fontId="42" fillId="3" borderId="29" xfId="0" applyFont="1" applyFill="1" applyBorder="1" applyAlignment="1">
      <alignment horizontal="center" vertical="center" textRotation="90" wrapText="1"/>
    </xf>
    <xf numFmtId="0" fontId="42" fillId="3" borderId="30" xfId="0" applyFont="1" applyFill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42" fillId="3" borderId="2" xfId="0" applyFont="1" applyFill="1" applyBorder="1" applyAlignment="1">
      <alignment horizontal="center" vertical="center" textRotation="90" wrapText="1"/>
    </xf>
    <xf numFmtId="0" fontId="42" fillId="3" borderId="4" xfId="0" applyFont="1" applyFill="1" applyBorder="1" applyAlignment="1">
      <alignment horizontal="center" vertical="center" textRotation="90" wrapText="1"/>
    </xf>
    <xf numFmtId="0" fontId="42" fillId="3" borderId="5" xfId="0" applyFont="1" applyFill="1" applyBorder="1" applyAlignment="1">
      <alignment horizontal="center" vertical="center" textRotation="90" wrapText="1"/>
    </xf>
    <xf numFmtId="0" fontId="24" fillId="13" borderId="70" xfId="0" applyFont="1" applyFill="1" applyBorder="1" applyAlignment="1">
      <alignment horizontal="center"/>
    </xf>
    <xf numFmtId="0" fontId="24" fillId="13" borderId="62" xfId="0" applyFont="1" applyFill="1" applyBorder="1" applyAlignment="1">
      <alignment horizontal="center"/>
    </xf>
    <xf numFmtId="0" fontId="24" fillId="13" borderId="50" xfId="0" applyFont="1" applyFill="1" applyBorder="1" applyAlignment="1">
      <alignment horizontal="center"/>
    </xf>
    <xf numFmtId="0" fontId="24" fillId="13" borderId="61" xfId="0" applyFont="1" applyFill="1" applyBorder="1" applyAlignment="1">
      <alignment horizontal="center"/>
    </xf>
    <xf numFmtId="0" fontId="42" fillId="15" borderId="6" xfId="0" applyFont="1" applyFill="1" applyBorder="1" applyAlignment="1">
      <alignment horizontal="center" vertical="center" textRotation="90" wrapText="1"/>
    </xf>
    <xf numFmtId="0" fontId="42" fillId="15" borderId="7" xfId="0" applyFont="1" applyFill="1" applyBorder="1" applyAlignment="1">
      <alignment horizontal="center" vertical="center" textRotation="90" wrapText="1"/>
    </xf>
    <xf numFmtId="0" fontId="42" fillId="15" borderId="8" xfId="0" applyFont="1" applyFill="1" applyBorder="1" applyAlignment="1">
      <alignment horizontal="center" vertical="center" textRotation="90" wrapText="1"/>
    </xf>
    <xf numFmtId="0" fontId="24" fillId="13" borderId="6" xfId="0" applyFont="1" applyFill="1" applyBorder="1" applyAlignment="1">
      <alignment horizontal="center"/>
    </xf>
    <xf numFmtId="0" fontId="42" fillId="15" borderId="40" xfId="0" applyFont="1" applyFill="1" applyBorder="1" applyAlignment="1">
      <alignment horizontal="center" vertical="center" textRotation="90" wrapText="1"/>
    </xf>
    <xf numFmtId="0" fontId="42" fillId="15" borderId="41" xfId="0" applyFont="1" applyFill="1" applyBorder="1" applyAlignment="1">
      <alignment horizontal="center" vertical="center" textRotation="90" wrapText="1"/>
    </xf>
    <xf numFmtId="0" fontId="24" fillId="16" borderId="65" xfId="0" applyFont="1" applyFill="1" applyBorder="1" applyAlignment="1">
      <alignment horizontal="center"/>
    </xf>
    <xf numFmtId="0" fontId="24" fillId="16" borderId="66" xfId="0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0" fontId="24" fillId="5" borderId="71" xfId="0" applyFont="1" applyFill="1" applyBorder="1" applyAlignment="1">
      <alignment horizontal="center"/>
    </xf>
    <xf numFmtId="0" fontId="24" fillId="5" borderId="69" xfId="0" applyFont="1" applyFill="1" applyBorder="1" applyAlignment="1">
      <alignment horizontal="center"/>
    </xf>
    <xf numFmtId="0" fontId="24" fillId="5" borderId="64" xfId="0" applyFont="1" applyFill="1" applyBorder="1" applyAlignment="1">
      <alignment horizontal="center"/>
    </xf>
    <xf numFmtId="0" fontId="24" fillId="5" borderId="0" xfId="0" applyFont="1" applyFill="1" applyAlignment="1">
      <alignment horizontal="center"/>
    </xf>
    <xf numFmtId="0" fontId="24" fillId="5" borderId="20" xfId="0" applyFont="1" applyFill="1" applyBorder="1" applyAlignment="1">
      <alignment horizontal="center"/>
    </xf>
    <xf numFmtId="0" fontId="24" fillId="16" borderId="67" xfId="0" applyFont="1" applyFill="1" applyBorder="1" applyAlignment="1">
      <alignment horizontal="center"/>
    </xf>
    <xf numFmtId="0" fontId="24" fillId="16" borderId="68" xfId="0" applyFont="1" applyFill="1" applyBorder="1" applyAlignment="1">
      <alignment horizontal="center"/>
    </xf>
    <xf numFmtId="0" fontId="42" fillId="0" borderId="6" xfId="0" applyFont="1" applyBorder="1" applyAlignment="1">
      <alignment horizontal="center" vertical="center" textRotation="90"/>
    </xf>
    <xf numFmtId="0" fontId="42" fillId="0" borderId="7" xfId="0" applyFont="1" applyBorder="1" applyAlignment="1">
      <alignment horizontal="center" vertical="center" textRotation="90"/>
    </xf>
    <xf numFmtId="0" fontId="42" fillId="0" borderId="8" xfId="0" applyFont="1" applyBorder="1" applyAlignment="1">
      <alignment horizontal="center" vertical="center" textRotation="90"/>
    </xf>
    <xf numFmtId="0" fontId="24" fillId="16" borderId="9" xfId="0" applyFont="1" applyFill="1" applyBorder="1" applyAlignment="1">
      <alignment horizontal="center"/>
    </xf>
    <xf numFmtId="0" fontId="24" fillId="16" borderId="47" xfId="0" applyFont="1" applyFill="1" applyBorder="1" applyAlignment="1">
      <alignment horizontal="center"/>
    </xf>
    <xf numFmtId="0" fontId="24" fillId="5" borderId="72" xfId="0" applyFont="1" applyFill="1" applyBorder="1" applyAlignment="1">
      <alignment horizontal="center"/>
    </xf>
    <xf numFmtId="0" fontId="24" fillId="13" borderId="39" xfId="0" applyFont="1" applyFill="1" applyBorder="1" applyAlignment="1">
      <alignment horizontal="center"/>
    </xf>
    <xf numFmtId="0" fontId="24" fillId="16" borderId="71" xfId="0" applyFont="1" applyFill="1" applyBorder="1" applyAlignment="1">
      <alignment horizontal="center"/>
    </xf>
    <xf numFmtId="0" fontId="24" fillId="16" borderId="69" xfId="0" applyFont="1" applyFill="1" applyBorder="1" applyAlignment="1">
      <alignment horizontal="center"/>
    </xf>
    <xf numFmtId="0" fontId="24" fillId="16" borderId="72" xfId="0" applyFont="1" applyFill="1" applyBorder="1" applyAlignment="1">
      <alignment horizontal="center"/>
    </xf>
    <xf numFmtId="0" fontId="42" fillId="3" borderId="6" xfId="0" applyFont="1" applyFill="1" applyBorder="1" applyAlignment="1">
      <alignment horizontal="center" vertical="center" textRotation="90" wrapText="1"/>
    </xf>
    <xf numFmtId="0" fontId="42" fillId="3" borderId="7" xfId="0" applyFont="1" applyFill="1" applyBorder="1" applyAlignment="1">
      <alignment horizontal="center" vertical="center" textRotation="90" wrapText="1"/>
    </xf>
    <xf numFmtId="0" fontId="42" fillId="3" borderId="8" xfId="0" applyFont="1" applyFill="1" applyBorder="1" applyAlignment="1">
      <alignment horizontal="center" vertical="center" textRotation="90" wrapText="1"/>
    </xf>
    <xf numFmtId="9" fontId="3" fillId="2" borderId="31" xfId="3" applyFont="1" applyFill="1" applyBorder="1" applyAlignment="1">
      <alignment wrapText="1"/>
    </xf>
    <xf numFmtId="0" fontId="42" fillId="7" borderId="6" xfId="0" applyFont="1" applyFill="1" applyBorder="1" applyAlignment="1">
      <alignment horizontal="center" vertical="center" textRotation="90" wrapText="1" readingOrder="1"/>
    </xf>
    <xf numFmtId="0" fontId="42" fillId="7" borderId="7" xfId="0" applyFont="1" applyFill="1" applyBorder="1" applyAlignment="1">
      <alignment horizontal="center" vertical="center" textRotation="90" wrapText="1" readingOrder="1"/>
    </xf>
    <xf numFmtId="0" fontId="42" fillId="7" borderId="8" xfId="0" applyFont="1" applyFill="1" applyBorder="1" applyAlignment="1">
      <alignment horizontal="center" vertical="center" textRotation="90" wrapText="1" readingOrder="1"/>
    </xf>
    <xf numFmtId="0" fontId="42" fillId="0" borderId="2" xfId="0" applyFont="1" applyBorder="1" applyAlignment="1">
      <alignment horizontal="center" vertical="center" textRotation="90"/>
    </xf>
    <xf numFmtId="0" fontId="42" fillId="0" borderId="4" xfId="0" applyFont="1" applyBorder="1" applyAlignment="1">
      <alignment horizontal="center" vertical="center" textRotation="90"/>
    </xf>
    <xf numFmtId="0" fontId="42" fillId="0" borderId="5" xfId="0" applyFont="1" applyBorder="1" applyAlignment="1">
      <alignment horizontal="center" vertical="center" textRotation="90"/>
    </xf>
    <xf numFmtId="0" fontId="24" fillId="13" borderId="42" xfId="0" applyFont="1" applyFill="1" applyBorder="1" applyAlignment="1">
      <alignment horizontal="center"/>
    </xf>
    <xf numFmtId="0" fontId="24" fillId="13" borderId="54" xfId="0" applyFont="1" applyFill="1" applyBorder="1" applyAlignment="1">
      <alignment horizontal="center"/>
    </xf>
    <xf numFmtId="0" fontId="24" fillId="13" borderId="43" xfId="0" applyFont="1" applyFill="1" applyBorder="1" applyAlignment="1">
      <alignment horizontal="center"/>
    </xf>
    <xf numFmtId="0" fontId="24" fillId="13" borderId="53" xfId="0" applyFont="1" applyFill="1" applyBorder="1" applyAlignment="1">
      <alignment horizontal="center"/>
    </xf>
    <xf numFmtId="0" fontId="24" fillId="13" borderId="58" xfId="0" applyFont="1" applyFill="1" applyBorder="1" applyAlignment="1">
      <alignment horizontal="center"/>
    </xf>
    <xf numFmtId="0" fontId="43" fillId="0" borderId="2" xfId="0" applyFont="1" applyBorder="1" applyAlignment="1">
      <alignment horizontal="center" vertical="center" textRotation="90" wrapText="1"/>
    </xf>
    <xf numFmtId="0" fontId="43" fillId="0" borderId="4" xfId="0" applyFont="1" applyBorder="1" applyAlignment="1">
      <alignment horizontal="center" vertical="center" textRotation="90" wrapText="1"/>
    </xf>
    <xf numFmtId="0" fontId="43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6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50"/>
      <color rgb="FF8278CE"/>
      <color rgb="FFA3DBFF"/>
      <color rgb="FFFFCCFF"/>
      <color rgb="FF00B0F0"/>
      <color rgb="FFB9EDFF"/>
      <color rgb="FFFFFFCC"/>
      <color rgb="FFFFDF79"/>
      <color rgb="FF0000FF"/>
      <color rgb="FFB0E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zoomScale="110" zoomScaleNormal="110" workbookViewId="0">
      <selection activeCell="F39" sqref="B3:M39"/>
    </sheetView>
  </sheetViews>
  <sheetFormatPr defaultColWidth="16.28515625" defaultRowHeight="15" x14ac:dyDescent="0.25"/>
  <cols>
    <col min="1" max="1" width="16.28515625" bestFit="1" customWidth="1"/>
    <col min="2" max="2" width="20.28515625" customWidth="1"/>
    <col min="3" max="3" width="12.28515625" bestFit="1" customWidth="1"/>
    <col min="4" max="4" width="20.42578125" bestFit="1" customWidth="1"/>
    <col min="5" max="5" width="17.7109375" bestFit="1" customWidth="1"/>
  </cols>
  <sheetData>
    <row r="1" spans="1:16" ht="15.75" thickBot="1" x14ac:dyDescent="0.3"/>
    <row r="2" spans="1:16" ht="15.75" thickBot="1" x14ac:dyDescent="0.3">
      <c r="A2" s="344" t="s">
        <v>108</v>
      </c>
      <c r="B2" s="345" t="s">
        <v>111</v>
      </c>
      <c r="C2" s="345" t="s">
        <v>107</v>
      </c>
      <c r="D2" s="345" t="s">
        <v>109</v>
      </c>
      <c r="E2" s="178" t="s">
        <v>110</v>
      </c>
      <c r="F2" s="528" t="s">
        <v>120</v>
      </c>
      <c r="G2" s="529"/>
      <c r="H2" s="529"/>
      <c r="I2" s="529"/>
      <c r="J2" s="529"/>
      <c r="K2" s="529"/>
      <c r="L2" s="529"/>
      <c r="M2" s="530"/>
      <c r="N2" s="1"/>
      <c r="O2" s="1"/>
      <c r="P2" s="1"/>
    </row>
    <row r="3" spans="1:16" s="305" customFormat="1" x14ac:dyDescent="0.25">
      <c r="A3" s="335" t="s">
        <v>145</v>
      </c>
      <c r="B3" s="340"/>
      <c r="C3" s="341"/>
      <c r="D3" s="342"/>
      <c r="E3" s="343"/>
      <c r="F3" s="506"/>
      <c r="G3" s="507"/>
      <c r="H3" s="507"/>
      <c r="I3" s="507"/>
      <c r="J3" s="507"/>
      <c r="K3" s="507"/>
      <c r="L3" s="507"/>
      <c r="M3" s="508"/>
      <c r="N3" s="304"/>
      <c r="O3" s="304"/>
      <c r="P3" s="304"/>
    </row>
    <row r="4" spans="1:16" s="305" customFormat="1" x14ac:dyDescent="0.25">
      <c r="A4" s="303"/>
      <c r="B4" s="386"/>
      <c r="C4" s="385"/>
      <c r="D4" s="383"/>
      <c r="E4" s="384"/>
      <c r="F4" s="512"/>
      <c r="G4" s="513"/>
      <c r="H4" s="513"/>
      <c r="I4" s="513"/>
      <c r="J4" s="513"/>
      <c r="K4" s="513"/>
      <c r="L4" s="513"/>
      <c r="M4" s="514"/>
      <c r="N4" s="304"/>
      <c r="O4" s="304"/>
      <c r="P4" s="304"/>
    </row>
    <row r="5" spans="1:16" s="305" customFormat="1" x14ac:dyDescent="0.25">
      <c r="A5" s="303"/>
      <c r="B5" s="386"/>
      <c r="C5" s="385"/>
      <c r="D5" s="383"/>
      <c r="E5" s="384"/>
      <c r="F5" s="512"/>
      <c r="G5" s="513"/>
      <c r="H5" s="513"/>
      <c r="I5" s="513"/>
      <c r="J5" s="513"/>
      <c r="K5" s="513"/>
      <c r="L5" s="513"/>
      <c r="M5" s="514"/>
      <c r="N5" s="304"/>
      <c r="O5" s="304"/>
      <c r="P5" s="304"/>
    </row>
    <row r="6" spans="1:16" s="305" customFormat="1" x14ac:dyDescent="0.25">
      <c r="A6" s="303"/>
      <c r="B6" s="386"/>
      <c r="C6" s="385"/>
      <c r="D6" s="383"/>
      <c r="E6" s="384"/>
      <c r="F6" s="512"/>
      <c r="G6" s="513"/>
      <c r="H6" s="513"/>
      <c r="I6" s="513"/>
      <c r="J6" s="513"/>
      <c r="K6" s="513"/>
      <c r="L6" s="513"/>
      <c r="M6" s="514"/>
      <c r="N6" s="304"/>
      <c r="O6" s="304"/>
      <c r="P6" s="304"/>
    </row>
    <row r="7" spans="1:16" s="305" customFormat="1" x14ac:dyDescent="0.25">
      <c r="A7" s="303"/>
      <c r="B7" s="346"/>
      <c r="C7" s="353"/>
      <c r="D7" s="347"/>
      <c r="E7" s="348"/>
      <c r="F7" s="512"/>
      <c r="G7" s="513"/>
      <c r="H7" s="513"/>
      <c r="I7" s="513"/>
      <c r="J7" s="513"/>
      <c r="K7" s="513"/>
      <c r="L7" s="513"/>
      <c r="M7" s="514"/>
    </row>
    <row r="8" spans="1:16" s="305" customFormat="1" ht="14.45" customHeight="1" thickBot="1" x14ac:dyDescent="0.3">
      <c r="A8" s="303"/>
      <c r="B8" s="386"/>
      <c r="C8" s="383"/>
      <c r="D8" s="383"/>
      <c r="E8" s="384"/>
      <c r="F8" s="509"/>
      <c r="G8" s="510"/>
      <c r="H8" s="510"/>
      <c r="I8" s="510"/>
      <c r="J8" s="510"/>
      <c r="K8" s="510"/>
      <c r="L8" s="510"/>
      <c r="M8" s="511"/>
      <c r="N8" s="304"/>
      <c r="O8" s="304"/>
      <c r="P8" s="304"/>
    </row>
    <row r="9" spans="1:16" s="305" customFormat="1" ht="14.65" customHeight="1" x14ac:dyDescent="0.25">
      <c r="A9" s="335" t="s">
        <v>231</v>
      </c>
      <c r="B9" s="340"/>
      <c r="C9" s="341"/>
      <c r="D9" s="342"/>
      <c r="E9" s="343"/>
      <c r="F9" s="516"/>
      <c r="G9" s="517"/>
      <c r="H9" s="517"/>
      <c r="I9" s="517"/>
      <c r="J9" s="517"/>
      <c r="K9" s="517"/>
      <c r="L9" s="517"/>
      <c r="M9" s="518"/>
      <c r="N9" s="304"/>
      <c r="O9" s="304"/>
      <c r="P9" s="304"/>
    </row>
    <row r="10" spans="1:16" s="305" customFormat="1" ht="14.65" customHeight="1" thickBot="1" x14ac:dyDescent="0.3">
      <c r="A10" s="303"/>
      <c r="B10" s="346"/>
      <c r="C10" s="353"/>
      <c r="D10" s="347"/>
      <c r="E10" s="348"/>
      <c r="F10" s="519"/>
      <c r="G10" s="520"/>
      <c r="H10" s="520"/>
      <c r="I10" s="520"/>
      <c r="J10" s="520"/>
      <c r="K10" s="520"/>
      <c r="L10" s="520"/>
      <c r="M10" s="521"/>
      <c r="N10" s="304"/>
      <c r="O10" s="304"/>
      <c r="P10" s="304"/>
    </row>
    <row r="11" spans="1:16" s="305" customFormat="1" ht="14.65" customHeight="1" x14ac:dyDescent="0.25">
      <c r="A11" s="335" t="s">
        <v>146</v>
      </c>
      <c r="B11" s="340"/>
      <c r="C11" s="341"/>
      <c r="D11" s="342"/>
      <c r="E11" s="343"/>
      <c r="F11" s="516"/>
      <c r="G11" s="517"/>
      <c r="H11" s="517"/>
      <c r="I11" s="517"/>
      <c r="J11" s="517"/>
      <c r="K11" s="517"/>
      <c r="L11" s="517"/>
      <c r="M11" s="518"/>
      <c r="N11" s="304"/>
      <c r="O11" s="304"/>
      <c r="P11" s="304"/>
    </row>
    <row r="12" spans="1:16" s="305" customFormat="1" ht="14.65" customHeight="1" thickBot="1" x14ac:dyDescent="0.3">
      <c r="A12" s="303"/>
      <c r="B12" s="346"/>
      <c r="C12" s="353"/>
      <c r="D12" s="347"/>
      <c r="E12" s="348"/>
      <c r="F12" s="519"/>
      <c r="G12" s="520"/>
      <c r="H12" s="520"/>
      <c r="I12" s="520"/>
      <c r="J12" s="520"/>
      <c r="K12" s="520"/>
      <c r="L12" s="520"/>
      <c r="M12" s="521"/>
      <c r="N12" s="304"/>
      <c r="O12" s="304"/>
      <c r="P12" s="304"/>
    </row>
    <row r="13" spans="1:16" s="305" customFormat="1" ht="14.45" customHeight="1" x14ac:dyDescent="0.25">
      <c r="A13" s="335" t="s">
        <v>184</v>
      </c>
      <c r="B13" s="340"/>
      <c r="C13" s="341"/>
      <c r="D13" s="342"/>
      <c r="E13" s="343"/>
      <c r="F13" s="516"/>
      <c r="G13" s="517"/>
      <c r="H13" s="517"/>
      <c r="I13" s="517"/>
      <c r="J13" s="517"/>
      <c r="K13" s="517"/>
      <c r="L13" s="517"/>
      <c r="M13" s="518"/>
      <c r="N13" s="304"/>
      <c r="O13" s="304"/>
      <c r="P13" s="304"/>
    </row>
    <row r="14" spans="1:16" s="305" customFormat="1" ht="14.45" customHeight="1" thickBot="1" x14ac:dyDescent="0.3">
      <c r="A14" s="303"/>
      <c r="B14" s="346"/>
      <c r="C14" s="353"/>
      <c r="D14" s="347"/>
      <c r="E14" s="348"/>
      <c r="F14" s="519"/>
      <c r="G14" s="520"/>
      <c r="H14" s="520"/>
      <c r="I14" s="520"/>
      <c r="J14" s="520"/>
      <c r="K14" s="520"/>
      <c r="L14" s="520"/>
      <c r="M14" s="521"/>
      <c r="N14" s="304"/>
      <c r="O14" s="304"/>
      <c r="P14" s="304"/>
    </row>
    <row r="15" spans="1:16" s="305" customFormat="1" ht="14.65" customHeight="1" x14ac:dyDescent="0.25">
      <c r="A15" s="335" t="s">
        <v>44</v>
      </c>
      <c r="B15" s="389"/>
      <c r="C15" s="341"/>
      <c r="D15" s="342"/>
      <c r="E15" s="343"/>
      <c r="F15" s="516"/>
      <c r="G15" s="517"/>
      <c r="H15" s="517"/>
      <c r="I15" s="517"/>
      <c r="J15" s="517"/>
      <c r="K15" s="517"/>
      <c r="L15" s="517"/>
      <c r="M15" s="518"/>
    </row>
    <row r="16" spans="1:16" s="305" customFormat="1" ht="14.65" customHeight="1" thickBot="1" x14ac:dyDescent="0.3">
      <c r="A16" s="303"/>
      <c r="B16" s="387"/>
      <c r="C16" s="385"/>
      <c r="D16" s="383"/>
      <c r="E16" s="384"/>
      <c r="F16" s="519"/>
      <c r="G16" s="520"/>
      <c r="H16" s="520"/>
      <c r="I16" s="520"/>
      <c r="J16" s="520"/>
      <c r="K16" s="520"/>
      <c r="L16" s="520"/>
      <c r="M16" s="521"/>
    </row>
    <row r="17" spans="1:16" s="305" customFormat="1" ht="14.65" customHeight="1" x14ac:dyDescent="0.25">
      <c r="A17" s="335" t="s">
        <v>112</v>
      </c>
      <c r="B17" s="340"/>
      <c r="C17" s="341"/>
      <c r="D17" s="342"/>
      <c r="E17" s="343"/>
      <c r="F17" s="516"/>
      <c r="G17" s="517"/>
      <c r="H17" s="517"/>
      <c r="I17" s="517"/>
      <c r="J17" s="517"/>
      <c r="K17" s="517"/>
      <c r="L17" s="517"/>
      <c r="M17" s="518"/>
    </row>
    <row r="18" spans="1:16" s="305" customFormat="1" ht="14.65" customHeight="1" thickBot="1" x14ac:dyDescent="0.3">
      <c r="A18" s="303"/>
      <c r="B18" s="346"/>
      <c r="C18" s="353"/>
      <c r="D18" s="347"/>
      <c r="E18" s="348"/>
      <c r="F18" s="519"/>
      <c r="G18" s="520"/>
      <c r="H18" s="520"/>
      <c r="I18" s="520"/>
      <c r="J18" s="520"/>
      <c r="K18" s="520"/>
      <c r="L18" s="520"/>
      <c r="M18" s="521"/>
    </row>
    <row r="19" spans="1:16" s="305" customFormat="1" ht="29.65" customHeight="1" thickBot="1" x14ac:dyDescent="0.3">
      <c r="A19" s="335" t="s">
        <v>113</v>
      </c>
      <c r="B19" s="340"/>
      <c r="C19" s="341"/>
      <c r="D19" s="342"/>
      <c r="E19" s="343"/>
      <c r="F19" s="516"/>
      <c r="G19" s="517"/>
      <c r="H19" s="517"/>
      <c r="I19" s="517"/>
      <c r="J19" s="517"/>
      <c r="K19" s="517"/>
      <c r="L19" s="517"/>
      <c r="M19" s="518"/>
    </row>
    <row r="20" spans="1:16" s="305" customFormat="1" ht="14.65" customHeight="1" x14ac:dyDescent="0.25">
      <c r="A20" s="335" t="s">
        <v>114</v>
      </c>
      <c r="B20" s="340"/>
      <c r="C20" s="341"/>
      <c r="D20" s="342"/>
      <c r="E20" s="343"/>
      <c r="F20" s="516"/>
      <c r="G20" s="517"/>
      <c r="H20" s="517"/>
      <c r="I20" s="517"/>
      <c r="J20" s="517"/>
      <c r="K20" s="517"/>
      <c r="L20" s="517"/>
      <c r="M20" s="518"/>
      <c r="N20" s="304"/>
      <c r="O20" s="304"/>
      <c r="P20" s="304"/>
    </row>
    <row r="21" spans="1:16" s="305" customFormat="1" ht="14.65" customHeight="1" thickBot="1" x14ac:dyDescent="0.3">
      <c r="A21" s="303"/>
      <c r="B21" s="346"/>
      <c r="C21" s="353"/>
      <c r="D21" s="347"/>
      <c r="E21" s="348"/>
      <c r="F21" s="519"/>
      <c r="G21" s="520"/>
      <c r="H21" s="520"/>
      <c r="I21" s="520"/>
      <c r="J21" s="520"/>
      <c r="K21" s="520"/>
      <c r="L21" s="520"/>
      <c r="M21" s="521"/>
      <c r="N21" s="304"/>
      <c r="O21" s="304"/>
      <c r="P21" s="304"/>
    </row>
    <row r="22" spans="1:16" s="305" customFormat="1" ht="14.65" customHeight="1" x14ac:dyDescent="0.25">
      <c r="A22" s="335" t="s">
        <v>115</v>
      </c>
      <c r="B22" s="389"/>
      <c r="C22" s="341"/>
      <c r="D22" s="342"/>
      <c r="E22" s="343"/>
      <c r="F22" s="516"/>
      <c r="G22" s="517"/>
      <c r="H22" s="517"/>
      <c r="I22" s="517"/>
      <c r="J22" s="517"/>
      <c r="K22" s="517"/>
      <c r="L22" s="517"/>
      <c r="M22" s="518"/>
    </row>
    <row r="23" spans="1:16" s="305" customFormat="1" ht="14.65" customHeight="1" thickBot="1" x14ac:dyDescent="0.3">
      <c r="A23" s="303"/>
      <c r="B23" s="387"/>
      <c r="C23" s="385"/>
      <c r="D23" s="383"/>
      <c r="E23" s="384"/>
      <c r="F23" s="519"/>
      <c r="G23" s="520"/>
      <c r="H23" s="520"/>
      <c r="I23" s="520"/>
      <c r="J23" s="520"/>
      <c r="K23" s="520"/>
      <c r="L23" s="520"/>
      <c r="M23" s="521"/>
    </row>
    <row r="24" spans="1:16" s="305" customFormat="1" x14ac:dyDescent="0.25">
      <c r="A24" s="335" t="s">
        <v>116</v>
      </c>
      <c r="B24" s="340"/>
      <c r="C24" s="341"/>
      <c r="D24" s="342"/>
      <c r="E24" s="343"/>
      <c r="F24" s="516"/>
      <c r="G24" s="517"/>
      <c r="H24" s="517"/>
      <c r="I24" s="517"/>
      <c r="J24" s="517"/>
      <c r="K24" s="517"/>
      <c r="L24" s="517"/>
      <c r="M24" s="518"/>
    </row>
    <row r="25" spans="1:16" s="305" customFormat="1" ht="14.65" customHeight="1" thickBot="1" x14ac:dyDescent="0.3">
      <c r="A25" s="303"/>
      <c r="B25" s="346"/>
      <c r="C25" s="353"/>
      <c r="D25" s="347"/>
      <c r="E25" s="348"/>
      <c r="F25" s="519"/>
      <c r="G25" s="520"/>
      <c r="H25" s="520"/>
      <c r="I25" s="520"/>
      <c r="J25" s="520"/>
      <c r="K25" s="520"/>
      <c r="L25" s="520"/>
      <c r="M25" s="521"/>
    </row>
    <row r="26" spans="1:16" s="305" customFormat="1" ht="28.9" customHeight="1" thickBot="1" x14ac:dyDescent="0.3">
      <c r="A26" s="335" t="s">
        <v>117</v>
      </c>
      <c r="B26" s="340"/>
      <c r="C26" s="341"/>
      <c r="D26" s="342"/>
      <c r="E26" s="343"/>
      <c r="F26" s="525"/>
      <c r="G26" s="526"/>
      <c r="H26" s="526"/>
      <c r="I26" s="526"/>
      <c r="J26" s="526"/>
      <c r="K26" s="526"/>
      <c r="L26" s="526"/>
      <c r="M26" s="527"/>
    </row>
    <row r="27" spans="1:16" s="305" customFormat="1" ht="14.65" customHeight="1" x14ac:dyDescent="0.25">
      <c r="A27" s="335" t="s">
        <v>118</v>
      </c>
      <c r="B27" s="340"/>
      <c r="C27" s="341"/>
      <c r="D27" s="342"/>
      <c r="E27" s="343"/>
      <c r="F27" s="516"/>
      <c r="G27" s="517"/>
      <c r="H27" s="517"/>
      <c r="I27" s="517"/>
      <c r="J27" s="517"/>
      <c r="K27" s="517"/>
      <c r="L27" s="517"/>
      <c r="M27" s="518"/>
    </row>
    <row r="28" spans="1:16" s="305" customFormat="1" ht="14.45" customHeight="1" x14ac:dyDescent="0.25">
      <c r="A28" s="303"/>
      <c r="B28" s="355"/>
      <c r="C28" s="352"/>
      <c r="D28" s="356"/>
      <c r="E28" s="357"/>
      <c r="F28" s="519"/>
      <c r="G28" s="520"/>
      <c r="H28" s="520"/>
      <c r="I28" s="520"/>
      <c r="J28" s="520"/>
      <c r="K28" s="520"/>
      <c r="L28" s="520"/>
      <c r="M28" s="521"/>
    </row>
    <row r="29" spans="1:16" s="305" customFormat="1" ht="15.75" thickBot="1" x14ac:dyDescent="0.3">
      <c r="A29" s="336"/>
      <c r="B29" s="337"/>
      <c r="C29" s="354"/>
      <c r="D29" s="338"/>
      <c r="E29" s="339"/>
      <c r="F29" s="522"/>
      <c r="G29" s="523"/>
      <c r="H29" s="523"/>
      <c r="I29" s="523"/>
      <c r="J29" s="523"/>
      <c r="K29" s="523"/>
      <c r="L29" s="523"/>
      <c r="M29" s="524"/>
    </row>
    <row r="30" spans="1:16" s="305" customFormat="1" x14ac:dyDescent="0.25">
      <c r="A30" s="335" t="s">
        <v>145</v>
      </c>
      <c r="B30" s="340"/>
      <c r="C30" s="341"/>
      <c r="D30" s="342"/>
      <c r="E30" s="343"/>
      <c r="F30" s="506"/>
      <c r="G30" s="507"/>
      <c r="H30" s="507"/>
      <c r="I30" s="507"/>
      <c r="J30" s="507"/>
      <c r="K30" s="507"/>
      <c r="L30" s="507"/>
      <c r="M30" s="508"/>
    </row>
    <row r="31" spans="1:16" s="305" customFormat="1" x14ac:dyDescent="0.25">
      <c r="A31" s="303"/>
      <c r="B31" s="355"/>
      <c r="C31" s="352"/>
      <c r="D31" s="356"/>
      <c r="E31" s="357"/>
      <c r="F31" s="512"/>
      <c r="G31" s="513"/>
      <c r="H31" s="513"/>
      <c r="I31" s="513"/>
      <c r="J31" s="513"/>
      <c r="K31" s="513"/>
      <c r="L31" s="513"/>
      <c r="M31" s="514"/>
    </row>
    <row r="32" spans="1:16" s="305" customFormat="1" x14ac:dyDescent="0.25">
      <c r="A32" s="303"/>
      <c r="B32" s="355"/>
      <c r="C32" s="352"/>
      <c r="D32" s="356"/>
      <c r="E32" s="357"/>
      <c r="F32" s="509"/>
      <c r="G32" s="510"/>
      <c r="H32" s="510"/>
      <c r="I32" s="510"/>
      <c r="J32" s="510"/>
      <c r="K32" s="510"/>
      <c r="L32" s="510"/>
      <c r="M32" s="511"/>
    </row>
    <row r="33" spans="1:16" s="305" customFormat="1" ht="15.75" thickBot="1" x14ac:dyDescent="0.3">
      <c r="A33" s="336"/>
      <c r="B33" s="337"/>
      <c r="C33" s="354"/>
      <c r="D33" s="338"/>
      <c r="E33" s="339"/>
      <c r="F33" s="503"/>
      <c r="G33" s="504"/>
      <c r="H33" s="504"/>
      <c r="I33" s="504"/>
      <c r="J33" s="504"/>
      <c r="K33" s="504"/>
      <c r="L33" s="504"/>
      <c r="M33" s="505"/>
    </row>
    <row r="34" spans="1:16" s="305" customFormat="1" ht="14.65" customHeight="1" x14ac:dyDescent="0.25">
      <c r="A34" s="335" t="s">
        <v>231</v>
      </c>
      <c r="B34" s="340"/>
      <c r="C34" s="341"/>
      <c r="D34" s="342"/>
      <c r="E34" s="343"/>
      <c r="F34" s="516"/>
      <c r="G34" s="517"/>
      <c r="H34" s="517"/>
      <c r="I34" s="517"/>
      <c r="J34" s="517"/>
      <c r="K34" s="517"/>
      <c r="L34" s="517"/>
      <c r="M34" s="518"/>
      <c r="N34" s="304"/>
      <c r="O34" s="304"/>
      <c r="P34" s="304"/>
    </row>
    <row r="35" spans="1:16" s="305" customFormat="1" ht="14.65" customHeight="1" x14ac:dyDescent="0.25">
      <c r="A35" s="303"/>
      <c r="B35" s="346"/>
      <c r="C35" s="353"/>
      <c r="D35" s="347"/>
      <c r="E35" s="348"/>
      <c r="F35" s="519"/>
      <c r="G35" s="520"/>
      <c r="H35" s="520"/>
      <c r="I35" s="520"/>
      <c r="J35" s="520"/>
      <c r="K35" s="520"/>
      <c r="L35" s="520"/>
      <c r="M35" s="521"/>
    </row>
    <row r="36" spans="1:16" s="305" customFormat="1" ht="15.75" thickBot="1" x14ac:dyDescent="0.3">
      <c r="A36" s="336"/>
      <c r="B36" s="337"/>
      <c r="C36" s="338"/>
      <c r="D36" s="338"/>
      <c r="E36" s="339"/>
      <c r="F36" s="522"/>
      <c r="G36" s="523"/>
      <c r="H36" s="523"/>
      <c r="I36" s="523"/>
      <c r="J36" s="523"/>
      <c r="K36" s="523"/>
      <c r="L36" s="523"/>
      <c r="M36" s="524"/>
      <c r="N36" s="304"/>
      <c r="O36" s="304"/>
      <c r="P36" s="304"/>
    </row>
    <row r="37" spans="1:16" s="305" customFormat="1" x14ac:dyDescent="0.25">
      <c r="A37" s="335" t="s">
        <v>146</v>
      </c>
      <c r="B37" s="340"/>
      <c r="C37" s="341"/>
      <c r="D37" s="342"/>
      <c r="E37" s="343"/>
      <c r="F37" s="516"/>
      <c r="G37" s="517"/>
      <c r="H37" s="517"/>
      <c r="I37" s="517"/>
      <c r="J37" s="517"/>
      <c r="K37" s="517"/>
      <c r="L37" s="517"/>
      <c r="M37" s="518"/>
      <c r="N37" s="304"/>
      <c r="O37" s="304"/>
      <c r="P37" s="304"/>
    </row>
    <row r="38" spans="1:16" s="305" customFormat="1" x14ac:dyDescent="0.25">
      <c r="A38" s="303"/>
      <c r="B38" s="346"/>
      <c r="C38" s="353"/>
      <c r="D38" s="347"/>
      <c r="E38" s="348"/>
      <c r="F38" s="519"/>
      <c r="G38" s="520"/>
      <c r="H38" s="520"/>
      <c r="I38" s="520"/>
      <c r="J38" s="520"/>
      <c r="K38" s="520"/>
      <c r="L38" s="520"/>
      <c r="M38" s="521"/>
    </row>
    <row r="39" spans="1:16" s="305" customFormat="1" ht="15.75" thickBot="1" x14ac:dyDescent="0.3">
      <c r="A39" s="336"/>
      <c r="B39" s="337"/>
      <c r="C39" s="338"/>
      <c r="D39" s="338"/>
      <c r="E39" s="339"/>
      <c r="F39" s="522"/>
      <c r="G39" s="523"/>
      <c r="H39" s="523"/>
      <c r="I39" s="523"/>
      <c r="J39" s="523"/>
      <c r="K39" s="523"/>
      <c r="L39" s="523"/>
      <c r="M39" s="524"/>
      <c r="N39" s="304"/>
      <c r="O39" s="304"/>
      <c r="P39" s="304"/>
    </row>
    <row r="40" spans="1:16" x14ac:dyDescent="0.25">
      <c r="A40" s="1"/>
    </row>
    <row r="41" spans="1:16" x14ac:dyDescent="0.25">
      <c r="A41" s="1"/>
    </row>
    <row r="42" spans="1:16" x14ac:dyDescent="0.25">
      <c r="A42" s="515" t="s">
        <v>188</v>
      </c>
      <c r="B42" s="515"/>
    </row>
  </sheetData>
  <mergeCells count="39">
    <mergeCell ref="F2:M2"/>
    <mergeCell ref="F12:M12"/>
    <mergeCell ref="F18:M18"/>
    <mergeCell ref="F16:M16"/>
    <mergeCell ref="F17:M17"/>
    <mergeCell ref="F3:M3"/>
    <mergeCell ref="F7:M7"/>
    <mergeCell ref="F8:M8"/>
    <mergeCell ref="F9:M9"/>
    <mergeCell ref="F11:M11"/>
    <mergeCell ref="F6:M6"/>
    <mergeCell ref="F4:M4"/>
    <mergeCell ref="F5:M5"/>
    <mergeCell ref="F10:M10"/>
    <mergeCell ref="F13:M13"/>
    <mergeCell ref="F14:M14"/>
    <mergeCell ref="F20:M20"/>
    <mergeCell ref="F15:M15"/>
    <mergeCell ref="F29:M29"/>
    <mergeCell ref="F24:M24"/>
    <mergeCell ref="F21:M21"/>
    <mergeCell ref="F19:M19"/>
    <mergeCell ref="F28:M28"/>
    <mergeCell ref="F27:M27"/>
    <mergeCell ref="F23:M23"/>
    <mergeCell ref="F22:M22"/>
    <mergeCell ref="F25:M25"/>
    <mergeCell ref="F26:M26"/>
    <mergeCell ref="F33:M33"/>
    <mergeCell ref="F30:M30"/>
    <mergeCell ref="F32:M32"/>
    <mergeCell ref="F31:M31"/>
    <mergeCell ref="A42:B42"/>
    <mergeCell ref="F37:M37"/>
    <mergeCell ref="F38:M38"/>
    <mergeCell ref="F34:M34"/>
    <mergeCell ref="F35:M35"/>
    <mergeCell ref="F36:M36"/>
    <mergeCell ref="F39:M39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CJ212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9.42578125" customWidth="1"/>
    <col min="2" max="2" width="24.7109375" customWidth="1"/>
    <col min="3" max="15" width="14" customWidth="1"/>
    <col min="16" max="16" width="12.5703125" bestFit="1" customWidth="1"/>
    <col min="17" max="17" width="12.5703125" customWidth="1"/>
    <col min="18" max="18" width="12.28515625" customWidth="1"/>
    <col min="19" max="19" width="13.42578125" customWidth="1"/>
    <col min="20" max="24" width="14.28515625" customWidth="1"/>
    <col min="25" max="26" width="13.42578125" customWidth="1"/>
    <col min="27" max="84" width="15" customWidth="1"/>
    <col min="85" max="86" width="15" bestFit="1" customWidth="1"/>
    <col min="87" max="87" width="10.5703125" bestFit="1" customWidth="1"/>
    <col min="88" max="88" width="16.570312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1M - RES'!C2</f>
        <v>0.65</v>
      </c>
      <c r="D2" s="367">
        <f>C2</f>
        <v>0.65</v>
      </c>
      <c r="E2" s="360">
        <f t="shared" ref="E2:BP2" si="0">D2</f>
        <v>0.65</v>
      </c>
      <c r="F2" s="369">
        <f t="shared" si="0"/>
        <v>0.65</v>
      </c>
      <c r="G2" s="369">
        <f t="shared" si="0"/>
        <v>0.65</v>
      </c>
      <c r="H2" s="369">
        <f t="shared" si="0"/>
        <v>0.65</v>
      </c>
      <c r="I2" s="369">
        <f t="shared" si="0"/>
        <v>0.65</v>
      </c>
      <c r="J2" s="369">
        <f t="shared" si="0"/>
        <v>0.65</v>
      </c>
      <c r="K2" s="369">
        <f t="shared" si="0"/>
        <v>0.65</v>
      </c>
      <c r="L2" s="369">
        <f t="shared" si="0"/>
        <v>0.65</v>
      </c>
      <c r="M2" s="369">
        <f t="shared" si="0"/>
        <v>0.65</v>
      </c>
      <c r="N2" s="369">
        <f t="shared" si="0"/>
        <v>0.65</v>
      </c>
      <c r="O2" s="369">
        <f t="shared" si="0"/>
        <v>0.65</v>
      </c>
      <c r="P2" s="369">
        <f t="shared" si="0"/>
        <v>0.65</v>
      </c>
      <c r="Q2" s="369">
        <f t="shared" si="0"/>
        <v>0.65</v>
      </c>
      <c r="R2" s="369">
        <f t="shared" si="0"/>
        <v>0.65</v>
      </c>
      <c r="S2" s="369">
        <f t="shared" si="0"/>
        <v>0.65</v>
      </c>
      <c r="T2" s="369">
        <f t="shared" si="0"/>
        <v>0.65</v>
      </c>
      <c r="U2" s="369">
        <f t="shared" si="0"/>
        <v>0.65</v>
      </c>
      <c r="V2" s="369">
        <f t="shared" si="0"/>
        <v>0.65</v>
      </c>
      <c r="W2" s="369">
        <f t="shared" si="0"/>
        <v>0.65</v>
      </c>
      <c r="X2" s="369">
        <f t="shared" si="0"/>
        <v>0.65</v>
      </c>
      <c r="Y2" s="369">
        <f t="shared" si="0"/>
        <v>0.65</v>
      </c>
      <c r="Z2" s="369">
        <f t="shared" si="0"/>
        <v>0.65</v>
      </c>
      <c r="AA2" s="369">
        <f t="shared" si="0"/>
        <v>0.65</v>
      </c>
      <c r="AB2" s="369">
        <f t="shared" si="0"/>
        <v>0.65</v>
      </c>
      <c r="AC2" s="369">
        <f t="shared" si="0"/>
        <v>0.65</v>
      </c>
      <c r="AD2" s="369">
        <f t="shared" si="0"/>
        <v>0.65</v>
      </c>
      <c r="AE2" s="369">
        <f t="shared" si="0"/>
        <v>0.65</v>
      </c>
      <c r="AF2" s="369">
        <f t="shared" si="0"/>
        <v>0.65</v>
      </c>
      <c r="AG2" s="369">
        <f t="shared" si="0"/>
        <v>0.65</v>
      </c>
      <c r="AH2" s="369">
        <f t="shared" si="0"/>
        <v>0.65</v>
      </c>
      <c r="AI2" s="369">
        <f t="shared" si="0"/>
        <v>0.65</v>
      </c>
      <c r="AJ2" s="369">
        <f t="shared" si="0"/>
        <v>0.65</v>
      </c>
      <c r="AK2" s="369">
        <f t="shared" si="0"/>
        <v>0.65</v>
      </c>
      <c r="AL2" s="369">
        <f t="shared" si="0"/>
        <v>0.65</v>
      </c>
      <c r="AM2" s="369">
        <f t="shared" si="0"/>
        <v>0.65</v>
      </c>
      <c r="AN2" s="369">
        <f t="shared" si="0"/>
        <v>0.65</v>
      </c>
      <c r="AO2" s="369">
        <f t="shared" si="0"/>
        <v>0.65</v>
      </c>
      <c r="AP2" s="369">
        <f t="shared" si="0"/>
        <v>0.65</v>
      </c>
      <c r="AQ2" s="369">
        <f t="shared" si="0"/>
        <v>0.65</v>
      </c>
      <c r="AR2" s="369">
        <f t="shared" si="0"/>
        <v>0.65</v>
      </c>
      <c r="AS2" s="369">
        <f t="shared" si="0"/>
        <v>0.65</v>
      </c>
      <c r="AT2" s="369">
        <f t="shared" si="0"/>
        <v>0.65</v>
      </c>
      <c r="AU2" s="369">
        <f t="shared" si="0"/>
        <v>0.65</v>
      </c>
      <c r="AV2" s="369">
        <f t="shared" si="0"/>
        <v>0.65</v>
      </c>
      <c r="AW2" s="369">
        <f t="shared" si="0"/>
        <v>0.65</v>
      </c>
      <c r="AX2" s="369">
        <f t="shared" si="0"/>
        <v>0.65</v>
      </c>
      <c r="AY2" s="369">
        <f t="shared" si="0"/>
        <v>0.65</v>
      </c>
      <c r="AZ2" s="369">
        <f t="shared" si="0"/>
        <v>0.65</v>
      </c>
      <c r="BA2" s="369">
        <f t="shared" si="0"/>
        <v>0.65</v>
      </c>
      <c r="BB2" s="369">
        <f t="shared" si="0"/>
        <v>0.65</v>
      </c>
      <c r="BC2" s="369">
        <f t="shared" si="0"/>
        <v>0.65</v>
      </c>
      <c r="BD2" s="369">
        <f t="shared" si="0"/>
        <v>0.65</v>
      </c>
      <c r="BE2" s="369">
        <f t="shared" si="0"/>
        <v>0.65</v>
      </c>
      <c r="BF2" s="369">
        <f t="shared" si="0"/>
        <v>0.65</v>
      </c>
      <c r="BG2" s="369">
        <f t="shared" si="0"/>
        <v>0.65</v>
      </c>
      <c r="BH2" s="369">
        <f t="shared" si="0"/>
        <v>0.65</v>
      </c>
      <c r="BI2" s="369">
        <f t="shared" si="0"/>
        <v>0.65</v>
      </c>
      <c r="BJ2" s="369">
        <f t="shared" si="0"/>
        <v>0.65</v>
      </c>
      <c r="BK2" s="369">
        <f t="shared" si="0"/>
        <v>0.65</v>
      </c>
      <c r="BL2" s="369">
        <f t="shared" si="0"/>
        <v>0.65</v>
      </c>
      <c r="BM2" s="369">
        <f t="shared" si="0"/>
        <v>0.65</v>
      </c>
      <c r="BN2" s="369">
        <f t="shared" si="0"/>
        <v>0.65</v>
      </c>
      <c r="BO2" s="369">
        <f t="shared" si="0"/>
        <v>0.65</v>
      </c>
      <c r="BP2" s="369">
        <f t="shared" si="0"/>
        <v>0.65</v>
      </c>
      <c r="BQ2" s="369">
        <f t="shared" ref="BQ2:CH2" si="1">BP2</f>
        <v>0.65</v>
      </c>
      <c r="BR2" s="369">
        <f t="shared" si="1"/>
        <v>0.65</v>
      </c>
      <c r="BS2" s="369">
        <f t="shared" si="1"/>
        <v>0.65</v>
      </c>
      <c r="BT2" s="369">
        <f t="shared" si="1"/>
        <v>0.65</v>
      </c>
      <c r="BU2" s="369">
        <f t="shared" si="1"/>
        <v>0.65</v>
      </c>
      <c r="BV2" s="369">
        <f t="shared" si="1"/>
        <v>0.65</v>
      </c>
      <c r="BW2" s="369">
        <f t="shared" si="1"/>
        <v>0.65</v>
      </c>
      <c r="BX2" s="369">
        <f t="shared" si="1"/>
        <v>0.65</v>
      </c>
      <c r="BY2" s="369">
        <f t="shared" si="1"/>
        <v>0.65</v>
      </c>
      <c r="BZ2" s="369">
        <f t="shared" si="1"/>
        <v>0.65</v>
      </c>
      <c r="CA2" s="369">
        <f t="shared" si="1"/>
        <v>0.65</v>
      </c>
      <c r="CB2" s="369">
        <f t="shared" si="1"/>
        <v>0.65</v>
      </c>
      <c r="CC2" s="369">
        <f t="shared" si="1"/>
        <v>0.65</v>
      </c>
      <c r="CD2" s="369">
        <f t="shared" si="1"/>
        <v>0.65</v>
      </c>
      <c r="CE2" s="369">
        <f t="shared" si="1"/>
        <v>0.65</v>
      </c>
      <c r="CF2" s="369">
        <f t="shared" si="1"/>
        <v>0.65</v>
      </c>
      <c r="CG2" s="369">
        <f t="shared" si="1"/>
        <v>0.65</v>
      </c>
      <c r="CH2" s="370">
        <f t="shared" si="1"/>
        <v>0.65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ENTRY'!S164</f>
        <v>0</v>
      </c>
      <c r="D5" s="3">
        <f>'BIZ kWh ENTRY'!T164</f>
        <v>0</v>
      </c>
      <c r="E5" s="3">
        <f>'BIZ kWh ENTRY'!U164</f>
        <v>55707.77240404598</v>
      </c>
      <c r="F5" s="3">
        <f>'BIZ kWh ENTRY'!V164</f>
        <v>0</v>
      </c>
      <c r="G5" s="3">
        <f>'BIZ kWh ENTRY'!W164</f>
        <v>0</v>
      </c>
      <c r="H5" s="3">
        <f>'BIZ kWh ENTRY'!X164</f>
        <v>121404.40174313846</v>
      </c>
      <c r="I5" s="3">
        <f>'BIZ kWh ENTRY'!Y164</f>
        <v>0</v>
      </c>
      <c r="J5" s="3">
        <f>'BIZ kWh ENTRY'!Z164</f>
        <v>71852</v>
      </c>
      <c r="K5" s="3">
        <f>'BIZ kWh ENTRY'!AA164</f>
        <v>330940</v>
      </c>
      <c r="L5" s="107">
        <f>'BIZ kWh ENTRY'!AB164</f>
        <v>0</v>
      </c>
      <c r="M5" s="107">
        <f>'BIZ kWh ENTRY'!AC164</f>
        <v>30750.2226607997</v>
      </c>
      <c r="N5" s="3">
        <f>'BIZ kWh ENTRY'!AD164</f>
        <v>662327.37275387521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107">
        <f>'BIZ kWh ENTRY'!AB165</f>
        <v>0</v>
      </c>
      <c r="M6" s="107">
        <f>'BIZ kWh ENTRY'!AC165</f>
        <v>0</v>
      </c>
      <c r="N6" s="3">
        <f>'BIZ kWh ENTRY'!AD165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22115</v>
      </c>
      <c r="H7" s="3">
        <f>'BIZ kWh ENTRY'!X166</f>
        <v>0</v>
      </c>
      <c r="I7" s="3">
        <f>'BIZ kWh ENTRY'!Y166</f>
        <v>0</v>
      </c>
      <c r="J7" s="3">
        <f>'BIZ kWh ENTRY'!Z166</f>
        <v>24099.569397656582</v>
      </c>
      <c r="K7" s="3">
        <f>'BIZ kWh ENTRY'!AA166</f>
        <v>13334.915633827812</v>
      </c>
      <c r="L7" s="107">
        <f>'BIZ kWh ENTRY'!AB166</f>
        <v>12050.294483686726</v>
      </c>
      <c r="M7" s="107">
        <f>'BIZ kWh ENTRY'!AC166</f>
        <v>74201.823250728223</v>
      </c>
      <c r="N7" s="3">
        <f>'BIZ kWh ENTRY'!AD166</f>
        <v>20616.367862291325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ENTRY'!S167</f>
        <v>0</v>
      </c>
      <c r="D8" s="3">
        <f>'BIZ kWh ENTRY'!T167</f>
        <v>94044.186807603342</v>
      </c>
      <c r="E8" s="3">
        <f>'BIZ kWh ENTRY'!U167</f>
        <v>742123.84481942258</v>
      </c>
      <c r="F8" s="3">
        <f>'BIZ kWh ENTRY'!V167</f>
        <v>131746.15193421996</v>
      </c>
      <c r="G8" s="3">
        <f>'BIZ kWh ENTRY'!W167</f>
        <v>398875.21809255041</v>
      </c>
      <c r="H8" s="3">
        <f>'BIZ kWh ENTRY'!X167</f>
        <v>473668.60603282985</v>
      </c>
      <c r="I8" s="3">
        <f>'BIZ kWh ENTRY'!Y167</f>
        <v>183061.72067741802</v>
      </c>
      <c r="J8" s="3">
        <f>'BIZ kWh ENTRY'!Z167</f>
        <v>322353.82636855886</v>
      </c>
      <c r="K8" s="3">
        <f>'BIZ kWh ENTRY'!AA167</f>
        <v>880827.56410586741</v>
      </c>
      <c r="L8" s="107">
        <f>'BIZ kWh ENTRY'!AB167</f>
        <v>1208086.1658643009</v>
      </c>
      <c r="M8" s="107">
        <f>'BIZ kWh ENTRY'!AC167</f>
        <v>803076.45316950919</v>
      </c>
      <c r="N8" s="3">
        <f>'BIZ kWh ENTRY'!AD167</f>
        <v>2259714.9103607368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107">
        <f>'BIZ kWh ENTRY'!AB168</f>
        <v>0</v>
      </c>
      <c r="M9" s="107">
        <f>'BIZ kWh ENTRY'!AC168</f>
        <v>0</v>
      </c>
      <c r="N9" s="3">
        <f>'BIZ kWh ENTRY'!AD168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107">
        <f>'BIZ kWh ENTRY'!AB169</f>
        <v>0</v>
      </c>
      <c r="M10" s="107">
        <f>'BIZ kWh ENTRY'!AC169</f>
        <v>0</v>
      </c>
      <c r="N10" s="3">
        <f>'BIZ kWh ENTRY'!AD169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ENTRY'!S170</f>
        <v>0</v>
      </c>
      <c r="D11" s="3">
        <f>'BIZ kWh ENTRY'!T170</f>
        <v>8649.0099082083507</v>
      </c>
      <c r="E11" s="3">
        <f>'BIZ kWh ENTRY'!U170</f>
        <v>119806.32771389549</v>
      </c>
      <c r="F11" s="3">
        <f>'BIZ kWh ENTRY'!V170</f>
        <v>224890.59004000446</v>
      </c>
      <c r="G11" s="3">
        <f>'BIZ kWh ENTRY'!W170</f>
        <v>163383.23617399082</v>
      </c>
      <c r="H11" s="3">
        <f>'BIZ kWh ENTRY'!X170</f>
        <v>1293779.3755032602</v>
      </c>
      <c r="I11" s="3">
        <f>'BIZ kWh ENTRY'!Y170</f>
        <v>107529.12559846223</v>
      </c>
      <c r="J11" s="3">
        <f>'BIZ kWh ENTRY'!Z170</f>
        <v>451699.34301645227</v>
      </c>
      <c r="K11" s="3">
        <f>'BIZ kWh ENTRY'!AA170</f>
        <v>2182071.6289900355</v>
      </c>
      <c r="L11" s="107">
        <f>'BIZ kWh ENTRY'!AB170</f>
        <v>1542454.3109775635</v>
      </c>
      <c r="M11" s="107">
        <f>'BIZ kWh ENTRY'!AC170</f>
        <v>650584.86573343573</v>
      </c>
      <c r="N11" s="3">
        <f>'BIZ kWh ENTRY'!AD170</f>
        <v>4999701.8066344019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ENTRY'!S171</f>
        <v>0</v>
      </c>
      <c r="D12" s="3">
        <f>'BIZ kWh ENTRY'!T171</f>
        <v>304297.8162237198</v>
      </c>
      <c r="E12" s="3">
        <f>'BIZ kWh ENTRY'!U171</f>
        <v>822729.00885931484</v>
      </c>
      <c r="F12" s="3">
        <f>'BIZ kWh ENTRY'!V171</f>
        <v>1448227.8237436865</v>
      </c>
      <c r="G12" s="3">
        <f>'BIZ kWh ENTRY'!W171</f>
        <v>1273383.9794621691</v>
      </c>
      <c r="H12" s="3">
        <f>'BIZ kWh ENTRY'!X171</f>
        <v>867026.04600497626</v>
      </c>
      <c r="I12" s="3">
        <f>'BIZ kWh ENTRY'!Y171</f>
        <v>526522.51715027215</v>
      </c>
      <c r="J12" s="3">
        <f>'BIZ kWh ENTRY'!Z171</f>
        <v>4100184.4080973295</v>
      </c>
      <c r="K12" s="3">
        <f>'BIZ kWh ENTRY'!AA171</f>
        <v>3307699.7150442363</v>
      </c>
      <c r="L12" s="107">
        <f>'BIZ kWh ENTRY'!AB171</f>
        <v>1171059.7442993333</v>
      </c>
      <c r="M12" s="107">
        <f>'BIZ kWh ENTRY'!AC171</f>
        <v>1487325.3315085969</v>
      </c>
      <c r="N12" s="3">
        <f>'BIZ kWh ENTRY'!AD171</f>
        <v>10351244.614885276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13169.577461736362</v>
      </c>
      <c r="F13" s="3">
        <f>'BIZ kWh ENTRY'!V172</f>
        <v>0</v>
      </c>
      <c r="G13" s="3">
        <f>'BIZ kWh ENTRY'!W172</f>
        <v>21949.295769560602</v>
      </c>
      <c r="H13" s="3">
        <f>'BIZ kWh ENTRY'!X172</f>
        <v>5853.1455385494946</v>
      </c>
      <c r="I13" s="3">
        <f>'BIZ kWh ENTRY'!Y172</f>
        <v>5853.1455385494946</v>
      </c>
      <c r="J13" s="3">
        <f>'BIZ kWh ENTRY'!Z172</f>
        <v>0</v>
      </c>
      <c r="K13" s="3">
        <f>'BIZ kWh ENTRY'!AA172</f>
        <v>73424</v>
      </c>
      <c r="L13" s="107">
        <f>'BIZ kWh ENTRY'!AB172</f>
        <v>30140.237094652595</v>
      </c>
      <c r="M13" s="107">
        <f>'BIZ kWh ENTRY'!AC172</f>
        <v>24875.868538835352</v>
      </c>
      <c r="N13" s="3">
        <f>'BIZ kWh ENTRY'!AD172</f>
        <v>5853.1455385494946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111013.09322038211</v>
      </c>
      <c r="F14" s="3">
        <f>'BIZ kWh ENTRY'!V173</f>
        <v>0</v>
      </c>
      <c r="G14" s="3">
        <f>'BIZ kWh ENTRY'!W173</f>
        <v>0</v>
      </c>
      <c r="H14" s="3">
        <f>'BIZ kWh ENTRY'!X173</f>
        <v>0</v>
      </c>
      <c r="I14" s="3">
        <f>'BIZ kWh ENTRY'!Y173</f>
        <v>190765.12917909876</v>
      </c>
      <c r="J14" s="3">
        <f>'BIZ kWh ENTRY'!Z173</f>
        <v>57608.723717891196</v>
      </c>
      <c r="K14" s="3">
        <f>'BIZ kWh ENTRY'!AA173</f>
        <v>0</v>
      </c>
      <c r="L14" s="107">
        <f>'BIZ kWh ENTRY'!AB173</f>
        <v>34990.200341580246</v>
      </c>
      <c r="M14" s="107">
        <f>'BIZ kWh ENTRY'!AC173</f>
        <v>0</v>
      </c>
      <c r="N14" s="3">
        <f>'BIZ kWh ENTRY'!AD173</f>
        <v>22747.601867922909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4518724</v>
      </c>
      <c r="K15" s="3">
        <f>'BIZ kWh ENTRY'!AA174</f>
        <v>63952.40324071236</v>
      </c>
      <c r="L15" s="107">
        <f>'BIZ kWh ENTRY'!AB174</f>
        <v>0</v>
      </c>
      <c r="M15" s="107">
        <f>'BIZ kWh ENTRY'!AC174</f>
        <v>19895.960114772559</v>
      </c>
      <c r="N15" s="3">
        <f>'BIZ kWh ENTRY'!AD174</f>
        <v>0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0</v>
      </c>
      <c r="H16" s="3">
        <f>'BIZ kWh ENTRY'!X175</f>
        <v>0</v>
      </c>
      <c r="I16" s="3">
        <f>'BIZ kWh ENTRY'!Y175</f>
        <v>0</v>
      </c>
      <c r="J16" s="3">
        <f>'BIZ kWh ENTRY'!Z175</f>
        <v>4975.5002183256811</v>
      </c>
      <c r="K16" s="3">
        <f>'BIZ kWh ENTRY'!AA175</f>
        <v>15847.006536037594</v>
      </c>
      <c r="L16" s="107">
        <f>'BIZ kWh ENTRY'!AB175</f>
        <v>0</v>
      </c>
      <c r="M16" s="107">
        <f>'BIZ kWh ENTRY'!AC175</f>
        <v>13560.410841120083</v>
      </c>
      <c r="N16" s="3">
        <f>'BIZ kWh ENTRY'!AD175</f>
        <v>795144.37527290708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44811.92520836489</v>
      </c>
      <c r="L17" s="107">
        <f>'BIZ kWh ENTRY'!AB176</f>
        <v>0</v>
      </c>
      <c r="M17" s="107">
        <f>'BIZ kWh ENTRY'!AC176</f>
        <v>0</v>
      </c>
      <c r="N17" s="3">
        <f>'BIZ kWh ENTRY'!AD176</f>
        <v>0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209" t="str">
        <f>' 1M - RES'!B16</f>
        <v>Monthly kWh</v>
      </c>
      <c r="C19" s="264">
        <f>SUM(C5:C18)</f>
        <v>0</v>
      </c>
      <c r="D19" s="264">
        <f t="shared" ref="D19:BO19" si="2">SUM(D5:D18)</f>
        <v>406991.01293953147</v>
      </c>
      <c r="E19" s="264">
        <f t="shared" si="2"/>
        <v>1864549.6244787974</v>
      </c>
      <c r="F19" s="264">
        <f t="shared" si="2"/>
        <v>1804864.5657179109</v>
      </c>
      <c r="G19" s="264">
        <f t="shared" si="2"/>
        <v>1879706.7294982709</v>
      </c>
      <c r="H19" s="264">
        <f t="shared" si="2"/>
        <v>2761731.5748227541</v>
      </c>
      <c r="I19" s="264">
        <f t="shared" si="2"/>
        <v>1013731.6381438007</v>
      </c>
      <c r="J19" s="264">
        <f t="shared" si="2"/>
        <v>9551497.370816214</v>
      </c>
      <c r="K19" s="264">
        <f t="shared" si="2"/>
        <v>6912909.1587590817</v>
      </c>
      <c r="L19" s="264">
        <f t="shared" si="2"/>
        <v>3998780.9530611173</v>
      </c>
      <c r="M19" s="264">
        <f t="shared" si="2"/>
        <v>3104270.9358177977</v>
      </c>
      <c r="N19" s="264">
        <f t="shared" si="2"/>
        <v>19117350.195175961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40"/>
      <c r="B20" s="135"/>
      <c r="C20" s="9"/>
      <c r="D20" s="32"/>
      <c r="E20" s="9"/>
      <c r="F20" s="32"/>
      <c r="G20" s="32"/>
      <c r="H20" s="9"/>
      <c r="I20" s="32"/>
      <c r="J20" s="32"/>
      <c r="K20" s="9"/>
      <c r="L20" s="32"/>
      <c r="M20" s="32"/>
      <c r="N20" s="32"/>
      <c r="O20" s="32"/>
      <c r="P20" s="32"/>
      <c r="Q20" s="9"/>
      <c r="R20" s="32"/>
      <c r="S20" s="32"/>
      <c r="T20" s="9"/>
      <c r="U20" s="32"/>
      <c r="V20" s="32"/>
      <c r="W20" s="9"/>
      <c r="X20" s="32"/>
      <c r="Y20" s="32"/>
      <c r="Z20" s="9"/>
      <c r="AA20" s="32"/>
      <c r="AB20" s="32"/>
      <c r="AC20" s="9"/>
      <c r="AD20" s="32"/>
      <c r="AE20" s="32"/>
      <c r="AF20" s="9"/>
      <c r="AG20" s="32"/>
      <c r="AH20" s="32"/>
      <c r="AI20" s="9"/>
      <c r="AJ20" s="32"/>
      <c r="AK20" s="32"/>
      <c r="AL20" s="9"/>
      <c r="AM20" s="32"/>
      <c r="AN20" s="32"/>
      <c r="AO20" s="9"/>
      <c r="AP20" s="32"/>
      <c r="AQ20" s="32"/>
      <c r="AR20" s="9"/>
      <c r="AS20" s="32"/>
      <c r="AT20" s="32"/>
      <c r="AU20" s="9"/>
      <c r="AV20" s="32"/>
      <c r="AW20" s="32"/>
      <c r="AX20" s="9"/>
      <c r="AY20" s="32"/>
      <c r="AZ20" s="32"/>
      <c r="BA20" s="9"/>
      <c r="BB20" s="32"/>
      <c r="BC20" s="32"/>
      <c r="BD20" s="9"/>
      <c r="BE20" s="32"/>
      <c r="BF20" s="32"/>
      <c r="BG20" s="9"/>
      <c r="BH20" s="32"/>
      <c r="BI20" s="32"/>
      <c r="BJ20" s="9"/>
      <c r="BK20" s="32"/>
      <c r="BL20" s="32"/>
      <c r="BM20" s="9"/>
      <c r="BN20" s="32"/>
      <c r="BO20" s="32"/>
      <c r="BP20" s="9"/>
      <c r="BQ20" s="32"/>
      <c r="BR20" s="32"/>
      <c r="BS20" s="9"/>
      <c r="BT20" s="32"/>
      <c r="BU20" s="32"/>
      <c r="BV20" s="9"/>
      <c r="BW20" s="32"/>
      <c r="BX20" s="32"/>
      <c r="BY20" s="9"/>
      <c r="BZ20" s="32"/>
      <c r="CA20" s="32"/>
      <c r="CB20" s="9"/>
      <c r="CC20" s="32"/>
      <c r="CD20" s="32"/>
      <c r="CE20" s="9"/>
      <c r="CF20" s="32"/>
      <c r="CG20" s="32"/>
      <c r="CH20" s="137"/>
    </row>
    <row r="21" spans="1:86" ht="15.75" thickBot="1" x14ac:dyDescent="0.3">
      <c r="A21" s="24"/>
      <c r="B21" s="136"/>
      <c r="C21" s="20"/>
      <c r="D21" s="21"/>
      <c r="E21" s="20"/>
      <c r="F21" s="21"/>
      <c r="G21" s="21"/>
      <c r="H21" s="20"/>
      <c r="I21" s="21"/>
      <c r="J21" s="21"/>
      <c r="K21" s="20"/>
      <c r="L21" s="21"/>
      <c r="M21" s="21"/>
      <c r="N21" s="20"/>
      <c r="O21" s="21"/>
      <c r="P21" s="21"/>
      <c r="Q21" s="20"/>
      <c r="R21" s="21"/>
      <c r="S21" s="21"/>
      <c r="T21" s="20"/>
      <c r="U21" s="21"/>
      <c r="V21" s="21"/>
      <c r="W21" s="20"/>
      <c r="X21" s="21"/>
      <c r="Y21" s="21"/>
      <c r="Z21" s="20"/>
      <c r="AA21" s="21"/>
      <c r="AB21" s="21"/>
      <c r="AC21" s="20"/>
      <c r="AD21" s="21"/>
      <c r="AE21" s="21"/>
      <c r="AF21" s="20"/>
      <c r="AG21" s="21"/>
      <c r="AH21" s="21"/>
      <c r="AI21" s="20"/>
      <c r="AJ21" s="21"/>
      <c r="AK21" s="21"/>
      <c r="AL21" s="20"/>
      <c r="AM21" s="21"/>
      <c r="AN21" s="21"/>
      <c r="AO21" s="20"/>
      <c r="AP21" s="21"/>
      <c r="AQ21" s="21"/>
      <c r="AR21" s="20"/>
      <c r="AS21" s="21"/>
      <c r="AT21" s="21"/>
      <c r="AU21" s="20"/>
      <c r="AV21" s="21"/>
      <c r="AW21" s="21"/>
      <c r="AX21" s="20"/>
      <c r="AY21" s="21"/>
      <c r="AZ21" s="21"/>
      <c r="BA21" s="20"/>
      <c r="BB21" s="21"/>
      <c r="BC21" s="21"/>
      <c r="BD21" s="20"/>
      <c r="BE21" s="21"/>
      <c r="BF21" s="21"/>
      <c r="BG21" s="20"/>
      <c r="BH21" s="21"/>
      <c r="BI21" s="21"/>
      <c r="BJ21" s="20"/>
      <c r="BK21" s="21"/>
      <c r="BL21" s="21"/>
      <c r="BM21" s="20"/>
      <c r="BN21" s="21"/>
      <c r="BO21" s="21"/>
      <c r="BP21" s="20"/>
      <c r="BQ21" s="21"/>
      <c r="BR21" s="21"/>
      <c r="BS21" s="20"/>
      <c r="BT21" s="21"/>
      <c r="BU21" s="21"/>
      <c r="BV21" s="20"/>
      <c r="BW21" s="21"/>
      <c r="BX21" s="21"/>
      <c r="BY21" s="20"/>
      <c r="BZ21" s="21"/>
      <c r="CA21" s="21"/>
      <c r="CB21" s="20"/>
      <c r="CC21" s="21"/>
      <c r="CD21" s="21"/>
      <c r="CE21" s="20"/>
      <c r="CF21" s="21"/>
      <c r="CG21" s="21"/>
      <c r="CH21" s="20"/>
    </row>
    <row r="22" spans="1:86" ht="16.5" thickBot="1" x14ac:dyDescent="0.3">
      <c r="A22" s="599" t="s">
        <v>15</v>
      </c>
      <c r="B22" s="18" t="s">
        <v>10</v>
      </c>
      <c r="C22" s="162">
        <f>C$4</f>
        <v>45292</v>
      </c>
      <c r="D22" s="162">
        <f t="shared" ref="D22:BO22" si="4">D$4</f>
        <v>45323</v>
      </c>
      <c r="E22" s="162">
        <f t="shared" si="4"/>
        <v>45352</v>
      </c>
      <c r="F22" s="162">
        <f t="shared" si="4"/>
        <v>45383</v>
      </c>
      <c r="G22" s="162">
        <f t="shared" si="4"/>
        <v>45413</v>
      </c>
      <c r="H22" s="162">
        <f t="shared" si="4"/>
        <v>45444</v>
      </c>
      <c r="I22" s="162">
        <f t="shared" si="4"/>
        <v>45474</v>
      </c>
      <c r="J22" s="162">
        <f t="shared" si="4"/>
        <v>45505</v>
      </c>
      <c r="K22" s="162">
        <f t="shared" si="4"/>
        <v>45536</v>
      </c>
      <c r="L22" s="162">
        <f t="shared" si="4"/>
        <v>45566</v>
      </c>
      <c r="M22" s="162">
        <f t="shared" si="4"/>
        <v>45597</v>
      </c>
      <c r="N22" s="162">
        <f t="shared" si="4"/>
        <v>45627</v>
      </c>
      <c r="O22" s="162">
        <f t="shared" si="4"/>
        <v>45658</v>
      </c>
      <c r="P22" s="162">
        <f t="shared" si="4"/>
        <v>45689</v>
      </c>
      <c r="Q22" s="162">
        <f t="shared" si="4"/>
        <v>45717</v>
      </c>
      <c r="R22" s="162">
        <f t="shared" si="4"/>
        <v>45748</v>
      </c>
      <c r="S22" s="162">
        <f t="shared" si="4"/>
        <v>45778</v>
      </c>
      <c r="T22" s="162">
        <f t="shared" si="4"/>
        <v>45809</v>
      </c>
      <c r="U22" s="162">
        <f t="shared" si="4"/>
        <v>45839</v>
      </c>
      <c r="V22" s="162">
        <f t="shared" si="4"/>
        <v>45870</v>
      </c>
      <c r="W22" s="162">
        <f t="shared" si="4"/>
        <v>45901</v>
      </c>
      <c r="X22" s="162">
        <f t="shared" si="4"/>
        <v>45931</v>
      </c>
      <c r="Y22" s="162">
        <f t="shared" si="4"/>
        <v>45962</v>
      </c>
      <c r="Z22" s="162">
        <f t="shared" si="4"/>
        <v>45992</v>
      </c>
      <c r="AA22" s="162">
        <f t="shared" si="4"/>
        <v>46023</v>
      </c>
      <c r="AB22" s="162">
        <f t="shared" si="4"/>
        <v>46054</v>
      </c>
      <c r="AC22" s="162">
        <f t="shared" si="4"/>
        <v>46082</v>
      </c>
      <c r="AD22" s="162">
        <f t="shared" si="4"/>
        <v>46113</v>
      </c>
      <c r="AE22" s="162">
        <f t="shared" si="4"/>
        <v>46143</v>
      </c>
      <c r="AF22" s="162">
        <f t="shared" si="4"/>
        <v>46174</v>
      </c>
      <c r="AG22" s="162">
        <f t="shared" si="4"/>
        <v>46204</v>
      </c>
      <c r="AH22" s="162">
        <f t="shared" si="4"/>
        <v>46235</v>
      </c>
      <c r="AI22" s="162">
        <f t="shared" si="4"/>
        <v>46266</v>
      </c>
      <c r="AJ22" s="162">
        <f t="shared" si="4"/>
        <v>46296</v>
      </c>
      <c r="AK22" s="162">
        <f t="shared" si="4"/>
        <v>46327</v>
      </c>
      <c r="AL22" s="162">
        <f t="shared" si="4"/>
        <v>46357</v>
      </c>
      <c r="AM22" s="162">
        <f t="shared" si="4"/>
        <v>46388</v>
      </c>
      <c r="AN22" s="162">
        <f t="shared" si="4"/>
        <v>46419</v>
      </c>
      <c r="AO22" s="162">
        <f t="shared" si="4"/>
        <v>46447</v>
      </c>
      <c r="AP22" s="162">
        <f t="shared" si="4"/>
        <v>46478</v>
      </c>
      <c r="AQ22" s="162">
        <f t="shared" si="4"/>
        <v>46508</v>
      </c>
      <c r="AR22" s="162">
        <f t="shared" si="4"/>
        <v>46539</v>
      </c>
      <c r="AS22" s="162">
        <f t="shared" si="4"/>
        <v>46569</v>
      </c>
      <c r="AT22" s="162">
        <f t="shared" si="4"/>
        <v>46600</v>
      </c>
      <c r="AU22" s="162">
        <f t="shared" si="4"/>
        <v>46631</v>
      </c>
      <c r="AV22" s="162">
        <f t="shared" si="4"/>
        <v>46661</v>
      </c>
      <c r="AW22" s="162">
        <f t="shared" si="4"/>
        <v>46692</v>
      </c>
      <c r="AX22" s="162">
        <f t="shared" si="4"/>
        <v>46722</v>
      </c>
      <c r="AY22" s="162">
        <f t="shared" si="4"/>
        <v>46753</v>
      </c>
      <c r="AZ22" s="162">
        <f t="shared" si="4"/>
        <v>46784</v>
      </c>
      <c r="BA22" s="162">
        <f t="shared" si="4"/>
        <v>46813</v>
      </c>
      <c r="BB22" s="162">
        <f t="shared" si="4"/>
        <v>46844</v>
      </c>
      <c r="BC22" s="162">
        <f t="shared" si="4"/>
        <v>46874</v>
      </c>
      <c r="BD22" s="162">
        <f t="shared" si="4"/>
        <v>46905</v>
      </c>
      <c r="BE22" s="162">
        <f t="shared" si="4"/>
        <v>46935</v>
      </c>
      <c r="BF22" s="162">
        <f t="shared" si="4"/>
        <v>46966</v>
      </c>
      <c r="BG22" s="162">
        <f t="shared" si="4"/>
        <v>46997</v>
      </c>
      <c r="BH22" s="162">
        <f t="shared" si="4"/>
        <v>47027</v>
      </c>
      <c r="BI22" s="162">
        <f t="shared" si="4"/>
        <v>47058</v>
      </c>
      <c r="BJ22" s="162">
        <f t="shared" si="4"/>
        <v>47088</v>
      </c>
      <c r="BK22" s="162">
        <f t="shared" si="4"/>
        <v>47119</v>
      </c>
      <c r="BL22" s="162">
        <f t="shared" si="4"/>
        <v>47150</v>
      </c>
      <c r="BM22" s="162">
        <f t="shared" si="4"/>
        <v>47178</v>
      </c>
      <c r="BN22" s="162">
        <f t="shared" si="4"/>
        <v>47209</v>
      </c>
      <c r="BO22" s="162">
        <f t="shared" si="4"/>
        <v>47239</v>
      </c>
      <c r="BP22" s="162">
        <f t="shared" ref="BP22:CH22" si="5">BP$4</f>
        <v>47270</v>
      </c>
      <c r="BQ22" s="162">
        <f t="shared" si="5"/>
        <v>47300</v>
      </c>
      <c r="BR22" s="162">
        <f t="shared" si="5"/>
        <v>47331</v>
      </c>
      <c r="BS22" s="162">
        <f t="shared" si="5"/>
        <v>47362</v>
      </c>
      <c r="BT22" s="162">
        <f t="shared" si="5"/>
        <v>47392</v>
      </c>
      <c r="BU22" s="162">
        <f t="shared" si="5"/>
        <v>47423</v>
      </c>
      <c r="BV22" s="162">
        <f t="shared" si="5"/>
        <v>47453</v>
      </c>
      <c r="BW22" s="162">
        <f t="shared" si="5"/>
        <v>47484</v>
      </c>
      <c r="BX22" s="162">
        <f t="shared" si="5"/>
        <v>47515</v>
      </c>
      <c r="BY22" s="162">
        <f t="shared" si="5"/>
        <v>47543</v>
      </c>
      <c r="BZ22" s="162">
        <f t="shared" si="5"/>
        <v>47574</v>
      </c>
      <c r="CA22" s="162">
        <f t="shared" si="5"/>
        <v>47604</v>
      </c>
      <c r="CB22" s="162">
        <f t="shared" si="5"/>
        <v>47635</v>
      </c>
      <c r="CC22" s="162">
        <f t="shared" si="5"/>
        <v>47665</v>
      </c>
      <c r="CD22" s="162">
        <f t="shared" si="5"/>
        <v>47696</v>
      </c>
      <c r="CE22" s="162">
        <f t="shared" si="5"/>
        <v>47727</v>
      </c>
      <c r="CF22" s="162">
        <f t="shared" si="5"/>
        <v>47757</v>
      </c>
      <c r="CG22" s="162">
        <f t="shared" si="5"/>
        <v>47788</v>
      </c>
      <c r="CH22" s="163">
        <f t="shared" si="5"/>
        <v>47818</v>
      </c>
    </row>
    <row r="23" spans="1:86" ht="15" customHeight="1" x14ac:dyDescent="0.25">
      <c r="A23" s="600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3" si="7">IF(SUM($C$19:$N$19)=0,0,D23+E5)</f>
        <v>55707.77240404598</v>
      </c>
      <c r="F23" s="3">
        <f t="shared" si="7"/>
        <v>55707.77240404598</v>
      </c>
      <c r="G23" s="3">
        <f t="shared" si="7"/>
        <v>55707.77240404598</v>
      </c>
      <c r="H23" s="3">
        <f t="shared" si="7"/>
        <v>177112.17414718444</v>
      </c>
      <c r="I23" s="3">
        <f t="shared" si="7"/>
        <v>177112.17414718444</v>
      </c>
      <c r="J23" s="3">
        <f t="shared" si="7"/>
        <v>248964.17414718444</v>
      </c>
      <c r="K23" s="3">
        <f t="shared" si="7"/>
        <v>579904.17414718447</v>
      </c>
      <c r="L23" s="3">
        <f t="shared" si="7"/>
        <v>579904.17414718447</v>
      </c>
      <c r="M23" s="3">
        <f t="shared" si="7"/>
        <v>610654.39680798422</v>
      </c>
      <c r="N23" s="3">
        <f t="shared" si="7"/>
        <v>1272981.7695618593</v>
      </c>
      <c r="O23" s="3">
        <f t="shared" si="7"/>
        <v>1272981.7695618593</v>
      </c>
      <c r="P23" s="3">
        <f t="shared" si="7"/>
        <v>1272981.7695618593</v>
      </c>
      <c r="Q23" s="3">
        <f t="shared" si="7"/>
        <v>1272981.7695618593</v>
      </c>
      <c r="R23" s="3">
        <f t="shared" si="7"/>
        <v>1272981.7695618593</v>
      </c>
      <c r="S23" s="3">
        <f t="shared" si="7"/>
        <v>1272981.7695618593</v>
      </c>
      <c r="T23" s="3">
        <f t="shared" si="7"/>
        <v>1272981.7695618593</v>
      </c>
      <c r="U23" s="3">
        <f t="shared" si="7"/>
        <v>1272981.7695618593</v>
      </c>
      <c r="V23" s="3">
        <f t="shared" si="7"/>
        <v>1272981.7695618593</v>
      </c>
      <c r="W23" s="3">
        <f t="shared" si="7"/>
        <v>1272981.7695618593</v>
      </c>
      <c r="X23" s="3">
        <f t="shared" si="7"/>
        <v>1272981.7695618593</v>
      </c>
      <c r="Y23" s="3">
        <f t="shared" si="7"/>
        <v>1272981.7695618593</v>
      </c>
      <c r="Z23" s="3">
        <f t="shared" si="7"/>
        <v>1272981.7695618593</v>
      </c>
      <c r="AA23" s="3">
        <f t="shared" si="7"/>
        <v>1272981.7695618593</v>
      </c>
      <c r="AB23" s="3">
        <f t="shared" si="7"/>
        <v>1272981.7695618593</v>
      </c>
      <c r="AC23" s="3">
        <f t="shared" si="7"/>
        <v>1272981.7695618593</v>
      </c>
      <c r="AD23" s="3">
        <f t="shared" si="7"/>
        <v>1272981.7695618593</v>
      </c>
      <c r="AE23" s="3">
        <f t="shared" si="7"/>
        <v>1272981.7695618593</v>
      </c>
      <c r="AF23" s="3">
        <f t="shared" si="7"/>
        <v>1272981.7695618593</v>
      </c>
      <c r="AG23" s="3">
        <f t="shared" si="7"/>
        <v>1272981.7695618593</v>
      </c>
      <c r="AH23" s="3">
        <f t="shared" si="7"/>
        <v>1272981.7695618593</v>
      </c>
      <c r="AI23" s="3">
        <f t="shared" si="7"/>
        <v>1272981.7695618593</v>
      </c>
      <c r="AJ23" s="3">
        <f t="shared" si="7"/>
        <v>1272981.7695618593</v>
      </c>
      <c r="AK23" s="3">
        <f t="shared" si="7"/>
        <v>1272981.7695618593</v>
      </c>
      <c r="AL23" s="3">
        <f t="shared" si="7"/>
        <v>1272981.7695618593</v>
      </c>
      <c r="AM23" s="3">
        <f t="shared" si="7"/>
        <v>1272981.7695618593</v>
      </c>
      <c r="AN23" s="3">
        <f t="shared" si="7"/>
        <v>1272981.7695618593</v>
      </c>
      <c r="AO23" s="3">
        <f t="shared" si="7"/>
        <v>1272981.7695618593</v>
      </c>
      <c r="AP23" s="3">
        <f t="shared" si="7"/>
        <v>1272981.7695618593</v>
      </c>
      <c r="AQ23" s="3">
        <f t="shared" si="7"/>
        <v>1272981.7695618593</v>
      </c>
      <c r="AR23" s="3">
        <f t="shared" si="7"/>
        <v>1272981.7695618593</v>
      </c>
      <c r="AS23" s="3">
        <f t="shared" si="7"/>
        <v>1272981.7695618593</v>
      </c>
      <c r="AT23" s="3">
        <f t="shared" si="7"/>
        <v>1272981.7695618593</v>
      </c>
      <c r="AU23" s="3">
        <f t="shared" si="7"/>
        <v>1272981.7695618593</v>
      </c>
      <c r="AV23" s="3">
        <f t="shared" si="7"/>
        <v>1272981.7695618593</v>
      </c>
      <c r="AW23" s="3">
        <f t="shared" si="7"/>
        <v>1272981.7695618593</v>
      </c>
      <c r="AX23" s="3">
        <f t="shared" si="7"/>
        <v>1272981.7695618593</v>
      </c>
      <c r="AY23" s="3">
        <f t="shared" si="7"/>
        <v>1272981.7695618593</v>
      </c>
      <c r="AZ23" s="3">
        <f t="shared" si="7"/>
        <v>1272981.7695618593</v>
      </c>
      <c r="BA23" s="3">
        <f t="shared" si="7"/>
        <v>1272981.7695618593</v>
      </c>
      <c r="BB23" s="3">
        <f t="shared" si="7"/>
        <v>1272981.7695618593</v>
      </c>
      <c r="BC23" s="3">
        <f t="shared" si="7"/>
        <v>1272981.7695618593</v>
      </c>
      <c r="BD23" s="3">
        <f t="shared" si="7"/>
        <v>1272981.7695618593</v>
      </c>
      <c r="BE23" s="3">
        <f t="shared" si="7"/>
        <v>1272981.7695618593</v>
      </c>
      <c r="BF23" s="3">
        <f t="shared" si="7"/>
        <v>1272981.7695618593</v>
      </c>
      <c r="BG23" s="3">
        <f t="shared" si="7"/>
        <v>1272981.7695618593</v>
      </c>
      <c r="BH23" s="3">
        <f t="shared" si="7"/>
        <v>1272981.7695618593</v>
      </c>
      <c r="BI23" s="3">
        <f t="shared" si="7"/>
        <v>1272981.7695618593</v>
      </c>
      <c r="BJ23" s="3">
        <f t="shared" si="7"/>
        <v>1272981.7695618593</v>
      </c>
      <c r="BK23" s="3">
        <f t="shared" si="7"/>
        <v>1272981.7695618593</v>
      </c>
      <c r="BL23" s="3">
        <f t="shared" si="7"/>
        <v>1272981.7695618593</v>
      </c>
      <c r="BM23" s="3">
        <f t="shared" si="7"/>
        <v>1272981.7695618593</v>
      </c>
      <c r="BN23" s="3">
        <f t="shared" si="7"/>
        <v>1272981.7695618593</v>
      </c>
      <c r="BO23" s="3">
        <f t="shared" si="7"/>
        <v>1272981.7695618593</v>
      </c>
      <c r="BP23" s="3">
        <f t="shared" si="7"/>
        <v>1272981.7695618593</v>
      </c>
      <c r="BQ23" s="3">
        <f t="shared" ref="BQ23:CH23" si="8">IF(SUM($C$19:$N$19)=0,0,BP23+BQ5)</f>
        <v>1272981.7695618593</v>
      </c>
      <c r="BR23" s="3">
        <f t="shared" si="8"/>
        <v>1272981.7695618593</v>
      </c>
      <c r="BS23" s="3">
        <f t="shared" si="8"/>
        <v>1272981.7695618593</v>
      </c>
      <c r="BT23" s="3">
        <f t="shared" si="8"/>
        <v>1272981.7695618593</v>
      </c>
      <c r="BU23" s="3">
        <f t="shared" si="8"/>
        <v>1272981.7695618593</v>
      </c>
      <c r="BV23" s="3">
        <f t="shared" si="8"/>
        <v>1272981.7695618593</v>
      </c>
      <c r="BW23" s="3">
        <f t="shared" si="8"/>
        <v>1272981.7695618593</v>
      </c>
      <c r="BX23" s="3">
        <f t="shared" si="8"/>
        <v>1272981.7695618593</v>
      </c>
      <c r="BY23" s="3">
        <f t="shared" si="8"/>
        <v>1272981.7695618593</v>
      </c>
      <c r="BZ23" s="3">
        <f t="shared" si="8"/>
        <v>1272981.7695618593</v>
      </c>
      <c r="CA23" s="3">
        <f t="shared" si="8"/>
        <v>1272981.7695618593</v>
      </c>
      <c r="CB23" s="3">
        <f t="shared" si="8"/>
        <v>1272981.7695618593</v>
      </c>
      <c r="CC23" s="3">
        <f t="shared" si="8"/>
        <v>1272981.7695618593</v>
      </c>
      <c r="CD23" s="3">
        <f t="shared" si="8"/>
        <v>1272981.7695618593</v>
      </c>
      <c r="CE23" s="3">
        <f t="shared" si="8"/>
        <v>1272981.7695618593</v>
      </c>
      <c r="CF23" s="3">
        <f t="shared" si="8"/>
        <v>1272981.7695618593</v>
      </c>
      <c r="CG23" s="3">
        <f t="shared" si="8"/>
        <v>1272981.7695618593</v>
      </c>
      <c r="CH23" s="12">
        <f t="shared" si="8"/>
        <v>1272981.7695618593</v>
      </c>
    </row>
    <row r="24" spans="1:86" x14ac:dyDescent="0.25">
      <c r="A24" s="600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9"/>
        <v>0</v>
      </c>
      <c r="U24" s="3">
        <f t="shared" si="9"/>
        <v>0</v>
      </c>
      <c r="V24" s="3">
        <f t="shared" si="9"/>
        <v>0</v>
      </c>
      <c r="W24" s="3">
        <f t="shared" si="9"/>
        <v>0</v>
      </c>
      <c r="X24" s="3">
        <f t="shared" si="9"/>
        <v>0</v>
      </c>
      <c r="Y24" s="3">
        <f t="shared" si="9"/>
        <v>0</v>
      </c>
      <c r="Z24" s="3">
        <f t="shared" si="9"/>
        <v>0</v>
      </c>
      <c r="AA24" s="3">
        <f t="shared" si="9"/>
        <v>0</v>
      </c>
      <c r="AB24" s="3">
        <f t="shared" si="9"/>
        <v>0</v>
      </c>
      <c r="AC24" s="3">
        <f t="shared" si="9"/>
        <v>0</v>
      </c>
      <c r="AD24" s="3">
        <f t="shared" si="9"/>
        <v>0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0</v>
      </c>
      <c r="AK24" s="3">
        <f t="shared" si="9"/>
        <v>0</v>
      </c>
      <c r="AL24" s="3">
        <f t="shared" si="9"/>
        <v>0</v>
      </c>
      <c r="AM24" s="3">
        <f t="shared" si="9"/>
        <v>0</v>
      </c>
      <c r="AN24" s="3">
        <f t="shared" si="9"/>
        <v>0</v>
      </c>
      <c r="AO24" s="3">
        <f t="shared" si="9"/>
        <v>0</v>
      </c>
      <c r="AP24" s="3">
        <f t="shared" si="9"/>
        <v>0</v>
      </c>
      <c r="AQ24" s="3">
        <f t="shared" si="9"/>
        <v>0</v>
      </c>
      <c r="AR24" s="3">
        <f t="shared" si="9"/>
        <v>0</v>
      </c>
      <c r="AS24" s="3">
        <f t="shared" si="9"/>
        <v>0</v>
      </c>
      <c r="AT24" s="3">
        <f t="shared" si="9"/>
        <v>0</v>
      </c>
      <c r="AU24" s="3">
        <f t="shared" si="9"/>
        <v>0</v>
      </c>
      <c r="AV24" s="3">
        <f t="shared" si="9"/>
        <v>0</v>
      </c>
      <c r="AW24" s="3">
        <f t="shared" si="9"/>
        <v>0</v>
      </c>
      <c r="AX24" s="3">
        <f t="shared" si="9"/>
        <v>0</v>
      </c>
      <c r="AY24" s="3">
        <f t="shared" si="9"/>
        <v>0</v>
      </c>
      <c r="AZ24" s="3">
        <f t="shared" si="9"/>
        <v>0</v>
      </c>
      <c r="BA24" s="3">
        <f t="shared" si="9"/>
        <v>0</v>
      </c>
      <c r="BB24" s="3">
        <f t="shared" si="9"/>
        <v>0</v>
      </c>
      <c r="BC24" s="3">
        <f t="shared" si="9"/>
        <v>0</v>
      </c>
      <c r="BD24" s="3">
        <f t="shared" si="9"/>
        <v>0</v>
      </c>
      <c r="BE24" s="3">
        <f t="shared" si="9"/>
        <v>0</v>
      </c>
      <c r="BF24" s="3">
        <f t="shared" si="9"/>
        <v>0</v>
      </c>
      <c r="BG24" s="3">
        <f t="shared" si="9"/>
        <v>0</v>
      </c>
      <c r="BH24" s="3">
        <f t="shared" si="9"/>
        <v>0</v>
      </c>
      <c r="BI24" s="3">
        <f t="shared" si="9"/>
        <v>0</v>
      </c>
      <c r="BJ24" s="3">
        <f t="shared" si="9"/>
        <v>0</v>
      </c>
      <c r="BK24" s="3">
        <f t="shared" si="9"/>
        <v>0</v>
      </c>
      <c r="BL24" s="3">
        <f t="shared" si="9"/>
        <v>0</v>
      </c>
      <c r="BM24" s="3">
        <f t="shared" si="9"/>
        <v>0</v>
      </c>
      <c r="BN24" s="3">
        <f t="shared" si="9"/>
        <v>0</v>
      </c>
      <c r="BO24" s="3">
        <f t="shared" si="9"/>
        <v>0</v>
      </c>
      <c r="BP24" s="3">
        <f t="shared" ref="BP24:CH24" si="10">IF(SUM($C$19:$N$19)=0,0,BO24+BP6)</f>
        <v>0</v>
      </c>
      <c r="BQ24" s="3">
        <f t="shared" si="10"/>
        <v>0</v>
      </c>
      <c r="BR24" s="3">
        <f t="shared" si="10"/>
        <v>0</v>
      </c>
      <c r="BS24" s="3">
        <f t="shared" si="10"/>
        <v>0</v>
      </c>
      <c r="BT24" s="3">
        <f t="shared" si="10"/>
        <v>0</v>
      </c>
      <c r="BU24" s="3">
        <f t="shared" si="10"/>
        <v>0</v>
      </c>
      <c r="BV24" s="3">
        <f t="shared" si="10"/>
        <v>0</v>
      </c>
      <c r="BW24" s="3">
        <f t="shared" si="10"/>
        <v>0</v>
      </c>
      <c r="BX24" s="3">
        <f t="shared" si="10"/>
        <v>0</v>
      </c>
      <c r="BY24" s="3">
        <f t="shared" si="10"/>
        <v>0</v>
      </c>
      <c r="BZ24" s="3">
        <f t="shared" si="10"/>
        <v>0</v>
      </c>
      <c r="CA24" s="3">
        <f t="shared" si="10"/>
        <v>0</v>
      </c>
      <c r="CB24" s="3">
        <f t="shared" si="10"/>
        <v>0</v>
      </c>
      <c r="CC24" s="3">
        <f t="shared" si="10"/>
        <v>0</v>
      </c>
      <c r="CD24" s="3">
        <f t="shared" si="10"/>
        <v>0</v>
      </c>
      <c r="CE24" s="3">
        <f t="shared" si="10"/>
        <v>0</v>
      </c>
      <c r="CF24" s="3">
        <f t="shared" si="10"/>
        <v>0</v>
      </c>
      <c r="CG24" s="3">
        <f t="shared" si="10"/>
        <v>0</v>
      </c>
      <c r="CH24" s="12">
        <f t="shared" si="10"/>
        <v>0</v>
      </c>
    </row>
    <row r="25" spans="1:86" x14ac:dyDescent="0.25">
      <c r="A25" s="600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0</v>
      </c>
      <c r="G25" s="3">
        <f t="shared" si="11"/>
        <v>22115</v>
      </c>
      <c r="H25" s="3">
        <f t="shared" si="11"/>
        <v>22115</v>
      </c>
      <c r="I25" s="3">
        <f t="shared" si="11"/>
        <v>22115</v>
      </c>
      <c r="J25" s="3">
        <f t="shared" si="11"/>
        <v>46214.569397656582</v>
      </c>
      <c r="K25" s="3">
        <f t="shared" si="11"/>
        <v>59549.485031484393</v>
      </c>
      <c r="L25" s="3">
        <f t="shared" si="11"/>
        <v>71599.779515171118</v>
      </c>
      <c r="M25" s="3">
        <f t="shared" si="11"/>
        <v>145801.60276589933</v>
      </c>
      <c r="N25" s="3">
        <f t="shared" si="11"/>
        <v>166417.97062819064</v>
      </c>
      <c r="O25" s="3">
        <f t="shared" si="11"/>
        <v>166417.97062819064</v>
      </c>
      <c r="P25" s="3">
        <f t="shared" si="11"/>
        <v>166417.97062819064</v>
      </c>
      <c r="Q25" s="3">
        <f t="shared" si="11"/>
        <v>166417.97062819064</v>
      </c>
      <c r="R25" s="3">
        <f t="shared" si="11"/>
        <v>166417.97062819064</v>
      </c>
      <c r="S25" s="3">
        <f t="shared" si="11"/>
        <v>166417.97062819064</v>
      </c>
      <c r="T25" s="3">
        <f t="shared" si="11"/>
        <v>166417.97062819064</v>
      </c>
      <c r="U25" s="3">
        <f t="shared" si="11"/>
        <v>166417.97062819064</v>
      </c>
      <c r="V25" s="3">
        <f t="shared" si="11"/>
        <v>166417.97062819064</v>
      </c>
      <c r="W25" s="3">
        <f t="shared" si="11"/>
        <v>166417.97062819064</v>
      </c>
      <c r="X25" s="3">
        <f t="shared" si="11"/>
        <v>166417.97062819064</v>
      </c>
      <c r="Y25" s="3">
        <f t="shared" si="11"/>
        <v>166417.97062819064</v>
      </c>
      <c r="Z25" s="3">
        <f t="shared" si="11"/>
        <v>166417.97062819064</v>
      </c>
      <c r="AA25" s="3">
        <f t="shared" si="11"/>
        <v>166417.97062819064</v>
      </c>
      <c r="AB25" s="3">
        <f t="shared" si="11"/>
        <v>166417.97062819064</v>
      </c>
      <c r="AC25" s="3">
        <f t="shared" si="11"/>
        <v>166417.97062819064</v>
      </c>
      <c r="AD25" s="3">
        <f t="shared" si="11"/>
        <v>166417.97062819064</v>
      </c>
      <c r="AE25" s="3">
        <f t="shared" si="11"/>
        <v>166417.97062819064</v>
      </c>
      <c r="AF25" s="3">
        <f t="shared" si="11"/>
        <v>166417.97062819064</v>
      </c>
      <c r="AG25" s="3">
        <f t="shared" si="11"/>
        <v>166417.97062819064</v>
      </c>
      <c r="AH25" s="3">
        <f t="shared" si="11"/>
        <v>166417.97062819064</v>
      </c>
      <c r="AI25" s="3">
        <f t="shared" si="11"/>
        <v>166417.97062819064</v>
      </c>
      <c r="AJ25" s="3">
        <f t="shared" si="11"/>
        <v>166417.97062819064</v>
      </c>
      <c r="AK25" s="3">
        <f t="shared" si="11"/>
        <v>166417.97062819064</v>
      </c>
      <c r="AL25" s="3">
        <f t="shared" si="11"/>
        <v>166417.97062819064</v>
      </c>
      <c r="AM25" s="3">
        <f t="shared" si="11"/>
        <v>166417.97062819064</v>
      </c>
      <c r="AN25" s="3">
        <f t="shared" si="11"/>
        <v>166417.97062819064</v>
      </c>
      <c r="AO25" s="3">
        <f t="shared" si="11"/>
        <v>166417.97062819064</v>
      </c>
      <c r="AP25" s="3">
        <f t="shared" si="11"/>
        <v>166417.97062819064</v>
      </c>
      <c r="AQ25" s="3">
        <f t="shared" si="11"/>
        <v>166417.97062819064</v>
      </c>
      <c r="AR25" s="3">
        <f t="shared" si="11"/>
        <v>166417.97062819064</v>
      </c>
      <c r="AS25" s="3">
        <f t="shared" si="11"/>
        <v>166417.97062819064</v>
      </c>
      <c r="AT25" s="3">
        <f t="shared" si="11"/>
        <v>166417.97062819064</v>
      </c>
      <c r="AU25" s="3">
        <f t="shared" si="11"/>
        <v>166417.97062819064</v>
      </c>
      <c r="AV25" s="3">
        <f t="shared" si="11"/>
        <v>166417.97062819064</v>
      </c>
      <c r="AW25" s="3">
        <f t="shared" si="11"/>
        <v>166417.97062819064</v>
      </c>
      <c r="AX25" s="3">
        <f t="shared" si="11"/>
        <v>166417.97062819064</v>
      </c>
      <c r="AY25" s="3">
        <f t="shared" si="11"/>
        <v>166417.97062819064</v>
      </c>
      <c r="AZ25" s="3">
        <f t="shared" si="11"/>
        <v>166417.97062819064</v>
      </c>
      <c r="BA25" s="3">
        <f t="shared" si="11"/>
        <v>166417.97062819064</v>
      </c>
      <c r="BB25" s="3">
        <f t="shared" si="11"/>
        <v>166417.97062819064</v>
      </c>
      <c r="BC25" s="3">
        <f t="shared" si="11"/>
        <v>166417.97062819064</v>
      </c>
      <c r="BD25" s="3">
        <f t="shared" si="11"/>
        <v>166417.97062819064</v>
      </c>
      <c r="BE25" s="3">
        <f t="shared" si="11"/>
        <v>166417.97062819064</v>
      </c>
      <c r="BF25" s="3">
        <f t="shared" si="11"/>
        <v>166417.97062819064</v>
      </c>
      <c r="BG25" s="3">
        <f t="shared" si="11"/>
        <v>166417.97062819064</v>
      </c>
      <c r="BH25" s="3">
        <f t="shared" si="11"/>
        <v>166417.97062819064</v>
      </c>
      <c r="BI25" s="3">
        <f t="shared" si="11"/>
        <v>166417.97062819064</v>
      </c>
      <c r="BJ25" s="3">
        <f t="shared" si="11"/>
        <v>166417.97062819064</v>
      </c>
      <c r="BK25" s="3">
        <f t="shared" si="11"/>
        <v>166417.97062819064</v>
      </c>
      <c r="BL25" s="3">
        <f t="shared" si="11"/>
        <v>166417.97062819064</v>
      </c>
      <c r="BM25" s="3">
        <f t="shared" si="11"/>
        <v>166417.97062819064</v>
      </c>
      <c r="BN25" s="3">
        <f t="shared" si="11"/>
        <v>166417.97062819064</v>
      </c>
      <c r="BO25" s="3">
        <f t="shared" si="11"/>
        <v>166417.97062819064</v>
      </c>
      <c r="BP25" s="3">
        <f t="shared" ref="BP25:CH25" si="12">IF(SUM($C$19:$N$19)=0,0,BO25+BP7)</f>
        <v>166417.97062819064</v>
      </c>
      <c r="BQ25" s="3">
        <f t="shared" si="12"/>
        <v>166417.97062819064</v>
      </c>
      <c r="BR25" s="3">
        <f t="shared" si="12"/>
        <v>166417.97062819064</v>
      </c>
      <c r="BS25" s="3">
        <f t="shared" si="12"/>
        <v>166417.97062819064</v>
      </c>
      <c r="BT25" s="3">
        <f t="shared" si="12"/>
        <v>166417.97062819064</v>
      </c>
      <c r="BU25" s="3">
        <f t="shared" si="12"/>
        <v>166417.97062819064</v>
      </c>
      <c r="BV25" s="3">
        <f t="shared" si="12"/>
        <v>166417.97062819064</v>
      </c>
      <c r="BW25" s="3">
        <f t="shared" si="12"/>
        <v>166417.97062819064</v>
      </c>
      <c r="BX25" s="3">
        <f t="shared" si="12"/>
        <v>166417.97062819064</v>
      </c>
      <c r="BY25" s="3">
        <f t="shared" si="12"/>
        <v>166417.97062819064</v>
      </c>
      <c r="BZ25" s="3">
        <f t="shared" si="12"/>
        <v>166417.97062819064</v>
      </c>
      <c r="CA25" s="3">
        <f t="shared" si="12"/>
        <v>166417.97062819064</v>
      </c>
      <c r="CB25" s="3">
        <f t="shared" si="12"/>
        <v>166417.97062819064</v>
      </c>
      <c r="CC25" s="3">
        <f t="shared" si="12"/>
        <v>166417.97062819064</v>
      </c>
      <c r="CD25" s="3">
        <f t="shared" si="12"/>
        <v>166417.97062819064</v>
      </c>
      <c r="CE25" s="3">
        <f t="shared" si="12"/>
        <v>166417.97062819064</v>
      </c>
      <c r="CF25" s="3">
        <f t="shared" si="12"/>
        <v>166417.97062819064</v>
      </c>
      <c r="CG25" s="3">
        <f t="shared" si="12"/>
        <v>166417.97062819064</v>
      </c>
      <c r="CH25" s="12">
        <f t="shared" si="12"/>
        <v>166417.97062819064</v>
      </c>
    </row>
    <row r="26" spans="1:86" x14ac:dyDescent="0.25">
      <c r="A26" s="600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94044.186807603342</v>
      </c>
      <c r="E26" s="3">
        <f t="shared" si="13"/>
        <v>836168.03162702592</v>
      </c>
      <c r="F26" s="3">
        <f t="shared" si="13"/>
        <v>967914.18356124591</v>
      </c>
      <c r="G26" s="3">
        <f t="shared" si="13"/>
        <v>1366789.4016537964</v>
      </c>
      <c r="H26" s="3">
        <f t="shared" si="13"/>
        <v>1840458.0076866262</v>
      </c>
      <c r="I26" s="3">
        <f t="shared" si="13"/>
        <v>2023519.7283640441</v>
      </c>
      <c r="J26" s="3">
        <f t="shared" si="13"/>
        <v>2345873.554732603</v>
      </c>
      <c r="K26" s="3">
        <f t="shared" si="13"/>
        <v>3226701.1188384704</v>
      </c>
      <c r="L26" s="3">
        <f t="shared" si="13"/>
        <v>4434787.2847027713</v>
      </c>
      <c r="M26" s="3">
        <f t="shared" si="13"/>
        <v>5237863.7378722802</v>
      </c>
      <c r="N26" s="3">
        <f t="shared" si="13"/>
        <v>7497578.648233017</v>
      </c>
      <c r="O26" s="3">
        <f t="shared" si="13"/>
        <v>7497578.648233017</v>
      </c>
      <c r="P26" s="3">
        <f t="shared" si="13"/>
        <v>7497578.648233017</v>
      </c>
      <c r="Q26" s="3">
        <f t="shared" si="13"/>
        <v>7497578.648233017</v>
      </c>
      <c r="R26" s="3">
        <f t="shared" si="13"/>
        <v>7497578.648233017</v>
      </c>
      <c r="S26" s="3">
        <f t="shared" si="13"/>
        <v>7497578.648233017</v>
      </c>
      <c r="T26" s="3">
        <f t="shared" si="13"/>
        <v>7497578.648233017</v>
      </c>
      <c r="U26" s="3">
        <f t="shared" si="13"/>
        <v>7497578.648233017</v>
      </c>
      <c r="V26" s="3">
        <f t="shared" si="13"/>
        <v>7497578.648233017</v>
      </c>
      <c r="W26" s="3">
        <f t="shared" si="13"/>
        <v>7497578.648233017</v>
      </c>
      <c r="X26" s="3">
        <f t="shared" si="13"/>
        <v>7497578.648233017</v>
      </c>
      <c r="Y26" s="3">
        <f t="shared" si="13"/>
        <v>7497578.648233017</v>
      </c>
      <c r="Z26" s="3">
        <f t="shared" si="13"/>
        <v>7497578.648233017</v>
      </c>
      <c r="AA26" s="3">
        <f t="shared" si="13"/>
        <v>7497578.648233017</v>
      </c>
      <c r="AB26" s="3">
        <f t="shared" si="13"/>
        <v>7497578.648233017</v>
      </c>
      <c r="AC26" s="3">
        <f t="shared" si="13"/>
        <v>7497578.648233017</v>
      </c>
      <c r="AD26" s="3">
        <f t="shared" si="13"/>
        <v>7497578.648233017</v>
      </c>
      <c r="AE26" s="3">
        <f t="shared" si="13"/>
        <v>7497578.648233017</v>
      </c>
      <c r="AF26" s="3">
        <f t="shared" si="13"/>
        <v>7497578.648233017</v>
      </c>
      <c r="AG26" s="3">
        <f t="shared" si="13"/>
        <v>7497578.648233017</v>
      </c>
      <c r="AH26" s="3">
        <f t="shared" si="13"/>
        <v>7497578.648233017</v>
      </c>
      <c r="AI26" s="3">
        <f t="shared" si="13"/>
        <v>7497578.648233017</v>
      </c>
      <c r="AJ26" s="3">
        <f t="shared" si="13"/>
        <v>7497578.648233017</v>
      </c>
      <c r="AK26" s="3">
        <f t="shared" si="13"/>
        <v>7497578.648233017</v>
      </c>
      <c r="AL26" s="3">
        <f t="shared" si="13"/>
        <v>7497578.648233017</v>
      </c>
      <c r="AM26" s="3">
        <f t="shared" si="13"/>
        <v>7497578.648233017</v>
      </c>
      <c r="AN26" s="3">
        <f t="shared" si="13"/>
        <v>7497578.648233017</v>
      </c>
      <c r="AO26" s="3">
        <f t="shared" si="13"/>
        <v>7497578.648233017</v>
      </c>
      <c r="AP26" s="3">
        <f t="shared" si="13"/>
        <v>7497578.648233017</v>
      </c>
      <c r="AQ26" s="3">
        <f t="shared" si="13"/>
        <v>7497578.648233017</v>
      </c>
      <c r="AR26" s="3">
        <f t="shared" si="13"/>
        <v>7497578.648233017</v>
      </c>
      <c r="AS26" s="3">
        <f t="shared" si="13"/>
        <v>7497578.648233017</v>
      </c>
      <c r="AT26" s="3">
        <f t="shared" si="13"/>
        <v>7497578.648233017</v>
      </c>
      <c r="AU26" s="3">
        <f t="shared" si="13"/>
        <v>7497578.648233017</v>
      </c>
      <c r="AV26" s="3">
        <f t="shared" si="13"/>
        <v>7497578.648233017</v>
      </c>
      <c r="AW26" s="3">
        <f t="shared" si="13"/>
        <v>7497578.648233017</v>
      </c>
      <c r="AX26" s="3">
        <f t="shared" si="13"/>
        <v>7497578.648233017</v>
      </c>
      <c r="AY26" s="3">
        <f t="shared" si="13"/>
        <v>7497578.648233017</v>
      </c>
      <c r="AZ26" s="3">
        <f t="shared" si="13"/>
        <v>7497578.648233017</v>
      </c>
      <c r="BA26" s="3">
        <f t="shared" si="13"/>
        <v>7497578.648233017</v>
      </c>
      <c r="BB26" s="3">
        <f t="shared" si="13"/>
        <v>7497578.648233017</v>
      </c>
      <c r="BC26" s="3">
        <f t="shared" si="13"/>
        <v>7497578.648233017</v>
      </c>
      <c r="BD26" s="3">
        <f t="shared" si="13"/>
        <v>7497578.648233017</v>
      </c>
      <c r="BE26" s="3">
        <f t="shared" si="13"/>
        <v>7497578.648233017</v>
      </c>
      <c r="BF26" s="3">
        <f t="shared" si="13"/>
        <v>7497578.648233017</v>
      </c>
      <c r="BG26" s="3">
        <f t="shared" si="13"/>
        <v>7497578.648233017</v>
      </c>
      <c r="BH26" s="3">
        <f t="shared" si="13"/>
        <v>7497578.648233017</v>
      </c>
      <c r="BI26" s="3">
        <f t="shared" si="13"/>
        <v>7497578.648233017</v>
      </c>
      <c r="BJ26" s="3">
        <f t="shared" si="13"/>
        <v>7497578.648233017</v>
      </c>
      <c r="BK26" s="3">
        <f t="shared" si="13"/>
        <v>7497578.648233017</v>
      </c>
      <c r="BL26" s="3">
        <f t="shared" si="13"/>
        <v>7497578.648233017</v>
      </c>
      <c r="BM26" s="3">
        <f t="shared" si="13"/>
        <v>7497578.648233017</v>
      </c>
      <c r="BN26" s="3">
        <f t="shared" si="13"/>
        <v>7497578.648233017</v>
      </c>
      <c r="BO26" s="3">
        <f t="shared" si="13"/>
        <v>7497578.648233017</v>
      </c>
      <c r="BP26" s="3">
        <f t="shared" ref="BP26:CH26" si="14">IF(SUM($C$19:$N$19)=0,0,BO26+BP8)</f>
        <v>7497578.648233017</v>
      </c>
      <c r="BQ26" s="3">
        <f t="shared" si="14"/>
        <v>7497578.648233017</v>
      </c>
      <c r="BR26" s="3">
        <f t="shared" si="14"/>
        <v>7497578.648233017</v>
      </c>
      <c r="BS26" s="3">
        <f t="shared" si="14"/>
        <v>7497578.648233017</v>
      </c>
      <c r="BT26" s="3">
        <f t="shared" si="14"/>
        <v>7497578.648233017</v>
      </c>
      <c r="BU26" s="3">
        <f t="shared" si="14"/>
        <v>7497578.648233017</v>
      </c>
      <c r="BV26" s="3">
        <f t="shared" si="14"/>
        <v>7497578.648233017</v>
      </c>
      <c r="BW26" s="3">
        <f t="shared" si="14"/>
        <v>7497578.648233017</v>
      </c>
      <c r="BX26" s="3">
        <f t="shared" si="14"/>
        <v>7497578.648233017</v>
      </c>
      <c r="BY26" s="3">
        <f t="shared" si="14"/>
        <v>7497578.648233017</v>
      </c>
      <c r="BZ26" s="3">
        <f t="shared" si="14"/>
        <v>7497578.648233017</v>
      </c>
      <c r="CA26" s="3">
        <f t="shared" si="14"/>
        <v>7497578.648233017</v>
      </c>
      <c r="CB26" s="3">
        <f t="shared" si="14"/>
        <v>7497578.648233017</v>
      </c>
      <c r="CC26" s="3">
        <f t="shared" si="14"/>
        <v>7497578.648233017</v>
      </c>
      <c r="CD26" s="3">
        <f t="shared" si="14"/>
        <v>7497578.648233017</v>
      </c>
      <c r="CE26" s="3">
        <f t="shared" si="14"/>
        <v>7497578.648233017</v>
      </c>
      <c r="CF26" s="3">
        <f t="shared" si="14"/>
        <v>7497578.648233017</v>
      </c>
      <c r="CG26" s="3">
        <f t="shared" si="14"/>
        <v>7497578.648233017</v>
      </c>
      <c r="CH26" s="12">
        <f t="shared" si="14"/>
        <v>7497578.648233017</v>
      </c>
    </row>
    <row r="27" spans="1:86" x14ac:dyDescent="0.25">
      <c r="A27" s="600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0</v>
      </c>
      <c r="H27" s="3">
        <f t="shared" si="15"/>
        <v>0</v>
      </c>
      <c r="I27" s="3">
        <f t="shared" si="15"/>
        <v>0</v>
      </c>
      <c r="J27" s="3">
        <f t="shared" si="15"/>
        <v>0</v>
      </c>
      <c r="K27" s="3">
        <f t="shared" si="15"/>
        <v>0</v>
      </c>
      <c r="L27" s="3">
        <f t="shared" si="15"/>
        <v>0</v>
      </c>
      <c r="M27" s="3">
        <f t="shared" si="15"/>
        <v>0</v>
      </c>
      <c r="N27" s="3">
        <f t="shared" si="15"/>
        <v>0</v>
      </c>
      <c r="O27" s="3">
        <f t="shared" si="15"/>
        <v>0</v>
      </c>
      <c r="P27" s="3">
        <f t="shared" si="15"/>
        <v>0</v>
      </c>
      <c r="Q27" s="3">
        <f t="shared" si="15"/>
        <v>0</v>
      </c>
      <c r="R27" s="3">
        <f t="shared" si="15"/>
        <v>0</v>
      </c>
      <c r="S27" s="3">
        <f t="shared" si="15"/>
        <v>0</v>
      </c>
      <c r="T27" s="3">
        <f t="shared" si="15"/>
        <v>0</v>
      </c>
      <c r="U27" s="3">
        <f t="shared" si="15"/>
        <v>0</v>
      </c>
      <c r="V27" s="3">
        <f t="shared" si="15"/>
        <v>0</v>
      </c>
      <c r="W27" s="3">
        <f t="shared" si="15"/>
        <v>0</v>
      </c>
      <c r="X27" s="3">
        <f t="shared" si="15"/>
        <v>0</v>
      </c>
      <c r="Y27" s="3">
        <f t="shared" si="15"/>
        <v>0</v>
      </c>
      <c r="Z27" s="3">
        <f t="shared" si="15"/>
        <v>0</v>
      </c>
      <c r="AA27" s="3">
        <f t="shared" si="15"/>
        <v>0</v>
      </c>
      <c r="AB27" s="3">
        <f t="shared" si="15"/>
        <v>0</v>
      </c>
      <c r="AC27" s="3">
        <f t="shared" si="15"/>
        <v>0</v>
      </c>
      <c r="AD27" s="3">
        <f t="shared" si="15"/>
        <v>0</v>
      </c>
      <c r="AE27" s="3">
        <f t="shared" si="15"/>
        <v>0</v>
      </c>
      <c r="AF27" s="3">
        <f t="shared" si="15"/>
        <v>0</v>
      </c>
      <c r="AG27" s="3">
        <f t="shared" si="15"/>
        <v>0</v>
      </c>
      <c r="AH27" s="3">
        <f t="shared" si="15"/>
        <v>0</v>
      </c>
      <c r="AI27" s="3">
        <f t="shared" si="15"/>
        <v>0</v>
      </c>
      <c r="AJ27" s="3">
        <f t="shared" si="15"/>
        <v>0</v>
      </c>
      <c r="AK27" s="3">
        <f t="shared" si="15"/>
        <v>0</v>
      </c>
      <c r="AL27" s="3">
        <f t="shared" si="15"/>
        <v>0</v>
      </c>
      <c r="AM27" s="3">
        <f t="shared" si="15"/>
        <v>0</v>
      </c>
      <c r="AN27" s="3">
        <f t="shared" si="15"/>
        <v>0</v>
      </c>
      <c r="AO27" s="3">
        <f t="shared" si="15"/>
        <v>0</v>
      </c>
      <c r="AP27" s="3">
        <f t="shared" si="15"/>
        <v>0</v>
      </c>
      <c r="AQ27" s="3">
        <f t="shared" si="15"/>
        <v>0</v>
      </c>
      <c r="AR27" s="3">
        <f t="shared" si="15"/>
        <v>0</v>
      </c>
      <c r="AS27" s="3">
        <f t="shared" si="15"/>
        <v>0</v>
      </c>
      <c r="AT27" s="3">
        <f t="shared" si="15"/>
        <v>0</v>
      </c>
      <c r="AU27" s="3">
        <f t="shared" si="15"/>
        <v>0</v>
      </c>
      <c r="AV27" s="3">
        <f t="shared" si="15"/>
        <v>0</v>
      </c>
      <c r="AW27" s="3">
        <f t="shared" si="15"/>
        <v>0</v>
      </c>
      <c r="AX27" s="3">
        <f t="shared" si="15"/>
        <v>0</v>
      </c>
      <c r="AY27" s="3">
        <f t="shared" si="15"/>
        <v>0</v>
      </c>
      <c r="AZ27" s="3">
        <f t="shared" si="15"/>
        <v>0</v>
      </c>
      <c r="BA27" s="3">
        <f t="shared" si="15"/>
        <v>0</v>
      </c>
      <c r="BB27" s="3">
        <f t="shared" si="15"/>
        <v>0</v>
      </c>
      <c r="BC27" s="3">
        <f t="shared" si="15"/>
        <v>0</v>
      </c>
      <c r="BD27" s="3">
        <f t="shared" si="15"/>
        <v>0</v>
      </c>
      <c r="BE27" s="3">
        <f t="shared" si="15"/>
        <v>0</v>
      </c>
      <c r="BF27" s="3">
        <f t="shared" si="15"/>
        <v>0</v>
      </c>
      <c r="BG27" s="3">
        <f t="shared" si="15"/>
        <v>0</v>
      </c>
      <c r="BH27" s="3">
        <f t="shared" si="15"/>
        <v>0</v>
      </c>
      <c r="BI27" s="3">
        <f t="shared" si="15"/>
        <v>0</v>
      </c>
      <c r="BJ27" s="3">
        <f t="shared" si="15"/>
        <v>0</v>
      </c>
      <c r="BK27" s="3">
        <f t="shared" si="15"/>
        <v>0</v>
      </c>
      <c r="BL27" s="3">
        <f t="shared" si="15"/>
        <v>0</v>
      </c>
      <c r="BM27" s="3">
        <f t="shared" si="15"/>
        <v>0</v>
      </c>
      <c r="BN27" s="3">
        <f t="shared" si="15"/>
        <v>0</v>
      </c>
      <c r="BO27" s="3">
        <f t="shared" si="15"/>
        <v>0</v>
      </c>
      <c r="BP27" s="3">
        <f t="shared" ref="BP27:CH27" si="16">IF(SUM($C$19:$N$19)=0,0,BO27+BP9)</f>
        <v>0</v>
      </c>
      <c r="BQ27" s="3">
        <f t="shared" si="16"/>
        <v>0</v>
      </c>
      <c r="BR27" s="3">
        <f t="shared" si="16"/>
        <v>0</v>
      </c>
      <c r="BS27" s="3">
        <f t="shared" si="16"/>
        <v>0</v>
      </c>
      <c r="BT27" s="3">
        <f t="shared" si="16"/>
        <v>0</v>
      </c>
      <c r="BU27" s="3">
        <f t="shared" si="16"/>
        <v>0</v>
      </c>
      <c r="BV27" s="3">
        <f t="shared" si="16"/>
        <v>0</v>
      </c>
      <c r="BW27" s="3">
        <f t="shared" si="16"/>
        <v>0</v>
      </c>
      <c r="BX27" s="3">
        <f t="shared" si="16"/>
        <v>0</v>
      </c>
      <c r="BY27" s="3">
        <f t="shared" si="16"/>
        <v>0</v>
      </c>
      <c r="BZ27" s="3">
        <f t="shared" si="16"/>
        <v>0</v>
      </c>
      <c r="CA27" s="3">
        <f t="shared" si="16"/>
        <v>0</v>
      </c>
      <c r="CB27" s="3">
        <f t="shared" si="16"/>
        <v>0</v>
      </c>
      <c r="CC27" s="3">
        <f t="shared" si="16"/>
        <v>0</v>
      </c>
      <c r="CD27" s="3">
        <f t="shared" si="16"/>
        <v>0</v>
      </c>
      <c r="CE27" s="3">
        <f t="shared" si="16"/>
        <v>0</v>
      </c>
      <c r="CF27" s="3">
        <f t="shared" si="16"/>
        <v>0</v>
      </c>
      <c r="CG27" s="3">
        <f t="shared" si="16"/>
        <v>0</v>
      </c>
      <c r="CH27" s="12">
        <f t="shared" si="16"/>
        <v>0</v>
      </c>
    </row>
    <row r="28" spans="1:86" x14ac:dyDescent="0.25">
      <c r="A28" s="600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25">
      <c r="A29" s="600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8649.0099082083507</v>
      </c>
      <c r="E29" s="3">
        <f t="shared" si="19"/>
        <v>128455.33762210383</v>
      </c>
      <c r="F29" s="3">
        <f t="shared" si="19"/>
        <v>353345.92766210833</v>
      </c>
      <c r="G29" s="3">
        <f t="shared" si="19"/>
        <v>516729.16383609915</v>
      </c>
      <c r="H29" s="3">
        <f t="shared" si="19"/>
        <v>1810508.5393393594</v>
      </c>
      <c r="I29" s="3">
        <f t="shared" si="19"/>
        <v>1918037.6649378217</v>
      </c>
      <c r="J29" s="3">
        <f t="shared" si="19"/>
        <v>2369737.0079542738</v>
      </c>
      <c r="K29" s="3">
        <f t="shared" si="19"/>
        <v>4551808.6369443089</v>
      </c>
      <c r="L29" s="3">
        <f t="shared" si="19"/>
        <v>6094262.9479218721</v>
      </c>
      <c r="M29" s="3">
        <f t="shared" si="19"/>
        <v>6744847.8136553075</v>
      </c>
      <c r="N29" s="3">
        <f t="shared" si="19"/>
        <v>11744549.620289709</v>
      </c>
      <c r="O29" s="3">
        <f t="shared" si="19"/>
        <v>11744549.620289709</v>
      </c>
      <c r="P29" s="3">
        <f t="shared" si="19"/>
        <v>11744549.620289709</v>
      </c>
      <c r="Q29" s="3">
        <f t="shared" si="19"/>
        <v>11744549.620289709</v>
      </c>
      <c r="R29" s="3">
        <f t="shared" si="19"/>
        <v>11744549.620289709</v>
      </c>
      <c r="S29" s="3">
        <f t="shared" si="19"/>
        <v>11744549.620289709</v>
      </c>
      <c r="T29" s="3">
        <f t="shared" si="19"/>
        <v>11744549.620289709</v>
      </c>
      <c r="U29" s="3">
        <f t="shared" si="19"/>
        <v>11744549.620289709</v>
      </c>
      <c r="V29" s="3">
        <f t="shared" si="19"/>
        <v>11744549.620289709</v>
      </c>
      <c r="W29" s="3">
        <f t="shared" si="19"/>
        <v>11744549.620289709</v>
      </c>
      <c r="X29" s="3">
        <f t="shared" si="19"/>
        <v>11744549.620289709</v>
      </c>
      <c r="Y29" s="3">
        <f t="shared" si="19"/>
        <v>11744549.620289709</v>
      </c>
      <c r="Z29" s="3">
        <f t="shared" si="19"/>
        <v>11744549.620289709</v>
      </c>
      <c r="AA29" s="3">
        <f t="shared" si="19"/>
        <v>11744549.620289709</v>
      </c>
      <c r="AB29" s="3">
        <f t="shared" si="19"/>
        <v>11744549.620289709</v>
      </c>
      <c r="AC29" s="3">
        <f t="shared" si="19"/>
        <v>11744549.620289709</v>
      </c>
      <c r="AD29" s="3">
        <f t="shared" si="19"/>
        <v>11744549.620289709</v>
      </c>
      <c r="AE29" s="3">
        <f t="shared" si="19"/>
        <v>11744549.620289709</v>
      </c>
      <c r="AF29" s="3">
        <f t="shared" si="19"/>
        <v>11744549.620289709</v>
      </c>
      <c r="AG29" s="3">
        <f t="shared" si="19"/>
        <v>11744549.620289709</v>
      </c>
      <c r="AH29" s="3">
        <f t="shared" si="19"/>
        <v>11744549.620289709</v>
      </c>
      <c r="AI29" s="3">
        <f t="shared" si="19"/>
        <v>11744549.620289709</v>
      </c>
      <c r="AJ29" s="3">
        <f t="shared" si="19"/>
        <v>11744549.620289709</v>
      </c>
      <c r="AK29" s="3">
        <f t="shared" si="19"/>
        <v>11744549.620289709</v>
      </c>
      <c r="AL29" s="3">
        <f t="shared" si="19"/>
        <v>11744549.620289709</v>
      </c>
      <c r="AM29" s="3">
        <f t="shared" si="19"/>
        <v>11744549.620289709</v>
      </c>
      <c r="AN29" s="3">
        <f t="shared" si="19"/>
        <v>11744549.620289709</v>
      </c>
      <c r="AO29" s="3">
        <f t="shared" si="19"/>
        <v>11744549.620289709</v>
      </c>
      <c r="AP29" s="3">
        <f t="shared" si="19"/>
        <v>11744549.620289709</v>
      </c>
      <c r="AQ29" s="3">
        <f t="shared" si="19"/>
        <v>11744549.620289709</v>
      </c>
      <c r="AR29" s="3">
        <f t="shared" si="19"/>
        <v>11744549.620289709</v>
      </c>
      <c r="AS29" s="3">
        <f t="shared" si="19"/>
        <v>11744549.620289709</v>
      </c>
      <c r="AT29" s="3">
        <f t="shared" si="19"/>
        <v>11744549.620289709</v>
      </c>
      <c r="AU29" s="3">
        <f t="shared" si="19"/>
        <v>11744549.620289709</v>
      </c>
      <c r="AV29" s="3">
        <f t="shared" si="19"/>
        <v>11744549.620289709</v>
      </c>
      <c r="AW29" s="3">
        <f t="shared" si="19"/>
        <v>11744549.620289709</v>
      </c>
      <c r="AX29" s="3">
        <f t="shared" si="19"/>
        <v>11744549.620289709</v>
      </c>
      <c r="AY29" s="3">
        <f t="shared" si="19"/>
        <v>11744549.620289709</v>
      </c>
      <c r="AZ29" s="3">
        <f t="shared" si="19"/>
        <v>11744549.620289709</v>
      </c>
      <c r="BA29" s="3">
        <f t="shared" si="19"/>
        <v>11744549.620289709</v>
      </c>
      <c r="BB29" s="3">
        <f t="shared" si="19"/>
        <v>11744549.620289709</v>
      </c>
      <c r="BC29" s="3">
        <f t="shared" si="19"/>
        <v>11744549.620289709</v>
      </c>
      <c r="BD29" s="3">
        <f t="shared" si="19"/>
        <v>11744549.620289709</v>
      </c>
      <c r="BE29" s="3">
        <f t="shared" si="19"/>
        <v>11744549.620289709</v>
      </c>
      <c r="BF29" s="3">
        <f t="shared" si="19"/>
        <v>11744549.620289709</v>
      </c>
      <c r="BG29" s="3">
        <f t="shared" si="19"/>
        <v>11744549.620289709</v>
      </c>
      <c r="BH29" s="3">
        <f t="shared" si="19"/>
        <v>11744549.620289709</v>
      </c>
      <c r="BI29" s="3">
        <f t="shared" si="19"/>
        <v>11744549.620289709</v>
      </c>
      <c r="BJ29" s="3">
        <f t="shared" si="19"/>
        <v>11744549.620289709</v>
      </c>
      <c r="BK29" s="3">
        <f t="shared" si="19"/>
        <v>11744549.620289709</v>
      </c>
      <c r="BL29" s="3">
        <f t="shared" si="19"/>
        <v>11744549.620289709</v>
      </c>
      <c r="BM29" s="3">
        <f t="shared" si="19"/>
        <v>11744549.620289709</v>
      </c>
      <c r="BN29" s="3">
        <f t="shared" si="19"/>
        <v>11744549.620289709</v>
      </c>
      <c r="BO29" s="3">
        <f t="shared" si="19"/>
        <v>11744549.620289709</v>
      </c>
      <c r="BP29" s="3">
        <f t="shared" ref="BP29:CH29" si="20">IF(SUM($C$19:$N$19)=0,0,BO29+BP11)</f>
        <v>11744549.620289709</v>
      </c>
      <c r="BQ29" s="3">
        <f t="shared" si="20"/>
        <v>11744549.620289709</v>
      </c>
      <c r="BR29" s="3">
        <f t="shared" si="20"/>
        <v>11744549.620289709</v>
      </c>
      <c r="BS29" s="3">
        <f t="shared" si="20"/>
        <v>11744549.620289709</v>
      </c>
      <c r="BT29" s="3">
        <f t="shared" si="20"/>
        <v>11744549.620289709</v>
      </c>
      <c r="BU29" s="3">
        <f t="shared" si="20"/>
        <v>11744549.620289709</v>
      </c>
      <c r="BV29" s="3">
        <f t="shared" si="20"/>
        <v>11744549.620289709</v>
      </c>
      <c r="BW29" s="3">
        <f t="shared" si="20"/>
        <v>11744549.620289709</v>
      </c>
      <c r="BX29" s="3">
        <f t="shared" si="20"/>
        <v>11744549.620289709</v>
      </c>
      <c r="BY29" s="3">
        <f t="shared" si="20"/>
        <v>11744549.620289709</v>
      </c>
      <c r="BZ29" s="3">
        <f t="shared" si="20"/>
        <v>11744549.620289709</v>
      </c>
      <c r="CA29" s="3">
        <f t="shared" si="20"/>
        <v>11744549.620289709</v>
      </c>
      <c r="CB29" s="3">
        <f t="shared" si="20"/>
        <v>11744549.620289709</v>
      </c>
      <c r="CC29" s="3">
        <f t="shared" si="20"/>
        <v>11744549.620289709</v>
      </c>
      <c r="CD29" s="3">
        <f t="shared" si="20"/>
        <v>11744549.620289709</v>
      </c>
      <c r="CE29" s="3">
        <f t="shared" si="20"/>
        <v>11744549.620289709</v>
      </c>
      <c r="CF29" s="3">
        <f t="shared" si="20"/>
        <v>11744549.620289709</v>
      </c>
      <c r="CG29" s="3">
        <f t="shared" si="20"/>
        <v>11744549.620289709</v>
      </c>
      <c r="CH29" s="12">
        <f t="shared" si="20"/>
        <v>11744549.620289709</v>
      </c>
    </row>
    <row r="30" spans="1:86" x14ac:dyDescent="0.25">
      <c r="A30" s="600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304297.8162237198</v>
      </c>
      <c r="E30" s="3">
        <f t="shared" si="21"/>
        <v>1127026.8250830346</v>
      </c>
      <c r="F30" s="3">
        <f t="shared" si="21"/>
        <v>2575254.6488267211</v>
      </c>
      <c r="G30" s="3">
        <f t="shared" si="21"/>
        <v>3848638.6282888902</v>
      </c>
      <c r="H30" s="3">
        <f t="shared" si="21"/>
        <v>4715664.6742938664</v>
      </c>
      <c r="I30" s="3">
        <f t="shared" si="21"/>
        <v>5242187.1914441381</v>
      </c>
      <c r="J30" s="3">
        <f t="shared" si="21"/>
        <v>9342371.5995414667</v>
      </c>
      <c r="K30" s="3">
        <f t="shared" si="21"/>
        <v>12650071.314585702</v>
      </c>
      <c r="L30" s="3">
        <f t="shared" si="21"/>
        <v>13821131.058885036</v>
      </c>
      <c r="M30" s="3">
        <f t="shared" si="21"/>
        <v>15308456.390393633</v>
      </c>
      <c r="N30" s="3">
        <f t="shared" si="21"/>
        <v>25659701.005278908</v>
      </c>
      <c r="O30" s="3">
        <f t="shared" si="21"/>
        <v>25659701.005278908</v>
      </c>
      <c r="P30" s="3">
        <f t="shared" si="21"/>
        <v>25659701.005278908</v>
      </c>
      <c r="Q30" s="3">
        <f t="shared" si="21"/>
        <v>25659701.005278908</v>
      </c>
      <c r="R30" s="3">
        <f t="shared" si="21"/>
        <v>25659701.005278908</v>
      </c>
      <c r="S30" s="3">
        <f t="shared" si="21"/>
        <v>25659701.005278908</v>
      </c>
      <c r="T30" s="3">
        <f t="shared" si="21"/>
        <v>25659701.005278908</v>
      </c>
      <c r="U30" s="3">
        <f t="shared" si="21"/>
        <v>25659701.005278908</v>
      </c>
      <c r="V30" s="3">
        <f t="shared" si="21"/>
        <v>25659701.005278908</v>
      </c>
      <c r="W30" s="3">
        <f t="shared" si="21"/>
        <v>25659701.005278908</v>
      </c>
      <c r="X30" s="3">
        <f t="shared" si="21"/>
        <v>25659701.005278908</v>
      </c>
      <c r="Y30" s="3">
        <f t="shared" si="21"/>
        <v>25659701.005278908</v>
      </c>
      <c r="Z30" s="3">
        <f t="shared" si="21"/>
        <v>25659701.005278908</v>
      </c>
      <c r="AA30" s="3">
        <f t="shared" si="21"/>
        <v>25659701.005278908</v>
      </c>
      <c r="AB30" s="3">
        <f t="shared" si="21"/>
        <v>25659701.005278908</v>
      </c>
      <c r="AC30" s="3">
        <f t="shared" si="21"/>
        <v>25659701.005278908</v>
      </c>
      <c r="AD30" s="3">
        <f t="shared" si="21"/>
        <v>25659701.005278908</v>
      </c>
      <c r="AE30" s="3">
        <f t="shared" si="21"/>
        <v>25659701.005278908</v>
      </c>
      <c r="AF30" s="3">
        <f t="shared" si="21"/>
        <v>25659701.005278908</v>
      </c>
      <c r="AG30" s="3">
        <f t="shared" si="21"/>
        <v>25659701.005278908</v>
      </c>
      <c r="AH30" s="3">
        <f t="shared" si="21"/>
        <v>25659701.005278908</v>
      </c>
      <c r="AI30" s="3">
        <f t="shared" si="21"/>
        <v>25659701.005278908</v>
      </c>
      <c r="AJ30" s="3">
        <f t="shared" si="21"/>
        <v>25659701.005278908</v>
      </c>
      <c r="AK30" s="3">
        <f t="shared" si="21"/>
        <v>25659701.005278908</v>
      </c>
      <c r="AL30" s="3">
        <f t="shared" si="21"/>
        <v>25659701.005278908</v>
      </c>
      <c r="AM30" s="3">
        <f t="shared" si="21"/>
        <v>25659701.005278908</v>
      </c>
      <c r="AN30" s="3">
        <f t="shared" si="21"/>
        <v>25659701.005278908</v>
      </c>
      <c r="AO30" s="3">
        <f t="shared" si="21"/>
        <v>25659701.005278908</v>
      </c>
      <c r="AP30" s="3">
        <f t="shared" si="21"/>
        <v>25659701.005278908</v>
      </c>
      <c r="AQ30" s="3">
        <f t="shared" si="21"/>
        <v>25659701.005278908</v>
      </c>
      <c r="AR30" s="3">
        <f t="shared" si="21"/>
        <v>25659701.005278908</v>
      </c>
      <c r="AS30" s="3">
        <f t="shared" si="21"/>
        <v>25659701.005278908</v>
      </c>
      <c r="AT30" s="3">
        <f t="shared" si="21"/>
        <v>25659701.005278908</v>
      </c>
      <c r="AU30" s="3">
        <f t="shared" si="21"/>
        <v>25659701.005278908</v>
      </c>
      <c r="AV30" s="3">
        <f t="shared" si="21"/>
        <v>25659701.005278908</v>
      </c>
      <c r="AW30" s="3">
        <f t="shared" si="21"/>
        <v>25659701.005278908</v>
      </c>
      <c r="AX30" s="3">
        <f t="shared" si="21"/>
        <v>25659701.005278908</v>
      </c>
      <c r="AY30" s="3">
        <f t="shared" si="21"/>
        <v>25659701.005278908</v>
      </c>
      <c r="AZ30" s="3">
        <f t="shared" si="21"/>
        <v>25659701.005278908</v>
      </c>
      <c r="BA30" s="3">
        <f t="shared" si="21"/>
        <v>25659701.005278908</v>
      </c>
      <c r="BB30" s="3">
        <f t="shared" si="21"/>
        <v>25659701.005278908</v>
      </c>
      <c r="BC30" s="3">
        <f t="shared" si="21"/>
        <v>25659701.005278908</v>
      </c>
      <c r="BD30" s="3">
        <f t="shared" si="21"/>
        <v>25659701.005278908</v>
      </c>
      <c r="BE30" s="3">
        <f t="shared" si="21"/>
        <v>25659701.005278908</v>
      </c>
      <c r="BF30" s="3">
        <f t="shared" si="21"/>
        <v>25659701.005278908</v>
      </c>
      <c r="BG30" s="3">
        <f t="shared" si="21"/>
        <v>25659701.005278908</v>
      </c>
      <c r="BH30" s="3">
        <f t="shared" si="21"/>
        <v>25659701.005278908</v>
      </c>
      <c r="BI30" s="3">
        <f t="shared" si="21"/>
        <v>25659701.005278908</v>
      </c>
      <c r="BJ30" s="3">
        <f t="shared" si="21"/>
        <v>25659701.005278908</v>
      </c>
      <c r="BK30" s="3">
        <f t="shared" si="21"/>
        <v>25659701.005278908</v>
      </c>
      <c r="BL30" s="3">
        <f t="shared" si="21"/>
        <v>25659701.005278908</v>
      </c>
      <c r="BM30" s="3">
        <f t="shared" si="21"/>
        <v>25659701.005278908</v>
      </c>
      <c r="BN30" s="3">
        <f t="shared" si="21"/>
        <v>25659701.005278908</v>
      </c>
      <c r="BO30" s="3">
        <f t="shared" si="21"/>
        <v>25659701.005278908</v>
      </c>
      <c r="BP30" s="3">
        <f t="shared" ref="BP30:CH30" si="22">IF(SUM($C$19:$N$19)=0,0,BO30+BP12)</f>
        <v>25659701.005278908</v>
      </c>
      <c r="BQ30" s="3">
        <f t="shared" si="22"/>
        <v>25659701.005278908</v>
      </c>
      <c r="BR30" s="3">
        <f t="shared" si="22"/>
        <v>25659701.005278908</v>
      </c>
      <c r="BS30" s="3">
        <f t="shared" si="22"/>
        <v>25659701.005278908</v>
      </c>
      <c r="BT30" s="3">
        <f t="shared" si="22"/>
        <v>25659701.005278908</v>
      </c>
      <c r="BU30" s="3">
        <f t="shared" si="22"/>
        <v>25659701.005278908</v>
      </c>
      <c r="BV30" s="3">
        <f t="shared" si="22"/>
        <v>25659701.005278908</v>
      </c>
      <c r="BW30" s="3">
        <f t="shared" si="22"/>
        <v>25659701.005278908</v>
      </c>
      <c r="BX30" s="3">
        <f t="shared" si="22"/>
        <v>25659701.005278908</v>
      </c>
      <c r="BY30" s="3">
        <f t="shared" si="22"/>
        <v>25659701.005278908</v>
      </c>
      <c r="BZ30" s="3">
        <f t="shared" si="22"/>
        <v>25659701.005278908</v>
      </c>
      <c r="CA30" s="3">
        <f t="shared" si="22"/>
        <v>25659701.005278908</v>
      </c>
      <c r="CB30" s="3">
        <f t="shared" si="22"/>
        <v>25659701.005278908</v>
      </c>
      <c r="CC30" s="3">
        <f t="shared" si="22"/>
        <v>25659701.005278908</v>
      </c>
      <c r="CD30" s="3">
        <f t="shared" si="22"/>
        <v>25659701.005278908</v>
      </c>
      <c r="CE30" s="3">
        <f t="shared" si="22"/>
        <v>25659701.005278908</v>
      </c>
      <c r="CF30" s="3">
        <f t="shared" si="22"/>
        <v>25659701.005278908</v>
      </c>
      <c r="CG30" s="3">
        <f t="shared" si="22"/>
        <v>25659701.005278908</v>
      </c>
      <c r="CH30" s="12">
        <f t="shared" si="22"/>
        <v>25659701.005278908</v>
      </c>
    </row>
    <row r="31" spans="1:86" x14ac:dyDescent="0.25">
      <c r="A31" s="600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0</v>
      </c>
      <c r="E31" s="3">
        <f t="shared" si="23"/>
        <v>13169.577461736362</v>
      </c>
      <c r="F31" s="3">
        <f t="shared" si="23"/>
        <v>13169.577461736362</v>
      </c>
      <c r="G31" s="3">
        <f t="shared" si="23"/>
        <v>35118.873231296966</v>
      </c>
      <c r="H31" s="3">
        <f t="shared" si="23"/>
        <v>40972.018769846458</v>
      </c>
      <c r="I31" s="3">
        <f t="shared" si="23"/>
        <v>46825.16430839595</v>
      </c>
      <c r="J31" s="3">
        <f t="shared" si="23"/>
        <v>46825.16430839595</v>
      </c>
      <c r="K31" s="3">
        <f t="shared" si="23"/>
        <v>120249.16430839595</v>
      </c>
      <c r="L31" s="3">
        <f t="shared" si="23"/>
        <v>150389.40140304854</v>
      </c>
      <c r="M31" s="3">
        <f t="shared" si="23"/>
        <v>175265.26994188389</v>
      </c>
      <c r="N31" s="3">
        <f t="shared" si="23"/>
        <v>181118.41548043338</v>
      </c>
      <c r="O31" s="3">
        <f t="shared" si="23"/>
        <v>181118.41548043338</v>
      </c>
      <c r="P31" s="3">
        <f t="shared" si="23"/>
        <v>181118.41548043338</v>
      </c>
      <c r="Q31" s="3">
        <f t="shared" si="23"/>
        <v>181118.41548043338</v>
      </c>
      <c r="R31" s="3">
        <f t="shared" si="23"/>
        <v>181118.41548043338</v>
      </c>
      <c r="S31" s="3">
        <f t="shared" si="23"/>
        <v>181118.41548043338</v>
      </c>
      <c r="T31" s="3">
        <f t="shared" si="23"/>
        <v>181118.41548043338</v>
      </c>
      <c r="U31" s="3">
        <f t="shared" si="23"/>
        <v>181118.41548043338</v>
      </c>
      <c r="V31" s="3">
        <f t="shared" si="23"/>
        <v>181118.41548043338</v>
      </c>
      <c r="W31" s="3">
        <f t="shared" si="23"/>
        <v>181118.41548043338</v>
      </c>
      <c r="X31" s="3">
        <f t="shared" si="23"/>
        <v>181118.41548043338</v>
      </c>
      <c r="Y31" s="3">
        <f t="shared" si="23"/>
        <v>181118.41548043338</v>
      </c>
      <c r="Z31" s="3">
        <f t="shared" si="23"/>
        <v>181118.41548043338</v>
      </c>
      <c r="AA31" s="3">
        <f t="shared" si="23"/>
        <v>181118.41548043338</v>
      </c>
      <c r="AB31" s="3">
        <f t="shared" si="23"/>
        <v>181118.41548043338</v>
      </c>
      <c r="AC31" s="3">
        <f t="shared" si="23"/>
        <v>181118.41548043338</v>
      </c>
      <c r="AD31" s="3">
        <f t="shared" si="23"/>
        <v>181118.41548043338</v>
      </c>
      <c r="AE31" s="3">
        <f t="shared" si="23"/>
        <v>181118.41548043338</v>
      </c>
      <c r="AF31" s="3">
        <f t="shared" si="23"/>
        <v>181118.41548043338</v>
      </c>
      <c r="AG31" s="3">
        <f t="shared" si="23"/>
        <v>181118.41548043338</v>
      </c>
      <c r="AH31" s="3">
        <f t="shared" si="23"/>
        <v>181118.41548043338</v>
      </c>
      <c r="AI31" s="3">
        <f t="shared" si="23"/>
        <v>181118.41548043338</v>
      </c>
      <c r="AJ31" s="3">
        <f t="shared" si="23"/>
        <v>181118.41548043338</v>
      </c>
      <c r="AK31" s="3">
        <f t="shared" si="23"/>
        <v>181118.41548043338</v>
      </c>
      <c r="AL31" s="3">
        <f t="shared" si="23"/>
        <v>181118.41548043338</v>
      </c>
      <c r="AM31" s="3">
        <f t="shared" si="23"/>
        <v>181118.41548043338</v>
      </c>
      <c r="AN31" s="3">
        <f t="shared" si="23"/>
        <v>181118.41548043338</v>
      </c>
      <c r="AO31" s="3">
        <f t="shared" si="23"/>
        <v>181118.41548043338</v>
      </c>
      <c r="AP31" s="3">
        <f t="shared" si="23"/>
        <v>181118.41548043338</v>
      </c>
      <c r="AQ31" s="3">
        <f t="shared" si="23"/>
        <v>181118.41548043338</v>
      </c>
      <c r="AR31" s="3">
        <f t="shared" si="23"/>
        <v>181118.41548043338</v>
      </c>
      <c r="AS31" s="3">
        <f t="shared" si="23"/>
        <v>181118.41548043338</v>
      </c>
      <c r="AT31" s="3">
        <f t="shared" si="23"/>
        <v>181118.41548043338</v>
      </c>
      <c r="AU31" s="3">
        <f t="shared" si="23"/>
        <v>181118.41548043338</v>
      </c>
      <c r="AV31" s="3">
        <f t="shared" si="23"/>
        <v>181118.41548043338</v>
      </c>
      <c r="AW31" s="3">
        <f t="shared" si="23"/>
        <v>181118.41548043338</v>
      </c>
      <c r="AX31" s="3">
        <f t="shared" si="23"/>
        <v>181118.41548043338</v>
      </c>
      <c r="AY31" s="3">
        <f t="shared" si="23"/>
        <v>181118.41548043338</v>
      </c>
      <c r="AZ31" s="3">
        <f t="shared" si="23"/>
        <v>181118.41548043338</v>
      </c>
      <c r="BA31" s="3">
        <f t="shared" si="23"/>
        <v>181118.41548043338</v>
      </c>
      <c r="BB31" s="3">
        <f t="shared" si="23"/>
        <v>181118.41548043338</v>
      </c>
      <c r="BC31" s="3">
        <f t="shared" si="23"/>
        <v>181118.41548043338</v>
      </c>
      <c r="BD31" s="3">
        <f t="shared" si="23"/>
        <v>181118.41548043338</v>
      </c>
      <c r="BE31" s="3">
        <f t="shared" si="23"/>
        <v>181118.41548043338</v>
      </c>
      <c r="BF31" s="3">
        <f t="shared" si="23"/>
        <v>181118.41548043338</v>
      </c>
      <c r="BG31" s="3">
        <f t="shared" si="23"/>
        <v>181118.41548043338</v>
      </c>
      <c r="BH31" s="3">
        <f t="shared" si="23"/>
        <v>181118.41548043338</v>
      </c>
      <c r="BI31" s="3">
        <f t="shared" si="23"/>
        <v>181118.41548043338</v>
      </c>
      <c r="BJ31" s="3">
        <f t="shared" si="23"/>
        <v>181118.41548043338</v>
      </c>
      <c r="BK31" s="3">
        <f t="shared" si="23"/>
        <v>181118.41548043338</v>
      </c>
      <c r="BL31" s="3">
        <f t="shared" si="23"/>
        <v>181118.41548043338</v>
      </c>
      <c r="BM31" s="3">
        <f t="shared" si="23"/>
        <v>181118.41548043338</v>
      </c>
      <c r="BN31" s="3">
        <f t="shared" si="23"/>
        <v>181118.41548043338</v>
      </c>
      <c r="BO31" s="3">
        <f t="shared" si="23"/>
        <v>181118.41548043338</v>
      </c>
      <c r="BP31" s="3">
        <f t="shared" ref="BP31:CH31" si="24">IF(SUM($C$19:$N$19)=0,0,BO31+BP13)</f>
        <v>181118.41548043338</v>
      </c>
      <c r="BQ31" s="3">
        <f t="shared" si="24"/>
        <v>181118.41548043338</v>
      </c>
      <c r="BR31" s="3">
        <f t="shared" si="24"/>
        <v>181118.41548043338</v>
      </c>
      <c r="BS31" s="3">
        <f t="shared" si="24"/>
        <v>181118.41548043338</v>
      </c>
      <c r="BT31" s="3">
        <f t="shared" si="24"/>
        <v>181118.41548043338</v>
      </c>
      <c r="BU31" s="3">
        <f t="shared" si="24"/>
        <v>181118.41548043338</v>
      </c>
      <c r="BV31" s="3">
        <f t="shared" si="24"/>
        <v>181118.41548043338</v>
      </c>
      <c r="BW31" s="3">
        <f t="shared" si="24"/>
        <v>181118.41548043338</v>
      </c>
      <c r="BX31" s="3">
        <f t="shared" si="24"/>
        <v>181118.41548043338</v>
      </c>
      <c r="BY31" s="3">
        <f t="shared" si="24"/>
        <v>181118.41548043338</v>
      </c>
      <c r="BZ31" s="3">
        <f t="shared" si="24"/>
        <v>181118.41548043338</v>
      </c>
      <c r="CA31" s="3">
        <f t="shared" si="24"/>
        <v>181118.41548043338</v>
      </c>
      <c r="CB31" s="3">
        <f t="shared" si="24"/>
        <v>181118.41548043338</v>
      </c>
      <c r="CC31" s="3">
        <f t="shared" si="24"/>
        <v>181118.41548043338</v>
      </c>
      <c r="CD31" s="3">
        <f t="shared" si="24"/>
        <v>181118.41548043338</v>
      </c>
      <c r="CE31" s="3">
        <f t="shared" si="24"/>
        <v>181118.41548043338</v>
      </c>
      <c r="CF31" s="3">
        <f t="shared" si="24"/>
        <v>181118.41548043338</v>
      </c>
      <c r="CG31" s="3">
        <f t="shared" si="24"/>
        <v>181118.41548043338</v>
      </c>
      <c r="CH31" s="12">
        <f t="shared" si="24"/>
        <v>181118.41548043338</v>
      </c>
    </row>
    <row r="32" spans="1:86" ht="15" customHeight="1" x14ac:dyDescent="0.25">
      <c r="A32" s="600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111013.09322038211</v>
      </c>
      <c r="F32" s="3">
        <f t="shared" si="25"/>
        <v>111013.09322038211</v>
      </c>
      <c r="G32" s="3">
        <f t="shared" si="25"/>
        <v>111013.09322038211</v>
      </c>
      <c r="H32" s="3">
        <f t="shared" si="25"/>
        <v>111013.09322038211</v>
      </c>
      <c r="I32" s="3">
        <f t="shared" si="25"/>
        <v>301778.22239948087</v>
      </c>
      <c r="J32" s="3">
        <f t="shared" si="25"/>
        <v>359386.94611737208</v>
      </c>
      <c r="K32" s="3">
        <f t="shared" si="25"/>
        <v>359386.94611737208</v>
      </c>
      <c r="L32" s="3">
        <f t="shared" si="25"/>
        <v>394377.14645895234</v>
      </c>
      <c r="M32" s="3">
        <f t="shared" si="25"/>
        <v>394377.14645895234</v>
      </c>
      <c r="N32" s="3">
        <f t="shared" si="25"/>
        <v>417124.74832687527</v>
      </c>
      <c r="O32" s="3">
        <f t="shared" si="25"/>
        <v>417124.74832687527</v>
      </c>
      <c r="P32" s="3">
        <f t="shared" si="25"/>
        <v>417124.74832687527</v>
      </c>
      <c r="Q32" s="3">
        <f t="shared" si="25"/>
        <v>417124.74832687527</v>
      </c>
      <c r="R32" s="3">
        <f t="shared" si="25"/>
        <v>417124.74832687527</v>
      </c>
      <c r="S32" s="3">
        <f t="shared" si="25"/>
        <v>417124.74832687527</v>
      </c>
      <c r="T32" s="3">
        <f t="shared" si="25"/>
        <v>417124.74832687527</v>
      </c>
      <c r="U32" s="3">
        <f t="shared" si="25"/>
        <v>417124.74832687527</v>
      </c>
      <c r="V32" s="3">
        <f t="shared" si="25"/>
        <v>417124.74832687527</v>
      </c>
      <c r="W32" s="3">
        <f t="shared" si="25"/>
        <v>417124.74832687527</v>
      </c>
      <c r="X32" s="3">
        <f t="shared" si="25"/>
        <v>417124.74832687527</v>
      </c>
      <c r="Y32" s="3">
        <f t="shared" si="25"/>
        <v>417124.74832687527</v>
      </c>
      <c r="Z32" s="3">
        <f t="shared" si="25"/>
        <v>417124.74832687527</v>
      </c>
      <c r="AA32" s="3">
        <f t="shared" si="25"/>
        <v>417124.74832687527</v>
      </c>
      <c r="AB32" s="3">
        <f t="shared" si="25"/>
        <v>417124.74832687527</v>
      </c>
      <c r="AC32" s="3">
        <f t="shared" si="25"/>
        <v>417124.74832687527</v>
      </c>
      <c r="AD32" s="3">
        <f t="shared" si="25"/>
        <v>417124.74832687527</v>
      </c>
      <c r="AE32" s="3">
        <f t="shared" si="25"/>
        <v>417124.74832687527</v>
      </c>
      <c r="AF32" s="3">
        <f t="shared" si="25"/>
        <v>417124.74832687527</v>
      </c>
      <c r="AG32" s="3">
        <f t="shared" si="25"/>
        <v>417124.74832687527</v>
      </c>
      <c r="AH32" s="3">
        <f t="shared" si="25"/>
        <v>417124.74832687527</v>
      </c>
      <c r="AI32" s="3">
        <f t="shared" si="25"/>
        <v>417124.74832687527</v>
      </c>
      <c r="AJ32" s="3">
        <f t="shared" si="25"/>
        <v>417124.74832687527</v>
      </c>
      <c r="AK32" s="3">
        <f t="shared" si="25"/>
        <v>417124.74832687527</v>
      </c>
      <c r="AL32" s="3">
        <f t="shared" si="25"/>
        <v>417124.74832687527</v>
      </c>
      <c r="AM32" s="3">
        <f t="shared" si="25"/>
        <v>417124.74832687527</v>
      </c>
      <c r="AN32" s="3">
        <f t="shared" si="25"/>
        <v>417124.74832687527</v>
      </c>
      <c r="AO32" s="3">
        <f t="shared" si="25"/>
        <v>417124.74832687527</v>
      </c>
      <c r="AP32" s="3">
        <f t="shared" si="25"/>
        <v>417124.74832687527</v>
      </c>
      <c r="AQ32" s="3">
        <f t="shared" si="25"/>
        <v>417124.74832687527</v>
      </c>
      <c r="AR32" s="3">
        <f t="shared" si="25"/>
        <v>417124.74832687527</v>
      </c>
      <c r="AS32" s="3">
        <f t="shared" si="25"/>
        <v>417124.74832687527</v>
      </c>
      <c r="AT32" s="3">
        <f t="shared" si="25"/>
        <v>417124.74832687527</v>
      </c>
      <c r="AU32" s="3">
        <f t="shared" si="25"/>
        <v>417124.74832687527</v>
      </c>
      <c r="AV32" s="3">
        <f t="shared" si="25"/>
        <v>417124.74832687527</v>
      </c>
      <c r="AW32" s="3">
        <f t="shared" si="25"/>
        <v>417124.74832687527</v>
      </c>
      <c r="AX32" s="3">
        <f t="shared" si="25"/>
        <v>417124.74832687527</v>
      </c>
      <c r="AY32" s="3">
        <f t="shared" si="25"/>
        <v>417124.74832687527</v>
      </c>
      <c r="AZ32" s="3">
        <f t="shared" si="25"/>
        <v>417124.74832687527</v>
      </c>
      <c r="BA32" s="3">
        <f t="shared" si="25"/>
        <v>417124.74832687527</v>
      </c>
      <c r="BB32" s="3">
        <f t="shared" si="25"/>
        <v>417124.74832687527</v>
      </c>
      <c r="BC32" s="3">
        <f t="shared" si="25"/>
        <v>417124.74832687527</v>
      </c>
      <c r="BD32" s="3">
        <f t="shared" si="25"/>
        <v>417124.74832687527</v>
      </c>
      <c r="BE32" s="3">
        <f t="shared" si="25"/>
        <v>417124.74832687527</v>
      </c>
      <c r="BF32" s="3">
        <f t="shared" si="25"/>
        <v>417124.74832687527</v>
      </c>
      <c r="BG32" s="3">
        <f t="shared" si="25"/>
        <v>417124.74832687527</v>
      </c>
      <c r="BH32" s="3">
        <f t="shared" si="25"/>
        <v>417124.74832687527</v>
      </c>
      <c r="BI32" s="3">
        <f t="shared" si="25"/>
        <v>417124.74832687527</v>
      </c>
      <c r="BJ32" s="3">
        <f t="shared" si="25"/>
        <v>417124.74832687527</v>
      </c>
      <c r="BK32" s="3">
        <f t="shared" si="25"/>
        <v>417124.74832687527</v>
      </c>
      <c r="BL32" s="3">
        <f t="shared" si="25"/>
        <v>417124.74832687527</v>
      </c>
      <c r="BM32" s="3">
        <f t="shared" si="25"/>
        <v>417124.74832687527</v>
      </c>
      <c r="BN32" s="3">
        <f t="shared" si="25"/>
        <v>417124.74832687527</v>
      </c>
      <c r="BO32" s="3">
        <f t="shared" si="25"/>
        <v>417124.74832687527</v>
      </c>
      <c r="BP32" s="3">
        <f t="shared" ref="BP32:CH32" si="26">IF(SUM($C$19:$N$19)=0,0,BO32+BP14)</f>
        <v>417124.74832687527</v>
      </c>
      <c r="BQ32" s="3">
        <f t="shared" si="26"/>
        <v>417124.74832687527</v>
      </c>
      <c r="BR32" s="3">
        <f t="shared" si="26"/>
        <v>417124.74832687527</v>
      </c>
      <c r="BS32" s="3">
        <f t="shared" si="26"/>
        <v>417124.74832687527</v>
      </c>
      <c r="BT32" s="3">
        <f t="shared" si="26"/>
        <v>417124.74832687527</v>
      </c>
      <c r="BU32" s="3">
        <f t="shared" si="26"/>
        <v>417124.74832687527</v>
      </c>
      <c r="BV32" s="3">
        <f t="shared" si="26"/>
        <v>417124.74832687527</v>
      </c>
      <c r="BW32" s="3">
        <f t="shared" si="26"/>
        <v>417124.74832687527</v>
      </c>
      <c r="BX32" s="3">
        <f t="shared" si="26"/>
        <v>417124.74832687527</v>
      </c>
      <c r="BY32" s="3">
        <f t="shared" si="26"/>
        <v>417124.74832687527</v>
      </c>
      <c r="BZ32" s="3">
        <f t="shared" si="26"/>
        <v>417124.74832687527</v>
      </c>
      <c r="CA32" s="3">
        <f t="shared" si="26"/>
        <v>417124.74832687527</v>
      </c>
      <c r="CB32" s="3">
        <f t="shared" si="26"/>
        <v>417124.74832687527</v>
      </c>
      <c r="CC32" s="3">
        <f t="shared" si="26"/>
        <v>417124.74832687527</v>
      </c>
      <c r="CD32" s="3">
        <f t="shared" si="26"/>
        <v>417124.74832687527</v>
      </c>
      <c r="CE32" s="3">
        <f t="shared" si="26"/>
        <v>417124.74832687527</v>
      </c>
      <c r="CF32" s="3">
        <f t="shared" si="26"/>
        <v>417124.74832687527</v>
      </c>
      <c r="CG32" s="3">
        <f t="shared" si="26"/>
        <v>417124.74832687527</v>
      </c>
      <c r="CH32" s="12">
        <f t="shared" si="26"/>
        <v>417124.74832687527</v>
      </c>
    </row>
    <row r="33" spans="1:86" x14ac:dyDescent="0.25">
      <c r="A33" s="600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4518724</v>
      </c>
      <c r="K33" s="3">
        <f t="shared" si="27"/>
        <v>4582676.4032407124</v>
      </c>
      <c r="L33" s="3">
        <f t="shared" si="27"/>
        <v>4582676.4032407124</v>
      </c>
      <c r="M33" s="3">
        <f t="shared" si="27"/>
        <v>4602572.3633554848</v>
      </c>
      <c r="N33" s="3">
        <f t="shared" si="27"/>
        <v>4602572.3633554848</v>
      </c>
      <c r="O33" s="3">
        <f t="shared" si="27"/>
        <v>4602572.3633554848</v>
      </c>
      <c r="P33" s="3">
        <f t="shared" si="27"/>
        <v>4602572.3633554848</v>
      </c>
      <c r="Q33" s="3">
        <f t="shared" si="27"/>
        <v>4602572.3633554848</v>
      </c>
      <c r="R33" s="3">
        <f t="shared" si="27"/>
        <v>4602572.3633554848</v>
      </c>
      <c r="S33" s="3">
        <f t="shared" si="27"/>
        <v>4602572.3633554848</v>
      </c>
      <c r="T33" s="3">
        <f t="shared" si="27"/>
        <v>4602572.3633554848</v>
      </c>
      <c r="U33" s="3">
        <f t="shared" si="27"/>
        <v>4602572.3633554848</v>
      </c>
      <c r="V33" s="3">
        <f t="shared" si="27"/>
        <v>4602572.3633554848</v>
      </c>
      <c r="W33" s="3">
        <f t="shared" si="27"/>
        <v>4602572.3633554848</v>
      </c>
      <c r="X33" s="3">
        <f t="shared" si="27"/>
        <v>4602572.3633554848</v>
      </c>
      <c r="Y33" s="3">
        <f t="shared" si="27"/>
        <v>4602572.3633554848</v>
      </c>
      <c r="Z33" s="3">
        <f t="shared" si="27"/>
        <v>4602572.3633554848</v>
      </c>
      <c r="AA33" s="3">
        <f t="shared" si="27"/>
        <v>4602572.3633554848</v>
      </c>
      <c r="AB33" s="3">
        <f t="shared" si="27"/>
        <v>4602572.3633554848</v>
      </c>
      <c r="AC33" s="3">
        <f t="shared" si="27"/>
        <v>4602572.3633554848</v>
      </c>
      <c r="AD33" s="3">
        <f t="shared" si="27"/>
        <v>4602572.3633554848</v>
      </c>
      <c r="AE33" s="3">
        <f t="shared" si="27"/>
        <v>4602572.3633554848</v>
      </c>
      <c r="AF33" s="3">
        <f t="shared" si="27"/>
        <v>4602572.3633554848</v>
      </c>
      <c r="AG33" s="3">
        <f t="shared" si="27"/>
        <v>4602572.3633554848</v>
      </c>
      <c r="AH33" s="3">
        <f t="shared" si="27"/>
        <v>4602572.3633554848</v>
      </c>
      <c r="AI33" s="3">
        <f t="shared" si="27"/>
        <v>4602572.3633554848</v>
      </c>
      <c r="AJ33" s="3">
        <f t="shared" si="27"/>
        <v>4602572.3633554848</v>
      </c>
      <c r="AK33" s="3">
        <f t="shared" si="27"/>
        <v>4602572.3633554848</v>
      </c>
      <c r="AL33" s="3">
        <f t="shared" si="27"/>
        <v>4602572.3633554848</v>
      </c>
      <c r="AM33" s="3">
        <f t="shared" si="27"/>
        <v>4602572.3633554848</v>
      </c>
      <c r="AN33" s="3">
        <f t="shared" si="27"/>
        <v>4602572.3633554848</v>
      </c>
      <c r="AO33" s="3">
        <f t="shared" si="27"/>
        <v>4602572.3633554848</v>
      </c>
      <c r="AP33" s="3">
        <f t="shared" si="27"/>
        <v>4602572.3633554848</v>
      </c>
      <c r="AQ33" s="3">
        <f t="shared" si="27"/>
        <v>4602572.3633554848</v>
      </c>
      <c r="AR33" s="3">
        <f t="shared" si="27"/>
        <v>4602572.3633554848</v>
      </c>
      <c r="AS33" s="3">
        <f t="shared" si="27"/>
        <v>4602572.3633554848</v>
      </c>
      <c r="AT33" s="3">
        <f t="shared" si="27"/>
        <v>4602572.3633554848</v>
      </c>
      <c r="AU33" s="3">
        <f t="shared" si="27"/>
        <v>4602572.3633554848</v>
      </c>
      <c r="AV33" s="3">
        <f t="shared" si="27"/>
        <v>4602572.3633554848</v>
      </c>
      <c r="AW33" s="3">
        <f t="shared" si="27"/>
        <v>4602572.3633554848</v>
      </c>
      <c r="AX33" s="3">
        <f t="shared" si="27"/>
        <v>4602572.3633554848</v>
      </c>
      <c r="AY33" s="3">
        <f t="shared" si="27"/>
        <v>4602572.3633554848</v>
      </c>
      <c r="AZ33" s="3">
        <f t="shared" si="27"/>
        <v>4602572.3633554848</v>
      </c>
      <c r="BA33" s="3">
        <f t="shared" si="27"/>
        <v>4602572.3633554848</v>
      </c>
      <c r="BB33" s="3">
        <f t="shared" si="27"/>
        <v>4602572.3633554848</v>
      </c>
      <c r="BC33" s="3">
        <f t="shared" si="27"/>
        <v>4602572.3633554848</v>
      </c>
      <c r="BD33" s="3">
        <f t="shared" si="27"/>
        <v>4602572.3633554848</v>
      </c>
      <c r="BE33" s="3">
        <f t="shared" si="27"/>
        <v>4602572.3633554848</v>
      </c>
      <c r="BF33" s="3">
        <f t="shared" si="27"/>
        <v>4602572.3633554848</v>
      </c>
      <c r="BG33" s="3">
        <f t="shared" si="27"/>
        <v>4602572.3633554848</v>
      </c>
      <c r="BH33" s="3">
        <f t="shared" si="27"/>
        <v>4602572.3633554848</v>
      </c>
      <c r="BI33" s="3">
        <f t="shared" si="27"/>
        <v>4602572.3633554848</v>
      </c>
      <c r="BJ33" s="3">
        <f t="shared" si="27"/>
        <v>4602572.3633554848</v>
      </c>
      <c r="BK33" s="3">
        <f t="shared" si="27"/>
        <v>4602572.3633554848</v>
      </c>
      <c r="BL33" s="3">
        <f t="shared" si="27"/>
        <v>4602572.3633554848</v>
      </c>
      <c r="BM33" s="3">
        <f t="shared" si="27"/>
        <v>4602572.3633554848</v>
      </c>
      <c r="BN33" s="3">
        <f t="shared" si="27"/>
        <v>4602572.3633554848</v>
      </c>
      <c r="BO33" s="3">
        <f t="shared" si="27"/>
        <v>4602572.3633554848</v>
      </c>
      <c r="BP33" s="3">
        <f t="shared" ref="BP33:CH33" si="28">IF(SUM($C$19:$N$19)=0,0,BO33+BP15)</f>
        <v>4602572.3633554848</v>
      </c>
      <c r="BQ33" s="3">
        <f t="shared" si="28"/>
        <v>4602572.3633554848</v>
      </c>
      <c r="BR33" s="3">
        <f t="shared" si="28"/>
        <v>4602572.3633554848</v>
      </c>
      <c r="BS33" s="3">
        <f t="shared" si="28"/>
        <v>4602572.3633554848</v>
      </c>
      <c r="BT33" s="3">
        <f t="shared" si="28"/>
        <v>4602572.3633554848</v>
      </c>
      <c r="BU33" s="3">
        <f t="shared" si="28"/>
        <v>4602572.3633554848</v>
      </c>
      <c r="BV33" s="3">
        <f t="shared" si="28"/>
        <v>4602572.3633554848</v>
      </c>
      <c r="BW33" s="3">
        <f t="shared" si="28"/>
        <v>4602572.3633554848</v>
      </c>
      <c r="BX33" s="3">
        <f t="shared" si="28"/>
        <v>4602572.3633554848</v>
      </c>
      <c r="BY33" s="3">
        <f t="shared" si="28"/>
        <v>4602572.3633554848</v>
      </c>
      <c r="BZ33" s="3">
        <f t="shared" si="28"/>
        <v>4602572.3633554848</v>
      </c>
      <c r="CA33" s="3">
        <f t="shared" si="28"/>
        <v>4602572.3633554848</v>
      </c>
      <c r="CB33" s="3">
        <f t="shared" si="28"/>
        <v>4602572.3633554848</v>
      </c>
      <c r="CC33" s="3">
        <f t="shared" si="28"/>
        <v>4602572.3633554848</v>
      </c>
      <c r="CD33" s="3">
        <f t="shared" si="28"/>
        <v>4602572.3633554848</v>
      </c>
      <c r="CE33" s="3">
        <f t="shared" si="28"/>
        <v>4602572.3633554848</v>
      </c>
      <c r="CF33" s="3">
        <f t="shared" si="28"/>
        <v>4602572.3633554848</v>
      </c>
      <c r="CG33" s="3">
        <f t="shared" si="28"/>
        <v>4602572.3633554848</v>
      </c>
      <c r="CH33" s="12">
        <f t="shared" si="28"/>
        <v>4602572.3633554848</v>
      </c>
    </row>
    <row r="34" spans="1:86" x14ac:dyDescent="0.25">
      <c r="A34" s="600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0</v>
      </c>
      <c r="E34" s="3">
        <f t="shared" si="29"/>
        <v>0</v>
      </c>
      <c r="F34" s="3">
        <f t="shared" si="29"/>
        <v>0</v>
      </c>
      <c r="G34" s="3">
        <f t="shared" si="29"/>
        <v>0</v>
      </c>
      <c r="H34" s="3">
        <f t="shared" si="29"/>
        <v>0</v>
      </c>
      <c r="I34" s="3">
        <f t="shared" si="29"/>
        <v>0</v>
      </c>
      <c r="J34" s="3">
        <f t="shared" si="29"/>
        <v>4975.5002183256811</v>
      </c>
      <c r="K34" s="3">
        <f t="shared" si="29"/>
        <v>20822.506754363276</v>
      </c>
      <c r="L34" s="3">
        <f t="shared" si="29"/>
        <v>20822.506754363276</v>
      </c>
      <c r="M34" s="3">
        <f t="shared" si="29"/>
        <v>34382.917595483363</v>
      </c>
      <c r="N34" s="3">
        <f t="shared" si="29"/>
        <v>829527.29286839045</v>
      </c>
      <c r="O34" s="3">
        <f t="shared" si="29"/>
        <v>829527.29286839045</v>
      </c>
      <c r="P34" s="3">
        <f t="shared" si="29"/>
        <v>829527.29286839045</v>
      </c>
      <c r="Q34" s="3">
        <f t="shared" si="29"/>
        <v>829527.29286839045</v>
      </c>
      <c r="R34" s="3">
        <f t="shared" si="29"/>
        <v>829527.29286839045</v>
      </c>
      <c r="S34" s="3">
        <f t="shared" si="29"/>
        <v>829527.29286839045</v>
      </c>
      <c r="T34" s="3">
        <f t="shared" si="29"/>
        <v>829527.29286839045</v>
      </c>
      <c r="U34" s="3">
        <f t="shared" si="29"/>
        <v>829527.29286839045</v>
      </c>
      <c r="V34" s="3">
        <f t="shared" si="29"/>
        <v>829527.29286839045</v>
      </c>
      <c r="W34" s="3">
        <f t="shared" si="29"/>
        <v>829527.29286839045</v>
      </c>
      <c r="X34" s="3">
        <f t="shared" si="29"/>
        <v>829527.29286839045</v>
      </c>
      <c r="Y34" s="3">
        <f t="shared" si="29"/>
        <v>829527.29286839045</v>
      </c>
      <c r="Z34" s="3">
        <f t="shared" si="29"/>
        <v>829527.29286839045</v>
      </c>
      <c r="AA34" s="3">
        <f t="shared" si="29"/>
        <v>829527.29286839045</v>
      </c>
      <c r="AB34" s="3">
        <f t="shared" si="29"/>
        <v>829527.29286839045</v>
      </c>
      <c r="AC34" s="3">
        <f t="shared" si="29"/>
        <v>829527.29286839045</v>
      </c>
      <c r="AD34" s="3">
        <f t="shared" si="29"/>
        <v>829527.29286839045</v>
      </c>
      <c r="AE34" s="3">
        <f t="shared" si="29"/>
        <v>829527.29286839045</v>
      </c>
      <c r="AF34" s="3">
        <f t="shared" si="29"/>
        <v>829527.29286839045</v>
      </c>
      <c r="AG34" s="3">
        <f t="shared" si="29"/>
        <v>829527.29286839045</v>
      </c>
      <c r="AH34" s="3">
        <f t="shared" si="29"/>
        <v>829527.29286839045</v>
      </c>
      <c r="AI34" s="3">
        <f t="shared" si="29"/>
        <v>829527.29286839045</v>
      </c>
      <c r="AJ34" s="3">
        <f t="shared" si="29"/>
        <v>829527.29286839045</v>
      </c>
      <c r="AK34" s="3">
        <f t="shared" si="29"/>
        <v>829527.29286839045</v>
      </c>
      <c r="AL34" s="3">
        <f t="shared" si="29"/>
        <v>829527.29286839045</v>
      </c>
      <c r="AM34" s="3">
        <f t="shared" si="29"/>
        <v>829527.29286839045</v>
      </c>
      <c r="AN34" s="3">
        <f t="shared" si="29"/>
        <v>829527.29286839045</v>
      </c>
      <c r="AO34" s="3">
        <f t="shared" si="29"/>
        <v>829527.29286839045</v>
      </c>
      <c r="AP34" s="3">
        <f t="shared" si="29"/>
        <v>829527.29286839045</v>
      </c>
      <c r="AQ34" s="3">
        <f t="shared" si="29"/>
        <v>829527.29286839045</v>
      </c>
      <c r="AR34" s="3">
        <f t="shared" si="29"/>
        <v>829527.29286839045</v>
      </c>
      <c r="AS34" s="3">
        <f t="shared" si="29"/>
        <v>829527.29286839045</v>
      </c>
      <c r="AT34" s="3">
        <f t="shared" si="29"/>
        <v>829527.29286839045</v>
      </c>
      <c r="AU34" s="3">
        <f t="shared" si="29"/>
        <v>829527.29286839045</v>
      </c>
      <c r="AV34" s="3">
        <f t="shared" si="29"/>
        <v>829527.29286839045</v>
      </c>
      <c r="AW34" s="3">
        <f t="shared" si="29"/>
        <v>829527.29286839045</v>
      </c>
      <c r="AX34" s="3">
        <f t="shared" si="29"/>
        <v>829527.29286839045</v>
      </c>
      <c r="AY34" s="3">
        <f t="shared" si="29"/>
        <v>829527.29286839045</v>
      </c>
      <c r="AZ34" s="3">
        <f t="shared" si="29"/>
        <v>829527.29286839045</v>
      </c>
      <c r="BA34" s="3">
        <f t="shared" si="29"/>
        <v>829527.29286839045</v>
      </c>
      <c r="BB34" s="3">
        <f t="shared" si="29"/>
        <v>829527.29286839045</v>
      </c>
      <c r="BC34" s="3">
        <f t="shared" si="29"/>
        <v>829527.29286839045</v>
      </c>
      <c r="BD34" s="3">
        <f t="shared" si="29"/>
        <v>829527.29286839045</v>
      </c>
      <c r="BE34" s="3">
        <f t="shared" si="29"/>
        <v>829527.29286839045</v>
      </c>
      <c r="BF34" s="3">
        <f t="shared" si="29"/>
        <v>829527.29286839045</v>
      </c>
      <c r="BG34" s="3">
        <f t="shared" si="29"/>
        <v>829527.29286839045</v>
      </c>
      <c r="BH34" s="3">
        <f t="shared" si="29"/>
        <v>829527.29286839045</v>
      </c>
      <c r="BI34" s="3">
        <f t="shared" si="29"/>
        <v>829527.29286839045</v>
      </c>
      <c r="BJ34" s="3">
        <f t="shared" si="29"/>
        <v>829527.29286839045</v>
      </c>
      <c r="BK34" s="3">
        <f t="shared" si="29"/>
        <v>829527.29286839045</v>
      </c>
      <c r="BL34" s="3">
        <f t="shared" si="29"/>
        <v>829527.29286839045</v>
      </c>
      <c r="BM34" s="3">
        <f t="shared" si="29"/>
        <v>829527.29286839045</v>
      </c>
      <c r="BN34" s="3">
        <f t="shared" si="29"/>
        <v>829527.29286839045</v>
      </c>
      <c r="BO34" s="3">
        <f t="shared" si="29"/>
        <v>829527.29286839045</v>
      </c>
      <c r="BP34" s="3">
        <f t="shared" ref="BP34:CH34" si="30">IF(SUM($C$19:$N$19)=0,0,BO34+BP16)</f>
        <v>829527.29286839045</v>
      </c>
      <c r="BQ34" s="3">
        <f t="shared" si="30"/>
        <v>829527.29286839045</v>
      </c>
      <c r="BR34" s="3">
        <f t="shared" si="30"/>
        <v>829527.29286839045</v>
      </c>
      <c r="BS34" s="3">
        <f t="shared" si="30"/>
        <v>829527.29286839045</v>
      </c>
      <c r="BT34" s="3">
        <f t="shared" si="30"/>
        <v>829527.29286839045</v>
      </c>
      <c r="BU34" s="3">
        <f t="shared" si="30"/>
        <v>829527.29286839045</v>
      </c>
      <c r="BV34" s="3">
        <f t="shared" si="30"/>
        <v>829527.29286839045</v>
      </c>
      <c r="BW34" s="3">
        <f t="shared" si="30"/>
        <v>829527.29286839045</v>
      </c>
      <c r="BX34" s="3">
        <f t="shared" si="30"/>
        <v>829527.29286839045</v>
      </c>
      <c r="BY34" s="3">
        <f t="shared" si="30"/>
        <v>829527.29286839045</v>
      </c>
      <c r="BZ34" s="3">
        <f t="shared" si="30"/>
        <v>829527.29286839045</v>
      </c>
      <c r="CA34" s="3">
        <f t="shared" si="30"/>
        <v>829527.29286839045</v>
      </c>
      <c r="CB34" s="3">
        <f t="shared" si="30"/>
        <v>829527.29286839045</v>
      </c>
      <c r="CC34" s="3">
        <f t="shared" si="30"/>
        <v>829527.29286839045</v>
      </c>
      <c r="CD34" s="3">
        <f t="shared" si="30"/>
        <v>829527.29286839045</v>
      </c>
      <c r="CE34" s="3">
        <f t="shared" si="30"/>
        <v>829527.29286839045</v>
      </c>
      <c r="CF34" s="3">
        <f t="shared" si="30"/>
        <v>829527.29286839045</v>
      </c>
      <c r="CG34" s="3">
        <f t="shared" si="30"/>
        <v>829527.29286839045</v>
      </c>
      <c r="CH34" s="12">
        <f t="shared" si="30"/>
        <v>829527.29286839045</v>
      </c>
    </row>
    <row r="35" spans="1:86" x14ac:dyDescent="0.25">
      <c r="A35" s="600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44811.92520836489</v>
      </c>
      <c r="L35" s="3">
        <f t="shared" si="31"/>
        <v>44811.92520836489</v>
      </c>
      <c r="M35" s="3">
        <f t="shared" si="31"/>
        <v>44811.92520836489</v>
      </c>
      <c r="N35" s="3">
        <f t="shared" si="31"/>
        <v>44811.92520836489</v>
      </c>
      <c r="O35" s="3">
        <f t="shared" si="31"/>
        <v>44811.92520836489</v>
      </c>
      <c r="P35" s="3">
        <f t="shared" si="31"/>
        <v>44811.92520836489</v>
      </c>
      <c r="Q35" s="3">
        <f t="shared" si="31"/>
        <v>44811.92520836489</v>
      </c>
      <c r="R35" s="3">
        <f t="shared" si="31"/>
        <v>44811.92520836489</v>
      </c>
      <c r="S35" s="3">
        <f t="shared" si="31"/>
        <v>44811.92520836489</v>
      </c>
      <c r="T35" s="3">
        <f t="shared" si="31"/>
        <v>44811.92520836489</v>
      </c>
      <c r="U35" s="3">
        <f t="shared" si="31"/>
        <v>44811.92520836489</v>
      </c>
      <c r="V35" s="3">
        <f t="shared" si="31"/>
        <v>44811.92520836489</v>
      </c>
      <c r="W35" s="3">
        <f t="shared" si="31"/>
        <v>44811.92520836489</v>
      </c>
      <c r="X35" s="3">
        <f t="shared" si="31"/>
        <v>44811.92520836489</v>
      </c>
      <c r="Y35" s="3">
        <f t="shared" si="31"/>
        <v>44811.92520836489</v>
      </c>
      <c r="Z35" s="3">
        <f t="shared" si="31"/>
        <v>44811.92520836489</v>
      </c>
      <c r="AA35" s="3">
        <f t="shared" si="31"/>
        <v>44811.92520836489</v>
      </c>
      <c r="AB35" s="3">
        <f t="shared" si="31"/>
        <v>44811.92520836489</v>
      </c>
      <c r="AC35" s="3">
        <f t="shared" si="31"/>
        <v>44811.92520836489</v>
      </c>
      <c r="AD35" s="3">
        <f t="shared" si="31"/>
        <v>44811.92520836489</v>
      </c>
      <c r="AE35" s="3">
        <f t="shared" si="31"/>
        <v>44811.92520836489</v>
      </c>
      <c r="AF35" s="3">
        <f t="shared" si="31"/>
        <v>44811.92520836489</v>
      </c>
      <c r="AG35" s="3">
        <f t="shared" si="31"/>
        <v>44811.92520836489</v>
      </c>
      <c r="AH35" s="3">
        <f t="shared" si="31"/>
        <v>44811.92520836489</v>
      </c>
      <c r="AI35" s="3">
        <f t="shared" si="31"/>
        <v>44811.92520836489</v>
      </c>
      <c r="AJ35" s="3">
        <f t="shared" si="31"/>
        <v>44811.92520836489</v>
      </c>
      <c r="AK35" s="3">
        <f t="shared" si="31"/>
        <v>44811.92520836489</v>
      </c>
      <c r="AL35" s="3">
        <f t="shared" si="31"/>
        <v>44811.92520836489</v>
      </c>
      <c r="AM35" s="3">
        <f t="shared" si="31"/>
        <v>44811.92520836489</v>
      </c>
      <c r="AN35" s="3">
        <f t="shared" si="31"/>
        <v>44811.92520836489</v>
      </c>
      <c r="AO35" s="3">
        <f t="shared" si="31"/>
        <v>44811.92520836489</v>
      </c>
      <c r="AP35" s="3">
        <f t="shared" si="31"/>
        <v>44811.92520836489</v>
      </c>
      <c r="AQ35" s="3">
        <f t="shared" si="31"/>
        <v>44811.92520836489</v>
      </c>
      <c r="AR35" s="3">
        <f t="shared" si="31"/>
        <v>44811.92520836489</v>
      </c>
      <c r="AS35" s="3">
        <f t="shared" si="31"/>
        <v>44811.92520836489</v>
      </c>
      <c r="AT35" s="3">
        <f t="shared" si="31"/>
        <v>44811.92520836489</v>
      </c>
      <c r="AU35" s="3">
        <f t="shared" si="31"/>
        <v>44811.92520836489</v>
      </c>
      <c r="AV35" s="3">
        <f t="shared" si="31"/>
        <v>44811.92520836489</v>
      </c>
      <c r="AW35" s="3">
        <f t="shared" si="31"/>
        <v>44811.92520836489</v>
      </c>
      <c r="AX35" s="3">
        <f t="shared" si="31"/>
        <v>44811.92520836489</v>
      </c>
      <c r="AY35" s="3">
        <f t="shared" si="31"/>
        <v>44811.92520836489</v>
      </c>
      <c r="AZ35" s="3">
        <f t="shared" si="31"/>
        <v>44811.92520836489</v>
      </c>
      <c r="BA35" s="3">
        <f t="shared" si="31"/>
        <v>44811.92520836489</v>
      </c>
      <c r="BB35" s="3">
        <f t="shared" si="31"/>
        <v>44811.92520836489</v>
      </c>
      <c r="BC35" s="3">
        <f t="shared" si="31"/>
        <v>44811.92520836489</v>
      </c>
      <c r="BD35" s="3">
        <f t="shared" si="31"/>
        <v>44811.92520836489</v>
      </c>
      <c r="BE35" s="3">
        <f t="shared" si="31"/>
        <v>44811.92520836489</v>
      </c>
      <c r="BF35" s="3">
        <f t="shared" si="31"/>
        <v>44811.92520836489</v>
      </c>
      <c r="BG35" s="3">
        <f t="shared" si="31"/>
        <v>44811.92520836489</v>
      </c>
      <c r="BH35" s="3">
        <f t="shared" si="31"/>
        <v>44811.92520836489</v>
      </c>
      <c r="BI35" s="3">
        <f t="shared" si="31"/>
        <v>44811.92520836489</v>
      </c>
      <c r="BJ35" s="3">
        <f t="shared" si="31"/>
        <v>44811.92520836489</v>
      </c>
      <c r="BK35" s="3">
        <f t="shared" si="31"/>
        <v>44811.92520836489</v>
      </c>
      <c r="BL35" s="3">
        <f t="shared" si="31"/>
        <v>44811.92520836489</v>
      </c>
      <c r="BM35" s="3">
        <f t="shared" si="31"/>
        <v>44811.92520836489</v>
      </c>
      <c r="BN35" s="3">
        <f t="shared" si="31"/>
        <v>44811.92520836489</v>
      </c>
      <c r="BO35" s="3">
        <f t="shared" si="31"/>
        <v>44811.92520836489</v>
      </c>
      <c r="BP35" s="3">
        <f t="shared" ref="BP35:CH35" si="32">IF(SUM($C$19:$N$19)=0,0,BO35+BP17)</f>
        <v>44811.92520836489</v>
      </c>
      <c r="BQ35" s="3">
        <f t="shared" si="32"/>
        <v>44811.92520836489</v>
      </c>
      <c r="BR35" s="3">
        <f t="shared" si="32"/>
        <v>44811.92520836489</v>
      </c>
      <c r="BS35" s="3">
        <f t="shared" si="32"/>
        <v>44811.92520836489</v>
      </c>
      <c r="BT35" s="3">
        <f t="shared" si="32"/>
        <v>44811.92520836489</v>
      </c>
      <c r="BU35" s="3">
        <f t="shared" si="32"/>
        <v>44811.92520836489</v>
      </c>
      <c r="BV35" s="3">
        <f t="shared" si="32"/>
        <v>44811.92520836489</v>
      </c>
      <c r="BW35" s="3">
        <f t="shared" si="32"/>
        <v>44811.92520836489</v>
      </c>
      <c r="BX35" s="3">
        <f t="shared" si="32"/>
        <v>44811.92520836489</v>
      </c>
      <c r="BY35" s="3">
        <f t="shared" si="32"/>
        <v>44811.92520836489</v>
      </c>
      <c r="BZ35" s="3">
        <f t="shared" si="32"/>
        <v>44811.92520836489</v>
      </c>
      <c r="CA35" s="3">
        <f t="shared" si="32"/>
        <v>44811.92520836489</v>
      </c>
      <c r="CB35" s="3">
        <f t="shared" si="32"/>
        <v>44811.92520836489</v>
      </c>
      <c r="CC35" s="3">
        <f t="shared" si="32"/>
        <v>44811.92520836489</v>
      </c>
      <c r="CD35" s="3">
        <f t="shared" si="32"/>
        <v>44811.92520836489</v>
      </c>
      <c r="CE35" s="3">
        <f t="shared" si="32"/>
        <v>44811.92520836489</v>
      </c>
      <c r="CF35" s="3">
        <f t="shared" si="32"/>
        <v>44811.92520836489</v>
      </c>
      <c r="CG35" s="3">
        <f t="shared" si="32"/>
        <v>44811.92520836489</v>
      </c>
      <c r="CH35" s="12">
        <f t="shared" si="32"/>
        <v>44811.92520836489</v>
      </c>
    </row>
    <row r="36" spans="1:86" ht="15" customHeight="1" x14ac:dyDescent="0.25">
      <c r="A36" s="600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16" t="str">
        <f t="shared" si="6"/>
        <v>Monthly kWh</v>
      </c>
      <c r="C37" s="264">
        <f>SUM(C23:C36)</f>
        <v>0</v>
      </c>
      <c r="D37" s="264">
        <f t="shared" ref="D37:BO37" si="33">SUM(D23:D36)</f>
        <v>406991.01293953147</v>
      </c>
      <c r="E37" s="264">
        <f t="shared" si="33"/>
        <v>2271540.6374183288</v>
      </c>
      <c r="F37" s="264">
        <f t="shared" si="33"/>
        <v>4076405.2031362397</v>
      </c>
      <c r="G37" s="264">
        <f t="shared" si="33"/>
        <v>5956111.932634511</v>
      </c>
      <c r="H37" s="264">
        <f t="shared" si="33"/>
        <v>8717843.5074572656</v>
      </c>
      <c r="I37" s="264">
        <f t="shared" si="33"/>
        <v>9731575.145601064</v>
      </c>
      <c r="J37" s="264">
        <f t="shared" si="33"/>
        <v>19283072.516417276</v>
      </c>
      <c r="K37" s="264">
        <f t="shared" si="33"/>
        <v>26195981.67517636</v>
      </c>
      <c r="L37" s="264">
        <f t="shared" si="33"/>
        <v>30194762.628237478</v>
      </c>
      <c r="M37" s="264">
        <f t="shared" si="33"/>
        <v>33299033.564055275</v>
      </c>
      <c r="N37" s="264">
        <f t="shared" si="33"/>
        <v>52416383.75923124</v>
      </c>
      <c r="O37" s="264">
        <f t="shared" si="33"/>
        <v>52416383.75923124</v>
      </c>
      <c r="P37" s="264">
        <f t="shared" si="33"/>
        <v>52416383.75923124</v>
      </c>
      <c r="Q37" s="264">
        <f t="shared" si="33"/>
        <v>52416383.75923124</v>
      </c>
      <c r="R37" s="264">
        <f t="shared" si="33"/>
        <v>52416383.75923124</v>
      </c>
      <c r="S37" s="264">
        <f t="shared" si="33"/>
        <v>52416383.75923124</v>
      </c>
      <c r="T37" s="264">
        <f t="shared" si="33"/>
        <v>52416383.75923124</v>
      </c>
      <c r="U37" s="264">
        <f t="shared" si="33"/>
        <v>52416383.75923124</v>
      </c>
      <c r="V37" s="264">
        <f t="shared" si="33"/>
        <v>52416383.75923124</v>
      </c>
      <c r="W37" s="264">
        <f t="shared" si="33"/>
        <v>52416383.75923124</v>
      </c>
      <c r="X37" s="264">
        <f t="shared" si="33"/>
        <v>52416383.75923124</v>
      </c>
      <c r="Y37" s="264">
        <f t="shared" si="33"/>
        <v>52416383.75923124</v>
      </c>
      <c r="Z37" s="264">
        <f t="shared" si="33"/>
        <v>52416383.75923124</v>
      </c>
      <c r="AA37" s="264">
        <f t="shared" si="33"/>
        <v>52416383.75923124</v>
      </c>
      <c r="AB37" s="264">
        <f t="shared" si="33"/>
        <v>52416383.75923124</v>
      </c>
      <c r="AC37" s="264">
        <f t="shared" si="33"/>
        <v>52416383.75923124</v>
      </c>
      <c r="AD37" s="264">
        <f t="shared" si="33"/>
        <v>52416383.75923124</v>
      </c>
      <c r="AE37" s="264">
        <f t="shared" si="33"/>
        <v>52416383.75923124</v>
      </c>
      <c r="AF37" s="264">
        <f t="shared" si="33"/>
        <v>52416383.75923124</v>
      </c>
      <c r="AG37" s="264">
        <f t="shared" si="33"/>
        <v>52416383.75923124</v>
      </c>
      <c r="AH37" s="264">
        <f t="shared" si="33"/>
        <v>52416383.75923124</v>
      </c>
      <c r="AI37" s="264">
        <f t="shared" si="33"/>
        <v>52416383.75923124</v>
      </c>
      <c r="AJ37" s="264">
        <f t="shared" si="33"/>
        <v>52416383.75923124</v>
      </c>
      <c r="AK37" s="264">
        <f t="shared" si="33"/>
        <v>52416383.75923124</v>
      </c>
      <c r="AL37" s="264">
        <f t="shared" si="33"/>
        <v>52416383.75923124</v>
      </c>
      <c r="AM37" s="264">
        <f t="shared" si="33"/>
        <v>52416383.75923124</v>
      </c>
      <c r="AN37" s="264">
        <f t="shared" si="33"/>
        <v>52416383.75923124</v>
      </c>
      <c r="AO37" s="264">
        <f t="shared" si="33"/>
        <v>52416383.75923124</v>
      </c>
      <c r="AP37" s="264">
        <f t="shared" si="33"/>
        <v>52416383.75923124</v>
      </c>
      <c r="AQ37" s="264">
        <f t="shared" si="33"/>
        <v>52416383.75923124</v>
      </c>
      <c r="AR37" s="264">
        <f t="shared" si="33"/>
        <v>52416383.75923124</v>
      </c>
      <c r="AS37" s="264">
        <f t="shared" si="33"/>
        <v>52416383.75923124</v>
      </c>
      <c r="AT37" s="264">
        <f t="shared" si="33"/>
        <v>52416383.75923124</v>
      </c>
      <c r="AU37" s="264">
        <f t="shared" si="33"/>
        <v>52416383.75923124</v>
      </c>
      <c r="AV37" s="264">
        <f t="shared" si="33"/>
        <v>52416383.75923124</v>
      </c>
      <c r="AW37" s="264">
        <f t="shared" si="33"/>
        <v>52416383.75923124</v>
      </c>
      <c r="AX37" s="264">
        <f t="shared" si="33"/>
        <v>52416383.75923124</v>
      </c>
      <c r="AY37" s="264">
        <f t="shared" si="33"/>
        <v>52416383.75923124</v>
      </c>
      <c r="AZ37" s="264">
        <f t="shared" si="33"/>
        <v>52416383.75923124</v>
      </c>
      <c r="BA37" s="264">
        <f t="shared" si="33"/>
        <v>52416383.75923124</v>
      </c>
      <c r="BB37" s="264">
        <f t="shared" si="33"/>
        <v>52416383.75923124</v>
      </c>
      <c r="BC37" s="264">
        <f t="shared" si="33"/>
        <v>52416383.75923124</v>
      </c>
      <c r="BD37" s="264">
        <f t="shared" si="33"/>
        <v>52416383.75923124</v>
      </c>
      <c r="BE37" s="264">
        <f t="shared" si="33"/>
        <v>52416383.75923124</v>
      </c>
      <c r="BF37" s="264">
        <f t="shared" si="33"/>
        <v>52416383.75923124</v>
      </c>
      <c r="BG37" s="264">
        <f t="shared" si="33"/>
        <v>52416383.75923124</v>
      </c>
      <c r="BH37" s="264">
        <f t="shared" si="33"/>
        <v>52416383.75923124</v>
      </c>
      <c r="BI37" s="264">
        <f t="shared" si="33"/>
        <v>52416383.75923124</v>
      </c>
      <c r="BJ37" s="264">
        <f t="shared" si="33"/>
        <v>52416383.75923124</v>
      </c>
      <c r="BK37" s="264">
        <f t="shared" si="33"/>
        <v>52416383.75923124</v>
      </c>
      <c r="BL37" s="264">
        <f t="shared" si="33"/>
        <v>52416383.75923124</v>
      </c>
      <c r="BM37" s="264">
        <f t="shared" si="33"/>
        <v>52416383.75923124</v>
      </c>
      <c r="BN37" s="264">
        <f t="shared" si="33"/>
        <v>52416383.75923124</v>
      </c>
      <c r="BO37" s="264">
        <f t="shared" si="33"/>
        <v>52416383.75923124</v>
      </c>
      <c r="BP37" s="264">
        <f t="shared" ref="BP37:CH37" si="34">SUM(BP23:BP36)</f>
        <v>52416383.75923124</v>
      </c>
      <c r="BQ37" s="264">
        <f t="shared" si="34"/>
        <v>52416383.75923124</v>
      </c>
      <c r="BR37" s="264">
        <f t="shared" si="34"/>
        <v>52416383.75923124</v>
      </c>
      <c r="BS37" s="264">
        <f t="shared" si="34"/>
        <v>52416383.75923124</v>
      </c>
      <c r="BT37" s="264">
        <f t="shared" si="34"/>
        <v>52416383.75923124</v>
      </c>
      <c r="BU37" s="264">
        <f t="shared" si="34"/>
        <v>52416383.75923124</v>
      </c>
      <c r="BV37" s="264">
        <f t="shared" si="34"/>
        <v>52416383.75923124</v>
      </c>
      <c r="BW37" s="264">
        <f t="shared" si="34"/>
        <v>52416383.75923124</v>
      </c>
      <c r="BX37" s="264">
        <f t="shared" si="34"/>
        <v>52416383.75923124</v>
      </c>
      <c r="BY37" s="264">
        <f t="shared" si="34"/>
        <v>52416383.75923124</v>
      </c>
      <c r="BZ37" s="264">
        <f t="shared" si="34"/>
        <v>52416383.75923124</v>
      </c>
      <c r="CA37" s="264">
        <f t="shared" si="34"/>
        <v>52416383.75923124</v>
      </c>
      <c r="CB37" s="264">
        <f t="shared" si="34"/>
        <v>52416383.75923124</v>
      </c>
      <c r="CC37" s="264">
        <f t="shared" si="34"/>
        <v>52416383.75923124</v>
      </c>
      <c r="CD37" s="264">
        <f t="shared" si="34"/>
        <v>52416383.75923124</v>
      </c>
      <c r="CE37" s="264">
        <f t="shared" si="34"/>
        <v>52416383.75923124</v>
      </c>
      <c r="CF37" s="264">
        <f t="shared" si="34"/>
        <v>52416383.75923124</v>
      </c>
      <c r="CG37" s="264">
        <f t="shared" si="34"/>
        <v>52416383.75923124</v>
      </c>
      <c r="CH37" s="267">
        <f t="shared" si="34"/>
        <v>52416383.75923124</v>
      </c>
    </row>
    <row r="38" spans="1:86" x14ac:dyDescent="0.25">
      <c r="A38" s="41"/>
      <c r="B38" s="135"/>
      <c r="C38" s="9"/>
      <c r="D38" s="32"/>
      <c r="E38" s="9"/>
      <c r="F38" s="32"/>
      <c r="G38" s="32"/>
      <c r="H38" s="9"/>
      <c r="I38" s="32"/>
      <c r="J38" s="32"/>
      <c r="K38" s="9"/>
      <c r="L38" s="32"/>
      <c r="M38" s="129"/>
      <c r="N38" s="323" t="s">
        <v>189</v>
      </c>
      <c r="O38" s="322">
        <f>SUM(C5:N18)</f>
        <v>52416383.759231225</v>
      </c>
      <c r="P38" s="32"/>
      <c r="Q38" s="9"/>
      <c r="R38" s="32"/>
      <c r="S38" s="32"/>
      <c r="T38" s="9"/>
      <c r="U38" s="32"/>
      <c r="V38" s="32"/>
      <c r="W38" s="9"/>
      <c r="X38" s="32"/>
      <c r="Y38" s="32"/>
      <c r="Z38" s="9"/>
      <c r="AA38" s="32"/>
      <c r="AB38" s="32"/>
      <c r="AC38" s="9"/>
      <c r="AD38" s="32"/>
      <c r="AE38" s="32"/>
      <c r="AF38" s="9"/>
      <c r="AG38" s="32"/>
      <c r="AH38" s="32"/>
      <c r="AI38" s="9"/>
      <c r="AJ38" s="32"/>
      <c r="AK38" s="32"/>
      <c r="AL38" s="9"/>
      <c r="AM38" s="32"/>
      <c r="AN38" s="32"/>
      <c r="AO38" s="9"/>
      <c r="AP38" s="32"/>
      <c r="AQ38" s="32"/>
      <c r="AR38" s="9"/>
      <c r="AS38" s="32"/>
      <c r="AT38" s="32"/>
      <c r="AU38" s="9"/>
      <c r="AV38" s="32"/>
      <c r="AW38" s="32"/>
      <c r="AX38" s="9"/>
      <c r="AY38" s="32"/>
      <c r="AZ38" s="32"/>
      <c r="BA38" s="9"/>
      <c r="BB38" s="32"/>
      <c r="BC38" s="32"/>
      <c r="BD38" s="9"/>
      <c r="BE38" s="32"/>
      <c r="BF38" s="32"/>
      <c r="BG38" s="9"/>
      <c r="BH38" s="32"/>
      <c r="BI38" s="32"/>
      <c r="BJ38" s="9"/>
      <c r="BK38" s="32"/>
      <c r="BL38" s="32"/>
      <c r="BM38" s="9"/>
      <c r="BN38" s="32"/>
      <c r="BO38" s="32"/>
      <c r="BP38" s="9"/>
      <c r="BQ38" s="32"/>
      <c r="BR38" s="32"/>
      <c r="BS38" s="9"/>
      <c r="BT38" s="32"/>
      <c r="BU38" s="32"/>
      <c r="BV38" s="9"/>
      <c r="BW38" s="32"/>
      <c r="BX38" s="32"/>
      <c r="BY38" s="9"/>
      <c r="BZ38" s="32"/>
      <c r="CA38" s="32"/>
      <c r="CB38" s="9"/>
      <c r="CC38" s="32"/>
      <c r="CD38" s="32"/>
      <c r="CE38" s="9"/>
      <c r="CF38" s="32"/>
      <c r="CG38" s="32"/>
      <c r="CH38" s="137"/>
    </row>
    <row r="39" spans="1:86" ht="15.75" thickBot="1" x14ac:dyDescent="0.3">
      <c r="A39" s="24"/>
      <c r="B39" s="136"/>
      <c r="C39" s="20"/>
      <c r="D39" s="21"/>
      <c r="E39" s="20"/>
      <c r="F39" s="21"/>
      <c r="G39" s="21"/>
      <c r="H39" s="20"/>
      <c r="I39" s="21"/>
      <c r="J39" s="21"/>
      <c r="K39" s="20"/>
      <c r="L39" s="21"/>
      <c r="M39" s="21"/>
      <c r="N39" s="20"/>
      <c r="O39" s="21"/>
      <c r="P39" s="21"/>
      <c r="Q39" s="20"/>
      <c r="R39" s="21"/>
      <c r="S39" s="21"/>
      <c r="T39" s="501" t="s">
        <v>256</v>
      </c>
      <c r="U39" s="21"/>
      <c r="V39" s="21"/>
      <c r="W39" s="20"/>
      <c r="X39" s="21"/>
      <c r="Y39" s="21"/>
      <c r="Z39" s="20"/>
      <c r="AA39" s="21"/>
      <c r="AB39" s="21"/>
      <c r="AC39" s="20"/>
      <c r="AD39" s="21"/>
      <c r="AE39" s="21"/>
      <c r="AF39" s="20"/>
      <c r="AG39" s="21"/>
      <c r="AH39" s="21"/>
      <c r="AI39" s="20"/>
      <c r="AJ39" s="21"/>
      <c r="AK39" s="21"/>
      <c r="AL39" s="20"/>
      <c r="AM39" s="21"/>
      <c r="AN39" s="21"/>
      <c r="AO39" s="20"/>
      <c r="AP39" s="21"/>
      <c r="AQ39" s="21"/>
      <c r="AR39" s="20"/>
      <c r="AS39" s="21"/>
      <c r="AT39" s="21"/>
      <c r="AU39" s="20"/>
      <c r="AV39" s="21"/>
      <c r="AW39" s="21"/>
      <c r="AX39" s="20"/>
      <c r="AY39" s="21"/>
      <c r="AZ39" s="21"/>
      <c r="BA39" s="20"/>
      <c r="BB39" s="21"/>
      <c r="BC39" s="21"/>
      <c r="BD39" s="20"/>
      <c r="BE39" s="21"/>
      <c r="BF39" s="21"/>
      <c r="BG39" s="20"/>
      <c r="BH39" s="21"/>
      <c r="BI39" s="21"/>
      <c r="BJ39" s="20"/>
      <c r="BK39" s="21"/>
      <c r="BL39" s="21"/>
      <c r="BM39" s="20"/>
      <c r="BN39" s="21"/>
      <c r="BO39" s="21"/>
      <c r="BP39" s="20"/>
      <c r="BQ39" s="21"/>
      <c r="BR39" s="21"/>
      <c r="BS39" s="20"/>
      <c r="BT39" s="21"/>
      <c r="BU39" s="21"/>
      <c r="BV39" s="20"/>
      <c r="BW39" s="21"/>
      <c r="BX39" s="21"/>
      <c r="BY39" s="20"/>
      <c r="BZ39" s="21"/>
      <c r="CA39" s="21"/>
      <c r="CB39" s="20"/>
      <c r="CC39" s="21"/>
      <c r="CD39" s="21"/>
      <c r="CE39" s="20"/>
      <c r="CF39" s="21"/>
      <c r="CG39" s="21"/>
      <c r="CH39" s="20"/>
    </row>
    <row r="40" spans="1:86" ht="16.5" thickBot="1" x14ac:dyDescent="0.3">
      <c r="A40" s="602" t="s">
        <v>16</v>
      </c>
      <c r="B40" s="18" t="s">
        <v>10</v>
      </c>
      <c r="C40" s="162">
        <f>C$4</f>
        <v>45292</v>
      </c>
      <c r="D40" s="162">
        <f t="shared" ref="D40:BO40" si="35">D$4</f>
        <v>45323</v>
      </c>
      <c r="E40" s="162">
        <f t="shared" si="35"/>
        <v>45352</v>
      </c>
      <c r="F40" s="162">
        <f t="shared" si="35"/>
        <v>45383</v>
      </c>
      <c r="G40" s="162">
        <f t="shared" si="35"/>
        <v>45413</v>
      </c>
      <c r="H40" s="162">
        <f t="shared" si="35"/>
        <v>45444</v>
      </c>
      <c r="I40" s="162">
        <f t="shared" si="35"/>
        <v>45474</v>
      </c>
      <c r="J40" s="162">
        <f t="shared" si="35"/>
        <v>45505</v>
      </c>
      <c r="K40" s="162">
        <f t="shared" si="35"/>
        <v>45536</v>
      </c>
      <c r="L40" s="162">
        <f t="shared" si="35"/>
        <v>45566</v>
      </c>
      <c r="M40" s="162">
        <f t="shared" si="35"/>
        <v>45597</v>
      </c>
      <c r="N40" s="162">
        <f t="shared" si="35"/>
        <v>45627</v>
      </c>
      <c r="O40" s="162">
        <f t="shared" si="35"/>
        <v>45658</v>
      </c>
      <c r="P40" s="162">
        <f t="shared" si="35"/>
        <v>45689</v>
      </c>
      <c r="Q40" s="162">
        <f t="shared" si="35"/>
        <v>45717</v>
      </c>
      <c r="R40" s="162">
        <f t="shared" si="35"/>
        <v>45748</v>
      </c>
      <c r="S40" s="162">
        <f t="shared" si="35"/>
        <v>45778</v>
      </c>
      <c r="T40" s="162">
        <f t="shared" si="35"/>
        <v>45809</v>
      </c>
      <c r="U40" s="162">
        <f t="shared" si="35"/>
        <v>45839</v>
      </c>
      <c r="V40" s="162">
        <f t="shared" si="35"/>
        <v>45870</v>
      </c>
      <c r="W40" s="162">
        <f t="shared" si="35"/>
        <v>45901</v>
      </c>
      <c r="X40" s="162">
        <f t="shared" si="35"/>
        <v>45931</v>
      </c>
      <c r="Y40" s="162">
        <f t="shared" si="35"/>
        <v>45962</v>
      </c>
      <c r="Z40" s="162">
        <f t="shared" si="35"/>
        <v>45992</v>
      </c>
      <c r="AA40" s="162">
        <f t="shared" si="35"/>
        <v>46023</v>
      </c>
      <c r="AB40" s="162">
        <f t="shared" si="35"/>
        <v>46054</v>
      </c>
      <c r="AC40" s="162">
        <f t="shared" si="35"/>
        <v>46082</v>
      </c>
      <c r="AD40" s="162">
        <f t="shared" si="35"/>
        <v>46113</v>
      </c>
      <c r="AE40" s="162">
        <f t="shared" si="35"/>
        <v>46143</v>
      </c>
      <c r="AF40" s="162">
        <f t="shared" si="35"/>
        <v>46174</v>
      </c>
      <c r="AG40" s="162">
        <f t="shared" si="35"/>
        <v>46204</v>
      </c>
      <c r="AH40" s="162">
        <f t="shared" si="35"/>
        <v>46235</v>
      </c>
      <c r="AI40" s="162">
        <f t="shared" si="35"/>
        <v>46266</v>
      </c>
      <c r="AJ40" s="162">
        <f t="shared" si="35"/>
        <v>46296</v>
      </c>
      <c r="AK40" s="162">
        <f t="shared" si="35"/>
        <v>46327</v>
      </c>
      <c r="AL40" s="162">
        <f t="shared" si="35"/>
        <v>46357</v>
      </c>
      <c r="AM40" s="162">
        <f t="shared" si="35"/>
        <v>46388</v>
      </c>
      <c r="AN40" s="162">
        <f t="shared" si="35"/>
        <v>46419</v>
      </c>
      <c r="AO40" s="162">
        <f t="shared" si="35"/>
        <v>46447</v>
      </c>
      <c r="AP40" s="162">
        <f t="shared" si="35"/>
        <v>46478</v>
      </c>
      <c r="AQ40" s="162">
        <f t="shared" si="35"/>
        <v>46508</v>
      </c>
      <c r="AR40" s="162">
        <f t="shared" si="35"/>
        <v>46539</v>
      </c>
      <c r="AS40" s="162">
        <f t="shared" si="35"/>
        <v>46569</v>
      </c>
      <c r="AT40" s="162">
        <f t="shared" si="35"/>
        <v>46600</v>
      </c>
      <c r="AU40" s="162">
        <f t="shared" si="35"/>
        <v>46631</v>
      </c>
      <c r="AV40" s="162">
        <f t="shared" si="35"/>
        <v>46661</v>
      </c>
      <c r="AW40" s="162">
        <f t="shared" si="35"/>
        <v>46692</v>
      </c>
      <c r="AX40" s="162">
        <f t="shared" si="35"/>
        <v>46722</v>
      </c>
      <c r="AY40" s="162">
        <f t="shared" si="35"/>
        <v>46753</v>
      </c>
      <c r="AZ40" s="162">
        <f t="shared" si="35"/>
        <v>46784</v>
      </c>
      <c r="BA40" s="162">
        <f t="shared" si="35"/>
        <v>46813</v>
      </c>
      <c r="BB40" s="162">
        <f t="shared" si="35"/>
        <v>46844</v>
      </c>
      <c r="BC40" s="162">
        <f t="shared" si="35"/>
        <v>46874</v>
      </c>
      <c r="BD40" s="162">
        <f t="shared" si="35"/>
        <v>46905</v>
      </c>
      <c r="BE40" s="162">
        <f t="shared" si="35"/>
        <v>46935</v>
      </c>
      <c r="BF40" s="162">
        <f t="shared" si="35"/>
        <v>46966</v>
      </c>
      <c r="BG40" s="162">
        <f t="shared" si="35"/>
        <v>46997</v>
      </c>
      <c r="BH40" s="162">
        <f t="shared" si="35"/>
        <v>47027</v>
      </c>
      <c r="BI40" s="162">
        <f t="shared" si="35"/>
        <v>47058</v>
      </c>
      <c r="BJ40" s="162">
        <f t="shared" si="35"/>
        <v>47088</v>
      </c>
      <c r="BK40" s="162">
        <f t="shared" si="35"/>
        <v>47119</v>
      </c>
      <c r="BL40" s="162">
        <f t="shared" si="35"/>
        <v>47150</v>
      </c>
      <c r="BM40" s="162">
        <f t="shared" si="35"/>
        <v>47178</v>
      </c>
      <c r="BN40" s="162">
        <f t="shared" si="35"/>
        <v>47209</v>
      </c>
      <c r="BO40" s="162">
        <f t="shared" si="35"/>
        <v>47239</v>
      </c>
      <c r="BP40" s="162">
        <f t="shared" ref="BP40:CH40" si="36">BP$4</f>
        <v>47270</v>
      </c>
      <c r="BQ40" s="162">
        <f t="shared" si="36"/>
        <v>47300</v>
      </c>
      <c r="BR40" s="162">
        <f t="shared" si="36"/>
        <v>47331</v>
      </c>
      <c r="BS40" s="162">
        <f t="shared" si="36"/>
        <v>47362</v>
      </c>
      <c r="BT40" s="162">
        <f t="shared" si="36"/>
        <v>47392</v>
      </c>
      <c r="BU40" s="162">
        <f t="shared" si="36"/>
        <v>47423</v>
      </c>
      <c r="BV40" s="162">
        <f t="shared" si="36"/>
        <v>47453</v>
      </c>
      <c r="BW40" s="162">
        <f t="shared" si="36"/>
        <v>47484</v>
      </c>
      <c r="BX40" s="162">
        <f t="shared" si="36"/>
        <v>47515</v>
      </c>
      <c r="BY40" s="162">
        <f t="shared" si="36"/>
        <v>47543</v>
      </c>
      <c r="BZ40" s="162">
        <f t="shared" si="36"/>
        <v>47574</v>
      </c>
      <c r="CA40" s="162">
        <f t="shared" si="36"/>
        <v>47604</v>
      </c>
      <c r="CB40" s="162">
        <f t="shared" si="36"/>
        <v>47635</v>
      </c>
      <c r="CC40" s="162">
        <f t="shared" si="36"/>
        <v>47665</v>
      </c>
      <c r="CD40" s="162">
        <f t="shared" si="36"/>
        <v>47696</v>
      </c>
      <c r="CE40" s="162">
        <f t="shared" si="36"/>
        <v>47727</v>
      </c>
      <c r="CF40" s="162">
        <f t="shared" si="36"/>
        <v>47757</v>
      </c>
      <c r="CG40" s="162">
        <f t="shared" si="36"/>
        <v>47788</v>
      </c>
      <c r="CH40" s="163">
        <f t="shared" si="36"/>
        <v>47818</v>
      </c>
    </row>
    <row r="41" spans="1:86" ht="15" customHeight="1" x14ac:dyDescent="0.25">
      <c r="A41" s="603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480">
        <v>723801</v>
      </c>
      <c r="U41" s="3">
        <f t="shared" si="38"/>
        <v>723801</v>
      </c>
      <c r="V41" s="3">
        <f t="shared" si="38"/>
        <v>723801</v>
      </c>
      <c r="W41" s="3">
        <f t="shared" si="38"/>
        <v>723801</v>
      </c>
      <c r="X41" s="3">
        <f t="shared" si="38"/>
        <v>723801</v>
      </c>
      <c r="Y41" s="3">
        <f t="shared" si="38"/>
        <v>723801</v>
      </c>
      <c r="Z41" s="3">
        <f t="shared" si="38"/>
        <v>723801</v>
      </c>
      <c r="AA41" s="3">
        <f t="shared" si="38"/>
        <v>723801</v>
      </c>
      <c r="AB41" s="3">
        <f t="shared" si="38"/>
        <v>723801</v>
      </c>
      <c r="AC41" s="3">
        <f t="shared" si="38"/>
        <v>723801</v>
      </c>
      <c r="AD41" s="3">
        <f t="shared" si="38"/>
        <v>723801</v>
      </c>
      <c r="AE41" s="3">
        <f t="shared" si="38"/>
        <v>723801</v>
      </c>
      <c r="AF41" s="3">
        <f t="shared" si="38"/>
        <v>723801</v>
      </c>
      <c r="AG41" s="3">
        <f t="shared" si="38"/>
        <v>723801</v>
      </c>
      <c r="AH41" s="3">
        <f t="shared" si="38"/>
        <v>723801</v>
      </c>
      <c r="AI41" s="3">
        <f t="shared" si="38"/>
        <v>723801</v>
      </c>
      <c r="AJ41" s="3">
        <f t="shared" si="38"/>
        <v>723801</v>
      </c>
      <c r="AK41" s="3">
        <f t="shared" si="38"/>
        <v>723801</v>
      </c>
      <c r="AL41" s="3">
        <f t="shared" si="38"/>
        <v>723801</v>
      </c>
      <c r="AM41" s="3">
        <f t="shared" si="38"/>
        <v>723801</v>
      </c>
      <c r="AN41" s="3">
        <f t="shared" si="38"/>
        <v>723801</v>
      </c>
      <c r="AO41" s="3">
        <f t="shared" si="38"/>
        <v>723801</v>
      </c>
      <c r="AP41" s="3">
        <f t="shared" si="38"/>
        <v>723801</v>
      </c>
      <c r="AQ41" s="3">
        <f t="shared" si="38"/>
        <v>723801</v>
      </c>
      <c r="AR41" s="3">
        <f t="shared" si="38"/>
        <v>723801</v>
      </c>
      <c r="AS41" s="3">
        <f t="shared" si="38"/>
        <v>723801</v>
      </c>
      <c r="AT41" s="3">
        <f t="shared" si="38"/>
        <v>723801</v>
      </c>
      <c r="AU41" s="3">
        <f t="shared" si="38"/>
        <v>723801</v>
      </c>
      <c r="AV41" s="3">
        <f t="shared" si="38"/>
        <v>723801</v>
      </c>
      <c r="AW41" s="3">
        <f t="shared" si="38"/>
        <v>723801</v>
      </c>
      <c r="AX41" s="3">
        <f t="shared" si="38"/>
        <v>723801</v>
      </c>
      <c r="AY41" s="3">
        <f t="shared" si="38"/>
        <v>723801</v>
      </c>
      <c r="AZ41" s="3">
        <f t="shared" si="38"/>
        <v>723801</v>
      </c>
      <c r="BA41" s="3">
        <f t="shared" si="38"/>
        <v>723801</v>
      </c>
      <c r="BB41" s="3">
        <f t="shared" si="38"/>
        <v>723801</v>
      </c>
      <c r="BC41" s="3">
        <f t="shared" si="38"/>
        <v>723801</v>
      </c>
      <c r="BD41" s="3">
        <f t="shared" si="38"/>
        <v>723801</v>
      </c>
      <c r="BE41" s="3">
        <f t="shared" si="38"/>
        <v>723801</v>
      </c>
      <c r="BF41" s="3">
        <f t="shared" si="38"/>
        <v>723801</v>
      </c>
      <c r="BG41" s="3">
        <f t="shared" si="38"/>
        <v>723801</v>
      </c>
      <c r="BH41" s="3">
        <f t="shared" si="38"/>
        <v>723801</v>
      </c>
      <c r="BI41" s="3">
        <f t="shared" si="38"/>
        <v>723801</v>
      </c>
      <c r="BJ41" s="3">
        <f t="shared" si="38"/>
        <v>723801</v>
      </c>
      <c r="BK41" s="3">
        <f t="shared" si="38"/>
        <v>723801</v>
      </c>
      <c r="BL41" s="3">
        <f t="shared" si="38"/>
        <v>723801</v>
      </c>
      <c r="BM41" s="3">
        <f t="shared" si="38"/>
        <v>723801</v>
      </c>
      <c r="BN41" s="3">
        <f t="shared" si="38"/>
        <v>723801</v>
      </c>
      <c r="BO41" s="3">
        <f t="shared" si="38"/>
        <v>723801</v>
      </c>
      <c r="BP41" s="3">
        <f t="shared" si="38"/>
        <v>723801</v>
      </c>
      <c r="BQ41" s="3">
        <f t="shared" si="38"/>
        <v>723801</v>
      </c>
      <c r="BR41" s="3">
        <f t="shared" si="38"/>
        <v>723801</v>
      </c>
      <c r="BS41" s="3">
        <f t="shared" si="38"/>
        <v>723801</v>
      </c>
      <c r="BT41" s="3">
        <f t="shared" ref="BT41:CH41" si="39">BS41</f>
        <v>723801</v>
      </c>
      <c r="BU41" s="3">
        <f t="shared" si="39"/>
        <v>723801</v>
      </c>
      <c r="BV41" s="3">
        <f t="shared" si="39"/>
        <v>723801</v>
      </c>
      <c r="BW41" s="3">
        <f t="shared" si="39"/>
        <v>723801</v>
      </c>
      <c r="BX41" s="3">
        <f t="shared" si="39"/>
        <v>723801</v>
      </c>
      <c r="BY41" s="3">
        <f t="shared" si="39"/>
        <v>723801</v>
      </c>
      <c r="BZ41" s="3">
        <f t="shared" si="39"/>
        <v>723801</v>
      </c>
      <c r="CA41" s="3">
        <f t="shared" si="39"/>
        <v>723801</v>
      </c>
      <c r="CB41" s="3">
        <f t="shared" si="39"/>
        <v>723801</v>
      </c>
      <c r="CC41" s="3">
        <f t="shared" si="39"/>
        <v>723801</v>
      </c>
      <c r="CD41" s="3">
        <f t="shared" si="39"/>
        <v>723801</v>
      </c>
      <c r="CE41" s="3">
        <f t="shared" si="39"/>
        <v>723801</v>
      </c>
      <c r="CF41" s="3">
        <f t="shared" si="39"/>
        <v>723801</v>
      </c>
      <c r="CG41" s="3">
        <f t="shared" si="39"/>
        <v>723801</v>
      </c>
      <c r="CH41" s="12">
        <f t="shared" si="39"/>
        <v>723801</v>
      </c>
    </row>
    <row r="42" spans="1:86" x14ac:dyDescent="0.25">
      <c r="A42" s="603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480"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25">
      <c r="A43" s="603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480">
        <v>146898</v>
      </c>
      <c r="U43" s="3">
        <f t="shared" si="42"/>
        <v>146898</v>
      </c>
      <c r="V43" s="3">
        <f t="shared" si="42"/>
        <v>146898</v>
      </c>
      <c r="W43" s="3">
        <f t="shared" si="42"/>
        <v>146898</v>
      </c>
      <c r="X43" s="3">
        <f t="shared" si="42"/>
        <v>146898</v>
      </c>
      <c r="Y43" s="3">
        <f t="shared" si="42"/>
        <v>146898</v>
      </c>
      <c r="Z43" s="3">
        <f t="shared" si="42"/>
        <v>146898</v>
      </c>
      <c r="AA43" s="3">
        <f t="shared" si="42"/>
        <v>146898</v>
      </c>
      <c r="AB43" s="3">
        <f t="shared" si="42"/>
        <v>146898</v>
      </c>
      <c r="AC43" s="3">
        <f t="shared" si="42"/>
        <v>146898</v>
      </c>
      <c r="AD43" s="3">
        <f t="shared" si="42"/>
        <v>146898</v>
      </c>
      <c r="AE43" s="3">
        <f t="shared" si="42"/>
        <v>146898</v>
      </c>
      <c r="AF43" s="3">
        <f t="shared" si="42"/>
        <v>146898</v>
      </c>
      <c r="AG43" s="3">
        <f t="shared" si="42"/>
        <v>146898</v>
      </c>
      <c r="AH43" s="3">
        <f t="shared" si="42"/>
        <v>146898</v>
      </c>
      <c r="AI43" s="3">
        <f t="shared" si="42"/>
        <v>146898</v>
      </c>
      <c r="AJ43" s="3">
        <f t="shared" si="42"/>
        <v>146898</v>
      </c>
      <c r="AK43" s="3">
        <f t="shared" si="42"/>
        <v>146898</v>
      </c>
      <c r="AL43" s="3">
        <f t="shared" si="42"/>
        <v>146898</v>
      </c>
      <c r="AM43" s="3">
        <f t="shared" si="42"/>
        <v>146898</v>
      </c>
      <c r="AN43" s="3">
        <f t="shared" si="42"/>
        <v>146898</v>
      </c>
      <c r="AO43" s="3">
        <f t="shared" si="42"/>
        <v>146898</v>
      </c>
      <c r="AP43" s="3">
        <f t="shared" si="42"/>
        <v>146898</v>
      </c>
      <c r="AQ43" s="3">
        <f t="shared" si="42"/>
        <v>146898</v>
      </c>
      <c r="AR43" s="3">
        <f t="shared" si="42"/>
        <v>146898</v>
      </c>
      <c r="AS43" s="3">
        <f t="shared" si="42"/>
        <v>146898</v>
      </c>
      <c r="AT43" s="3">
        <f t="shared" si="42"/>
        <v>146898</v>
      </c>
      <c r="AU43" s="3">
        <f t="shared" si="42"/>
        <v>146898</v>
      </c>
      <c r="AV43" s="3">
        <f t="shared" si="42"/>
        <v>146898</v>
      </c>
      <c r="AW43" s="3">
        <f t="shared" si="42"/>
        <v>146898</v>
      </c>
      <c r="AX43" s="3">
        <f t="shared" si="42"/>
        <v>146898</v>
      </c>
      <c r="AY43" s="3">
        <f t="shared" si="42"/>
        <v>146898</v>
      </c>
      <c r="AZ43" s="3">
        <f t="shared" si="42"/>
        <v>146898</v>
      </c>
      <c r="BA43" s="3">
        <f t="shared" si="42"/>
        <v>146898</v>
      </c>
      <c r="BB43" s="3">
        <f t="shared" si="42"/>
        <v>146898</v>
      </c>
      <c r="BC43" s="3">
        <f t="shared" si="42"/>
        <v>146898</v>
      </c>
      <c r="BD43" s="3">
        <f t="shared" si="42"/>
        <v>146898</v>
      </c>
      <c r="BE43" s="3">
        <f t="shared" si="42"/>
        <v>146898</v>
      </c>
      <c r="BF43" s="3">
        <f t="shared" si="42"/>
        <v>146898</v>
      </c>
      <c r="BG43" s="3">
        <f t="shared" si="42"/>
        <v>146898</v>
      </c>
      <c r="BH43" s="3">
        <f t="shared" si="42"/>
        <v>146898</v>
      </c>
      <c r="BI43" s="3">
        <f t="shared" si="42"/>
        <v>146898</v>
      </c>
      <c r="BJ43" s="3">
        <f t="shared" si="42"/>
        <v>146898</v>
      </c>
      <c r="BK43" s="3">
        <f t="shared" si="42"/>
        <v>146898</v>
      </c>
      <c r="BL43" s="3">
        <f t="shared" si="42"/>
        <v>146898</v>
      </c>
      <c r="BM43" s="3">
        <f t="shared" si="42"/>
        <v>146898</v>
      </c>
      <c r="BN43" s="3">
        <f t="shared" si="42"/>
        <v>146898</v>
      </c>
      <c r="BO43" s="3">
        <f t="shared" si="42"/>
        <v>146898</v>
      </c>
      <c r="BP43" s="3">
        <f t="shared" si="42"/>
        <v>146898</v>
      </c>
      <c r="BQ43" s="3">
        <f t="shared" si="42"/>
        <v>146898</v>
      </c>
      <c r="BR43" s="3">
        <f t="shared" si="42"/>
        <v>146898</v>
      </c>
      <c r="BS43" s="3">
        <f t="shared" ref="BS43:CH43" si="43">BR43</f>
        <v>146898</v>
      </c>
      <c r="BT43" s="3">
        <f t="shared" si="43"/>
        <v>146898</v>
      </c>
      <c r="BU43" s="3">
        <f t="shared" si="43"/>
        <v>146898</v>
      </c>
      <c r="BV43" s="3">
        <f t="shared" si="43"/>
        <v>146898</v>
      </c>
      <c r="BW43" s="3">
        <f t="shared" si="43"/>
        <v>146898</v>
      </c>
      <c r="BX43" s="3">
        <f t="shared" si="43"/>
        <v>146898</v>
      </c>
      <c r="BY43" s="3">
        <f t="shared" si="43"/>
        <v>146898</v>
      </c>
      <c r="BZ43" s="3">
        <f t="shared" si="43"/>
        <v>146898</v>
      </c>
      <c r="CA43" s="3">
        <f t="shared" si="43"/>
        <v>146898</v>
      </c>
      <c r="CB43" s="3">
        <f t="shared" si="43"/>
        <v>146898</v>
      </c>
      <c r="CC43" s="3">
        <f t="shared" si="43"/>
        <v>146898</v>
      </c>
      <c r="CD43" s="3">
        <f t="shared" si="43"/>
        <v>146898</v>
      </c>
      <c r="CE43" s="3">
        <f t="shared" si="43"/>
        <v>146898</v>
      </c>
      <c r="CF43" s="3">
        <f t="shared" si="43"/>
        <v>146898</v>
      </c>
      <c r="CG43" s="3">
        <f t="shared" si="43"/>
        <v>146898</v>
      </c>
      <c r="CH43" s="12">
        <f t="shared" si="43"/>
        <v>146898</v>
      </c>
    </row>
    <row r="44" spans="1:86" x14ac:dyDescent="0.25">
      <c r="A44" s="603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480">
        <v>6107068.3400000008</v>
      </c>
      <c r="U44" s="3">
        <f t="shared" si="44"/>
        <v>6107068.3400000008</v>
      </c>
      <c r="V44" s="3">
        <f t="shared" si="44"/>
        <v>6107068.3400000008</v>
      </c>
      <c r="W44" s="3">
        <f t="shared" si="44"/>
        <v>6107068.3400000008</v>
      </c>
      <c r="X44" s="3">
        <f t="shared" si="44"/>
        <v>6107068.3400000008</v>
      </c>
      <c r="Y44" s="3">
        <f t="shared" si="44"/>
        <v>6107068.3400000008</v>
      </c>
      <c r="Z44" s="3">
        <f t="shared" si="44"/>
        <v>6107068.3400000008</v>
      </c>
      <c r="AA44" s="3">
        <f t="shared" si="44"/>
        <v>6107068.3400000008</v>
      </c>
      <c r="AB44" s="3">
        <f t="shared" si="44"/>
        <v>6107068.3400000008</v>
      </c>
      <c r="AC44" s="3">
        <f t="shared" si="44"/>
        <v>6107068.3400000008</v>
      </c>
      <c r="AD44" s="3">
        <f t="shared" si="44"/>
        <v>6107068.3400000008</v>
      </c>
      <c r="AE44" s="3">
        <f t="shared" si="44"/>
        <v>6107068.3400000008</v>
      </c>
      <c r="AF44" s="3">
        <f t="shared" si="44"/>
        <v>6107068.3400000008</v>
      </c>
      <c r="AG44" s="3">
        <f t="shared" si="44"/>
        <v>6107068.3400000008</v>
      </c>
      <c r="AH44" s="3">
        <f t="shared" si="44"/>
        <v>6107068.3400000008</v>
      </c>
      <c r="AI44" s="3">
        <f t="shared" si="44"/>
        <v>6107068.3400000008</v>
      </c>
      <c r="AJ44" s="3">
        <f t="shared" si="44"/>
        <v>6107068.3400000008</v>
      </c>
      <c r="AK44" s="3">
        <f t="shared" si="44"/>
        <v>6107068.3400000008</v>
      </c>
      <c r="AL44" s="3">
        <f t="shared" si="44"/>
        <v>6107068.3400000008</v>
      </c>
      <c r="AM44" s="3">
        <f t="shared" si="44"/>
        <v>6107068.3400000008</v>
      </c>
      <c r="AN44" s="3">
        <f t="shared" si="44"/>
        <v>6107068.3400000008</v>
      </c>
      <c r="AO44" s="3">
        <f t="shared" si="44"/>
        <v>6107068.3400000008</v>
      </c>
      <c r="AP44" s="3">
        <f t="shared" si="44"/>
        <v>6107068.3400000008</v>
      </c>
      <c r="AQ44" s="3">
        <f t="shared" si="44"/>
        <v>6107068.3400000008</v>
      </c>
      <c r="AR44" s="3">
        <f t="shared" si="44"/>
        <v>6107068.3400000008</v>
      </c>
      <c r="AS44" s="3">
        <f t="shared" si="44"/>
        <v>6107068.3400000008</v>
      </c>
      <c r="AT44" s="3">
        <f t="shared" si="44"/>
        <v>6107068.3400000008</v>
      </c>
      <c r="AU44" s="3">
        <f t="shared" si="44"/>
        <v>6107068.3400000008</v>
      </c>
      <c r="AV44" s="3">
        <f t="shared" si="44"/>
        <v>6107068.3400000008</v>
      </c>
      <c r="AW44" s="3">
        <f t="shared" si="44"/>
        <v>6107068.3400000008</v>
      </c>
      <c r="AX44" s="3">
        <f t="shared" si="44"/>
        <v>6107068.3400000008</v>
      </c>
      <c r="AY44" s="3">
        <f t="shared" si="44"/>
        <v>6107068.3400000008</v>
      </c>
      <c r="AZ44" s="3">
        <f t="shared" si="44"/>
        <v>6107068.3400000008</v>
      </c>
      <c r="BA44" s="3">
        <f t="shared" si="44"/>
        <v>6107068.3400000008</v>
      </c>
      <c r="BB44" s="3">
        <f t="shared" si="44"/>
        <v>6107068.3400000008</v>
      </c>
      <c r="BC44" s="3">
        <f t="shared" si="44"/>
        <v>6107068.3400000008</v>
      </c>
      <c r="BD44" s="3">
        <f t="shared" si="44"/>
        <v>6107068.3400000008</v>
      </c>
      <c r="BE44" s="3">
        <f t="shared" si="44"/>
        <v>6107068.3400000008</v>
      </c>
      <c r="BF44" s="3">
        <f t="shared" si="44"/>
        <v>6107068.3400000008</v>
      </c>
      <c r="BG44" s="3">
        <f t="shared" si="44"/>
        <v>6107068.3400000008</v>
      </c>
      <c r="BH44" s="3">
        <f t="shared" si="44"/>
        <v>6107068.3400000008</v>
      </c>
      <c r="BI44" s="3">
        <f t="shared" si="44"/>
        <v>6107068.3400000008</v>
      </c>
      <c r="BJ44" s="3">
        <f t="shared" si="44"/>
        <v>6107068.3400000008</v>
      </c>
      <c r="BK44" s="3">
        <f t="shared" si="44"/>
        <v>6107068.3400000008</v>
      </c>
      <c r="BL44" s="3">
        <f t="shared" si="44"/>
        <v>6107068.3400000008</v>
      </c>
      <c r="BM44" s="3">
        <f t="shared" si="44"/>
        <v>6107068.3400000008</v>
      </c>
      <c r="BN44" s="3">
        <f t="shared" si="44"/>
        <v>6107068.3400000008</v>
      </c>
      <c r="BO44" s="3">
        <f t="shared" si="44"/>
        <v>6107068.3400000008</v>
      </c>
      <c r="BP44" s="3">
        <f t="shared" si="44"/>
        <v>6107068.3400000008</v>
      </c>
      <c r="BQ44" s="3">
        <f t="shared" si="44"/>
        <v>6107068.3400000008</v>
      </c>
      <c r="BR44" s="3">
        <f t="shared" si="44"/>
        <v>6107068.3400000008</v>
      </c>
      <c r="BS44" s="3">
        <f t="shared" ref="BS44:CH44" si="45">BR44</f>
        <v>6107068.3400000008</v>
      </c>
      <c r="BT44" s="3">
        <f t="shared" si="45"/>
        <v>6107068.3400000008</v>
      </c>
      <c r="BU44" s="3">
        <f t="shared" si="45"/>
        <v>6107068.3400000008</v>
      </c>
      <c r="BV44" s="3">
        <f t="shared" si="45"/>
        <v>6107068.3400000008</v>
      </c>
      <c r="BW44" s="3">
        <f t="shared" si="45"/>
        <v>6107068.3400000008</v>
      </c>
      <c r="BX44" s="3">
        <f t="shared" si="45"/>
        <v>6107068.3400000008</v>
      </c>
      <c r="BY44" s="3">
        <f t="shared" si="45"/>
        <v>6107068.3400000008</v>
      </c>
      <c r="BZ44" s="3">
        <f t="shared" si="45"/>
        <v>6107068.3400000008</v>
      </c>
      <c r="CA44" s="3">
        <f t="shared" si="45"/>
        <v>6107068.3400000008</v>
      </c>
      <c r="CB44" s="3">
        <f t="shared" si="45"/>
        <v>6107068.3400000008</v>
      </c>
      <c r="CC44" s="3">
        <f t="shared" si="45"/>
        <v>6107068.3400000008</v>
      </c>
      <c r="CD44" s="3">
        <f t="shared" si="45"/>
        <v>6107068.3400000008</v>
      </c>
      <c r="CE44" s="3">
        <f t="shared" si="45"/>
        <v>6107068.3400000008</v>
      </c>
      <c r="CF44" s="3">
        <f t="shared" si="45"/>
        <v>6107068.3400000008</v>
      </c>
      <c r="CG44" s="3">
        <f t="shared" si="45"/>
        <v>6107068.3400000008</v>
      </c>
      <c r="CH44" s="12">
        <f t="shared" si="45"/>
        <v>6107068.3400000008</v>
      </c>
    </row>
    <row r="45" spans="1:86" x14ac:dyDescent="0.25">
      <c r="A45" s="603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480"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25">
      <c r="A46" s="603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480">
        <v>64422.700000000004</v>
      </c>
      <c r="U46" s="3">
        <f t="shared" si="48"/>
        <v>64422.700000000004</v>
      </c>
      <c r="V46" s="3">
        <f t="shared" si="48"/>
        <v>64422.700000000004</v>
      </c>
      <c r="W46" s="3">
        <f t="shared" si="48"/>
        <v>64422.700000000004</v>
      </c>
      <c r="X46" s="3">
        <f t="shared" si="48"/>
        <v>64422.700000000004</v>
      </c>
      <c r="Y46" s="3">
        <f t="shared" si="48"/>
        <v>64422.700000000004</v>
      </c>
      <c r="Z46" s="3">
        <f t="shared" si="48"/>
        <v>64422.700000000004</v>
      </c>
      <c r="AA46" s="3">
        <f t="shared" si="48"/>
        <v>64422.700000000004</v>
      </c>
      <c r="AB46" s="3">
        <f t="shared" si="48"/>
        <v>64422.700000000004</v>
      </c>
      <c r="AC46" s="3">
        <f t="shared" si="48"/>
        <v>64422.700000000004</v>
      </c>
      <c r="AD46" s="3">
        <f t="shared" si="48"/>
        <v>64422.700000000004</v>
      </c>
      <c r="AE46" s="3">
        <f t="shared" si="48"/>
        <v>64422.700000000004</v>
      </c>
      <c r="AF46" s="3">
        <f t="shared" si="48"/>
        <v>64422.700000000004</v>
      </c>
      <c r="AG46" s="3">
        <f t="shared" si="48"/>
        <v>64422.700000000004</v>
      </c>
      <c r="AH46" s="3">
        <f t="shared" si="48"/>
        <v>64422.700000000004</v>
      </c>
      <c r="AI46" s="3">
        <f t="shared" si="48"/>
        <v>64422.700000000004</v>
      </c>
      <c r="AJ46" s="3">
        <f t="shared" si="48"/>
        <v>64422.700000000004</v>
      </c>
      <c r="AK46" s="3">
        <f t="shared" si="48"/>
        <v>64422.700000000004</v>
      </c>
      <c r="AL46" s="3">
        <f t="shared" si="48"/>
        <v>64422.700000000004</v>
      </c>
      <c r="AM46" s="3">
        <f t="shared" si="48"/>
        <v>64422.700000000004</v>
      </c>
      <c r="AN46" s="3">
        <f t="shared" si="48"/>
        <v>64422.700000000004</v>
      </c>
      <c r="AO46" s="3">
        <f t="shared" si="48"/>
        <v>64422.700000000004</v>
      </c>
      <c r="AP46" s="3">
        <f t="shared" si="48"/>
        <v>64422.700000000004</v>
      </c>
      <c r="AQ46" s="3">
        <f t="shared" si="48"/>
        <v>64422.700000000004</v>
      </c>
      <c r="AR46" s="3">
        <f t="shared" si="48"/>
        <v>64422.700000000004</v>
      </c>
      <c r="AS46" s="3">
        <f t="shared" si="48"/>
        <v>64422.700000000004</v>
      </c>
      <c r="AT46" s="3">
        <f t="shared" si="48"/>
        <v>64422.700000000004</v>
      </c>
      <c r="AU46" s="3">
        <f t="shared" si="48"/>
        <v>64422.700000000004</v>
      </c>
      <c r="AV46" s="3">
        <f t="shared" si="48"/>
        <v>64422.700000000004</v>
      </c>
      <c r="AW46" s="3">
        <f t="shared" si="48"/>
        <v>64422.700000000004</v>
      </c>
      <c r="AX46" s="3">
        <f t="shared" si="48"/>
        <v>64422.700000000004</v>
      </c>
      <c r="AY46" s="3">
        <f t="shared" si="48"/>
        <v>64422.700000000004</v>
      </c>
      <c r="AZ46" s="3">
        <f t="shared" si="48"/>
        <v>64422.700000000004</v>
      </c>
      <c r="BA46" s="3">
        <f t="shared" si="48"/>
        <v>64422.700000000004</v>
      </c>
      <c r="BB46" s="3">
        <f t="shared" si="48"/>
        <v>64422.700000000004</v>
      </c>
      <c r="BC46" s="3">
        <f t="shared" si="48"/>
        <v>64422.700000000004</v>
      </c>
      <c r="BD46" s="3">
        <f t="shared" si="48"/>
        <v>64422.700000000004</v>
      </c>
      <c r="BE46" s="3">
        <f t="shared" si="48"/>
        <v>64422.700000000004</v>
      </c>
      <c r="BF46" s="3">
        <f t="shared" si="48"/>
        <v>64422.700000000004</v>
      </c>
      <c r="BG46" s="3">
        <f t="shared" si="48"/>
        <v>64422.700000000004</v>
      </c>
      <c r="BH46" s="3">
        <f t="shared" si="48"/>
        <v>64422.700000000004</v>
      </c>
      <c r="BI46" s="3">
        <f t="shared" si="48"/>
        <v>64422.700000000004</v>
      </c>
      <c r="BJ46" s="3">
        <f t="shared" si="48"/>
        <v>64422.700000000004</v>
      </c>
      <c r="BK46" s="3">
        <f t="shared" si="48"/>
        <v>64422.700000000004</v>
      </c>
      <c r="BL46" s="3">
        <f t="shared" si="48"/>
        <v>64422.700000000004</v>
      </c>
      <c r="BM46" s="3">
        <f t="shared" si="48"/>
        <v>64422.700000000004</v>
      </c>
      <c r="BN46" s="3">
        <f t="shared" si="48"/>
        <v>64422.700000000004</v>
      </c>
      <c r="BO46" s="3">
        <f t="shared" si="48"/>
        <v>64422.700000000004</v>
      </c>
      <c r="BP46" s="3">
        <f t="shared" si="48"/>
        <v>64422.700000000004</v>
      </c>
      <c r="BQ46" s="3">
        <f t="shared" si="48"/>
        <v>64422.700000000004</v>
      </c>
      <c r="BR46" s="3">
        <f t="shared" si="48"/>
        <v>64422.700000000004</v>
      </c>
      <c r="BS46" s="3">
        <f t="shared" ref="BS46:CH46" si="49">BR46</f>
        <v>64422.700000000004</v>
      </c>
      <c r="BT46" s="3">
        <f t="shared" si="49"/>
        <v>64422.700000000004</v>
      </c>
      <c r="BU46" s="3">
        <f t="shared" si="49"/>
        <v>64422.700000000004</v>
      </c>
      <c r="BV46" s="3">
        <f t="shared" si="49"/>
        <v>64422.700000000004</v>
      </c>
      <c r="BW46" s="3">
        <f t="shared" si="49"/>
        <v>64422.700000000004</v>
      </c>
      <c r="BX46" s="3">
        <f t="shared" si="49"/>
        <v>64422.700000000004</v>
      </c>
      <c r="BY46" s="3">
        <f t="shared" si="49"/>
        <v>64422.700000000004</v>
      </c>
      <c r="BZ46" s="3">
        <f t="shared" si="49"/>
        <v>64422.700000000004</v>
      </c>
      <c r="CA46" s="3">
        <f t="shared" si="49"/>
        <v>64422.700000000004</v>
      </c>
      <c r="CB46" s="3">
        <f t="shared" si="49"/>
        <v>64422.700000000004</v>
      </c>
      <c r="CC46" s="3">
        <f t="shared" si="49"/>
        <v>64422.700000000004</v>
      </c>
      <c r="CD46" s="3">
        <f t="shared" si="49"/>
        <v>64422.700000000004</v>
      </c>
      <c r="CE46" s="3">
        <f t="shared" si="49"/>
        <v>64422.700000000004</v>
      </c>
      <c r="CF46" s="3">
        <f t="shared" si="49"/>
        <v>64422.700000000004</v>
      </c>
      <c r="CG46" s="3">
        <f t="shared" si="49"/>
        <v>64422.700000000004</v>
      </c>
      <c r="CH46" s="12">
        <f t="shared" si="49"/>
        <v>64422.700000000004</v>
      </c>
    </row>
    <row r="47" spans="1:86" x14ac:dyDescent="0.25">
      <c r="A47" s="603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480">
        <v>9233472.9800000004</v>
      </c>
      <c r="U47" s="3">
        <f t="shared" si="50"/>
        <v>9233472.9800000004</v>
      </c>
      <c r="V47" s="3">
        <f t="shared" si="50"/>
        <v>9233472.9800000004</v>
      </c>
      <c r="W47" s="3">
        <f t="shared" si="50"/>
        <v>9233472.9800000004</v>
      </c>
      <c r="X47" s="3">
        <f t="shared" si="50"/>
        <v>9233472.9800000004</v>
      </c>
      <c r="Y47" s="3">
        <f t="shared" si="50"/>
        <v>9233472.9800000004</v>
      </c>
      <c r="Z47" s="3">
        <f t="shared" si="50"/>
        <v>9233472.9800000004</v>
      </c>
      <c r="AA47" s="3">
        <f t="shared" si="50"/>
        <v>9233472.9800000004</v>
      </c>
      <c r="AB47" s="3">
        <f t="shared" si="50"/>
        <v>9233472.9800000004</v>
      </c>
      <c r="AC47" s="3">
        <f t="shared" si="50"/>
        <v>9233472.9800000004</v>
      </c>
      <c r="AD47" s="3">
        <f t="shared" si="50"/>
        <v>9233472.9800000004</v>
      </c>
      <c r="AE47" s="3">
        <f t="shared" si="50"/>
        <v>9233472.9800000004</v>
      </c>
      <c r="AF47" s="3">
        <f t="shared" si="50"/>
        <v>9233472.9800000004</v>
      </c>
      <c r="AG47" s="3">
        <f t="shared" si="50"/>
        <v>9233472.9800000004</v>
      </c>
      <c r="AH47" s="3">
        <f t="shared" si="50"/>
        <v>9233472.9800000004</v>
      </c>
      <c r="AI47" s="3">
        <f t="shared" si="50"/>
        <v>9233472.9800000004</v>
      </c>
      <c r="AJ47" s="3">
        <f t="shared" si="50"/>
        <v>9233472.9800000004</v>
      </c>
      <c r="AK47" s="3">
        <f t="shared" si="50"/>
        <v>9233472.9800000004</v>
      </c>
      <c r="AL47" s="3">
        <f t="shared" si="50"/>
        <v>9233472.9800000004</v>
      </c>
      <c r="AM47" s="3">
        <f t="shared" si="50"/>
        <v>9233472.9800000004</v>
      </c>
      <c r="AN47" s="3">
        <f t="shared" si="50"/>
        <v>9233472.9800000004</v>
      </c>
      <c r="AO47" s="3">
        <f t="shared" si="50"/>
        <v>9233472.9800000004</v>
      </c>
      <c r="AP47" s="3">
        <f t="shared" si="50"/>
        <v>9233472.9800000004</v>
      </c>
      <c r="AQ47" s="3">
        <f t="shared" si="50"/>
        <v>9233472.9800000004</v>
      </c>
      <c r="AR47" s="3">
        <f t="shared" si="50"/>
        <v>9233472.9800000004</v>
      </c>
      <c r="AS47" s="3">
        <f t="shared" si="50"/>
        <v>9233472.9800000004</v>
      </c>
      <c r="AT47" s="3">
        <f t="shared" si="50"/>
        <v>9233472.9800000004</v>
      </c>
      <c r="AU47" s="3">
        <f t="shared" si="50"/>
        <v>9233472.9800000004</v>
      </c>
      <c r="AV47" s="3">
        <f t="shared" si="50"/>
        <v>9233472.9800000004</v>
      </c>
      <c r="AW47" s="3">
        <f t="shared" si="50"/>
        <v>9233472.9800000004</v>
      </c>
      <c r="AX47" s="3">
        <f t="shared" si="50"/>
        <v>9233472.9800000004</v>
      </c>
      <c r="AY47" s="3">
        <f t="shared" si="50"/>
        <v>9233472.9800000004</v>
      </c>
      <c r="AZ47" s="3">
        <f t="shared" si="50"/>
        <v>9233472.9800000004</v>
      </c>
      <c r="BA47" s="3">
        <f t="shared" si="50"/>
        <v>9233472.9800000004</v>
      </c>
      <c r="BB47" s="3">
        <f t="shared" si="50"/>
        <v>9233472.9800000004</v>
      </c>
      <c r="BC47" s="3">
        <f t="shared" si="50"/>
        <v>9233472.9800000004</v>
      </c>
      <c r="BD47" s="3">
        <f t="shared" si="50"/>
        <v>9233472.9800000004</v>
      </c>
      <c r="BE47" s="3">
        <f t="shared" si="50"/>
        <v>9233472.9800000004</v>
      </c>
      <c r="BF47" s="3">
        <f t="shared" si="50"/>
        <v>9233472.9800000004</v>
      </c>
      <c r="BG47" s="3">
        <f t="shared" si="50"/>
        <v>9233472.9800000004</v>
      </c>
      <c r="BH47" s="3">
        <f t="shared" si="50"/>
        <v>9233472.9800000004</v>
      </c>
      <c r="BI47" s="3">
        <f t="shared" si="50"/>
        <v>9233472.9800000004</v>
      </c>
      <c r="BJ47" s="3">
        <f t="shared" si="50"/>
        <v>9233472.9800000004</v>
      </c>
      <c r="BK47" s="3">
        <f t="shared" si="50"/>
        <v>9233472.9800000004</v>
      </c>
      <c r="BL47" s="3">
        <f t="shared" si="50"/>
        <v>9233472.9800000004</v>
      </c>
      <c r="BM47" s="3">
        <f t="shared" si="50"/>
        <v>9233472.9800000004</v>
      </c>
      <c r="BN47" s="3">
        <f t="shared" si="50"/>
        <v>9233472.9800000004</v>
      </c>
      <c r="BO47" s="3">
        <f t="shared" si="50"/>
        <v>9233472.9800000004</v>
      </c>
      <c r="BP47" s="3">
        <f t="shared" si="50"/>
        <v>9233472.9800000004</v>
      </c>
      <c r="BQ47" s="3">
        <f t="shared" si="50"/>
        <v>9233472.9800000004</v>
      </c>
      <c r="BR47" s="3">
        <f t="shared" si="50"/>
        <v>9233472.9800000004</v>
      </c>
      <c r="BS47" s="3">
        <f t="shared" ref="BS47:CH47" si="51">BR47</f>
        <v>9233472.9800000004</v>
      </c>
      <c r="BT47" s="3">
        <f t="shared" si="51"/>
        <v>9233472.9800000004</v>
      </c>
      <c r="BU47" s="3">
        <f t="shared" si="51"/>
        <v>9233472.9800000004</v>
      </c>
      <c r="BV47" s="3">
        <f t="shared" si="51"/>
        <v>9233472.9800000004</v>
      </c>
      <c r="BW47" s="3">
        <f t="shared" si="51"/>
        <v>9233472.9800000004</v>
      </c>
      <c r="BX47" s="3">
        <f t="shared" si="51"/>
        <v>9233472.9800000004</v>
      </c>
      <c r="BY47" s="3">
        <f t="shared" si="51"/>
        <v>9233472.9800000004</v>
      </c>
      <c r="BZ47" s="3">
        <f t="shared" si="51"/>
        <v>9233472.9800000004</v>
      </c>
      <c r="CA47" s="3">
        <f t="shared" si="51"/>
        <v>9233472.9800000004</v>
      </c>
      <c r="CB47" s="3">
        <f t="shared" si="51"/>
        <v>9233472.9800000004</v>
      </c>
      <c r="CC47" s="3">
        <f t="shared" si="51"/>
        <v>9233472.9800000004</v>
      </c>
      <c r="CD47" s="3">
        <f t="shared" si="51"/>
        <v>9233472.9800000004</v>
      </c>
      <c r="CE47" s="3">
        <f t="shared" si="51"/>
        <v>9233472.9800000004</v>
      </c>
      <c r="CF47" s="3">
        <f t="shared" si="51"/>
        <v>9233472.9800000004</v>
      </c>
      <c r="CG47" s="3">
        <f t="shared" si="51"/>
        <v>9233472.9800000004</v>
      </c>
      <c r="CH47" s="12">
        <f t="shared" si="51"/>
        <v>9233472.9800000004</v>
      </c>
    </row>
    <row r="48" spans="1:86" x14ac:dyDescent="0.25">
      <c r="A48" s="603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480">
        <v>19430041</v>
      </c>
      <c r="U48" s="3">
        <f t="shared" si="52"/>
        <v>19430041</v>
      </c>
      <c r="V48" s="3">
        <f t="shared" si="52"/>
        <v>19430041</v>
      </c>
      <c r="W48" s="3">
        <f t="shared" si="52"/>
        <v>19430041</v>
      </c>
      <c r="X48" s="3">
        <f t="shared" si="52"/>
        <v>19430041</v>
      </c>
      <c r="Y48" s="3">
        <f t="shared" si="52"/>
        <v>19430041</v>
      </c>
      <c r="Z48" s="3">
        <f t="shared" si="52"/>
        <v>19430041</v>
      </c>
      <c r="AA48" s="3">
        <f t="shared" si="52"/>
        <v>19430041</v>
      </c>
      <c r="AB48" s="3">
        <f t="shared" si="52"/>
        <v>19430041</v>
      </c>
      <c r="AC48" s="3">
        <f t="shared" si="52"/>
        <v>19430041</v>
      </c>
      <c r="AD48" s="3">
        <f t="shared" si="52"/>
        <v>19430041</v>
      </c>
      <c r="AE48" s="3">
        <f t="shared" si="52"/>
        <v>19430041</v>
      </c>
      <c r="AF48" s="3">
        <f t="shared" si="52"/>
        <v>19430041</v>
      </c>
      <c r="AG48" s="3">
        <f t="shared" si="52"/>
        <v>19430041</v>
      </c>
      <c r="AH48" s="3">
        <f t="shared" si="52"/>
        <v>19430041</v>
      </c>
      <c r="AI48" s="3">
        <f t="shared" si="52"/>
        <v>19430041</v>
      </c>
      <c r="AJ48" s="3">
        <f t="shared" si="52"/>
        <v>19430041</v>
      </c>
      <c r="AK48" s="3">
        <f t="shared" si="52"/>
        <v>19430041</v>
      </c>
      <c r="AL48" s="3">
        <f t="shared" si="52"/>
        <v>19430041</v>
      </c>
      <c r="AM48" s="3">
        <f t="shared" si="52"/>
        <v>19430041</v>
      </c>
      <c r="AN48" s="3">
        <f t="shared" si="52"/>
        <v>19430041</v>
      </c>
      <c r="AO48" s="3">
        <f t="shared" si="52"/>
        <v>19430041</v>
      </c>
      <c r="AP48" s="3">
        <f t="shared" si="52"/>
        <v>19430041</v>
      </c>
      <c r="AQ48" s="3">
        <f t="shared" si="52"/>
        <v>19430041</v>
      </c>
      <c r="AR48" s="3">
        <f t="shared" si="52"/>
        <v>19430041</v>
      </c>
      <c r="AS48" s="3">
        <f t="shared" si="52"/>
        <v>19430041</v>
      </c>
      <c r="AT48" s="3">
        <f t="shared" si="52"/>
        <v>19430041</v>
      </c>
      <c r="AU48" s="3">
        <f t="shared" si="52"/>
        <v>19430041</v>
      </c>
      <c r="AV48" s="3">
        <f t="shared" si="52"/>
        <v>19430041</v>
      </c>
      <c r="AW48" s="3">
        <f t="shared" si="52"/>
        <v>19430041</v>
      </c>
      <c r="AX48" s="3">
        <f t="shared" si="52"/>
        <v>19430041</v>
      </c>
      <c r="AY48" s="3">
        <f t="shared" si="52"/>
        <v>19430041</v>
      </c>
      <c r="AZ48" s="3">
        <f t="shared" si="52"/>
        <v>19430041</v>
      </c>
      <c r="BA48" s="3">
        <f t="shared" si="52"/>
        <v>19430041</v>
      </c>
      <c r="BB48" s="3">
        <f t="shared" si="52"/>
        <v>19430041</v>
      </c>
      <c r="BC48" s="3">
        <f t="shared" si="52"/>
        <v>19430041</v>
      </c>
      <c r="BD48" s="3">
        <f t="shared" si="52"/>
        <v>19430041</v>
      </c>
      <c r="BE48" s="3">
        <f t="shared" si="52"/>
        <v>19430041</v>
      </c>
      <c r="BF48" s="3">
        <f t="shared" si="52"/>
        <v>19430041</v>
      </c>
      <c r="BG48" s="3">
        <f t="shared" si="52"/>
        <v>19430041</v>
      </c>
      <c r="BH48" s="3">
        <f t="shared" si="52"/>
        <v>19430041</v>
      </c>
      <c r="BI48" s="3">
        <f t="shared" si="52"/>
        <v>19430041</v>
      </c>
      <c r="BJ48" s="3">
        <f t="shared" si="52"/>
        <v>19430041</v>
      </c>
      <c r="BK48" s="3">
        <f t="shared" si="52"/>
        <v>19430041</v>
      </c>
      <c r="BL48" s="3">
        <f t="shared" si="52"/>
        <v>19430041</v>
      </c>
      <c r="BM48" s="3">
        <f t="shared" si="52"/>
        <v>19430041</v>
      </c>
      <c r="BN48" s="3">
        <f t="shared" si="52"/>
        <v>19430041</v>
      </c>
      <c r="BO48" s="3">
        <f t="shared" si="52"/>
        <v>19430041</v>
      </c>
      <c r="BP48" s="3">
        <f t="shared" si="52"/>
        <v>19430041</v>
      </c>
      <c r="BQ48" s="3">
        <f t="shared" si="52"/>
        <v>19430041</v>
      </c>
      <c r="BR48" s="3">
        <f t="shared" si="52"/>
        <v>19430041</v>
      </c>
      <c r="BS48" s="3">
        <f t="shared" ref="BS48:CH48" si="53">BR48</f>
        <v>19430041</v>
      </c>
      <c r="BT48" s="3">
        <f t="shared" si="53"/>
        <v>19430041</v>
      </c>
      <c r="BU48" s="3">
        <f t="shared" si="53"/>
        <v>19430041</v>
      </c>
      <c r="BV48" s="3">
        <f t="shared" si="53"/>
        <v>19430041</v>
      </c>
      <c r="BW48" s="3">
        <f t="shared" si="53"/>
        <v>19430041</v>
      </c>
      <c r="BX48" s="3">
        <f t="shared" si="53"/>
        <v>19430041</v>
      </c>
      <c r="BY48" s="3">
        <f t="shared" si="53"/>
        <v>19430041</v>
      </c>
      <c r="BZ48" s="3">
        <f t="shared" si="53"/>
        <v>19430041</v>
      </c>
      <c r="CA48" s="3">
        <f t="shared" si="53"/>
        <v>19430041</v>
      </c>
      <c r="CB48" s="3">
        <f t="shared" si="53"/>
        <v>19430041</v>
      </c>
      <c r="CC48" s="3">
        <f t="shared" si="53"/>
        <v>19430041</v>
      </c>
      <c r="CD48" s="3">
        <f t="shared" si="53"/>
        <v>19430041</v>
      </c>
      <c r="CE48" s="3">
        <f t="shared" si="53"/>
        <v>19430041</v>
      </c>
      <c r="CF48" s="3">
        <f t="shared" si="53"/>
        <v>19430041</v>
      </c>
      <c r="CG48" s="3">
        <f t="shared" si="53"/>
        <v>19430041</v>
      </c>
      <c r="CH48" s="12">
        <f t="shared" si="53"/>
        <v>19430041</v>
      </c>
    </row>
    <row r="49" spans="1:86" x14ac:dyDescent="0.25">
      <c r="A49" s="603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480">
        <v>249393</v>
      </c>
      <c r="U49" s="3">
        <f t="shared" si="54"/>
        <v>249393</v>
      </c>
      <c r="V49" s="3">
        <f t="shared" si="54"/>
        <v>249393</v>
      </c>
      <c r="W49" s="3">
        <f t="shared" si="54"/>
        <v>249393</v>
      </c>
      <c r="X49" s="3">
        <f t="shared" si="54"/>
        <v>249393</v>
      </c>
      <c r="Y49" s="3">
        <f t="shared" si="54"/>
        <v>249393</v>
      </c>
      <c r="Z49" s="3">
        <f t="shared" si="54"/>
        <v>249393</v>
      </c>
      <c r="AA49" s="3">
        <f t="shared" si="54"/>
        <v>249393</v>
      </c>
      <c r="AB49" s="3">
        <f t="shared" si="54"/>
        <v>249393</v>
      </c>
      <c r="AC49" s="3">
        <f t="shared" si="54"/>
        <v>249393</v>
      </c>
      <c r="AD49" s="3">
        <f t="shared" si="54"/>
        <v>249393</v>
      </c>
      <c r="AE49" s="3">
        <f t="shared" si="54"/>
        <v>249393</v>
      </c>
      <c r="AF49" s="3">
        <f t="shared" si="54"/>
        <v>249393</v>
      </c>
      <c r="AG49" s="3">
        <f t="shared" si="54"/>
        <v>249393</v>
      </c>
      <c r="AH49" s="3">
        <f t="shared" si="54"/>
        <v>249393</v>
      </c>
      <c r="AI49" s="3">
        <f t="shared" si="54"/>
        <v>249393</v>
      </c>
      <c r="AJ49" s="3">
        <f t="shared" si="54"/>
        <v>249393</v>
      </c>
      <c r="AK49" s="3">
        <f t="shared" si="54"/>
        <v>249393</v>
      </c>
      <c r="AL49" s="3">
        <f t="shared" si="54"/>
        <v>249393</v>
      </c>
      <c r="AM49" s="3">
        <f t="shared" si="54"/>
        <v>249393</v>
      </c>
      <c r="AN49" s="3">
        <f t="shared" si="54"/>
        <v>249393</v>
      </c>
      <c r="AO49" s="3">
        <f t="shared" si="54"/>
        <v>249393</v>
      </c>
      <c r="AP49" s="3">
        <f t="shared" si="54"/>
        <v>249393</v>
      </c>
      <c r="AQ49" s="3">
        <f t="shared" si="54"/>
        <v>249393</v>
      </c>
      <c r="AR49" s="3">
        <f t="shared" si="54"/>
        <v>249393</v>
      </c>
      <c r="AS49" s="3">
        <f t="shared" si="54"/>
        <v>249393</v>
      </c>
      <c r="AT49" s="3">
        <f t="shared" si="54"/>
        <v>249393</v>
      </c>
      <c r="AU49" s="3">
        <f t="shared" si="54"/>
        <v>249393</v>
      </c>
      <c r="AV49" s="3">
        <f t="shared" si="54"/>
        <v>249393</v>
      </c>
      <c r="AW49" s="3">
        <f t="shared" si="54"/>
        <v>249393</v>
      </c>
      <c r="AX49" s="3">
        <f t="shared" si="54"/>
        <v>249393</v>
      </c>
      <c r="AY49" s="3">
        <f t="shared" si="54"/>
        <v>249393</v>
      </c>
      <c r="AZ49" s="3">
        <f t="shared" si="54"/>
        <v>249393</v>
      </c>
      <c r="BA49" s="3">
        <f t="shared" si="54"/>
        <v>249393</v>
      </c>
      <c r="BB49" s="3">
        <f t="shared" si="54"/>
        <v>249393</v>
      </c>
      <c r="BC49" s="3">
        <f t="shared" si="54"/>
        <v>249393</v>
      </c>
      <c r="BD49" s="3">
        <f t="shared" si="54"/>
        <v>249393</v>
      </c>
      <c r="BE49" s="3">
        <f t="shared" si="54"/>
        <v>249393</v>
      </c>
      <c r="BF49" s="3">
        <f t="shared" si="54"/>
        <v>249393</v>
      </c>
      <c r="BG49" s="3">
        <f t="shared" si="54"/>
        <v>249393</v>
      </c>
      <c r="BH49" s="3">
        <f t="shared" si="54"/>
        <v>249393</v>
      </c>
      <c r="BI49" s="3">
        <f t="shared" si="54"/>
        <v>249393</v>
      </c>
      <c r="BJ49" s="3">
        <f t="shared" si="54"/>
        <v>249393</v>
      </c>
      <c r="BK49" s="3">
        <f t="shared" si="54"/>
        <v>249393</v>
      </c>
      <c r="BL49" s="3">
        <f t="shared" si="54"/>
        <v>249393</v>
      </c>
      <c r="BM49" s="3">
        <f t="shared" si="54"/>
        <v>249393</v>
      </c>
      <c r="BN49" s="3">
        <f t="shared" si="54"/>
        <v>249393</v>
      </c>
      <c r="BO49" s="3">
        <f t="shared" si="54"/>
        <v>249393</v>
      </c>
      <c r="BP49" s="3">
        <f t="shared" si="54"/>
        <v>249393</v>
      </c>
      <c r="BQ49" s="3">
        <f t="shared" si="54"/>
        <v>249393</v>
      </c>
      <c r="BR49" s="3">
        <f t="shared" si="54"/>
        <v>249393</v>
      </c>
      <c r="BS49" s="3">
        <f t="shared" ref="BS49:CH49" si="55">BR49</f>
        <v>249393</v>
      </c>
      <c r="BT49" s="3">
        <f t="shared" si="55"/>
        <v>249393</v>
      </c>
      <c r="BU49" s="3">
        <f t="shared" si="55"/>
        <v>249393</v>
      </c>
      <c r="BV49" s="3">
        <f t="shared" si="55"/>
        <v>249393</v>
      </c>
      <c r="BW49" s="3">
        <f t="shared" si="55"/>
        <v>249393</v>
      </c>
      <c r="BX49" s="3">
        <f t="shared" si="55"/>
        <v>249393</v>
      </c>
      <c r="BY49" s="3">
        <f t="shared" si="55"/>
        <v>249393</v>
      </c>
      <c r="BZ49" s="3">
        <f t="shared" si="55"/>
        <v>249393</v>
      </c>
      <c r="CA49" s="3">
        <f t="shared" si="55"/>
        <v>249393</v>
      </c>
      <c r="CB49" s="3">
        <f t="shared" si="55"/>
        <v>249393</v>
      </c>
      <c r="CC49" s="3">
        <f t="shared" si="55"/>
        <v>249393</v>
      </c>
      <c r="CD49" s="3">
        <f t="shared" si="55"/>
        <v>249393</v>
      </c>
      <c r="CE49" s="3">
        <f t="shared" si="55"/>
        <v>249393</v>
      </c>
      <c r="CF49" s="3">
        <f t="shared" si="55"/>
        <v>249393</v>
      </c>
      <c r="CG49" s="3">
        <f t="shared" si="55"/>
        <v>249393</v>
      </c>
      <c r="CH49" s="12">
        <f t="shared" si="55"/>
        <v>249393</v>
      </c>
    </row>
    <row r="50" spans="1:86" ht="15" customHeight="1" x14ac:dyDescent="0.25">
      <c r="A50" s="603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480">
        <v>536912</v>
      </c>
      <c r="U50" s="3">
        <f t="shared" si="56"/>
        <v>536912</v>
      </c>
      <c r="V50" s="3">
        <f t="shared" si="56"/>
        <v>536912</v>
      </c>
      <c r="W50" s="3">
        <f t="shared" si="56"/>
        <v>536912</v>
      </c>
      <c r="X50" s="3">
        <f t="shared" si="56"/>
        <v>536912</v>
      </c>
      <c r="Y50" s="3">
        <f t="shared" si="56"/>
        <v>536912</v>
      </c>
      <c r="Z50" s="3">
        <f t="shared" si="56"/>
        <v>536912</v>
      </c>
      <c r="AA50" s="3">
        <f t="shared" si="56"/>
        <v>536912</v>
      </c>
      <c r="AB50" s="3">
        <f t="shared" si="56"/>
        <v>536912</v>
      </c>
      <c r="AC50" s="3">
        <f t="shared" si="56"/>
        <v>536912</v>
      </c>
      <c r="AD50" s="3">
        <f t="shared" si="56"/>
        <v>536912</v>
      </c>
      <c r="AE50" s="3">
        <f t="shared" si="56"/>
        <v>536912</v>
      </c>
      <c r="AF50" s="3">
        <f t="shared" si="56"/>
        <v>536912</v>
      </c>
      <c r="AG50" s="3">
        <f t="shared" si="56"/>
        <v>536912</v>
      </c>
      <c r="AH50" s="3">
        <f t="shared" si="56"/>
        <v>536912</v>
      </c>
      <c r="AI50" s="3">
        <f t="shared" si="56"/>
        <v>536912</v>
      </c>
      <c r="AJ50" s="3">
        <f t="shared" si="56"/>
        <v>536912</v>
      </c>
      <c r="AK50" s="3">
        <f t="shared" si="56"/>
        <v>536912</v>
      </c>
      <c r="AL50" s="3">
        <f t="shared" si="56"/>
        <v>536912</v>
      </c>
      <c r="AM50" s="3">
        <f t="shared" si="56"/>
        <v>536912</v>
      </c>
      <c r="AN50" s="3">
        <f t="shared" si="56"/>
        <v>536912</v>
      </c>
      <c r="AO50" s="3">
        <f t="shared" si="56"/>
        <v>536912</v>
      </c>
      <c r="AP50" s="3">
        <f t="shared" si="56"/>
        <v>536912</v>
      </c>
      <c r="AQ50" s="3">
        <f t="shared" si="56"/>
        <v>536912</v>
      </c>
      <c r="AR50" s="3">
        <f t="shared" si="56"/>
        <v>536912</v>
      </c>
      <c r="AS50" s="3">
        <f t="shared" si="56"/>
        <v>536912</v>
      </c>
      <c r="AT50" s="3">
        <f t="shared" si="56"/>
        <v>536912</v>
      </c>
      <c r="AU50" s="3">
        <f t="shared" si="56"/>
        <v>536912</v>
      </c>
      <c r="AV50" s="3">
        <f t="shared" si="56"/>
        <v>536912</v>
      </c>
      <c r="AW50" s="3">
        <f t="shared" si="56"/>
        <v>536912</v>
      </c>
      <c r="AX50" s="3">
        <f t="shared" si="56"/>
        <v>536912</v>
      </c>
      <c r="AY50" s="3">
        <f t="shared" si="56"/>
        <v>536912</v>
      </c>
      <c r="AZ50" s="3">
        <f t="shared" si="56"/>
        <v>536912</v>
      </c>
      <c r="BA50" s="3">
        <f t="shared" si="56"/>
        <v>536912</v>
      </c>
      <c r="BB50" s="3">
        <f t="shared" si="56"/>
        <v>536912</v>
      </c>
      <c r="BC50" s="3">
        <f t="shared" si="56"/>
        <v>536912</v>
      </c>
      <c r="BD50" s="3">
        <f t="shared" si="56"/>
        <v>536912</v>
      </c>
      <c r="BE50" s="3">
        <f t="shared" si="56"/>
        <v>536912</v>
      </c>
      <c r="BF50" s="3">
        <f t="shared" si="56"/>
        <v>536912</v>
      </c>
      <c r="BG50" s="3">
        <f t="shared" si="56"/>
        <v>536912</v>
      </c>
      <c r="BH50" s="3">
        <f t="shared" si="56"/>
        <v>536912</v>
      </c>
      <c r="BI50" s="3">
        <f t="shared" si="56"/>
        <v>536912</v>
      </c>
      <c r="BJ50" s="3">
        <f t="shared" si="56"/>
        <v>536912</v>
      </c>
      <c r="BK50" s="3">
        <f t="shared" si="56"/>
        <v>536912</v>
      </c>
      <c r="BL50" s="3">
        <f t="shared" si="56"/>
        <v>536912</v>
      </c>
      <c r="BM50" s="3">
        <f t="shared" si="56"/>
        <v>536912</v>
      </c>
      <c r="BN50" s="3">
        <f t="shared" si="56"/>
        <v>536912</v>
      </c>
      <c r="BO50" s="3">
        <f t="shared" si="56"/>
        <v>536912</v>
      </c>
      <c r="BP50" s="3">
        <f t="shared" si="56"/>
        <v>536912</v>
      </c>
      <c r="BQ50" s="3">
        <f t="shared" si="56"/>
        <v>536912</v>
      </c>
      <c r="BR50" s="3">
        <f t="shared" si="56"/>
        <v>536912</v>
      </c>
      <c r="BS50" s="3">
        <f t="shared" ref="BS50:CH50" si="57">BR50</f>
        <v>536912</v>
      </c>
      <c r="BT50" s="3">
        <f t="shared" si="57"/>
        <v>536912</v>
      </c>
      <c r="BU50" s="3">
        <f t="shared" si="57"/>
        <v>536912</v>
      </c>
      <c r="BV50" s="3">
        <f t="shared" si="57"/>
        <v>536912</v>
      </c>
      <c r="BW50" s="3">
        <f t="shared" si="57"/>
        <v>536912</v>
      </c>
      <c r="BX50" s="3">
        <f t="shared" si="57"/>
        <v>536912</v>
      </c>
      <c r="BY50" s="3">
        <f t="shared" si="57"/>
        <v>536912</v>
      </c>
      <c r="BZ50" s="3">
        <f t="shared" si="57"/>
        <v>536912</v>
      </c>
      <c r="CA50" s="3">
        <f t="shared" si="57"/>
        <v>536912</v>
      </c>
      <c r="CB50" s="3">
        <f t="shared" si="57"/>
        <v>536912</v>
      </c>
      <c r="CC50" s="3">
        <f t="shared" si="57"/>
        <v>536912</v>
      </c>
      <c r="CD50" s="3">
        <f t="shared" si="57"/>
        <v>536912</v>
      </c>
      <c r="CE50" s="3">
        <f t="shared" si="57"/>
        <v>536912</v>
      </c>
      <c r="CF50" s="3">
        <f t="shared" si="57"/>
        <v>536912</v>
      </c>
      <c r="CG50" s="3">
        <f t="shared" si="57"/>
        <v>536912</v>
      </c>
      <c r="CH50" s="12">
        <f t="shared" si="57"/>
        <v>536912</v>
      </c>
    </row>
    <row r="51" spans="1:86" x14ac:dyDescent="0.25">
      <c r="A51" s="603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480">
        <v>4602807</v>
      </c>
      <c r="U51" s="3">
        <f t="shared" si="58"/>
        <v>4602807</v>
      </c>
      <c r="V51" s="3">
        <f t="shared" si="58"/>
        <v>4602807</v>
      </c>
      <c r="W51" s="3">
        <f t="shared" si="58"/>
        <v>4602807</v>
      </c>
      <c r="X51" s="3">
        <f t="shared" si="58"/>
        <v>4602807</v>
      </c>
      <c r="Y51" s="3">
        <f t="shared" si="58"/>
        <v>4602807</v>
      </c>
      <c r="Z51" s="3">
        <f t="shared" si="58"/>
        <v>4602807</v>
      </c>
      <c r="AA51" s="3">
        <f t="shared" si="58"/>
        <v>4602807</v>
      </c>
      <c r="AB51" s="3">
        <f t="shared" si="58"/>
        <v>4602807</v>
      </c>
      <c r="AC51" s="3">
        <f t="shared" si="58"/>
        <v>4602807</v>
      </c>
      <c r="AD51" s="3">
        <f t="shared" si="58"/>
        <v>4602807</v>
      </c>
      <c r="AE51" s="3">
        <f t="shared" si="58"/>
        <v>4602807</v>
      </c>
      <c r="AF51" s="3">
        <f t="shared" si="58"/>
        <v>4602807</v>
      </c>
      <c r="AG51" s="3">
        <f t="shared" si="58"/>
        <v>4602807</v>
      </c>
      <c r="AH51" s="3">
        <f t="shared" si="58"/>
        <v>4602807</v>
      </c>
      <c r="AI51" s="3">
        <f t="shared" si="58"/>
        <v>4602807</v>
      </c>
      <c r="AJ51" s="3">
        <f t="shared" si="58"/>
        <v>4602807</v>
      </c>
      <c r="AK51" s="3">
        <f t="shared" si="58"/>
        <v>4602807</v>
      </c>
      <c r="AL51" s="3">
        <f t="shared" si="58"/>
        <v>4602807</v>
      </c>
      <c r="AM51" s="3">
        <f t="shared" si="58"/>
        <v>4602807</v>
      </c>
      <c r="AN51" s="3">
        <f t="shared" si="58"/>
        <v>4602807</v>
      </c>
      <c r="AO51" s="3">
        <f t="shared" si="58"/>
        <v>4602807</v>
      </c>
      <c r="AP51" s="3">
        <f t="shared" si="58"/>
        <v>4602807</v>
      </c>
      <c r="AQ51" s="3">
        <f t="shared" si="58"/>
        <v>4602807</v>
      </c>
      <c r="AR51" s="3">
        <f t="shared" si="58"/>
        <v>4602807</v>
      </c>
      <c r="AS51" s="3">
        <f t="shared" si="58"/>
        <v>4602807</v>
      </c>
      <c r="AT51" s="3">
        <f t="shared" si="58"/>
        <v>4602807</v>
      </c>
      <c r="AU51" s="3">
        <f t="shared" si="58"/>
        <v>4602807</v>
      </c>
      <c r="AV51" s="3">
        <f t="shared" si="58"/>
        <v>4602807</v>
      </c>
      <c r="AW51" s="3">
        <f t="shared" si="58"/>
        <v>4602807</v>
      </c>
      <c r="AX51" s="3">
        <f t="shared" si="58"/>
        <v>4602807</v>
      </c>
      <c r="AY51" s="3">
        <f t="shared" si="58"/>
        <v>4602807</v>
      </c>
      <c r="AZ51" s="3">
        <f t="shared" si="58"/>
        <v>4602807</v>
      </c>
      <c r="BA51" s="3">
        <f t="shared" si="58"/>
        <v>4602807</v>
      </c>
      <c r="BB51" s="3">
        <f t="shared" si="58"/>
        <v>4602807</v>
      </c>
      <c r="BC51" s="3">
        <f t="shared" si="58"/>
        <v>4602807</v>
      </c>
      <c r="BD51" s="3">
        <f t="shared" si="58"/>
        <v>4602807</v>
      </c>
      <c r="BE51" s="3">
        <f t="shared" si="58"/>
        <v>4602807</v>
      </c>
      <c r="BF51" s="3">
        <f t="shared" si="58"/>
        <v>4602807</v>
      </c>
      <c r="BG51" s="3">
        <f t="shared" si="58"/>
        <v>4602807</v>
      </c>
      <c r="BH51" s="3">
        <f t="shared" si="58"/>
        <v>4602807</v>
      </c>
      <c r="BI51" s="3">
        <f t="shared" si="58"/>
        <v>4602807</v>
      </c>
      <c r="BJ51" s="3">
        <f t="shared" si="58"/>
        <v>4602807</v>
      </c>
      <c r="BK51" s="3">
        <f t="shared" si="58"/>
        <v>4602807</v>
      </c>
      <c r="BL51" s="3">
        <f t="shared" si="58"/>
        <v>4602807</v>
      </c>
      <c r="BM51" s="3">
        <f t="shared" si="58"/>
        <v>4602807</v>
      </c>
      <c r="BN51" s="3">
        <f t="shared" si="58"/>
        <v>4602807</v>
      </c>
      <c r="BO51" s="3">
        <f t="shared" si="58"/>
        <v>4602807</v>
      </c>
      <c r="BP51" s="3">
        <f t="shared" si="58"/>
        <v>4602807</v>
      </c>
      <c r="BQ51" s="3">
        <f t="shared" si="58"/>
        <v>4602807</v>
      </c>
      <c r="BR51" s="3">
        <f t="shared" si="58"/>
        <v>4602807</v>
      </c>
      <c r="BS51" s="3">
        <f t="shared" ref="BS51:CH51" si="59">BR51</f>
        <v>4602807</v>
      </c>
      <c r="BT51" s="3">
        <f t="shared" si="59"/>
        <v>4602807</v>
      </c>
      <c r="BU51" s="3">
        <f t="shared" si="59"/>
        <v>4602807</v>
      </c>
      <c r="BV51" s="3">
        <f t="shared" si="59"/>
        <v>4602807</v>
      </c>
      <c r="BW51" s="3">
        <f t="shared" si="59"/>
        <v>4602807</v>
      </c>
      <c r="BX51" s="3">
        <f t="shared" si="59"/>
        <v>4602807</v>
      </c>
      <c r="BY51" s="3">
        <f t="shared" si="59"/>
        <v>4602807</v>
      </c>
      <c r="BZ51" s="3">
        <f t="shared" si="59"/>
        <v>4602807</v>
      </c>
      <c r="CA51" s="3">
        <f t="shared" si="59"/>
        <v>4602807</v>
      </c>
      <c r="CB51" s="3">
        <f t="shared" si="59"/>
        <v>4602807</v>
      </c>
      <c r="CC51" s="3">
        <f t="shared" si="59"/>
        <v>4602807</v>
      </c>
      <c r="CD51" s="3">
        <f t="shared" si="59"/>
        <v>4602807</v>
      </c>
      <c r="CE51" s="3">
        <f t="shared" si="59"/>
        <v>4602807</v>
      </c>
      <c r="CF51" s="3">
        <f t="shared" si="59"/>
        <v>4602807</v>
      </c>
      <c r="CG51" s="3">
        <f t="shared" si="59"/>
        <v>4602807</v>
      </c>
      <c r="CH51" s="12">
        <f t="shared" si="59"/>
        <v>4602807</v>
      </c>
    </row>
    <row r="52" spans="1:86" x14ac:dyDescent="0.25">
      <c r="A52" s="603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480">
        <v>40178</v>
      </c>
      <c r="U52" s="3">
        <f t="shared" si="60"/>
        <v>40178</v>
      </c>
      <c r="V52" s="3">
        <f t="shared" si="60"/>
        <v>40178</v>
      </c>
      <c r="W52" s="3">
        <f t="shared" si="60"/>
        <v>40178</v>
      </c>
      <c r="X52" s="3">
        <f t="shared" si="60"/>
        <v>40178</v>
      </c>
      <c r="Y52" s="3">
        <f t="shared" si="60"/>
        <v>40178</v>
      </c>
      <c r="Z52" s="3">
        <f t="shared" si="60"/>
        <v>40178</v>
      </c>
      <c r="AA52" s="3">
        <f t="shared" si="60"/>
        <v>40178</v>
      </c>
      <c r="AB52" s="3">
        <f t="shared" si="60"/>
        <v>40178</v>
      </c>
      <c r="AC52" s="3">
        <f t="shared" si="60"/>
        <v>40178</v>
      </c>
      <c r="AD52" s="3">
        <f t="shared" si="60"/>
        <v>40178</v>
      </c>
      <c r="AE52" s="3">
        <f t="shared" si="60"/>
        <v>40178</v>
      </c>
      <c r="AF52" s="3">
        <f t="shared" si="60"/>
        <v>40178</v>
      </c>
      <c r="AG52" s="3">
        <f t="shared" si="60"/>
        <v>40178</v>
      </c>
      <c r="AH52" s="3">
        <f t="shared" si="60"/>
        <v>40178</v>
      </c>
      <c r="AI52" s="3">
        <f t="shared" si="60"/>
        <v>40178</v>
      </c>
      <c r="AJ52" s="3">
        <f t="shared" si="60"/>
        <v>40178</v>
      </c>
      <c r="AK52" s="3">
        <f t="shared" si="60"/>
        <v>40178</v>
      </c>
      <c r="AL52" s="3">
        <f t="shared" si="60"/>
        <v>40178</v>
      </c>
      <c r="AM52" s="3">
        <f t="shared" si="60"/>
        <v>40178</v>
      </c>
      <c r="AN52" s="3">
        <f t="shared" si="60"/>
        <v>40178</v>
      </c>
      <c r="AO52" s="3">
        <f t="shared" si="60"/>
        <v>40178</v>
      </c>
      <c r="AP52" s="3">
        <f t="shared" si="60"/>
        <v>40178</v>
      </c>
      <c r="AQ52" s="3">
        <f t="shared" si="60"/>
        <v>40178</v>
      </c>
      <c r="AR52" s="3">
        <f t="shared" si="60"/>
        <v>40178</v>
      </c>
      <c r="AS52" s="3">
        <f t="shared" si="60"/>
        <v>40178</v>
      </c>
      <c r="AT52" s="3">
        <f t="shared" si="60"/>
        <v>40178</v>
      </c>
      <c r="AU52" s="3">
        <f t="shared" si="60"/>
        <v>40178</v>
      </c>
      <c r="AV52" s="3">
        <f t="shared" si="60"/>
        <v>40178</v>
      </c>
      <c r="AW52" s="3">
        <f t="shared" si="60"/>
        <v>40178</v>
      </c>
      <c r="AX52" s="3">
        <f t="shared" si="60"/>
        <v>40178</v>
      </c>
      <c r="AY52" s="3">
        <f t="shared" si="60"/>
        <v>40178</v>
      </c>
      <c r="AZ52" s="3">
        <f t="shared" si="60"/>
        <v>40178</v>
      </c>
      <c r="BA52" s="3">
        <f t="shared" si="60"/>
        <v>40178</v>
      </c>
      <c r="BB52" s="3">
        <f t="shared" si="60"/>
        <v>40178</v>
      </c>
      <c r="BC52" s="3">
        <f t="shared" si="60"/>
        <v>40178</v>
      </c>
      <c r="BD52" s="3">
        <f t="shared" si="60"/>
        <v>40178</v>
      </c>
      <c r="BE52" s="3">
        <f t="shared" si="60"/>
        <v>40178</v>
      </c>
      <c r="BF52" s="3">
        <f t="shared" si="60"/>
        <v>40178</v>
      </c>
      <c r="BG52" s="3">
        <f t="shared" si="60"/>
        <v>40178</v>
      </c>
      <c r="BH52" s="3">
        <f t="shared" si="60"/>
        <v>40178</v>
      </c>
      <c r="BI52" s="3">
        <f t="shared" si="60"/>
        <v>40178</v>
      </c>
      <c r="BJ52" s="3">
        <f t="shared" si="60"/>
        <v>40178</v>
      </c>
      <c r="BK52" s="3">
        <f t="shared" si="60"/>
        <v>40178</v>
      </c>
      <c r="BL52" s="3">
        <f t="shared" si="60"/>
        <v>40178</v>
      </c>
      <c r="BM52" s="3">
        <f t="shared" si="60"/>
        <v>40178</v>
      </c>
      <c r="BN52" s="3">
        <f t="shared" si="60"/>
        <v>40178</v>
      </c>
      <c r="BO52" s="3">
        <f t="shared" si="60"/>
        <v>40178</v>
      </c>
      <c r="BP52" s="3">
        <f t="shared" si="60"/>
        <v>40178</v>
      </c>
      <c r="BQ52" s="3">
        <f t="shared" si="60"/>
        <v>40178</v>
      </c>
      <c r="BR52" s="3">
        <f t="shared" si="60"/>
        <v>40178</v>
      </c>
      <c r="BS52" s="3">
        <f t="shared" ref="BS52:CH52" si="61">BR52</f>
        <v>40178</v>
      </c>
      <c r="BT52" s="3">
        <f t="shared" si="61"/>
        <v>40178</v>
      </c>
      <c r="BU52" s="3">
        <f t="shared" si="61"/>
        <v>40178</v>
      </c>
      <c r="BV52" s="3">
        <f t="shared" si="61"/>
        <v>40178</v>
      </c>
      <c r="BW52" s="3">
        <f t="shared" si="61"/>
        <v>40178</v>
      </c>
      <c r="BX52" s="3">
        <f t="shared" si="61"/>
        <v>40178</v>
      </c>
      <c r="BY52" s="3">
        <f t="shared" si="61"/>
        <v>40178</v>
      </c>
      <c r="BZ52" s="3">
        <f t="shared" si="61"/>
        <v>40178</v>
      </c>
      <c r="CA52" s="3">
        <f t="shared" si="61"/>
        <v>40178</v>
      </c>
      <c r="CB52" s="3">
        <f t="shared" si="61"/>
        <v>40178</v>
      </c>
      <c r="CC52" s="3">
        <f t="shared" si="61"/>
        <v>40178</v>
      </c>
      <c r="CD52" s="3">
        <f t="shared" si="61"/>
        <v>40178</v>
      </c>
      <c r="CE52" s="3">
        <f t="shared" si="61"/>
        <v>40178</v>
      </c>
      <c r="CF52" s="3">
        <f t="shared" si="61"/>
        <v>40178</v>
      </c>
      <c r="CG52" s="3">
        <f t="shared" si="61"/>
        <v>40178</v>
      </c>
      <c r="CH52" s="12">
        <f t="shared" si="61"/>
        <v>40178</v>
      </c>
    </row>
    <row r="53" spans="1:86" x14ac:dyDescent="0.25">
      <c r="A53" s="603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480">
        <v>42312</v>
      </c>
      <c r="U53" s="3">
        <f t="shared" si="62"/>
        <v>42312</v>
      </c>
      <c r="V53" s="3">
        <f t="shared" si="62"/>
        <v>42312</v>
      </c>
      <c r="W53" s="3">
        <f t="shared" si="62"/>
        <v>42312</v>
      </c>
      <c r="X53" s="3">
        <f t="shared" si="62"/>
        <v>42312</v>
      </c>
      <c r="Y53" s="3">
        <f t="shared" si="62"/>
        <v>42312</v>
      </c>
      <c r="Z53" s="3">
        <f t="shared" si="62"/>
        <v>42312</v>
      </c>
      <c r="AA53" s="3">
        <f t="shared" si="62"/>
        <v>42312</v>
      </c>
      <c r="AB53" s="3">
        <f t="shared" si="62"/>
        <v>42312</v>
      </c>
      <c r="AC53" s="3">
        <f t="shared" si="62"/>
        <v>42312</v>
      </c>
      <c r="AD53" s="3">
        <f t="shared" si="62"/>
        <v>42312</v>
      </c>
      <c r="AE53" s="3">
        <f t="shared" si="62"/>
        <v>42312</v>
      </c>
      <c r="AF53" s="3">
        <f t="shared" si="62"/>
        <v>42312</v>
      </c>
      <c r="AG53" s="3">
        <f t="shared" si="62"/>
        <v>42312</v>
      </c>
      <c r="AH53" s="3">
        <f t="shared" si="62"/>
        <v>42312</v>
      </c>
      <c r="AI53" s="3">
        <f t="shared" si="62"/>
        <v>42312</v>
      </c>
      <c r="AJ53" s="3">
        <f t="shared" si="62"/>
        <v>42312</v>
      </c>
      <c r="AK53" s="3">
        <f t="shared" si="62"/>
        <v>42312</v>
      </c>
      <c r="AL53" s="3">
        <f t="shared" si="62"/>
        <v>42312</v>
      </c>
      <c r="AM53" s="3">
        <f t="shared" si="62"/>
        <v>42312</v>
      </c>
      <c r="AN53" s="3">
        <f t="shared" si="62"/>
        <v>42312</v>
      </c>
      <c r="AO53" s="3">
        <f t="shared" si="62"/>
        <v>42312</v>
      </c>
      <c r="AP53" s="3">
        <f t="shared" si="62"/>
        <v>42312</v>
      </c>
      <c r="AQ53" s="3">
        <f t="shared" si="62"/>
        <v>42312</v>
      </c>
      <c r="AR53" s="3">
        <f t="shared" si="62"/>
        <v>42312</v>
      </c>
      <c r="AS53" s="3">
        <f t="shared" si="62"/>
        <v>42312</v>
      </c>
      <c r="AT53" s="3">
        <f t="shared" si="62"/>
        <v>42312</v>
      </c>
      <c r="AU53" s="3">
        <f t="shared" si="62"/>
        <v>42312</v>
      </c>
      <c r="AV53" s="3">
        <f t="shared" si="62"/>
        <v>42312</v>
      </c>
      <c r="AW53" s="3">
        <f t="shared" si="62"/>
        <v>42312</v>
      </c>
      <c r="AX53" s="3">
        <f t="shared" si="62"/>
        <v>42312</v>
      </c>
      <c r="AY53" s="3">
        <f t="shared" si="62"/>
        <v>42312</v>
      </c>
      <c r="AZ53" s="3">
        <f t="shared" si="62"/>
        <v>42312</v>
      </c>
      <c r="BA53" s="3">
        <f t="shared" si="62"/>
        <v>42312</v>
      </c>
      <c r="BB53" s="3">
        <f t="shared" si="62"/>
        <v>42312</v>
      </c>
      <c r="BC53" s="3">
        <f t="shared" si="62"/>
        <v>42312</v>
      </c>
      <c r="BD53" s="3">
        <f t="shared" si="62"/>
        <v>42312</v>
      </c>
      <c r="BE53" s="3">
        <f t="shared" si="62"/>
        <v>42312</v>
      </c>
      <c r="BF53" s="3">
        <f t="shared" si="62"/>
        <v>42312</v>
      </c>
      <c r="BG53" s="3">
        <f t="shared" si="62"/>
        <v>42312</v>
      </c>
      <c r="BH53" s="3">
        <f t="shared" si="62"/>
        <v>42312</v>
      </c>
      <c r="BI53" s="3">
        <f t="shared" si="62"/>
        <v>42312</v>
      </c>
      <c r="BJ53" s="3">
        <f t="shared" si="62"/>
        <v>42312</v>
      </c>
      <c r="BK53" s="3">
        <f t="shared" si="62"/>
        <v>42312</v>
      </c>
      <c r="BL53" s="3">
        <f t="shared" si="62"/>
        <v>42312</v>
      </c>
      <c r="BM53" s="3">
        <f t="shared" si="62"/>
        <v>42312</v>
      </c>
      <c r="BN53" s="3">
        <f t="shared" si="62"/>
        <v>42312</v>
      </c>
      <c r="BO53" s="3">
        <f t="shared" si="62"/>
        <v>42312</v>
      </c>
      <c r="BP53" s="3">
        <f t="shared" si="62"/>
        <v>42312</v>
      </c>
      <c r="BQ53" s="3">
        <f t="shared" si="62"/>
        <v>42312</v>
      </c>
      <c r="BR53" s="3">
        <f t="shared" si="62"/>
        <v>42312</v>
      </c>
      <c r="BS53" s="3">
        <f t="shared" ref="BS53:CH53" si="63">BR53</f>
        <v>42312</v>
      </c>
      <c r="BT53" s="3">
        <f t="shared" si="63"/>
        <v>42312</v>
      </c>
      <c r="BU53" s="3">
        <f t="shared" si="63"/>
        <v>42312</v>
      </c>
      <c r="BV53" s="3">
        <f t="shared" si="63"/>
        <v>42312</v>
      </c>
      <c r="BW53" s="3">
        <f t="shared" si="63"/>
        <v>42312</v>
      </c>
      <c r="BX53" s="3">
        <f t="shared" si="63"/>
        <v>42312</v>
      </c>
      <c r="BY53" s="3">
        <f t="shared" si="63"/>
        <v>42312</v>
      </c>
      <c r="BZ53" s="3">
        <f t="shared" si="63"/>
        <v>42312</v>
      </c>
      <c r="CA53" s="3">
        <f t="shared" si="63"/>
        <v>42312</v>
      </c>
      <c r="CB53" s="3">
        <f t="shared" si="63"/>
        <v>42312</v>
      </c>
      <c r="CC53" s="3">
        <f t="shared" si="63"/>
        <v>42312</v>
      </c>
      <c r="CD53" s="3">
        <f t="shared" si="63"/>
        <v>42312</v>
      </c>
      <c r="CE53" s="3">
        <f t="shared" si="63"/>
        <v>42312</v>
      </c>
      <c r="CF53" s="3">
        <f t="shared" si="63"/>
        <v>42312</v>
      </c>
      <c r="CG53" s="3">
        <f t="shared" si="63"/>
        <v>42312</v>
      </c>
      <c r="CH53" s="12">
        <f t="shared" si="63"/>
        <v>42312</v>
      </c>
    </row>
    <row r="54" spans="1:86" ht="15" customHeight="1" x14ac:dyDescent="0.25">
      <c r="A54" s="603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209" t="str">
        <f t="shared" si="37"/>
        <v>Monthly kWh</v>
      </c>
      <c r="C55" s="264">
        <f>SUM(C41:C54)</f>
        <v>0</v>
      </c>
      <c r="D55" s="264">
        <f t="shared" ref="D55:BO55" si="64">SUM(D41:D54)</f>
        <v>0</v>
      </c>
      <c r="E55" s="264">
        <f t="shared" si="64"/>
        <v>0</v>
      </c>
      <c r="F55" s="264">
        <f t="shared" si="64"/>
        <v>0</v>
      </c>
      <c r="G55" s="264">
        <f t="shared" si="64"/>
        <v>0</v>
      </c>
      <c r="H55" s="264">
        <f t="shared" si="64"/>
        <v>0</v>
      </c>
      <c r="I55" s="264">
        <f t="shared" si="64"/>
        <v>0</v>
      </c>
      <c r="J55" s="264">
        <f t="shared" si="64"/>
        <v>0</v>
      </c>
      <c r="K55" s="264">
        <f t="shared" si="64"/>
        <v>0</v>
      </c>
      <c r="L55" s="264">
        <f t="shared" si="64"/>
        <v>0</v>
      </c>
      <c r="M55" s="264">
        <f t="shared" si="64"/>
        <v>0</v>
      </c>
      <c r="N55" s="264">
        <f t="shared" si="64"/>
        <v>0</v>
      </c>
      <c r="O55" s="264">
        <f t="shared" si="64"/>
        <v>0</v>
      </c>
      <c r="P55" s="264">
        <f t="shared" si="64"/>
        <v>0</v>
      </c>
      <c r="Q55" s="264">
        <f t="shared" si="64"/>
        <v>0</v>
      </c>
      <c r="R55" s="264">
        <f t="shared" si="64"/>
        <v>0</v>
      </c>
      <c r="S55" s="264">
        <f t="shared" si="64"/>
        <v>0</v>
      </c>
      <c r="T55" s="264">
        <f t="shared" si="64"/>
        <v>41177306.020000003</v>
      </c>
      <c r="U55" s="264">
        <f t="shared" si="64"/>
        <v>41177306.020000003</v>
      </c>
      <c r="V55" s="264">
        <f t="shared" si="64"/>
        <v>41177306.020000003</v>
      </c>
      <c r="W55" s="264">
        <f t="shared" si="64"/>
        <v>41177306.020000003</v>
      </c>
      <c r="X55" s="264">
        <f t="shared" si="64"/>
        <v>41177306.020000003</v>
      </c>
      <c r="Y55" s="264">
        <f t="shared" si="64"/>
        <v>41177306.020000003</v>
      </c>
      <c r="Z55" s="264">
        <f t="shared" si="64"/>
        <v>41177306.020000003</v>
      </c>
      <c r="AA55" s="264">
        <f t="shared" si="64"/>
        <v>41177306.020000003</v>
      </c>
      <c r="AB55" s="264">
        <f t="shared" si="64"/>
        <v>41177306.020000003</v>
      </c>
      <c r="AC55" s="264">
        <f t="shared" si="64"/>
        <v>41177306.020000003</v>
      </c>
      <c r="AD55" s="264">
        <f t="shared" si="64"/>
        <v>41177306.020000003</v>
      </c>
      <c r="AE55" s="264">
        <f t="shared" si="64"/>
        <v>41177306.020000003</v>
      </c>
      <c r="AF55" s="264">
        <f t="shared" si="64"/>
        <v>41177306.020000003</v>
      </c>
      <c r="AG55" s="264">
        <f t="shared" si="64"/>
        <v>41177306.020000003</v>
      </c>
      <c r="AH55" s="264">
        <f t="shared" si="64"/>
        <v>41177306.020000003</v>
      </c>
      <c r="AI55" s="264">
        <f t="shared" si="64"/>
        <v>41177306.020000003</v>
      </c>
      <c r="AJ55" s="264">
        <f t="shared" si="64"/>
        <v>41177306.020000003</v>
      </c>
      <c r="AK55" s="264">
        <f t="shared" si="64"/>
        <v>41177306.020000003</v>
      </c>
      <c r="AL55" s="264">
        <f t="shared" si="64"/>
        <v>41177306.020000003</v>
      </c>
      <c r="AM55" s="264">
        <f t="shared" si="64"/>
        <v>41177306.020000003</v>
      </c>
      <c r="AN55" s="264">
        <f t="shared" si="64"/>
        <v>41177306.020000003</v>
      </c>
      <c r="AO55" s="264">
        <f t="shared" si="64"/>
        <v>41177306.020000003</v>
      </c>
      <c r="AP55" s="264">
        <f t="shared" si="64"/>
        <v>41177306.020000003</v>
      </c>
      <c r="AQ55" s="264">
        <f t="shared" si="64"/>
        <v>41177306.020000003</v>
      </c>
      <c r="AR55" s="264">
        <f t="shared" si="64"/>
        <v>41177306.020000003</v>
      </c>
      <c r="AS55" s="264">
        <f t="shared" si="64"/>
        <v>41177306.020000003</v>
      </c>
      <c r="AT55" s="264">
        <f t="shared" si="64"/>
        <v>41177306.020000003</v>
      </c>
      <c r="AU55" s="264">
        <f t="shared" si="64"/>
        <v>41177306.020000003</v>
      </c>
      <c r="AV55" s="264">
        <f t="shared" si="64"/>
        <v>41177306.020000003</v>
      </c>
      <c r="AW55" s="264">
        <f t="shared" si="64"/>
        <v>41177306.020000003</v>
      </c>
      <c r="AX55" s="264">
        <f t="shared" si="64"/>
        <v>41177306.020000003</v>
      </c>
      <c r="AY55" s="264">
        <f t="shared" si="64"/>
        <v>41177306.020000003</v>
      </c>
      <c r="AZ55" s="264">
        <f t="shared" si="64"/>
        <v>41177306.020000003</v>
      </c>
      <c r="BA55" s="264">
        <f t="shared" si="64"/>
        <v>41177306.020000003</v>
      </c>
      <c r="BB55" s="264">
        <f t="shared" si="64"/>
        <v>41177306.020000003</v>
      </c>
      <c r="BC55" s="264">
        <f t="shared" si="64"/>
        <v>41177306.020000003</v>
      </c>
      <c r="BD55" s="264">
        <f t="shared" si="64"/>
        <v>41177306.020000003</v>
      </c>
      <c r="BE55" s="264">
        <f t="shared" si="64"/>
        <v>41177306.020000003</v>
      </c>
      <c r="BF55" s="264">
        <f t="shared" si="64"/>
        <v>41177306.020000003</v>
      </c>
      <c r="BG55" s="264">
        <f t="shared" si="64"/>
        <v>41177306.020000003</v>
      </c>
      <c r="BH55" s="264">
        <f t="shared" si="64"/>
        <v>41177306.020000003</v>
      </c>
      <c r="BI55" s="264">
        <f t="shared" si="64"/>
        <v>41177306.020000003</v>
      </c>
      <c r="BJ55" s="264">
        <f t="shared" si="64"/>
        <v>41177306.020000003</v>
      </c>
      <c r="BK55" s="264">
        <f t="shared" si="64"/>
        <v>41177306.020000003</v>
      </c>
      <c r="BL55" s="264">
        <f t="shared" si="64"/>
        <v>41177306.020000003</v>
      </c>
      <c r="BM55" s="264">
        <f t="shared" si="64"/>
        <v>41177306.020000003</v>
      </c>
      <c r="BN55" s="264">
        <f t="shared" si="64"/>
        <v>41177306.020000003</v>
      </c>
      <c r="BO55" s="264">
        <f t="shared" si="64"/>
        <v>41177306.020000003</v>
      </c>
      <c r="BP55" s="264">
        <f t="shared" ref="BP55:CH55" si="65">SUM(BP41:BP54)</f>
        <v>41177306.020000003</v>
      </c>
      <c r="BQ55" s="264">
        <f t="shared" si="65"/>
        <v>41177306.020000003</v>
      </c>
      <c r="BR55" s="264">
        <f t="shared" si="65"/>
        <v>41177306.020000003</v>
      </c>
      <c r="BS55" s="264">
        <f t="shared" si="65"/>
        <v>41177306.020000003</v>
      </c>
      <c r="BT55" s="264">
        <f t="shared" si="65"/>
        <v>41177306.020000003</v>
      </c>
      <c r="BU55" s="264">
        <f t="shared" si="65"/>
        <v>41177306.020000003</v>
      </c>
      <c r="BV55" s="264">
        <f t="shared" si="65"/>
        <v>41177306.020000003</v>
      </c>
      <c r="BW55" s="264">
        <f t="shared" si="65"/>
        <v>41177306.020000003</v>
      </c>
      <c r="BX55" s="264">
        <f t="shared" si="65"/>
        <v>41177306.020000003</v>
      </c>
      <c r="BY55" s="264">
        <f t="shared" si="65"/>
        <v>41177306.020000003</v>
      </c>
      <c r="BZ55" s="264">
        <f t="shared" si="65"/>
        <v>41177306.020000003</v>
      </c>
      <c r="CA55" s="264">
        <f t="shared" si="65"/>
        <v>41177306.020000003</v>
      </c>
      <c r="CB55" s="264">
        <f t="shared" si="65"/>
        <v>41177306.020000003</v>
      </c>
      <c r="CC55" s="264">
        <f t="shared" si="65"/>
        <v>41177306.020000003</v>
      </c>
      <c r="CD55" s="264">
        <f t="shared" si="65"/>
        <v>41177306.020000003</v>
      </c>
      <c r="CE55" s="264">
        <f t="shared" si="65"/>
        <v>41177306.020000003</v>
      </c>
      <c r="CF55" s="264">
        <f t="shared" si="65"/>
        <v>41177306.020000003</v>
      </c>
      <c r="CG55" s="264">
        <f t="shared" si="65"/>
        <v>41177306.020000003</v>
      </c>
      <c r="CH55" s="267">
        <f t="shared" si="65"/>
        <v>41177306.020000003</v>
      </c>
    </row>
    <row r="56" spans="1:86" x14ac:dyDescent="0.25">
      <c r="A56" s="41"/>
      <c r="B56" s="135"/>
      <c r="C56" s="9"/>
      <c r="D56" s="32"/>
      <c r="E56" s="9"/>
      <c r="F56" s="32"/>
      <c r="G56" s="32"/>
      <c r="H56" s="9"/>
      <c r="I56" s="32"/>
      <c r="J56" s="32"/>
      <c r="K56" s="9"/>
      <c r="L56" s="32"/>
      <c r="M56" s="32"/>
      <c r="N56" s="9"/>
      <c r="O56" s="32"/>
      <c r="P56" s="32"/>
      <c r="Q56" s="9"/>
      <c r="R56" s="32"/>
      <c r="S56" s="32"/>
      <c r="T56" s="9"/>
      <c r="U56" s="32"/>
      <c r="V56" s="32"/>
      <c r="W56" s="9"/>
      <c r="X56" s="32"/>
      <c r="Y56" s="32"/>
      <c r="Z56" s="9"/>
      <c r="AA56" s="32"/>
      <c r="AB56" s="32"/>
      <c r="AC56" s="9"/>
      <c r="AD56" s="32"/>
      <c r="AE56" s="32"/>
      <c r="AF56" s="9"/>
      <c r="AG56" s="32"/>
      <c r="AH56" s="32"/>
      <c r="AI56" s="9"/>
      <c r="AJ56" s="32"/>
      <c r="AK56" s="32"/>
      <c r="AL56" s="9"/>
      <c r="AM56" s="32"/>
      <c r="AN56" s="32"/>
      <c r="AO56" s="9"/>
      <c r="AP56" s="32"/>
      <c r="AQ56" s="32"/>
      <c r="AR56" s="9"/>
      <c r="AS56" s="32"/>
      <c r="AT56" s="32"/>
      <c r="AU56" s="9"/>
      <c r="AV56" s="32"/>
      <c r="AW56" s="32"/>
      <c r="AX56" s="9"/>
      <c r="AY56" s="32"/>
      <c r="AZ56" s="32"/>
      <c r="BA56" s="9"/>
      <c r="BB56" s="32"/>
      <c r="BC56" s="32"/>
      <c r="BD56" s="9"/>
      <c r="BE56" s="32"/>
      <c r="BF56" s="32"/>
      <c r="BG56" s="9"/>
      <c r="BH56" s="32"/>
      <c r="BI56" s="32"/>
      <c r="BJ56" s="9"/>
      <c r="BK56" s="32"/>
      <c r="BL56" s="32"/>
      <c r="BM56" s="9"/>
      <c r="BN56" s="32"/>
      <c r="BO56" s="32"/>
      <c r="BP56" s="9"/>
      <c r="BQ56" s="32"/>
      <c r="BR56" s="32"/>
      <c r="BS56" s="9"/>
      <c r="BT56" s="32"/>
      <c r="BU56" s="32"/>
      <c r="BV56" s="9"/>
      <c r="BW56" s="32"/>
      <c r="BX56" s="32"/>
      <c r="BY56" s="9"/>
      <c r="BZ56" s="32"/>
      <c r="CA56" s="32"/>
      <c r="CB56" s="9"/>
      <c r="CC56" s="32"/>
      <c r="CD56" s="32"/>
      <c r="CE56" s="9"/>
      <c r="CF56" s="32"/>
      <c r="CG56" s="32"/>
      <c r="CH56" s="137"/>
    </row>
    <row r="57" spans="1:86" ht="15.75" thickBot="1" x14ac:dyDescent="0.3">
      <c r="A57" s="228" t="s">
        <v>182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20"/>
      <c r="L57" s="21"/>
      <c r="M57" s="21"/>
      <c r="N57" s="20"/>
      <c r="O57" s="21"/>
      <c r="P57" s="21"/>
      <c r="Q57" s="20"/>
      <c r="R57" s="21"/>
      <c r="S57" s="21"/>
      <c r="T57" s="20"/>
      <c r="U57" s="21"/>
      <c r="V57" s="21"/>
      <c r="W57" s="20"/>
      <c r="X57" s="21"/>
      <c r="Y57" s="21"/>
      <c r="Z57" s="20"/>
      <c r="AA57" s="21"/>
      <c r="AB57" s="21"/>
      <c r="AC57" s="20"/>
      <c r="AD57" s="21"/>
      <c r="AE57" s="21"/>
      <c r="AF57" s="20"/>
      <c r="AG57" s="21"/>
      <c r="AH57" s="21"/>
      <c r="AI57" s="20"/>
      <c r="AJ57" s="21"/>
      <c r="AK57" s="21"/>
      <c r="AL57" s="20"/>
      <c r="AM57" s="21"/>
      <c r="AN57" s="21"/>
      <c r="AO57" s="20"/>
      <c r="AP57" s="21"/>
      <c r="AQ57" s="21"/>
      <c r="AR57" s="20"/>
      <c r="AS57" s="21"/>
      <c r="AT57" s="21"/>
      <c r="AU57" s="20"/>
      <c r="AV57" s="21"/>
      <c r="AW57" s="21"/>
      <c r="AX57" s="20"/>
      <c r="AY57" s="21"/>
      <c r="AZ57" s="21"/>
      <c r="BA57" s="20"/>
      <c r="BB57" s="21"/>
      <c r="BC57" s="21"/>
      <c r="BD57" s="20"/>
      <c r="BE57" s="21"/>
      <c r="BF57" s="21"/>
      <c r="BG57" s="20"/>
      <c r="BH57" s="21"/>
      <c r="BI57" s="21"/>
      <c r="BJ57" s="20"/>
      <c r="BK57" s="21"/>
      <c r="BL57" s="21"/>
      <c r="BM57" s="20"/>
      <c r="BN57" s="21"/>
      <c r="BO57" s="21"/>
      <c r="BP57" s="20"/>
      <c r="BQ57" s="21"/>
      <c r="BR57" s="21"/>
      <c r="BS57" s="20"/>
      <c r="BT57" s="21"/>
      <c r="BU57" s="21"/>
      <c r="BV57" s="20"/>
      <c r="BW57" s="21"/>
      <c r="BX57" s="21"/>
      <c r="BY57" s="20"/>
      <c r="BZ57" s="21"/>
      <c r="CA57" s="21"/>
      <c r="CB57" s="20"/>
      <c r="CC57" s="21"/>
      <c r="CD57" s="21"/>
      <c r="CE57" s="20"/>
      <c r="CF57" s="21"/>
      <c r="CG57" s="21"/>
      <c r="CH57" s="20"/>
    </row>
    <row r="58" spans="1:86" ht="16.5" thickBot="1" x14ac:dyDescent="0.3">
      <c r="A58" s="605" t="s">
        <v>17</v>
      </c>
      <c r="B58" s="18" t="s">
        <v>10</v>
      </c>
      <c r="C58" s="162">
        <f>C$4</f>
        <v>45292</v>
      </c>
      <c r="D58" s="162">
        <f t="shared" ref="D58:BO58" si="66">D$4</f>
        <v>45323</v>
      </c>
      <c r="E58" s="162">
        <f t="shared" si="66"/>
        <v>45352</v>
      </c>
      <c r="F58" s="162">
        <f t="shared" si="66"/>
        <v>45383</v>
      </c>
      <c r="G58" s="162">
        <f t="shared" si="66"/>
        <v>45413</v>
      </c>
      <c r="H58" s="162">
        <f t="shared" si="66"/>
        <v>45444</v>
      </c>
      <c r="I58" s="162">
        <f t="shared" si="66"/>
        <v>45474</v>
      </c>
      <c r="J58" s="162">
        <f t="shared" si="66"/>
        <v>45505</v>
      </c>
      <c r="K58" s="162">
        <f t="shared" si="66"/>
        <v>45536</v>
      </c>
      <c r="L58" s="162">
        <f t="shared" si="66"/>
        <v>45566</v>
      </c>
      <c r="M58" s="162">
        <f t="shared" si="66"/>
        <v>45597</v>
      </c>
      <c r="N58" s="162">
        <f t="shared" si="66"/>
        <v>45627</v>
      </c>
      <c r="O58" s="162">
        <f t="shared" si="66"/>
        <v>45658</v>
      </c>
      <c r="P58" s="162">
        <f t="shared" si="66"/>
        <v>45689</v>
      </c>
      <c r="Q58" s="162">
        <f t="shared" si="66"/>
        <v>45717</v>
      </c>
      <c r="R58" s="162">
        <f t="shared" si="66"/>
        <v>45748</v>
      </c>
      <c r="S58" s="162">
        <f t="shared" si="66"/>
        <v>45778</v>
      </c>
      <c r="T58" s="162">
        <f t="shared" si="66"/>
        <v>45809</v>
      </c>
      <c r="U58" s="162">
        <f t="shared" si="66"/>
        <v>45839</v>
      </c>
      <c r="V58" s="162">
        <f t="shared" si="66"/>
        <v>45870</v>
      </c>
      <c r="W58" s="162">
        <f t="shared" si="66"/>
        <v>45901</v>
      </c>
      <c r="X58" s="162">
        <f t="shared" si="66"/>
        <v>45931</v>
      </c>
      <c r="Y58" s="162">
        <f t="shared" si="66"/>
        <v>45962</v>
      </c>
      <c r="Z58" s="162">
        <f t="shared" si="66"/>
        <v>45992</v>
      </c>
      <c r="AA58" s="162">
        <f t="shared" si="66"/>
        <v>46023</v>
      </c>
      <c r="AB58" s="162">
        <f t="shared" si="66"/>
        <v>46054</v>
      </c>
      <c r="AC58" s="162">
        <f t="shared" si="66"/>
        <v>46082</v>
      </c>
      <c r="AD58" s="162">
        <f t="shared" si="66"/>
        <v>46113</v>
      </c>
      <c r="AE58" s="162">
        <f t="shared" si="66"/>
        <v>46143</v>
      </c>
      <c r="AF58" s="162">
        <f t="shared" si="66"/>
        <v>46174</v>
      </c>
      <c r="AG58" s="162">
        <f t="shared" si="66"/>
        <v>46204</v>
      </c>
      <c r="AH58" s="162">
        <f t="shared" si="66"/>
        <v>46235</v>
      </c>
      <c r="AI58" s="162">
        <f t="shared" si="66"/>
        <v>46266</v>
      </c>
      <c r="AJ58" s="162">
        <f t="shared" si="66"/>
        <v>46296</v>
      </c>
      <c r="AK58" s="162">
        <f t="shared" si="66"/>
        <v>46327</v>
      </c>
      <c r="AL58" s="162">
        <f t="shared" si="66"/>
        <v>46357</v>
      </c>
      <c r="AM58" s="162">
        <f t="shared" si="66"/>
        <v>46388</v>
      </c>
      <c r="AN58" s="162">
        <f t="shared" si="66"/>
        <v>46419</v>
      </c>
      <c r="AO58" s="162">
        <f t="shared" si="66"/>
        <v>46447</v>
      </c>
      <c r="AP58" s="162">
        <f t="shared" si="66"/>
        <v>46478</v>
      </c>
      <c r="AQ58" s="162">
        <f t="shared" si="66"/>
        <v>46508</v>
      </c>
      <c r="AR58" s="162">
        <f t="shared" si="66"/>
        <v>46539</v>
      </c>
      <c r="AS58" s="162">
        <f t="shared" si="66"/>
        <v>46569</v>
      </c>
      <c r="AT58" s="162">
        <f t="shared" si="66"/>
        <v>46600</v>
      </c>
      <c r="AU58" s="162">
        <f t="shared" si="66"/>
        <v>46631</v>
      </c>
      <c r="AV58" s="162">
        <f t="shared" si="66"/>
        <v>46661</v>
      </c>
      <c r="AW58" s="162">
        <f t="shared" si="66"/>
        <v>46692</v>
      </c>
      <c r="AX58" s="162">
        <f t="shared" si="66"/>
        <v>46722</v>
      </c>
      <c r="AY58" s="162">
        <f t="shared" si="66"/>
        <v>46753</v>
      </c>
      <c r="AZ58" s="162">
        <f t="shared" si="66"/>
        <v>46784</v>
      </c>
      <c r="BA58" s="162">
        <f t="shared" si="66"/>
        <v>46813</v>
      </c>
      <c r="BB58" s="162">
        <f t="shared" si="66"/>
        <v>46844</v>
      </c>
      <c r="BC58" s="162">
        <f t="shared" si="66"/>
        <v>46874</v>
      </c>
      <c r="BD58" s="162">
        <f t="shared" si="66"/>
        <v>46905</v>
      </c>
      <c r="BE58" s="162">
        <f t="shared" si="66"/>
        <v>46935</v>
      </c>
      <c r="BF58" s="162">
        <f t="shared" si="66"/>
        <v>46966</v>
      </c>
      <c r="BG58" s="162">
        <f t="shared" si="66"/>
        <v>46997</v>
      </c>
      <c r="BH58" s="162">
        <f t="shared" si="66"/>
        <v>47027</v>
      </c>
      <c r="BI58" s="162">
        <f t="shared" si="66"/>
        <v>47058</v>
      </c>
      <c r="BJ58" s="162">
        <f t="shared" si="66"/>
        <v>47088</v>
      </c>
      <c r="BK58" s="162">
        <f t="shared" si="66"/>
        <v>47119</v>
      </c>
      <c r="BL58" s="162">
        <f t="shared" si="66"/>
        <v>47150</v>
      </c>
      <c r="BM58" s="162">
        <f t="shared" si="66"/>
        <v>47178</v>
      </c>
      <c r="BN58" s="162">
        <f t="shared" si="66"/>
        <v>47209</v>
      </c>
      <c r="BO58" s="162">
        <f t="shared" si="66"/>
        <v>47239</v>
      </c>
      <c r="BP58" s="162">
        <f t="shared" ref="BP58:CH58" si="67">BP$4</f>
        <v>47270</v>
      </c>
      <c r="BQ58" s="162">
        <f t="shared" si="67"/>
        <v>47300</v>
      </c>
      <c r="BR58" s="162">
        <f t="shared" si="67"/>
        <v>47331</v>
      </c>
      <c r="BS58" s="162">
        <f t="shared" si="67"/>
        <v>47362</v>
      </c>
      <c r="BT58" s="162">
        <f t="shared" si="67"/>
        <v>47392</v>
      </c>
      <c r="BU58" s="162">
        <f t="shared" si="67"/>
        <v>47423</v>
      </c>
      <c r="BV58" s="162">
        <f t="shared" si="67"/>
        <v>47453</v>
      </c>
      <c r="BW58" s="162">
        <f t="shared" si="67"/>
        <v>47484</v>
      </c>
      <c r="BX58" s="162">
        <f t="shared" si="67"/>
        <v>47515</v>
      </c>
      <c r="BY58" s="162">
        <f t="shared" si="67"/>
        <v>47543</v>
      </c>
      <c r="BZ58" s="162">
        <f t="shared" si="67"/>
        <v>47574</v>
      </c>
      <c r="CA58" s="162">
        <f t="shared" si="67"/>
        <v>47604</v>
      </c>
      <c r="CB58" s="162">
        <f t="shared" si="67"/>
        <v>47635</v>
      </c>
      <c r="CC58" s="162">
        <f t="shared" si="67"/>
        <v>47665</v>
      </c>
      <c r="CD58" s="162">
        <f t="shared" si="67"/>
        <v>47696</v>
      </c>
      <c r="CE58" s="162">
        <f t="shared" si="67"/>
        <v>47727</v>
      </c>
      <c r="CF58" s="162">
        <f t="shared" si="67"/>
        <v>47757</v>
      </c>
      <c r="CG58" s="162">
        <f t="shared" si="67"/>
        <v>47788</v>
      </c>
      <c r="CH58" s="163">
        <f t="shared" si="67"/>
        <v>47818</v>
      </c>
    </row>
    <row r="59" spans="1:86" ht="15" customHeight="1" x14ac:dyDescent="0.25">
      <c r="A59" s="606"/>
      <c r="B59" s="14" t="str">
        <f t="shared" ref="B59:B72" si="68">B41</f>
        <v>Air Comp</v>
      </c>
      <c r="C59" s="25">
        <f>((C5*0.5)-C41)*C78*C93*C$2</f>
        <v>0</v>
      </c>
      <c r="D59" s="25">
        <f>((D5*0.5)+C23-D41)*D78*D93*D$2</f>
        <v>0</v>
      </c>
      <c r="E59" s="25">
        <f t="shared" ref="E59:BP59" si="69">((E5*0.5)+D23-E41)*E78*E93*E$2</f>
        <v>64.003214686978666</v>
      </c>
      <c r="F59" s="25">
        <f t="shared" si="69"/>
        <v>118.95153199879167</v>
      </c>
      <c r="G59" s="25">
        <f t="shared" si="69"/>
        <v>130.46842790489637</v>
      </c>
      <c r="H59" s="25">
        <f t="shared" si="69"/>
        <v>513.64557752939277</v>
      </c>
      <c r="I59" s="25">
        <f t="shared" si="69"/>
        <v>770.25842907784704</v>
      </c>
      <c r="J59" s="25">
        <f t="shared" si="69"/>
        <v>932.26556718753363</v>
      </c>
      <c r="K59" s="25">
        <f t="shared" si="69"/>
        <v>1736.1272283046087</v>
      </c>
      <c r="L59" s="25">
        <f t="shared" si="69"/>
        <v>1335.0094825355484</v>
      </c>
      <c r="M59" s="25">
        <f t="shared" si="69"/>
        <v>1356.1929314879999</v>
      </c>
      <c r="N59" s="25">
        <f t="shared" si="69"/>
        <v>2129.7213888971223</v>
      </c>
      <c r="O59" s="25">
        <f t="shared" si="69"/>
        <v>2812.1790380203615</v>
      </c>
      <c r="P59" s="25">
        <f t="shared" si="69"/>
        <v>2564.3934067018763</v>
      </c>
      <c r="Q59" s="25">
        <f t="shared" si="69"/>
        <v>2925.0828734972106</v>
      </c>
      <c r="R59" s="25">
        <f t="shared" si="69"/>
        <v>2718.1688507960926</v>
      </c>
      <c r="S59" s="25">
        <f t="shared" si="69"/>
        <v>2981.3421549461632</v>
      </c>
      <c r="T59" s="25">
        <f t="shared" si="69"/>
        <v>2735.2101947844662</v>
      </c>
      <c r="U59" s="25">
        <f t="shared" si="69"/>
        <v>2702.0950469322988</v>
      </c>
      <c r="V59" s="25">
        <f t="shared" si="69"/>
        <v>2776.5414865332064</v>
      </c>
      <c r="W59" s="25">
        <f t="shared" si="69"/>
        <v>2699.0266713857891</v>
      </c>
      <c r="X59" s="25">
        <f t="shared" si="69"/>
        <v>1491.4016704541539</v>
      </c>
      <c r="Y59" s="25">
        <f t="shared" si="69"/>
        <v>1467.6524573888835</v>
      </c>
      <c r="Z59" s="25">
        <f t="shared" si="69"/>
        <v>1438.0805543081849</v>
      </c>
      <c r="AA59" s="25">
        <f t="shared" si="69"/>
        <v>1383.5878144256451</v>
      </c>
      <c r="AB59" s="25">
        <f t="shared" si="69"/>
        <v>1280.9743494682114</v>
      </c>
      <c r="AC59" s="25">
        <f t="shared" si="69"/>
        <v>1481.7034499709093</v>
      </c>
      <c r="AD59" s="25">
        <f t="shared" si="69"/>
        <v>1376.4602939673305</v>
      </c>
      <c r="AE59" s="25">
        <f t="shared" si="69"/>
        <v>1540.0278543700019</v>
      </c>
      <c r="AF59" s="25">
        <f t="shared" si="69"/>
        <v>2735.2101947844662</v>
      </c>
      <c r="AG59" s="25">
        <f t="shared" si="69"/>
        <v>2702.0950469322988</v>
      </c>
      <c r="AH59" s="25">
        <f t="shared" si="69"/>
        <v>2776.5414865332064</v>
      </c>
      <c r="AI59" s="25">
        <f t="shared" si="69"/>
        <v>2699.0266713857891</v>
      </c>
      <c r="AJ59" s="25">
        <f t="shared" si="69"/>
        <v>1491.4016704541539</v>
      </c>
      <c r="AK59" s="25">
        <f t="shared" si="69"/>
        <v>1467.6524573888835</v>
      </c>
      <c r="AL59" s="25">
        <f t="shared" si="69"/>
        <v>1438.0805543081849</v>
      </c>
      <c r="AM59" s="25">
        <f t="shared" si="69"/>
        <v>1383.5878144256451</v>
      </c>
      <c r="AN59" s="25">
        <f t="shared" si="69"/>
        <v>1280.9743494682114</v>
      </c>
      <c r="AO59" s="25">
        <f t="shared" si="69"/>
        <v>1481.7034499709093</v>
      </c>
      <c r="AP59" s="25">
        <f t="shared" si="69"/>
        <v>1376.4602939673305</v>
      </c>
      <c r="AQ59" s="25">
        <f t="shared" si="69"/>
        <v>1540.0278543700019</v>
      </c>
      <c r="AR59" s="25">
        <f t="shared" si="69"/>
        <v>2735.2101947844662</v>
      </c>
      <c r="AS59" s="25">
        <f t="shared" si="69"/>
        <v>2702.0950469322988</v>
      </c>
      <c r="AT59" s="25">
        <f t="shared" si="69"/>
        <v>2776.5414865332064</v>
      </c>
      <c r="AU59" s="25">
        <f t="shared" si="69"/>
        <v>2699.0266713857891</v>
      </c>
      <c r="AV59" s="25">
        <f t="shared" si="69"/>
        <v>1491.4016704541539</v>
      </c>
      <c r="AW59" s="25">
        <f t="shared" si="69"/>
        <v>1467.6524573888835</v>
      </c>
      <c r="AX59" s="25">
        <f t="shared" si="69"/>
        <v>1438.0805543081849</v>
      </c>
      <c r="AY59" s="25">
        <f t="shared" si="69"/>
        <v>1383.5878144256451</v>
      </c>
      <c r="AZ59" s="25">
        <f t="shared" si="69"/>
        <v>1280.9743494682114</v>
      </c>
      <c r="BA59" s="25">
        <f t="shared" si="69"/>
        <v>1481.7034499709093</v>
      </c>
      <c r="BB59" s="25">
        <f t="shared" si="69"/>
        <v>1376.4602939673305</v>
      </c>
      <c r="BC59" s="25">
        <f t="shared" si="69"/>
        <v>1540.0278543700019</v>
      </c>
      <c r="BD59" s="25">
        <f t="shared" si="69"/>
        <v>2735.2101947844662</v>
      </c>
      <c r="BE59" s="25">
        <f t="shared" si="69"/>
        <v>2702.0950469322988</v>
      </c>
      <c r="BF59" s="25">
        <f t="shared" si="69"/>
        <v>2776.5414865332064</v>
      </c>
      <c r="BG59" s="25">
        <f t="shared" si="69"/>
        <v>2699.0266713857891</v>
      </c>
      <c r="BH59" s="25">
        <f t="shared" si="69"/>
        <v>1491.4016704541539</v>
      </c>
      <c r="BI59" s="25">
        <f t="shared" si="69"/>
        <v>1467.6524573888835</v>
      </c>
      <c r="BJ59" s="25">
        <f t="shared" si="69"/>
        <v>1438.0805543081849</v>
      </c>
      <c r="BK59" s="25">
        <f t="shared" si="69"/>
        <v>1383.5878144256451</v>
      </c>
      <c r="BL59" s="25">
        <f t="shared" si="69"/>
        <v>1280.9743494682114</v>
      </c>
      <c r="BM59" s="25">
        <f t="shared" si="69"/>
        <v>1481.7034499709093</v>
      </c>
      <c r="BN59" s="25">
        <f t="shared" si="69"/>
        <v>1376.4602939673305</v>
      </c>
      <c r="BO59" s="25">
        <f t="shared" si="69"/>
        <v>1540.0278543700019</v>
      </c>
      <c r="BP59" s="25">
        <f t="shared" si="69"/>
        <v>2735.2101947844662</v>
      </c>
      <c r="BQ59" s="25">
        <f t="shared" ref="BQ59:CH59" si="70">((BQ5*0.5)+BP23-BQ41)*BQ78*BQ93*BQ$2</f>
        <v>2702.0950469322988</v>
      </c>
      <c r="BR59" s="25">
        <f t="shared" si="70"/>
        <v>2776.5414865332064</v>
      </c>
      <c r="BS59" s="25">
        <f t="shared" si="70"/>
        <v>2699.0266713857891</v>
      </c>
      <c r="BT59" s="25">
        <f t="shared" si="70"/>
        <v>1491.4016704541539</v>
      </c>
      <c r="BU59" s="25">
        <f t="shared" si="70"/>
        <v>1467.6524573888835</v>
      </c>
      <c r="BV59" s="25">
        <f t="shared" si="70"/>
        <v>1438.0805543081849</v>
      </c>
      <c r="BW59" s="25">
        <f t="shared" si="70"/>
        <v>1383.5878144256451</v>
      </c>
      <c r="BX59" s="25">
        <f t="shared" si="70"/>
        <v>1280.9743494682114</v>
      </c>
      <c r="BY59" s="25">
        <f t="shared" si="70"/>
        <v>1481.7034499709093</v>
      </c>
      <c r="BZ59" s="25">
        <f t="shared" si="70"/>
        <v>1376.4602939673305</v>
      </c>
      <c r="CA59" s="25">
        <f t="shared" si="70"/>
        <v>1540.0278543700019</v>
      </c>
      <c r="CB59" s="25">
        <f t="shared" si="70"/>
        <v>2735.2101947844662</v>
      </c>
      <c r="CC59" s="25">
        <f t="shared" si="70"/>
        <v>2702.0950469322988</v>
      </c>
      <c r="CD59" s="25">
        <f t="shared" si="70"/>
        <v>2776.5414865332064</v>
      </c>
      <c r="CE59" s="25">
        <f t="shared" si="70"/>
        <v>2699.0266713857891</v>
      </c>
      <c r="CF59" s="25">
        <f t="shared" si="70"/>
        <v>1491.4016704541539</v>
      </c>
      <c r="CG59" s="25">
        <f t="shared" si="70"/>
        <v>1467.6524573888835</v>
      </c>
      <c r="CH59" s="28">
        <f t="shared" si="70"/>
        <v>1438.0805543081849</v>
      </c>
    </row>
    <row r="60" spans="1:86" ht="15.75" x14ac:dyDescent="0.25">
      <c r="A60" s="606"/>
      <c r="B60" s="14" t="str">
        <f t="shared" si="68"/>
        <v>Building Shell</v>
      </c>
      <c r="C60" s="25">
        <f t="shared" ref="C60:C71" si="71">((C6*0.5)-C42)*C79*C94*C$2</f>
        <v>0</v>
      </c>
      <c r="D60" s="25">
        <f t="shared" ref="D60:BO60" si="72">((D6*0.5)+C24-D42)*D79*D94*D$2</f>
        <v>0</v>
      </c>
      <c r="E60" s="25">
        <f t="shared" si="72"/>
        <v>0</v>
      </c>
      <c r="F60" s="25">
        <f t="shared" si="72"/>
        <v>0</v>
      </c>
      <c r="G60" s="25">
        <f t="shared" si="72"/>
        <v>0</v>
      </c>
      <c r="H60" s="25">
        <f t="shared" si="72"/>
        <v>0</v>
      </c>
      <c r="I60" s="25">
        <f t="shared" si="72"/>
        <v>0</v>
      </c>
      <c r="J60" s="25">
        <f t="shared" si="72"/>
        <v>0</v>
      </c>
      <c r="K60" s="25">
        <f t="shared" si="72"/>
        <v>0</v>
      </c>
      <c r="L60" s="25">
        <f t="shared" si="72"/>
        <v>0</v>
      </c>
      <c r="M60" s="25">
        <f t="shared" si="72"/>
        <v>0</v>
      </c>
      <c r="N60" s="25">
        <f t="shared" si="72"/>
        <v>0</v>
      </c>
      <c r="O60" s="25">
        <f t="shared" si="72"/>
        <v>0</v>
      </c>
      <c r="P60" s="25">
        <f t="shared" si="72"/>
        <v>0</v>
      </c>
      <c r="Q60" s="25">
        <f t="shared" si="72"/>
        <v>0</v>
      </c>
      <c r="R60" s="25">
        <f t="shared" si="72"/>
        <v>0</v>
      </c>
      <c r="S60" s="25">
        <f t="shared" si="72"/>
        <v>0</v>
      </c>
      <c r="T60" s="25">
        <f t="shared" si="72"/>
        <v>0</v>
      </c>
      <c r="U60" s="25">
        <f t="shared" si="72"/>
        <v>0</v>
      </c>
      <c r="V60" s="25">
        <f t="shared" si="72"/>
        <v>0</v>
      </c>
      <c r="W60" s="25">
        <f t="shared" si="72"/>
        <v>0</v>
      </c>
      <c r="X60" s="25">
        <f t="shared" si="72"/>
        <v>0</v>
      </c>
      <c r="Y60" s="25">
        <f t="shared" si="72"/>
        <v>0</v>
      </c>
      <c r="Z60" s="25">
        <f t="shared" si="72"/>
        <v>0</v>
      </c>
      <c r="AA60" s="25">
        <f t="shared" si="72"/>
        <v>0</v>
      </c>
      <c r="AB60" s="25">
        <f t="shared" si="72"/>
        <v>0</v>
      </c>
      <c r="AC60" s="25">
        <f t="shared" si="72"/>
        <v>0</v>
      </c>
      <c r="AD60" s="25">
        <f t="shared" si="72"/>
        <v>0</v>
      </c>
      <c r="AE60" s="25">
        <f t="shared" si="72"/>
        <v>0</v>
      </c>
      <c r="AF60" s="25">
        <f t="shared" si="72"/>
        <v>0</v>
      </c>
      <c r="AG60" s="25">
        <f t="shared" si="72"/>
        <v>0</v>
      </c>
      <c r="AH60" s="25">
        <f t="shared" si="72"/>
        <v>0</v>
      </c>
      <c r="AI60" s="25">
        <f t="shared" si="72"/>
        <v>0</v>
      </c>
      <c r="AJ60" s="25">
        <f t="shared" si="72"/>
        <v>0</v>
      </c>
      <c r="AK60" s="25">
        <f t="shared" si="72"/>
        <v>0</v>
      </c>
      <c r="AL60" s="25">
        <f t="shared" si="72"/>
        <v>0</v>
      </c>
      <c r="AM60" s="25">
        <f t="shared" si="72"/>
        <v>0</v>
      </c>
      <c r="AN60" s="25">
        <f t="shared" si="72"/>
        <v>0</v>
      </c>
      <c r="AO60" s="25">
        <f t="shared" si="72"/>
        <v>0</v>
      </c>
      <c r="AP60" s="25">
        <f t="shared" si="72"/>
        <v>0</v>
      </c>
      <c r="AQ60" s="25">
        <f t="shared" si="72"/>
        <v>0</v>
      </c>
      <c r="AR60" s="25">
        <f t="shared" si="72"/>
        <v>0</v>
      </c>
      <c r="AS60" s="25">
        <f t="shared" si="72"/>
        <v>0</v>
      </c>
      <c r="AT60" s="25">
        <f t="shared" si="72"/>
        <v>0</v>
      </c>
      <c r="AU60" s="25">
        <f t="shared" si="72"/>
        <v>0</v>
      </c>
      <c r="AV60" s="25">
        <f t="shared" si="72"/>
        <v>0</v>
      </c>
      <c r="AW60" s="25">
        <f t="shared" si="72"/>
        <v>0</v>
      </c>
      <c r="AX60" s="25">
        <f t="shared" si="72"/>
        <v>0</v>
      </c>
      <c r="AY60" s="25">
        <f t="shared" si="72"/>
        <v>0</v>
      </c>
      <c r="AZ60" s="25">
        <f t="shared" si="72"/>
        <v>0</v>
      </c>
      <c r="BA60" s="25">
        <f t="shared" si="72"/>
        <v>0</v>
      </c>
      <c r="BB60" s="25">
        <f t="shared" si="72"/>
        <v>0</v>
      </c>
      <c r="BC60" s="25">
        <f t="shared" si="72"/>
        <v>0</v>
      </c>
      <c r="BD60" s="25">
        <f t="shared" si="72"/>
        <v>0</v>
      </c>
      <c r="BE60" s="25">
        <f t="shared" si="72"/>
        <v>0</v>
      </c>
      <c r="BF60" s="25">
        <f t="shared" si="72"/>
        <v>0</v>
      </c>
      <c r="BG60" s="25">
        <f t="shared" si="72"/>
        <v>0</v>
      </c>
      <c r="BH60" s="25">
        <f t="shared" si="72"/>
        <v>0</v>
      </c>
      <c r="BI60" s="25">
        <f t="shared" si="72"/>
        <v>0</v>
      </c>
      <c r="BJ60" s="25">
        <f t="shared" si="72"/>
        <v>0</v>
      </c>
      <c r="BK60" s="25">
        <f t="shared" si="72"/>
        <v>0</v>
      </c>
      <c r="BL60" s="25">
        <f t="shared" si="72"/>
        <v>0</v>
      </c>
      <c r="BM60" s="25">
        <f t="shared" si="72"/>
        <v>0</v>
      </c>
      <c r="BN60" s="25">
        <f t="shared" si="72"/>
        <v>0</v>
      </c>
      <c r="BO60" s="25">
        <f t="shared" si="72"/>
        <v>0</v>
      </c>
      <c r="BP60" s="25">
        <f t="shared" ref="BP60:CH60" si="73">((BP6*0.5)+BO24-BP42)*BP79*BP94*BP$2</f>
        <v>0</v>
      </c>
      <c r="BQ60" s="25">
        <f t="shared" si="73"/>
        <v>0</v>
      </c>
      <c r="BR60" s="25">
        <f t="shared" si="73"/>
        <v>0</v>
      </c>
      <c r="BS60" s="25">
        <f t="shared" si="73"/>
        <v>0</v>
      </c>
      <c r="BT60" s="25">
        <f t="shared" si="73"/>
        <v>0</v>
      </c>
      <c r="BU60" s="25">
        <f t="shared" si="73"/>
        <v>0</v>
      </c>
      <c r="BV60" s="25">
        <f t="shared" si="73"/>
        <v>0</v>
      </c>
      <c r="BW60" s="25">
        <f t="shared" si="73"/>
        <v>0</v>
      </c>
      <c r="BX60" s="25">
        <f t="shared" si="73"/>
        <v>0</v>
      </c>
      <c r="BY60" s="25">
        <f t="shared" si="73"/>
        <v>0</v>
      </c>
      <c r="BZ60" s="25">
        <f t="shared" si="73"/>
        <v>0</v>
      </c>
      <c r="CA60" s="25">
        <f t="shared" si="73"/>
        <v>0</v>
      </c>
      <c r="CB60" s="25">
        <f t="shared" si="73"/>
        <v>0</v>
      </c>
      <c r="CC60" s="25">
        <f t="shared" si="73"/>
        <v>0</v>
      </c>
      <c r="CD60" s="25">
        <f t="shared" si="73"/>
        <v>0</v>
      </c>
      <c r="CE60" s="25">
        <f t="shared" si="73"/>
        <v>0</v>
      </c>
      <c r="CF60" s="25">
        <f t="shared" si="73"/>
        <v>0</v>
      </c>
      <c r="CG60" s="25">
        <f t="shared" si="73"/>
        <v>0</v>
      </c>
      <c r="CH60" s="28">
        <f t="shared" si="73"/>
        <v>0</v>
      </c>
    </row>
    <row r="61" spans="1:86" ht="15.75" x14ac:dyDescent="0.25">
      <c r="A61" s="606"/>
      <c r="B61" s="14" t="str">
        <f t="shared" si="68"/>
        <v>Cooking</v>
      </c>
      <c r="C61" s="25">
        <f t="shared" si="71"/>
        <v>0</v>
      </c>
      <c r="D61" s="25">
        <f t="shared" ref="D61:BO61" si="74">((D7*0.5)+C25-D43)*D80*D95*D$2</f>
        <v>0</v>
      </c>
      <c r="E61" s="25">
        <f t="shared" si="74"/>
        <v>0</v>
      </c>
      <c r="F61" s="25">
        <f t="shared" si="74"/>
        <v>0</v>
      </c>
      <c r="G61" s="25">
        <f t="shared" si="74"/>
        <v>27.597779828701878</v>
      </c>
      <c r="H61" s="25">
        <f t="shared" si="74"/>
        <v>107.09043067658652</v>
      </c>
      <c r="I61" s="25">
        <f t="shared" si="74"/>
        <v>105.73652463693801</v>
      </c>
      <c r="J61" s="25">
        <f t="shared" si="74"/>
        <v>165.00448807327294</v>
      </c>
      <c r="K61" s="25">
        <f t="shared" si="74"/>
        <v>239.5130078296888</v>
      </c>
      <c r="L61" s="25">
        <f t="shared" si="74"/>
        <v>160.71981405448838</v>
      </c>
      <c r="M61" s="25">
        <f t="shared" si="74"/>
        <v>261.5461005818575</v>
      </c>
      <c r="N61" s="25">
        <f t="shared" si="74"/>
        <v>371.69771130109666</v>
      </c>
      <c r="O61" s="25">
        <f t="shared" si="74"/>
        <v>385.04283388838746</v>
      </c>
      <c r="P61" s="25">
        <f t="shared" si="74"/>
        <v>348.74451672505865</v>
      </c>
      <c r="Q61" s="25">
        <f t="shared" si="74"/>
        <v>372.91556352244976</v>
      </c>
      <c r="R61" s="25">
        <f t="shared" si="74"/>
        <v>346.70281508154744</v>
      </c>
      <c r="S61" s="25">
        <f t="shared" si="74"/>
        <v>415.35306470144076</v>
      </c>
      <c r="T61" s="25">
        <f t="shared" si="74"/>
        <v>106.65238374698362</v>
      </c>
      <c r="U61" s="25">
        <f t="shared" si="74"/>
        <v>105.58463178883595</v>
      </c>
      <c r="V61" s="25">
        <f t="shared" si="74"/>
        <v>108.84540769850416</v>
      </c>
      <c r="W61" s="25">
        <f t="shared" si="74"/>
        <v>103.57012682784888</v>
      </c>
      <c r="X61" s="25">
        <f t="shared" si="74"/>
        <v>56.566558150830474</v>
      </c>
      <c r="Y61" s="25">
        <f t="shared" si="74"/>
        <v>54.994287790714509</v>
      </c>
      <c r="Z61" s="25">
        <f t="shared" si="74"/>
        <v>53.708560406091713</v>
      </c>
      <c r="AA61" s="25">
        <f t="shared" si="74"/>
        <v>51.275431552642367</v>
      </c>
      <c r="AB61" s="25">
        <f t="shared" si="74"/>
        <v>47.12864823924248</v>
      </c>
      <c r="AC61" s="25">
        <f t="shared" si="74"/>
        <v>50.982796062476623</v>
      </c>
      <c r="AD61" s="25">
        <f t="shared" si="74"/>
        <v>48.020050813528023</v>
      </c>
      <c r="AE61" s="25">
        <f t="shared" si="74"/>
        <v>58.416553085948721</v>
      </c>
      <c r="AF61" s="25">
        <f t="shared" si="74"/>
        <v>106.65238374698362</v>
      </c>
      <c r="AG61" s="25">
        <f t="shared" si="74"/>
        <v>105.58463178883595</v>
      </c>
      <c r="AH61" s="25">
        <f t="shared" si="74"/>
        <v>108.84540769850416</v>
      </c>
      <c r="AI61" s="25">
        <f t="shared" si="74"/>
        <v>103.57012682784888</v>
      </c>
      <c r="AJ61" s="25">
        <f t="shared" si="74"/>
        <v>56.566558150830474</v>
      </c>
      <c r="AK61" s="25">
        <f t="shared" si="74"/>
        <v>54.994287790714509</v>
      </c>
      <c r="AL61" s="25">
        <f t="shared" si="74"/>
        <v>53.708560406091713</v>
      </c>
      <c r="AM61" s="25">
        <f t="shared" si="74"/>
        <v>51.275431552642367</v>
      </c>
      <c r="AN61" s="25">
        <f t="shared" si="74"/>
        <v>47.12864823924248</v>
      </c>
      <c r="AO61" s="25">
        <f t="shared" si="74"/>
        <v>50.982796062476623</v>
      </c>
      <c r="AP61" s="25">
        <f t="shared" si="74"/>
        <v>48.020050813528023</v>
      </c>
      <c r="AQ61" s="25">
        <f t="shared" si="74"/>
        <v>58.416553085948721</v>
      </c>
      <c r="AR61" s="25">
        <f t="shared" si="74"/>
        <v>106.65238374698362</v>
      </c>
      <c r="AS61" s="25">
        <f t="shared" si="74"/>
        <v>105.58463178883595</v>
      </c>
      <c r="AT61" s="25">
        <f t="shared" si="74"/>
        <v>108.84540769850416</v>
      </c>
      <c r="AU61" s="25">
        <f t="shared" si="74"/>
        <v>103.57012682784888</v>
      </c>
      <c r="AV61" s="25">
        <f t="shared" si="74"/>
        <v>56.566558150830474</v>
      </c>
      <c r="AW61" s="25">
        <f t="shared" si="74"/>
        <v>54.994287790714509</v>
      </c>
      <c r="AX61" s="25">
        <f t="shared" si="74"/>
        <v>53.708560406091713</v>
      </c>
      <c r="AY61" s="25">
        <f t="shared" si="74"/>
        <v>51.275431552642367</v>
      </c>
      <c r="AZ61" s="25">
        <f t="shared" si="74"/>
        <v>47.12864823924248</v>
      </c>
      <c r="BA61" s="25">
        <f t="shared" si="74"/>
        <v>50.982796062476623</v>
      </c>
      <c r="BB61" s="25">
        <f t="shared" si="74"/>
        <v>48.020050813528023</v>
      </c>
      <c r="BC61" s="25">
        <f t="shared" si="74"/>
        <v>58.416553085948721</v>
      </c>
      <c r="BD61" s="25">
        <f t="shared" si="74"/>
        <v>106.65238374698362</v>
      </c>
      <c r="BE61" s="25">
        <f t="shared" si="74"/>
        <v>105.58463178883595</v>
      </c>
      <c r="BF61" s="25">
        <f t="shared" si="74"/>
        <v>108.84540769850416</v>
      </c>
      <c r="BG61" s="25">
        <f t="shared" si="74"/>
        <v>103.57012682784888</v>
      </c>
      <c r="BH61" s="25">
        <f t="shared" si="74"/>
        <v>56.566558150830474</v>
      </c>
      <c r="BI61" s="25">
        <f t="shared" si="74"/>
        <v>54.994287790714509</v>
      </c>
      <c r="BJ61" s="25">
        <f t="shared" si="74"/>
        <v>53.708560406091713</v>
      </c>
      <c r="BK61" s="25">
        <f t="shared" si="74"/>
        <v>51.275431552642367</v>
      </c>
      <c r="BL61" s="25">
        <f t="shared" si="74"/>
        <v>47.12864823924248</v>
      </c>
      <c r="BM61" s="25">
        <f t="shared" si="74"/>
        <v>50.982796062476623</v>
      </c>
      <c r="BN61" s="25">
        <f t="shared" si="74"/>
        <v>48.020050813528023</v>
      </c>
      <c r="BO61" s="25">
        <f t="shared" si="74"/>
        <v>58.416553085948721</v>
      </c>
      <c r="BP61" s="25">
        <f t="shared" ref="BP61:CH61" si="75">((BP7*0.5)+BO25-BP43)*BP80*BP95*BP$2</f>
        <v>106.65238374698362</v>
      </c>
      <c r="BQ61" s="25">
        <f t="shared" si="75"/>
        <v>105.58463178883595</v>
      </c>
      <c r="BR61" s="25">
        <f t="shared" si="75"/>
        <v>108.84540769850416</v>
      </c>
      <c r="BS61" s="25">
        <f t="shared" si="75"/>
        <v>103.57012682784888</v>
      </c>
      <c r="BT61" s="25">
        <f t="shared" si="75"/>
        <v>56.566558150830474</v>
      </c>
      <c r="BU61" s="25">
        <f t="shared" si="75"/>
        <v>54.994287790714509</v>
      </c>
      <c r="BV61" s="25">
        <f t="shared" si="75"/>
        <v>53.708560406091713</v>
      </c>
      <c r="BW61" s="25">
        <f t="shared" si="75"/>
        <v>51.275431552642367</v>
      </c>
      <c r="BX61" s="25">
        <f t="shared" si="75"/>
        <v>47.12864823924248</v>
      </c>
      <c r="BY61" s="25">
        <f t="shared" si="75"/>
        <v>50.982796062476623</v>
      </c>
      <c r="BZ61" s="25">
        <f t="shared" si="75"/>
        <v>48.020050813528023</v>
      </c>
      <c r="CA61" s="25">
        <f t="shared" si="75"/>
        <v>58.416553085948721</v>
      </c>
      <c r="CB61" s="25">
        <f t="shared" si="75"/>
        <v>106.65238374698362</v>
      </c>
      <c r="CC61" s="25">
        <f t="shared" si="75"/>
        <v>105.58463178883595</v>
      </c>
      <c r="CD61" s="25">
        <f t="shared" si="75"/>
        <v>108.84540769850416</v>
      </c>
      <c r="CE61" s="25">
        <f t="shared" si="75"/>
        <v>103.57012682784888</v>
      </c>
      <c r="CF61" s="25">
        <f t="shared" si="75"/>
        <v>56.566558150830474</v>
      </c>
      <c r="CG61" s="25">
        <f t="shared" si="75"/>
        <v>54.994287790714509</v>
      </c>
      <c r="CH61" s="28">
        <f t="shared" si="75"/>
        <v>53.708560406091713</v>
      </c>
    </row>
    <row r="62" spans="1:86" ht="15.75" x14ac:dyDescent="0.25">
      <c r="A62" s="606"/>
      <c r="B62" s="14" t="str">
        <f t="shared" si="68"/>
        <v>Cooling</v>
      </c>
      <c r="C62" s="25">
        <f t="shared" si="71"/>
        <v>0</v>
      </c>
      <c r="D62" s="25">
        <f t="shared" ref="D62:BO62" si="76">((D8*0.5)+C26-D44)*D81*D96*D$2</f>
        <v>0.31936214535125712</v>
      </c>
      <c r="E62" s="25">
        <f t="shared" si="76"/>
        <v>97.019176286012041</v>
      </c>
      <c r="F62" s="25">
        <f t="shared" si="76"/>
        <v>667.37772599007928</v>
      </c>
      <c r="G62" s="25">
        <f t="shared" si="76"/>
        <v>2731.6986035309606</v>
      </c>
      <c r="H62" s="25">
        <f t="shared" si="76"/>
        <v>23442.206394818273</v>
      </c>
      <c r="I62" s="25">
        <f t="shared" si="76"/>
        <v>35622.541356063011</v>
      </c>
      <c r="J62" s="25">
        <f t="shared" si="76"/>
        <v>38534.521947161964</v>
      </c>
      <c r="K62" s="25">
        <f t="shared" si="76"/>
        <v>20653.155249917971</v>
      </c>
      <c r="L62" s="25">
        <f t="shared" si="76"/>
        <v>2633.3548032048893</v>
      </c>
      <c r="M62" s="25">
        <f t="shared" si="76"/>
        <v>1016.4953557721379</v>
      </c>
      <c r="N62" s="25">
        <f t="shared" si="76"/>
        <v>12.121128901061869</v>
      </c>
      <c r="O62" s="25">
        <f t="shared" si="76"/>
        <v>1.2382498557652222</v>
      </c>
      <c r="P62" s="25">
        <f t="shared" si="76"/>
        <v>50.92165466724812</v>
      </c>
      <c r="Q62" s="25">
        <f t="shared" si="76"/>
        <v>1563.9633412152984</v>
      </c>
      <c r="R62" s="25">
        <f t="shared" si="76"/>
        <v>5547.1052777573577</v>
      </c>
      <c r="S62" s="25">
        <f t="shared" si="76"/>
        <v>17544.946821465757</v>
      </c>
      <c r="T62" s="25">
        <f t="shared" si="76"/>
        <v>22919.036482946205</v>
      </c>
      <c r="U62" s="25">
        <f t="shared" si="76"/>
        <v>29002.8824030373</v>
      </c>
      <c r="V62" s="25">
        <f t="shared" si="76"/>
        <v>28290.531497571315</v>
      </c>
      <c r="W62" s="25">
        <f t="shared" si="76"/>
        <v>12026.292798171569</v>
      </c>
      <c r="X62" s="25">
        <f t="shared" si="76"/>
        <v>1106.8710158812833</v>
      </c>
      <c r="Y62" s="25">
        <f t="shared" si="76"/>
        <v>329.30625356177478</v>
      </c>
      <c r="Z62" s="25">
        <f t="shared" si="76"/>
        <v>2.8329646585914157</v>
      </c>
      <c r="AA62" s="25">
        <f t="shared" si="76"/>
        <v>0.23467447800605465</v>
      </c>
      <c r="AB62" s="25">
        <f t="shared" si="76"/>
        <v>10.036266506487065</v>
      </c>
      <c r="AC62" s="25">
        <f t="shared" si="76"/>
        <v>304.93338331702523</v>
      </c>
      <c r="AD62" s="25">
        <f t="shared" si="76"/>
        <v>1153.8726693957135</v>
      </c>
      <c r="AE62" s="25">
        <f t="shared" si="76"/>
        <v>3788.8162116902636</v>
      </c>
      <c r="AF62" s="25">
        <f t="shared" si="76"/>
        <v>22919.036482946205</v>
      </c>
      <c r="AG62" s="25">
        <f t="shared" si="76"/>
        <v>29002.8824030373</v>
      </c>
      <c r="AH62" s="25">
        <f t="shared" si="76"/>
        <v>28290.531497571315</v>
      </c>
      <c r="AI62" s="25">
        <f t="shared" si="76"/>
        <v>12026.292798171569</v>
      </c>
      <c r="AJ62" s="25">
        <f t="shared" si="76"/>
        <v>1106.8710158812833</v>
      </c>
      <c r="AK62" s="25">
        <f t="shared" si="76"/>
        <v>329.30625356177478</v>
      </c>
      <c r="AL62" s="25">
        <f t="shared" si="76"/>
        <v>2.8329646585914157</v>
      </c>
      <c r="AM62" s="25">
        <f t="shared" si="76"/>
        <v>0.23467447800605465</v>
      </c>
      <c r="AN62" s="25">
        <f t="shared" si="76"/>
        <v>10.036266506487065</v>
      </c>
      <c r="AO62" s="25">
        <f t="shared" si="76"/>
        <v>304.93338331702523</v>
      </c>
      <c r="AP62" s="25">
        <f t="shared" si="76"/>
        <v>1153.8726693957135</v>
      </c>
      <c r="AQ62" s="25">
        <f t="shared" si="76"/>
        <v>3788.8162116902636</v>
      </c>
      <c r="AR62" s="25">
        <f t="shared" si="76"/>
        <v>22919.036482946205</v>
      </c>
      <c r="AS62" s="25">
        <f t="shared" si="76"/>
        <v>29002.8824030373</v>
      </c>
      <c r="AT62" s="25">
        <f t="shared" si="76"/>
        <v>28290.531497571315</v>
      </c>
      <c r="AU62" s="25">
        <f t="shared" si="76"/>
        <v>12026.292798171569</v>
      </c>
      <c r="AV62" s="25">
        <f t="shared" si="76"/>
        <v>1106.8710158812833</v>
      </c>
      <c r="AW62" s="25">
        <f t="shared" si="76"/>
        <v>329.30625356177478</v>
      </c>
      <c r="AX62" s="25">
        <f t="shared" si="76"/>
        <v>2.8329646585914157</v>
      </c>
      <c r="AY62" s="25">
        <f t="shared" si="76"/>
        <v>0.23467447800605465</v>
      </c>
      <c r="AZ62" s="25">
        <f t="shared" si="76"/>
        <v>10.036266506487065</v>
      </c>
      <c r="BA62" s="25">
        <f t="shared" si="76"/>
        <v>304.93338331702523</v>
      </c>
      <c r="BB62" s="25">
        <f t="shared" si="76"/>
        <v>1153.8726693957135</v>
      </c>
      <c r="BC62" s="25">
        <f t="shared" si="76"/>
        <v>3788.8162116902636</v>
      </c>
      <c r="BD62" s="25">
        <f t="shared" si="76"/>
        <v>22919.036482946205</v>
      </c>
      <c r="BE62" s="25">
        <f t="shared" si="76"/>
        <v>29002.8824030373</v>
      </c>
      <c r="BF62" s="25">
        <f t="shared" si="76"/>
        <v>28290.531497571315</v>
      </c>
      <c r="BG62" s="25">
        <f t="shared" si="76"/>
        <v>12026.292798171569</v>
      </c>
      <c r="BH62" s="25">
        <f t="shared" si="76"/>
        <v>1106.8710158812833</v>
      </c>
      <c r="BI62" s="25">
        <f t="shared" si="76"/>
        <v>329.30625356177478</v>
      </c>
      <c r="BJ62" s="25">
        <f t="shared" si="76"/>
        <v>2.8329646585914157</v>
      </c>
      <c r="BK62" s="25">
        <f t="shared" si="76"/>
        <v>0.23467447800605465</v>
      </c>
      <c r="BL62" s="25">
        <f t="shared" si="76"/>
        <v>10.036266506487065</v>
      </c>
      <c r="BM62" s="25">
        <f t="shared" si="76"/>
        <v>304.93338331702523</v>
      </c>
      <c r="BN62" s="25">
        <f t="shared" si="76"/>
        <v>1153.8726693957135</v>
      </c>
      <c r="BO62" s="25">
        <f t="shared" si="76"/>
        <v>3788.8162116902636</v>
      </c>
      <c r="BP62" s="25">
        <f t="shared" ref="BP62:CH62" si="77">((BP8*0.5)+BO26-BP44)*BP81*BP96*BP$2</f>
        <v>22919.036482946205</v>
      </c>
      <c r="BQ62" s="25">
        <f t="shared" si="77"/>
        <v>29002.8824030373</v>
      </c>
      <c r="BR62" s="25">
        <f t="shared" si="77"/>
        <v>28290.531497571315</v>
      </c>
      <c r="BS62" s="25">
        <f t="shared" si="77"/>
        <v>12026.292798171569</v>
      </c>
      <c r="BT62" s="25">
        <f t="shared" si="77"/>
        <v>1106.8710158812833</v>
      </c>
      <c r="BU62" s="25">
        <f t="shared" si="77"/>
        <v>329.30625356177478</v>
      </c>
      <c r="BV62" s="25">
        <f t="shared" si="77"/>
        <v>2.8329646585914157</v>
      </c>
      <c r="BW62" s="25">
        <f t="shared" si="77"/>
        <v>0.23467447800605465</v>
      </c>
      <c r="BX62" s="25">
        <f t="shared" si="77"/>
        <v>10.036266506487065</v>
      </c>
      <c r="BY62" s="25">
        <f t="shared" si="77"/>
        <v>304.93338331702523</v>
      </c>
      <c r="BZ62" s="25">
        <f t="shared" si="77"/>
        <v>1153.8726693957135</v>
      </c>
      <c r="CA62" s="25">
        <f t="shared" si="77"/>
        <v>3788.8162116902636</v>
      </c>
      <c r="CB62" s="25">
        <f t="shared" si="77"/>
        <v>22919.036482946205</v>
      </c>
      <c r="CC62" s="25">
        <f t="shared" si="77"/>
        <v>29002.8824030373</v>
      </c>
      <c r="CD62" s="25">
        <f t="shared" si="77"/>
        <v>28290.531497571315</v>
      </c>
      <c r="CE62" s="25">
        <f t="shared" si="77"/>
        <v>12026.292798171569</v>
      </c>
      <c r="CF62" s="25">
        <f t="shared" si="77"/>
        <v>1106.8710158812833</v>
      </c>
      <c r="CG62" s="25">
        <f t="shared" si="77"/>
        <v>329.30625356177478</v>
      </c>
      <c r="CH62" s="28">
        <f t="shared" si="77"/>
        <v>2.8329646585914157</v>
      </c>
    </row>
    <row r="63" spans="1:86" ht="15.75" x14ac:dyDescent="0.25">
      <c r="A63" s="606"/>
      <c r="B63" s="14" t="str">
        <f t="shared" si="68"/>
        <v>Ext Lighting</v>
      </c>
      <c r="C63" s="25">
        <f t="shared" si="71"/>
        <v>0</v>
      </c>
      <c r="D63" s="25">
        <f t="shared" ref="D63:BO63" si="78">((D9*0.5)+C27-D45)*D82*D97*D$2</f>
        <v>0</v>
      </c>
      <c r="E63" s="25">
        <f t="shared" si="78"/>
        <v>0</v>
      </c>
      <c r="F63" s="25">
        <f t="shared" si="78"/>
        <v>0</v>
      </c>
      <c r="G63" s="25">
        <f t="shared" si="78"/>
        <v>0</v>
      </c>
      <c r="H63" s="25">
        <f t="shared" si="78"/>
        <v>0</v>
      </c>
      <c r="I63" s="25">
        <f t="shared" si="78"/>
        <v>0</v>
      </c>
      <c r="J63" s="25">
        <f t="shared" si="78"/>
        <v>0</v>
      </c>
      <c r="K63" s="25">
        <f t="shared" si="78"/>
        <v>0</v>
      </c>
      <c r="L63" s="25">
        <f t="shared" si="78"/>
        <v>0</v>
      </c>
      <c r="M63" s="25">
        <f t="shared" si="78"/>
        <v>0</v>
      </c>
      <c r="N63" s="25">
        <f t="shared" si="78"/>
        <v>0</v>
      </c>
      <c r="O63" s="25">
        <f t="shared" si="78"/>
        <v>0</v>
      </c>
      <c r="P63" s="25">
        <f t="shared" si="78"/>
        <v>0</v>
      </c>
      <c r="Q63" s="25">
        <f t="shared" si="78"/>
        <v>0</v>
      </c>
      <c r="R63" s="25">
        <f t="shared" si="78"/>
        <v>0</v>
      </c>
      <c r="S63" s="25">
        <f t="shared" si="78"/>
        <v>0</v>
      </c>
      <c r="T63" s="25">
        <f t="shared" si="78"/>
        <v>0</v>
      </c>
      <c r="U63" s="25">
        <f t="shared" si="78"/>
        <v>0</v>
      </c>
      <c r="V63" s="25">
        <f t="shared" si="78"/>
        <v>0</v>
      </c>
      <c r="W63" s="25">
        <f t="shared" si="78"/>
        <v>0</v>
      </c>
      <c r="X63" s="25">
        <f t="shared" si="78"/>
        <v>0</v>
      </c>
      <c r="Y63" s="25">
        <f t="shared" si="78"/>
        <v>0</v>
      </c>
      <c r="Z63" s="25">
        <f t="shared" si="78"/>
        <v>0</v>
      </c>
      <c r="AA63" s="25">
        <f t="shared" si="78"/>
        <v>0</v>
      </c>
      <c r="AB63" s="25">
        <f t="shared" si="78"/>
        <v>0</v>
      </c>
      <c r="AC63" s="25">
        <f t="shared" si="78"/>
        <v>0</v>
      </c>
      <c r="AD63" s="25">
        <f t="shared" si="78"/>
        <v>0</v>
      </c>
      <c r="AE63" s="25">
        <f t="shared" si="78"/>
        <v>0</v>
      </c>
      <c r="AF63" s="25">
        <f t="shared" si="78"/>
        <v>0</v>
      </c>
      <c r="AG63" s="25">
        <f t="shared" si="78"/>
        <v>0</v>
      </c>
      <c r="AH63" s="25">
        <f t="shared" si="78"/>
        <v>0</v>
      </c>
      <c r="AI63" s="25">
        <f t="shared" si="78"/>
        <v>0</v>
      </c>
      <c r="AJ63" s="25">
        <f t="shared" si="78"/>
        <v>0</v>
      </c>
      <c r="AK63" s="25">
        <f t="shared" si="78"/>
        <v>0</v>
      </c>
      <c r="AL63" s="25">
        <f t="shared" si="78"/>
        <v>0</v>
      </c>
      <c r="AM63" s="25">
        <f t="shared" si="78"/>
        <v>0</v>
      </c>
      <c r="AN63" s="25">
        <f t="shared" si="78"/>
        <v>0</v>
      </c>
      <c r="AO63" s="25">
        <f t="shared" si="78"/>
        <v>0</v>
      </c>
      <c r="AP63" s="25">
        <f t="shared" si="78"/>
        <v>0</v>
      </c>
      <c r="AQ63" s="25">
        <f t="shared" si="78"/>
        <v>0</v>
      </c>
      <c r="AR63" s="25">
        <f t="shared" si="78"/>
        <v>0</v>
      </c>
      <c r="AS63" s="25">
        <f t="shared" si="78"/>
        <v>0</v>
      </c>
      <c r="AT63" s="25">
        <f t="shared" si="78"/>
        <v>0</v>
      </c>
      <c r="AU63" s="25">
        <f t="shared" si="78"/>
        <v>0</v>
      </c>
      <c r="AV63" s="25">
        <f t="shared" si="78"/>
        <v>0</v>
      </c>
      <c r="AW63" s="25">
        <f t="shared" si="78"/>
        <v>0</v>
      </c>
      <c r="AX63" s="25">
        <f t="shared" si="78"/>
        <v>0</v>
      </c>
      <c r="AY63" s="25">
        <f t="shared" si="78"/>
        <v>0</v>
      </c>
      <c r="AZ63" s="25">
        <f t="shared" si="78"/>
        <v>0</v>
      </c>
      <c r="BA63" s="25">
        <f t="shared" si="78"/>
        <v>0</v>
      </c>
      <c r="BB63" s="25">
        <f t="shared" si="78"/>
        <v>0</v>
      </c>
      <c r="BC63" s="25">
        <f t="shared" si="78"/>
        <v>0</v>
      </c>
      <c r="BD63" s="25">
        <f t="shared" si="78"/>
        <v>0</v>
      </c>
      <c r="BE63" s="25">
        <f t="shared" si="78"/>
        <v>0</v>
      </c>
      <c r="BF63" s="25">
        <f t="shared" si="78"/>
        <v>0</v>
      </c>
      <c r="BG63" s="25">
        <f t="shared" si="78"/>
        <v>0</v>
      </c>
      <c r="BH63" s="25">
        <f t="shared" si="78"/>
        <v>0</v>
      </c>
      <c r="BI63" s="25">
        <f t="shared" si="78"/>
        <v>0</v>
      </c>
      <c r="BJ63" s="25">
        <f t="shared" si="78"/>
        <v>0</v>
      </c>
      <c r="BK63" s="25">
        <f t="shared" si="78"/>
        <v>0</v>
      </c>
      <c r="BL63" s="25">
        <f t="shared" si="78"/>
        <v>0</v>
      </c>
      <c r="BM63" s="25">
        <f t="shared" si="78"/>
        <v>0</v>
      </c>
      <c r="BN63" s="25">
        <f t="shared" si="78"/>
        <v>0</v>
      </c>
      <c r="BO63" s="25">
        <f t="shared" si="78"/>
        <v>0</v>
      </c>
      <c r="BP63" s="25">
        <f t="shared" ref="BP63:CH63" si="79">((BP9*0.5)+BO27-BP45)*BP82*BP97*BP$2</f>
        <v>0</v>
      </c>
      <c r="BQ63" s="25">
        <f t="shared" si="79"/>
        <v>0</v>
      </c>
      <c r="BR63" s="25">
        <f t="shared" si="79"/>
        <v>0</v>
      </c>
      <c r="BS63" s="25">
        <f t="shared" si="79"/>
        <v>0</v>
      </c>
      <c r="BT63" s="25">
        <f t="shared" si="79"/>
        <v>0</v>
      </c>
      <c r="BU63" s="25">
        <f t="shared" si="79"/>
        <v>0</v>
      </c>
      <c r="BV63" s="25">
        <f t="shared" si="79"/>
        <v>0</v>
      </c>
      <c r="BW63" s="25">
        <f t="shared" si="79"/>
        <v>0</v>
      </c>
      <c r="BX63" s="25">
        <f t="shared" si="79"/>
        <v>0</v>
      </c>
      <c r="BY63" s="25">
        <f t="shared" si="79"/>
        <v>0</v>
      </c>
      <c r="BZ63" s="25">
        <f t="shared" si="79"/>
        <v>0</v>
      </c>
      <c r="CA63" s="25">
        <f t="shared" si="79"/>
        <v>0</v>
      </c>
      <c r="CB63" s="25">
        <f t="shared" si="79"/>
        <v>0</v>
      </c>
      <c r="CC63" s="25">
        <f t="shared" si="79"/>
        <v>0</v>
      </c>
      <c r="CD63" s="25">
        <f t="shared" si="79"/>
        <v>0</v>
      </c>
      <c r="CE63" s="25">
        <f t="shared" si="79"/>
        <v>0</v>
      </c>
      <c r="CF63" s="25">
        <f t="shared" si="79"/>
        <v>0</v>
      </c>
      <c r="CG63" s="25">
        <f t="shared" si="79"/>
        <v>0</v>
      </c>
      <c r="CH63" s="28">
        <f t="shared" si="79"/>
        <v>0</v>
      </c>
    </row>
    <row r="64" spans="1:86" ht="15.75" x14ac:dyDescent="0.25">
      <c r="A64" s="606"/>
      <c r="B64" s="14" t="str">
        <f t="shared" si="68"/>
        <v>Heating</v>
      </c>
      <c r="C64" s="25">
        <f t="shared" si="71"/>
        <v>0</v>
      </c>
      <c r="D64" s="25">
        <f t="shared" ref="D64:BO64" si="80">((D10*0.5)+C28-D46)*D83*D98*D$2</f>
        <v>0</v>
      </c>
      <c r="E64" s="25">
        <f t="shared" si="80"/>
        <v>0</v>
      </c>
      <c r="F64" s="25">
        <f t="shared" si="80"/>
        <v>0</v>
      </c>
      <c r="G64" s="25">
        <f t="shared" si="80"/>
        <v>0</v>
      </c>
      <c r="H64" s="25">
        <f t="shared" si="80"/>
        <v>0</v>
      </c>
      <c r="I64" s="25">
        <f t="shared" si="80"/>
        <v>0</v>
      </c>
      <c r="J64" s="25">
        <f t="shared" si="80"/>
        <v>0</v>
      </c>
      <c r="K64" s="25">
        <f t="shared" si="80"/>
        <v>0</v>
      </c>
      <c r="L64" s="25">
        <f t="shared" si="80"/>
        <v>0</v>
      </c>
      <c r="M64" s="25">
        <f t="shared" si="80"/>
        <v>0</v>
      </c>
      <c r="N64" s="25">
        <f t="shared" si="80"/>
        <v>0</v>
      </c>
      <c r="O64" s="25">
        <f t="shared" si="80"/>
        <v>0</v>
      </c>
      <c r="P64" s="25">
        <f t="shared" si="80"/>
        <v>0</v>
      </c>
      <c r="Q64" s="25">
        <f t="shared" si="80"/>
        <v>0</v>
      </c>
      <c r="R64" s="25">
        <f t="shared" si="80"/>
        <v>0</v>
      </c>
      <c r="S64" s="25">
        <f t="shared" si="80"/>
        <v>0</v>
      </c>
      <c r="T64" s="25">
        <f t="shared" si="80"/>
        <v>-10.543468059357677</v>
      </c>
      <c r="U64" s="25">
        <f t="shared" si="80"/>
        <v>-6.8675331008212508</v>
      </c>
      <c r="V64" s="25">
        <f t="shared" si="80"/>
        <v>-8.2300787526157215</v>
      </c>
      <c r="W64" s="25">
        <f t="shared" si="80"/>
        <v>-37.295811677892303</v>
      </c>
      <c r="X64" s="25">
        <f t="shared" si="80"/>
        <v>-114.40209514095258</v>
      </c>
      <c r="Y64" s="25">
        <f t="shared" si="80"/>
        <v>-249.05534942181816</v>
      </c>
      <c r="Z64" s="25">
        <f t="shared" si="80"/>
        <v>-407.70183462168114</v>
      </c>
      <c r="AA64" s="25">
        <f t="shared" si="80"/>
        <v>-417.30094073566829</v>
      </c>
      <c r="AB64" s="25">
        <f t="shared" si="80"/>
        <v>-362.98213929367762</v>
      </c>
      <c r="AC64" s="25">
        <f t="shared" si="80"/>
        <v>-292.59928877078698</v>
      </c>
      <c r="AD64" s="25">
        <f t="shared" si="80"/>
        <v>-126.76429917491031</v>
      </c>
      <c r="AE64" s="25">
        <f t="shared" si="80"/>
        <v>-56.147029962926965</v>
      </c>
      <c r="AF64" s="25">
        <f t="shared" si="80"/>
        <v>-10.543468059357677</v>
      </c>
      <c r="AG64" s="25">
        <f t="shared" si="80"/>
        <v>-6.8675331008212508</v>
      </c>
      <c r="AH64" s="25">
        <f t="shared" si="80"/>
        <v>-8.2300787526157215</v>
      </c>
      <c r="AI64" s="25">
        <f t="shared" si="80"/>
        <v>-37.295811677892303</v>
      </c>
      <c r="AJ64" s="25">
        <f t="shared" si="80"/>
        <v>-114.40209514095258</v>
      </c>
      <c r="AK64" s="25">
        <f t="shared" si="80"/>
        <v>-249.05534942181816</v>
      </c>
      <c r="AL64" s="25">
        <f t="shared" si="80"/>
        <v>-407.70183462168114</v>
      </c>
      <c r="AM64" s="25">
        <f t="shared" si="80"/>
        <v>-417.30094073566829</v>
      </c>
      <c r="AN64" s="25">
        <f t="shared" si="80"/>
        <v>-362.98213929367762</v>
      </c>
      <c r="AO64" s="25">
        <f t="shared" si="80"/>
        <v>-292.59928877078698</v>
      </c>
      <c r="AP64" s="25">
        <f t="shared" si="80"/>
        <v>-126.76429917491031</v>
      </c>
      <c r="AQ64" s="25">
        <f t="shared" si="80"/>
        <v>-56.147029962926965</v>
      </c>
      <c r="AR64" s="25">
        <f t="shared" si="80"/>
        <v>-10.543468059357677</v>
      </c>
      <c r="AS64" s="25">
        <f t="shared" si="80"/>
        <v>-6.8675331008212508</v>
      </c>
      <c r="AT64" s="25">
        <f t="shared" si="80"/>
        <v>-8.2300787526157215</v>
      </c>
      <c r="AU64" s="25">
        <f t="shared" si="80"/>
        <v>-37.295811677892303</v>
      </c>
      <c r="AV64" s="25">
        <f t="shared" si="80"/>
        <v>-114.40209514095258</v>
      </c>
      <c r="AW64" s="25">
        <f t="shared" si="80"/>
        <v>-249.05534942181816</v>
      </c>
      <c r="AX64" s="25">
        <f t="shared" si="80"/>
        <v>-407.70183462168114</v>
      </c>
      <c r="AY64" s="25">
        <f t="shared" si="80"/>
        <v>-417.30094073566829</v>
      </c>
      <c r="AZ64" s="25">
        <f t="shared" si="80"/>
        <v>-362.98213929367762</v>
      </c>
      <c r="BA64" s="25">
        <f t="shared" si="80"/>
        <v>-292.59928877078698</v>
      </c>
      <c r="BB64" s="25">
        <f t="shared" si="80"/>
        <v>-126.76429917491031</v>
      </c>
      <c r="BC64" s="25">
        <f t="shared" si="80"/>
        <v>-56.147029962926965</v>
      </c>
      <c r="BD64" s="25">
        <f t="shared" si="80"/>
        <v>-10.543468059357677</v>
      </c>
      <c r="BE64" s="25">
        <f t="shared" si="80"/>
        <v>-6.8675331008212508</v>
      </c>
      <c r="BF64" s="25">
        <f t="shared" si="80"/>
        <v>-8.2300787526157215</v>
      </c>
      <c r="BG64" s="25">
        <f t="shared" si="80"/>
        <v>-37.295811677892303</v>
      </c>
      <c r="BH64" s="25">
        <f t="shared" si="80"/>
        <v>-114.40209514095258</v>
      </c>
      <c r="BI64" s="25">
        <f t="shared" si="80"/>
        <v>-249.05534942181816</v>
      </c>
      <c r="BJ64" s="25">
        <f t="shared" si="80"/>
        <v>-407.70183462168114</v>
      </c>
      <c r="BK64" s="25">
        <f t="shared" si="80"/>
        <v>-417.30094073566829</v>
      </c>
      <c r="BL64" s="25">
        <f t="shared" si="80"/>
        <v>-362.98213929367762</v>
      </c>
      <c r="BM64" s="25">
        <f t="shared" si="80"/>
        <v>-292.59928877078698</v>
      </c>
      <c r="BN64" s="25">
        <f t="shared" si="80"/>
        <v>-126.76429917491031</v>
      </c>
      <c r="BO64" s="25">
        <f t="shared" si="80"/>
        <v>-56.147029962926965</v>
      </c>
      <c r="BP64" s="25">
        <f t="shared" ref="BP64:CH64" si="81">((BP10*0.5)+BO28-BP46)*BP83*BP98*BP$2</f>
        <v>-10.543468059357677</v>
      </c>
      <c r="BQ64" s="25">
        <f t="shared" si="81"/>
        <v>-6.8675331008212508</v>
      </c>
      <c r="BR64" s="25">
        <f t="shared" si="81"/>
        <v>-8.2300787526157215</v>
      </c>
      <c r="BS64" s="25">
        <f t="shared" si="81"/>
        <v>-37.295811677892303</v>
      </c>
      <c r="BT64" s="25">
        <f t="shared" si="81"/>
        <v>-114.40209514095258</v>
      </c>
      <c r="BU64" s="25">
        <f t="shared" si="81"/>
        <v>-249.05534942181816</v>
      </c>
      <c r="BV64" s="25">
        <f t="shared" si="81"/>
        <v>-407.70183462168114</v>
      </c>
      <c r="BW64" s="25">
        <f t="shared" si="81"/>
        <v>-417.30094073566829</v>
      </c>
      <c r="BX64" s="25">
        <f t="shared" si="81"/>
        <v>-362.98213929367762</v>
      </c>
      <c r="BY64" s="25">
        <f t="shared" si="81"/>
        <v>-292.59928877078698</v>
      </c>
      <c r="BZ64" s="25">
        <f t="shared" si="81"/>
        <v>-126.76429917491031</v>
      </c>
      <c r="CA64" s="25">
        <f t="shared" si="81"/>
        <v>-56.147029962926965</v>
      </c>
      <c r="CB64" s="25">
        <f t="shared" si="81"/>
        <v>-10.543468059357677</v>
      </c>
      <c r="CC64" s="25">
        <f t="shared" si="81"/>
        <v>-6.8675331008212508</v>
      </c>
      <c r="CD64" s="25">
        <f t="shared" si="81"/>
        <v>-8.2300787526157215</v>
      </c>
      <c r="CE64" s="25">
        <f t="shared" si="81"/>
        <v>-37.295811677892303</v>
      </c>
      <c r="CF64" s="25">
        <f t="shared" si="81"/>
        <v>-114.40209514095258</v>
      </c>
      <c r="CG64" s="25">
        <f t="shared" si="81"/>
        <v>-249.05534942181816</v>
      </c>
      <c r="CH64" s="28">
        <f t="shared" si="81"/>
        <v>-407.70183462168114</v>
      </c>
    </row>
    <row r="65" spans="1:88" ht="15.75" x14ac:dyDescent="0.25">
      <c r="A65" s="606"/>
      <c r="B65" s="14" t="str">
        <f t="shared" si="68"/>
        <v>HVAC</v>
      </c>
      <c r="C65" s="25">
        <f t="shared" si="71"/>
        <v>0</v>
      </c>
      <c r="D65" s="25">
        <f t="shared" ref="D65:BO65" si="82">((D11*0.5)+C29-D47)*D84*D99*D$2</f>
        <v>11.491222688719105</v>
      </c>
      <c r="E65" s="25">
        <f t="shared" si="82"/>
        <v>149.57489178146716</v>
      </c>
      <c r="F65" s="25">
        <f t="shared" si="82"/>
        <v>293.77227634657288</v>
      </c>
      <c r="G65" s="25">
        <f t="shared" si="82"/>
        <v>616.94347830308391</v>
      </c>
      <c r="H65" s="25">
        <f t="shared" si="82"/>
        <v>8379.6419738574514</v>
      </c>
      <c r="I65" s="25">
        <f t="shared" si="82"/>
        <v>16845.827817037687</v>
      </c>
      <c r="J65" s="25">
        <f t="shared" si="82"/>
        <v>18556.611435259412</v>
      </c>
      <c r="K65" s="25">
        <f t="shared" si="82"/>
        <v>13047.677558354182</v>
      </c>
      <c r="L65" s="25">
        <f t="shared" si="82"/>
        <v>6182.1763062906512</v>
      </c>
      <c r="M65" s="25">
        <f t="shared" si="82"/>
        <v>12433.116976933663</v>
      </c>
      <c r="N65" s="25">
        <f t="shared" si="82"/>
        <v>28040.412341736814</v>
      </c>
      <c r="O65" s="25">
        <f t="shared" si="82"/>
        <v>36508.010206006489</v>
      </c>
      <c r="P65" s="25">
        <f t="shared" si="82"/>
        <v>31208.019530045229</v>
      </c>
      <c r="Q65" s="25">
        <f t="shared" si="82"/>
        <v>25625.587665460727</v>
      </c>
      <c r="R65" s="25">
        <f t="shared" si="82"/>
        <v>14322.18354421513</v>
      </c>
      <c r="S65" s="25">
        <f t="shared" si="82"/>
        <v>16655.39759647199</v>
      </c>
      <c r="T65" s="25">
        <f t="shared" si="82"/>
        <v>20389.973637300292</v>
      </c>
      <c r="U65" s="25">
        <f t="shared" si="82"/>
        <v>25667.596654248307</v>
      </c>
      <c r="V65" s="25">
        <f t="shared" si="82"/>
        <v>25071.820015269441</v>
      </c>
      <c r="W65" s="25">
        <f t="shared" si="82"/>
        <v>11053.883413974714</v>
      </c>
      <c r="X65" s="25">
        <f t="shared" si="82"/>
        <v>3394.8560786215494</v>
      </c>
      <c r="Y65" s="25">
        <f t="shared" si="82"/>
        <v>5594.194389979034</v>
      </c>
      <c r="Z65" s="25">
        <f t="shared" si="82"/>
        <v>8642.759160733498</v>
      </c>
      <c r="AA65" s="25">
        <f t="shared" si="82"/>
        <v>8725.7757078955128</v>
      </c>
      <c r="AB65" s="25">
        <f t="shared" si="82"/>
        <v>7624.5469183722098</v>
      </c>
      <c r="AC65" s="25">
        <f t="shared" si="82"/>
        <v>6384.5821939773832</v>
      </c>
      <c r="AD65" s="25">
        <f t="shared" si="82"/>
        <v>3475.8197901205458</v>
      </c>
      <c r="AE65" s="25">
        <f t="shared" si="82"/>
        <v>4184.8479680714827</v>
      </c>
      <c r="AF65" s="25">
        <f t="shared" si="82"/>
        <v>20389.973637300292</v>
      </c>
      <c r="AG65" s="25">
        <f t="shared" si="82"/>
        <v>25667.596654248307</v>
      </c>
      <c r="AH65" s="25">
        <f t="shared" si="82"/>
        <v>25071.820015269441</v>
      </c>
      <c r="AI65" s="25">
        <f t="shared" si="82"/>
        <v>11053.883413974714</v>
      </c>
      <c r="AJ65" s="25">
        <f t="shared" si="82"/>
        <v>3394.8560786215494</v>
      </c>
      <c r="AK65" s="25">
        <f t="shared" si="82"/>
        <v>5594.194389979034</v>
      </c>
      <c r="AL65" s="25">
        <f t="shared" si="82"/>
        <v>8642.759160733498</v>
      </c>
      <c r="AM65" s="25">
        <f t="shared" si="82"/>
        <v>8725.7757078955128</v>
      </c>
      <c r="AN65" s="25">
        <f t="shared" si="82"/>
        <v>7624.5469183722098</v>
      </c>
      <c r="AO65" s="25">
        <f t="shared" si="82"/>
        <v>6384.5821939773832</v>
      </c>
      <c r="AP65" s="25">
        <f t="shared" si="82"/>
        <v>3475.8197901205458</v>
      </c>
      <c r="AQ65" s="25">
        <f t="shared" si="82"/>
        <v>4184.8479680714827</v>
      </c>
      <c r="AR65" s="25">
        <f t="shared" si="82"/>
        <v>20389.973637300292</v>
      </c>
      <c r="AS65" s="25">
        <f t="shared" si="82"/>
        <v>25667.596654248307</v>
      </c>
      <c r="AT65" s="25">
        <f t="shared" si="82"/>
        <v>25071.820015269441</v>
      </c>
      <c r="AU65" s="25">
        <f t="shared" si="82"/>
        <v>11053.883413974714</v>
      </c>
      <c r="AV65" s="25">
        <f t="shared" si="82"/>
        <v>3394.8560786215494</v>
      </c>
      <c r="AW65" s="25">
        <f t="shared" si="82"/>
        <v>5594.194389979034</v>
      </c>
      <c r="AX65" s="25">
        <f t="shared" si="82"/>
        <v>8642.759160733498</v>
      </c>
      <c r="AY65" s="25">
        <f t="shared" si="82"/>
        <v>8725.7757078955128</v>
      </c>
      <c r="AZ65" s="25">
        <f t="shared" si="82"/>
        <v>7624.5469183722098</v>
      </c>
      <c r="BA65" s="25">
        <f t="shared" si="82"/>
        <v>6384.5821939773832</v>
      </c>
      <c r="BB65" s="25">
        <f t="shared" si="82"/>
        <v>3475.8197901205458</v>
      </c>
      <c r="BC65" s="25">
        <f t="shared" si="82"/>
        <v>4184.8479680714827</v>
      </c>
      <c r="BD65" s="25">
        <f t="shared" si="82"/>
        <v>20389.973637300292</v>
      </c>
      <c r="BE65" s="25">
        <f t="shared" si="82"/>
        <v>25667.596654248307</v>
      </c>
      <c r="BF65" s="25">
        <f t="shared" si="82"/>
        <v>25071.820015269441</v>
      </c>
      <c r="BG65" s="25">
        <f t="shared" si="82"/>
        <v>11053.883413974714</v>
      </c>
      <c r="BH65" s="25">
        <f t="shared" si="82"/>
        <v>3394.8560786215494</v>
      </c>
      <c r="BI65" s="25">
        <f t="shared" si="82"/>
        <v>5594.194389979034</v>
      </c>
      <c r="BJ65" s="25">
        <f t="shared" si="82"/>
        <v>8642.759160733498</v>
      </c>
      <c r="BK65" s="25">
        <f t="shared" si="82"/>
        <v>8725.7757078955128</v>
      </c>
      <c r="BL65" s="25">
        <f t="shared" si="82"/>
        <v>7624.5469183722098</v>
      </c>
      <c r="BM65" s="25">
        <f t="shared" si="82"/>
        <v>6384.5821939773832</v>
      </c>
      <c r="BN65" s="25">
        <f t="shared" si="82"/>
        <v>3475.8197901205458</v>
      </c>
      <c r="BO65" s="25">
        <f t="shared" si="82"/>
        <v>4184.8479680714827</v>
      </c>
      <c r="BP65" s="25">
        <f t="shared" ref="BP65:CH65" si="83">((BP11*0.5)+BO29-BP47)*BP84*BP99*BP$2</f>
        <v>20389.973637300292</v>
      </c>
      <c r="BQ65" s="25">
        <f t="shared" si="83"/>
        <v>25667.596654248307</v>
      </c>
      <c r="BR65" s="25">
        <f t="shared" si="83"/>
        <v>25071.820015269441</v>
      </c>
      <c r="BS65" s="25">
        <f t="shared" si="83"/>
        <v>11053.883413974714</v>
      </c>
      <c r="BT65" s="25">
        <f t="shared" si="83"/>
        <v>3394.8560786215494</v>
      </c>
      <c r="BU65" s="25">
        <f t="shared" si="83"/>
        <v>5594.194389979034</v>
      </c>
      <c r="BV65" s="25">
        <f t="shared" si="83"/>
        <v>8642.759160733498</v>
      </c>
      <c r="BW65" s="25">
        <f t="shared" si="83"/>
        <v>8725.7757078955128</v>
      </c>
      <c r="BX65" s="25">
        <f t="shared" si="83"/>
        <v>7624.5469183722098</v>
      </c>
      <c r="BY65" s="25">
        <f t="shared" si="83"/>
        <v>6384.5821939773832</v>
      </c>
      <c r="BZ65" s="25">
        <f t="shared" si="83"/>
        <v>3475.8197901205458</v>
      </c>
      <c r="CA65" s="25">
        <f t="shared" si="83"/>
        <v>4184.8479680714827</v>
      </c>
      <c r="CB65" s="25">
        <f t="shared" si="83"/>
        <v>20389.973637300292</v>
      </c>
      <c r="CC65" s="25">
        <f t="shared" si="83"/>
        <v>25667.596654248307</v>
      </c>
      <c r="CD65" s="25">
        <f t="shared" si="83"/>
        <v>25071.820015269441</v>
      </c>
      <c r="CE65" s="25">
        <f t="shared" si="83"/>
        <v>11053.883413974714</v>
      </c>
      <c r="CF65" s="25">
        <f t="shared" si="83"/>
        <v>3394.8560786215494</v>
      </c>
      <c r="CG65" s="25">
        <f t="shared" si="83"/>
        <v>5594.194389979034</v>
      </c>
      <c r="CH65" s="28">
        <f t="shared" si="83"/>
        <v>8642.759160733498</v>
      </c>
    </row>
    <row r="66" spans="1:88" ht="15.75" x14ac:dyDescent="0.25">
      <c r="A66" s="606"/>
      <c r="B66" s="14" t="str">
        <f t="shared" si="68"/>
        <v>Lighting</v>
      </c>
      <c r="C66" s="25">
        <f t="shared" si="71"/>
        <v>0</v>
      </c>
      <c r="D66" s="25">
        <f t="shared" ref="D66:BO66" si="84">((D12*0.5)+C30-D48)*D85*D100*D$2</f>
        <v>297.98118636149121</v>
      </c>
      <c r="E66" s="25">
        <f t="shared" si="84"/>
        <v>1573.7648732928417</v>
      </c>
      <c r="F66" s="25">
        <f t="shared" si="84"/>
        <v>4035.7953130490032</v>
      </c>
      <c r="G66" s="25">
        <f t="shared" si="84"/>
        <v>8815.88673313246</v>
      </c>
      <c r="H66" s="25">
        <f t="shared" si="84"/>
        <v>18545.766501867321</v>
      </c>
      <c r="I66" s="25">
        <f t="shared" si="84"/>
        <v>26342.132038686876</v>
      </c>
      <c r="J66" s="25">
        <f t="shared" si="84"/>
        <v>31095.890054491138</v>
      </c>
      <c r="K66" s="25">
        <f t="shared" si="84"/>
        <v>46857.393739816587</v>
      </c>
      <c r="L66" s="25">
        <f t="shared" si="84"/>
        <v>35625.221958897353</v>
      </c>
      <c r="M66" s="25">
        <f t="shared" si="84"/>
        <v>32396.243253189499</v>
      </c>
      <c r="N66" s="25">
        <f t="shared" si="84"/>
        <v>47495.782466766614</v>
      </c>
      <c r="O66" s="25">
        <f t="shared" si="84"/>
        <v>65647.058327355669</v>
      </c>
      <c r="P66" s="25">
        <f t="shared" si="84"/>
        <v>50254.1112001457</v>
      </c>
      <c r="Q66" s="25">
        <f t="shared" si="84"/>
        <v>56426.522587408486</v>
      </c>
      <c r="R66" s="25">
        <f t="shared" si="84"/>
        <v>55942.424573128315</v>
      </c>
      <c r="S66" s="25">
        <f t="shared" si="84"/>
        <v>70428.63506915413</v>
      </c>
      <c r="T66" s="25">
        <f t="shared" si="84"/>
        <v>30444.389787067747</v>
      </c>
      <c r="U66" s="25">
        <f t="shared" si="84"/>
        <v>37287.998695172617</v>
      </c>
      <c r="V66" s="25">
        <f t="shared" si="84"/>
        <v>30674.515050489179</v>
      </c>
      <c r="W66" s="25">
        <f t="shared" si="84"/>
        <v>31121.5149920722</v>
      </c>
      <c r="X66" s="25">
        <f t="shared" si="84"/>
        <v>19835.843704892981</v>
      </c>
      <c r="Y66" s="25">
        <f t="shared" si="84"/>
        <v>16225.853637481978</v>
      </c>
      <c r="Z66" s="25">
        <f t="shared" si="84"/>
        <v>16659.49241204483</v>
      </c>
      <c r="AA66" s="25">
        <f t="shared" si="84"/>
        <v>18167.79681568635</v>
      </c>
      <c r="AB66" s="25">
        <f t="shared" si="84"/>
        <v>14102.645100179416</v>
      </c>
      <c r="AC66" s="25">
        <f t="shared" si="84"/>
        <v>16065.73615223764</v>
      </c>
      <c r="AD66" s="25">
        <f t="shared" si="84"/>
        <v>15978.831692458351</v>
      </c>
      <c r="AE66" s="25">
        <f t="shared" si="84"/>
        <v>20510.833243214718</v>
      </c>
      <c r="AF66" s="25">
        <f t="shared" si="84"/>
        <v>30444.389787067747</v>
      </c>
      <c r="AG66" s="25">
        <f t="shared" si="84"/>
        <v>37287.998695172617</v>
      </c>
      <c r="AH66" s="25">
        <f t="shared" si="84"/>
        <v>30674.515050489179</v>
      </c>
      <c r="AI66" s="25">
        <f t="shared" si="84"/>
        <v>31121.5149920722</v>
      </c>
      <c r="AJ66" s="25">
        <f t="shared" si="84"/>
        <v>19835.843704892981</v>
      </c>
      <c r="AK66" s="25">
        <f t="shared" si="84"/>
        <v>16225.853637481978</v>
      </c>
      <c r="AL66" s="25">
        <f t="shared" si="84"/>
        <v>16659.49241204483</v>
      </c>
      <c r="AM66" s="25">
        <f t="shared" si="84"/>
        <v>18167.79681568635</v>
      </c>
      <c r="AN66" s="25">
        <f t="shared" si="84"/>
        <v>14102.645100179416</v>
      </c>
      <c r="AO66" s="25">
        <f t="shared" si="84"/>
        <v>16065.73615223764</v>
      </c>
      <c r="AP66" s="25">
        <f t="shared" si="84"/>
        <v>15978.831692458351</v>
      </c>
      <c r="AQ66" s="25">
        <f t="shared" si="84"/>
        <v>20510.833243214718</v>
      </c>
      <c r="AR66" s="25">
        <f t="shared" si="84"/>
        <v>30444.389787067747</v>
      </c>
      <c r="AS66" s="25">
        <f t="shared" si="84"/>
        <v>37287.998695172617</v>
      </c>
      <c r="AT66" s="25">
        <f t="shared" si="84"/>
        <v>30674.515050489179</v>
      </c>
      <c r="AU66" s="25">
        <f t="shared" si="84"/>
        <v>31121.5149920722</v>
      </c>
      <c r="AV66" s="25">
        <f t="shared" si="84"/>
        <v>19835.843704892981</v>
      </c>
      <c r="AW66" s="25">
        <f t="shared" si="84"/>
        <v>16225.853637481978</v>
      </c>
      <c r="AX66" s="25">
        <f t="shared" si="84"/>
        <v>16659.49241204483</v>
      </c>
      <c r="AY66" s="25">
        <f t="shared" si="84"/>
        <v>18167.79681568635</v>
      </c>
      <c r="AZ66" s="25">
        <f t="shared" si="84"/>
        <v>14102.645100179416</v>
      </c>
      <c r="BA66" s="25">
        <f t="shared" si="84"/>
        <v>16065.73615223764</v>
      </c>
      <c r="BB66" s="25">
        <f t="shared" si="84"/>
        <v>15978.831692458351</v>
      </c>
      <c r="BC66" s="25">
        <f t="shared" si="84"/>
        <v>20510.833243214718</v>
      </c>
      <c r="BD66" s="25">
        <f t="shared" si="84"/>
        <v>30444.389787067747</v>
      </c>
      <c r="BE66" s="25">
        <f t="shared" si="84"/>
        <v>37287.998695172617</v>
      </c>
      <c r="BF66" s="25">
        <f t="shared" si="84"/>
        <v>30674.515050489179</v>
      </c>
      <c r="BG66" s="25">
        <f t="shared" si="84"/>
        <v>31121.5149920722</v>
      </c>
      <c r="BH66" s="25">
        <f t="shared" si="84"/>
        <v>19835.843704892981</v>
      </c>
      <c r="BI66" s="25">
        <f t="shared" si="84"/>
        <v>16225.853637481978</v>
      </c>
      <c r="BJ66" s="25">
        <f t="shared" si="84"/>
        <v>16659.49241204483</v>
      </c>
      <c r="BK66" s="25">
        <f t="shared" si="84"/>
        <v>18167.79681568635</v>
      </c>
      <c r="BL66" s="25">
        <f t="shared" si="84"/>
        <v>14102.645100179416</v>
      </c>
      <c r="BM66" s="25">
        <f t="shared" si="84"/>
        <v>16065.73615223764</v>
      </c>
      <c r="BN66" s="25">
        <f t="shared" si="84"/>
        <v>15978.831692458351</v>
      </c>
      <c r="BO66" s="25">
        <f t="shared" si="84"/>
        <v>20510.833243214718</v>
      </c>
      <c r="BP66" s="25">
        <f t="shared" ref="BP66:CH66" si="85">((BP12*0.5)+BO30-BP48)*BP85*BP100*BP$2</f>
        <v>30444.389787067747</v>
      </c>
      <c r="BQ66" s="25">
        <f t="shared" si="85"/>
        <v>37287.998695172617</v>
      </c>
      <c r="BR66" s="25">
        <f t="shared" si="85"/>
        <v>30674.515050489179</v>
      </c>
      <c r="BS66" s="25">
        <f t="shared" si="85"/>
        <v>31121.5149920722</v>
      </c>
      <c r="BT66" s="25">
        <f t="shared" si="85"/>
        <v>19835.843704892981</v>
      </c>
      <c r="BU66" s="25">
        <f t="shared" si="85"/>
        <v>16225.853637481978</v>
      </c>
      <c r="BV66" s="25">
        <f t="shared" si="85"/>
        <v>16659.49241204483</v>
      </c>
      <c r="BW66" s="25">
        <f t="shared" si="85"/>
        <v>18167.79681568635</v>
      </c>
      <c r="BX66" s="25">
        <f t="shared" si="85"/>
        <v>14102.645100179416</v>
      </c>
      <c r="BY66" s="25">
        <f t="shared" si="85"/>
        <v>16065.73615223764</v>
      </c>
      <c r="BZ66" s="25">
        <f t="shared" si="85"/>
        <v>15978.831692458351</v>
      </c>
      <c r="CA66" s="25">
        <f t="shared" si="85"/>
        <v>20510.833243214718</v>
      </c>
      <c r="CB66" s="25">
        <f t="shared" si="85"/>
        <v>30444.389787067747</v>
      </c>
      <c r="CC66" s="25">
        <f t="shared" si="85"/>
        <v>37287.998695172617</v>
      </c>
      <c r="CD66" s="25">
        <f t="shared" si="85"/>
        <v>30674.515050489179</v>
      </c>
      <c r="CE66" s="25">
        <f t="shared" si="85"/>
        <v>31121.5149920722</v>
      </c>
      <c r="CF66" s="25">
        <f t="shared" si="85"/>
        <v>19835.843704892981</v>
      </c>
      <c r="CG66" s="25">
        <f t="shared" si="85"/>
        <v>16225.853637481978</v>
      </c>
      <c r="CH66" s="28">
        <f t="shared" si="85"/>
        <v>16659.49241204483</v>
      </c>
    </row>
    <row r="67" spans="1:88" ht="15.75" x14ac:dyDescent="0.25">
      <c r="A67" s="606"/>
      <c r="B67" s="14" t="str">
        <f t="shared" si="68"/>
        <v>Miscellaneous</v>
      </c>
      <c r="C67" s="25">
        <f t="shared" si="71"/>
        <v>0</v>
      </c>
      <c r="D67" s="25">
        <f t="shared" ref="D67:BO67" si="86">((D13*0.5)+C31-D49)*D86*D101*D$2</f>
        <v>0</v>
      </c>
      <c r="E67" s="25">
        <f t="shared" si="86"/>
        <v>15.130658743753497</v>
      </c>
      <c r="F67" s="25">
        <f t="shared" si="86"/>
        <v>28.120697476255984</v>
      </c>
      <c r="G67" s="25">
        <f t="shared" si="86"/>
        <v>56.546133295267005</v>
      </c>
      <c r="H67" s="25">
        <f t="shared" si="86"/>
        <v>167.87114139317893</v>
      </c>
      <c r="I67" s="25">
        <f t="shared" si="86"/>
        <v>190.91437570832332</v>
      </c>
      <c r="J67" s="25">
        <f t="shared" si="86"/>
        <v>204.90923064547462</v>
      </c>
      <c r="K67" s="25">
        <f t="shared" si="86"/>
        <v>349.94977388050762</v>
      </c>
      <c r="L67" s="25">
        <f t="shared" si="86"/>
        <v>311.5213406559273</v>
      </c>
      <c r="M67" s="25">
        <f t="shared" si="86"/>
        <v>370.9608029025527</v>
      </c>
      <c r="N67" s="25">
        <f t="shared" si="86"/>
        <v>402.94297330287446</v>
      </c>
      <c r="O67" s="25">
        <f t="shared" si="86"/>
        <v>400.11367294666229</v>
      </c>
      <c r="P67" s="25">
        <f t="shared" si="86"/>
        <v>364.85901180672369</v>
      </c>
      <c r="Q67" s="25">
        <f t="shared" si="86"/>
        <v>416.17750376669727</v>
      </c>
      <c r="R67" s="25">
        <f t="shared" si="86"/>
        <v>386.73800916560219</v>
      </c>
      <c r="S67" s="25">
        <f t="shared" si="86"/>
        <v>424.18201110195099</v>
      </c>
      <c r="T67" s="25">
        <f t="shared" si="86"/>
        <v>-340.0434792565282</v>
      </c>
      <c r="U67" s="25">
        <f t="shared" si="86"/>
        <v>-335.92657807166967</v>
      </c>
      <c r="V67" s="25">
        <f t="shared" si="86"/>
        <v>-345.18181790238708</v>
      </c>
      <c r="W67" s="25">
        <f t="shared" si="86"/>
        <v>-335.5451152142665</v>
      </c>
      <c r="X67" s="25">
        <f t="shared" si="86"/>
        <v>-185.41222680335588</v>
      </c>
      <c r="Y67" s="25">
        <f t="shared" si="86"/>
        <v>-182.45970598586322</v>
      </c>
      <c r="Z67" s="25">
        <f t="shared" si="86"/>
        <v>-178.78330377334885</v>
      </c>
      <c r="AA67" s="25">
        <f t="shared" si="86"/>
        <v>-172.00872356038644</v>
      </c>
      <c r="AB67" s="25">
        <f t="shared" si="86"/>
        <v>-159.25173701901278</v>
      </c>
      <c r="AC67" s="25">
        <f t="shared" si="86"/>
        <v>-184.20653641729058</v>
      </c>
      <c r="AD67" s="25">
        <f t="shared" si="86"/>
        <v>-171.12262462007874</v>
      </c>
      <c r="AE67" s="25">
        <f t="shared" si="86"/>
        <v>-191.45747217178931</v>
      </c>
      <c r="AF67" s="25">
        <f t="shared" si="86"/>
        <v>-340.0434792565282</v>
      </c>
      <c r="AG67" s="25">
        <f t="shared" si="86"/>
        <v>-335.92657807166967</v>
      </c>
      <c r="AH67" s="25">
        <f t="shared" si="86"/>
        <v>-345.18181790238708</v>
      </c>
      <c r="AI67" s="25">
        <f t="shared" si="86"/>
        <v>-335.5451152142665</v>
      </c>
      <c r="AJ67" s="25">
        <f t="shared" si="86"/>
        <v>-185.41222680335588</v>
      </c>
      <c r="AK67" s="25">
        <f t="shared" si="86"/>
        <v>-182.45970598586322</v>
      </c>
      <c r="AL67" s="25">
        <f t="shared" si="86"/>
        <v>-178.78330377334885</v>
      </c>
      <c r="AM67" s="25">
        <f t="shared" si="86"/>
        <v>-172.00872356038644</v>
      </c>
      <c r="AN67" s="25">
        <f t="shared" si="86"/>
        <v>-159.25173701901278</v>
      </c>
      <c r="AO67" s="25">
        <f t="shared" si="86"/>
        <v>-184.20653641729058</v>
      </c>
      <c r="AP67" s="25">
        <f t="shared" si="86"/>
        <v>-171.12262462007874</v>
      </c>
      <c r="AQ67" s="25">
        <f t="shared" si="86"/>
        <v>-191.45747217178931</v>
      </c>
      <c r="AR67" s="25">
        <f t="shared" si="86"/>
        <v>-340.0434792565282</v>
      </c>
      <c r="AS67" s="25">
        <f t="shared" si="86"/>
        <v>-335.92657807166967</v>
      </c>
      <c r="AT67" s="25">
        <f t="shared" si="86"/>
        <v>-345.18181790238708</v>
      </c>
      <c r="AU67" s="25">
        <f t="shared" si="86"/>
        <v>-335.5451152142665</v>
      </c>
      <c r="AV67" s="25">
        <f t="shared" si="86"/>
        <v>-185.41222680335588</v>
      </c>
      <c r="AW67" s="25">
        <f t="shared" si="86"/>
        <v>-182.45970598586322</v>
      </c>
      <c r="AX67" s="25">
        <f t="shared" si="86"/>
        <v>-178.78330377334885</v>
      </c>
      <c r="AY67" s="25">
        <f t="shared" si="86"/>
        <v>-172.00872356038644</v>
      </c>
      <c r="AZ67" s="25">
        <f t="shared" si="86"/>
        <v>-159.25173701901278</v>
      </c>
      <c r="BA67" s="25">
        <f t="shared" si="86"/>
        <v>-184.20653641729058</v>
      </c>
      <c r="BB67" s="25">
        <f t="shared" si="86"/>
        <v>-171.12262462007874</v>
      </c>
      <c r="BC67" s="25">
        <f t="shared" si="86"/>
        <v>-191.45747217178931</v>
      </c>
      <c r="BD67" s="25">
        <f t="shared" si="86"/>
        <v>-340.0434792565282</v>
      </c>
      <c r="BE67" s="25">
        <f t="shared" si="86"/>
        <v>-335.92657807166967</v>
      </c>
      <c r="BF67" s="25">
        <f t="shared" si="86"/>
        <v>-345.18181790238708</v>
      </c>
      <c r="BG67" s="25">
        <f t="shared" si="86"/>
        <v>-335.5451152142665</v>
      </c>
      <c r="BH67" s="25">
        <f t="shared" si="86"/>
        <v>-185.41222680335588</v>
      </c>
      <c r="BI67" s="25">
        <f t="shared" si="86"/>
        <v>-182.45970598586322</v>
      </c>
      <c r="BJ67" s="25">
        <f t="shared" si="86"/>
        <v>-178.78330377334885</v>
      </c>
      <c r="BK67" s="25">
        <f t="shared" si="86"/>
        <v>-172.00872356038644</v>
      </c>
      <c r="BL67" s="25">
        <f t="shared" si="86"/>
        <v>-159.25173701901278</v>
      </c>
      <c r="BM67" s="25">
        <f t="shared" si="86"/>
        <v>-184.20653641729058</v>
      </c>
      <c r="BN67" s="25">
        <f t="shared" si="86"/>
        <v>-171.12262462007874</v>
      </c>
      <c r="BO67" s="25">
        <f t="shared" si="86"/>
        <v>-191.45747217178931</v>
      </c>
      <c r="BP67" s="25">
        <f t="shared" ref="BP67:CH67" si="87">((BP13*0.5)+BO31-BP49)*BP86*BP101*BP$2</f>
        <v>-340.0434792565282</v>
      </c>
      <c r="BQ67" s="25">
        <f t="shared" si="87"/>
        <v>-335.92657807166967</v>
      </c>
      <c r="BR67" s="25">
        <f t="shared" si="87"/>
        <v>-345.18181790238708</v>
      </c>
      <c r="BS67" s="25">
        <f t="shared" si="87"/>
        <v>-335.5451152142665</v>
      </c>
      <c r="BT67" s="25">
        <f t="shared" si="87"/>
        <v>-185.41222680335588</v>
      </c>
      <c r="BU67" s="25">
        <f t="shared" si="87"/>
        <v>-182.45970598586322</v>
      </c>
      <c r="BV67" s="25">
        <f t="shared" si="87"/>
        <v>-178.78330377334885</v>
      </c>
      <c r="BW67" s="25">
        <f t="shared" si="87"/>
        <v>-172.00872356038644</v>
      </c>
      <c r="BX67" s="25">
        <f t="shared" si="87"/>
        <v>-159.25173701901278</v>
      </c>
      <c r="BY67" s="25">
        <f t="shared" si="87"/>
        <v>-184.20653641729058</v>
      </c>
      <c r="BZ67" s="25">
        <f t="shared" si="87"/>
        <v>-171.12262462007874</v>
      </c>
      <c r="CA67" s="25">
        <f t="shared" si="87"/>
        <v>-191.45747217178931</v>
      </c>
      <c r="CB67" s="25">
        <f t="shared" si="87"/>
        <v>-340.0434792565282</v>
      </c>
      <c r="CC67" s="25">
        <f t="shared" si="87"/>
        <v>-335.92657807166967</v>
      </c>
      <c r="CD67" s="25">
        <f t="shared" si="87"/>
        <v>-345.18181790238708</v>
      </c>
      <c r="CE67" s="25">
        <f t="shared" si="87"/>
        <v>-335.5451152142665</v>
      </c>
      <c r="CF67" s="25">
        <f t="shared" si="87"/>
        <v>-185.41222680335588</v>
      </c>
      <c r="CG67" s="25">
        <f t="shared" si="87"/>
        <v>-182.45970598586322</v>
      </c>
      <c r="CH67" s="28">
        <f t="shared" si="87"/>
        <v>-178.78330377334885</v>
      </c>
    </row>
    <row r="68" spans="1:88" ht="15.75" customHeight="1" x14ac:dyDescent="0.25">
      <c r="A68" s="606"/>
      <c r="B68" s="14" t="str">
        <f t="shared" si="68"/>
        <v>Motors</v>
      </c>
      <c r="C68" s="25">
        <f t="shared" si="71"/>
        <v>0</v>
      </c>
      <c r="D68" s="25">
        <f t="shared" ref="D68:BO68" si="88">((D14*0.5)+C32-D50)*D87*D102*D$2</f>
        <v>0</v>
      </c>
      <c r="E68" s="25">
        <f t="shared" si="88"/>
        <v>127.54404873553429</v>
      </c>
      <c r="F68" s="25">
        <f t="shared" si="88"/>
        <v>237.04371832915101</v>
      </c>
      <c r="G68" s="25">
        <f t="shared" si="88"/>
        <v>259.99430823177261</v>
      </c>
      <c r="H68" s="25">
        <f t="shared" si="88"/>
        <v>489.83246689269657</v>
      </c>
      <c r="I68" s="25">
        <f t="shared" si="88"/>
        <v>897.61190002135118</v>
      </c>
      <c r="J68" s="25">
        <f t="shared" si="88"/>
        <v>1446.6457086844862</v>
      </c>
      <c r="K68" s="25">
        <f t="shared" si="88"/>
        <v>1505.5260921364579</v>
      </c>
      <c r="L68" s="25">
        <f t="shared" si="88"/>
        <v>867.62801170042394</v>
      </c>
      <c r="M68" s="25">
        <f t="shared" si="88"/>
        <v>898.48834222231483</v>
      </c>
      <c r="N68" s="25">
        <f t="shared" si="88"/>
        <v>917.51951534603336</v>
      </c>
      <c r="O68" s="25">
        <f t="shared" si="88"/>
        <v>921.48175373170989</v>
      </c>
      <c r="P68" s="25">
        <f t="shared" si="88"/>
        <v>840.28850998375492</v>
      </c>
      <c r="Q68" s="25">
        <f t="shared" si="88"/>
        <v>958.47755766582975</v>
      </c>
      <c r="R68" s="25">
        <f t="shared" si="88"/>
        <v>890.67693262293426</v>
      </c>
      <c r="S68" s="25">
        <f t="shared" si="88"/>
        <v>976.9123374690962</v>
      </c>
      <c r="T68" s="25">
        <f t="shared" si="88"/>
        <v>-596.60375989301247</v>
      </c>
      <c r="U68" s="25">
        <f t="shared" si="88"/>
        <v>-589.38068732780789</v>
      </c>
      <c r="V68" s="25">
        <f t="shared" si="88"/>
        <v>-605.61893690045144</v>
      </c>
      <c r="W68" s="25">
        <f t="shared" si="88"/>
        <v>-588.71141357645138</v>
      </c>
      <c r="X68" s="25">
        <f t="shared" si="88"/>
        <v>-325.30437543714328</v>
      </c>
      <c r="Y68" s="25">
        <f t="shared" si="88"/>
        <v>-320.12419958219141</v>
      </c>
      <c r="Z68" s="25">
        <f t="shared" si="88"/>
        <v>-313.67397919372627</v>
      </c>
      <c r="AA68" s="25">
        <f t="shared" si="88"/>
        <v>-301.78802850416434</v>
      </c>
      <c r="AB68" s="25">
        <f t="shared" si="88"/>
        <v>-279.40599032443367</v>
      </c>
      <c r="AC68" s="25">
        <f t="shared" si="88"/>
        <v>-323.1890006057655</v>
      </c>
      <c r="AD68" s="25">
        <f t="shared" si="88"/>
        <v>-300.23337449174034</v>
      </c>
      <c r="AE68" s="25">
        <f t="shared" si="88"/>
        <v>-335.91071355651775</v>
      </c>
      <c r="AF68" s="25">
        <f t="shared" si="88"/>
        <v>-596.60375989301247</v>
      </c>
      <c r="AG68" s="25">
        <f t="shared" si="88"/>
        <v>-589.38068732780789</v>
      </c>
      <c r="AH68" s="25">
        <f t="shared" si="88"/>
        <v>-605.61893690045144</v>
      </c>
      <c r="AI68" s="25">
        <f t="shared" si="88"/>
        <v>-588.71141357645138</v>
      </c>
      <c r="AJ68" s="25">
        <f t="shared" si="88"/>
        <v>-325.30437543714328</v>
      </c>
      <c r="AK68" s="25">
        <f t="shared" si="88"/>
        <v>-320.12419958219141</v>
      </c>
      <c r="AL68" s="25">
        <f t="shared" si="88"/>
        <v>-313.67397919372627</v>
      </c>
      <c r="AM68" s="25">
        <f t="shared" si="88"/>
        <v>-301.78802850416434</v>
      </c>
      <c r="AN68" s="25">
        <f t="shared" si="88"/>
        <v>-279.40599032443367</v>
      </c>
      <c r="AO68" s="25">
        <f t="shared" si="88"/>
        <v>-323.1890006057655</v>
      </c>
      <c r="AP68" s="25">
        <f t="shared" si="88"/>
        <v>-300.23337449174034</v>
      </c>
      <c r="AQ68" s="25">
        <f t="shared" si="88"/>
        <v>-335.91071355651775</v>
      </c>
      <c r="AR68" s="25">
        <f t="shared" si="88"/>
        <v>-596.60375989301247</v>
      </c>
      <c r="AS68" s="25">
        <f t="shared" si="88"/>
        <v>-589.38068732780789</v>
      </c>
      <c r="AT68" s="25">
        <f t="shared" si="88"/>
        <v>-605.61893690045144</v>
      </c>
      <c r="AU68" s="25">
        <f t="shared" si="88"/>
        <v>-588.71141357645138</v>
      </c>
      <c r="AV68" s="25">
        <f t="shared" si="88"/>
        <v>-325.30437543714328</v>
      </c>
      <c r="AW68" s="25">
        <f t="shared" si="88"/>
        <v>-320.12419958219141</v>
      </c>
      <c r="AX68" s="25">
        <f t="shared" si="88"/>
        <v>-313.67397919372627</v>
      </c>
      <c r="AY68" s="25">
        <f t="shared" si="88"/>
        <v>-301.78802850416434</v>
      </c>
      <c r="AZ68" s="25">
        <f t="shared" si="88"/>
        <v>-279.40599032443367</v>
      </c>
      <c r="BA68" s="25">
        <f t="shared" si="88"/>
        <v>-323.1890006057655</v>
      </c>
      <c r="BB68" s="25">
        <f t="shared" si="88"/>
        <v>-300.23337449174034</v>
      </c>
      <c r="BC68" s="25">
        <f t="shared" si="88"/>
        <v>-335.91071355651775</v>
      </c>
      <c r="BD68" s="25">
        <f t="shared" si="88"/>
        <v>-596.60375989301247</v>
      </c>
      <c r="BE68" s="25">
        <f t="shared" si="88"/>
        <v>-589.38068732780789</v>
      </c>
      <c r="BF68" s="25">
        <f t="shared" si="88"/>
        <v>-605.61893690045144</v>
      </c>
      <c r="BG68" s="25">
        <f t="shared" si="88"/>
        <v>-588.71141357645138</v>
      </c>
      <c r="BH68" s="25">
        <f t="shared" si="88"/>
        <v>-325.30437543714328</v>
      </c>
      <c r="BI68" s="25">
        <f t="shared" si="88"/>
        <v>-320.12419958219141</v>
      </c>
      <c r="BJ68" s="25">
        <f t="shared" si="88"/>
        <v>-313.67397919372627</v>
      </c>
      <c r="BK68" s="25">
        <f t="shared" si="88"/>
        <v>-301.78802850416434</v>
      </c>
      <c r="BL68" s="25">
        <f t="shared" si="88"/>
        <v>-279.40599032443367</v>
      </c>
      <c r="BM68" s="25">
        <f t="shared" si="88"/>
        <v>-323.1890006057655</v>
      </c>
      <c r="BN68" s="25">
        <f t="shared" si="88"/>
        <v>-300.23337449174034</v>
      </c>
      <c r="BO68" s="25">
        <f t="shared" si="88"/>
        <v>-335.91071355651775</v>
      </c>
      <c r="BP68" s="25">
        <f t="shared" ref="BP68:CH68" si="89">((BP14*0.5)+BO32-BP50)*BP87*BP102*BP$2</f>
        <v>-596.60375989301247</v>
      </c>
      <c r="BQ68" s="25">
        <f t="shared" si="89"/>
        <v>-589.38068732780789</v>
      </c>
      <c r="BR68" s="25">
        <f t="shared" si="89"/>
        <v>-605.61893690045144</v>
      </c>
      <c r="BS68" s="25">
        <f t="shared" si="89"/>
        <v>-588.71141357645138</v>
      </c>
      <c r="BT68" s="25">
        <f t="shared" si="89"/>
        <v>-325.30437543714328</v>
      </c>
      <c r="BU68" s="25">
        <f t="shared" si="89"/>
        <v>-320.12419958219141</v>
      </c>
      <c r="BV68" s="25">
        <f t="shared" si="89"/>
        <v>-313.67397919372627</v>
      </c>
      <c r="BW68" s="25">
        <f t="shared" si="89"/>
        <v>-301.78802850416434</v>
      </c>
      <c r="BX68" s="25">
        <f t="shared" si="89"/>
        <v>-279.40599032443367</v>
      </c>
      <c r="BY68" s="25">
        <f t="shared" si="89"/>
        <v>-323.1890006057655</v>
      </c>
      <c r="BZ68" s="25">
        <f t="shared" si="89"/>
        <v>-300.23337449174034</v>
      </c>
      <c r="CA68" s="25">
        <f t="shared" si="89"/>
        <v>-335.91071355651775</v>
      </c>
      <c r="CB68" s="25">
        <f t="shared" si="89"/>
        <v>-596.60375989301247</v>
      </c>
      <c r="CC68" s="25">
        <f t="shared" si="89"/>
        <v>-589.38068732780789</v>
      </c>
      <c r="CD68" s="25">
        <f t="shared" si="89"/>
        <v>-605.61893690045144</v>
      </c>
      <c r="CE68" s="25">
        <f t="shared" si="89"/>
        <v>-588.71141357645138</v>
      </c>
      <c r="CF68" s="25">
        <f t="shared" si="89"/>
        <v>-325.30437543714328</v>
      </c>
      <c r="CG68" s="25">
        <f t="shared" si="89"/>
        <v>-320.12419958219141</v>
      </c>
      <c r="CH68" s="28">
        <f t="shared" si="89"/>
        <v>-313.67397919372627</v>
      </c>
    </row>
    <row r="69" spans="1:88" ht="15.75" x14ac:dyDescent="0.25">
      <c r="A69" s="606"/>
      <c r="B69" s="14" t="str">
        <f t="shared" si="68"/>
        <v>Process</v>
      </c>
      <c r="C69" s="25">
        <f t="shared" si="71"/>
        <v>0</v>
      </c>
      <c r="D69" s="25">
        <f t="shared" ref="D69:BO69" si="90">((D15*0.5)+C33-D51)*D88*D103*D$2</f>
        <v>0</v>
      </c>
      <c r="E69" s="25">
        <f t="shared" si="90"/>
        <v>0</v>
      </c>
      <c r="F69" s="25">
        <f t="shared" si="90"/>
        <v>0</v>
      </c>
      <c r="G69" s="25">
        <f t="shared" si="90"/>
        <v>0</v>
      </c>
      <c r="H69" s="25">
        <f t="shared" si="90"/>
        <v>0</v>
      </c>
      <c r="I69" s="25">
        <f t="shared" si="90"/>
        <v>0</v>
      </c>
      <c r="J69" s="25">
        <f t="shared" si="90"/>
        <v>9887.0796506016613</v>
      </c>
      <c r="K69" s="25">
        <f t="shared" si="90"/>
        <v>19063.569128057745</v>
      </c>
      <c r="L69" s="25">
        <f t="shared" si="90"/>
        <v>10549.874835295588</v>
      </c>
      <c r="M69" s="25">
        <f t="shared" si="90"/>
        <v>10463.130294566339</v>
      </c>
      <c r="N69" s="25">
        <f t="shared" si="90"/>
        <v>10407.739011590347</v>
      </c>
      <c r="O69" s="25">
        <f t="shared" si="90"/>
        <v>10167.669192666441</v>
      </c>
      <c r="P69" s="25">
        <f t="shared" si="90"/>
        <v>9271.7794588051511</v>
      </c>
      <c r="Q69" s="25">
        <f t="shared" si="90"/>
        <v>10575.882480011031</v>
      </c>
      <c r="R69" s="25">
        <f t="shared" si="90"/>
        <v>9827.7674753455267</v>
      </c>
      <c r="S69" s="25">
        <f t="shared" si="90"/>
        <v>10779.292631020744</v>
      </c>
      <c r="T69" s="25">
        <f t="shared" si="90"/>
        <v>-1.1686143756636553</v>
      </c>
      <c r="U69" s="25">
        <f t="shared" si="90"/>
        <v>-1.1544659793517151</v>
      </c>
      <c r="V69" s="25">
        <f t="shared" si="90"/>
        <v>-1.1862731068991659</v>
      </c>
      <c r="W69" s="25">
        <f t="shared" si="90"/>
        <v>-1.1531550205886836</v>
      </c>
      <c r="X69" s="25">
        <f t="shared" si="90"/>
        <v>-0.63719908448164142</v>
      </c>
      <c r="Y69" s="25">
        <f t="shared" si="90"/>
        <v>-0.62705226949400528</v>
      </c>
      <c r="Z69" s="25">
        <f t="shared" si="90"/>
        <v>-0.61441771909574605</v>
      </c>
      <c r="AA69" s="25">
        <f t="shared" si="90"/>
        <v>-0.59113577925892324</v>
      </c>
      <c r="AB69" s="25">
        <f t="shared" si="90"/>
        <v>-0.54729433317387577</v>
      </c>
      <c r="AC69" s="25">
        <f t="shared" si="90"/>
        <v>-0.63305553460138519</v>
      </c>
      <c r="AD69" s="25">
        <f t="shared" si="90"/>
        <v>-0.58809055703567126</v>
      </c>
      <c r="AE69" s="25">
        <f t="shared" si="90"/>
        <v>-0.65797454724720139</v>
      </c>
      <c r="AF69" s="25">
        <f t="shared" si="90"/>
        <v>-1.1686143756636553</v>
      </c>
      <c r="AG69" s="25">
        <f t="shared" si="90"/>
        <v>-1.1544659793517151</v>
      </c>
      <c r="AH69" s="25">
        <f t="shared" si="90"/>
        <v>-1.1862731068991659</v>
      </c>
      <c r="AI69" s="25">
        <f t="shared" si="90"/>
        <v>-1.1531550205886836</v>
      </c>
      <c r="AJ69" s="25">
        <f t="shared" si="90"/>
        <v>-0.63719908448164142</v>
      </c>
      <c r="AK69" s="25">
        <f t="shared" si="90"/>
        <v>-0.62705226949400528</v>
      </c>
      <c r="AL69" s="25">
        <f t="shared" si="90"/>
        <v>-0.61441771909574605</v>
      </c>
      <c r="AM69" s="25">
        <f t="shared" si="90"/>
        <v>-0.59113577925892324</v>
      </c>
      <c r="AN69" s="25">
        <f t="shared" si="90"/>
        <v>-0.54729433317387577</v>
      </c>
      <c r="AO69" s="25">
        <f t="shared" si="90"/>
        <v>-0.63305553460138519</v>
      </c>
      <c r="AP69" s="25">
        <f t="shared" si="90"/>
        <v>-0.58809055703567126</v>
      </c>
      <c r="AQ69" s="25">
        <f t="shared" si="90"/>
        <v>-0.65797454724720139</v>
      </c>
      <c r="AR69" s="25">
        <f t="shared" si="90"/>
        <v>-1.1686143756636553</v>
      </c>
      <c r="AS69" s="25">
        <f t="shared" si="90"/>
        <v>-1.1544659793517151</v>
      </c>
      <c r="AT69" s="25">
        <f t="shared" si="90"/>
        <v>-1.1862731068991659</v>
      </c>
      <c r="AU69" s="25">
        <f t="shared" si="90"/>
        <v>-1.1531550205886836</v>
      </c>
      <c r="AV69" s="25">
        <f t="shared" si="90"/>
        <v>-0.63719908448164142</v>
      </c>
      <c r="AW69" s="25">
        <f t="shared" si="90"/>
        <v>-0.62705226949400528</v>
      </c>
      <c r="AX69" s="25">
        <f t="shared" si="90"/>
        <v>-0.61441771909574605</v>
      </c>
      <c r="AY69" s="25">
        <f t="shared" si="90"/>
        <v>-0.59113577925892324</v>
      </c>
      <c r="AZ69" s="25">
        <f t="shared" si="90"/>
        <v>-0.54729433317387577</v>
      </c>
      <c r="BA69" s="25">
        <f t="shared" si="90"/>
        <v>-0.63305553460138519</v>
      </c>
      <c r="BB69" s="25">
        <f t="shared" si="90"/>
        <v>-0.58809055703567126</v>
      </c>
      <c r="BC69" s="25">
        <f t="shared" si="90"/>
        <v>-0.65797454724720139</v>
      </c>
      <c r="BD69" s="25">
        <f t="shared" si="90"/>
        <v>-1.1686143756636553</v>
      </c>
      <c r="BE69" s="25">
        <f t="shared" si="90"/>
        <v>-1.1544659793517151</v>
      </c>
      <c r="BF69" s="25">
        <f t="shared" si="90"/>
        <v>-1.1862731068991659</v>
      </c>
      <c r="BG69" s="25">
        <f t="shared" si="90"/>
        <v>-1.1531550205886836</v>
      </c>
      <c r="BH69" s="25">
        <f t="shared" si="90"/>
        <v>-0.63719908448164142</v>
      </c>
      <c r="BI69" s="25">
        <f t="shared" si="90"/>
        <v>-0.62705226949400528</v>
      </c>
      <c r="BJ69" s="25">
        <f t="shared" si="90"/>
        <v>-0.61441771909574605</v>
      </c>
      <c r="BK69" s="25">
        <f t="shared" si="90"/>
        <v>-0.59113577925892324</v>
      </c>
      <c r="BL69" s="25">
        <f t="shared" si="90"/>
        <v>-0.54729433317387577</v>
      </c>
      <c r="BM69" s="25">
        <f t="shared" si="90"/>
        <v>-0.63305553460138519</v>
      </c>
      <c r="BN69" s="25">
        <f t="shared" si="90"/>
        <v>-0.58809055703567126</v>
      </c>
      <c r="BO69" s="25">
        <f t="shared" si="90"/>
        <v>-0.65797454724720139</v>
      </c>
      <c r="BP69" s="25">
        <f t="shared" ref="BP69:CH69" si="91">((BP15*0.5)+BO33-BP51)*BP88*BP103*BP$2</f>
        <v>-1.1686143756636553</v>
      </c>
      <c r="BQ69" s="25">
        <f t="shared" si="91"/>
        <v>-1.1544659793517151</v>
      </c>
      <c r="BR69" s="25">
        <f t="shared" si="91"/>
        <v>-1.1862731068991659</v>
      </c>
      <c r="BS69" s="25">
        <f t="shared" si="91"/>
        <v>-1.1531550205886836</v>
      </c>
      <c r="BT69" s="25">
        <f t="shared" si="91"/>
        <v>-0.63719908448164142</v>
      </c>
      <c r="BU69" s="25">
        <f t="shared" si="91"/>
        <v>-0.62705226949400528</v>
      </c>
      <c r="BV69" s="25">
        <f t="shared" si="91"/>
        <v>-0.61441771909574605</v>
      </c>
      <c r="BW69" s="25">
        <f t="shared" si="91"/>
        <v>-0.59113577925892324</v>
      </c>
      <c r="BX69" s="25">
        <f t="shared" si="91"/>
        <v>-0.54729433317387577</v>
      </c>
      <c r="BY69" s="25">
        <f t="shared" si="91"/>
        <v>-0.63305553460138519</v>
      </c>
      <c r="BZ69" s="25">
        <f t="shared" si="91"/>
        <v>-0.58809055703567126</v>
      </c>
      <c r="CA69" s="25">
        <f t="shared" si="91"/>
        <v>-0.65797454724720139</v>
      </c>
      <c r="CB69" s="25">
        <f t="shared" si="91"/>
        <v>-1.1686143756636553</v>
      </c>
      <c r="CC69" s="25">
        <f t="shared" si="91"/>
        <v>-1.1544659793517151</v>
      </c>
      <c r="CD69" s="25">
        <f t="shared" si="91"/>
        <v>-1.1862731068991659</v>
      </c>
      <c r="CE69" s="25">
        <f t="shared" si="91"/>
        <v>-1.1531550205886836</v>
      </c>
      <c r="CF69" s="25">
        <f t="shared" si="91"/>
        <v>-0.63719908448164142</v>
      </c>
      <c r="CG69" s="25">
        <f t="shared" si="91"/>
        <v>-0.62705226949400528</v>
      </c>
      <c r="CH69" s="28">
        <f t="shared" si="91"/>
        <v>-0.61441771909574605</v>
      </c>
    </row>
    <row r="70" spans="1:88" ht="15.75" x14ac:dyDescent="0.25">
      <c r="A70" s="606"/>
      <c r="B70" s="14" t="str">
        <f t="shared" si="68"/>
        <v>Refrigeration</v>
      </c>
      <c r="C70" s="25">
        <f t="shared" si="71"/>
        <v>0</v>
      </c>
      <c r="D70" s="25">
        <f t="shared" ref="D70:BO70" si="92">((D16*0.5)+C34-D52)*D89*D104*D$2</f>
        <v>0</v>
      </c>
      <c r="E70" s="25">
        <f t="shared" si="92"/>
        <v>0</v>
      </c>
      <c r="F70" s="25">
        <f t="shared" si="92"/>
        <v>0</v>
      </c>
      <c r="G70" s="25">
        <f t="shared" si="92"/>
        <v>0</v>
      </c>
      <c r="H70" s="25">
        <f t="shared" si="92"/>
        <v>0</v>
      </c>
      <c r="I70" s="25">
        <f t="shared" si="92"/>
        <v>0</v>
      </c>
      <c r="J70" s="25">
        <f t="shared" si="92"/>
        <v>10.754535457605099</v>
      </c>
      <c r="K70" s="25">
        <f t="shared" si="92"/>
        <v>52.022244710117469</v>
      </c>
      <c r="L70" s="25">
        <f t="shared" si="92"/>
        <v>45.656400959100061</v>
      </c>
      <c r="M70" s="25">
        <f t="shared" si="92"/>
        <v>59.230395529661124</v>
      </c>
      <c r="N70" s="25">
        <f t="shared" si="92"/>
        <v>914.06788076202133</v>
      </c>
      <c r="O70" s="25">
        <f t="shared" si="92"/>
        <v>1724.5263786263788</v>
      </c>
      <c r="P70" s="25">
        <f t="shared" si="92"/>
        <v>1567.4478641489263</v>
      </c>
      <c r="Q70" s="25">
        <f t="shared" si="92"/>
        <v>1763.8776569328188</v>
      </c>
      <c r="R70" s="25">
        <f t="shared" si="92"/>
        <v>1739.2552532943266</v>
      </c>
      <c r="S70" s="25">
        <f t="shared" si="92"/>
        <v>1860.2229477897415</v>
      </c>
      <c r="T70" s="25">
        <f t="shared" si="92"/>
        <v>3854.1652719788226</v>
      </c>
      <c r="U70" s="25">
        <f t="shared" si="92"/>
        <v>3845.5905884102194</v>
      </c>
      <c r="V70" s="25">
        <f t="shared" si="92"/>
        <v>3944.2312312368022</v>
      </c>
      <c r="W70" s="25">
        <f t="shared" si="92"/>
        <v>3738.9188040308259</v>
      </c>
      <c r="X70" s="25">
        <f t="shared" si="92"/>
        <v>2037.2956442383161</v>
      </c>
      <c r="Y70" s="25">
        <f t="shared" si="92"/>
        <v>1983.7434723749479</v>
      </c>
      <c r="Z70" s="25">
        <f t="shared" si="92"/>
        <v>1932.1594876399613</v>
      </c>
      <c r="AA70" s="25">
        <f t="shared" si="92"/>
        <v>1868.1091079228947</v>
      </c>
      <c r="AB70" s="25">
        <f t="shared" si="92"/>
        <v>1723.1649517661149</v>
      </c>
      <c r="AC70" s="25">
        <f t="shared" si="92"/>
        <v>1964.2719216315149</v>
      </c>
      <c r="AD70" s="25">
        <f t="shared" si="92"/>
        <v>1949.4192007170068</v>
      </c>
      <c r="AE70" s="25">
        <f t="shared" si="92"/>
        <v>2116.3293927551417</v>
      </c>
      <c r="AF70" s="25">
        <f t="shared" si="92"/>
        <v>3854.1652719788226</v>
      </c>
      <c r="AG70" s="25">
        <f t="shared" si="92"/>
        <v>3845.5905884102194</v>
      </c>
      <c r="AH70" s="25">
        <f t="shared" si="92"/>
        <v>3944.2312312368022</v>
      </c>
      <c r="AI70" s="25">
        <f t="shared" si="92"/>
        <v>3738.9188040308259</v>
      </c>
      <c r="AJ70" s="25">
        <f t="shared" si="92"/>
        <v>2037.2956442383161</v>
      </c>
      <c r="AK70" s="25">
        <f t="shared" si="92"/>
        <v>1983.7434723749479</v>
      </c>
      <c r="AL70" s="25">
        <f t="shared" si="92"/>
        <v>1932.1594876399613</v>
      </c>
      <c r="AM70" s="25">
        <f t="shared" si="92"/>
        <v>1868.1091079228947</v>
      </c>
      <c r="AN70" s="25">
        <f t="shared" si="92"/>
        <v>1723.1649517661149</v>
      </c>
      <c r="AO70" s="25">
        <f t="shared" si="92"/>
        <v>1964.2719216315149</v>
      </c>
      <c r="AP70" s="25">
        <f t="shared" si="92"/>
        <v>1949.4192007170068</v>
      </c>
      <c r="AQ70" s="25">
        <f t="shared" si="92"/>
        <v>2116.3293927551417</v>
      </c>
      <c r="AR70" s="25">
        <f t="shared" si="92"/>
        <v>3854.1652719788226</v>
      </c>
      <c r="AS70" s="25">
        <f t="shared" si="92"/>
        <v>3845.5905884102194</v>
      </c>
      <c r="AT70" s="25">
        <f t="shared" si="92"/>
        <v>3944.2312312368022</v>
      </c>
      <c r="AU70" s="25">
        <f t="shared" si="92"/>
        <v>3738.9188040308259</v>
      </c>
      <c r="AV70" s="25">
        <f t="shared" si="92"/>
        <v>2037.2956442383161</v>
      </c>
      <c r="AW70" s="25">
        <f t="shared" si="92"/>
        <v>1983.7434723749479</v>
      </c>
      <c r="AX70" s="25">
        <f t="shared" si="92"/>
        <v>1932.1594876399613</v>
      </c>
      <c r="AY70" s="25">
        <f t="shared" si="92"/>
        <v>1868.1091079228947</v>
      </c>
      <c r="AZ70" s="25">
        <f t="shared" si="92"/>
        <v>1723.1649517661149</v>
      </c>
      <c r="BA70" s="25">
        <f t="shared" si="92"/>
        <v>1964.2719216315149</v>
      </c>
      <c r="BB70" s="25">
        <f t="shared" si="92"/>
        <v>1949.4192007170068</v>
      </c>
      <c r="BC70" s="25">
        <f t="shared" si="92"/>
        <v>2116.3293927551417</v>
      </c>
      <c r="BD70" s="25">
        <f t="shared" si="92"/>
        <v>3854.1652719788226</v>
      </c>
      <c r="BE70" s="25">
        <f t="shared" si="92"/>
        <v>3845.5905884102194</v>
      </c>
      <c r="BF70" s="25">
        <f t="shared" si="92"/>
        <v>3944.2312312368022</v>
      </c>
      <c r="BG70" s="25">
        <f t="shared" si="92"/>
        <v>3738.9188040308259</v>
      </c>
      <c r="BH70" s="25">
        <f t="shared" si="92"/>
        <v>2037.2956442383161</v>
      </c>
      <c r="BI70" s="25">
        <f t="shared" si="92"/>
        <v>1983.7434723749479</v>
      </c>
      <c r="BJ70" s="25">
        <f t="shared" si="92"/>
        <v>1932.1594876399613</v>
      </c>
      <c r="BK70" s="25">
        <f t="shared" si="92"/>
        <v>1868.1091079228947</v>
      </c>
      <c r="BL70" s="25">
        <f t="shared" si="92"/>
        <v>1723.1649517661149</v>
      </c>
      <c r="BM70" s="25">
        <f t="shared" si="92"/>
        <v>1964.2719216315149</v>
      </c>
      <c r="BN70" s="25">
        <f t="shared" si="92"/>
        <v>1949.4192007170068</v>
      </c>
      <c r="BO70" s="25">
        <f t="shared" si="92"/>
        <v>2116.3293927551417</v>
      </c>
      <c r="BP70" s="25">
        <f t="shared" ref="BP70:CH70" si="93">((BP16*0.5)+BO34-BP52)*BP89*BP104*BP$2</f>
        <v>3854.1652719788226</v>
      </c>
      <c r="BQ70" s="25">
        <f t="shared" si="93"/>
        <v>3845.5905884102194</v>
      </c>
      <c r="BR70" s="25">
        <f t="shared" si="93"/>
        <v>3944.2312312368022</v>
      </c>
      <c r="BS70" s="25">
        <f t="shared" si="93"/>
        <v>3738.9188040308259</v>
      </c>
      <c r="BT70" s="25">
        <f t="shared" si="93"/>
        <v>2037.2956442383161</v>
      </c>
      <c r="BU70" s="25">
        <f t="shared" si="93"/>
        <v>1983.7434723749479</v>
      </c>
      <c r="BV70" s="25">
        <f t="shared" si="93"/>
        <v>1932.1594876399613</v>
      </c>
      <c r="BW70" s="25">
        <f t="shared" si="93"/>
        <v>1868.1091079228947</v>
      </c>
      <c r="BX70" s="25">
        <f t="shared" si="93"/>
        <v>1723.1649517661149</v>
      </c>
      <c r="BY70" s="25">
        <f t="shared" si="93"/>
        <v>1964.2719216315149</v>
      </c>
      <c r="BZ70" s="25">
        <f t="shared" si="93"/>
        <v>1949.4192007170068</v>
      </c>
      <c r="CA70" s="25">
        <f t="shared" si="93"/>
        <v>2116.3293927551417</v>
      </c>
      <c r="CB70" s="25">
        <f t="shared" si="93"/>
        <v>3854.1652719788226</v>
      </c>
      <c r="CC70" s="25">
        <f t="shared" si="93"/>
        <v>3845.5905884102194</v>
      </c>
      <c r="CD70" s="25">
        <f t="shared" si="93"/>
        <v>3944.2312312368022</v>
      </c>
      <c r="CE70" s="25">
        <f t="shared" si="93"/>
        <v>3738.9188040308259</v>
      </c>
      <c r="CF70" s="25">
        <f t="shared" si="93"/>
        <v>2037.2956442383161</v>
      </c>
      <c r="CG70" s="25">
        <f t="shared" si="93"/>
        <v>1983.7434723749479</v>
      </c>
      <c r="CH70" s="28">
        <f t="shared" si="93"/>
        <v>1932.1594876399613</v>
      </c>
    </row>
    <row r="71" spans="1:88" ht="15.75" x14ac:dyDescent="0.25">
      <c r="A71" s="606"/>
      <c r="B71" s="14" t="str">
        <f t="shared" si="68"/>
        <v>Water Heating</v>
      </c>
      <c r="C71" s="25">
        <f t="shared" si="71"/>
        <v>0</v>
      </c>
      <c r="D71" s="25">
        <f t="shared" ref="D71:BO71" si="94">((D17*0.5)+C35-D53)*D90*D105*D$2</f>
        <v>0</v>
      </c>
      <c r="E71" s="25">
        <f t="shared" si="94"/>
        <v>0</v>
      </c>
      <c r="F71" s="25">
        <f t="shared" si="94"/>
        <v>0</v>
      </c>
      <c r="G71" s="25">
        <f t="shared" si="94"/>
        <v>0</v>
      </c>
      <c r="H71" s="25">
        <f t="shared" si="94"/>
        <v>0</v>
      </c>
      <c r="I71" s="25">
        <f t="shared" si="94"/>
        <v>0</v>
      </c>
      <c r="J71" s="25">
        <f t="shared" si="94"/>
        <v>0</v>
      </c>
      <c r="K71" s="25">
        <f t="shared" si="94"/>
        <v>90.744416773198424</v>
      </c>
      <c r="L71" s="25">
        <f t="shared" si="94"/>
        <v>104.27364048247067</v>
      </c>
      <c r="M71" s="25">
        <f t="shared" si="94"/>
        <v>110.52324354538956</v>
      </c>
      <c r="N71" s="25">
        <f t="shared" si="94"/>
        <v>115.62820503157805</v>
      </c>
      <c r="O71" s="25">
        <f t="shared" si="94"/>
        <v>128.82499619014717</v>
      </c>
      <c r="P71" s="25">
        <f t="shared" si="94"/>
        <v>107.00992003112403</v>
      </c>
      <c r="Q71" s="25">
        <f t="shared" si="94"/>
        <v>102.58141110275918</v>
      </c>
      <c r="R71" s="25">
        <f t="shared" si="94"/>
        <v>92.074445127674124</v>
      </c>
      <c r="S71" s="25">
        <f t="shared" si="94"/>
        <v>102.34081174017479</v>
      </c>
      <c r="T71" s="25">
        <f t="shared" si="94"/>
        <v>11.911225273708306</v>
      </c>
      <c r="U71" s="25">
        <f t="shared" si="94"/>
        <v>11.801234330992731</v>
      </c>
      <c r="V71" s="25">
        <f t="shared" si="94"/>
        <v>12.300949250997091</v>
      </c>
      <c r="W71" s="25">
        <f t="shared" si="94"/>
        <v>11.864360689406807</v>
      </c>
      <c r="X71" s="25">
        <f t="shared" si="94"/>
        <v>6.8752907931502785</v>
      </c>
      <c r="Y71" s="25">
        <f t="shared" si="94"/>
        <v>7.2249391712777653</v>
      </c>
      <c r="Z71" s="25">
        <f t="shared" si="94"/>
        <v>7.4598816266253278</v>
      </c>
      <c r="AA71" s="25">
        <f t="shared" si="94"/>
        <v>8.1553223521182918</v>
      </c>
      <c r="AB71" s="25">
        <f t="shared" si="94"/>
        <v>6.8661877699904199</v>
      </c>
      <c r="AC71" s="25">
        <f t="shared" si="94"/>
        <v>6.6352240503588362</v>
      </c>
      <c r="AD71" s="25">
        <f t="shared" si="94"/>
        <v>6.0577608516424242</v>
      </c>
      <c r="AE71" s="25">
        <f t="shared" si="94"/>
        <v>6.8447409547515674</v>
      </c>
      <c r="AF71" s="25">
        <f t="shared" si="94"/>
        <v>11.911225273708306</v>
      </c>
      <c r="AG71" s="25">
        <f t="shared" si="94"/>
        <v>11.801234330992731</v>
      </c>
      <c r="AH71" s="25">
        <f t="shared" si="94"/>
        <v>12.300949250997091</v>
      </c>
      <c r="AI71" s="25">
        <f t="shared" si="94"/>
        <v>11.864360689406807</v>
      </c>
      <c r="AJ71" s="25">
        <f t="shared" si="94"/>
        <v>6.8752907931502785</v>
      </c>
      <c r="AK71" s="25">
        <f t="shared" si="94"/>
        <v>7.2249391712777653</v>
      </c>
      <c r="AL71" s="25">
        <f t="shared" si="94"/>
        <v>7.4598816266253278</v>
      </c>
      <c r="AM71" s="25">
        <f t="shared" si="94"/>
        <v>8.1553223521182918</v>
      </c>
      <c r="AN71" s="25">
        <f t="shared" si="94"/>
        <v>6.8661877699904199</v>
      </c>
      <c r="AO71" s="25">
        <f t="shared" si="94"/>
        <v>6.6352240503588362</v>
      </c>
      <c r="AP71" s="25">
        <f t="shared" si="94"/>
        <v>6.0577608516424242</v>
      </c>
      <c r="AQ71" s="25">
        <f t="shared" si="94"/>
        <v>6.8447409547515674</v>
      </c>
      <c r="AR71" s="25">
        <f t="shared" si="94"/>
        <v>11.911225273708306</v>
      </c>
      <c r="AS71" s="25">
        <f t="shared" si="94"/>
        <v>11.801234330992731</v>
      </c>
      <c r="AT71" s="25">
        <f t="shared" si="94"/>
        <v>12.300949250997091</v>
      </c>
      <c r="AU71" s="25">
        <f t="shared" si="94"/>
        <v>11.864360689406807</v>
      </c>
      <c r="AV71" s="25">
        <f t="shared" si="94"/>
        <v>6.8752907931502785</v>
      </c>
      <c r="AW71" s="25">
        <f t="shared" si="94"/>
        <v>7.2249391712777653</v>
      </c>
      <c r="AX71" s="25">
        <f t="shared" si="94"/>
        <v>7.4598816266253278</v>
      </c>
      <c r="AY71" s="25">
        <f t="shared" si="94"/>
        <v>8.1553223521182918</v>
      </c>
      <c r="AZ71" s="25">
        <f t="shared" si="94"/>
        <v>6.8661877699904199</v>
      </c>
      <c r="BA71" s="25">
        <f t="shared" si="94"/>
        <v>6.6352240503588362</v>
      </c>
      <c r="BB71" s="25">
        <f t="shared" si="94"/>
        <v>6.0577608516424242</v>
      </c>
      <c r="BC71" s="25">
        <f t="shared" si="94"/>
        <v>6.8447409547515674</v>
      </c>
      <c r="BD71" s="25">
        <f t="shared" si="94"/>
        <v>11.911225273708306</v>
      </c>
      <c r="BE71" s="25">
        <f t="shared" si="94"/>
        <v>11.801234330992731</v>
      </c>
      <c r="BF71" s="25">
        <f t="shared" si="94"/>
        <v>12.300949250997091</v>
      </c>
      <c r="BG71" s="25">
        <f t="shared" si="94"/>
        <v>11.864360689406807</v>
      </c>
      <c r="BH71" s="25">
        <f t="shared" si="94"/>
        <v>6.8752907931502785</v>
      </c>
      <c r="BI71" s="25">
        <f t="shared" si="94"/>
        <v>7.2249391712777653</v>
      </c>
      <c r="BJ71" s="25">
        <f t="shared" si="94"/>
        <v>7.4598816266253278</v>
      </c>
      <c r="BK71" s="25">
        <f t="shared" si="94"/>
        <v>8.1553223521182918</v>
      </c>
      <c r="BL71" s="25">
        <f t="shared" si="94"/>
        <v>6.8661877699904199</v>
      </c>
      <c r="BM71" s="25">
        <f t="shared" si="94"/>
        <v>6.6352240503588362</v>
      </c>
      <c r="BN71" s="25">
        <f t="shared" si="94"/>
        <v>6.0577608516424242</v>
      </c>
      <c r="BO71" s="25">
        <f t="shared" si="94"/>
        <v>6.8447409547515674</v>
      </c>
      <c r="BP71" s="25">
        <f t="shared" ref="BP71:CH71" si="95">((BP17*0.5)+BO35-BP53)*BP90*BP105*BP$2</f>
        <v>11.911225273708306</v>
      </c>
      <c r="BQ71" s="25">
        <f t="shared" si="95"/>
        <v>11.801234330992731</v>
      </c>
      <c r="BR71" s="25">
        <f t="shared" si="95"/>
        <v>12.300949250997091</v>
      </c>
      <c r="BS71" s="25">
        <f t="shared" si="95"/>
        <v>11.864360689406807</v>
      </c>
      <c r="BT71" s="25">
        <f t="shared" si="95"/>
        <v>6.8752907931502785</v>
      </c>
      <c r="BU71" s="25">
        <f t="shared" si="95"/>
        <v>7.2249391712777653</v>
      </c>
      <c r="BV71" s="25">
        <f t="shared" si="95"/>
        <v>7.4598816266253278</v>
      </c>
      <c r="BW71" s="25">
        <f t="shared" si="95"/>
        <v>8.1553223521182918</v>
      </c>
      <c r="BX71" s="25">
        <f t="shared" si="95"/>
        <v>6.8661877699904199</v>
      </c>
      <c r="BY71" s="25">
        <f t="shared" si="95"/>
        <v>6.6352240503588362</v>
      </c>
      <c r="BZ71" s="25">
        <f t="shared" si="95"/>
        <v>6.0577608516424242</v>
      </c>
      <c r="CA71" s="25">
        <f t="shared" si="95"/>
        <v>6.8447409547515674</v>
      </c>
      <c r="CB71" s="25">
        <f t="shared" si="95"/>
        <v>11.911225273708306</v>
      </c>
      <c r="CC71" s="25">
        <f t="shared" si="95"/>
        <v>11.801234330992731</v>
      </c>
      <c r="CD71" s="25">
        <f t="shared" si="95"/>
        <v>12.300949250997091</v>
      </c>
      <c r="CE71" s="25">
        <f t="shared" si="95"/>
        <v>11.864360689406807</v>
      </c>
      <c r="CF71" s="25">
        <f t="shared" si="95"/>
        <v>6.8752907931502785</v>
      </c>
      <c r="CG71" s="25">
        <f t="shared" si="95"/>
        <v>7.2249391712777653</v>
      </c>
      <c r="CH71" s="28">
        <f t="shared" si="95"/>
        <v>7.4598816266253278</v>
      </c>
    </row>
    <row r="72" spans="1:88" ht="15.75" customHeight="1" x14ac:dyDescent="0.25">
      <c r="A72" s="606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309.79177119556158</v>
      </c>
      <c r="E73" s="25">
        <f t="shared" ref="E73:BP73" si="96">SUM(E59:E72)</f>
        <v>2027.0368635265872</v>
      </c>
      <c r="F73" s="25">
        <f t="shared" si="96"/>
        <v>5381.0612631898539</v>
      </c>
      <c r="G73" s="25">
        <f t="shared" si="96"/>
        <v>12639.135464227144</v>
      </c>
      <c r="H73" s="25">
        <f t="shared" si="96"/>
        <v>51646.054487034904</v>
      </c>
      <c r="I73" s="25">
        <f t="shared" si="96"/>
        <v>80775.022441232024</v>
      </c>
      <c r="J73" s="25">
        <f t="shared" si="96"/>
        <v>100833.68261756253</v>
      </c>
      <c r="K73" s="25">
        <f t="shared" si="96"/>
        <v>103595.67843978106</v>
      </c>
      <c r="L73" s="25">
        <f t="shared" si="96"/>
        <v>57815.43659407644</v>
      </c>
      <c r="M73" s="25">
        <f t="shared" si="96"/>
        <v>59365.927696731414</v>
      </c>
      <c r="N73" s="25">
        <f t="shared" si="96"/>
        <v>90807.632623635582</v>
      </c>
      <c r="O73" s="25">
        <f t="shared" si="96"/>
        <v>118696.14464928802</v>
      </c>
      <c r="P73" s="25">
        <f t="shared" si="96"/>
        <v>96577.575073060798</v>
      </c>
      <c r="Q73" s="25">
        <f t="shared" si="96"/>
        <v>100731.06864058331</v>
      </c>
      <c r="R73" s="25">
        <f t="shared" si="96"/>
        <v>91813.097176534502</v>
      </c>
      <c r="S73" s="25">
        <f t="shared" si="96"/>
        <v>122168.62544586118</v>
      </c>
      <c r="T73" s="25">
        <f t="shared" si="96"/>
        <v>79512.979661513673</v>
      </c>
      <c r="U73" s="25">
        <f t="shared" si="96"/>
        <v>97690.219989440928</v>
      </c>
      <c r="V73" s="25">
        <f t="shared" si="96"/>
        <v>89918.568531387093</v>
      </c>
      <c r="W73" s="25">
        <f t="shared" si="96"/>
        <v>59792.365671663159</v>
      </c>
      <c r="X73" s="25">
        <f t="shared" si="96"/>
        <v>27303.95406656633</v>
      </c>
      <c r="Y73" s="25">
        <f t="shared" si="96"/>
        <v>24910.703130489244</v>
      </c>
      <c r="Z73" s="25">
        <f t="shared" si="96"/>
        <v>27835.719486109938</v>
      </c>
      <c r="AA73" s="25">
        <f t="shared" si="96"/>
        <v>29313.246045733693</v>
      </c>
      <c r="AB73" s="25">
        <f t="shared" si="96"/>
        <v>23993.175261331369</v>
      </c>
      <c r="AC73" s="25">
        <f t="shared" si="96"/>
        <v>25458.21723991886</v>
      </c>
      <c r="AD73" s="25">
        <f t="shared" si="96"/>
        <v>23389.773069480354</v>
      </c>
      <c r="AE73" s="25">
        <f t="shared" si="96"/>
        <v>31621.942773903826</v>
      </c>
      <c r="AF73" s="25">
        <f t="shared" si="96"/>
        <v>79512.979661513673</v>
      </c>
      <c r="AG73" s="25">
        <f t="shared" si="96"/>
        <v>97690.219989440928</v>
      </c>
      <c r="AH73" s="25">
        <f t="shared" si="96"/>
        <v>89918.568531387093</v>
      </c>
      <c r="AI73" s="25">
        <f t="shared" si="96"/>
        <v>59792.365671663159</v>
      </c>
      <c r="AJ73" s="25">
        <f t="shared" si="96"/>
        <v>27303.95406656633</v>
      </c>
      <c r="AK73" s="25">
        <f t="shared" si="96"/>
        <v>24910.703130489244</v>
      </c>
      <c r="AL73" s="25">
        <f t="shared" si="96"/>
        <v>27835.719486109938</v>
      </c>
      <c r="AM73" s="25">
        <f t="shared" si="96"/>
        <v>29313.246045733693</v>
      </c>
      <c r="AN73" s="25">
        <f t="shared" si="96"/>
        <v>23993.175261331369</v>
      </c>
      <c r="AO73" s="25">
        <f t="shared" si="96"/>
        <v>25458.21723991886</v>
      </c>
      <c r="AP73" s="25">
        <f t="shared" si="96"/>
        <v>23389.773069480354</v>
      </c>
      <c r="AQ73" s="25">
        <f t="shared" si="96"/>
        <v>31621.942773903826</v>
      </c>
      <c r="AR73" s="25">
        <f t="shared" si="96"/>
        <v>79512.979661513673</v>
      </c>
      <c r="AS73" s="25">
        <f t="shared" si="96"/>
        <v>97690.219989440928</v>
      </c>
      <c r="AT73" s="25">
        <f t="shared" si="96"/>
        <v>89918.568531387093</v>
      </c>
      <c r="AU73" s="25">
        <f t="shared" si="96"/>
        <v>59792.365671663159</v>
      </c>
      <c r="AV73" s="25">
        <f t="shared" si="96"/>
        <v>27303.95406656633</v>
      </c>
      <c r="AW73" s="25">
        <f t="shared" si="96"/>
        <v>24910.703130489244</v>
      </c>
      <c r="AX73" s="25">
        <f t="shared" si="96"/>
        <v>27835.719486109938</v>
      </c>
      <c r="AY73" s="25">
        <f t="shared" si="96"/>
        <v>29313.246045733693</v>
      </c>
      <c r="AZ73" s="25">
        <f t="shared" si="96"/>
        <v>23993.175261331369</v>
      </c>
      <c r="BA73" s="25">
        <f t="shared" si="96"/>
        <v>25458.21723991886</v>
      </c>
      <c r="BB73" s="25">
        <f t="shared" si="96"/>
        <v>23389.773069480354</v>
      </c>
      <c r="BC73" s="25">
        <f t="shared" si="96"/>
        <v>31621.942773903826</v>
      </c>
      <c r="BD73" s="25">
        <f t="shared" si="96"/>
        <v>79512.979661513673</v>
      </c>
      <c r="BE73" s="25">
        <f t="shared" si="96"/>
        <v>97690.219989440928</v>
      </c>
      <c r="BF73" s="25">
        <f t="shared" si="96"/>
        <v>89918.568531387093</v>
      </c>
      <c r="BG73" s="25">
        <f t="shared" si="96"/>
        <v>59792.365671663159</v>
      </c>
      <c r="BH73" s="25">
        <f t="shared" si="96"/>
        <v>27303.95406656633</v>
      </c>
      <c r="BI73" s="25">
        <f t="shared" si="96"/>
        <v>24910.703130489244</v>
      </c>
      <c r="BJ73" s="25">
        <f t="shared" si="96"/>
        <v>27835.719486109938</v>
      </c>
      <c r="BK73" s="25">
        <f t="shared" si="96"/>
        <v>29313.246045733693</v>
      </c>
      <c r="BL73" s="25">
        <f t="shared" si="96"/>
        <v>23993.175261331369</v>
      </c>
      <c r="BM73" s="25">
        <f t="shared" si="96"/>
        <v>25458.21723991886</v>
      </c>
      <c r="BN73" s="25">
        <f t="shared" si="96"/>
        <v>23389.773069480354</v>
      </c>
      <c r="BO73" s="25">
        <f t="shared" si="96"/>
        <v>31621.942773903826</v>
      </c>
      <c r="BP73" s="25">
        <f t="shared" si="96"/>
        <v>79512.979661513673</v>
      </c>
      <c r="BQ73" s="25">
        <f t="shared" ref="BQ73:CH73" si="97">SUM(BQ59:BQ72)</f>
        <v>97690.219989440928</v>
      </c>
      <c r="BR73" s="25">
        <f t="shared" si="97"/>
        <v>89918.568531387093</v>
      </c>
      <c r="BS73" s="25">
        <f t="shared" si="97"/>
        <v>59792.365671663159</v>
      </c>
      <c r="BT73" s="25">
        <f t="shared" si="97"/>
        <v>27303.95406656633</v>
      </c>
      <c r="BU73" s="25">
        <f t="shared" si="97"/>
        <v>24910.703130489244</v>
      </c>
      <c r="BV73" s="25">
        <f t="shared" si="97"/>
        <v>27835.719486109938</v>
      </c>
      <c r="BW73" s="25">
        <f t="shared" si="97"/>
        <v>29313.246045733693</v>
      </c>
      <c r="BX73" s="25">
        <f t="shared" si="97"/>
        <v>23993.175261331369</v>
      </c>
      <c r="BY73" s="25">
        <f t="shared" si="97"/>
        <v>25458.21723991886</v>
      </c>
      <c r="BZ73" s="25">
        <f t="shared" si="97"/>
        <v>23389.773069480354</v>
      </c>
      <c r="CA73" s="25">
        <f t="shared" si="97"/>
        <v>31621.942773903826</v>
      </c>
      <c r="CB73" s="25">
        <f t="shared" si="97"/>
        <v>79512.979661513673</v>
      </c>
      <c r="CC73" s="25">
        <f t="shared" si="97"/>
        <v>97690.219989440928</v>
      </c>
      <c r="CD73" s="25">
        <f t="shared" si="97"/>
        <v>89918.568531387093</v>
      </c>
      <c r="CE73" s="25">
        <f t="shared" si="97"/>
        <v>59792.365671663159</v>
      </c>
      <c r="CF73" s="25">
        <f t="shared" si="97"/>
        <v>27303.95406656633</v>
      </c>
      <c r="CG73" s="25">
        <f t="shared" si="97"/>
        <v>24910.703130489244</v>
      </c>
      <c r="CH73" s="28">
        <f t="shared" si="97"/>
        <v>27835.719486109938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309.79177119556158</v>
      </c>
      <c r="E74" s="26">
        <f t="shared" ref="E74:BP74" si="98">D74+E73</f>
        <v>2336.8286347221488</v>
      </c>
      <c r="F74" s="26">
        <f t="shared" si="98"/>
        <v>7717.8898979120022</v>
      </c>
      <c r="G74" s="26">
        <f t="shared" si="98"/>
        <v>20357.025362139146</v>
      </c>
      <c r="H74" s="26">
        <f t="shared" si="98"/>
        <v>72003.079849174042</v>
      </c>
      <c r="I74" s="26">
        <f t="shared" si="98"/>
        <v>152778.10229040607</v>
      </c>
      <c r="J74" s="26">
        <f t="shared" si="98"/>
        <v>253611.7849079686</v>
      </c>
      <c r="K74" s="26">
        <f t="shared" si="98"/>
        <v>357207.46334774967</v>
      </c>
      <c r="L74" s="26">
        <f t="shared" si="98"/>
        <v>415022.89994182612</v>
      </c>
      <c r="M74" s="26">
        <f t="shared" si="98"/>
        <v>474388.82763855753</v>
      </c>
      <c r="N74" s="26">
        <f t="shared" si="98"/>
        <v>565196.46026219311</v>
      </c>
      <c r="O74" s="26">
        <f t="shared" si="98"/>
        <v>683892.60491148115</v>
      </c>
      <c r="P74" s="26">
        <f t="shared" si="98"/>
        <v>780470.17998454196</v>
      </c>
      <c r="Q74" s="26">
        <f t="shared" si="98"/>
        <v>881201.24862512527</v>
      </c>
      <c r="R74" s="26">
        <f t="shared" si="98"/>
        <v>973014.34580165974</v>
      </c>
      <c r="S74" s="26">
        <f t="shared" si="98"/>
        <v>1095182.971247521</v>
      </c>
      <c r="T74" s="26">
        <f t="shared" si="98"/>
        <v>1174695.9509090346</v>
      </c>
      <c r="U74" s="26">
        <f t="shared" si="98"/>
        <v>1272386.1708984755</v>
      </c>
      <c r="V74" s="26">
        <f t="shared" si="98"/>
        <v>1362304.7394298625</v>
      </c>
      <c r="W74" s="26">
        <f t="shared" si="98"/>
        <v>1422097.1051015256</v>
      </c>
      <c r="X74" s="26">
        <f t="shared" si="98"/>
        <v>1449401.059168092</v>
      </c>
      <c r="Y74" s="26">
        <f t="shared" si="98"/>
        <v>1474311.7622985812</v>
      </c>
      <c r="Z74" s="26">
        <f t="shared" si="98"/>
        <v>1502147.4817846911</v>
      </c>
      <c r="AA74" s="26">
        <f t="shared" si="98"/>
        <v>1531460.7278304249</v>
      </c>
      <c r="AB74" s="26">
        <f t="shared" si="98"/>
        <v>1555453.9030917562</v>
      </c>
      <c r="AC74" s="26">
        <f t="shared" si="98"/>
        <v>1580912.120331675</v>
      </c>
      <c r="AD74" s="26">
        <f t="shared" si="98"/>
        <v>1604301.8934011555</v>
      </c>
      <c r="AE74" s="26">
        <f t="shared" si="98"/>
        <v>1635923.8361750592</v>
      </c>
      <c r="AF74" s="26">
        <f t="shared" si="98"/>
        <v>1715436.8158365728</v>
      </c>
      <c r="AG74" s="26">
        <f t="shared" si="98"/>
        <v>1813127.0358260137</v>
      </c>
      <c r="AH74" s="26">
        <f t="shared" si="98"/>
        <v>1903045.6043574007</v>
      </c>
      <c r="AI74" s="26">
        <f t="shared" si="98"/>
        <v>1962837.9700290638</v>
      </c>
      <c r="AJ74" s="26">
        <f t="shared" si="98"/>
        <v>1990141.9240956302</v>
      </c>
      <c r="AK74" s="26">
        <f t="shared" si="98"/>
        <v>2015052.6272261194</v>
      </c>
      <c r="AL74" s="26">
        <f t="shared" si="98"/>
        <v>2042888.3467122293</v>
      </c>
      <c r="AM74" s="26">
        <f t="shared" si="98"/>
        <v>2072201.5927579631</v>
      </c>
      <c r="AN74" s="26">
        <f t="shared" si="98"/>
        <v>2096194.7680192944</v>
      </c>
      <c r="AO74" s="26">
        <f t="shared" si="98"/>
        <v>2121652.985259213</v>
      </c>
      <c r="AP74" s="26">
        <f t="shared" si="98"/>
        <v>2145042.7583286935</v>
      </c>
      <c r="AQ74" s="26">
        <f t="shared" si="98"/>
        <v>2176664.7011025972</v>
      </c>
      <c r="AR74" s="26">
        <f t="shared" si="98"/>
        <v>2256177.6807641108</v>
      </c>
      <c r="AS74" s="26">
        <f t="shared" si="98"/>
        <v>2353867.9007535516</v>
      </c>
      <c r="AT74" s="26">
        <f t="shared" si="98"/>
        <v>2443786.4692849386</v>
      </c>
      <c r="AU74" s="26">
        <f t="shared" si="98"/>
        <v>2503578.8349566017</v>
      </c>
      <c r="AV74" s="26">
        <f t="shared" si="98"/>
        <v>2530882.7890231679</v>
      </c>
      <c r="AW74" s="26">
        <f t="shared" si="98"/>
        <v>2555793.4921536571</v>
      </c>
      <c r="AX74" s="26">
        <f t="shared" si="98"/>
        <v>2583629.211639767</v>
      </c>
      <c r="AY74" s="26">
        <f t="shared" si="98"/>
        <v>2612942.4576855008</v>
      </c>
      <c r="AZ74" s="26">
        <f t="shared" si="98"/>
        <v>2636935.6329468321</v>
      </c>
      <c r="BA74" s="26">
        <f t="shared" si="98"/>
        <v>2662393.8501867508</v>
      </c>
      <c r="BB74" s="26">
        <f t="shared" si="98"/>
        <v>2685783.6232562312</v>
      </c>
      <c r="BC74" s="26">
        <f t="shared" si="98"/>
        <v>2717405.5660301349</v>
      </c>
      <c r="BD74" s="26">
        <f t="shared" si="98"/>
        <v>2796918.5456916485</v>
      </c>
      <c r="BE74" s="26">
        <f t="shared" si="98"/>
        <v>2894608.7656810894</v>
      </c>
      <c r="BF74" s="26">
        <f t="shared" si="98"/>
        <v>2984527.3342124764</v>
      </c>
      <c r="BG74" s="26">
        <f t="shared" si="98"/>
        <v>3044319.6998841395</v>
      </c>
      <c r="BH74" s="26">
        <f t="shared" si="98"/>
        <v>3071623.6539507057</v>
      </c>
      <c r="BI74" s="26">
        <f t="shared" si="98"/>
        <v>3096534.3570811949</v>
      </c>
      <c r="BJ74" s="26">
        <f t="shared" si="98"/>
        <v>3124370.0765673048</v>
      </c>
      <c r="BK74" s="26">
        <f t="shared" si="98"/>
        <v>3153683.3226130386</v>
      </c>
      <c r="BL74" s="26">
        <f t="shared" si="98"/>
        <v>3177676.4978743698</v>
      </c>
      <c r="BM74" s="26">
        <f t="shared" si="98"/>
        <v>3203134.7151142885</v>
      </c>
      <c r="BN74" s="26">
        <f t="shared" si="98"/>
        <v>3226524.4881837689</v>
      </c>
      <c r="BO74" s="26">
        <f t="shared" si="98"/>
        <v>3258146.4309576727</v>
      </c>
      <c r="BP74" s="26">
        <f t="shared" si="98"/>
        <v>3337659.4106191862</v>
      </c>
      <c r="BQ74" s="26">
        <f t="shared" ref="BQ74:CH74" si="99">BP74+BQ73</f>
        <v>3435349.6306086271</v>
      </c>
      <c r="BR74" s="26">
        <f t="shared" si="99"/>
        <v>3525268.1991400141</v>
      </c>
      <c r="BS74" s="26">
        <f t="shared" si="99"/>
        <v>3585060.5648116772</v>
      </c>
      <c r="BT74" s="26">
        <f t="shared" si="99"/>
        <v>3612364.5188782434</v>
      </c>
      <c r="BU74" s="26">
        <f t="shared" si="99"/>
        <v>3637275.2220087326</v>
      </c>
      <c r="BV74" s="26">
        <f t="shared" si="99"/>
        <v>3665110.9414948425</v>
      </c>
      <c r="BW74" s="26">
        <f t="shared" si="99"/>
        <v>3694424.1875405763</v>
      </c>
      <c r="BX74" s="26">
        <f t="shared" si="99"/>
        <v>3718417.3628019076</v>
      </c>
      <c r="BY74" s="26">
        <f t="shared" si="99"/>
        <v>3743875.5800418262</v>
      </c>
      <c r="BZ74" s="26">
        <f t="shared" si="99"/>
        <v>3767265.3531113067</v>
      </c>
      <c r="CA74" s="26">
        <f t="shared" si="99"/>
        <v>3798887.2958852104</v>
      </c>
      <c r="CB74" s="26">
        <f t="shared" si="99"/>
        <v>3878400.275546724</v>
      </c>
      <c r="CC74" s="26">
        <f t="shared" si="99"/>
        <v>3976090.4955361648</v>
      </c>
      <c r="CD74" s="26">
        <f t="shared" si="99"/>
        <v>4066009.0640675519</v>
      </c>
      <c r="CE74" s="26">
        <f t="shared" si="99"/>
        <v>4125801.4297392149</v>
      </c>
      <c r="CF74" s="26">
        <f t="shared" si="99"/>
        <v>4153105.3838057811</v>
      </c>
      <c r="CG74" s="26">
        <f t="shared" si="99"/>
        <v>4178016.0869362704</v>
      </c>
      <c r="CH74" s="29">
        <f t="shared" si="99"/>
        <v>4205851.8064223807</v>
      </c>
    </row>
    <row r="75" spans="1:88" x14ac:dyDescent="0.25">
      <c r="A75" s="8"/>
      <c r="B75" s="35"/>
      <c r="C75" s="230"/>
      <c r="D75" s="231"/>
      <c r="E75" s="230"/>
      <c r="F75" s="231"/>
      <c r="G75" s="230"/>
      <c r="H75" s="231"/>
      <c r="I75" s="230"/>
      <c r="J75" s="231"/>
      <c r="K75" s="230"/>
      <c r="L75" s="231"/>
      <c r="M75" s="230"/>
      <c r="N75" s="231"/>
      <c r="O75" s="230"/>
      <c r="P75" s="231"/>
      <c r="Q75" s="230"/>
      <c r="R75" s="231"/>
      <c r="S75" s="230"/>
      <c r="T75" s="231"/>
      <c r="U75" s="230"/>
      <c r="V75" s="231"/>
      <c r="W75" s="230"/>
      <c r="X75" s="231"/>
      <c r="Y75" s="230"/>
      <c r="Z75" s="231"/>
      <c r="AA75" s="230"/>
      <c r="AB75" s="231"/>
      <c r="AC75" s="230"/>
      <c r="AD75" s="231"/>
      <c r="AE75" s="230"/>
      <c r="AF75" s="231"/>
      <c r="AG75" s="230"/>
      <c r="AH75" s="231"/>
      <c r="AI75" s="230"/>
      <c r="AJ75" s="231"/>
      <c r="AK75" s="230"/>
      <c r="AL75" s="231"/>
      <c r="AM75" s="230"/>
      <c r="AN75" s="231"/>
      <c r="AO75" s="230"/>
      <c r="AP75" s="231"/>
      <c r="AQ75" s="230"/>
      <c r="AR75" s="231"/>
      <c r="AS75" s="230"/>
      <c r="AT75" s="231"/>
      <c r="AU75" s="230"/>
      <c r="AV75" s="231"/>
      <c r="AW75" s="230"/>
      <c r="AX75" s="231"/>
      <c r="AY75" s="230"/>
      <c r="AZ75" s="231"/>
      <c r="BA75" s="230"/>
      <c r="BB75" s="231"/>
      <c r="BC75" s="230"/>
      <c r="BD75" s="231"/>
      <c r="BE75" s="230"/>
      <c r="BF75" s="231"/>
      <c r="BG75" s="230"/>
      <c r="BH75" s="231"/>
      <c r="BI75" s="230"/>
      <c r="BJ75" s="231"/>
      <c r="BK75" s="230"/>
      <c r="BL75" s="231"/>
      <c r="BM75" s="230"/>
      <c r="BN75" s="231"/>
      <c r="BO75" s="230"/>
      <c r="BP75" s="231"/>
      <c r="BQ75" s="230"/>
      <c r="BR75" s="231"/>
      <c r="BS75" s="230"/>
      <c r="BT75" s="231"/>
      <c r="BU75" s="230"/>
      <c r="BV75" s="231"/>
      <c r="BW75" s="230"/>
      <c r="BX75" s="231"/>
      <c r="BY75" s="230"/>
      <c r="BZ75" s="231"/>
      <c r="CA75" s="230"/>
      <c r="CB75" s="231"/>
      <c r="CC75" s="230"/>
      <c r="CD75" s="231"/>
      <c r="CE75" s="230"/>
      <c r="CF75" s="231"/>
      <c r="CG75" s="230"/>
      <c r="CH75" s="231"/>
    </row>
    <row r="76" spans="1:88" ht="15.75" thickBot="1" x14ac:dyDescent="0.3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15"/>
    </row>
    <row r="77" spans="1:88" s="110" customFormat="1" ht="16.5" thickBot="1" x14ac:dyDescent="0.3">
      <c r="A77" s="608" t="s">
        <v>12</v>
      </c>
      <c r="B77" s="18" t="s">
        <v>12</v>
      </c>
      <c r="C77" s="162">
        <f>C$4</f>
        <v>45292</v>
      </c>
      <c r="D77" s="162">
        <f t="shared" ref="D77:BO77" si="100">D$4</f>
        <v>45323</v>
      </c>
      <c r="E77" s="162">
        <f t="shared" si="100"/>
        <v>45352</v>
      </c>
      <c r="F77" s="162">
        <f t="shared" si="100"/>
        <v>45383</v>
      </c>
      <c r="G77" s="162">
        <f t="shared" si="100"/>
        <v>45413</v>
      </c>
      <c r="H77" s="162">
        <f t="shared" si="100"/>
        <v>45444</v>
      </c>
      <c r="I77" s="162">
        <f t="shared" si="100"/>
        <v>45474</v>
      </c>
      <c r="J77" s="162">
        <f t="shared" si="100"/>
        <v>45505</v>
      </c>
      <c r="K77" s="162">
        <f t="shared" si="100"/>
        <v>45536</v>
      </c>
      <c r="L77" s="162">
        <f t="shared" si="100"/>
        <v>45566</v>
      </c>
      <c r="M77" s="162">
        <f t="shared" si="100"/>
        <v>45597</v>
      </c>
      <c r="N77" s="162">
        <f t="shared" si="100"/>
        <v>45627</v>
      </c>
      <c r="O77" s="162">
        <f t="shared" si="100"/>
        <v>45658</v>
      </c>
      <c r="P77" s="162">
        <f t="shared" si="100"/>
        <v>45689</v>
      </c>
      <c r="Q77" s="162">
        <f t="shared" si="100"/>
        <v>45717</v>
      </c>
      <c r="R77" s="162">
        <f t="shared" si="100"/>
        <v>45748</v>
      </c>
      <c r="S77" s="162">
        <f t="shared" si="100"/>
        <v>45778</v>
      </c>
      <c r="T77" s="162">
        <f t="shared" si="100"/>
        <v>45809</v>
      </c>
      <c r="U77" s="162">
        <f t="shared" si="100"/>
        <v>45839</v>
      </c>
      <c r="V77" s="162">
        <f t="shared" si="100"/>
        <v>45870</v>
      </c>
      <c r="W77" s="162">
        <f t="shared" si="100"/>
        <v>45901</v>
      </c>
      <c r="X77" s="162">
        <f t="shared" si="100"/>
        <v>45931</v>
      </c>
      <c r="Y77" s="162">
        <f t="shared" si="100"/>
        <v>45962</v>
      </c>
      <c r="Z77" s="162">
        <f t="shared" si="100"/>
        <v>45992</v>
      </c>
      <c r="AA77" s="162">
        <f t="shared" si="100"/>
        <v>46023</v>
      </c>
      <c r="AB77" s="162">
        <f t="shared" si="100"/>
        <v>46054</v>
      </c>
      <c r="AC77" s="162">
        <f t="shared" si="100"/>
        <v>46082</v>
      </c>
      <c r="AD77" s="162">
        <f t="shared" si="100"/>
        <v>46113</v>
      </c>
      <c r="AE77" s="162">
        <f t="shared" si="100"/>
        <v>46143</v>
      </c>
      <c r="AF77" s="162">
        <f t="shared" si="100"/>
        <v>46174</v>
      </c>
      <c r="AG77" s="162">
        <f t="shared" si="100"/>
        <v>46204</v>
      </c>
      <c r="AH77" s="162">
        <f t="shared" si="100"/>
        <v>46235</v>
      </c>
      <c r="AI77" s="162">
        <f t="shared" si="100"/>
        <v>46266</v>
      </c>
      <c r="AJ77" s="162">
        <f t="shared" si="100"/>
        <v>46296</v>
      </c>
      <c r="AK77" s="162">
        <f t="shared" si="100"/>
        <v>46327</v>
      </c>
      <c r="AL77" s="162">
        <f t="shared" si="100"/>
        <v>46357</v>
      </c>
      <c r="AM77" s="162">
        <f t="shared" si="100"/>
        <v>46388</v>
      </c>
      <c r="AN77" s="162">
        <f t="shared" si="100"/>
        <v>46419</v>
      </c>
      <c r="AO77" s="162">
        <f t="shared" si="100"/>
        <v>46447</v>
      </c>
      <c r="AP77" s="162">
        <f t="shared" si="100"/>
        <v>46478</v>
      </c>
      <c r="AQ77" s="162">
        <f t="shared" si="100"/>
        <v>46508</v>
      </c>
      <c r="AR77" s="162">
        <f t="shared" si="100"/>
        <v>46539</v>
      </c>
      <c r="AS77" s="162">
        <f t="shared" si="100"/>
        <v>46569</v>
      </c>
      <c r="AT77" s="162">
        <f t="shared" si="100"/>
        <v>46600</v>
      </c>
      <c r="AU77" s="162">
        <f t="shared" si="100"/>
        <v>46631</v>
      </c>
      <c r="AV77" s="162">
        <f t="shared" si="100"/>
        <v>46661</v>
      </c>
      <c r="AW77" s="162">
        <f t="shared" si="100"/>
        <v>46692</v>
      </c>
      <c r="AX77" s="162">
        <f t="shared" si="100"/>
        <v>46722</v>
      </c>
      <c r="AY77" s="162">
        <f t="shared" si="100"/>
        <v>46753</v>
      </c>
      <c r="AZ77" s="162">
        <f t="shared" si="100"/>
        <v>46784</v>
      </c>
      <c r="BA77" s="162">
        <f t="shared" si="100"/>
        <v>46813</v>
      </c>
      <c r="BB77" s="162">
        <f t="shared" si="100"/>
        <v>46844</v>
      </c>
      <c r="BC77" s="162">
        <f t="shared" si="100"/>
        <v>46874</v>
      </c>
      <c r="BD77" s="162">
        <f t="shared" si="100"/>
        <v>46905</v>
      </c>
      <c r="BE77" s="162">
        <f t="shared" si="100"/>
        <v>46935</v>
      </c>
      <c r="BF77" s="162">
        <f t="shared" si="100"/>
        <v>46966</v>
      </c>
      <c r="BG77" s="162">
        <f t="shared" si="100"/>
        <v>46997</v>
      </c>
      <c r="BH77" s="162">
        <f t="shared" si="100"/>
        <v>47027</v>
      </c>
      <c r="BI77" s="162">
        <f t="shared" si="100"/>
        <v>47058</v>
      </c>
      <c r="BJ77" s="162">
        <f t="shared" si="100"/>
        <v>47088</v>
      </c>
      <c r="BK77" s="162">
        <f t="shared" si="100"/>
        <v>47119</v>
      </c>
      <c r="BL77" s="162">
        <f t="shared" si="100"/>
        <v>47150</v>
      </c>
      <c r="BM77" s="162">
        <f t="shared" si="100"/>
        <v>47178</v>
      </c>
      <c r="BN77" s="162">
        <f t="shared" si="100"/>
        <v>47209</v>
      </c>
      <c r="BO77" s="162">
        <f t="shared" si="100"/>
        <v>47239</v>
      </c>
      <c r="BP77" s="162">
        <f t="shared" ref="BP77:CH77" si="101">BP$4</f>
        <v>47270</v>
      </c>
      <c r="BQ77" s="162">
        <f t="shared" si="101"/>
        <v>47300</v>
      </c>
      <c r="BR77" s="162">
        <f t="shared" si="101"/>
        <v>47331</v>
      </c>
      <c r="BS77" s="162">
        <f t="shared" si="101"/>
        <v>47362</v>
      </c>
      <c r="BT77" s="162">
        <f t="shared" si="101"/>
        <v>47392</v>
      </c>
      <c r="BU77" s="162">
        <f t="shared" si="101"/>
        <v>47423</v>
      </c>
      <c r="BV77" s="162">
        <f t="shared" si="101"/>
        <v>47453</v>
      </c>
      <c r="BW77" s="162">
        <f t="shared" si="101"/>
        <v>47484</v>
      </c>
      <c r="BX77" s="162">
        <f t="shared" si="101"/>
        <v>47515</v>
      </c>
      <c r="BY77" s="162">
        <f t="shared" si="101"/>
        <v>47543</v>
      </c>
      <c r="BZ77" s="162">
        <f t="shared" si="101"/>
        <v>47574</v>
      </c>
      <c r="CA77" s="162">
        <f t="shared" si="101"/>
        <v>47604</v>
      </c>
      <c r="CB77" s="162">
        <f t="shared" si="101"/>
        <v>47635</v>
      </c>
      <c r="CC77" s="162">
        <f t="shared" si="101"/>
        <v>47665</v>
      </c>
      <c r="CD77" s="162">
        <f t="shared" si="101"/>
        <v>47696</v>
      </c>
      <c r="CE77" s="162">
        <f t="shared" si="101"/>
        <v>47727</v>
      </c>
      <c r="CF77" s="162">
        <f t="shared" si="101"/>
        <v>47757</v>
      </c>
      <c r="CG77" s="162">
        <f t="shared" si="101"/>
        <v>47788</v>
      </c>
      <c r="CH77" s="163">
        <f t="shared" si="101"/>
        <v>47818</v>
      </c>
      <c r="CJ77" s="110" t="s">
        <v>181</v>
      </c>
    </row>
    <row r="78" spans="1:88" s="110" customFormat="1" ht="15.75" customHeight="1" x14ac:dyDescent="0.25">
      <c r="A78" s="609"/>
      <c r="B78" s="14" t="str">
        <f>B59</f>
        <v>Air Comp</v>
      </c>
      <c r="C78" s="429">
        <f>'2M - SGS'!C78</f>
        <v>8.5109000000000004E-2</v>
      </c>
      <c r="D78" s="429">
        <f>'2M - SGS'!D78</f>
        <v>7.7715000000000006E-2</v>
      </c>
      <c r="E78" s="429">
        <f>'2M - SGS'!E78</f>
        <v>8.6136000000000004E-2</v>
      </c>
      <c r="F78" s="429">
        <f>'2M - SGS'!F78</f>
        <v>7.9796000000000006E-2</v>
      </c>
      <c r="G78" s="429">
        <f>'2M - SGS'!G78</f>
        <v>8.5334999999999994E-2</v>
      </c>
      <c r="H78" s="429">
        <f>'2M - SGS'!H78</f>
        <v>8.1994999999999998E-2</v>
      </c>
      <c r="I78" s="429">
        <f>'2M - SGS'!I78</f>
        <v>8.4098999999999993E-2</v>
      </c>
      <c r="J78" s="429">
        <f>'2M - SGS'!J78</f>
        <v>8.4198999999999996E-2</v>
      </c>
      <c r="K78" s="429">
        <f>'2M - SGS'!K78</f>
        <v>8.2512000000000002E-2</v>
      </c>
      <c r="L78" s="429">
        <f>'2M - SGS'!L78</f>
        <v>8.5277000000000006E-2</v>
      </c>
      <c r="M78" s="429">
        <f>'2M - SGS'!M78</f>
        <v>8.2588999999999996E-2</v>
      </c>
      <c r="N78" s="429">
        <f>'2M - SGS'!N78</f>
        <v>8.5237999999999994E-2</v>
      </c>
      <c r="O78" s="429">
        <f>'2M - SGS'!O78</f>
        <v>8.5109000000000004E-2</v>
      </c>
      <c r="P78" s="429">
        <f>'2M - SGS'!P78</f>
        <v>7.7715000000000006E-2</v>
      </c>
      <c r="Q78" s="429">
        <f>'2M - SGS'!Q78</f>
        <v>8.6136000000000004E-2</v>
      </c>
      <c r="R78" s="429">
        <f>'2M - SGS'!R78</f>
        <v>7.9796000000000006E-2</v>
      </c>
      <c r="S78" s="429">
        <f>'2M - SGS'!S78</f>
        <v>8.5334999999999994E-2</v>
      </c>
      <c r="T78" s="429">
        <f>'2M - SGS'!T78</f>
        <v>8.1994999999999998E-2</v>
      </c>
      <c r="U78" s="429">
        <f>'2M - SGS'!U78</f>
        <v>8.4098999999999993E-2</v>
      </c>
      <c r="V78" s="429">
        <f>'2M - SGS'!V78</f>
        <v>8.4198999999999996E-2</v>
      </c>
      <c r="W78" s="429">
        <f>'2M - SGS'!W78</f>
        <v>8.2512000000000002E-2</v>
      </c>
      <c r="X78" s="429">
        <f>'2M - SGS'!X78</f>
        <v>8.5277000000000006E-2</v>
      </c>
      <c r="Y78" s="429">
        <f>'2M - SGS'!Y78</f>
        <v>8.2588999999999996E-2</v>
      </c>
      <c r="Z78" s="429">
        <f>'2M - SGS'!Z78</f>
        <v>8.5237999999999994E-2</v>
      </c>
      <c r="AA78" s="429">
        <f>'2M - SGS'!AA78</f>
        <v>8.5109000000000004E-2</v>
      </c>
      <c r="AB78" s="429">
        <f>'2M - SGS'!AB78</f>
        <v>7.7715000000000006E-2</v>
      </c>
      <c r="AC78" s="429">
        <f>'2M - SGS'!AC78</f>
        <v>8.6136000000000004E-2</v>
      </c>
      <c r="AD78" s="429">
        <f>'2M - SGS'!AD78</f>
        <v>7.9796000000000006E-2</v>
      </c>
      <c r="AE78" s="429">
        <f>'2M - SGS'!AE78</f>
        <v>8.5334999999999994E-2</v>
      </c>
      <c r="AF78" s="429">
        <f>'2M - SGS'!AF78</f>
        <v>8.1994999999999998E-2</v>
      </c>
      <c r="AG78" s="429">
        <f>'2M - SGS'!AG78</f>
        <v>8.4098999999999993E-2</v>
      </c>
      <c r="AH78" s="429">
        <f>'2M - SGS'!AH78</f>
        <v>8.4198999999999996E-2</v>
      </c>
      <c r="AI78" s="429">
        <f>'2M - SGS'!AI78</f>
        <v>8.2512000000000002E-2</v>
      </c>
      <c r="AJ78" s="429">
        <f>'2M - SGS'!AJ78</f>
        <v>8.5277000000000006E-2</v>
      </c>
      <c r="AK78" s="429">
        <f>'2M - SGS'!AK78</f>
        <v>8.2588999999999996E-2</v>
      </c>
      <c r="AL78" s="429">
        <f>'2M - SGS'!AL78</f>
        <v>8.5237999999999994E-2</v>
      </c>
      <c r="AM78" s="429">
        <f>'2M - SGS'!AM78</f>
        <v>8.5109000000000004E-2</v>
      </c>
      <c r="AN78" s="429">
        <f>'2M - SGS'!AN78</f>
        <v>7.7715000000000006E-2</v>
      </c>
      <c r="AO78" s="429">
        <f>'2M - SGS'!AO78</f>
        <v>8.6136000000000004E-2</v>
      </c>
      <c r="AP78" s="429">
        <f>'2M - SGS'!AP78</f>
        <v>7.9796000000000006E-2</v>
      </c>
      <c r="AQ78" s="429">
        <f>'2M - SGS'!AQ78</f>
        <v>8.5334999999999994E-2</v>
      </c>
      <c r="AR78" s="429">
        <f>'2M - SGS'!AR78</f>
        <v>8.1994999999999998E-2</v>
      </c>
      <c r="AS78" s="429">
        <f>'2M - SGS'!AS78</f>
        <v>8.4098999999999993E-2</v>
      </c>
      <c r="AT78" s="429">
        <f>'2M - SGS'!AT78</f>
        <v>8.4198999999999996E-2</v>
      </c>
      <c r="AU78" s="429">
        <f>'2M - SGS'!AU78</f>
        <v>8.2512000000000002E-2</v>
      </c>
      <c r="AV78" s="429">
        <f>'2M - SGS'!AV78</f>
        <v>8.5277000000000006E-2</v>
      </c>
      <c r="AW78" s="429">
        <f>'2M - SGS'!AW78</f>
        <v>8.2588999999999996E-2</v>
      </c>
      <c r="AX78" s="429">
        <f>'2M - SGS'!AX78</f>
        <v>8.5237999999999994E-2</v>
      </c>
      <c r="AY78" s="429">
        <f>'2M - SGS'!AY78</f>
        <v>8.5109000000000004E-2</v>
      </c>
      <c r="AZ78" s="429">
        <f>'2M - SGS'!AZ78</f>
        <v>7.7715000000000006E-2</v>
      </c>
      <c r="BA78" s="429">
        <f>'2M - SGS'!BA78</f>
        <v>8.6136000000000004E-2</v>
      </c>
      <c r="BB78" s="429">
        <f>'2M - SGS'!BB78</f>
        <v>7.9796000000000006E-2</v>
      </c>
      <c r="BC78" s="429">
        <f>'2M - SGS'!BC78</f>
        <v>8.5334999999999994E-2</v>
      </c>
      <c r="BD78" s="429">
        <f>'2M - SGS'!BD78</f>
        <v>8.1994999999999998E-2</v>
      </c>
      <c r="BE78" s="429">
        <f>'2M - SGS'!BE78</f>
        <v>8.4098999999999993E-2</v>
      </c>
      <c r="BF78" s="429">
        <f>'2M - SGS'!BF78</f>
        <v>8.4198999999999996E-2</v>
      </c>
      <c r="BG78" s="429">
        <f>'2M - SGS'!BG78</f>
        <v>8.2512000000000002E-2</v>
      </c>
      <c r="BH78" s="429">
        <f>'2M - SGS'!BH78</f>
        <v>8.5277000000000006E-2</v>
      </c>
      <c r="BI78" s="429">
        <f>'2M - SGS'!BI78</f>
        <v>8.2588999999999996E-2</v>
      </c>
      <c r="BJ78" s="429">
        <f>'2M - SGS'!BJ78</f>
        <v>8.5237999999999994E-2</v>
      </c>
      <c r="BK78" s="429">
        <f>'2M - SGS'!BK78</f>
        <v>8.5109000000000004E-2</v>
      </c>
      <c r="BL78" s="429">
        <f>'2M - SGS'!BL78</f>
        <v>7.7715000000000006E-2</v>
      </c>
      <c r="BM78" s="429">
        <f>'2M - SGS'!BM78</f>
        <v>8.6136000000000004E-2</v>
      </c>
      <c r="BN78" s="429">
        <f>'2M - SGS'!BN78</f>
        <v>7.9796000000000006E-2</v>
      </c>
      <c r="BO78" s="429">
        <f>'2M - SGS'!BO78</f>
        <v>8.5334999999999994E-2</v>
      </c>
      <c r="BP78" s="429">
        <f>'2M - SGS'!BP78</f>
        <v>8.1994999999999998E-2</v>
      </c>
      <c r="BQ78" s="429">
        <f>'2M - SGS'!BQ78</f>
        <v>8.4098999999999993E-2</v>
      </c>
      <c r="BR78" s="429">
        <f>'2M - SGS'!BR78</f>
        <v>8.4198999999999996E-2</v>
      </c>
      <c r="BS78" s="429">
        <f>'2M - SGS'!BS78</f>
        <v>8.2512000000000002E-2</v>
      </c>
      <c r="BT78" s="429">
        <f>'2M - SGS'!BT78</f>
        <v>8.5277000000000006E-2</v>
      </c>
      <c r="BU78" s="429">
        <f>'2M - SGS'!BU78</f>
        <v>8.2588999999999996E-2</v>
      </c>
      <c r="BV78" s="429">
        <f>'2M - SGS'!BV78</f>
        <v>8.5237999999999994E-2</v>
      </c>
      <c r="BW78" s="429">
        <f>'2M - SGS'!BW78</f>
        <v>8.5109000000000004E-2</v>
      </c>
      <c r="BX78" s="429">
        <f>'2M - SGS'!BX78</f>
        <v>7.7715000000000006E-2</v>
      </c>
      <c r="BY78" s="429">
        <f>'2M - SGS'!BY78</f>
        <v>8.6136000000000004E-2</v>
      </c>
      <c r="BZ78" s="429">
        <f>'2M - SGS'!BZ78</f>
        <v>7.9796000000000006E-2</v>
      </c>
      <c r="CA78" s="429">
        <f>'2M - SGS'!CA78</f>
        <v>8.5334999999999994E-2</v>
      </c>
      <c r="CB78" s="429">
        <f>'2M - SGS'!CB78</f>
        <v>8.1994999999999998E-2</v>
      </c>
      <c r="CC78" s="429">
        <f>'2M - SGS'!CC78</f>
        <v>8.4098999999999993E-2</v>
      </c>
      <c r="CD78" s="429">
        <f>'2M - SGS'!CD78</f>
        <v>8.4198999999999996E-2</v>
      </c>
      <c r="CE78" s="429">
        <f>'2M - SGS'!CE78</f>
        <v>8.2512000000000002E-2</v>
      </c>
      <c r="CF78" s="429">
        <f>'2M - SGS'!CF78</f>
        <v>8.5277000000000006E-2</v>
      </c>
      <c r="CG78" s="429">
        <f>'2M - SGS'!CG78</f>
        <v>8.2588999999999996E-2</v>
      </c>
      <c r="CH78" s="435">
        <f>'2M - SGS'!CH78</f>
        <v>8.5237999999999994E-2</v>
      </c>
      <c r="CJ78" s="427">
        <f>SUM(C78:N78)</f>
        <v>1.0000000000000002</v>
      </c>
    </row>
    <row r="79" spans="1:88" s="110" customFormat="1" ht="15.75" x14ac:dyDescent="0.25">
      <c r="A79" s="609"/>
      <c r="B79" s="14" t="str">
        <f t="shared" ref="B79:B90" si="102">B60</f>
        <v>Building Shell</v>
      </c>
      <c r="C79" s="429">
        <f>'2M - SGS'!C79</f>
        <v>0.107824</v>
      </c>
      <c r="D79" s="429">
        <f>'2M - SGS'!D79</f>
        <v>9.1051999999999994E-2</v>
      </c>
      <c r="E79" s="429">
        <f>'2M - SGS'!E79</f>
        <v>7.1135000000000004E-2</v>
      </c>
      <c r="F79" s="429">
        <f>'2M - SGS'!F79</f>
        <v>4.1179E-2</v>
      </c>
      <c r="G79" s="429">
        <f>'2M - SGS'!G79</f>
        <v>4.4423999999999998E-2</v>
      </c>
      <c r="H79" s="429">
        <f>'2M - SGS'!H79</f>
        <v>0.106128</v>
      </c>
      <c r="I79" s="429">
        <f>'2M - SGS'!I79</f>
        <v>0.14288100000000001</v>
      </c>
      <c r="J79" s="429">
        <f>'2M - SGS'!J79</f>
        <v>0.133494</v>
      </c>
      <c r="K79" s="429">
        <f>'2M - SGS'!K79</f>
        <v>5.781E-2</v>
      </c>
      <c r="L79" s="429">
        <f>'2M - SGS'!L79</f>
        <v>3.8018000000000003E-2</v>
      </c>
      <c r="M79" s="429">
        <f>'2M - SGS'!M79</f>
        <v>6.2103999999999999E-2</v>
      </c>
      <c r="N79" s="429">
        <f>'2M - SGS'!N79</f>
        <v>0.103951</v>
      </c>
      <c r="O79" s="429">
        <f>'2M - SGS'!O79</f>
        <v>0.107824</v>
      </c>
      <c r="P79" s="429">
        <f>'2M - SGS'!P79</f>
        <v>9.1051999999999994E-2</v>
      </c>
      <c r="Q79" s="429">
        <f>'2M - SGS'!Q79</f>
        <v>7.1135000000000004E-2</v>
      </c>
      <c r="R79" s="429">
        <f>'2M - SGS'!R79</f>
        <v>4.1179E-2</v>
      </c>
      <c r="S79" s="429">
        <f>'2M - SGS'!S79</f>
        <v>4.4423999999999998E-2</v>
      </c>
      <c r="T79" s="429">
        <f>'2M - SGS'!T79</f>
        <v>0.106128</v>
      </c>
      <c r="U79" s="429">
        <f>'2M - SGS'!U79</f>
        <v>0.14288100000000001</v>
      </c>
      <c r="V79" s="429">
        <f>'2M - SGS'!V79</f>
        <v>0.133494</v>
      </c>
      <c r="W79" s="429">
        <f>'2M - SGS'!W79</f>
        <v>5.781E-2</v>
      </c>
      <c r="X79" s="429">
        <f>'2M - SGS'!X79</f>
        <v>3.8018000000000003E-2</v>
      </c>
      <c r="Y79" s="429">
        <f>'2M - SGS'!Y79</f>
        <v>6.2103999999999999E-2</v>
      </c>
      <c r="Z79" s="429">
        <f>'2M - SGS'!Z79</f>
        <v>0.103951</v>
      </c>
      <c r="AA79" s="429">
        <f>'2M - SGS'!AA79</f>
        <v>0.107824</v>
      </c>
      <c r="AB79" s="429">
        <f>'2M - SGS'!AB79</f>
        <v>9.1051999999999994E-2</v>
      </c>
      <c r="AC79" s="429">
        <f>'2M - SGS'!AC79</f>
        <v>7.1135000000000004E-2</v>
      </c>
      <c r="AD79" s="429">
        <f>'2M - SGS'!AD79</f>
        <v>4.1179E-2</v>
      </c>
      <c r="AE79" s="429">
        <f>'2M - SGS'!AE79</f>
        <v>4.4423999999999998E-2</v>
      </c>
      <c r="AF79" s="429">
        <f>'2M - SGS'!AF79</f>
        <v>0.106128</v>
      </c>
      <c r="AG79" s="429">
        <f>'2M - SGS'!AG79</f>
        <v>0.14288100000000001</v>
      </c>
      <c r="AH79" s="429">
        <f>'2M - SGS'!AH79</f>
        <v>0.133494</v>
      </c>
      <c r="AI79" s="429">
        <f>'2M - SGS'!AI79</f>
        <v>5.781E-2</v>
      </c>
      <c r="AJ79" s="429">
        <f>'2M - SGS'!AJ79</f>
        <v>3.8018000000000003E-2</v>
      </c>
      <c r="AK79" s="429">
        <f>'2M - SGS'!AK79</f>
        <v>6.2103999999999999E-2</v>
      </c>
      <c r="AL79" s="429">
        <f>'2M - SGS'!AL79</f>
        <v>0.103951</v>
      </c>
      <c r="AM79" s="429">
        <f>'2M - SGS'!AM79</f>
        <v>0.107824</v>
      </c>
      <c r="AN79" s="429">
        <f>'2M - SGS'!AN79</f>
        <v>9.1051999999999994E-2</v>
      </c>
      <c r="AO79" s="429">
        <f>'2M - SGS'!AO79</f>
        <v>7.1135000000000004E-2</v>
      </c>
      <c r="AP79" s="429">
        <f>'2M - SGS'!AP79</f>
        <v>4.1179E-2</v>
      </c>
      <c r="AQ79" s="429">
        <f>'2M - SGS'!AQ79</f>
        <v>4.4423999999999998E-2</v>
      </c>
      <c r="AR79" s="429">
        <f>'2M - SGS'!AR79</f>
        <v>0.106128</v>
      </c>
      <c r="AS79" s="429">
        <f>'2M - SGS'!AS79</f>
        <v>0.14288100000000001</v>
      </c>
      <c r="AT79" s="429">
        <f>'2M - SGS'!AT79</f>
        <v>0.133494</v>
      </c>
      <c r="AU79" s="429">
        <f>'2M - SGS'!AU79</f>
        <v>5.781E-2</v>
      </c>
      <c r="AV79" s="429">
        <f>'2M - SGS'!AV79</f>
        <v>3.8018000000000003E-2</v>
      </c>
      <c r="AW79" s="429">
        <f>'2M - SGS'!AW79</f>
        <v>6.2103999999999999E-2</v>
      </c>
      <c r="AX79" s="429">
        <f>'2M - SGS'!AX79</f>
        <v>0.103951</v>
      </c>
      <c r="AY79" s="429">
        <f>'2M - SGS'!AY79</f>
        <v>0.107824</v>
      </c>
      <c r="AZ79" s="429">
        <f>'2M - SGS'!AZ79</f>
        <v>9.1051999999999994E-2</v>
      </c>
      <c r="BA79" s="429">
        <f>'2M - SGS'!BA79</f>
        <v>7.1135000000000004E-2</v>
      </c>
      <c r="BB79" s="429">
        <f>'2M - SGS'!BB79</f>
        <v>4.1179E-2</v>
      </c>
      <c r="BC79" s="429">
        <f>'2M - SGS'!BC79</f>
        <v>4.4423999999999998E-2</v>
      </c>
      <c r="BD79" s="429">
        <f>'2M - SGS'!BD79</f>
        <v>0.106128</v>
      </c>
      <c r="BE79" s="429">
        <f>'2M - SGS'!BE79</f>
        <v>0.14288100000000001</v>
      </c>
      <c r="BF79" s="429">
        <f>'2M - SGS'!BF79</f>
        <v>0.133494</v>
      </c>
      <c r="BG79" s="429">
        <f>'2M - SGS'!BG79</f>
        <v>5.781E-2</v>
      </c>
      <c r="BH79" s="429">
        <f>'2M - SGS'!BH79</f>
        <v>3.8018000000000003E-2</v>
      </c>
      <c r="BI79" s="429">
        <f>'2M - SGS'!BI79</f>
        <v>6.2103999999999999E-2</v>
      </c>
      <c r="BJ79" s="429">
        <f>'2M - SGS'!BJ79</f>
        <v>0.103951</v>
      </c>
      <c r="BK79" s="429">
        <f>'2M - SGS'!BK79</f>
        <v>0.107824</v>
      </c>
      <c r="BL79" s="429">
        <f>'2M - SGS'!BL79</f>
        <v>9.1051999999999994E-2</v>
      </c>
      <c r="BM79" s="429">
        <f>'2M - SGS'!BM79</f>
        <v>7.1135000000000004E-2</v>
      </c>
      <c r="BN79" s="429">
        <f>'2M - SGS'!BN79</f>
        <v>4.1179E-2</v>
      </c>
      <c r="BO79" s="429">
        <f>'2M - SGS'!BO79</f>
        <v>4.4423999999999998E-2</v>
      </c>
      <c r="BP79" s="429">
        <f>'2M - SGS'!BP79</f>
        <v>0.106128</v>
      </c>
      <c r="BQ79" s="429">
        <f>'2M - SGS'!BQ79</f>
        <v>0.14288100000000001</v>
      </c>
      <c r="BR79" s="429">
        <f>'2M - SGS'!BR79</f>
        <v>0.133494</v>
      </c>
      <c r="BS79" s="429">
        <f>'2M - SGS'!BS79</f>
        <v>5.781E-2</v>
      </c>
      <c r="BT79" s="429">
        <f>'2M - SGS'!BT79</f>
        <v>3.8018000000000003E-2</v>
      </c>
      <c r="BU79" s="429">
        <f>'2M - SGS'!BU79</f>
        <v>6.2103999999999999E-2</v>
      </c>
      <c r="BV79" s="429">
        <f>'2M - SGS'!BV79</f>
        <v>0.103951</v>
      </c>
      <c r="BW79" s="429">
        <f>'2M - SGS'!BW79</f>
        <v>0.107824</v>
      </c>
      <c r="BX79" s="429">
        <f>'2M - SGS'!BX79</f>
        <v>9.1051999999999994E-2</v>
      </c>
      <c r="BY79" s="429">
        <f>'2M - SGS'!BY79</f>
        <v>7.1135000000000004E-2</v>
      </c>
      <c r="BZ79" s="429">
        <f>'2M - SGS'!BZ79</f>
        <v>4.1179E-2</v>
      </c>
      <c r="CA79" s="429">
        <f>'2M - SGS'!CA79</f>
        <v>4.4423999999999998E-2</v>
      </c>
      <c r="CB79" s="429">
        <f>'2M - SGS'!CB79</f>
        <v>0.106128</v>
      </c>
      <c r="CC79" s="429">
        <f>'2M - SGS'!CC79</f>
        <v>0.14288100000000001</v>
      </c>
      <c r="CD79" s="429">
        <f>'2M - SGS'!CD79</f>
        <v>0.133494</v>
      </c>
      <c r="CE79" s="429">
        <f>'2M - SGS'!CE79</f>
        <v>5.781E-2</v>
      </c>
      <c r="CF79" s="429">
        <f>'2M - SGS'!CF79</f>
        <v>3.8018000000000003E-2</v>
      </c>
      <c r="CG79" s="429">
        <f>'2M - SGS'!CG79</f>
        <v>6.2103999999999999E-2</v>
      </c>
      <c r="CH79" s="435">
        <f>'2M - SGS'!CH79</f>
        <v>0.103951</v>
      </c>
      <c r="CJ79" s="427">
        <f t="shared" ref="CJ79:CJ90" si="103">SUM(C79:N79)</f>
        <v>1</v>
      </c>
    </row>
    <row r="80" spans="1:88" s="110" customFormat="1" ht="15.75" x14ac:dyDescent="0.25">
      <c r="A80" s="609"/>
      <c r="B80" s="14" t="str">
        <f t="shared" si="102"/>
        <v>Cooking</v>
      </c>
      <c r="C80" s="429">
        <f>'2M - SGS'!C80</f>
        <v>8.6096000000000006E-2</v>
      </c>
      <c r="D80" s="429">
        <f>'2M - SGS'!D80</f>
        <v>7.8608999999999998E-2</v>
      </c>
      <c r="E80" s="429">
        <f>'2M - SGS'!E80</f>
        <v>8.1547999999999995E-2</v>
      </c>
      <c r="F80" s="429">
        <f>'2M - SGS'!F80</f>
        <v>7.2947999999999999E-2</v>
      </c>
      <c r="G80" s="429">
        <f>'2M - SGS'!G80</f>
        <v>8.6277000000000006E-2</v>
      </c>
      <c r="H80" s="429">
        <f>'2M - SGS'!H80</f>
        <v>8.3294000000000007E-2</v>
      </c>
      <c r="I80" s="429">
        <f>'2M - SGS'!I80</f>
        <v>8.5859000000000005E-2</v>
      </c>
      <c r="J80" s="429">
        <f>'2M - SGS'!J80</f>
        <v>8.5885000000000003E-2</v>
      </c>
      <c r="K80" s="429">
        <f>'2M - SGS'!K80</f>
        <v>8.3474999999999994E-2</v>
      </c>
      <c r="L80" s="429">
        <f>'2M - SGS'!L80</f>
        <v>8.6262000000000005E-2</v>
      </c>
      <c r="M80" s="429">
        <f>'2M - SGS'!M80</f>
        <v>8.3496000000000001E-2</v>
      </c>
      <c r="N80" s="429">
        <f>'2M - SGS'!N80</f>
        <v>8.6250999999999994E-2</v>
      </c>
      <c r="O80" s="429">
        <f>'2M - SGS'!O80</f>
        <v>8.6096000000000006E-2</v>
      </c>
      <c r="P80" s="429">
        <f>'2M - SGS'!P80</f>
        <v>7.8608999999999998E-2</v>
      </c>
      <c r="Q80" s="429">
        <f>'2M - SGS'!Q80</f>
        <v>8.1547999999999995E-2</v>
      </c>
      <c r="R80" s="429">
        <f>'2M - SGS'!R80</f>
        <v>7.2947999999999999E-2</v>
      </c>
      <c r="S80" s="429">
        <f>'2M - SGS'!S80</f>
        <v>8.6277000000000006E-2</v>
      </c>
      <c r="T80" s="429">
        <f>'2M - SGS'!T80</f>
        <v>8.3294000000000007E-2</v>
      </c>
      <c r="U80" s="429">
        <f>'2M - SGS'!U80</f>
        <v>8.5859000000000005E-2</v>
      </c>
      <c r="V80" s="429">
        <f>'2M - SGS'!V80</f>
        <v>8.5885000000000003E-2</v>
      </c>
      <c r="W80" s="429">
        <f>'2M - SGS'!W80</f>
        <v>8.3474999999999994E-2</v>
      </c>
      <c r="X80" s="429">
        <f>'2M - SGS'!X80</f>
        <v>8.6262000000000005E-2</v>
      </c>
      <c r="Y80" s="429">
        <f>'2M - SGS'!Y80</f>
        <v>8.3496000000000001E-2</v>
      </c>
      <c r="Z80" s="429">
        <f>'2M - SGS'!Z80</f>
        <v>8.6250999999999994E-2</v>
      </c>
      <c r="AA80" s="429">
        <f>'2M - SGS'!AA80</f>
        <v>8.6096000000000006E-2</v>
      </c>
      <c r="AB80" s="429">
        <f>'2M - SGS'!AB80</f>
        <v>7.8608999999999998E-2</v>
      </c>
      <c r="AC80" s="429">
        <f>'2M - SGS'!AC80</f>
        <v>8.1547999999999995E-2</v>
      </c>
      <c r="AD80" s="429">
        <f>'2M - SGS'!AD80</f>
        <v>7.2947999999999999E-2</v>
      </c>
      <c r="AE80" s="429">
        <f>'2M - SGS'!AE80</f>
        <v>8.6277000000000006E-2</v>
      </c>
      <c r="AF80" s="429">
        <f>'2M - SGS'!AF80</f>
        <v>8.3294000000000007E-2</v>
      </c>
      <c r="AG80" s="429">
        <f>'2M - SGS'!AG80</f>
        <v>8.5859000000000005E-2</v>
      </c>
      <c r="AH80" s="429">
        <f>'2M - SGS'!AH80</f>
        <v>8.5885000000000003E-2</v>
      </c>
      <c r="AI80" s="429">
        <f>'2M - SGS'!AI80</f>
        <v>8.3474999999999994E-2</v>
      </c>
      <c r="AJ80" s="429">
        <f>'2M - SGS'!AJ80</f>
        <v>8.6262000000000005E-2</v>
      </c>
      <c r="AK80" s="429">
        <f>'2M - SGS'!AK80</f>
        <v>8.3496000000000001E-2</v>
      </c>
      <c r="AL80" s="429">
        <f>'2M - SGS'!AL80</f>
        <v>8.6250999999999994E-2</v>
      </c>
      <c r="AM80" s="429">
        <f>'2M - SGS'!AM80</f>
        <v>8.6096000000000006E-2</v>
      </c>
      <c r="AN80" s="429">
        <f>'2M - SGS'!AN80</f>
        <v>7.8608999999999998E-2</v>
      </c>
      <c r="AO80" s="429">
        <f>'2M - SGS'!AO80</f>
        <v>8.1547999999999995E-2</v>
      </c>
      <c r="AP80" s="429">
        <f>'2M - SGS'!AP80</f>
        <v>7.2947999999999999E-2</v>
      </c>
      <c r="AQ80" s="429">
        <f>'2M - SGS'!AQ80</f>
        <v>8.6277000000000006E-2</v>
      </c>
      <c r="AR80" s="429">
        <f>'2M - SGS'!AR80</f>
        <v>8.3294000000000007E-2</v>
      </c>
      <c r="AS80" s="429">
        <f>'2M - SGS'!AS80</f>
        <v>8.5859000000000005E-2</v>
      </c>
      <c r="AT80" s="429">
        <f>'2M - SGS'!AT80</f>
        <v>8.5885000000000003E-2</v>
      </c>
      <c r="AU80" s="429">
        <f>'2M - SGS'!AU80</f>
        <v>8.3474999999999994E-2</v>
      </c>
      <c r="AV80" s="429">
        <f>'2M - SGS'!AV80</f>
        <v>8.6262000000000005E-2</v>
      </c>
      <c r="AW80" s="429">
        <f>'2M - SGS'!AW80</f>
        <v>8.3496000000000001E-2</v>
      </c>
      <c r="AX80" s="429">
        <f>'2M - SGS'!AX80</f>
        <v>8.6250999999999994E-2</v>
      </c>
      <c r="AY80" s="429">
        <f>'2M - SGS'!AY80</f>
        <v>8.6096000000000006E-2</v>
      </c>
      <c r="AZ80" s="429">
        <f>'2M - SGS'!AZ80</f>
        <v>7.8608999999999998E-2</v>
      </c>
      <c r="BA80" s="429">
        <f>'2M - SGS'!BA80</f>
        <v>8.1547999999999995E-2</v>
      </c>
      <c r="BB80" s="429">
        <f>'2M - SGS'!BB80</f>
        <v>7.2947999999999999E-2</v>
      </c>
      <c r="BC80" s="429">
        <f>'2M - SGS'!BC80</f>
        <v>8.6277000000000006E-2</v>
      </c>
      <c r="BD80" s="429">
        <f>'2M - SGS'!BD80</f>
        <v>8.3294000000000007E-2</v>
      </c>
      <c r="BE80" s="429">
        <f>'2M - SGS'!BE80</f>
        <v>8.5859000000000005E-2</v>
      </c>
      <c r="BF80" s="429">
        <f>'2M - SGS'!BF80</f>
        <v>8.5885000000000003E-2</v>
      </c>
      <c r="BG80" s="429">
        <f>'2M - SGS'!BG80</f>
        <v>8.3474999999999994E-2</v>
      </c>
      <c r="BH80" s="429">
        <f>'2M - SGS'!BH80</f>
        <v>8.6262000000000005E-2</v>
      </c>
      <c r="BI80" s="429">
        <f>'2M - SGS'!BI80</f>
        <v>8.3496000000000001E-2</v>
      </c>
      <c r="BJ80" s="429">
        <f>'2M - SGS'!BJ80</f>
        <v>8.6250999999999994E-2</v>
      </c>
      <c r="BK80" s="429">
        <f>'2M - SGS'!BK80</f>
        <v>8.6096000000000006E-2</v>
      </c>
      <c r="BL80" s="429">
        <f>'2M - SGS'!BL80</f>
        <v>7.8608999999999998E-2</v>
      </c>
      <c r="BM80" s="429">
        <f>'2M - SGS'!BM80</f>
        <v>8.1547999999999995E-2</v>
      </c>
      <c r="BN80" s="429">
        <f>'2M - SGS'!BN80</f>
        <v>7.2947999999999999E-2</v>
      </c>
      <c r="BO80" s="429">
        <f>'2M - SGS'!BO80</f>
        <v>8.6277000000000006E-2</v>
      </c>
      <c r="BP80" s="429">
        <f>'2M - SGS'!BP80</f>
        <v>8.3294000000000007E-2</v>
      </c>
      <c r="BQ80" s="429">
        <f>'2M - SGS'!BQ80</f>
        <v>8.5859000000000005E-2</v>
      </c>
      <c r="BR80" s="429">
        <f>'2M - SGS'!BR80</f>
        <v>8.5885000000000003E-2</v>
      </c>
      <c r="BS80" s="429">
        <f>'2M - SGS'!BS80</f>
        <v>8.3474999999999994E-2</v>
      </c>
      <c r="BT80" s="429">
        <f>'2M - SGS'!BT80</f>
        <v>8.6262000000000005E-2</v>
      </c>
      <c r="BU80" s="429">
        <f>'2M - SGS'!BU80</f>
        <v>8.3496000000000001E-2</v>
      </c>
      <c r="BV80" s="429">
        <f>'2M - SGS'!BV80</f>
        <v>8.6250999999999994E-2</v>
      </c>
      <c r="BW80" s="429">
        <f>'2M - SGS'!BW80</f>
        <v>8.6096000000000006E-2</v>
      </c>
      <c r="BX80" s="429">
        <f>'2M - SGS'!BX80</f>
        <v>7.8608999999999998E-2</v>
      </c>
      <c r="BY80" s="429">
        <f>'2M - SGS'!BY80</f>
        <v>8.1547999999999995E-2</v>
      </c>
      <c r="BZ80" s="429">
        <f>'2M - SGS'!BZ80</f>
        <v>7.2947999999999999E-2</v>
      </c>
      <c r="CA80" s="429">
        <f>'2M - SGS'!CA80</f>
        <v>8.6277000000000006E-2</v>
      </c>
      <c r="CB80" s="429">
        <f>'2M - SGS'!CB80</f>
        <v>8.3294000000000007E-2</v>
      </c>
      <c r="CC80" s="429">
        <f>'2M - SGS'!CC80</f>
        <v>8.5859000000000005E-2</v>
      </c>
      <c r="CD80" s="429">
        <f>'2M - SGS'!CD80</f>
        <v>8.5885000000000003E-2</v>
      </c>
      <c r="CE80" s="429">
        <f>'2M - SGS'!CE80</f>
        <v>8.3474999999999994E-2</v>
      </c>
      <c r="CF80" s="429">
        <f>'2M - SGS'!CF80</f>
        <v>8.6262000000000005E-2</v>
      </c>
      <c r="CG80" s="429">
        <f>'2M - SGS'!CG80</f>
        <v>8.3496000000000001E-2</v>
      </c>
      <c r="CH80" s="435">
        <f>'2M - SGS'!CH80</f>
        <v>8.6250999999999994E-2</v>
      </c>
      <c r="CJ80" s="427">
        <f t="shared" si="103"/>
        <v>0.99999999999999989</v>
      </c>
    </row>
    <row r="81" spans="1:88" s="110" customFormat="1" ht="15.75" x14ac:dyDescent="0.25">
      <c r="A81" s="609"/>
      <c r="B81" s="14" t="str">
        <f t="shared" si="102"/>
        <v>Cooling</v>
      </c>
      <c r="C81" s="429">
        <f>'2M - SGS'!C81</f>
        <v>6.0000000000000002E-6</v>
      </c>
      <c r="D81" s="429">
        <f>'2M - SGS'!D81</f>
        <v>2.4699999999999999E-4</v>
      </c>
      <c r="E81" s="429">
        <f>'2M - SGS'!E81</f>
        <v>7.2360000000000002E-3</v>
      </c>
      <c r="F81" s="429">
        <f>'2M - SGS'!F81</f>
        <v>2.1690999999999998E-2</v>
      </c>
      <c r="G81" s="429">
        <f>'2M - SGS'!G81</f>
        <v>6.2979999999999994E-2</v>
      </c>
      <c r="H81" s="429">
        <f>'2M - SGS'!H81</f>
        <v>0.21317</v>
      </c>
      <c r="I81" s="429">
        <f>'2M - SGS'!I81</f>
        <v>0.29002899999999998</v>
      </c>
      <c r="J81" s="429">
        <f>'2M - SGS'!J81</f>
        <v>0.270206</v>
      </c>
      <c r="K81" s="429">
        <f>'2M - SGS'!K81</f>
        <v>0.108695</v>
      </c>
      <c r="L81" s="429">
        <f>'2M - SGS'!L81</f>
        <v>1.9643000000000001E-2</v>
      </c>
      <c r="M81" s="429">
        <f>'2M - SGS'!M81</f>
        <v>6.0299999999999998E-3</v>
      </c>
      <c r="N81" s="429">
        <f>'2M - SGS'!N81</f>
        <v>6.7000000000000002E-5</v>
      </c>
      <c r="O81" s="429">
        <f>'2M - SGS'!O81</f>
        <v>6.0000000000000002E-6</v>
      </c>
      <c r="P81" s="429">
        <f>'2M - SGS'!P81</f>
        <v>2.4699999999999999E-4</v>
      </c>
      <c r="Q81" s="429">
        <f>'2M - SGS'!Q81</f>
        <v>7.2360000000000002E-3</v>
      </c>
      <c r="R81" s="429">
        <f>'2M - SGS'!R81</f>
        <v>2.1690999999999998E-2</v>
      </c>
      <c r="S81" s="429">
        <f>'2M - SGS'!S81</f>
        <v>6.2979999999999994E-2</v>
      </c>
      <c r="T81" s="429">
        <f>'2M - SGS'!T81</f>
        <v>0.21317</v>
      </c>
      <c r="U81" s="429">
        <f>'2M - SGS'!U81</f>
        <v>0.29002899999999998</v>
      </c>
      <c r="V81" s="429">
        <f>'2M - SGS'!V81</f>
        <v>0.270206</v>
      </c>
      <c r="W81" s="429">
        <f>'2M - SGS'!W81</f>
        <v>0.108695</v>
      </c>
      <c r="X81" s="429">
        <f>'2M - SGS'!X81</f>
        <v>1.9643000000000001E-2</v>
      </c>
      <c r="Y81" s="429">
        <f>'2M - SGS'!Y81</f>
        <v>6.0299999999999998E-3</v>
      </c>
      <c r="Z81" s="429">
        <f>'2M - SGS'!Z81</f>
        <v>6.7000000000000002E-5</v>
      </c>
      <c r="AA81" s="429">
        <f>'2M - SGS'!AA81</f>
        <v>6.0000000000000002E-6</v>
      </c>
      <c r="AB81" s="429">
        <f>'2M - SGS'!AB81</f>
        <v>2.4699999999999999E-4</v>
      </c>
      <c r="AC81" s="429">
        <f>'2M - SGS'!AC81</f>
        <v>7.2360000000000002E-3</v>
      </c>
      <c r="AD81" s="429">
        <f>'2M - SGS'!AD81</f>
        <v>2.1690999999999998E-2</v>
      </c>
      <c r="AE81" s="429">
        <f>'2M - SGS'!AE81</f>
        <v>6.2979999999999994E-2</v>
      </c>
      <c r="AF81" s="429">
        <f>'2M - SGS'!AF81</f>
        <v>0.21317</v>
      </c>
      <c r="AG81" s="429">
        <f>'2M - SGS'!AG81</f>
        <v>0.29002899999999998</v>
      </c>
      <c r="AH81" s="429">
        <f>'2M - SGS'!AH81</f>
        <v>0.270206</v>
      </c>
      <c r="AI81" s="429">
        <f>'2M - SGS'!AI81</f>
        <v>0.108695</v>
      </c>
      <c r="AJ81" s="429">
        <f>'2M - SGS'!AJ81</f>
        <v>1.9643000000000001E-2</v>
      </c>
      <c r="AK81" s="429">
        <f>'2M - SGS'!AK81</f>
        <v>6.0299999999999998E-3</v>
      </c>
      <c r="AL81" s="429">
        <f>'2M - SGS'!AL81</f>
        <v>6.7000000000000002E-5</v>
      </c>
      <c r="AM81" s="429">
        <f>'2M - SGS'!AM81</f>
        <v>6.0000000000000002E-6</v>
      </c>
      <c r="AN81" s="429">
        <f>'2M - SGS'!AN81</f>
        <v>2.4699999999999999E-4</v>
      </c>
      <c r="AO81" s="429">
        <f>'2M - SGS'!AO81</f>
        <v>7.2360000000000002E-3</v>
      </c>
      <c r="AP81" s="429">
        <f>'2M - SGS'!AP81</f>
        <v>2.1690999999999998E-2</v>
      </c>
      <c r="AQ81" s="429">
        <f>'2M - SGS'!AQ81</f>
        <v>6.2979999999999994E-2</v>
      </c>
      <c r="AR81" s="429">
        <f>'2M - SGS'!AR81</f>
        <v>0.21317</v>
      </c>
      <c r="AS81" s="429">
        <f>'2M - SGS'!AS81</f>
        <v>0.29002899999999998</v>
      </c>
      <c r="AT81" s="429">
        <f>'2M - SGS'!AT81</f>
        <v>0.270206</v>
      </c>
      <c r="AU81" s="429">
        <f>'2M - SGS'!AU81</f>
        <v>0.108695</v>
      </c>
      <c r="AV81" s="429">
        <f>'2M - SGS'!AV81</f>
        <v>1.9643000000000001E-2</v>
      </c>
      <c r="AW81" s="429">
        <f>'2M - SGS'!AW81</f>
        <v>6.0299999999999998E-3</v>
      </c>
      <c r="AX81" s="429">
        <f>'2M - SGS'!AX81</f>
        <v>6.7000000000000002E-5</v>
      </c>
      <c r="AY81" s="429">
        <f>'2M - SGS'!AY81</f>
        <v>6.0000000000000002E-6</v>
      </c>
      <c r="AZ81" s="429">
        <f>'2M - SGS'!AZ81</f>
        <v>2.4699999999999999E-4</v>
      </c>
      <c r="BA81" s="429">
        <f>'2M - SGS'!BA81</f>
        <v>7.2360000000000002E-3</v>
      </c>
      <c r="BB81" s="429">
        <f>'2M - SGS'!BB81</f>
        <v>2.1690999999999998E-2</v>
      </c>
      <c r="BC81" s="429">
        <f>'2M - SGS'!BC81</f>
        <v>6.2979999999999994E-2</v>
      </c>
      <c r="BD81" s="429">
        <f>'2M - SGS'!BD81</f>
        <v>0.21317</v>
      </c>
      <c r="BE81" s="429">
        <f>'2M - SGS'!BE81</f>
        <v>0.29002899999999998</v>
      </c>
      <c r="BF81" s="429">
        <f>'2M - SGS'!BF81</f>
        <v>0.270206</v>
      </c>
      <c r="BG81" s="429">
        <f>'2M - SGS'!BG81</f>
        <v>0.108695</v>
      </c>
      <c r="BH81" s="429">
        <f>'2M - SGS'!BH81</f>
        <v>1.9643000000000001E-2</v>
      </c>
      <c r="BI81" s="429">
        <f>'2M - SGS'!BI81</f>
        <v>6.0299999999999998E-3</v>
      </c>
      <c r="BJ81" s="429">
        <f>'2M - SGS'!BJ81</f>
        <v>6.7000000000000002E-5</v>
      </c>
      <c r="BK81" s="429">
        <f>'2M - SGS'!BK81</f>
        <v>6.0000000000000002E-6</v>
      </c>
      <c r="BL81" s="429">
        <f>'2M - SGS'!BL81</f>
        <v>2.4699999999999999E-4</v>
      </c>
      <c r="BM81" s="429">
        <f>'2M - SGS'!BM81</f>
        <v>7.2360000000000002E-3</v>
      </c>
      <c r="BN81" s="429">
        <f>'2M - SGS'!BN81</f>
        <v>2.1690999999999998E-2</v>
      </c>
      <c r="BO81" s="429">
        <f>'2M - SGS'!BO81</f>
        <v>6.2979999999999994E-2</v>
      </c>
      <c r="BP81" s="429">
        <f>'2M - SGS'!BP81</f>
        <v>0.21317</v>
      </c>
      <c r="BQ81" s="429">
        <f>'2M - SGS'!BQ81</f>
        <v>0.29002899999999998</v>
      </c>
      <c r="BR81" s="429">
        <f>'2M - SGS'!BR81</f>
        <v>0.270206</v>
      </c>
      <c r="BS81" s="429">
        <f>'2M - SGS'!BS81</f>
        <v>0.108695</v>
      </c>
      <c r="BT81" s="429">
        <f>'2M - SGS'!BT81</f>
        <v>1.9643000000000001E-2</v>
      </c>
      <c r="BU81" s="429">
        <f>'2M - SGS'!BU81</f>
        <v>6.0299999999999998E-3</v>
      </c>
      <c r="BV81" s="429">
        <f>'2M - SGS'!BV81</f>
        <v>6.7000000000000002E-5</v>
      </c>
      <c r="BW81" s="429">
        <f>'2M - SGS'!BW81</f>
        <v>6.0000000000000002E-6</v>
      </c>
      <c r="BX81" s="429">
        <f>'2M - SGS'!BX81</f>
        <v>2.4699999999999999E-4</v>
      </c>
      <c r="BY81" s="429">
        <f>'2M - SGS'!BY81</f>
        <v>7.2360000000000002E-3</v>
      </c>
      <c r="BZ81" s="429">
        <f>'2M - SGS'!BZ81</f>
        <v>2.1690999999999998E-2</v>
      </c>
      <c r="CA81" s="429">
        <f>'2M - SGS'!CA81</f>
        <v>6.2979999999999994E-2</v>
      </c>
      <c r="CB81" s="429">
        <f>'2M - SGS'!CB81</f>
        <v>0.21317</v>
      </c>
      <c r="CC81" s="429">
        <f>'2M - SGS'!CC81</f>
        <v>0.29002899999999998</v>
      </c>
      <c r="CD81" s="429">
        <f>'2M - SGS'!CD81</f>
        <v>0.270206</v>
      </c>
      <c r="CE81" s="429">
        <f>'2M - SGS'!CE81</f>
        <v>0.108695</v>
      </c>
      <c r="CF81" s="429">
        <f>'2M - SGS'!CF81</f>
        <v>1.9643000000000001E-2</v>
      </c>
      <c r="CG81" s="429">
        <f>'2M - SGS'!CG81</f>
        <v>6.0299999999999998E-3</v>
      </c>
      <c r="CH81" s="435">
        <f>'2M - SGS'!CH81</f>
        <v>6.7000000000000002E-5</v>
      </c>
      <c r="CJ81" s="427">
        <f t="shared" si="103"/>
        <v>0.99999999999999989</v>
      </c>
    </row>
    <row r="82" spans="1:88" s="110" customFormat="1" ht="15.75" x14ac:dyDescent="0.25">
      <c r="A82" s="609"/>
      <c r="B82" s="14" t="str">
        <f t="shared" si="102"/>
        <v>Ext Lighting</v>
      </c>
      <c r="C82" s="429">
        <f>'2M - SGS'!C82</f>
        <v>0.106265</v>
      </c>
      <c r="D82" s="429">
        <f>'2M - SGS'!D82</f>
        <v>8.2161999999999999E-2</v>
      </c>
      <c r="E82" s="429">
        <f>'2M - SGS'!E82</f>
        <v>7.0887000000000006E-2</v>
      </c>
      <c r="F82" s="429">
        <f>'2M - SGS'!F82</f>
        <v>6.8145999999999998E-2</v>
      </c>
      <c r="G82" s="429">
        <f>'2M - SGS'!G82</f>
        <v>8.1852999999999995E-2</v>
      </c>
      <c r="H82" s="429">
        <f>'2M - SGS'!H82</f>
        <v>6.7163E-2</v>
      </c>
      <c r="I82" s="429">
        <f>'2M - SGS'!I82</f>
        <v>8.6751999999999996E-2</v>
      </c>
      <c r="J82" s="429">
        <f>'2M - SGS'!J82</f>
        <v>6.9401000000000004E-2</v>
      </c>
      <c r="K82" s="429">
        <f>'2M - SGS'!K82</f>
        <v>8.2907999999999996E-2</v>
      </c>
      <c r="L82" s="429">
        <f>'2M - SGS'!L82</f>
        <v>0.100507</v>
      </c>
      <c r="M82" s="429">
        <f>'2M - SGS'!M82</f>
        <v>8.7251999999999996E-2</v>
      </c>
      <c r="N82" s="429">
        <f>'2M - SGS'!N82</f>
        <v>9.6703999999999998E-2</v>
      </c>
      <c r="O82" s="429">
        <f>'2M - SGS'!O82</f>
        <v>0.106265</v>
      </c>
      <c r="P82" s="429">
        <f>'2M - SGS'!P82</f>
        <v>8.2161999999999999E-2</v>
      </c>
      <c r="Q82" s="429">
        <f>'2M - SGS'!Q82</f>
        <v>7.0887000000000006E-2</v>
      </c>
      <c r="R82" s="429">
        <f>'2M - SGS'!R82</f>
        <v>6.8145999999999998E-2</v>
      </c>
      <c r="S82" s="429">
        <f>'2M - SGS'!S82</f>
        <v>8.1852999999999995E-2</v>
      </c>
      <c r="T82" s="429">
        <f>'2M - SGS'!T82</f>
        <v>6.7163E-2</v>
      </c>
      <c r="U82" s="429">
        <f>'2M - SGS'!U82</f>
        <v>8.6751999999999996E-2</v>
      </c>
      <c r="V82" s="429">
        <f>'2M - SGS'!V82</f>
        <v>6.9401000000000004E-2</v>
      </c>
      <c r="W82" s="429">
        <f>'2M - SGS'!W82</f>
        <v>8.2907999999999996E-2</v>
      </c>
      <c r="X82" s="429">
        <f>'2M - SGS'!X82</f>
        <v>0.100507</v>
      </c>
      <c r="Y82" s="429">
        <f>'2M - SGS'!Y82</f>
        <v>8.7251999999999996E-2</v>
      </c>
      <c r="Z82" s="429">
        <f>'2M - SGS'!Z82</f>
        <v>9.6703999999999998E-2</v>
      </c>
      <c r="AA82" s="429">
        <f>'2M - SGS'!AA82</f>
        <v>0.106265</v>
      </c>
      <c r="AB82" s="429">
        <f>'2M - SGS'!AB82</f>
        <v>8.2161999999999999E-2</v>
      </c>
      <c r="AC82" s="429">
        <f>'2M - SGS'!AC82</f>
        <v>7.0887000000000006E-2</v>
      </c>
      <c r="AD82" s="429">
        <f>'2M - SGS'!AD82</f>
        <v>6.8145999999999998E-2</v>
      </c>
      <c r="AE82" s="429">
        <f>'2M - SGS'!AE82</f>
        <v>8.1852999999999995E-2</v>
      </c>
      <c r="AF82" s="429">
        <f>'2M - SGS'!AF82</f>
        <v>6.7163E-2</v>
      </c>
      <c r="AG82" s="429">
        <f>'2M - SGS'!AG82</f>
        <v>8.6751999999999996E-2</v>
      </c>
      <c r="AH82" s="429">
        <f>'2M - SGS'!AH82</f>
        <v>6.9401000000000004E-2</v>
      </c>
      <c r="AI82" s="429">
        <f>'2M - SGS'!AI82</f>
        <v>8.2907999999999996E-2</v>
      </c>
      <c r="AJ82" s="429">
        <f>'2M - SGS'!AJ82</f>
        <v>0.100507</v>
      </c>
      <c r="AK82" s="429">
        <f>'2M - SGS'!AK82</f>
        <v>8.7251999999999996E-2</v>
      </c>
      <c r="AL82" s="429">
        <f>'2M - SGS'!AL82</f>
        <v>9.6703999999999998E-2</v>
      </c>
      <c r="AM82" s="429">
        <f>'2M - SGS'!AM82</f>
        <v>0.106265</v>
      </c>
      <c r="AN82" s="429">
        <f>'2M - SGS'!AN82</f>
        <v>8.2161999999999999E-2</v>
      </c>
      <c r="AO82" s="429">
        <f>'2M - SGS'!AO82</f>
        <v>7.0887000000000006E-2</v>
      </c>
      <c r="AP82" s="429">
        <f>'2M - SGS'!AP82</f>
        <v>6.8145999999999998E-2</v>
      </c>
      <c r="AQ82" s="429">
        <f>'2M - SGS'!AQ82</f>
        <v>8.1852999999999995E-2</v>
      </c>
      <c r="AR82" s="429">
        <f>'2M - SGS'!AR82</f>
        <v>6.7163E-2</v>
      </c>
      <c r="AS82" s="429">
        <f>'2M - SGS'!AS82</f>
        <v>8.6751999999999996E-2</v>
      </c>
      <c r="AT82" s="429">
        <f>'2M - SGS'!AT82</f>
        <v>6.9401000000000004E-2</v>
      </c>
      <c r="AU82" s="429">
        <f>'2M - SGS'!AU82</f>
        <v>8.2907999999999996E-2</v>
      </c>
      <c r="AV82" s="429">
        <f>'2M - SGS'!AV82</f>
        <v>0.100507</v>
      </c>
      <c r="AW82" s="429">
        <f>'2M - SGS'!AW82</f>
        <v>8.7251999999999996E-2</v>
      </c>
      <c r="AX82" s="429">
        <f>'2M - SGS'!AX82</f>
        <v>9.6703999999999998E-2</v>
      </c>
      <c r="AY82" s="429">
        <f>'2M - SGS'!AY82</f>
        <v>0.106265</v>
      </c>
      <c r="AZ82" s="429">
        <f>'2M - SGS'!AZ82</f>
        <v>8.2161999999999999E-2</v>
      </c>
      <c r="BA82" s="429">
        <f>'2M - SGS'!BA82</f>
        <v>7.0887000000000006E-2</v>
      </c>
      <c r="BB82" s="429">
        <f>'2M - SGS'!BB82</f>
        <v>6.8145999999999998E-2</v>
      </c>
      <c r="BC82" s="429">
        <f>'2M - SGS'!BC82</f>
        <v>8.1852999999999995E-2</v>
      </c>
      <c r="BD82" s="429">
        <f>'2M - SGS'!BD82</f>
        <v>6.7163E-2</v>
      </c>
      <c r="BE82" s="429">
        <f>'2M - SGS'!BE82</f>
        <v>8.6751999999999996E-2</v>
      </c>
      <c r="BF82" s="429">
        <f>'2M - SGS'!BF82</f>
        <v>6.9401000000000004E-2</v>
      </c>
      <c r="BG82" s="429">
        <f>'2M - SGS'!BG82</f>
        <v>8.2907999999999996E-2</v>
      </c>
      <c r="BH82" s="429">
        <f>'2M - SGS'!BH82</f>
        <v>0.100507</v>
      </c>
      <c r="BI82" s="429">
        <f>'2M - SGS'!BI82</f>
        <v>8.7251999999999996E-2</v>
      </c>
      <c r="BJ82" s="429">
        <f>'2M - SGS'!BJ82</f>
        <v>9.6703999999999998E-2</v>
      </c>
      <c r="BK82" s="429">
        <f>'2M - SGS'!BK82</f>
        <v>0.106265</v>
      </c>
      <c r="BL82" s="429">
        <f>'2M - SGS'!BL82</f>
        <v>8.2161999999999999E-2</v>
      </c>
      <c r="BM82" s="429">
        <f>'2M - SGS'!BM82</f>
        <v>7.0887000000000006E-2</v>
      </c>
      <c r="BN82" s="429">
        <f>'2M - SGS'!BN82</f>
        <v>6.8145999999999998E-2</v>
      </c>
      <c r="BO82" s="429">
        <f>'2M - SGS'!BO82</f>
        <v>8.1852999999999995E-2</v>
      </c>
      <c r="BP82" s="429">
        <f>'2M - SGS'!BP82</f>
        <v>6.7163E-2</v>
      </c>
      <c r="BQ82" s="429">
        <f>'2M - SGS'!BQ82</f>
        <v>8.6751999999999996E-2</v>
      </c>
      <c r="BR82" s="429">
        <f>'2M - SGS'!BR82</f>
        <v>6.9401000000000004E-2</v>
      </c>
      <c r="BS82" s="429">
        <f>'2M - SGS'!BS82</f>
        <v>8.2907999999999996E-2</v>
      </c>
      <c r="BT82" s="429">
        <f>'2M - SGS'!BT82</f>
        <v>0.100507</v>
      </c>
      <c r="BU82" s="429">
        <f>'2M - SGS'!BU82</f>
        <v>8.7251999999999996E-2</v>
      </c>
      <c r="BV82" s="429">
        <f>'2M - SGS'!BV82</f>
        <v>9.6703999999999998E-2</v>
      </c>
      <c r="BW82" s="429">
        <f>'2M - SGS'!BW82</f>
        <v>0.106265</v>
      </c>
      <c r="BX82" s="429">
        <f>'2M - SGS'!BX82</f>
        <v>8.2161999999999999E-2</v>
      </c>
      <c r="BY82" s="429">
        <f>'2M - SGS'!BY82</f>
        <v>7.0887000000000006E-2</v>
      </c>
      <c r="BZ82" s="429">
        <f>'2M - SGS'!BZ82</f>
        <v>6.8145999999999998E-2</v>
      </c>
      <c r="CA82" s="429">
        <f>'2M - SGS'!CA82</f>
        <v>8.1852999999999995E-2</v>
      </c>
      <c r="CB82" s="429">
        <f>'2M - SGS'!CB82</f>
        <v>6.7163E-2</v>
      </c>
      <c r="CC82" s="429">
        <f>'2M - SGS'!CC82</f>
        <v>8.6751999999999996E-2</v>
      </c>
      <c r="CD82" s="429">
        <f>'2M - SGS'!CD82</f>
        <v>6.9401000000000004E-2</v>
      </c>
      <c r="CE82" s="429">
        <f>'2M - SGS'!CE82</f>
        <v>8.2907999999999996E-2</v>
      </c>
      <c r="CF82" s="429">
        <f>'2M - SGS'!CF82</f>
        <v>0.100507</v>
      </c>
      <c r="CG82" s="429">
        <f>'2M - SGS'!CG82</f>
        <v>8.7251999999999996E-2</v>
      </c>
      <c r="CH82" s="435">
        <f>'2M - SGS'!CH82</f>
        <v>9.6703999999999998E-2</v>
      </c>
      <c r="CJ82" s="427">
        <f t="shared" si="103"/>
        <v>1</v>
      </c>
    </row>
    <row r="83" spans="1:88" s="110" customFormat="1" ht="15.75" x14ac:dyDescent="0.25">
      <c r="A83" s="609"/>
      <c r="B83" s="14" t="str">
        <f t="shared" si="102"/>
        <v>Heating</v>
      </c>
      <c r="C83" s="429">
        <f>'2M - SGS'!C83</f>
        <v>0.210397</v>
      </c>
      <c r="D83" s="429">
        <f>'2M - SGS'!D83</f>
        <v>0.17743600000000001</v>
      </c>
      <c r="E83" s="429">
        <f>'2M - SGS'!E83</f>
        <v>0.13192400000000001</v>
      </c>
      <c r="F83" s="429">
        <f>'2M - SGS'!F83</f>
        <v>5.9718E-2</v>
      </c>
      <c r="G83" s="429">
        <f>'2M - SGS'!G83</f>
        <v>2.6769000000000001E-2</v>
      </c>
      <c r="H83" s="429">
        <f>'2M - SGS'!H83</f>
        <v>4.2950000000000002E-3</v>
      </c>
      <c r="I83" s="429">
        <f>'2M - SGS'!I83</f>
        <v>2.895E-3</v>
      </c>
      <c r="J83" s="429">
        <f>'2M - SGS'!J83</f>
        <v>3.4320000000000002E-3</v>
      </c>
      <c r="K83" s="429">
        <f>'2M - SGS'!K83</f>
        <v>9.4020000000000006E-3</v>
      </c>
      <c r="L83" s="429">
        <f>'2M - SGS'!L83</f>
        <v>5.5496999999999998E-2</v>
      </c>
      <c r="M83" s="429">
        <f>'2M - SGS'!M83</f>
        <v>0.115452</v>
      </c>
      <c r="N83" s="429">
        <f>'2M - SGS'!N83</f>
        <v>0.20278299999999999</v>
      </c>
      <c r="O83" s="429">
        <f>'2M - SGS'!O83</f>
        <v>0.210397</v>
      </c>
      <c r="P83" s="429">
        <f>'2M - SGS'!P83</f>
        <v>0.17743600000000001</v>
      </c>
      <c r="Q83" s="429">
        <f>'2M - SGS'!Q83</f>
        <v>0.13192400000000001</v>
      </c>
      <c r="R83" s="429">
        <f>'2M - SGS'!R83</f>
        <v>5.9718E-2</v>
      </c>
      <c r="S83" s="429">
        <f>'2M - SGS'!S83</f>
        <v>2.6769000000000001E-2</v>
      </c>
      <c r="T83" s="429">
        <f>'2M - SGS'!T83</f>
        <v>4.2950000000000002E-3</v>
      </c>
      <c r="U83" s="429">
        <f>'2M - SGS'!U83</f>
        <v>2.895E-3</v>
      </c>
      <c r="V83" s="429">
        <f>'2M - SGS'!V83</f>
        <v>3.4320000000000002E-3</v>
      </c>
      <c r="W83" s="429">
        <f>'2M - SGS'!W83</f>
        <v>9.4020000000000006E-3</v>
      </c>
      <c r="X83" s="429">
        <f>'2M - SGS'!X83</f>
        <v>5.5496999999999998E-2</v>
      </c>
      <c r="Y83" s="429">
        <f>'2M - SGS'!Y83</f>
        <v>0.115452</v>
      </c>
      <c r="Z83" s="429">
        <f>'2M - SGS'!Z83</f>
        <v>0.20278299999999999</v>
      </c>
      <c r="AA83" s="429">
        <f>'2M - SGS'!AA83</f>
        <v>0.210397</v>
      </c>
      <c r="AB83" s="429">
        <f>'2M - SGS'!AB83</f>
        <v>0.17743600000000001</v>
      </c>
      <c r="AC83" s="429">
        <f>'2M - SGS'!AC83</f>
        <v>0.13192400000000001</v>
      </c>
      <c r="AD83" s="429">
        <f>'2M - SGS'!AD83</f>
        <v>5.9718E-2</v>
      </c>
      <c r="AE83" s="429">
        <f>'2M - SGS'!AE83</f>
        <v>2.6769000000000001E-2</v>
      </c>
      <c r="AF83" s="429">
        <f>'2M - SGS'!AF83</f>
        <v>4.2950000000000002E-3</v>
      </c>
      <c r="AG83" s="429">
        <f>'2M - SGS'!AG83</f>
        <v>2.895E-3</v>
      </c>
      <c r="AH83" s="429">
        <f>'2M - SGS'!AH83</f>
        <v>3.4320000000000002E-3</v>
      </c>
      <c r="AI83" s="429">
        <f>'2M - SGS'!AI83</f>
        <v>9.4020000000000006E-3</v>
      </c>
      <c r="AJ83" s="429">
        <f>'2M - SGS'!AJ83</f>
        <v>5.5496999999999998E-2</v>
      </c>
      <c r="AK83" s="429">
        <f>'2M - SGS'!AK83</f>
        <v>0.115452</v>
      </c>
      <c r="AL83" s="429">
        <f>'2M - SGS'!AL83</f>
        <v>0.20278299999999999</v>
      </c>
      <c r="AM83" s="429">
        <f>'2M - SGS'!AM83</f>
        <v>0.210397</v>
      </c>
      <c r="AN83" s="429">
        <f>'2M - SGS'!AN83</f>
        <v>0.17743600000000001</v>
      </c>
      <c r="AO83" s="429">
        <f>'2M - SGS'!AO83</f>
        <v>0.13192400000000001</v>
      </c>
      <c r="AP83" s="429">
        <f>'2M - SGS'!AP83</f>
        <v>5.9718E-2</v>
      </c>
      <c r="AQ83" s="429">
        <f>'2M - SGS'!AQ83</f>
        <v>2.6769000000000001E-2</v>
      </c>
      <c r="AR83" s="429">
        <f>'2M - SGS'!AR83</f>
        <v>4.2950000000000002E-3</v>
      </c>
      <c r="AS83" s="429">
        <f>'2M - SGS'!AS83</f>
        <v>2.895E-3</v>
      </c>
      <c r="AT83" s="429">
        <f>'2M - SGS'!AT83</f>
        <v>3.4320000000000002E-3</v>
      </c>
      <c r="AU83" s="429">
        <f>'2M - SGS'!AU83</f>
        <v>9.4020000000000006E-3</v>
      </c>
      <c r="AV83" s="429">
        <f>'2M - SGS'!AV83</f>
        <v>5.5496999999999998E-2</v>
      </c>
      <c r="AW83" s="429">
        <f>'2M - SGS'!AW83</f>
        <v>0.115452</v>
      </c>
      <c r="AX83" s="429">
        <f>'2M - SGS'!AX83</f>
        <v>0.20278299999999999</v>
      </c>
      <c r="AY83" s="429">
        <f>'2M - SGS'!AY83</f>
        <v>0.210397</v>
      </c>
      <c r="AZ83" s="429">
        <f>'2M - SGS'!AZ83</f>
        <v>0.17743600000000001</v>
      </c>
      <c r="BA83" s="429">
        <f>'2M - SGS'!BA83</f>
        <v>0.13192400000000001</v>
      </c>
      <c r="BB83" s="429">
        <f>'2M - SGS'!BB83</f>
        <v>5.9718E-2</v>
      </c>
      <c r="BC83" s="429">
        <f>'2M - SGS'!BC83</f>
        <v>2.6769000000000001E-2</v>
      </c>
      <c r="BD83" s="429">
        <f>'2M - SGS'!BD83</f>
        <v>4.2950000000000002E-3</v>
      </c>
      <c r="BE83" s="429">
        <f>'2M - SGS'!BE83</f>
        <v>2.895E-3</v>
      </c>
      <c r="BF83" s="429">
        <f>'2M - SGS'!BF83</f>
        <v>3.4320000000000002E-3</v>
      </c>
      <c r="BG83" s="429">
        <f>'2M - SGS'!BG83</f>
        <v>9.4020000000000006E-3</v>
      </c>
      <c r="BH83" s="429">
        <f>'2M - SGS'!BH83</f>
        <v>5.5496999999999998E-2</v>
      </c>
      <c r="BI83" s="429">
        <f>'2M - SGS'!BI83</f>
        <v>0.115452</v>
      </c>
      <c r="BJ83" s="429">
        <f>'2M - SGS'!BJ83</f>
        <v>0.20278299999999999</v>
      </c>
      <c r="BK83" s="429">
        <f>'2M - SGS'!BK83</f>
        <v>0.210397</v>
      </c>
      <c r="BL83" s="429">
        <f>'2M - SGS'!BL83</f>
        <v>0.17743600000000001</v>
      </c>
      <c r="BM83" s="429">
        <f>'2M - SGS'!BM83</f>
        <v>0.13192400000000001</v>
      </c>
      <c r="BN83" s="429">
        <f>'2M - SGS'!BN83</f>
        <v>5.9718E-2</v>
      </c>
      <c r="BO83" s="429">
        <f>'2M - SGS'!BO83</f>
        <v>2.6769000000000001E-2</v>
      </c>
      <c r="BP83" s="429">
        <f>'2M - SGS'!BP83</f>
        <v>4.2950000000000002E-3</v>
      </c>
      <c r="BQ83" s="429">
        <f>'2M - SGS'!BQ83</f>
        <v>2.895E-3</v>
      </c>
      <c r="BR83" s="429">
        <f>'2M - SGS'!BR83</f>
        <v>3.4320000000000002E-3</v>
      </c>
      <c r="BS83" s="429">
        <f>'2M - SGS'!BS83</f>
        <v>9.4020000000000006E-3</v>
      </c>
      <c r="BT83" s="429">
        <f>'2M - SGS'!BT83</f>
        <v>5.5496999999999998E-2</v>
      </c>
      <c r="BU83" s="429">
        <f>'2M - SGS'!BU83</f>
        <v>0.115452</v>
      </c>
      <c r="BV83" s="429">
        <f>'2M - SGS'!BV83</f>
        <v>0.20278299999999999</v>
      </c>
      <c r="BW83" s="429">
        <f>'2M - SGS'!BW83</f>
        <v>0.210397</v>
      </c>
      <c r="BX83" s="429">
        <f>'2M - SGS'!BX83</f>
        <v>0.17743600000000001</v>
      </c>
      <c r="BY83" s="429">
        <f>'2M - SGS'!BY83</f>
        <v>0.13192400000000001</v>
      </c>
      <c r="BZ83" s="429">
        <f>'2M - SGS'!BZ83</f>
        <v>5.9718E-2</v>
      </c>
      <c r="CA83" s="429">
        <f>'2M - SGS'!CA83</f>
        <v>2.6769000000000001E-2</v>
      </c>
      <c r="CB83" s="429">
        <f>'2M - SGS'!CB83</f>
        <v>4.2950000000000002E-3</v>
      </c>
      <c r="CC83" s="429">
        <f>'2M - SGS'!CC83</f>
        <v>2.895E-3</v>
      </c>
      <c r="CD83" s="429">
        <f>'2M - SGS'!CD83</f>
        <v>3.4320000000000002E-3</v>
      </c>
      <c r="CE83" s="429">
        <f>'2M - SGS'!CE83</f>
        <v>9.4020000000000006E-3</v>
      </c>
      <c r="CF83" s="429">
        <f>'2M - SGS'!CF83</f>
        <v>5.5496999999999998E-2</v>
      </c>
      <c r="CG83" s="429">
        <f>'2M - SGS'!CG83</f>
        <v>0.115452</v>
      </c>
      <c r="CH83" s="435">
        <f>'2M - SGS'!CH83</f>
        <v>0.20278299999999999</v>
      </c>
      <c r="CJ83" s="427">
        <f t="shared" si="103"/>
        <v>1.0000000000000002</v>
      </c>
    </row>
    <row r="84" spans="1:88" s="110" customFormat="1" ht="15.75" x14ac:dyDescent="0.25">
      <c r="A84" s="609"/>
      <c r="B84" s="14" t="str">
        <f t="shared" si="102"/>
        <v>HVAC</v>
      </c>
      <c r="C84" s="429">
        <f>'2M - SGS'!C84</f>
        <v>0.107824</v>
      </c>
      <c r="D84" s="429">
        <f>'2M - SGS'!D84</f>
        <v>9.1051999999999994E-2</v>
      </c>
      <c r="E84" s="429">
        <f>'2M - SGS'!E84</f>
        <v>7.1135000000000004E-2</v>
      </c>
      <c r="F84" s="429">
        <f>'2M - SGS'!F84</f>
        <v>4.1179E-2</v>
      </c>
      <c r="G84" s="429">
        <f>'2M - SGS'!G84</f>
        <v>4.4423999999999998E-2</v>
      </c>
      <c r="H84" s="429">
        <f>'2M - SGS'!H84</f>
        <v>0.106128</v>
      </c>
      <c r="I84" s="429">
        <f>'2M - SGS'!I84</f>
        <v>0.14288100000000001</v>
      </c>
      <c r="J84" s="429">
        <f>'2M - SGS'!J84</f>
        <v>0.133494</v>
      </c>
      <c r="K84" s="429">
        <f>'2M - SGS'!K84</f>
        <v>5.781E-2</v>
      </c>
      <c r="L84" s="429">
        <f>'2M - SGS'!L84</f>
        <v>3.8018000000000003E-2</v>
      </c>
      <c r="M84" s="429">
        <f>'2M - SGS'!M84</f>
        <v>6.2103999999999999E-2</v>
      </c>
      <c r="N84" s="429">
        <f>'2M - SGS'!N84</f>
        <v>0.103951</v>
      </c>
      <c r="O84" s="429">
        <f>'2M - SGS'!O84</f>
        <v>0.107824</v>
      </c>
      <c r="P84" s="429">
        <f>'2M - SGS'!P84</f>
        <v>9.1051999999999994E-2</v>
      </c>
      <c r="Q84" s="429">
        <f>'2M - SGS'!Q84</f>
        <v>7.1135000000000004E-2</v>
      </c>
      <c r="R84" s="429">
        <f>'2M - SGS'!R84</f>
        <v>4.1179E-2</v>
      </c>
      <c r="S84" s="429">
        <f>'2M - SGS'!S84</f>
        <v>4.4423999999999998E-2</v>
      </c>
      <c r="T84" s="429">
        <f>'2M - SGS'!T84</f>
        <v>0.106128</v>
      </c>
      <c r="U84" s="429">
        <f>'2M - SGS'!U84</f>
        <v>0.14288100000000001</v>
      </c>
      <c r="V84" s="429">
        <f>'2M - SGS'!V84</f>
        <v>0.133494</v>
      </c>
      <c r="W84" s="429">
        <f>'2M - SGS'!W84</f>
        <v>5.781E-2</v>
      </c>
      <c r="X84" s="429">
        <f>'2M - SGS'!X84</f>
        <v>3.8018000000000003E-2</v>
      </c>
      <c r="Y84" s="429">
        <f>'2M - SGS'!Y84</f>
        <v>6.2103999999999999E-2</v>
      </c>
      <c r="Z84" s="429">
        <f>'2M - SGS'!Z84</f>
        <v>0.103951</v>
      </c>
      <c r="AA84" s="429">
        <f>'2M - SGS'!AA84</f>
        <v>0.107824</v>
      </c>
      <c r="AB84" s="429">
        <f>'2M - SGS'!AB84</f>
        <v>9.1051999999999994E-2</v>
      </c>
      <c r="AC84" s="429">
        <f>'2M - SGS'!AC84</f>
        <v>7.1135000000000004E-2</v>
      </c>
      <c r="AD84" s="429">
        <f>'2M - SGS'!AD84</f>
        <v>4.1179E-2</v>
      </c>
      <c r="AE84" s="429">
        <f>'2M - SGS'!AE84</f>
        <v>4.4423999999999998E-2</v>
      </c>
      <c r="AF84" s="429">
        <f>'2M - SGS'!AF84</f>
        <v>0.106128</v>
      </c>
      <c r="AG84" s="429">
        <f>'2M - SGS'!AG84</f>
        <v>0.14288100000000001</v>
      </c>
      <c r="AH84" s="429">
        <f>'2M - SGS'!AH84</f>
        <v>0.133494</v>
      </c>
      <c r="AI84" s="429">
        <f>'2M - SGS'!AI84</f>
        <v>5.781E-2</v>
      </c>
      <c r="AJ84" s="429">
        <f>'2M - SGS'!AJ84</f>
        <v>3.8018000000000003E-2</v>
      </c>
      <c r="AK84" s="429">
        <f>'2M - SGS'!AK84</f>
        <v>6.2103999999999999E-2</v>
      </c>
      <c r="AL84" s="429">
        <f>'2M - SGS'!AL84</f>
        <v>0.103951</v>
      </c>
      <c r="AM84" s="429">
        <f>'2M - SGS'!AM84</f>
        <v>0.107824</v>
      </c>
      <c r="AN84" s="429">
        <f>'2M - SGS'!AN84</f>
        <v>9.1051999999999994E-2</v>
      </c>
      <c r="AO84" s="429">
        <f>'2M - SGS'!AO84</f>
        <v>7.1135000000000004E-2</v>
      </c>
      <c r="AP84" s="429">
        <f>'2M - SGS'!AP84</f>
        <v>4.1179E-2</v>
      </c>
      <c r="AQ84" s="429">
        <f>'2M - SGS'!AQ84</f>
        <v>4.4423999999999998E-2</v>
      </c>
      <c r="AR84" s="429">
        <f>'2M - SGS'!AR84</f>
        <v>0.106128</v>
      </c>
      <c r="AS84" s="429">
        <f>'2M - SGS'!AS84</f>
        <v>0.14288100000000001</v>
      </c>
      <c r="AT84" s="429">
        <f>'2M - SGS'!AT84</f>
        <v>0.133494</v>
      </c>
      <c r="AU84" s="429">
        <f>'2M - SGS'!AU84</f>
        <v>5.781E-2</v>
      </c>
      <c r="AV84" s="429">
        <f>'2M - SGS'!AV84</f>
        <v>3.8018000000000003E-2</v>
      </c>
      <c r="AW84" s="429">
        <f>'2M - SGS'!AW84</f>
        <v>6.2103999999999999E-2</v>
      </c>
      <c r="AX84" s="429">
        <f>'2M - SGS'!AX84</f>
        <v>0.103951</v>
      </c>
      <c r="AY84" s="429">
        <f>'2M - SGS'!AY84</f>
        <v>0.107824</v>
      </c>
      <c r="AZ84" s="429">
        <f>'2M - SGS'!AZ84</f>
        <v>9.1051999999999994E-2</v>
      </c>
      <c r="BA84" s="429">
        <f>'2M - SGS'!BA84</f>
        <v>7.1135000000000004E-2</v>
      </c>
      <c r="BB84" s="429">
        <f>'2M - SGS'!BB84</f>
        <v>4.1179E-2</v>
      </c>
      <c r="BC84" s="429">
        <f>'2M - SGS'!BC84</f>
        <v>4.4423999999999998E-2</v>
      </c>
      <c r="BD84" s="429">
        <f>'2M - SGS'!BD84</f>
        <v>0.106128</v>
      </c>
      <c r="BE84" s="429">
        <f>'2M - SGS'!BE84</f>
        <v>0.14288100000000001</v>
      </c>
      <c r="BF84" s="429">
        <f>'2M - SGS'!BF84</f>
        <v>0.133494</v>
      </c>
      <c r="BG84" s="429">
        <f>'2M - SGS'!BG84</f>
        <v>5.781E-2</v>
      </c>
      <c r="BH84" s="429">
        <f>'2M - SGS'!BH84</f>
        <v>3.8018000000000003E-2</v>
      </c>
      <c r="BI84" s="429">
        <f>'2M - SGS'!BI84</f>
        <v>6.2103999999999999E-2</v>
      </c>
      <c r="BJ84" s="429">
        <f>'2M - SGS'!BJ84</f>
        <v>0.103951</v>
      </c>
      <c r="BK84" s="429">
        <f>'2M - SGS'!BK84</f>
        <v>0.107824</v>
      </c>
      <c r="BL84" s="429">
        <f>'2M - SGS'!BL84</f>
        <v>9.1051999999999994E-2</v>
      </c>
      <c r="BM84" s="429">
        <f>'2M - SGS'!BM84</f>
        <v>7.1135000000000004E-2</v>
      </c>
      <c r="BN84" s="429">
        <f>'2M - SGS'!BN84</f>
        <v>4.1179E-2</v>
      </c>
      <c r="BO84" s="429">
        <f>'2M - SGS'!BO84</f>
        <v>4.4423999999999998E-2</v>
      </c>
      <c r="BP84" s="429">
        <f>'2M - SGS'!BP84</f>
        <v>0.106128</v>
      </c>
      <c r="BQ84" s="429">
        <f>'2M - SGS'!BQ84</f>
        <v>0.14288100000000001</v>
      </c>
      <c r="BR84" s="429">
        <f>'2M - SGS'!BR84</f>
        <v>0.133494</v>
      </c>
      <c r="BS84" s="429">
        <f>'2M - SGS'!BS84</f>
        <v>5.781E-2</v>
      </c>
      <c r="BT84" s="429">
        <f>'2M - SGS'!BT84</f>
        <v>3.8018000000000003E-2</v>
      </c>
      <c r="BU84" s="429">
        <f>'2M - SGS'!BU84</f>
        <v>6.2103999999999999E-2</v>
      </c>
      <c r="BV84" s="429">
        <f>'2M - SGS'!BV84</f>
        <v>0.103951</v>
      </c>
      <c r="BW84" s="429">
        <f>'2M - SGS'!BW84</f>
        <v>0.107824</v>
      </c>
      <c r="BX84" s="429">
        <f>'2M - SGS'!BX84</f>
        <v>9.1051999999999994E-2</v>
      </c>
      <c r="BY84" s="429">
        <f>'2M - SGS'!BY84</f>
        <v>7.1135000000000004E-2</v>
      </c>
      <c r="BZ84" s="429">
        <f>'2M - SGS'!BZ84</f>
        <v>4.1179E-2</v>
      </c>
      <c r="CA84" s="429">
        <f>'2M - SGS'!CA84</f>
        <v>4.4423999999999998E-2</v>
      </c>
      <c r="CB84" s="429">
        <f>'2M - SGS'!CB84</f>
        <v>0.106128</v>
      </c>
      <c r="CC84" s="429">
        <f>'2M - SGS'!CC84</f>
        <v>0.14288100000000001</v>
      </c>
      <c r="CD84" s="429">
        <f>'2M - SGS'!CD84</f>
        <v>0.133494</v>
      </c>
      <c r="CE84" s="429">
        <f>'2M - SGS'!CE84</f>
        <v>5.781E-2</v>
      </c>
      <c r="CF84" s="429">
        <f>'2M - SGS'!CF84</f>
        <v>3.8018000000000003E-2</v>
      </c>
      <c r="CG84" s="429">
        <f>'2M - SGS'!CG84</f>
        <v>6.2103999999999999E-2</v>
      </c>
      <c r="CH84" s="435">
        <f>'2M - SGS'!CH84</f>
        <v>0.103951</v>
      </c>
      <c r="CJ84" s="427">
        <f t="shared" si="103"/>
        <v>1</v>
      </c>
    </row>
    <row r="85" spans="1:88" s="110" customFormat="1" ht="15.75" x14ac:dyDescent="0.25">
      <c r="A85" s="609"/>
      <c r="B85" s="14" t="str">
        <f t="shared" si="102"/>
        <v>Lighting</v>
      </c>
      <c r="C85" s="429">
        <f>'2M - SGS'!C85</f>
        <v>9.3563999999999994E-2</v>
      </c>
      <c r="D85" s="429">
        <f>'2M - SGS'!D85</f>
        <v>7.2162000000000004E-2</v>
      </c>
      <c r="E85" s="429">
        <f>'2M - SGS'!E85</f>
        <v>7.8372999999999998E-2</v>
      </c>
      <c r="F85" s="429">
        <f>'2M - SGS'!F85</f>
        <v>7.6534000000000005E-2</v>
      </c>
      <c r="G85" s="429">
        <f>'2M - SGS'!G85</f>
        <v>9.4246999999999997E-2</v>
      </c>
      <c r="H85" s="429">
        <f>'2M - SGS'!H85</f>
        <v>7.5599E-2</v>
      </c>
      <c r="I85" s="429">
        <f>'2M - SGS'!I85</f>
        <v>9.6199999999999994E-2</v>
      </c>
      <c r="J85" s="429">
        <f>'2M - SGS'!J85</f>
        <v>7.7077999999999994E-2</v>
      </c>
      <c r="K85" s="429">
        <f>'2M - SGS'!K85</f>
        <v>8.1374000000000002E-2</v>
      </c>
      <c r="L85" s="429">
        <f>'2M - SGS'!L85</f>
        <v>9.4072000000000003E-2</v>
      </c>
      <c r="M85" s="429">
        <f>'2M - SGS'!M85</f>
        <v>7.6706999999999997E-2</v>
      </c>
      <c r="N85" s="429">
        <f>'2M - SGS'!N85</f>
        <v>8.4089999999999998E-2</v>
      </c>
      <c r="O85" s="429">
        <f>'2M - SGS'!O85</f>
        <v>9.3563999999999994E-2</v>
      </c>
      <c r="P85" s="429">
        <f>'2M - SGS'!P85</f>
        <v>7.2162000000000004E-2</v>
      </c>
      <c r="Q85" s="429">
        <f>'2M - SGS'!Q85</f>
        <v>7.8372999999999998E-2</v>
      </c>
      <c r="R85" s="429">
        <f>'2M - SGS'!R85</f>
        <v>7.6534000000000005E-2</v>
      </c>
      <c r="S85" s="429">
        <f>'2M - SGS'!S85</f>
        <v>9.4246999999999997E-2</v>
      </c>
      <c r="T85" s="429">
        <f>'2M - SGS'!T85</f>
        <v>7.5599E-2</v>
      </c>
      <c r="U85" s="429">
        <f>'2M - SGS'!U85</f>
        <v>9.6199999999999994E-2</v>
      </c>
      <c r="V85" s="429">
        <f>'2M - SGS'!V85</f>
        <v>7.7077999999999994E-2</v>
      </c>
      <c r="W85" s="429">
        <f>'2M - SGS'!W85</f>
        <v>8.1374000000000002E-2</v>
      </c>
      <c r="X85" s="429">
        <f>'2M - SGS'!X85</f>
        <v>9.4072000000000003E-2</v>
      </c>
      <c r="Y85" s="429">
        <f>'2M - SGS'!Y85</f>
        <v>7.6706999999999997E-2</v>
      </c>
      <c r="Z85" s="429">
        <f>'2M - SGS'!Z85</f>
        <v>8.4089999999999998E-2</v>
      </c>
      <c r="AA85" s="429">
        <f>'2M - SGS'!AA85</f>
        <v>9.3563999999999994E-2</v>
      </c>
      <c r="AB85" s="429">
        <f>'2M - SGS'!AB85</f>
        <v>7.2162000000000004E-2</v>
      </c>
      <c r="AC85" s="429">
        <f>'2M - SGS'!AC85</f>
        <v>7.8372999999999998E-2</v>
      </c>
      <c r="AD85" s="429">
        <f>'2M - SGS'!AD85</f>
        <v>7.6534000000000005E-2</v>
      </c>
      <c r="AE85" s="429">
        <f>'2M - SGS'!AE85</f>
        <v>9.4246999999999997E-2</v>
      </c>
      <c r="AF85" s="429">
        <f>'2M - SGS'!AF85</f>
        <v>7.5599E-2</v>
      </c>
      <c r="AG85" s="429">
        <f>'2M - SGS'!AG85</f>
        <v>9.6199999999999994E-2</v>
      </c>
      <c r="AH85" s="429">
        <f>'2M - SGS'!AH85</f>
        <v>7.7077999999999994E-2</v>
      </c>
      <c r="AI85" s="429">
        <f>'2M - SGS'!AI85</f>
        <v>8.1374000000000002E-2</v>
      </c>
      <c r="AJ85" s="429">
        <f>'2M - SGS'!AJ85</f>
        <v>9.4072000000000003E-2</v>
      </c>
      <c r="AK85" s="429">
        <f>'2M - SGS'!AK85</f>
        <v>7.6706999999999997E-2</v>
      </c>
      <c r="AL85" s="429">
        <f>'2M - SGS'!AL85</f>
        <v>8.4089999999999998E-2</v>
      </c>
      <c r="AM85" s="429">
        <f>'2M - SGS'!AM85</f>
        <v>9.3563999999999994E-2</v>
      </c>
      <c r="AN85" s="429">
        <f>'2M - SGS'!AN85</f>
        <v>7.2162000000000004E-2</v>
      </c>
      <c r="AO85" s="429">
        <f>'2M - SGS'!AO85</f>
        <v>7.8372999999999998E-2</v>
      </c>
      <c r="AP85" s="429">
        <f>'2M - SGS'!AP85</f>
        <v>7.6534000000000005E-2</v>
      </c>
      <c r="AQ85" s="429">
        <f>'2M - SGS'!AQ85</f>
        <v>9.4246999999999997E-2</v>
      </c>
      <c r="AR85" s="429">
        <f>'2M - SGS'!AR85</f>
        <v>7.5599E-2</v>
      </c>
      <c r="AS85" s="429">
        <f>'2M - SGS'!AS85</f>
        <v>9.6199999999999994E-2</v>
      </c>
      <c r="AT85" s="429">
        <f>'2M - SGS'!AT85</f>
        <v>7.7077999999999994E-2</v>
      </c>
      <c r="AU85" s="429">
        <f>'2M - SGS'!AU85</f>
        <v>8.1374000000000002E-2</v>
      </c>
      <c r="AV85" s="429">
        <f>'2M - SGS'!AV85</f>
        <v>9.4072000000000003E-2</v>
      </c>
      <c r="AW85" s="429">
        <f>'2M - SGS'!AW85</f>
        <v>7.6706999999999997E-2</v>
      </c>
      <c r="AX85" s="429">
        <f>'2M - SGS'!AX85</f>
        <v>8.4089999999999998E-2</v>
      </c>
      <c r="AY85" s="429">
        <f>'2M - SGS'!AY85</f>
        <v>9.3563999999999994E-2</v>
      </c>
      <c r="AZ85" s="429">
        <f>'2M - SGS'!AZ85</f>
        <v>7.2162000000000004E-2</v>
      </c>
      <c r="BA85" s="429">
        <f>'2M - SGS'!BA85</f>
        <v>7.8372999999999998E-2</v>
      </c>
      <c r="BB85" s="429">
        <f>'2M - SGS'!BB85</f>
        <v>7.6534000000000005E-2</v>
      </c>
      <c r="BC85" s="429">
        <f>'2M - SGS'!BC85</f>
        <v>9.4246999999999997E-2</v>
      </c>
      <c r="BD85" s="429">
        <f>'2M - SGS'!BD85</f>
        <v>7.5599E-2</v>
      </c>
      <c r="BE85" s="429">
        <f>'2M - SGS'!BE85</f>
        <v>9.6199999999999994E-2</v>
      </c>
      <c r="BF85" s="429">
        <f>'2M - SGS'!BF85</f>
        <v>7.7077999999999994E-2</v>
      </c>
      <c r="BG85" s="429">
        <f>'2M - SGS'!BG85</f>
        <v>8.1374000000000002E-2</v>
      </c>
      <c r="BH85" s="429">
        <f>'2M - SGS'!BH85</f>
        <v>9.4072000000000003E-2</v>
      </c>
      <c r="BI85" s="429">
        <f>'2M - SGS'!BI85</f>
        <v>7.6706999999999997E-2</v>
      </c>
      <c r="BJ85" s="429">
        <f>'2M - SGS'!BJ85</f>
        <v>8.4089999999999998E-2</v>
      </c>
      <c r="BK85" s="429">
        <f>'2M - SGS'!BK85</f>
        <v>9.3563999999999994E-2</v>
      </c>
      <c r="BL85" s="429">
        <f>'2M - SGS'!BL85</f>
        <v>7.2162000000000004E-2</v>
      </c>
      <c r="BM85" s="429">
        <f>'2M - SGS'!BM85</f>
        <v>7.8372999999999998E-2</v>
      </c>
      <c r="BN85" s="429">
        <f>'2M - SGS'!BN85</f>
        <v>7.6534000000000005E-2</v>
      </c>
      <c r="BO85" s="429">
        <f>'2M - SGS'!BO85</f>
        <v>9.4246999999999997E-2</v>
      </c>
      <c r="BP85" s="429">
        <f>'2M - SGS'!BP85</f>
        <v>7.5599E-2</v>
      </c>
      <c r="BQ85" s="429">
        <f>'2M - SGS'!BQ85</f>
        <v>9.6199999999999994E-2</v>
      </c>
      <c r="BR85" s="429">
        <f>'2M - SGS'!BR85</f>
        <v>7.7077999999999994E-2</v>
      </c>
      <c r="BS85" s="429">
        <f>'2M - SGS'!BS85</f>
        <v>8.1374000000000002E-2</v>
      </c>
      <c r="BT85" s="429">
        <f>'2M - SGS'!BT85</f>
        <v>9.4072000000000003E-2</v>
      </c>
      <c r="BU85" s="429">
        <f>'2M - SGS'!BU85</f>
        <v>7.6706999999999997E-2</v>
      </c>
      <c r="BV85" s="429">
        <f>'2M - SGS'!BV85</f>
        <v>8.4089999999999998E-2</v>
      </c>
      <c r="BW85" s="429">
        <f>'2M - SGS'!BW85</f>
        <v>9.3563999999999994E-2</v>
      </c>
      <c r="BX85" s="429">
        <f>'2M - SGS'!BX85</f>
        <v>7.2162000000000004E-2</v>
      </c>
      <c r="BY85" s="429">
        <f>'2M - SGS'!BY85</f>
        <v>7.8372999999999998E-2</v>
      </c>
      <c r="BZ85" s="429">
        <f>'2M - SGS'!BZ85</f>
        <v>7.6534000000000005E-2</v>
      </c>
      <c r="CA85" s="429">
        <f>'2M - SGS'!CA85</f>
        <v>9.4246999999999997E-2</v>
      </c>
      <c r="CB85" s="429">
        <f>'2M - SGS'!CB85</f>
        <v>7.5599E-2</v>
      </c>
      <c r="CC85" s="429">
        <f>'2M - SGS'!CC85</f>
        <v>9.6199999999999994E-2</v>
      </c>
      <c r="CD85" s="429">
        <f>'2M - SGS'!CD85</f>
        <v>7.7077999999999994E-2</v>
      </c>
      <c r="CE85" s="429">
        <f>'2M - SGS'!CE85</f>
        <v>8.1374000000000002E-2</v>
      </c>
      <c r="CF85" s="429">
        <f>'2M - SGS'!CF85</f>
        <v>9.4072000000000003E-2</v>
      </c>
      <c r="CG85" s="429">
        <f>'2M - SGS'!CG85</f>
        <v>7.6706999999999997E-2</v>
      </c>
      <c r="CH85" s="435">
        <f>'2M - SGS'!CH85</f>
        <v>8.4089999999999998E-2</v>
      </c>
      <c r="CJ85" s="427">
        <f t="shared" si="103"/>
        <v>1</v>
      </c>
    </row>
    <row r="86" spans="1:88" s="110" customFormat="1" ht="15.75" x14ac:dyDescent="0.25">
      <c r="A86" s="609"/>
      <c r="B86" s="14" t="str">
        <f t="shared" si="102"/>
        <v>Miscellaneous</v>
      </c>
      <c r="C86" s="429">
        <f>'2M - SGS'!C86</f>
        <v>8.5109000000000004E-2</v>
      </c>
      <c r="D86" s="429">
        <f>'2M - SGS'!D86</f>
        <v>7.7715000000000006E-2</v>
      </c>
      <c r="E86" s="429">
        <f>'2M - SGS'!E86</f>
        <v>8.6136000000000004E-2</v>
      </c>
      <c r="F86" s="429">
        <f>'2M - SGS'!F86</f>
        <v>7.9796000000000006E-2</v>
      </c>
      <c r="G86" s="429">
        <f>'2M - SGS'!G86</f>
        <v>8.5334999999999994E-2</v>
      </c>
      <c r="H86" s="429">
        <f>'2M - SGS'!H86</f>
        <v>8.1994999999999998E-2</v>
      </c>
      <c r="I86" s="429">
        <f>'2M - SGS'!I86</f>
        <v>8.4098999999999993E-2</v>
      </c>
      <c r="J86" s="429">
        <f>'2M - SGS'!J86</f>
        <v>8.4198999999999996E-2</v>
      </c>
      <c r="K86" s="429">
        <f>'2M - SGS'!K86</f>
        <v>8.2512000000000002E-2</v>
      </c>
      <c r="L86" s="429">
        <f>'2M - SGS'!L86</f>
        <v>8.5277000000000006E-2</v>
      </c>
      <c r="M86" s="429">
        <f>'2M - SGS'!M86</f>
        <v>8.2588999999999996E-2</v>
      </c>
      <c r="N86" s="429">
        <f>'2M - SGS'!N86</f>
        <v>8.5237999999999994E-2</v>
      </c>
      <c r="O86" s="429">
        <f>'2M - SGS'!O86</f>
        <v>8.5109000000000004E-2</v>
      </c>
      <c r="P86" s="429">
        <f>'2M - SGS'!P86</f>
        <v>7.7715000000000006E-2</v>
      </c>
      <c r="Q86" s="429">
        <f>'2M - SGS'!Q86</f>
        <v>8.6136000000000004E-2</v>
      </c>
      <c r="R86" s="429">
        <f>'2M - SGS'!R86</f>
        <v>7.9796000000000006E-2</v>
      </c>
      <c r="S86" s="429">
        <f>'2M - SGS'!S86</f>
        <v>8.5334999999999994E-2</v>
      </c>
      <c r="T86" s="429">
        <f>'2M - SGS'!T86</f>
        <v>8.1994999999999998E-2</v>
      </c>
      <c r="U86" s="429">
        <f>'2M - SGS'!U86</f>
        <v>8.4098999999999993E-2</v>
      </c>
      <c r="V86" s="429">
        <f>'2M - SGS'!V86</f>
        <v>8.4198999999999996E-2</v>
      </c>
      <c r="W86" s="429">
        <f>'2M - SGS'!W86</f>
        <v>8.2512000000000002E-2</v>
      </c>
      <c r="X86" s="429">
        <f>'2M - SGS'!X86</f>
        <v>8.5277000000000006E-2</v>
      </c>
      <c r="Y86" s="429">
        <f>'2M - SGS'!Y86</f>
        <v>8.2588999999999996E-2</v>
      </c>
      <c r="Z86" s="429">
        <f>'2M - SGS'!Z86</f>
        <v>8.5237999999999994E-2</v>
      </c>
      <c r="AA86" s="429">
        <f>'2M - SGS'!AA86</f>
        <v>8.5109000000000004E-2</v>
      </c>
      <c r="AB86" s="429">
        <f>'2M - SGS'!AB86</f>
        <v>7.7715000000000006E-2</v>
      </c>
      <c r="AC86" s="429">
        <f>'2M - SGS'!AC86</f>
        <v>8.6136000000000004E-2</v>
      </c>
      <c r="AD86" s="429">
        <f>'2M - SGS'!AD86</f>
        <v>7.9796000000000006E-2</v>
      </c>
      <c r="AE86" s="429">
        <f>'2M - SGS'!AE86</f>
        <v>8.5334999999999994E-2</v>
      </c>
      <c r="AF86" s="429">
        <f>'2M - SGS'!AF86</f>
        <v>8.1994999999999998E-2</v>
      </c>
      <c r="AG86" s="429">
        <f>'2M - SGS'!AG86</f>
        <v>8.4098999999999993E-2</v>
      </c>
      <c r="AH86" s="429">
        <f>'2M - SGS'!AH86</f>
        <v>8.4198999999999996E-2</v>
      </c>
      <c r="AI86" s="429">
        <f>'2M - SGS'!AI86</f>
        <v>8.2512000000000002E-2</v>
      </c>
      <c r="AJ86" s="429">
        <f>'2M - SGS'!AJ86</f>
        <v>8.5277000000000006E-2</v>
      </c>
      <c r="AK86" s="429">
        <f>'2M - SGS'!AK86</f>
        <v>8.2588999999999996E-2</v>
      </c>
      <c r="AL86" s="429">
        <f>'2M - SGS'!AL86</f>
        <v>8.5237999999999994E-2</v>
      </c>
      <c r="AM86" s="429">
        <f>'2M - SGS'!AM86</f>
        <v>8.5109000000000004E-2</v>
      </c>
      <c r="AN86" s="429">
        <f>'2M - SGS'!AN86</f>
        <v>7.7715000000000006E-2</v>
      </c>
      <c r="AO86" s="429">
        <f>'2M - SGS'!AO86</f>
        <v>8.6136000000000004E-2</v>
      </c>
      <c r="AP86" s="429">
        <f>'2M - SGS'!AP86</f>
        <v>7.9796000000000006E-2</v>
      </c>
      <c r="AQ86" s="429">
        <f>'2M - SGS'!AQ86</f>
        <v>8.5334999999999994E-2</v>
      </c>
      <c r="AR86" s="429">
        <f>'2M - SGS'!AR86</f>
        <v>8.1994999999999998E-2</v>
      </c>
      <c r="AS86" s="429">
        <f>'2M - SGS'!AS86</f>
        <v>8.4098999999999993E-2</v>
      </c>
      <c r="AT86" s="429">
        <f>'2M - SGS'!AT86</f>
        <v>8.4198999999999996E-2</v>
      </c>
      <c r="AU86" s="429">
        <f>'2M - SGS'!AU86</f>
        <v>8.2512000000000002E-2</v>
      </c>
      <c r="AV86" s="429">
        <f>'2M - SGS'!AV86</f>
        <v>8.5277000000000006E-2</v>
      </c>
      <c r="AW86" s="429">
        <f>'2M - SGS'!AW86</f>
        <v>8.2588999999999996E-2</v>
      </c>
      <c r="AX86" s="429">
        <f>'2M - SGS'!AX86</f>
        <v>8.5237999999999994E-2</v>
      </c>
      <c r="AY86" s="429">
        <f>'2M - SGS'!AY86</f>
        <v>8.5109000000000004E-2</v>
      </c>
      <c r="AZ86" s="429">
        <f>'2M - SGS'!AZ86</f>
        <v>7.7715000000000006E-2</v>
      </c>
      <c r="BA86" s="429">
        <f>'2M - SGS'!BA86</f>
        <v>8.6136000000000004E-2</v>
      </c>
      <c r="BB86" s="429">
        <f>'2M - SGS'!BB86</f>
        <v>7.9796000000000006E-2</v>
      </c>
      <c r="BC86" s="429">
        <f>'2M - SGS'!BC86</f>
        <v>8.5334999999999994E-2</v>
      </c>
      <c r="BD86" s="429">
        <f>'2M - SGS'!BD86</f>
        <v>8.1994999999999998E-2</v>
      </c>
      <c r="BE86" s="429">
        <f>'2M - SGS'!BE86</f>
        <v>8.4098999999999993E-2</v>
      </c>
      <c r="BF86" s="429">
        <f>'2M - SGS'!BF86</f>
        <v>8.4198999999999996E-2</v>
      </c>
      <c r="BG86" s="429">
        <f>'2M - SGS'!BG86</f>
        <v>8.2512000000000002E-2</v>
      </c>
      <c r="BH86" s="429">
        <f>'2M - SGS'!BH86</f>
        <v>8.5277000000000006E-2</v>
      </c>
      <c r="BI86" s="429">
        <f>'2M - SGS'!BI86</f>
        <v>8.2588999999999996E-2</v>
      </c>
      <c r="BJ86" s="429">
        <f>'2M - SGS'!BJ86</f>
        <v>8.5237999999999994E-2</v>
      </c>
      <c r="BK86" s="429">
        <f>'2M - SGS'!BK86</f>
        <v>8.5109000000000004E-2</v>
      </c>
      <c r="BL86" s="429">
        <f>'2M - SGS'!BL86</f>
        <v>7.7715000000000006E-2</v>
      </c>
      <c r="BM86" s="429">
        <f>'2M - SGS'!BM86</f>
        <v>8.6136000000000004E-2</v>
      </c>
      <c r="BN86" s="429">
        <f>'2M - SGS'!BN86</f>
        <v>7.9796000000000006E-2</v>
      </c>
      <c r="BO86" s="429">
        <f>'2M - SGS'!BO86</f>
        <v>8.5334999999999994E-2</v>
      </c>
      <c r="BP86" s="429">
        <f>'2M - SGS'!BP86</f>
        <v>8.1994999999999998E-2</v>
      </c>
      <c r="BQ86" s="429">
        <f>'2M - SGS'!BQ86</f>
        <v>8.4098999999999993E-2</v>
      </c>
      <c r="BR86" s="429">
        <f>'2M - SGS'!BR86</f>
        <v>8.4198999999999996E-2</v>
      </c>
      <c r="BS86" s="429">
        <f>'2M - SGS'!BS86</f>
        <v>8.2512000000000002E-2</v>
      </c>
      <c r="BT86" s="429">
        <f>'2M - SGS'!BT86</f>
        <v>8.5277000000000006E-2</v>
      </c>
      <c r="BU86" s="429">
        <f>'2M - SGS'!BU86</f>
        <v>8.2588999999999996E-2</v>
      </c>
      <c r="BV86" s="429">
        <f>'2M - SGS'!BV86</f>
        <v>8.5237999999999994E-2</v>
      </c>
      <c r="BW86" s="429">
        <f>'2M - SGS'!BW86</f>
        <v>8.5109000000000004E-2</v>
      </c>
      <c r="BX86" s="429">
        <f>'2M - SGS'!BX86</f>
        <v>7.7715000000000006E-2</v>
      </c>
      <c r="BY86" s="429">
        <f>'2M - SGS'!BY86</f>
        <v>8.6136000000000004E-2</v>
      </c>
      <c r="BZ86" s="429">
        <f>'2M - SGS'!BZ86</f>
        <v>7.9796000000000006E-2</v>
      </c>
      <c r="CA86" s="429">
        <f>'2M - SGS'!CA86</f>
        <v>8.5334999999999994E-2</v>
      </c>
      <c r="CB86" s="429">
        <f>'2M - SGS'!CB86</f>
        <v>8.1994999999999998E-2</v>
      </c>
      <c r="CC86" s="429">
        <f>'2M - SGS'!CC86</f>
        <v>8.4098999999999993E-2</v>
      </c>
      <c r="CD86" s="429">
        <f>'2M - SGS'!CD86</f>
        <v>8.4198999999999996E-2</v>
      </c>
      <c r="CE86" s="429">
        <f>'2M - SGS'!CE86</f>
        <v>8.2512000000000002E-2</v>
      </c>
      <c r="CF86" s="429">
        <f>'2M - SGS'!CF86</f>
        <v>8.5277000000000006E-2</v>
      </c>
      <c r="CG86" s="429">
        <f>'2M - SGS'!CG86</f>
        <v>8.2588999999999996E-2</v>
      </c>
      <c r="CH86" s="435">
        <f>'2M - SGS'!CH86</f>
        <v>8.5237999999999994E-2</v>
      </c>
      <c r="CJ86" s="427">
        <f t="shared" si="103"/>
        <v>1.0000000000000002</v>
      </c>
    </row>
    <row r="87" spans="1:88" s="110" customFormat="1" ht="15.75" x14ac:dyDescent="0.25">
      <c r="A87" s="609"/>
      <c r="B87" s="14" t="str">
        <f t="shared" si="102"/>
        <v>Motors</v>
      </c>
      <c r="C87" s="429">
        <f>'2M - SGS'!C87</f>
        <v>8.5109000000000004E-2</v>
      </c>
      <c r="D87" s="429">
        <f>'2M - SGS'!D87</f>
        <v>7.7715000000000006E-2</v>
      </c>
      <c r="E87" s="429">
        <f>'2M - SGS'!E87</f>
        <v>8.6136000000000004E-2</v>
      </c>
      <c r="F87" s="429">
        <f>'2M - SGS'!F87</f>
        <v>7.9796000000000006E-2</v>
      </c>
      <c r="G87" s="429">
        <f>'2M - SGS'!G87</f>
        <v>8.5334999999999994E-2</v>
      </c>
      <c r="H87" s="429">
        <f>'2M - SGS'!H87</f>
        <v>8.1994999999999998E-2</v>
      </c>
      <c r="I87" s="429">
        <f>'2M - SGS'!I87</f>
        <v>8.4098999999999993E-2</v>
      </c>
      <c r="J87" s="429">
        <f>'2M - SGS'!J87</f>
        <v>8.4198999999999996E-2</v>
      </c>
      <c r="K87" s="429">
        <f>'2M - SGS'!K87</f>
        <v>8.2512000000000002E-2</v>
      </c>
      <c r="L87" s="429">
        <f>'2M - SGS'!L87</f>
        <v>8.5277000000000006E-2</v>
      </c>
      <c r="M87" s="429">
        <f>'2M - SGS'!M87</f>
        <v>8.2588999999999996E-2</v>
      </c>
      <c r="N87" s="429">
        <f>'2M - SGS'!N87</f>
        <v>8.5237999999999994E-2</v>
      </c>
      <c r="O87" s="429">
        <f>'2M - SGS'!O87</f>
        <v>8.5109000000000004E-2</v>
      </c>
      <c r="P87" s="429">
        <f>'2M - SGS'!P87</f>
        <v>7.7715000000000006E-2</v>
      </c>
      <c r="Q87" s="429">
        <f>'2M - SGS'!Q87</f>
        <v>8.6136000000000004E-2</v>
      </c>
      <c r="R87" s="429">
        <f>'2M - SGS'!R87</f>
        <v>7.9796000000000006E-2</v>
      </c>
      <c r="S87" s="429">
        <f>'2M - SGS'!S87</f>
        <v>8.5334999999999994E-2</v>
      </c>
      <c r="T87" s="429">
        <f>'2M - SGS'!T87</f>
        <v>8.1994999999999998E-2</v>
      </c>
      <c r="U87" s="429">
        <f>'2M - SGS'!U87</f>
        <v>8.4098999999999993E-2</v>
      </c>
      <c r="V87" s="429">
        <f>'2M - SGS'!V87</f>
        <v>8.4198999999999996E-2</v>
      </c>
      <c r="W87" s="429">
        <f>'2M - SGS'!W87</f>
        <v>8.2512000000000002E-2</v>
      </c>
      <c r="X87" s="429">
        <f>'2M - SGS'!X87</f>
        <v>8.5277000000000006E-2</v>
      </c>
      <c r="Y87" s="429">
        <f>'2M - SGS'!Y87</f>
        <v>8.2588999999999996E-2</v>
      </c>
      <c r="Z87" s="429">
        <f>'2M - SGS'!Z87</f>
        <v>8.5237999999999994E-2</v>
      </c>
      <c r="AA87" s="429">
        <f>'2M - SGS'!AA87</f>
        <v>8.5109000000000004E-2</v>
      </c>
      <c r="AB87" s="429">
        <f>'2M - SGS'!AB87</f>
        <v>7.7715000000000006E-2</v>
      </c>
      <c r="AC87" s="429">
        <f>'2M - SGS'!AC87</f>
        <v>8.6136000000000004E-2</v>
      </c>
      <c r="AD87" s="429">
        <f>'2M - SGS'!AD87</f>
        <v>7.9796000000000006E-2</v>
      </c>
      <c r="AE87" s="429">
        <f>'2M - SGS'!AE87</f>
        <v>8.5334999999999994E-2</v>
      </c>
      <c r="AF87" s="429">
        <f>'2M - SGS'!AF87</f>
        <v>8.1994999999999998E-2</v>
      </c>
      <c r="AG87" s="429">
        <f>'2M - SGS'!AG87</f>
        <v>8.4098999999999993E-2</v>
      </c>
      <c r="AH87" s="429">
        <f>'2M - SGS'!AH87</f>
        <v>8.4198999999999996E-2</v>
      </c>
      <c r="AI87" s="429">
        <f>'2M - SGS'!AI87</f>
        <v>8.2512000000000002E-2</v>
      </c>
      <c r="AJ87" s="429">
        <f>'2M - SGS'!AJ87</f>
        <v>8.5277000000000006E-2</v>
      </c>
      <c r="AK87" s="429">
        <f>'2M - SGS'!AK87</f>
        <v>8.2588999999999996E-2</v>
      </c>
      <c r="AL87" s="429">
        <f>'2M - SGS'!AL87</f>
        <v>8.5237999999999994E-2</v>
      </c>
      <c r="AM87" s="429">
        <f>'2M - SGS'!AM87</f>
        <v>8.5109000000000004E-2</v>
      </c>
      <c r="AN87" s="429">
        <f>'2M - SGS'!AN87</f>
        <v>7.7715000000000006E-2</v>
      </c>
      <c r="AO87" s="429">
        <f>'2M - SGS'!AO87</f>
        <v>8.6136000000000004E-2</v>
      </c>
      <c r="AP87" s="429">
        <f>'2M - SGS'!AP87</f>
        <v>7.9796000000000006E-2</v>
      </c>
      <c r="AQ87" s="429">
        <f>'2M - SGS'!AQ87</f>
        <v>8.5334999999999994E-2</v>
      </c>
      <c r="AR87" s="429">
        <f>'2M - SGS'!AR87</f>
        <v>8.1994999999999998E-2</v>
      </c>
      <c r="AS87" s="429">
        <f>'2M - SGS'!AS87</f>
        <v>8.4098999999999993E-2</v>
      </c>
      <c r="AT87" s="429">
        <f>'2M - SGS'!AT87</f>
        <v>8.4198999999999996E-2</v>
      </c>
      <c r="AU87" s="429">
        <f>'2M - SGS'!AU87</f>
        <v>8.2512000000000002E-2</v>
      </c>
      <c r="AV87" s="429">
        <f>'2M - SGS'!AV87</f>
        <v>8.5277000000000006E-2</v>
      </c>
      <c r="AW87" s="429">
        <f>'2M - SGS'!AW87</f>
        <v>8.2588999999999996E-2</v>
      </c>
      <c r="AX87" s="429">
        <f>'2M - SGS'!AX87</f>
        <v>8.5237999999999994E-2</v>
      </c>
      <c r="AY87" s="429">
        <f>'2M - SGS'!AY87</f>
        <v>8.5109000000000004E-2</v>
      </c>
      <c r="AZ87" s="429">
        <f>'2M - SGS'!AZ87</f>
        <v>7.7715000000000006E-2</v>
      </c>
      <c r="BA87" s="429">
        <f>'2M - SGS'!BA87</f>
        <v>8.6136000000000004E-2</v>
      </c>
      <c r="BB87" s="429">
        <f>'2M - SGS'!BB87</f>
        <v>7.9796000000000006E-2</v>
      </c>
      <c r="BC87" s="429">
        <f>'2M - SGS'!BC87</f>
        <v>8.5334999999999994E-2</v>
      </c>
      <c r="BD87" s="429">
        <f>'2M - SGS'!BD87</f>
        <v>8.1994999999999998E-2</v>
      </c>
      <c r="BE87" s="429">
        <f>'2M - SGS'!BE87</f>
        <v>8.4098999999999993E-2</v>
      </c>
      <c r="BF87" s="429">
        <f>'2M - SGS'!BF87</f>
        <v>8.4198999999999996E-2</v>
      </c>
      <c r="BG87" s="429">
        <f>'2M - SGS'!BG87</f>
        <v>8.2512000000000002E-2</v>
      </c>
      <c r="BH87" s="429">
        <f>'2M - SGS'!BH87</f>
        <v>8.5277000000000006E-2</v>
      </c>
      <c r="BI87" s="429">
        <f>'2M - SGS'!BI87</f>
        <v>8.2588999999999996E-2</v>
      </c>
      <c r="BJ87" s="429">
        <f>'2M - SGS'!BJ87</f>
        <v>8.5237999999999994E-2</v>
      </c>
      <c r="BK87" s="429">
        <f>'2M - SGS'!BK87</f>
        <v>8.5109000000000004E-2</v>
      </c>
      <c r="BL87" s="429">
        <f>'2M - SGS'!BL87</f>
        <v>7.7715000000000006E-2</v>
      </c>
      <c r="BM87" s="429">
        <f>'2M - SGS'!BM87</f>
        <v>8.6136000000000004E-2</v>
      </c>
      <c r="BN87" s="429">
        <f>'2M - SGS'!BN87</f>
        <v>7.9796000000000006E-2</v>
      </c>
      <c r="BO87" s="429">
        <f>'2M - SGS'!BO87</f>
        <v>8.5334999999999994E-2</v>
      </c>
      <c r="BP87" s="429">
        <f>'2M - SGS'!BP87</f>
        <v>8.1994999999999998E-2</v>
      </c>
      <c r="BQ87" s="429">
        <f>'2M - SGS'!BQ87</f>
        <v>8.4098999999999993E-2</v>
      </c>
      <c r="BR87" s="429">
        <f>'2M - SGS'!BR87</f>
        <v>8.4198999999999996E-2</v>
      </c>
      <c r="BS87" s="429">
        <f>'2M - SGS'!BS87</f>
        <v>8.2512000000000002E-2</v>
      </c>
      <c r="BT87" s="429">
        <f>'2M - SGS'!BT87</f>
        <v>8.5277000000000006E-2</v>
      </c>
      <c r="BU87" s="429">
        <f>'2M - SGS'!BU87</f>
        <v>8.2588999999999996E-2</v>
      </c>
      <c r="BV87" s="429">
        <f>'2M - SGS'!BV87</f>
        <v>8.5237999999999994E-2</v>
      </c>
      <c r="BW87" s="429">
        <f>'2M - SGS'!BW87</f>
        <v>8.5109000000000004E-2</v>
      </c>
      <c r="BX87" s="429">
        <f>'2M - SGS'!BX87</f>
        <v>7.7715000000000006E-2</v>
      </c>
      <c r="BY87" s="429">
        <f>'2M - SGS'!BY87</f>
        <v>8.6136000000000004E-2</v>
      </c>
      <c r="BZ87" s="429">
        <f>'2M - SGS'!BZ87</f>
        <v>7.9796000000000006E-2</v>
      </c>
      <c r="CA87" s="429">
        <f>'2M - SGS'!CA87</f>
        <v>8.5334999999999994E-2</v>
      </c>
      <c r="CB87" s="429">
        <f>'2M - SGS'!CB87</f>
        <v>8.1994999999999998E-2</v>
      </c>
      <c r="CC87" s="429">
        <f>'2M - SGS'!CC87</f>
        <v>8.4098999999999993E-2</v>
      </c>
      <c r="CD87" s="429">
        <f>'2M - SGS'!CD87</f>
        <v>8.4198999999999996E-2</v>
      </c>
      <c r="CE87" s="429">
        <f>'2M - SGS'!CE87</f>
        <v>8.2512000000000002E-2</v>
      </c>
      <c r="CF87" s="429">
        <f>'2M - SGS'!CF87</f>
        <v>8.5277000000000006E-2</v>
      </c>
      <c r="CG87" s="429">
        <f>'2M - SGS'!CG87</f>
        <v>8.2588999999999996E-2</v>
      </c>
      <c r="CH87" s="435">
        <f>'2M - SGS'!CH87</f>
        <v>8.5237999999999994E-2</v>
      </c>
      <c r="CJ87" s="427">
        <f t="shared" si="103"/>
        <v>1.0000000000000002</v>
      </c>
    </row>
    <row r="88" spans="1:88" s="110" customFormat="1" ht="15.75" x14ac:dyDescent="0.25">
      <c r="A88" s="609"/>
      <c r="B88" s="14" t="str">
        <f t="shared" si="102"/>
        <v>Process</v>
      </c>
      <c r="C88" s="429">
        <f>'2M - SGS'!C88</f>
        <v>8.5109000000000004E-2</v>
      </c>
      <c r="D88" s="429">
        <f>'2M - SGS'!D88</f>
        <v>7.7715000000000006E-2</v>
      </c>
      <c r="E88" s="429">
        <f>'2M - SGS'!E88</f>
        <v>8.6136000000000004E-2</v>
      </c>
      <c r="F88" s="429">
        <f>'2M - SGS'!F88</f>
        <v>7.9796000000000006E-2</v>
      </c>
      <c r="G88" s="429">
        <f>'2M - SGS'!G88</f>
        <v>8.5334999999999994E-2</v>
      </c>
      <c r="H88" s="429">
        <f>'2M - SGS'!H88</f>
        <v>8.1994999999999998E-2</v>
      </c>
      <c r="I88" s="429">
        <f>'2M - SGS'!I88</f>
        <v>8.4098999999999993E-2</v>
      </c>
      <c r="J88" s="429">
        <f>'2M - SGS'!J88</f>
        <v>8.4198999999999996E-2</v>
      </c>
      <c r="K88" s="429">
        <f>'2M - SGS'!K88</f>
        <v>8.2512000000000002E-2</v>
      </c>
      <c r="L88" s="429">
        <f>'2M - SGS'!L88</f>
        <v>8.5277000000000006E-2</v>
      </c>
      <c r="M88" s="429">
        <f>'2M - SGS'!M88</f>
        <v>8.2588999999999996E-2</v>
      </c>
      <c r="N88" s="429">
        <f>'2M - SGS'!N88</f>
        <v>8.5237999999999994E-2</v>
      </c>
      <c r="O88" s="429">
        <f>'2M - SGS'!O88</f>
        <v>8.5109000000000004E-2</v>
      </c>
      <c r="P88" s="429">
        <f>'2M - SGS'!P88</f>
        <v>7.7715000000000006E-2</v>
      </c>
      <c r="Q88" s="429">
        <f>'2M - SGS'!Q88</f>
        <v>8.6136000000000004E-2</v>
      </c>
      <c r="R88" s="429">
        <f>'2M - SGS'!R88</f>
        <v>7.9796000000000006E-2</v>
      </c>
      <c r="S88" s="429">
        <f>'2M - SGS'!S88</f>
        <v>8.5334999999999994E-2</v>
      </c>
      <c r="T88" s="429">
        <f>'2M - SGS'!T88</f>
        <v>8.1994999999999998E-2</v>
      </c>
      <c r="U88" s="429">
        <f>'2M - SGS'!U88</f>
        <v>8.4098999999999993E-2</v>
      </c>
      <c r="V88" s="429">
        <f>'2M - SGS'!V88</f>
        <v>8.4198999999999996E-2</v>
      </c>
      <c r="W88" s="429">
        <f>'2M - SGS'!W88</f>
        <v>8.2512000000000002E-2</v>
      </c>
      <c r="X88" s="429">
        <f>'2M - SGS'!X88</f>
        <v>8.5277000000000006E-2</v>
      </c>
      <c r="Y88" s="429">
        <f>'2M - SGS'!Y88</f>
        <v>8.2588999999999996E-2</v>
      </c>
      <c r="Z88" s="429">
        <f>'2M - SGS'!Z88</f>
        <v>8.5237999999999994E-2</v>
      </c>
      <c r="AA88" s="429">
        <f>'2M - SGS'!AA88</f>
        <v>8.5109000000000004E-2</v>
      </c>
      <c r="AB88" s="429">
        <f>'2M - SGS'!AB88</f>
        <v>7.7715000000000006E-2</v>
      </c>
      <c r="AC88" s="429">
        <f>'2M - SGS'!AC88</f>
        <v>8.6136000000000004E-2</v>
      </c>
      <c r="AD88" s="429">
        <f>'2M - SGS'!AD88</f>
        <v>7.9796000000000006E-2</v>
      </c>
      <c r="AE88" s="429">
        <f>'2M - SGS'!AE88</f>
        <v>8.5334999999999994E-2</v>
      </c>
      <c r="AF88" s="429">
        <f>'2M - SGS'!AF88</f>
        <v>8.1994999999999998E-2</v>
      </c>
      <c r="AG88" s="429">
        <f>'2M - SGS'!AG88</f>
        <v>8.4098999999999993E-2</v>
      </c>
      <c r="AH88" s="429">
        <f>'2M - SGS'!AH88</f>
        <v>8.4198999999999996E-2</v>
      </c>
      <c r="AI88" s="429">
        <f>'2M - SGS'!AI88</f>
        <v>8.2512000000000002E-2</v>
      </c>
      <c r="AJ88" s="429">
        <f>'2M - SGS'!AJ88</f>
        <v>8.5277000000000006E-2</v>
      </c>
      <c r="AK88" s="429">
        <f>'2M - SGS'!AK88</f>
        <v>8.2588999999999996E-2</v>
      </c>
      <c r="AL88" s="429">
        <f>'2M - SGS'!AL88</f>
        <v>8.5237999999999994E-2</v>
      </c>
      <c r="AM88" s="429">
        <f>'2M - SGS'!AM88</f>
        <v>8.5109000000000004E-2</v>
      </c>
      <c r="AN88" s="429">
        <f>'2M - SGS'!AN88</f>
        <v>7.7715000000000006E-2</v>
      </c>
      <c r="AO88" s="429">
        <f>'2M - SGS'!AO88</f>
        <v>8.6136000000000004E-2</v>
      </c>
      <c r="AP88" s="429">
        <f>'2M - SGS'!AP88</f>
        <v>7.9796000000000006E-2</v>
      </c>
      <c r="AQ88" s="429">
        <f>'2M - SGS'!AQ88</f>
        <v>8.5334999999999994E-2</v>
      </c>
      <c r="AR88" s="429">
        <f>'2M - SGS'!AR88</f>
        <v>8.1994999999999998E-2</v>
      </c>
      <c r="AS88" s="429">
        <f>'2M - SGS'!AS88</f>
        <v>8.4098999999999993E-2</v>
      </c>
      <c r="AT88" s="429">
        <f>'2M - SGS'!AT88</f>
        <v>8.4198999999999996E-2</v>
      </c>
      <c r="AU88" s="429">
        <f>'2M - SGS'!AU88</f>
        <v>8.2512000000000002E-2</v>
      </c>
      <c r="AV88" s="429">
        <f>'2M - SGS'!AV88</f>
        <v>8.5277000000000006E-2</v>
      </c>
      <c r="AW88" s="429">
        <f>'2M - SGS'!AW88</f>
        <v>8.2588999999999996E-2</v>
      </c>
      <c r="AX88" s="429">
        <f>'2M - SGS'!AX88</f>
        <v>8.5237999999999994E-2</v>
      </c>
      <c r="AY88" s="429">
        <f>'2M - SGS'!AY88</f>
        <v>8.5109000000000004E-2</v>
      </c>
      <c r="AZ88" s="429">
        <f>'2M - SGS'!AZ88</f>
        <v>7.7715000000000006E-2</v>
      </c>
      <c r="BA88" s="429">
        <f>'2M - SGS'!BA88</f>
        <v>8.6136000000000004E-2</v>
      </c>
      <c r="BB88" s="429">
        <f>'2M - SGS'!BB88</f>
        <v>7.9796000000000006E-2</v>
      </c>
      <c r="BC88" s="429">
        <f>'2M - SGS'!BC88</f>
        <v>8.5334999999999994E-2</v>
      </c>
      <c r="BD88" s="429">
        <f>'2M - SGS'!BD88</f>
        <v>8.1994999999999998E-2</v>
      </c>
      <c r="BE88" s="429">
        <f>'2M - SGS'!BE88</f>
        <v>8.4098999999999993E-2</v>
      </c>
      <c r="BF88" s="429">
        <f>'2M - SGS'!BF88</f>
        <v>8.4198999999999996E-2</v>
      </c>
      <c r="BG88" s="429">
        <f>'2M - SGS'!BG88</f>
        <v>8.2512000000000002E-2</v>
      </c>
      <c r="BH88" s="429">
        <f>'2M - SGS'!BH88</f>
        <v>8.5277000000000006E-2</v>
      </c>
      <c r="BI88" s="429">
        <f>'2M - SGS'!BI88</f>
        <v>8.2588999999999996E-2</v>
      </c>
      <c r="BJ88" s="429">
        <f>'2M - SGS'!BJ88</f>
        <v>8.5237999999999994E-2</v>
      </c>
      <c r="BK88" s="429">
        <f>'2M - SGS'!BK88</f>
        <v>8.5109000000000004E-2</v>
      </c>
      <c r="BL88" s="429">
        <f>'2M - SGS'!BL88</f>
        <v>7.7715000000000006E-2</v>
      </c>
      <c r="BM88" s="429">
        <f>'2M - SGS'!BM88</f>
        <v>8.6136000000000004E-2</v>
      </c>
      <c r="BN88" s="429">
        <f>'2M - SGS'!BN88</f>
        <v>7.9796000000000006E-2</v>
      </c>
      <c r="BO88" s="429">
        <f>'2M - SGS'!BO88</f>
        <v>8.5334999999999994E-2</v>
      </c>
      <c r="BP88" s="429">
        <f>'2M - SGS'!BP88</f>
        <v>8.1994999999999998E-2</v>
      </c>
      <c r="BQ88" s="429">
        <f>'2M - SGS'!BQ88</f>
        <v>8.4098999999999993E-2</v>
      </c>
      <c r="BR88" s="429">
        <f>'2M - SGS'!BR88</f>
        <v>8.4198999999999996E-2</v>
      </c>
      <c r="BS88" s="429">
        <f>'2M - SGS'!BS88</f>
        <v>8.2512000000000002E-2</v>
      </c>
      <c r="BT88" s="429">
        <f>'2M - SGS'!BT88</f>
        <v>8.5277000000000006E-2</v>
      </c>
      <c r="BU88" s="429">
        <f>'2M - SGS'!BU88</f>
        <v>8.2588999999999996E-2</v>
      </c>
      <c r="BV88" s="429">
        <f>'2M - SGS'!BV88</f>
        <v>8.5237999999999994E-2</v>
      </c>
      <c r="BW88" s="429">
        <f>'2M - SGS'!BW88</f>
        <v>8.5109000000000004E-2</v>
      </c>
      <c r="BX88" s="429">
        <f>'2M - SGS'!BX88</f>
        <v>7.7715000000000006E-2</v>
      </c>
      <c r="BY88" s="429">
        <f>'2M - SGS'!BY88</f>
        <v>8.6136000000000004E-2</v>
      </c>
      <c r="BZ88" s="429">
        <f>'2M - SGS'!BZ88</f>
        <v>7.9796000000000006E-2</v>
      </c>
      <c r="CA88" s="429">
        <f>'2M - SGS'!CA88</f>
        <v>8.5334999999999994E-2</v>
      </c>
      <c r="CB88" s="429">
        <f>'2M - SGS'!CB88</f>
        <v>8.1994999999999998E-2</v>
      </c>
      <c r="CC88" s="429">
        <f>'2M - SGS'!CC88</f>
        <v>8.4098999999999993E-2</v>
      </c>
      <c r="CD88" s="429">
        <f>'2M - SGS'!CD88</f>
        <v>8.4198999999999996E-2</v>
      </c>
      <c r="CE88" s="429">
        <f>'2M - SGS'!CE88</f>
        <v>8.2512000000000002E-2</v>
      </c>
      <c r="CF88" s="429">
        <f>'2M - SGS'!CF88</f>
        <v>8.5277000000000006E-2</v>
      </c>
      <c r="CG88" s="429">
        <f>'2M - SGS'!CG88</f>
        <v>8.2588999999999996E-2</v>
      </c>
      <c r="CH88" s="435">
        <f>'2M - SGS'!CH88</f>
        <v>8.5237999999999994E-2</v>
      </c>
      <c r="CJ88" s="427">
        <f t="shared" si="103"/>
        <v>1.0000000000000002</v>
      </c>
    </row>
    <row r="89" spans="1:88" s="110" customFormat="1" ht="15.75" x14ac:dyDescent="0.25">
      <c r="A89" s="609"/>
      <c r="B89" s="14" t="str">
        <f t="shared" si="102"/>
        <v>Refrigeration</v>
      </c>
      <c r="C89" s="429">
        <f>'2M - SGS'!C89</f>
        <v>8.3486000000000005E-2</v>
      </c>
      <c r="D89" s="429">
        <f>'2M - SGS'!D89</f>
        <v>7.6158000000000003E-2</v>
      </c>
      <c r="E89" s="429">
        <f>'2M - SGS'!E89</f>
        <v>8.3346000000000003E-2</v>
      </c>
      <c r="F89" s="429">
        <f>'2M - SGS'!F89</f>
        <v>8.0782999999999994E-2</v>
      </c>
      <c r="G89" s="429">
        <f>'2M - SGS'!G89</f>
        <v>8.5133E-2</v>
      </c>
      <c r="H89" s="429">
        <f>'2M - SGS'!H89</f>
        <v>8.4294999999999995E-2</v>
      </c>
      <c r="I89" s="429">
        <f>'2M - SGS'!I89</f>
        <v>8.7456999999999993E-2</v>
      </c>
      <c r="J89" s="429">
        <f>'2M - SGS'!J89</f>
        <v>8.7230000000000002E-2</v>
      </c>
      <c r="K89" s="429">
        <f>'2M - SGS'!K89</f>
        <v>8.3319000000000004E-2</v>
      </c>
      <c r="L89" s="429">
        <f>'2M - SGS'!L89</f>
        <v>8.4562999999999999E-2</v>
      </c>
      <c r="M89" s="429">
        <f>'2M - SGS'!M89</f>
        <v>8.1112000000000004E-2</v>
      </c>
      <c r="N89" s="429">
        <f>'2M - SGS'!N89</f>
        <v>8.3117999999999997E-2</v>
      </c>
      <c r="O89" s="429">
        <f>'2M - SGS'!O89</f>
        <v>8.3486000000000005E-2</v>
      </c>
      <c r="P89" s="429">
        <f>'2M - SGS'!P89</f>
        <v>7.6158000000000003E-2</v>
      </c>
      <c r="Q89" s="429">
        <f>'2M - SGS'!Q89</f>
        <v>8.3346000000000003E-2</v>
      </c>
      <c r="R89" s="429">
        <f>'2M - SGS'!R89</f>
        <v>8.0782999999999994E-2</v>
      </c>
      <c r="S89" s="429">
        <f>'2M - SGS'!S89</f>
        <v>8.5133E-2</v>
      </c>
      <c r="T89" s="429">
        <f>'2M - SGS'!T89</f>
        <v>8.4294999999999995E-2</v>
      </c>
      <c r="U89" s="429">
        <f>'2M - SGS'!U89</f>
        <v>8.7456999999999993E-2</v>
      </c>
      <c r="V89" s="429">
        <f>'2M - SGS'!V89</f>
        <v>8.7230000000000002E-2</v>
      </c>
      <c r="W89" s="429">
        <f>'2M - SGS'!W89</f>
        <v>8.3319000000000004E-2</v>
      </c>
      <c r="X89" s="429">
        <f>'2M - SGS'!X89</f>
        <v>8.4562999999999999E-2</v>
      </c>
      <c r="Y89" s="429">
        <f>'2M - SGS'!Y89</f>
        <v>8.1112000000000004E-2</v>
      </c>
      <c r="Z89" s="429">
        <f>'2M - SGS'!Z89</f>
        <v>8.3117999999999997E-2</v>
      </c>
      <c r="AA89" s="429">
        <f>'2M - SGS'!AA89</f>
        <v>8.3486000000000005E-2</v>
      </c>
      <c r="AB89" s="429">
        <f>'2M - SGS'!AB89</f>
        <v>7.6158000000000003E-2</v>
      </c>
      <c r="AC89" s="429">
        <f>'2M - SGS'!AC89</f>
        <v>8.3346000000000003E-2</v>
      </c>
      <c r="AD89" s="429">
        <f>'2M - SGS'!AD89</f>
        <v>8.0782999999999994E-2</v>
      </c>
      <c r="AE89" s="429">
        <f>'2M - SGS'!AE89</f>
        <v>8.5133E-2</v>
      </c>
      <c r="AF89" s="429">
        <f>'2M - SGS'!AF89</f>
        <v>8.4294999999999995E-2</v>
      </c>
      <c r="AG89" s="429">
        <f>'2M - SGS'!AG89</f>
        <v>8.7456999999999993E-2</v>
      </c>
      <c r="AH89" s="429">
        <f>'2M - SGS'!AH89</f>
        <v>8.7230000000000002E-2</v>
      </c>
      <c r="AI89" s="429">
        <f>'2M - SGS'!AI89</f>
        <v>8.3319000000000004E-2</v>
      </c>
      <c r="AJ89" s="429">
        <f>'2M - SGS'!AJ89</f>
        <v>8.4562999999999999E-2</v>
      </c>
      <c r="AK89" s="429">
        <f>'2M - SGS'!AK89</f>
        <v>8.1112000000000004E-2</v>
      </c>
      <c r="AL89" s="429">
        <f>'2M - SGS'!AL89</f>
        <v>8.3117999999999997E-2</v>
      </c>
      <c r="AM89" s="429">
        <f>'2M - SGS'!AM89</f>
        <v>8.3486000000000005E-2</v>
      </c>
      <c r="AN89" s="429">
        <f>'2M - SGS'!AN89</f>
        <v>7.6158000000000003E-2</v>
      </c>
      <c r="AO89" s="429">
        <f>'2M - SGS'!AO89</f>
        <v>8.3346000000000003E-2</v>
      </c>
      <c r="AP89" s="429">
        <f>'2M - SGS'!AP89</f>
        <v>8.0782999999999994E-2</v>
      </c>
      <c r="AQ89" s="429">
        <f>'2M - SGS'!AQ89</f>
        <v>8.5133E-2</v>
      </c>
      <c r="AR89" s="429">
        <f>'2M - SGS'!AR89</f>
        <v>8.4294999999999995E-2</v>
      </c>
      <c r="AS89" s="429">
        <f>'2M - SGS'!AS89</f>
        <v>8.7456999999999993E-2</v>
      </c>
      <c r="AT89" s="429">
        <f>'2M - SGS'!AT89</f>
        <v>8.7230000000000002E-2</v>
      </c>
      <c r="AU89" s="429">
        <f>'2M - SGS'!AU89</f>
        <v>8.3319000000000004E-2</v>
      </c>
      <c r="AV89" s="429">
        <f>'2M - SGS'!AV89</f>
        <v>8.4562999999999999E-2</v>
      </c>
      <c r="AW89" s="429">
        <f>'2M - SGS'!AW89</f>
        <v>8.1112000000000004E-2</v>
      </c>
      <c r="AX89" s="429">
        <f>'2M - SGS'!AX89</f>
        <v>8.3117999999999997E-2</v>
      </c>
      <c r="AY89" s="429">
        <f>'2M - SGS'!AY89</f>
        <v>8.3486000000000005E-2</v>
      </c>
      <c r="AZ89" s="429">
        <f>'2M - SGS'!AZ89</f>
        <v>7.6158000000000003E-2</v>
      </c>
      <c r="BA89" s="429">
        <f>'2M - SGS'!BA89</f>
        <v>8.3346000000000003E-2</v>
      </c>
      <c r="BB89" s="429">
        <f>'2M - SGS'!BB89</f>
        <v>8.0782999999999994E-2</v>
      </c>
      <c r="BC89" s="429">
        <f>'2M - SGS'!BC89</f>
        <v>8.5133E-2</v>
      </c>
      <c r="BD89" s="429">
        <f>'2M - SGS'!BD89</f>
        <v>8.4294999999999995E-2</v>
      </c>
      <c r="BE89" s="429">
        <f>'2M - SGS'!BE89</f>
        <v>8.7456999999999993E-2</v>
      </c>
      <c r="BF89" s="429">
        <f>'2M - SGS'!BF89</f>
        <v>8.7230000000000002E-2</v>
      </c>
      <c r="BG89" s="429">
        <f>'2M - SGS'!BG89</f>
        <v>8.3319000000000004E-2</v>
      </c>
      <c r="BH89" s="429">
        <f>'2M - SGS'!BH89</f>
        <v>8.4562999999999999E-2</v>
      </c>
      <c r="BI89" s="429">
        <f>'2M - SGS'!BI89</f>
        <v>8.1112000000000004E-2</v>
      </c>
      <c r="BJ89" s="429">
        <f>'2M - SGS'!BJ89</f>
        <v>8.3117999999999997E-2</v>
      </c>
      <c r="BK89" s="429">
        <f>'2M - SGS'!BK89</f>
        <v>8.3486000000000005E-2</v>
      </c>
      <c r="BL89" s="429">
        <f>'2M - SGS'!BL89</f>
        <v>7.6158000000000003E-2</v>
      </c>
      <c r="BM89" s="429">
        <f>'2M - SGS'!BM89</f>
        <v>8.3346000000000003E-2</v>
      </c>
      <c r="BN89" s="429">
        <f>'2M - SGS'!BN89</f>
        <v>8.0782999999999994E-2</v>
      </c>
      <c r="BO89" s="429">
        <f>'2M - SGS'!BO89</f>
        <v>8.5133E-2</v>
      </c>
      <c r="BP89" s="429">
        <f>'2M - SGS'!BP89</f>
        <v>8.4294999999999995E-2</v>
      </c>
      <c r="BQ89" s="429">
        <f>'2M - SGS'!BQ89</f>
        <v>8.7456999999999993E-2</v>
      </c>
      <c r="BR89" s="429">
        <f>'2M - SGS'!BR89</f>
        <v>8.7230000000000002E-2</v>
      </c>
      <c r="BS89" s="429">
        <f>'2M - SGS'!BS89</f>
        <v>8.3319000000000004E-2</v>
      </c>
      <c r="BT89" s="429">
        <f>'2M - SGS'!BT89</f>
        <v>8.4562999999999999E-2</v>
      </c>
      <c r="BU89" s="429">
        <f>'2M - SGS'!BU89</f>
        <v>8.1112000000000004E-2</v>
      </c>
      <c r="BV89" s="429">
        <f>'2M - SGS'!BV89</f>
        <v>8.3117999999999997E-2</v>
      </c>
      <c r="BW89" s="429">
        <f>'2M - SGS'!BW89</f>
        <v>8.3486000000000005E-2</v>
      </c>
      <c r="BX89" s="429">
        <f>'2M - SGS'!BX89</f>
        <v>7.6158000000000003E-2</v>
      </c>
      <c r="BY89" s="429">
        <f>'2M - SGS'!BY89</f>
        <v>8.3346000000000003E-2</v>
      </c>
      <c r="BZ89" s="429">
        <f>'2M - SGS'!BZ89</f>
        <v>8.0782999999999994E-2</v>
      </c>
      <c r="CA89" s="429">
        <f>'2M - SGS'!CA89</f>
        <v>8.5133E-2</v>
      </c>
      <c r="CB89" s="429">
        <f>'2M - SGS'!CB89</f>
        <v>8.4294999999999995E-2</v>
      </c>
      <c r="CC89" s="429">
        <f>'2M - SGS'!CC89</f>
        <v>8.7456999999999993E-2</v>
      </c>
      <c r="CD89" s="429">
        <f>'2M - SGS'!CD89</f>
        <v>8.7230000000000002E-2</v>
      </c>
      <c r="CE89" s="429">
        <f>'2M - SGS'!CE89</f>
        <v>8.3319000000000004E-2</v>
      </c>
      <c r="CF89" s="429">
        <f>'2M - SGS'!CF89</f>
        <v>8.4562999999999999E-2</v>
      </c>
      <c r="CG89" s="429">
        <f>'2M - SGS'!CG89</f>
        <v>8.1112000000000004E-2</v>
      </c>
      <c r="CH89" s="435">
        <f>'2M - SGS'!CH89</f>
        <v>8.3117999999999997E-2</v>
      </c>
      <c r="CJ89" s="427">
        <f t="shared" si="103"/>
        <v>1</v>
      </c>
    </row>
    <row r="90" spans="1:88" s="110" customFormat="1" ht="16.5" thickBot="1" x14ac:dyDescent="0.3">
      <c r="A90" s="610"/>
      <c r="B90" s="15" t="str">
        <f t="shared" si="102"/>
        <v>Water Heating</v>
      </c>
      <c r="C90" s="436">
        <f>'2M - SGS'!C90</f>
        <v>0.108255</v>
      </c>
      <c r="D90" s="436">
        <f>'2M - SGS'!D90</f>
        <v>9.1078000000000006E-2</v>
      </c>
      <c r="E90" s="436">
        <f>'2M - SGS'!E90</f>
        <v>8.5239999999999996E-2</v>
      </c>
      <c r="F90" s="436">
        <f>'2M - SGS'!F90</f>
        <v>7.2980000000000003E-2</v>
      </c>
      <c r="G90" s="436">
        <f>'2M - SGS'!G90</f>
        <v>7.9849000000000003E-2</v>
      </c>
      <c r="H90" s="436">
        <f>'2M - SGS'!H90</f>
        <v>7.2720999999999994E-2</v>
      </c>
      <c r="I90" s="436">
        <f>'2M - SGS'!I90</f>
        <v>7.4929999999999997E-2</v>
      </c>
      <c r="J90" s="436">
        <f>'2M - SGS'!J90</f>
        <v>7.5861999999999999E-2</v>
      </c>
      <c r="K90" s="436">
        <f>'2M - SGS'!K90</f>
        <v>7.5733999999999996E-2</v>
      </c>
      <c r="L90" s="436">
        <f>'2M - SGS'!L90</f>
        <v>8.2808000000000007E-2</v>
      </c>
      <c r="M90" s="436">
        <f>'2M - SGS'!M90</f>
        <v>8.6345000000000005E-2</v>
      </c>
      <c r="N90" s="436">
        <f>'2M - SGS'!N90</f>
        <v>9.4198000000000004E-2</v>
      </c>
      <c r="O90" s="436">
        <f>'2M - SGS'!O90</f>
        <v>0.108255</v>
      </c>
      <c r="P90" s="436">
        <f>'2M - SGS'!P90</f>
        <v>9.1078000000000006E-2</v>
      </c>
      <c r="Q90" s="436">
        <f>'2M - SGS'!Q90</f>
        <v>8.5239999999999996E-2</v>
      </c>
      <c r="R90" s="436">
        <f>'2M - SGS'!R90</f>
        <v>7.2980000000000003E-2</v>
      </c>
      <c r="S90" s="436">
        <f>'2M - SGS'!S90</f>
        <v>7.9849000000000003E-2</v>
      </c>
      <c r="T90" s="436">
        <f>'2M - SGS'!T90</f>
        <v>7.2720999999999994E-2</v>
      </c>
      <c r="U90" s="436">
        <f>'2M - SGS'!U90</f>
        <v>7.4929999999999997E-2</v>
      </c>
      <c r="V90" s="436">
        <f>'2M - SGS'!V90</f>
        <v>7.5861999999999999E-2</v>
      </c>
      <c r="W90" s="436">
        <f>'2M - SGS'!W90</f>
        <v>7.5733999999999996E-2</v>
      </c>
      <c r="X90" s="436">
        <f>'2M - SGS'!X90</f>
        <v>8.2808000000000007E-2</v>
      </c>
      <c r="Y90" s="436">
        <f>'2M - SGS'!Y90</f>
        <v>8.6345000000000005E-2</v>
      </c>
      <c r="Z90" s="436">
        <f>'2M - SGS'!Z90</f>
        <v>9.4198000000000004E-2</v>
      </c>
      <c r="AA90" s="436">
        <f>'2M - SGS'!AA90</f>
        <v>0.108255</v>
      </c>
      <c r="AB90" s="436">
        <f>'2M - SGS'!AB90</f>
        <v>9.1078000000000006E-2</v>
      </c>
      <c r="AC90" s="436">
        <f>'2M - SGS'!AC90</f>
        <v>8.5239999999999996E-2</v>
      </c>
      <c r="AD90" s="436">
        <f>'2M - SGS'!AD90</f>
        <v>7.2980000000000003E-2</v>
      </c>
      <c r="AE90" s="436">
        <f>'2M - SGS'!AE90</f>
        <v>7.9849000000000003E-2</v>
      </c>
      <c r="AF90" s="436">
        <f>'2M - SGS'!AF90</f>
        <v>7.2720999999999994E-2</v>
      </c>
      <c r="AG90" s="436">
        <f>'2M - SGS'!AG90</f>
        <v>7.4929999999999997E-2</v>
      </c>
      <c r="AH90" s="436">
        <f>'2M - SGS'!AH90</f>
        <v>7.5861999999999999E-2</v>
      </c>
      <c r="AI90" s="436">
        <f>'2M - SGS'!AI90</f>
        <v>7.5733999999999996E-2</v>
      </c>
      <c r="AJ90" s="436">
        <f>'2M - SGS'!AJ90</f>
        <v>8.2808000000000007E-2</v>
      </c>
      <c r="AK90" s="436">
        <f>'2M - SGS'!AK90</f>
        <v>8.6345000000000005E-2</v>
      </c>
      <c r="AL90" s="436">
        <f>'2M - SGS'!AL90</f>
        <v>9.4198000000000004E-2</v>
      </c>
      <c r="AM90" s="436">
        <f>'2M - SGS'!AM90</f>
        <v>0.108255</v>
      </c>
      <c r="AN90" s="436">
        <f>'2M - SGS'!AN90</f>
        <v>9.1078000000000006E-2</v>
      </c>
      <c r="AO90" s="436">
        <f>'2M - SGS'!AO90</f>
        <v>8.5239999999999996E-2</v>
      </c>
      <c r="AP90" s="436">
        <f>'2M - SGS'!AP90</f>
        <v>7.2980000000000003E-2</v>
      </c>
      <c r="AQ90" s="436">
        <f>'2M - SGS'!AQ90</f>
        <v>7.9849000000000003E-2</v>
      </c>
      <c r="AR90" s="436">
        <f>'2M - SGS'!AR90</f>
        <v>7.2720999999999994E-2</v>
      </c>
      <c r="AS90" s="436">
        <f>'2M - SGS'!AS90</f>
        <v>7.4929999999999997E-2</v>
      </c>
      <c r="AT90" s="436">
        <f>'2M - SGS'!AT90</f>
        <v>7.5861999999999999E-2</v>
      </c>
      <c r="AU90" s="436">
        <f>'2M - SGS'!AU90</f>
        <v>7.5733999999999996E-2</v>
      </c>
      <c r="AV90" s="436">
        <f>'2M - SGS'!AV90</f>
        <v>8.2808000000000007E-2</v>
      </c>
      <c r="AW90" s="436">
        <f>'2M - SGS'!AW90</f>
        <v>8.6345000000000005E-2</v>
      </c>
      <c r="AX90" s="436">
        <f>'2M - SGS'!AX90</f>
        <v>9.4198000000000004E-2</v>
      </c>
      <c r="AY90" s="436">
        <f>'2M - SGS'!AY90</f>
        <v>0.108255</v>
      </c>
      <c r="AZ90" s="436">
        <f>'2M - SGS'!AZ90</f>
        <v>9.1078000000000006E-2</v>
      </c>
      <c r="BA90" s="436">
        <f>'2M - SGS'!BA90</f>
        <v>8.5239999999999996E-2</v>
      </c>
      <c r="BB90" s="436">
        <f>'2M - SGS'!BB90</f>
        <v>7.2980000000000003E-2</v>
      </c>
      <c r="BC90" s="436">
        <f>'2M - SGS'!BC90</f>
        <v>7.9849000000000003E-2</v>
      </c>
      <c r="BD90" s="436">
        <f>'2M - SGS'!BD90</f>
        <v>7.2720999999999994E-2</v>
      </c>
      <c r="BE90" s="436">
        <f>'2M - SGS'!BE90</f>
        <v>7.4929999999999997E-2</v>
      </c>
      <c r="BF90" s="436">
        <f>'2M - SGS'!BF90</f>
        <v>7.5861999999999999E-2</v>
      </c>
      <c r="BG90" s="436">
        <f>'2M - SGS'!BG90</f>
        <v>7.5733999999999996E-2</v>
      </c>
      <c r="BH90" s="436">
        <f>'2M - SGS'!BH90</f>
        <v>8.2808000000000007E-2</v>
      </c>
      <c r="BI90" s="436">
        <f>'2M - SGS'!BI90</f>
        <v>8.6345000000000005E-2</v>
      </c>
      <c r="BJ90" s="436">
        <f>'2M - SGS'!BJ90</f>
        <v>9.4198000000000004E-2</v>
      </c>
      <c r="BK90" s="436">
        <f>'2M - SGS'!BK90</f>
        <v>0.108255</v>
      </c>
      <c r="BL90" s="436">
        <f>'2M - SGS'!BL90</f>
        <v>9.1078000000000006E-2</v>
      </c>
      <c r="BM90" s="436">
        <f>'2M - SGS'!BM90</f>
        <v>8.5239999999999996E-2</v>
      </c>
      <c r="BN90" s="436">
        <f>'2M - SGS'!BN90</f>
        <v>7.2980000000000003E-2</v>
      </c>
      <c r="BO90" s="436">
        <f>'2M - SGS'!BO90</f>
        <v>7.9849000000000003E-2</v>
      </c>
      <c r="BP90" s="436">
        <f>'2M - SGS'!BP90</f>
        <v>7.2720999999999994E-2</v>
      </c>
      <c r="BQ90" s="436">
        <f>'2M - SGS'!BQ90</f>
        <v>7.4929999999999997E-2</v>
      </c>
      <c r="BR90" s="436">
        <f>'2M - SGS'!BR90</f>
        <v>7.5861999999999999E-2</v>
      </c>
      <c r="BS90" s="436">
        <f>'2M - SGS'!BS90</f>
        <v>7.5733999999999996E-2</v>
      </c>
      <c r="BT90" s="436">
        <f>'2M - SGS'!BT90</f>
        <v>8.2808000000000007E-2</v>
      </c>
      <c r="BU90" s="436">
        <f>'2M - SGS'!BU90</f>
        <v>8.6345000000000005E-2</v>
      </c>
      <c r="BV90" s="436">
        <f>'2M - SGS'!BV90</f>
        <v>9.4198000000000004E-2</v>
      </c>
      <c r="BW90" s="436">
        <f>'2M - SGS'!BW90</f>
        <v>0.108255</v>
      </c>
      <c r="BX90" s="436">
        <f>'2M - SGS'!BX90</f>
        <v>9.1078000000000006E-2</v>
      </c>
      <c r="BY90" s="436">
        <f>'2M - SGS'!BY90</f>
        <v>8.5239999999999996E-2</v>
      </c>
      <c r="BZ90" s="436">
        <f>'2M - SGS'!BZ90</f>
        <v>7.2980000000000003E-2</v>
      </c>
      <c r="CA90" s="436">
        <f>'2M - SGS'!CA90</f>
        <v>7.9849000000000003E-2</v>
      </c>
      <c r="CB90" s="436">
        <f>'2M - SGS'!CB90</f>
        <v>7.2720999999999994E-2</v>
      </c>
      <c r="CC90" s="436">
        <f>'2M - SGS'!CC90</f>
        <v>7.4929999999999997E-2</v>
      </c>
      <c r="CD90" s="436">
        <f>'2M - SGS'!CD90</f>
        <v>7.5861999999999999E-2</v>
      </c>
      <c r="CE90" s="436">
        <f>'2M - SGS'!CE90</f>
        <v>7.5733999999999996E-2</v>
      </c>
      <c r="CF90" s="436">
        <f>'2M - SGS'!CF90</f>
        <v>8.2808000000000007E-2</v>
      </c>
      <c r="CG90" s="436">
        <f>'2M - SGS'!CG90</f>
        <v>8.6345000000000005E-2</v>
      </c>
      <c r="CH90" s="437">
        <f>'2M - SGS'!CH90</f>
        <v>9.4198000000000004E-2</v>
      </c>
      <c r="CJ90" s="427">
        <f t="shared" si="103"/>
        <v>1</v>
      </c>
    </row>
    <row r="91" spans="1:88" s="110" customFormat="1" ht="15.75" thickBot="1" x14ac:dyDescent="0.3">
      <c r="CJ91" s="110" t="s">
        <v>235</v>
      </c>
    </row>
    <row r="92" spans="1:88" s="110" customFormat="1" ht="15" customHeight="1" thickBot="1" x14ac:dyDescent="0.3">
      <c r="A92" s="632" t="s">
        <v>28</v>
      </c>
      <c r="B92" s="439" t="s">
        <v>31</v>
      </c>
      <c r="C92" s="162">
        <f>C$4</f>
        <v>45292</v>
      </c>
      <c r="D92" s="162">
        <f t="shared" ref="D92:BO92" si="104">D$4</f>
        <v>45323</v>
      </c>
      <c r="E92" s="162">
        <f t="shared" si="104"/>
        <v>45352</v>
      </c>
      <c r="F92" s="162">
        <f t="shared" si="104"/>
        <v>45383</v>
      </c>
      <c r="G92" s="162">
        <f t="shared" si="104"/>
        <v>45413</v>
      </c>
      <c r="H92" s="162">
        <f t="shared" si="104"/>
        <v>45444</v>
      </c>
      <c r="I92" s="162">
        <f t="shared" si="104"/>
        <v>45474</v>
      </c>
      <c r="J92" s="162">
        <f t="shared" si="104"/>
        <v>45505</v>
      </c>
      <c r="K92" s="162">
        <f t="shared" si="104"/>
        <v>45536</v>
      </c>
      <c r="L92" s="162">
        <f t="shared" si="104"/>
        <v>45566</v>
      </c>
      <c r="M92" s="162">
        <f t="shared" si="104"/>
        <v>45597</v>
      </c>
      <c r="N92" s="162">
        <f t="shared" si="104"/>
        <v>45627</v>
      </c>
      <c r="O92" s="162">
        <f t="shared" si="104"/>
        <v>45658</v>
      </c>
      <c r="P92" s="162">
        <f t="shared" si="104"/>
        <v>45689</v>
      </c>
      <c r="Q92" s="162">
        <f t="shared" si="104"/>
        <v>45717</v>
      </c>
      <c r="R92" s="162">
        <f t="shared" si="104"/>
        <v>45748</v>
      </c>
      <c r="S92" s="162">
        <f t="shared" si="104"/>
        <v>45778</v>
      </c>
      <c r="T92" s="162">
        <f t="shared" si="104"/>
        <v>45809</v>
      </c>
      <c r="U92" s="162">
        <f t="shared" si="104"/>
        <v>45839</v>
      </c>
      <c r="V92" s="162">
        <f t="shared" si="104"/>
        <v>45870</v>
      </c>
      <c r="W92" s="162">
        <f t="shared" si="104"/>
        <v>45901</v>
      </c>
      <c r="X92" s="162">
        <f t="shared" si="104"/>
        <v>45931</v>
      </c>
      <c r="Y92" s="162">
        <f t="shared" si="104"/>
        <v>45962</v>
      </c>
      <c r="Z92" s="162">
        <f t="shared" si="104"/>
        <v>45992</v>
      </c>
      <c r="AA92" s="162">
        <f t="shared" si="104"/>
        <v>46023</v>
      </c>
      <c r="AB92" s="162">
        <f t="shared" si="104"/>
        <v>46054</v>
      </c>
      <c r="AC92" s="162">
        <f t="shared" si="104"/>
        <v>46082</v>
      </c>
      <c r="AD92" s="162">
        <f t="shared" si="104"/>
        <v>46113</v>
      </c>
      <c r="AE92" s="162">
        <f t="shared" si="104"/>
        <v>46143</v>
      </c>
      <c r="AF92" s="162">
        <f t="shared" si="104"/>
        <v>46174</v>
      </c>
      <c r="AG92" s="162">
        <f t="shared" si="104"/>
        <v>46204</v>
      </c>
      <c r="AH92" s="162">
        <f t="shared" si="104"/>
        <v>46235</v>
      </c>
      <c r="AI92" s="162">
        <f t="shared" si="104"/>
        <v>46266</v>
      </c>
      <c r="AJ92" s="162">
        <f t="shared" si="104"/>
        <v>46296</v>
      </c>
      <c r="AK92" s="162">
        <f t="shared" si="104"/>
        <v>46327</v>
      </c>
      <c r="AL92" s="162">
        <f t="shared" si="104"/>
        <v>46357</v>
      </c>
      <c r="AM92" s="162">
        <f t="shared" si="104"/>
        <v>46388</v>
      </c>
      <c r="AN92" s="162">
        <f t="shared" si="104"/>
        <v>46419</v>
      </c>
      <c r="AO92" s="162">
        <f t="shared" si="104"/>
        <v>46447</v>
      </c>
      <c r="AP92" s="162">
        <f t="shared" si="104"/>
        <v>46478</v>
      </c>
      <c r="AQ92" s="162">
        <f t="shared" si="104"/>
        <v>46508</v>
      </c>
      <c r="AR92" s="162">
        <f t="shared" si="104"/>
        <v>46539</v>
      </c>
      <c r="AS92" s="162">
        <f t="shared" si="104"/>
        <v>46569</v>
      </c>
      <c r="AT92" s="162">
        <f t="shared" si="104"/>
        <v>46600</v>
      </c>
      <c r="AU92" s="162">
        <f t="shared" si="104"/>
        <v>46631</v>
      </c>
      <c r="AV92" s="162">
        <f t="shared" si="104"/>
        <v>46661</v>
      </c>
      <c r="AW92" s="162">
        <f t="shared" si="104"/>
        <v>46692</v>
      </c>
      <c r="AX92" s="162">
        <f t="shared" si="104"/>
        <v>46722</v>
      </c>
      <c r="AY92" s="162">
        <f t="shared" si="104"/>
        <v>46753</v>
      </c>
      <c r="AZ92" s="162">
        <f t="shared" si="104"/>
        <v>46784</v>
      </c>
      <c r="BA92" s="162">
        <f t="shared" si="104"/>
        <v>46813</v>
      </c>
      <c r="BB92" s="162">
        <f t="shared" si="104"/>
        <v>46844</v>
      </c>
      <c r="BC92" s="162">
        <f t="shared" si="104"/>
        <v>46874</v>
      </c>
      <c r="BD92" s="162">
        <f t="shared" si="104"/>
        <v>46905</v>
      </c>
      <c r="BE92" s="162">
        <f t="shared" si="104"/>
        <v>46935</v>
      </c>
      <c r="BF92" s="162">
        <f t="shared" si="104"/>
        <v>46966</v>
      </c>
      <c r="BG92" s="162">
        <f t="shared" si="104"/>
        <v>46997</v>
      </c>
      <c r="BH92" s="162">
        <f t="shared" si="104"/>
        <v>47027</v>
      </c>
      <c r="BI92" s="162">
        <f t="shared" si="104"/>
        <v>47058</v>
      </c>
      <c r="BJ92" s="162">
        <f t="shared" si="104"/>
        <v>47088</v>
      </c>
      <c r="BK92" s="162">
        <f t="shared" si="104"/>
        <v>47119</v>
      </c>
      <c r="BL92" s="162">
        <f t="shared" si="104"/>
        <v>47150</v>
      </c>
      <c r="BM92" s="162">
        <f t="shared" si="104"/>
        <v>47178</v>
      </c>
      <c r="BN92" s="162">
        <f t="shared" si="104"/>
        <v>47209</v>
      </c>
      <c r="BO92" s="162">
        <f t="shared" si="104"/>
        <v>47239</v>
      </c>
      <c r="BP92" s="162">
        <f t="shared" ref="BP92:CH92" si="105">BP$4</f>
        <v>47270</v>
      </c>
      <c r="BQ92" s="162">
        <f t="shared" si="105"/>
        <v>47300</v>
      </c>
      <c r="BR92" s="162">
        <f t="shared" si="105"/>
        <v>47331</v>
      </c>
      <c r="BS92" s="162">
        <f t="shared" si="105"/>
        <v>47362</v>
      </c>
      <c r="BT92" s="162">
        <f t="shared" si="105"/>
        <v>47392</v>
      </c>
      <c r="BU92" s="162">
        <f t="shared" si="105"/>
        <v>47423</v>
      </c>
      <c r="BV92" s="162">
        <f t="shared" si="105"/>
        <v>47453</v>
      </c>
      <c r="BW92" s="162">
        <f t="shared" si="105"/>
        <v>47484</v>
      </c>
      <c r="BX92" s="162">
        <f t="shared" si="105"/>
        <v>47515</v>
      </c>
      <c r="BY92" s="162">
        <f t="shared" si="105"/>
        <v>47543</v>
      </c>
      <c r="BZ92" s="162">
        <f t="shared" si="105"/>
        <v>47574</v>
      </c>
      <c r="CA92" s="162">
        <f t="shared" si="105"/>
        <v>47604</v>
      </c>
      <c r="CB92" s="162">
        <f t="shared" si="105"/>
        <v>47635</v>
      </c>
      <c r="CC92" s="162">
        <f t="shared" si="105"/>
        <v>47665</v>
      </c>
      <c r="CD92" s="162">
        <f t="shared" si="105"/>
        <v>47696</v>
      </c>
      <c r="CE92" s="162">
        <f t="shared" si="105"/>
        <v>47727</v>
      </c>
      <c r="CF92" s="162">
        <f t="shared" si="105"/>
        <v>47757</v>
      </c>
      <c r="CG92" s="162">
        <f t="shared" si="105"/>
        <v>47788</v>
      </c>
      <c r="CH92" s="163">
        <f t="shared" si="105"/>
        <v>47818</v>
      </c>
    </row>
    <row r="93" spans="1:88" s="110" customFormat="1" x14ac:dyDescent="0.25">
      <c r="A93" s="633"/>
      <c r="B93" s="89" t="s">
        <v>20</v>
      </c>
      <c r="C93" s="440">
        <v>3.9933000000000003E-2</v>
      </c>
      <c r="D93" s="440">
        <v>3.9878999999999998E-2</v>
      </c>
      <c r="E93" s="440">
        <v>4.1041000000000001E-2</v>
      </c>
      <c r="F93" s="440">
        <v>4.1168000000000003E-2</v>
      </c>
      <c r="G93" s="440">
        <v>4.2222999999999997E-2</v>
      </c>
      <c r="H93" s="440">
        <v>8.2789000000000001E-2</v>
      </c>
      <c r="I93" s="440">
        <v>7.9558000000000004E-2</v>
      </c>
      <c r="J93" s="440">
        <v>7.9958000000000001E-2</v>
      </c>
      <c r="K93" s="440">
        <v>7.8107999999999997E-2</v>
      </c>
      <c r="L93" s="440">
        <v>4.1531999999999999E-2</v>
      </c>
      <c r="M93" s="440">
        <v>4.2438999999999998E-2</v>
      </c>
      <c r="N93" s="440">
        <v>4.0814000000000003E-2</v>
      </c>
      <c r="O93" s="440">
        <f>C93</f>
        <v>3.9933000000000003E-2</v>
      </c>
      <c r="P93" s="440">
        <f t="shared" ref="P93:P105" si="106">D93</f>
        <v>3.9878999999999998E-2</v>
      </c>
      <c r="Q93" s="440">
        <f t="shared" ref="Q93:Q105" si="107">E93</f>
        <v>4.1041000000000001E-2</v>
      </c>
      <c r="R93" s="440">
        <f t="shared" ref="R93:R105" si="108">F93</f>
        <v>4.1168000000000003E-2</v>
      </c>
      <c r="S93" s="440">
        <f t="shared" ref="S93:S105" si="109">G93</f>
        <v>4.2222999999999997E-2</v>
      </c>
      <c r="T93" s="493">
        <v>9.3449000000000004E-2</v>
      </c>
      <c r="U93" s="493">
        <v>9.0008000000000005E-2</v>
      </c>
      <c r="V93" s="493">
        <v>9.2378000000000002E-2</v>
      </c>
      <c r="W93" s="493">
        <v>9.1634999999999994E-2</v>
      </c>
      <c r="X93" s="493">
        <v>4.8993000000000002E-2</v>
      </c>
      <c r="Y93" s="493">
        <v>4.9782E-2</v>
      </c>
      <c r="Z93" s="493">
        <v>4.7262999999999999E-2</v>
      </c>
      <c r="AA93" s="493">
        <v>4.5540999999999998E-2</v>
      </c>
      <c r="AB93" s="493">
        <v>4.6175000000000001E-2</v>
      </c>
      <c r="AC93" s="493">
        <v>4.8189000000000003E-2</v>
      </c>
      <c r="AD93" s="493">
        <v>4.8322999999999998E-2</v>
      </c>
      <c r="AE93" s="493">
        <v>5.0555999999999997E-2</v>
      </c>
      <c r="AF93" s="493">
        <v>9.3449000000000004E-2</v>
      </c>
      <c r="AG93" s="493">
        <v>9.0008000000000005E-2</v>
      </c>
      <c r="AH93" s="493">
        <v>9.2378000000000002E-2</v>
      </c>
      <c r="AI93" s="493">
        <v>9.1634999999999994E-2</v>
      </c>
      <c r="AJ93" s="493">
        <v>4.8993000000000002E-2</v>
      </c>
      <c r="AK93" s="493">
        <v>4.9782E-2</v>
      </c>
      <c r="AL93" s="493">
        <v>4.7262999999999999E-2</v>
      </c>
      <c r="AM93" s="493">
        <f t="shared" ref="AM93:BB105" si="110">AA93</f>
        <v>4.5540999999999998E-2</v>
      </c>
      <c r="AN93" s="493">
        <f t="shared" si="110"/>
        <v>4.6175000000000001E-2</v>
      </c>
      <c r="AO93" s="493">
        <f t="shared" si="110"/>
        <v>4.8189000000000003E-2</v>
      </c>
      <c r="AP93" s="493">
        <f t="shared" si="110"/>
        <v>4.8322999999999998E-2</v>
      </c>
      <c r="AQ93" s="493">
        <f t="shared" si="110"/>
        <v>5.0555999999999997E-2</v>
      </c>
      <c r="AR93" s="493">
        <f t="shared" si="110"/>
        <v>9.3449000000000004E-2</v>
      </c>
      <c r="AS93" s="493">
        <f t="shared" si="110"/>
        <v>9.0008000000000005E-2</v>
      </c>
      <c r="AT93" s="493">
        <f t="shared" si="110"/>
        <v>9.2378000000000002E-2</v>
      </c>
      <c r="AU93" s="493">
        <f t="shared" si="110"/>
        <v>9.1634999999999994E-2</v>
      </c>
      <c r="AV93" s="493">
        <f t="shared" si="110"/>
        <v>4.8993000000000002E-2</v>
      </c>
      <c r="AW93" s="493">
        <f t="shared" si="110"/>
        <v>4.9782E-2</v>
      </c>
      <c r="AX93" s="493">
        <f t="shared" si="110"/>
        <v>4.7262999999999999E-2</v>
      </c>
      <c r="AY93" s="493">
        <f t="shared" si="110"/>
        <v>4.5540999999999998E-2</v>
      </c>
      <c r="AZ93" s="493">
        <f t="shared" si="110"/>
        <v>4.6175000000000001E-2</v>
      </c>
      <c r="BA93" s="493">
        <f t="shared" si="110"/>
        <v>4.8189000000000003E-2</v>
      </c>
      <c r="BB93" s="493">
        <f t="shared" si="110"/>
        <v>4.8322999999999998E-2</v>
      </c>
      <c r="BC93" s="493">
        <f t="shared" ref="BC93:BR105" si="111">AQ93</f>
        <v>5.0555999999999997E-2</v>
      </c>
      <c r="BD93" s="493">
        <f t="shared" si="111"/>
        <v>9.3449000000000004E-2</v>
      </c>
      <c r="BE93" s="493">
        <f t="shared" si="111"/>
        <v>9.0008000000000005E-2</v>
      </c>
      <c r="BF93" s="493">
        <f t="shared" si="111"/>
        <v>9.2378000000000002E-2</v>
      </c>
      <c r="BG93" s="493">
        <f t="shared" si="111"/>
        <v>9.1634999999999994E-2</v>
      </c>
      <c r="BH93" s="493">
        <f t="shared" si="111"/>
        <v>4.8993000000000002E-2</v>
      </c>
      <c r="BI93" s="493">
        <f t="shared" si="111"/>
        <v>4.9782E-2</v>
      </c>
      <c r="BJ93" s="493">
        <f t="shared" si="111"/>
        <v>4.7262999999999999E-2</v>
      </c>
      <c r="BK93" s="493">
        <f t="shared" si="111"/>
        <v>4.5540999999999998E-2</v>
      </c>
      <c r="BL93" s="493">
        <f t="shared" si="111"/>
        <v>4.6175000000000001E-2</v>
      </c>
      <c r="BM93" s="493">
        <f t="shared" si="111"/>
        <v>4.8189000000000003E-2</v>
      </c>
      <c r="BN93" s="493">
        <f t="shared" si="111"/>
        <v>4.8322999999999998E-2</v>
      </c>
      <c r="BO93" s="493">
        <f t="shared" si="111"/>
        <v>5.0555999999999997E-2</v>
      </c>
      <c r="BP93" s="493">
        <f t="shared" si="111"/>
        <v>9.3449000000000004E-2</v>
      </c>
      <c r="BQ93" s="493">
        <f t="shared" si="111"/>
        <v>9.0008000000000005E-2</v>
      </c>
      <c r="BR93" s="493">
        <f t="shared" si="111"/>
        <v>9.2378000000000002E-2</v>
      </c>
      <c r="BS93" s="493">
        <f t="shared" ref="BS93:CH105" si="112">BG93</f>
        <v>9.1634999999999994E-2</v>
      </c>
      <c r="BT93" s="493">
        <f t="shared" si="112"/>
        <v>4.8993000000000002E-2</v>
      </c>
      <c r="BU93" s="493">
        <f t="shared" si="112"/>
        <v>4.9782E-2</v>
      </c>
      <c r="BV93" s="493">
        <f t="shared" si="112"/>
        <v>4.7262999999999999E-2</v>
      </c>
      <c r="BW93" s="493">
        <f t="shared" si="112"/>
        <v>4.5540999999999998E-2</v>
      </c>
      <c r="BX93" s="493">
        <f t="shared" si="112"/>
        <v>4.6175000000000001E-2</v>
      </c>
      <c r="BY93" s="493">
        <f t="shared" si="112"/>
        <v>4.8189000000000003E-2</v>
      </c>
      <c r="BZ93" s="493">
        <f t="shared" si="112"/>
        <v>4.8322999999999998E-2</v>
      </c>
      <c r="CA93" s="493">
        <f t="shared" si="112"/>
        <v>5.0555999999999997E-2</v>
      </c>
      <c r="CB93" s="493">
        <f t="shared" si="112"/>
        <v>9.3449000000000004E-2</v>
      </c>
      <c r="CC93" s="493">
        <f t="shared" si="112"/>
        <v>9.0008000000000005E-2</v>
      </c>
      <c r="CD93" s="493">
        <f t="shared" si="112"/>
        <v>9.2378000000000002E-2</v>
      </c>
      <c r="CE93" s="493">
        <f t="shared" si="112"/>
        <v>9.1634999999999994E-2</v>
      </c>
      <c r="CF93" s="493">
        <f t="shared" si="112"/>
        <v>4.8993000000000002E-2</v>
      </c>
      <c r="CG93" s="493">
        <f t="shared" si="112"/>
        <v>4.9782E-2</v>
      </c>
      <c r="CH93" s="493">
        <f t="shared" si="112"/>
        <v>4.7262999999999999E-2</v>
      </c>
      <c r="CJ93" s="110" t="s">
        <v>258</v>
      </c>
    </row>
    <row r="94" spans="1:88" s="110" customFormat="1" x14ac:dyDescent="0.25">
      <c r="A94" s="633"/>
      <c r="B94" s="89" t="s">
        <v>0</v>
      </c>
      <c r="C94" s="440">
        <v>4.4352999999999997E-2</v>
      </c>
      <c r="D94" s="440">
        <v>4.4898E-2</v>
      </c>
      <c r="E94" s="440">
        <v>4.7189000000000002E-2</v>
      </c>
      <c r="F94" s="440">
        <v>4.5560000000000003E-2</v>
      </c>
      <c r="G94" s="440">
        <v>4.9112000000000003E-2</v>
      </c>
      <c r="H94" s="440">
        <v>0.104393</v>
      </c>
      <c r="I94" s="440">
        <v>9.7295999999999994E-2</v>
      </c>
      <c r="J94" s="440">
        <v>9.9751999999999993E-2</v>
      </c>
      <c r="K94" s="440">
        <v>0.10033300000000001</v>
      </c>
      <c r="L94" s="440">
        <v>4.6997999999999998E-2</v>
      </c>
      <c r="M94" s="440">
        <v>4.7978E-2</v>
      </c>
      <c r="N94" s="440">
        <v>4.4889999999999999E-2</v>
      </c>
      <c r="O94" s="440">
        <f t="shared" ref="O94:O105" si="113">C94</f>
        <v>4.4352999999999997E-2</v>
      </c>
      <c r="P94" s="440">
        <f t="shared" si="106"/>
        <v>4.4898E-2</v>
      </c>
      <c r="Q94" s="440">
        <f t="shared" si="107"/>
        <v>4.7189000000000002E-2</v>
      </c>
      <c r="R94" s="440">
        <f t="shared" si="108"/>
        <v>4.5560000000000003E-2</v>
      </c>
      <c r="S94" s="440">
        <f t="shared" si="109"/>
        <v>4.9112000000000003E-2</v>
      </c>
      <c r="T94" s="493">
        <v>0.11771</v>
      </c>
      <c r="U94" s="493">
        <v>0.11006199999999999</v>
      </c>
      <c r="V94" s="493">
        <v>0.115067</v>
      </c>
      <c r="W94" s="493">
        <v>0.117149</v>
      </c>
      <c r="X94" s="493">
        <v>5.4709000000000001E-2</v>
      </c>
      <c r="Y94" s="493">
        <v>5.5188000000000001E-2</v>
      </c>
      <c r="Z94" s="493">
        <v>5.0938999999999998E-2</v>
      </c>
      <c r="AA94" s="493">
        <v>4.9581E-2</v>
      </c>
      <c r="AB94" s="493">
        <v>5.1304000000000002E-2</v>
      </c>
      <c r="AC94" s="493">
        <v>5.4989000000000003E-2</v>
      </c>
      <c r="AD94" s="493">
        <v>5.1714000000000003E-2</v>
      </c>
      <c r="AE94" s="493">
        <v>5.7715000000000002E-2</v>
      </c>
      <c r="AF94" s="493">
        <v>0.11771</v>
      </c>
      <c r="AG94" s="493">
        <v>0.11006199999999999</v>
      </c>
      <c r="AH94" s="493">
        <v>0.115067</v>
      </c>
      <c r="AI94" s="493">
        <v>0.117149</v>
      </c>
      <c r="AJ94" s="493">
        <v>5.4709000000000001E-2</v>
      </c>
      <c r="AK94" s="493">
        <v>5.5188000000000001E-2</v>
      </c>
      <c r="AL94" s="493">
        <v>5.0938999999999998E-2</v>
      </c>
      <c r="AM94" s="493">
        <f t="shared" si="110"/>
        <v>4.9581E-2</v>
      </c>
      <c r="AN94" s="493">
        <f t="shared" si="110"/>
        <v>5.1304000000000002E-2</v>
      </c>
      <c r="AO94" s="493">
        <f t="shared" si="110"/>
        <v>5.4989000000000003E-2</v>
      </c>
      <c r="AP94" s="493">
        <f t="shared" si="110"/>
        <v>5.1714000000000003E-2</v>
      </c>
      <c r="AQ94" s="493">
        <f t="shared" si="110"/>
        <v>5.7715000000000002E-2</v>
      </c>
      <c r="AR94" s="493">
        <f t="shared" si="110"/>
        <v>0.11771</v>
      </c>
      <c r="AS94" s="493">
        <f t="shared" si="110"/>
        <v>0.11006199999999999</v>
      </c>
      <c r="AT94" s="493">
        <f t="shared" si="110"/>
        <v>0.115067</v>
      </c>
      <c r="AU94" s="493">
        <f t="shared" si="110"/>
        <v>0.117149</v>
      </c>
      <c r="AV94" s="493">
        <f t="shared" si="110"/>
        <v>5.4709000000000001E-2</v>
      </c>
      <c r="AW94" s="493">
        <f t="shared" si="110"/>
        <v>5.5188000000000001E-2</v>
      </c>
      <c r="AX94" s="493">
        <f t="shared" si="110"/>
        <v>5.0938999999999998E-2</v>
      </c>
      <c r="AY94" s="493">
        <f t="shared" si="110"/>
        <v>4.9581E-2</v>
      </c>
      <c r="AZ94" s="493">
        <f t="shared" si="110"/>
        <v>5.1304000000000002E-2</v>
      </c>
      <c r="BA94" s="493">
        <f t="shared" si="110"/>
        <v>5.4989000000000003E-2</v>
      </c>
      <c r="BB94" s="493">
        <f t="shared" si="110"/>
        <v>5.1714000000000003E-2</v>
      </c>
      <c r="BC94" s="493">
        <f t="shared" si="111"/>
        <v>5.7715000000000002E-2</v>
      </c>
      <c r="BD94" s="493">
        <f t="shared" si="111"/>
        <v>0.11771</v>
      </c>
      <c r="BE94" s="493">
        <f t="shared" si="111"/>
        <v>0.11006199999999999</v>
      </c>
      <c r="BF94" s="493">
        <f t="shared" si="111"/>
        <v>0.115067</v>
      </c>
      <c r="BG94" s="493">
        <f t="shared" si="111"/>
        <v>0.117149</v>
      </c>
      <c r="BH94" s="493">
        <f t="shared" si="111"/>
        <v>5.4709000000000001E-2</v>
      </c>
      <c r="BI94" s="493">
        <f t="shared" si="111"/>
        <v>5.5188000000000001E-2</v>
      </c>
      <c r="BJ94" s="493">
        <f t="shared" si="111"/>
        <v>5.0938999999999998E-2</v>
      </c>
      <c r="BK94" s="493">
        <f t="shared" si="111"/>
        <v>4.9581E-2</v>
      </c>
      <c r="BL94" s="493">
        <f t="shared" si="111"/>
        <v>5.1304000000000002E-2</v>
      </c>
      <c r="BM94" s="493">
        <f t="shared" si="111"/>
        <v>5.4989000000000003E-2</v>
      </c>
      <c r="BN94" s="493">
        <f t="shared" si="111"/>
        <v>5.1714000000000003E-2</v>
      </c>
      <c r="BO94" s="493">
        <f t="shared" si="111"/>
        <v>5.7715000000000002E-2</v>
      </c>
      <c r="BP94" s="493">
        <f t="shared" si="111"/>
        <v>0.11771</v>
      </c>
      <c r="BQ94" s="493">
        <f t="shared" si="111"/>
        <v>0.11006199999999999</v>
      </c>
      <c r="BR94" s="493">
        <f t="shared" si="111"/>
        <v>0.115067</v>
      </c>
      <c r="BS94" s="493">
        <f t="shared" si="112"/>
        <v>0.117149</v>
      </c>
      <c r="BT94" s="493">
        <f t="shared" si="112"/>
        <v>5.4709000000000001E-2</v>
      </c>
      <c r="BU94" s="493">
        <f t="shared" si="112"/>
        <v>5.5188000000000001E-2</v>
      </c>
      <c r="BV94" s="493">
        <f t="shared" si="112"/>
        <v>5.0938999999999998E-2</v>
      </c>
      <c r="BW94" s="493">
        <f t="shared" si="112"/>
        <v>4.9581E-2</v>
      </c>
      <c r="BX94" s="493">
        <f t="shared" si="112"/>
        <v>5.1304000000000002E-2</v>
      </c>
      <c r="BY94" s="493">
        <f t="shared" si="112"/>
        <v>5.4989000000000003E-2</v>
      </c>
      <c r="BZ94" s="493">
        <f t="shared" si="112"/>
        <v>5.1714000000000003E-2</v>
      </c>
      <c r="CA94" s="493">
        <f t="shared" si="112"/>
        <v>5.7715000000000002E-2</v>
      </c>
      <c r="CB94" s="493">
        <f t="shared" si="112"/>
        <v>0.11771</v>
      </c>
      <c r="CC94" s="493">
        <f t="shared" si="112"/>
        <v>0.11006199999999999</v>
      </c>
      <c r="CD94" s="493">
        <f t="shared" si="112"/>
        <v>0.115067</v>
      </c>
      <c r="CE94" s="493">
        <f t="shared" si="112"/>
        <v>0.117149</v>
      </c>
      <c r="CF94" s="493">
        <f t="shared" si="112"/>
        <v>5.4709000000000001E-2</v>
      </c>
      <c r="CG94" s="493">
        <f t="shared" si="112"/>
        <v>5.5188000000000001E-2</v>
      </c>
      <c r="CH94" s="493">
        <f t="shared" si="112"/>
        <v>5.0938999999999998E-2</v>
      </c>
      <c r="CJ94" s="110" t="s">
        <v>260</v>
      </c>
    </row>
    <row r="95" spans="1:88" s="110" customFormat="1" x14ac:dyDescent="0.25">
      <c r="A95" s="633"/>
      <c r="B95" s="89" t="s">
        <v>21</v>
      </c>
      <c r="C95" s="440">
        <v>4.1343999999999999E-2</v>
      </c>
      <c r="D95" s="440">
        <v>4.1013000000000001E-2</v>
      </c>
      <c r="E95" s="440">
        <v>4.2275E-2</v>
      </c>
      <c r="F95" s="440">
        <v>4.3936999999999997E-2</v>
      </c>
      <c r="G95" s="440">
        <v>4.4505000000000003E-2</v>
      </c>
      <c r="H95" s="440">
        <v>8.9441000000000007E-2</v>
      </c>
      <c r="I95" s="440">
        <v>8.5671999999999998E-2</v>
      </c>
      <c r="J95" s="440">
        <v>8.6513999999999994E-2</v>
      </c>
      <c r="K95" s="440">
        <v>8.3474000000000007E-2</v>
      </c>
      <c r="L95" s="440">
        <v>4.3712000000000001E-2</v>
      </c>
      <c r="M95" s="440">
        <v>4.4333999999999998E-2</v>
      </c>
      <c r="N95" s="440">
        <v>4.2470000000000001E-2</v>
      </c>
      <c r="O95" s="440">
        <f t="shared" si="113"/>
        <v>4.1343999999999999E-2</v>
      </c>
      <c r="P95" s="440">
        <f t="shared" si="106"/>
        <v>4.1013000000000001E-2</v>
      </c>
      <c r="Q95" s="440">
        <f t="shared" si="107"/>
        <v>4.2275E-2</v>
      </c>
      <c r="R95" s="440">
        <f t="shared" si="108"/>
        <v>4.3936999999999997E-2</v>
      </c>
      <c r="S95" s="440">
        <f t="shared" si="109"/>
        <v>4.4505000000000003E-2</v>
      </c>
      <c r="T95" s="493">
        <v>0.10091700000000001</v>
      </c>
      <c r="U95" s="493">
        <v>9.6921999999999994E-2</v>
      </c>
      <c r="V95" s="493">
        <v>9.9885000000000002E-2</v>
      </c>
      <c r="W95" s="493">
        <v>9.7788E-2</v>
      </c>
      <c r="X95" s="493">
        <v>5.1683E-2</v>
      </c>
      <c r="Y95" s="493">
        <v>5.1910999999999999E-2</v>
      </c>
      <c r="Z95" s="493">
        <v>4.9077999999999997E-2</v>
      </c>
      <c r="AA95" s="493">
        <v>4.6939000000000002E-2</v>
      </c>
      <c r="AB95" s="493">
        <v>4.7252000000000002E-2</v>
      </c>
      <c r="AC95" s="493">
        <v>4.9273999999999998E-2</v>
      </c>
      <c r="AD95" s="493">
        <v>5.1881999999999998E-2</v>
      </c>
      <c r="AE95" s="493">
        <v>5.3364000000000002E-2</v>
      </c>
      <c r="AF95" s="493">
        <v>0.10091700000000001</v>
      </c>
      <c r="AG95" s="493">
        <v>9.6921999999999994E-2</v>
      </c>
      <c r="AH95" s="493">
        <v>9.9885000000000002E-2</v>
      </c>
      <c r="AI95" s="493">
        <v>9.7788E-2</v>
      </c>
      <c r="AJ95" s="493">
        <v>5.1683E-2</v>
      </c>
      <c r="AK95" s="493">
        <v>5.1910999999999999E-2</v>
      </c>
      <c r="AL95" s="493">
        <v>4.9077999999999997E-2</v>
      </c>
      <c r="AM95" s="493">
        <f t="shared" si="110"/>
        <v>4.6939000000000002E-2</v>
      </c>
      <c r="AN95" s="493">
        <f t="shared" si="110"/>
        <v>4.7252000000000002E-2</v>
      </c>
      <c r="AO95" s="493">
        <f t="shared" si="110"/>
        <v>4.9273999999999998E-2</v>
      </c>
      <c r="AP95" s="493">
        <f t="shared" si="110"/>
        <v>5.1881999999999998E-2</v>
      </c>
      <c r="AQ95" s="493">
        <f t="shared" si="110"/>
        <v>5.3364000000000002E-2</v>
      </c>
      <c r="AR95" s="493">
        <f t="shared" si="110"/>
        <v>0.10091700000000001</v>
      </c>
      <c r="AS95" s="493">
        <f t="shared" si="110"/>
        <v>9.6921999999999994E-2</v>
      </c>
      <c r="AT95" s="493">
        <f t="shared" si="110"/>
        <v>9.9885000000000002E-2</v>
      </c>
      <c r="AU95" s="493">
        <f t="shared" si="110"/>
        <v>9.7788E-2</v>
      </c>
      <c r="AV95" s="493">
        <f t="shared" si="110"/>
        <v>5.1683E-2</v>
      </c>
      <c r="AW95" s="493">
        <f t="shared" si="110"/>
        <v>5.1910999999999999E-2</v>
      </c>
      <c r="AX95" s="493">
        <f t="shared" si="110"/>
        <v>4.9077999999999997E-2</v>
      </c>
      <c r="AY95" s="493">
        <f t="shared" si="110"/>
        <v>4.6939000000000002E-2</v>
      </c>
      <c r="AZ95" s="493">
        <f t="shared" si="110"/>
        <v>4.7252000000000002E-2</v>
      </c>
      <c r="BA95" s="493">
        <f t="shared" si="110"/>
        <v>4.9273999999999998E-2</v>
      </c>
      <c r="BB95" s="493">
        <f t="shared" si="110"/>
        <v>5.1881999999999998E-2</v>
      </c>
      <c r="BC95" s="493">
        <f t="shared" si="111"/>
        <v>5.3364000000000002E-2</v>
      </c>
      <c r="BD95" s="493">
        <f t="shared" si="111"/>
        <v>0.10091700000000001</v>
      </c>
      <c r="BE95" s="493">
        <f t="shared" si="111"/>
        <v>9.6921999999999994E-2</v>
      </c>
      <c r="BF95" s="493">
        <f t="shared" si="111"/>
        <v>9.9885000000000002E-2</v>
      </c>
      <c r="BG95" s="493">
        <f t="shared" si="111"/>
        <v>9.7788E-2</v>
      </c>
      <c r="BH95" s="493">
        <f t="shared" si="111"/>
        <v>5.1683E-2</v>
      </c>
      <c r="BI95" s="493">
        <f t="shared" si="111"/>
        <v>5.1910999999999999E-2</v>
      </c>
      <c r="BJ95" s="493">
        <f t="shared" si="111"/>
        <v>4.9077999999999997E-2</v>
      </c>
      <c r="BK95" s="493">
        <f t="shared" si="111"/>
        <v>4.6939000000000002E-2</v>
      </c>
      <c r="BL95" s="493">
        <f t="shared" si="111"/>
        <v>4.7252000000000002E-2</v>
      </c>
      <c r="BM95" s="493">
        <f t="shared" si="111"/>
        <v>4.9273999999999998E-2</v>
      </c>
      <c r="BN95" s="493">
        <f t="shared" si="111"/>
        <v>5.1881999999999998E-2</v>
      </c>
      <c r="BO95" s="493">
        <f t="shared" si="111"/>
        <v>5.3364000000000002E-2</v>
      </c>
      <c r="BP95" s="493">
        <f t="shared" si="111"/>
        <v>0.10091700000000001</v>
      </c>
      <c r="BQ95" s="493">
        <f t="shared" si="111"/>
        <v>9.6921999999999994E-2</v>
      </c>
      <c r="BR95" s="493">
        <f t="shared" si="111"/>
        <v>9.9885000000000002E-2</v>
      </c>
      <c r="BS95" s="493">
        <f t="shared" si="112"/>
        <v>9.7788E-2</v>
      </c>
      <c r="BT95" s="493">
        <f t="shared" si="112"/>
        <v>5.1683E-2</v>
      </c>
      <c r="BU95" s="493">
        <f t="shared" si="112"/>
        <v>5.1910999999999999E-2</v>
      </c>
      <c r="BV95" s="493">
        <f t="shared" si="112"/>
        <v>4.9077999999999997E-2</v>
      </c>
      <c r="BW95" s="493">
        <f t="shared" si="112"/>
        <v>4.6939000000000002E-2</v>
      </c>
      <c r="BX95" s="493">
        <f t="shared" si="112"/>
        <v>4.7252000000000002E-2</v>
      </c>
      <c r="BY95" s="493">
        <f t="shared" si="112"/>
        <v>4.9273999999999998E-2</v>
      </c>
      <c r="BZ95" s="493">
        <f t="shared" si="112"/>
        <v>5.1881999999999998E-2</v>
      </c>
      <c r="CA95" s="493">
        <f t="shared" si="112"/>
        <v>5.3364000000000002E-2</v>
      </c>
      <c r="CB95" s="493">
        <f t="shared" si="112"/>
        <v>0.10091700000000001</v>
      </c>
      <c r="CC95" s="493">
        <f t="shared" si="112"/>
        <v>9.6921999999999994E-2</v>
      </c>
      <c r="CD95" s="493">
        <f t="shared" si="112"/>
        <v>9.9885000000000002E-2</v>
      </c>
      <c r="CE95" s="493">
        <f t="shared" si="112"/>
        <v>9.7788E-2</v>
      </c>
      <c r="CF95" s="493">
        <f t="shared" si="112"/>
        <v>5.1683E-2</v>
      </c>
      <c r="CG95" s="493">
        <f t="shared" si="112"/>
        <v>5.1910999999999999E-2</v>
      </c>
      <c r="CH95" s="493">
        <f t="shared" si="112"/>
        <v>4.9077999999999997E-2</v>
      </c>
    </row>
    <row r="96" spans="1:88" s="110" customFormat="1" x14ac:dyDescent="0.25">
      <c r="A96" s="633"/>
      <c r="B96" s="89" t="s">
        <v>1</v>
      </c>
      <c r="C96" s="440">
        <v>4.2347000000000003E-2</v>
      </c>
      <c r="D96" s="440">
        <v>4.2303E-2</v>
      </c>
      <c r="E96" s="440">
        <v>4.4350000000000001E-2</v>
      </c>
      <c r="F96" s="440">
        <v>5.2475000000000001E-2</v>
      </c>
      <c r="G96" s="440">
        <v>5.7162999999999999E-2</v>
      </c>
      <c r="H96" s="440">
        <v>0.105501</v>
      </c>
      <c r="I96" s="440">
        <v>9.7806000000000004E-2</v>
      </c>
      <c r="J96" s="440">
        <v>0.100427</v>
      </c>
      <c r="K96" s="440">
        <v>0.10491499999999999</v>
      </c>
      <c r="L96" s="440">
        <v>5.3839999999999999E-2</v>
      </c>
      <c r="M96" s="440">
        <v>5.3623999999999998E-2</v>
      </c>
      <c r="N96" s="440">
        <v>4.3708999999999998E-2</v>
      </c>
      <c r="O96" s="440">
        <f t="shared" si="113"/>
        <v>4.2347000000000003E-2</v>
      </c>
      <c r="P96" s="440">
        <f t="shared" si="106"/>
        <v>4.2303E-2</v>
      </c>
      <c r="Q96" s="440">
        <f t="shared" si="107"/>
        <v>4.4350000000000001E-2</v>
      </c>
      <c r="R96" s="440">
        <f t="shared" si="108"/>
        <v>5.2475000000000001E-2</v>
      </c>
      <c r="S96" s="440">
        <f t="shared" si="109"/>
        <v>5.7162999999999999E-2</v>
      </c>
      <c r="T96" s="493">
        <v>0.11895500000000001</v>
      </c>
      <c r="U96" s="493">
        <v>0.11064</v>
      </c>
      <c r="V96" s="493">
        <v>0.11584</v>
      </c>
      <c r="W96" s="493">
        <v>0.122415</v>
      </c>
      <c r="X96" s="493">
        <v>6.2344999999999998E-2</v>
      </c>
      <c r="Y96" s="493">
        <v>6.0421999999999997E-2</v>
      </c>
      <c r="Z96" s="493">
        <v>4.6781999999999997E-2</v>
      </c>
      <c r="AA96" s="493">
        <v>4.3274E-2</v>
      </c>
      <c r="AB96" s="493">
        <v>4.4956000000000003E-2</v>
      </c>
      <c r="AC96" s="493">
        <v>4.6625E-2</v>
      </c>
      <c r="AD96" s="493">
        <v>5.8855999999999999E-2</v>
      </c>
      <c r="AE96" s="493">
        <v>6.6559999999999994E-2</v>
      </c>
      <c r="AF96" s="493">
        <v>0.11895500000000001</v>
      </c>
      <c r="AG96" s="493">
        <v>0.11064</v>
      </c>
      <c r="AH96" s="493">
        <v>0.11584</v>
      </c>
      <c r="AI96" s="493">
        <v>0.122415</v>
      </c>
      <c r="AJ96" s="493">
        <v>6.2344999999999998E-2</v>
      </c>
      <c r="AK96" s="493">
        <v>6.0421999999999997E-2</v>
      </c>
      <c r="AL96" s="493">
        <v>4.6781999999999997E-2</v>
      </c>
      <c r="AM96" s="493">
        <f t="shared" si="110"/>
        <v>4.3274E-2</v>
      </c>
      <c r="AN96" s="493">
        <f t="shared" si="110"/>
        <v>4.4956000000000003E-2</v>
      </c>
      <c r="AO96" s="493">
        <f t="shared" si="110"/>
        <v>4.6625E-2</v>
      </c>
      <c r="AP96" s="493">
        <f t="shared" si="110"/>
        <v>5.8855999999999999E-2</v>
      </c>
      <c r="AQ96" s="493">
        <f t="shared" si="110"/>
        <v>6.6559999999999994E-2</v>
      </c>
      <c r="AR96" s="493">
        <f t="shared" si="110"/>
        <v>0.11895500000000001</v>
      </c>
      <c r="AS96" s="493">
        <f t="shared" si="110"/>
        <v>0.11064</v>
      </c>
      <c r="AT96" s="493">
        <f t="shared" si="110"/>
        <v>0.11584</v>
      </c>
      <c r="AU96" s="493">
        <f t="shared" si="110"/>
        <v>0.122415</v>
      </c>
      <c r="AV96" s="493">
        <f t="shared" si="110"/>
        <v>6.2344999999999998E-2</v>
      </c>
      <c r="AW96" s="493">
        <f t="shared" si="110"/>
        <v>6.0421999999999997E-2</v>
      </c>
      <c r="AX96" s="493">
        <f t="shared" si="110"/>
        <v>4.6781999999999997E-2</v>
      </c>
      <c r="AY96" s="493">
        <f t="shared" si="110"/>
        <v>4.3274E-2</v>
      </c>
      <c r="AZ96" s="493">
        <f t="shared" si="110"/>
        <v>4.4956000000000003E-2</v>
      </c>
      <c r="BA96" s="493">
        <f t="shared" si="110"/>
        <v>4.6625E-2</v>
      </c>
      <c r="BB96" s="493">
        <f t="shared" si="110"/>
        <v>5.8855999999999999E-2</v>
      </c>
      <c r="BC96" s="493">
        <f t="shared" si="111"/>
        <v>6.6559999999999994E-2</v>
      </c>
      <c r="BD96" s="493">
        <f t="shared" si="111"/>
        <v>0.11895500000000001</v>
      </c>
      <c r="BE96" s="493">
        <f t="shared" si="111"/>
        <v>0.11064</v>
      </c>
      <c r="BF96" s="493">
        <f t="shared" si="111"/>
        <v>0.11584</v>
      </c>
      <c r="BG96" s="493">
        <f t="shared" si="111"/>
        <v>0.122415</v>
      </c>
      <c r="BH96" s="493">
        <f t="shared" si="111"/>
        <v>6.2344999999999998E-2</v>
      </c>
      <c r="BI96" s="493">
        <f t="shared" si="111"/>
        <v>6.0421999999999997E-2</v>
      </c>
      <c r="BJ96" s="493">
        <f t="shared" si="111"/>
        <v>4.6781999999999997E-2</v>
      </c>
      <c r="BK96" s="493">
        <f t="shared" si="111"/>
        <v>4.3274E-2</v>
      </c>
      <c r="BL96" s="493">
        <f t="shared" si="111"/>
        <v>4.4956000000000003E-2</v>
      </c>
      <c r="BM96" s="493">
        <f t="shared" si="111"/>
        <v>4.6625E-2</v>
      </c>
      <c r="BN96" s="493">
        <f t="shared" si="111"/>
        <v>5.8855999999999999E-2</v>
      </c>
      <c r="BO96" s="493">
        <f t="shared" si="111"/>
        <v>6.6559999999999994E-2</v>
      </c>
      <c r="BP96" s="493">
        <f t="shared" si="111"/>
        <v>0.11895500000000001</v>
      </c>
      <c r="BQ96" s="493">
        <f t="shared" si="111"/>
        <v>0.11064</v>
      </c>
      <c r="BR96" s="493">
        <f t="shared" si="111"/>
        <v>0.11584</v>
      </c>
      <c r="BS96" s="493">
        <f t="shared" si="112"/>
        <v>0.122415</v>
      </c>
      <c r="BT96" s="493">
        <f t="shared" si="112"/>
        <v>6.2344999999999998E-2</v>
      </c>
      <c r="BU96" s="493">
        <f t="shared" si="112"/>
        <v>6.0421999999999997E-2</v>
      </c>
      <c r="BV96" s="493">
        <f t="shared" si="112"/>
        <v>4.6781999999999997E-2</v>
      </c>
      <c r="BW96" s="493">
        <f t="shared" si="112"/>
        <v>4.3274E-2</v>
      </c>
      <c r="BX96" s="493">
        <f t="shared" si="112"/>
        <v>4.4956000000000003E-2</v>
      </c>
      <c r="BY96" s="493">
        <f t="shared" si="112"/>
        <v>4.6625E-2</v>
      </c>
      <c r="BZ96" s="493">
        <f t="shared" si="112"/>
        <v>5.8855999999999999E-2</v>
      </c>
      <c r="CA96" s="493">
        <f t="shared" si="112"/>
        <v>6.6559999999999994E-2</v>
      </c>
      <c r="CB96" s="493">
        <f t="shared" si="112"/>
        <v>0.11895500000000001</v>
      </c>
      <c r="CC96" s="493">
        <f t="shared" si="112"/>
        <v>0.11064</v>
      </c>
      <c r="CD96" s="493">
        <f t="shared" si="112"/>
        <v>0.11584</v>
      </c>
      <c r="CE96" s="493">
        <f t="shared" si="112"/>
        <v>0.122415</v>
      </c>
      <c r="CF96" s="493">
        <f t="shared" si="112"/>
        <v>6.2344999999999998E-2</v>
      </c>
      <c r="CG96" s="493">
        <f t="shared" si="112"/>
        <v>6.0421999999999997E-2</v>
      </c>
      <c r="CH96" s="493">
        <f t="shared" si="112"/>
        <v>4.6781999999999997E-2</v>
      </c>
    </row>
    <row r="97" spans="1:86" s="110" customFormat="1" x14ac:dyDescent="0.25">
      <c r="A97" s="633"/>
      <c r="B97" s="89" t="s">
        <v>22</v>
      </c>
      <c r="C97" s="440">
        <v>2.9302000000000002E-2</v>
      </c>
      <c r="D97" s="440">
        <v>2.9326000000000001E-2</v>
      </c>
      <c r="E97" s="440">
        <v>2.9966E-2</v>
      </c>
      <c r="F97" s="440">
        <v>3.1091000000000001E-2</v>
      </c>
      <c r="G97" s="440">
        <v>3.0398999999999999E-2</v>
      </c>
      <c r="H97" s="440">
        <v>5.2363E-2</v>
      </c>
      <c r="I97" s="440">
        <v>5.0639000000000003E-2</v>
      </c>
      <c r="J97" s="440">
        <v>4.9979999999999997E-2</v>
      </c>
      <c r="K97" s="440">
        <v>5.0804000000000002E-2</v>
      </c>
      <c r="L97" s="440">
        <v>3.0172000000000001E-2</v>
      </c>
      <c r="M97" s="440">
        <v>3.0644999999999999E-2</v>
      </c>
      <c r="N97" s="440">
        <v>2.9829000000000001E-2</v>
      </c>
      <c r="O97" s="440">
        <f t="shared" si="113"/>
        <v>2.9302000000000002E-2</v>
      </c>
      <c r="P97" s="440">
        <f t="shared" si="106"/>
        <v>2.9326000000000001E-2</v>
      </c>
      <c r="Q97" s="440">
        <f t="shared" si="107"/>
        <v>2.9966E-2</v>
      </c>
      <c r="R97" s="440">
        <f t="shared" si="108"/>
        <v>3.1091000000000001E-2</v>
      </c>
      <c r="S97" s="440">
        <f t="shared" si="109"/>
        <v>3.0398999999999999E-2</v>
      </c>
      <c r="T97" s="493">
        <v>5.9283000000000002E-2</v>
      </c>
      <c r="U97" s="493">
        <v>5.7278999999999997E-2</v>
      </c>
      <c r="V97" s="493">
        <v>5.8050999999999998E-2</v>
      </c>
      <c r="W97" s="493">
        <v>6.0310000000000002E-2</v>
      </c>
      <c r="X97" s="493">
        <v>3.4962E-2</v>
      </c>
      <c r="Y97" s="493">
        <v>3.5576000000000003E-2</v>
      </c>
      <c r="Z97" s="493">
        <v>3.4347999999999997E-2</v>
      </c>
      <c r="AA97" s="493">
        <v>3.3161999999999997E-2</v>
      </c>
      <c r="AB97" s="493">
        <v>3.3721000000000001E-2</v>
      </c>
      <c r="AC97" s="493">
        <v>3.4806999999999998E-2</v>
      </c>
      <c r="AD97" s="493">
        <v>3.6195999999999999E-2</v>
      </c>
      <c r="AE97" s="493">
        <v>3.5977000000000002E-2</v>
      </c>
      <c r="AF97" s="493">
        <v>5.9283000000000002E-2</v>
      </c>
      <c r="AG97" s="493">
        <v>5.7278999999999997E-2</v>
      </c>
      <c r="AH97" s="493">
        <v>5.8050999999999998E-2</v>
      </c>
      <c r="AI97" s="493">
        <v>6.0310000000000002E-2</v>
      </c>
      <c r="AJ97" s="493">
        <v>3.4962E-2</v>
      </c>
      <c r="AK97" s="493">
        <v>3.5576000000000003E-2</v>
      </c>
      <c r="AL97" s="493">
        <v>3.4347999999999997E-2</v>
      </c>
      <c r="AM97" s="493">
        <f t="shared" si="110"/>
        <v>3.3161999999999997E-2</v>
      </c>
      <c r="AN97" s="493">
        <f t="shared" si="110"/>
        <v>3.3721000000000001E-2</v>
      </c>
      <c r="AO97" s="493">
        <f t="shared" si="110"/>
        <v>3.4806999999999998E-2</v>
      </c>
      <c r="AP97" s="493">
        <f t="shared" si="110"/>
        <v>3.6195999999999999E-2</v>
      </c>
      <c r="AQ97" s="493">
        <f t="shared" si="110"/>
        <v>3.5977000000000002E-2</v>
      </c>
      <c r="AR97" s="493">
        <f t="shared" si="110"/>
        <v>5.9283000000000002E-2</v>
      </c>
      <c r="AS97" s="493">
        <f t="shared" si="110"/>
        <v>5.7278999999999997E-2</v>
      </c>
      <c r="AT97" s="493">
        <f t="shared" si="110"/>
        <v>5.8050999999999998E-2</v>
      </c>
      <c r="AU97" s="493">
        <f t="shared" si="110"/>
        <v>6.0310000000000002E-2</v>
      </c>
      <c r="AV97" s="493">
        <f t="shared" si="110"/>
        <v>3.4962E-2</v>
      </c>
      <c r="AW97" s="493">
        <f t="shared" si="110"/>
        <v>3.5576000000000003E-2</v>
      </c>
      <c r="AX97" s="493">
        <f t="shared" si="110"/>
        <v>3.4347999999999997E-2</v>
      </c>
      <c r="AY97" s="493">
        <f t="shared" si="110"/>
        <v>3.3161999999999997E-2</v>
      </c>
      <c r="AZ97" s="493">
        <f t="shared" si="110"/>
        <v>3.3721000000000001E-2</v>
      </c>
      <c r="BA97" s="493">
        <f t="shared" si="110"/>
        <v>3.4806999999999998E-2</v>
      </c>
      <c r="BB97" s="493">
        <f t="shared" si="110"/>
        <v>3.6195999999999999E-2</v>
      </c>
      <c r="BC97" s="493">
        <f t="shared" si="111"/>
        <v>3.5977000000000002E-2</v>
      </c>
      <c r="BD97" s="493">
        <f t="shared" si="111"/>
        <v>5.9283000000000002E-2</v>
      </c>
      <c r="BE97" s="493">
        <f t="shared" si="111"/>
        <v>5.7278999999999997E-2</v>
      </c>
      <c r="BF97" s="493">
        <f t="shared" si="111"/>
        <v>5.8050999999999998E-2</v>
      </c>
      <c r="BG97" s="493">
        <f t="shared" si="111"/>
        <v>6.0310000000000002E-2</v>
      </c>
      <c r="BH97" s="493">
        <f t="shared" si="111"/>
        <v>3.4962E-2</v>
      </c>
      <c r="BI97" s="493">
        <f t="shared" si="111"/>
        <v>3.5576000000000003E-2</v>
      </c>
      <c r="BJ97" s="493">
        <f t="shared" si="111"/>
        <v>3.4347999999999997E-2</v>
      </c>
      <c r="BK97" s="493">
        <f t="shared" si="111"/>
        <v>3.3161999999999997E-2</v>
      </c>
      <c r="BL97" s="493">
        <f t="shared" si="111"/>
        <v>3.3721000000000001E-2</v>
      </c>
      <c r="BM97" s="493">
        <f t="shared" si="111"/>
        <v>3.4806999999999998E-2</v>
      </c>
      <c r="BN97" s="493">
        <f t="shared" si="111"/>
        <v>3.6195999999999999E-2</v>
      </c>
      <c r="BO97" s="493">
        <f t="shared" si="111"/>
        <v>3.5977000000000002E-2</v>
      </c>
      <c r="BP97" s="493">
        <f t="shared" si="111"/>
        <v>5.9283000000000002E-2</v>
      </c>
      <c r="BQ97" s="493">
        <f t="shared" si="111"/>
        <v>5.7278999999999997E-2</v>
      </c>
      <c r="BR97" s="493">
        <f t="shared" si="111"/>
        <v>5.8050999999999998E-2</v>
      </c>
      <c r="BS97" s="493">
        <f t="shared" si="112"/>
        <v>6.0310000000000002E-2</v>
      </c>
      <c r="BT97" s="493">
        <f t="shared" si="112"/>
        <v>3.4962E-2</v>
      </c>
      <c r="BU97" s="493">
        <f t="shared" si="112"/>
        <v>3.5576000000000003E-2</v>
      </c>
      <c r="BV97" s="493">
        <f t="shared" si="112"/>
        <v>3.4347999999999997E-2</v>
      </c>
      <c r="BW97" s="493">
        <f t="shared" si="112"/>
        <v>3.3161999999999997E-2</v>
      </c>
      <c r="BX97" s="493">
        <f t="shared" si="112"/>
        <v>3.3721000000000001E-2</v>
      </c>
      <c r="BY97" s="493">
        <f t="shared" si="112"/>
        <v>3.4806999999999998E-2</v>
      </c>
      <c r="BZ97" s="493">
        <f t="shared" si="112"/>
        <v>3.6195999999999999E-2</v>
      </c>
      <c r="CA97" s="493">
        <f t="shared" si="112"/>
        <v>3.5977000000000002E-2</v>
      </c>
      <c r="CB97" s="493">
        <f t="shared" si="112"/>
        <v>5.9283000000000002E-2</v>
      </c>
      <c r="CC97" s="493">
        <f t="shared" si="112"/>
        <v>5.7278999999999997E-2</v>
      </c>
      <c r="CD97" s="493">
        <f t="shared" si="112"/>
        <v>5.8050999999999998E-2</v>
      </c>
      <c r="CE97" s="493">
        <f t="shared" si="112"/>
        <v>6.0310000000000002E-2</v>
      </c>
      <c r="CF97" s="493">
        <f t="shared" si="112"/>
        <v>3.4962E-2</v>
      </c>
      <c r="CG97" s="493">
        <f t="shared" si="112"/>
        <v>3.5576000000000003E-2</v>
      </c>
      <c r="CH97" s="493">
        <f t="shared" si="112"/>
        <v>3.4347999999999997E-2</v>
      </c>
    </row>
    <row r="98" spans="1:86" s="110" customFormat="1" x14ac:dyDescent="0.25">
      <c r="A98" s="633"/>
      <c r="B98" s="89" t="s">
        <v>9</v>
      </c>
      <c r="C98" s="440">
        <v>4.0834000000000002E-2</v>
      </c>
      <c r="D98" s="440">
        <v>4.1431000000000003E-2</v>
      </c>
      <c r="E98" s="440">
        <v>4.3621E-2</v>
      </c>
      <c r="F98" s="440">
        <v>4.3447E-2</v>
      </c>
      <c r="G98" s="440">
        <v>4.1350999999999999E-2</v>
      </c>
      <c r="H98" s="440">
        <v>5.1774000000000001E-2</v>
      </c>
      <c r="I98" s="440">
        <v>5.0083999999999997E-2</v>
      </c>
      <c r="J98" s="440">
        <v>4.9399999999999999E-2</v>
      </c>
      <c r="K98" s="440">
        <v>8.0808000000000005E-2</v>
      </c>
      <c r="L98" s="440">
        <v>4.1339000000000001E-2</v>
      </c>
      <c r="M98" s="440">
        <v>4.3160999999999998E-2</v>
      </c>
      <c r="N98" s="440">
        <v>4.1070000000000002E-2</v>
      </c>
      <c r="O98" s="440">
        <f t="shared" si="113"/>
        <v>4.0834000000000002E-2</v>
      </c>
      <c r="P98" s="440">
        <f t="shared" si="106"/>
        <v>4.1431000000000003E-2</v>
      </c>
      <c r="Q98" s="440">
        <f t="shared" si="107"/>
        <v>4.3621E-2</v>
      </c>
      <c r="R98" s="440">
        <f t="shared" si="108"/>
        <v>4.3447E-2</v>
      </c>
      <c r="S98" s="440">
        <f t="shared" si="109"/>
        <v>4.1350999999999999E-2</v>
      </c>
      <c r="T98" s="493">
        <v>5.8623000000000001E-2</v>
      </c>
      <c r="U98" s="493">
        <v>5.6649999999999999E-2</v>
      </c>
      <c r="V98" s="493">
        <v>5.7266999999999998E-2</v>
      </c>
      <c r="W98" s="493">
        <v>9.4729999999999995E-2</v>
      </c>
      <c r="X98" s="493">
        <v>4.9228000000000001E-2</v>
      </c>
      <c r="Y98" s="493">
        <v>5.1515999999999999E-2</v>
      </c>
      <c r="Z98" s="493">
        <v>4.8013E-2</v>
      </c>
      <c r="AA98" s="493">
        <v>4.7364999999999997E-2</v>
      </c>
      <c r="AB98" s="493">
        <v>4.8853000000000001E-2</v>
      </c>
      <c r="AC98" s="493">
        <v>5.2965999999999999E-2</v>
      </c>
      <c r="AD98" s="493">
        <v>5.0692000000000001E-2</v>
      </c>
      <c r="AE98" s="493">
        <v>5.0089000000000002E-2</v>
      </c>
      <c r="AF98" s="493">
        <v>5.8623000000000001E-2</v>
      </c>
      <c r="AG98" s="493">
        <v>5.6649999999999999E-2</v>
      </c>
      <c r="AH98" s="493">
        <v>5.7266999999999998E-2</v>
      </c>
      <c r="AI98" s="493">
        <v>9.4729999999999995E-2</v>
      </c>
      <c r="AJ98" s="493">
        <v>4.9228000000000001E-2</v>
      </c>
      <c r="AK98" s="493">
        <v>5.1515999999999999E-2</v>
      </c>
      <c r="AL98" s="493">
        <v>4.8013E-2</v>
      </c>
      <c r="AM98" s="493">
        <f t="shared" si="110"/>
        <v>4.7364999999999997E-2</v>
      </c>
      <c r="AN98" s="493">
        <f t="shared" si="110"/>
        <v>4.8853000000000001E-2</v>
      </c>
      <c r="AO98" s="493">
        <f t="shared" si="110"/>
        <v>5.2965999999999999E-2</v>
      </c>
      <c r="AP98" s="493">
        <f t="shared" si="110"/>
        <v>5.0692000000000001E-2</v>
      </c>
      <c r="AQ98" s="493">
        <f t="shared" si="110"/>
        <v>5.0089000000000002E-2</v>
      </c>
      <c r="AR98" s="493">
        <f t="shared" si="110"/>
        <v>5.8623000000000001E-2</v>
      </c>
      <c r="AS98" s="493">
        <f t="shared" si="110"/>
        <v>5.6649999999999999E-2</v>
      </c>
      <c r="AT98" s="493">
        <f t="shared" si="110"/>
        <v>5.7266999999999998E-2</v>
      </c>
      <c r="AU98" s="493">
        <f t="shared" si="110"/>
        <v>9.4729999999999995E-2</v>
      </c>
      <c r="AV98" s="493">
        <f t="shared" si="110"/>
        <v>4.9228000000000001E-2</v>
      </c>
      <c r="AW98" s="493">
        <f t="shared" si="110"/>
        <v>5.1515999999999999E-2</v>
      </c>
      <c r="AX98" s="493">
        <f t="shared" si="110"/>
        <v>4.8013E-2</v>
      </c>
      <c r="AY98" s="493">
        <f t="shared" si="110"/>
        <v>4.7364999999999997E-2</v>
      </c>
      <c r="AZ98" s="493">
        <f t="shared" si="110"/>
        <v>4.8853000000000001E-2</v>
      </c>
      <c r="BA98" s="493">
        <f t="shared" si="110"/>
        <v>5.2965999999999999E-2</v>
      </c>
      <c r="BB98" s="493">
        <f t="shared" si="110"/>
        <v>5.0692000000000001E-2</v>
      </c>
      <c r="BC98" s="493">
        <f t="shared" si="111"/>
        <v>5.0089000000000002E-2</v>
      </c>
      <c r="BD98" s="493">
        <f t="shared" si="111"/>
        <v>5.8623000000000001E-2</v>
      </c>
      <c r="BE98" s="493">
        <f t="shared" si="111"/>
        <v>5.6649999999999999E-2</v>
      </c>
      <c r="BF98" s="493">
        <f t="shared" si="111"/>
        <v>5.7266999999999998E-2</v>
      </c>
      <c r="BG98" s="493">
        <f t="shared" si="111"/>
        <v>9.4729999999999995E-2</v>
      </c>
      <c r="BH98" s="493">
        <f t="shared" si="111"/>
        <v>4.9228000000000001E-2</v>
      </c>
      <c r="BI98" s="493">
        <f t="shared" si="111"/>
        <v>5.1515999999999999E-2</v>
      </c>
      <c r="BJ98" s="493">
        <f t="shared" si="111"/>
        <v>4.8013E-2</v>
      </c>
      <c r="BK98" s="493">
        <f t="shared" si="111"/>
        <v>4.7364999999999997E-2</v>
      </c>
      <c r="BL98" s="493">
        <f t="shared" si="111"/>
        <v>4.8853000000000001E-2</v>
      </c>
      <c r="BM98" s="493">
        <f t="shared" si="111"/>
        <v>5.2965999999999999E-2</v>
      </c>
      <c r="BN98" s="493">
        <f t="shared" si="111"/>
        <v>5.0692000000000001E-2</v>
      </c>
      <c r="BO98" s="493">
        <f t="shared" si="111"/>
        <v>5.0089000000000002E-2</v>
      </c>
      <c r="BP98" s="493">
        <f t="shared" si="111"/>
        <v>5.8623000000000001E-2</v>
      </c>
      <c r="BQ98" s="493">
        <f t="shared" si="111"/>
        <v>5.6649999999999999E-2</v>
      </c>
      <c r="BR98" s="493">
        <f t="shared" si="111"/>
        <v>5.7266999999999998E-2</v>
      </c>
      <c r="BS98" s="493">
        <f t="shared" si="112"/>
        <v>9.4729999999999995E-2</v>
      </c>
      <c r="BT98" s="493">
        <f t="shared" si="112"/>
        <v>4.9228000000000001E-2</v>
      </c>
      <c r="BU98" s="493">
        <f t="shared" si="112"/>
        <v>5.1515999999999999E-2</v>
      </c>
      <c r="BV98" s="493">
        <f t="shared" si="112"/>
        <v>4.8013E-2</v>
      </c>
      <c r="BW98" s="493">
        <f t="shared" si="112"/>
        <v>4.7364999999999997E-2</v>
      </c>
      <c r="BX98" s="493">
        <f t="shared" si="112"/>
        <v>4.8853000000000001E-2</v>
      </c>
      <c r="BY98" s="493">
        <f t="shared" si="112"/>
        <v>5.2965999999999999E-2</v>
      </c>
      <c r="BZ98" s="493">
        <f t="shared" si="112"/>
        <v>5.0692000000000001E-2</v>
      </c>
      <c r="CA98" s="493">
        <f t="shared" si="112"/>
        <v>5.0089000000000002E-2</v>
      </c>
      <c r="CB98" s="493">
        <f t="shared" si="112"/>
        <v>5.8623000000000001E-2</v>
      </c>
      <c r="CC98" s="493">
        <f t="shared" si="112"/>
        <v>5.6649999999999999E-2</v>
      </c>
      <c r="CD98" s="493">
        <f t="shared" si="112"/>
        <v>5.7266999999999998E-2</v>
      </c>
      <c r="CE98" s="493">
        <f t="shared" si="112"/>
        <v>9.4729999999999995E-2</v>
      </c>
      <c r="CF98" s="493">
        <f t="shared" si="112"/>
        <v>4.9228000000000001E-2</v>
      </c>
      <c r="CG98" s="493">
        <f t="shared" si="112"/>
        <v>5.1515999999999999E-2</v>
      </c>
      <c r="CH98" s="493">
        <f t="shared" si="112"/>
        <v>4.8013E-2</v>
      </c>
    </row>
    <row r="99" spans="1:86" s="110" customFormat="1" x14ac:dyDescent="0.25">
      <c r="A99" s="633"/>
      <c r="B99" s="89" t="s">
        <v>3</v>
      </c>
      <c r="C99" s="440">
        <v>4.4352999999999997E-2</v>
      </c>
      <c r="D99" s="440">
        <v>4.4898E-2</v>
      </c>
      <c r="E99" s="440">
        <v>4.7189000000000002E-2</v>
      </c>
      <c r="F99" s="440">
        <v>4.5560000000000003E-2</v>
      </c>
      <c r="G99" s="440">
        <v>4.9112000000000003E-2</v>
      </c>
      <c r="H99" s="440">
        <v>0.104393</v>
      </c>
      <c r="I99" s="440">
        <v>9.7295999999999994E-2</v>
      </c>
      <c r="J99" s="440">
        <v>9.9751999999999993E-2</v>
      </c>
      <c r="K99" s="440">
        <v>0.10033300000000001</v>
      </c>
      <c r="L99" s="440">
        <v>4.6997999999999998E-2</v>
      </c>
      <c r="M99" s="440">
        <v>4.7978E-2</v>
      </c>
      <c r="N99" s="440">
        <v>4.4889999999999999E-2</v>
      </c>
      <c r="O99" s="440">
        <f t="shared" si="113"/>
        <v>4.4352999999999997E-2</v>
      </c>
      <c r="P99" s="440">
        <f t="shared" si="106"/>
        <v>4.4898E-2</v>
      </c>
      <c r="Q99" s="440">
        <f t="shared" si="107"/>
        <v>4.7189000000000002E-2</v>
      </c>
      <c r="R99" s="440">
        <f t="shared" si="108"/>
        <v>4.5560000000000003E-2</v>
      </c>
      <c r="S99" s="440">
        <f t="shared" si="109"/>
        <v>4.9112000000000003E-2</v>
      </c>
      <c r="T99" s="493">
        <v>0.11771</v>
      </c>
      <c r="U99" s="493">
        <v>0.11006199999999999</v>
      </c>
      <c r="V99" s="493">
        <v>0.115067</v>
      </c>
      <c r="W99" s="493">
        <v>0.117149</v>
      </c>
      <c r="X99" s="493">
        <v>5.4709000000000001E-2</v>
      </c>
      <c r="Y99" s="493">
        <v>5.5188000000000001E-2</v>
      </c>
      <c r="Z99" s="493">
        <v>5.0938999999999998E-2</v>
      </c>
      <c r="AA99" s="493">
        <v>4.9581E-2</v>
      </c>
      <c r="AB99" s="493">
        <v>5.1304000000000002E-2</v>
      </c>
      <c r="AC99" s="493">
        <v>5.4989000000000003E-2</v>
      </c>
      <c r="AD99" s="493">
        <v>5.1714000000000003E-2</v>
      </c>
      <c r="AE99" s="493">
        <v>5.7715000000000002E-2</v>
      </c>
      <c r="AF99" s="493">
        <v>0.11771</v>
      </c>
      <c r="AG99" s="493">
        <v>0.11006199999999999</v>
      </c>
      <c r="AH99" s="493">
        <v>0.115067</v>
      </c>
      <c r="AI99" s="493">
        <v>0.117149</v>
      </c>
      <c r="AJ99" s="493">
        <v>5.4709000000000001E-2</v>
      </c>
      <c r="AK99" s="493">
        <v>5.5188000000000001E-2</v>
      </c>
      <c r="AL99" s="493">
        <v>5.0938999999999998E-2</v>
      </c>
      <c r="AM99" s="493">
        <f t="shared" si="110"/>
        <v>4.9581E-2</v>
      </c>
      <c r="AN99" s="493">
        <f t="shared" si="110"/>
        <v>5.1304000000000002E-2</v>
      </c>
      <c r="AO99" s="493">
        <f t="shared" si="110"/>
        <v>5.4989000000000003E-2</v>
      </c>
      <c r="AP99" s="493">
        <f t="shared" si="110"/>
        <v>5.1714000000000003E-2</v>
      </c>
      <c r="AQ99" s="493">
        <f t="shared" si="110"/>
        <v>5.7715000000000002E-2</v>
      </c>
      <c r="AR99" s="493">
        <f t="shared" si="110"/>
        <v>0.11771</v>
      </c>
      <c r="AS99" s="493">
        <f t="shared" si="110"/>
        <v>0.11006199999999999</v>
      </c>
      <c r="AT99" s="493">
        <f t="shared" si="110"/>
        <v>0.115067</v>
      </c>
      <c r="AU99" s="493">
        <f t="shared" si="110"/>
        <v>0.117149</v>
      </c>
      <c r="AV99" s="493">
        <f t="shared" si="110"/>
        <v>5.4709000000000001E-2</v>
      </c>
      <c r="AW99" s="493">
        <f t="shared" si="110"/>
        <v>5.5188000000000001E-2</v>
      </c>
      <c r="AX99" s="493">
        <f t="shared" si="110"/>
        <v>5.0938999999999998E-2</v>
      </c>
      <c r="AY99" s="493">
        <f t="shared" si="110"/>
        <v>4.9581E-2</v>
      </c>
      <c r="AZ99" s="493">
        <f t="shared" si="110"/>
        <v>5.1304000000000002E-2</v>
      </c>
      <c r="BA99" s="493">
        <f t="shared" si="110"/>
        <v>5.4989000000000003E-2</v>
      </c>
      <c r="BB99" s="493">
        <f t="shared" si="110"/>
        <v>5.1714000000000003E-2</v>
      </c>
      <c r="BC99" s="493">
        <f t="shared" si="111"/>
        <v>5.7715000000000002E-2</v>
      </c>
      <c r="BD99" s="493">
        <f t="shared" si="111"/>
        <v>0.11771</v>
      </c>
      <c r="BE99" s="493">
        <f t="shared" si="111"/>
        <v>0.11006199999999999</v>
      </c>
      <c r="BF99" s="493">
        <f t="shared" si="111"/>
        <v>0.115067</v>
      </c>
      <c r="BG99" s="493">
        <f t="shared" si="111"/>
        <v>0.117149</v>
      </c>
      <c r="BH99" s="493">
        <f t="shared" si="111"/>
        <v>5.4709000000000001E-2</v>
      </c>
      <c r="BI99" s="493">
        <f t="shared" si="111"/>
        <v>5.5188000000000001E-2</v>
      </c>
      <c r="BJ99" s="493">
        <f t="shared" si="111"/>
        <v>5.0938999999999998E-2</v>
      </c>
      <c r="BK99" s="493">
        <f t="shared" si="111"/>
        <v>4.9581E-2</v>
      </c>
      <c r="BL99" s="493">
        <f t="shared" si="111"/>
        <v>5.1304000000000002E-2</v>
      </c>
      <c r="BM99" s="493">
        <f t="shared" si="111"/>
        <v>5.4989000000000003E-2</v>
      </c>
      <c r="BN99" s="493">
        <f t="shared" si="111"/>
        <v>5.1714000000000003E-2</v>
      </c>
      <c r="BO99" s="493">
        <f t="shared" si="111"/>
        <v>5.7715000000000002E-2</v>
      </c>
      <c r="BP99" s="493">
        <f t="shared" si="111"/>
        <v>0.11771</v>
      </c>
      <c r="BQ99" s="493">
        <f t="shared" si="111"/>
        <v>0.11006199999999999</v>
      </c>
      <c r="BR99" s="493">
        <f t="shared" si="111"/>
        <v>0.115067</v>
      </c>
      <c r="BS99" s="493">
        <f t="shared" si="112"/>
        <v>0.117149</v>
      </c>
      <c r="BT99" s="493">
        <f t="shared" si="112"/>
        <v>5.4709000000000001E-2</v>
      </c>
      <c r="BU99" s="493">
        <f t="shared" si="112"/>
        <v>5.5188000000000001E-2</v>
      </c>
      <c r="BV99" s="493">
        <f t="shared" si="112"/>
        <v>5.0938999999999998E-2</v>
      </c>
      <c r="BW99" s="493">
        <f t="shared" si="112"/>
        <v>4.9581E-2</v>
      </c>
      <c r="BX99" s="493">
        <f t="shared" si="112"/>
        <v>5.1304000000000002E-2</v>
      </c>
      <c r="BY99" s="493">
        <f t="shared" si="112"/>
        <v>5.4989000000000003E-2</v>
      </c>
      <c r="BZ99" s="493">
        <f t="shared" si="112"/>
        <v>5.1714000000000003E-2</v>
      </c>
      <c r="CA99" s="493">
        <f t="shared" si="112"/>
        <v>5.7715000000000002E-2</v>
      </c>
      <c r="CB99" s="493">
        <f t="shared" si="112"/>
        <v>0.11771</v>
      </c>
      <c r="CC99" s="493">
        <f t="shared" si="112"/>
        <v>0.11006199999999999</v>
      </c>
      <c r="CD99" s="493">
        <f t="shared" si="112"/>
        <v>0.115067</v>
      </c>
      <c r="CE99" s="493">
        <f t="shared" si="112"/>
        <v>0.117149</v>
      </c>
      <c r="CF99" s="493">
        <f t="shared" si="112"/>
        <v>5.4709000000000001E-2</v>
      </c>
      <c r="CG99" s="493">
        <f t="shared" si="112"/>
        <v>5.5188000000000001E-2</v>
      </c>
      <c r="CH99" s="493">
        <f t="shared" si="112"/>
        <v>5.0938999999999998E-2</v>
      </c>
    </row>
    <row r="100" spans="1:86" s="110" customFormat="1" x14ac:dyDescent="0.25">
      <c r="A100" s="633"/>
      <c r="B100" s="89" t="s">
        <v>4</v>
      </c>
      <c r="C100" s="440">
        <v>4.2067E-2</v>
      </c>
      <c r="D100" s="440">
        <v>4.1753999999999999E-2</v>
      </c>
      <c r="E100" s="440">
        <v>4.3166999999999997E-2</v>
      </c>
      <c r="F100" s="440">
        <v>4.3825000000000003E-2</v>
      </c>
      <c r="G100" s="440">
        <v>4.4803999999999997E-2</v>
      </c>
      <c r="H100" s="440">
        <v>8.8136000000000006E-2</v>
      </c>
      <c r="I100" s="440">
        <v>8.4611000000000006E-2</v>
      </c>
      <c r="J100" s="440">
        <v>8.5112999999999994E-2</v>
      </c>
      <c r="K100" s="440">
        <v>8.0562999999999996E-2</v>
      </c>
      <c r="L100" s="440">
        <v>4.4019000000000003E-2</v>
      </c>
      <c r="M100" s="440">
        <v>4.4610999999999998E-2</v>
      </c>
      <c r="N100" s="440">
        <v>4.2421E-2</v>
      </c>
      <c r="O100" s="440">
        <f t="shared" si="113"/>
        <v>4.2067E-2</v>
      </c>
      <c r="P100" s="440">
        <f t="shared" si="106"/>
        <v>4.1753999999999999E-2</v>
      </c>
      <c r="Q100" s="440">
        <f t="shared" si="107"/>
        <v>4.3166999999999997E-2</v>
      </c>
      <c r="R100" s="440">
        <f t="shared" si="108"/>
        <v>4.3825000000000003E-2</v>
      </c>
      <c r="S100" s="440">
        <f t="shared" si="109"/>
        <v>4.4803999999999997E-2</v>
      </c>
      <c r="T100" s="493">
        <v>9.9451999999999999E-2</v>
      </c>
      <c r="U100" s="493">
        <v>9.5723000000000003E-2</v>
      </c>
      <c r="V100" s="493">
        <v>9.8280999999999993E-2</v>
      </c>
      <c r="W100" s="493">
        <v>9.4449000000000005E-2</v>
      </c>
      <c r="X100" s="493">
        <v>5.2073000000000001E-2</v>
      </c>
      <c r="Y100" s="493">
        <v>5.2239000000000001E-2</v>
      </c>
      <c r="Z100" s="493">
        <v>4.8925999999999997E-2</v>
      </c>
      <c r="AA100" s="493">
        <v>4.7953000000000003E-2</v>
      </c>
      <c r="AB100" s="493">
        <v>4.8263E-2</v>
      </c>
      <c r="AC100" s="493">
        <v>5.0624000000000002E-2</v>
      </c>
      <c r="AD100" s="493">
        <v>5.1560000000000002E-2</v>
      </c>
      <c r="AE100" s="493">
        <v>5.3745000000000001E-2</v>
      </c>
      <c r="AF100" s="493">
        <v>9.9451999999999999E-2</v>
      </c>
      <c r="AG100" s="493">
        <v>9.5723000000000003E-2</v>
      </c>
      <c r="AH100" s="493">
        <v>9.8280999999999993E-2</v>
      </c>
      <c r="AI100" s="493">
        <v>9.4449000000000005E-2</v>
      </c>
      <c r="AJ100" s="493">
        <v>5.2073000000000001E-2</v>
      </c>
      <c r="AK100" s="493">
        <v>5.2239000000000001E-2</v>
      </c>
      <c r="AL100" s="493">
        <v>4.8925999999999997E-2</v>
      </c>
      <c r="AM100" s="493">
        <f t="shared" si="110"/>
        <v>4.7953000000000003E-2</v>
      </c>
      <c r="AN100" s="493">
        <f t="shared" si="110"/>
        <v>4.8263E-2</v>
      </c>
      <c r="AO100" s="493">
        <f t="shared" si="110"/>
        <v>5.0624000000000002E-2</v>
      </c>
      <c r="AP100" s="493">
        <f t="shared" si="110"/>
        <v>5.1560000000000002E-2</v>
      </c>
      <c r="AQ100" s="493">
        <f t="shared" si="110"/>
        <v>5.3745000000000001E-2</v>
      </c>
      <c r="AR100" s="493">
        <f t="shared" si="110"/>
        <v>9.9451999999999999E-2</v>
      </c>
      <c r="AS100" s="493">
        <f t="shared" si="110"/>
        <v>9.5723000000000003E-2</v>
      </c>
      <c r="AT100" s="493">
        <f t="shared" si="110"/>
        <v>9.8280999999999993E-2</v>
      </c>
      <c r="AU100" s="493">
        <f t="shared" si="110"/>
        <v>9.4449000000000005E-2</v>
      </c>
      <c r="AV100" s="493">
        <f t="shared" si="110"/>
        <v>5.2073000000000001E-2</v>
      </c>
      <c r="AW100" s="493">
        <f t="shared" si="110"/>
        <v>5.2239000000000001E-2</v>
      </c>
      <c r="AX100" s="493">
        <f t="shared" si="110"/>
        <v>4.8925999999999997E-2</v>
      </c>
      <c r="AY100" s="493">
        <f t="shared" si="110"/>
        <v>4.7953000000000003E-2</v>
      </c>
      <c r="AZ100" s="493">
        <f t="shared" si="110"/>
        <v>4.8263E-2</v>
      </c>
      <c r="BA100" s="493">
        <f t="shared" si="110"/>
        <v>5.0624000000000002E-2</v>
      </c>
      <c r="BB100" s="493">
        <f t="shared" si="110"/>
        <v>5.1560000000000002E-2</v>
      </c>
      <c r="BC100" s="493">
        <f t="shared" si="111"/>
        <v>5.3745000000000001E-2</v>
      </c>
      <c r="BD100" s="493">
        <f t="shared" si="111"/>
        <v>9.9451999999999999E-2</v>
      </c>
      <c r="BE100" s="493">
        <f t="shared" si="111"/>
        <v>9.5723000000000003E-2</v>
      </c>
      <c r="BF100" s="493">
        <f t="shared" si="111"/>
        <v>9.8280999999999993E-2</v>
      </c>
      <c r="BG100" s="493">
        <f t="shared" si="111"/>
        <v>9.4449000000000005E-2</v>
      </c>
      <c r="BH100" s="493">
        <f t="shared" si="111"/>
        <v>5.2073000000000001E-2</v>
      </c>
      <c r="BI100" s="493">
        <f t="shared" si="111"/>
        <v>5.2239000000000001E-2</v>
      </c>
      <c r="BJ100" s="493">
        <f t="shared" si="111"/>
        <v>4.8925999999999997E-2</v>
      </c>
      <c r="BK100" s="493">
        <f t="shared" si="111"/>
        <v>4.7953000000000003E-2</v>
      </c>
      <c r="BL100" s="493">
        <f t="shared" si="111"/>
        <v>4.8263E-2</v>
      </c>
      <c r="BM100" s="493">
        <f t="shared" si="111"/>
        <v>5.0624000000000002E-2</v>
      </c>
      <c r="BN100" s="493">
        <f t="shared" si="111"/>
        <v>5.1560000000000002E-2</v>
      </c>
      <c r="BO100" s="493">
        <f t="shared" si="111"/>
        <v>5.3745000000000001E-2</v>
      </c>
      <c r="BP100" s="493">
        <f t="shared" si="111"/>
        <v>9.9451999999999999E-2</v>
      </c>
      <c r="BQ100" s="493">
        <f t="shared" si="111"/>
        <v>9.5723000000000003E-2</v>
      </c>
      <c r="BR100" s="493">
        <f t="shared" si="111"/>
        <v>9.8280999999999993E-2</v>
      </c>
      <c r="BS100" s="493">
        <f t="shared" si="112"/>
        <v>9.4449000000000005E-2</v>
      </c>
      <c r="BT100" s="493">
        <f t="shared" si="112"/>
        <v>5.2073000000000001E-2</v>
      </c>
      <c r="BU100" s="493">
        <f t="shared" si="112"/>
        <v>5.2239000000000001E-2</v>
      </c>
      <c r="BV100" s="493">
        <f t="shared" si="112"/>
        <v>4.8925999999999997E-2</v>
      </c>
      <c r="BW100" s="493">
        <f t="shared" si="112"/>
        <v>4.7953000000000003E-2</v>
      </c>
      <c r="BX100" s="493">
        <f t="shared" si="112"/>
        <v>4.8263E-2</v>
      </c>
      <c r="BY100" s="493">
        <f t="shared" si="112"/>
        <v>5.0624000000000002E-2</v>
      </c>
      <c r="BZ100" s="493">
        <f t="shared" si="112"/>
        <v>5.1560000000000002E-2</v>
      </c>
      <c r="CA100" s="493">
        <f t="shared" si="112"/>
        <v>5.3745000000000001E-2</v>
      </c>
      <c r="CB100" s="493">
        <f t="shared" si="112"/>
        <v>9.9451999999999999E-2</v>
      </c>
      <c r="CC100" s="493">
        <f t="shared" si="112"/>
        <v>9.5723000000000003E-2</v>
      </c>
      <c r="CD100" s="493">
        <f t="shared" si="112"/>
        <v>9.8280999999999993E-2</v>
      </c>
      <c r="CE100" s="493">
        <f t="shared" si="112"/>
        <v>9.4449000000000005E-2</v>
      </c>
      <c r="CF100" s="493">
        <f t="shared" si="112"/>
        <v>5.2073000000000001E-2</v>
      </c>
      <c r="CG100" s="493">
        <f t="shared" si="112"/>
        <v>5.2239000000000001E-2</v>
      </c>
      <c r="CH100" s="493">
        <f t="shared" si="112"/>
        <v>4.8925999999999997E-2</v>
      </c>
    </row>
    <row r="101" spans="1:86" s="110" customFormat="1" x14ac:dyDescent="0.25">
      <c r="A101" s="633"/>
      <c r="B101" s="89" t="s">
        <v>5</v>
      </c>
      <c r="C101" s="440">
        <v>3.9933000000000003E-2</v>
      </c>
      <c r="D101" s="440">
        <v>3.9878999999999998E-2</v>
      </c>
      <c r="E101" s="440">
        <v>4.1041000000000001E-2</v>
      </c>
      <c r="F101" s="440">
        <v>4.1168000000000003E-2</v>
      </c>
      <c r="G101" s="440">
        <v>4.2222999999999997E-2</v>
      </c>
      <c r="H101" s="440">
        <v>8.2789000000000001E-2</v>
      </c>
      <c r="I101" s="440">
        <v>7.9558000000000004E-2</v>
      </c>
      <c r="J101" s="440">
        <v>7.9958000000000001E-2</v>
      </c>
      <c r="K101" s="440">
        <v>7.8107999999999997E-2</v>
      </c>
      <c r="L101" s="440">
        <v>4.1531999999999999E-2</v>
      </c>
      <c r="M101" s="440">
        <v>4.2438999999999998E-2</v>
      </c>
      <c r="N101" s="440">
        <v>4.0814000000000003E-2</v>
      </c>
      <c r="O101" s="440">
        <f t="shared" si="113"/>
        <v>3.9933000000000003E-2</v>
      </c>
      <c r="P101" s="440">
        <f t="shared" si="106"/>
        <v>3.9878999999999998E-2</v>
      </c>
      <c r="Q101" s="440">
        <f t="shared" si="107"/>
        <v>4.1041000000000001E-2</v>
      </c>
      <c r="R101" s="440">
        <f t="shared" si="108"/>
        <v>4.1168000000000003E-2</v>
      </c>
      <c r="S101" s="440">
        <f t="shared" si="109"/>
        <v>4.2222999999999997E-2</v>
      </c>
      <c r="T101" s="493">
        <v>9.3449000000000004E-2</v>
      </c>
      <c r="U101" s="493">
        <v>9.0008000000000005E-2</v>
      </c>
      <c r="V101" s="493">
        <v>9.2378000000000002E-2</v>
      </c>
      <c r="W101" s="493">
        <v>9.1634999999999994E-2</v>
      </c>
      <c r="X101" s="493">
        <v>4.8993000000000002E-2</v>
      </c>
      <c r="Y101" s="493">
        <v>4.9782E-2</v>
      </c>
      <c r="Z101" s="493">
        <v>4.7262999999999999E-2</v>
      </c>
      <c r="AA101" s="493">
        <v>4.5540999999999998E-2</v>
      </c>
      <c r="AB101" s="493">
        <v>4.6175000000000001E-2</v>
      </c>
      <c r="AC101" s="493">
        <v>4.8189000000000003E-2</v>
      </c>
      <c r="AD101" s="493">
        <v>4.8322999999999998E-2</v>
      </c>
      <c r="AE101" s="493">
        <v>5.0555999999999997E-2</v>
      </c>
      <c r="AF101" s="493">
        <v>9.3449000000000004E-2</v>
      </c>
      <c r="AG101" s="493">
        <v>9.0008000000000005E-2</v>
      </c>
      <c r="AH101" s="493">
        <v>9.2378000000000002E-2</v>
      </c>
      <c r="AI101" s="493">
        <v>9.1634999999999994E-2</v>
      </c>
      <c r="AJ101" s="493">
        <v>4.8993000000000002E-2</v>
      </c>
      <c r="AK101" s="493">
        <v>4.9782E-2</v>
      </c>
      <c r="AL101" s="493">
        <v>4.7262999999999999E-2</v>
      </c>
      <c r="AM101" s="493">
        <f t="shared" si="110"/>
        <v>4.5540999999999998E-2</v>
      </c>
      <c r="AN101" s="493">
        <f t="shared" si="110"/>
        <v>4.6175000000000001E-2</v>
      </c>
      <c r="AO101" s="493">
        <f t="shared" si="110"/>
        <v>4.8189000000000003E-2</v>
      </c>
      <c r="AP101" s="493">
        <f t="shared" si="110"/>
        <v>4.8322999999999998E-2</v>
      </c>
      <c r="AQ101" s="493">
        <f t="shared" si="110"/>
        <v>5.0555999999999997E-2</v>
      </c>
      <c r="AR101" s="493">
        <f t="shared" si="110"/>
        <v>9.3449000000000004E-2</v>
      </c>
      <c r="AS101" s="493">
        <f t="shared" si="110"/>
        <v>9.0008000000000005E-2</v>
      </c>
      <c r="AT101" s="493">
        <f t="shared" si="110"/>
        <v>9.2378000000000002E-2</v>
      </c>
      <c r="AU101" s="493">
        <f t="shared" si="110"/>
        <v>9.1634999999999994E-2</v>
      </c>
      <c r="AV101" s="493">
        <f t="shared" si="110"/>
        <v>4.8993000000000002E-2</v>
      </c>
      <c r="AW101" s="493">
        <f t="shared" si="110"/>
        <v>4.9782E-2</v>
      </c>
      <c r="AX101" s="493">
        <f t="shared" si="110"/>
        <v>4.7262999999999999E-2</v>
      </c>
      <c r="AY101" s="493">
        <f t="shared" si="110"/>
        <v>4.5540999999999998E-2</v>
      </c>
      <c r="AZ101" s="493">
        <f t="shared" si="110"/>
        <v>4.6175000000000001E-2</v>
      </c>
      <c r="BA101" s="493">
        <f t="shared" si="110"/>
        <v>4.8189000000000003E-2</v>
      </c>
      <c r="BB101" s="493">
        <f t="shared" si="110"/>
        <v>4.8322999999999998E-2</v>
      </c>
      <c r="BC101" s="493">
        <f t="shared" si="111"/>
        <v>5.0555999999999997E-2</v>
      </c>
      <c r="BD101" s="493">
        <f t="shared" si="111"/>
        <v>9.3449000000000004E-2</v>
      </c>
      <c r="BE101" s="493">
        <f t="shared" si="111"/>
        <v>9.0008000000000005E-2</v>
      </c>
      <c r="BF101" s="493">
        <f t="shared" si="111"/>
        <v>9.2378000000000002E-2</v>
      </c>
      <c r="BG101" s="493">
        <f t="shared" si="111"/>
        <v>9.1634999999999994E-2</v>
      </c>
      <c r="BH101" s="493">
        <f t="shared" si="111"/>
        <v>4.8993000000000002E-2</v>
      </c>
      <c r="BI101" s="493">
        <f t="shared" si="111"/>
        <v>4.9782E-2</v>
      </c>
      <c r="BJ101" s="493">
        <f t="shared" si="111"/>
        <v>4.7262999999999999E-2</v>
      </c>
      <c r="BK101" s="493">
        <f t="shared" si="111"/>
        <v>4.5540999999999998E-2</v>
      </c>
      <c r="BL101" s="493">
        <f t="shared" si="111"/>
        <v>4.6175000000000001E-2</v>
      </c>
      <c r="BM101" s="493">
        <f t="shared" si="111"/>
        <v>4.8189000000000003E-2</v>
      </c>
      <c r="BN101" s="493">
        <f t="shared" si="111"/>
        <v>4.8322999999999998E-2</v>
      </c>
      <c r="BO101" s="493">
        <f t="shared" si="111"/>
        <v>5.0555999999999997E-2</v>
      </c>
      <c r="BP101" s="493">
        <f t="shared" si="111"/>
        <v>9.3449000000000004E-2</v>
      </c>
      <c r="BQ101" s="493">
        <f t="shared" si="111"/>
        <v>9.0008000000000005E-2</v>
      </c>
      <c r="BR101" s="493">
        <f t="shared" si="111"/>
        <v>9.2378000000000002E-2</v>
      </c>
      <c r="BS101" s="493">
        <f t="shared" si="112"/>
        <v>9.1634999999999994E-2</v>
      </c>
      <c r="BT101" s="493">
        <f t="shared" si="112"/>
        <v>4.8993000000000002E-2</v>
      </c>
      <c r="BU101" s="493">
        <f t="shared" si="112"/>
        <v>4.9782E-2</v>
      </c>
      <c r="BV101" s="493">
        <f t="shared" si="112"/>
        <v>4.7262999999999999E-2</v>
      </c>
      <c r="BW101" s="493">
        <f t="shared" si="112"/>
        <v>4.5540999999999998E-2</v>
      </c>
      <c r="BX101" s="493">
        <f t="shared" si="112"/>
        <v>4.6175000000000001E-2</v>
      </c>
      <c r="BY101" s="493">
        <f t="shared" si="112"/>
        <v>4.8189000000000003E-2</v>
      </c>
      <c r="BZ101" s="493">
        <f t="shared" si="112"/>
        <v>4.8322999999999998E-2</v>
      </c>
      <c r="CA101" s="493">
        <f t="shared" si="112"/>
        <v>5.0555999999999997E-2</v>
      </c>
      <c r="CB101" s="493">
        <f t="shared" si="112"/>
        <v>9.3449000000000004E-2</v>
      </c>
      <c r="CC101" s="493">
        <f t="shared" si="112"/>
        <v>9.0008000000000005E-2</v>
      </c>
      <c r="CD101" s="493">
        <f t="shared" si="112"/>
        <v>9.2378000000000002E-2</v>
      </c>
      <c r="CE101" s="493">
        <f t="shared" si="112"/>
        <v>9.1634999999999994E-2</v>
      </c>
      <c r="CF101" s="493">
        <f t="shared" si="112"/>
        <v>4.8993000000000002E-2</v>
      </c>
      <c r="CG101" s="493">
        <f t="shared" si="112"/>
        <v>4.9782E-2</v>
      </c>
      <c r="CH101" s="493">
        <f t="shared" si="112"/>
        <v>4.7262999999999999E-2</v>
      </c>
    </row>
    <row r="102" spans="1:86" s="110" customFormat="1" x14ac:dyDescent="0.25">
      <c r="A102" s="633"/>
      <c r="B102" s="89" t="s">
        <v>23</v>
      </c>
      <c r="C102" s="440">
        <v>3.9933000000000003E-2</v>
      </c>
      <c r="D102" s="440">
        <v>3.9878999999999998E-2</v>
      </c>
      <c r="E102" s="440">
        <v>4.1041000000000001E-2</v>
      </c>
      <c r="F102" s="440">
        <v>4.1168000000000003E-2</v>
      </c>
      <c r="G102" s="440">
        <v>4.2222999999999997E-2</v>
      </c>
      <c r="H102" s="440">
        <v>8.2789000000000001E-2</v>
      </c>
      <c r="I102" s="440">
        <v>7.9558000000000004E-2</v>
      </c>
      <c r="J102" s="440">
        <v>7.9958000000000001E-2</v>
      </c>
      <c r="K102" s="440">
        <v>7.8107999999999997E-2</v>
      </c>
      <c r="L102" s="440">
        <v>4.1531999999999999E-2</v>
      </c>
      <c r="M102" s="440">
        <v>4.2438999999999998E-2</v>
      </c>
      <c r="N102" s="440">
        <v>4.0814000000000003E-2</v>
      </c>
      <c r="O102" s="440">
        <f t="shared" si="113"/>
        <v>3.9933000000000003E-2</v>
      </c>
      <c r="P102" s="440">
        <f t="shared" si="106"/>
        <v>3.9878999999999998E-2</v>
      </c>
      <c r="Q102" s="440">
        <f t="shared" si="107"/>
        <v>4.1041000000000001E-2</v>
      </c>
      <c r="R102" s="440">
        <f t="shared" si="108"/>
        <v>4.1168000000000003E-2</v>
      </c>
      <c r="S102" s="440">
        <f t="shared" si="109"/>
        <v>4.2222999999999997E-2</v>
      </c>
      <c r="T102" s="493">
        <v>9.3449000000000004E-2</v>
      </c>
      <c r="U102" s="493">
        <v>9.0008000000000005E-2</v>
      </c>
      <c r="V102" s="493">
        <v>9.2378000000000002E-2</v>
      </c>
      <c r="W102" s="493">
        <v>9.1634999999999994E-2</v>
      </c>
      <c r="X102" s="493">
        <v>4.8993000000000002E-2</v>
      </c>
      <c r="Y102" s="493">
        <v>4.9782E-2</v>
      </c>
      <c r="Z102" s="493">
        <v>4.7262999999999999E-2</v>
      </c>
      <c r="AA102" s="493">
        <v>4.5540999999999998E-2</v>
      </c>
      <c r="AB102" s="493">
        <v>4.6175000000000001E-2</v>
      </c>
      <c r="AC102" s="493">
        <v>4.8189000000000003E-2</v>
      </c>
      <c r="AD102" s="493">
        <v>4.8322999999999998E-2</v>
      </c>
      <c r="AE102" s="493">
        <v>5.0555999999999997E-2</v>
      </c>
      <c r="AF102" s="493">
        <v>9.3449000000000004E-2</v>
      </c>
      <c r="AG102" s="493">
        <v>9.0008000000000005E-2</v>
      </c>
      <c r="AH102" s="493">
        <v>9.2378000000000002E-2</v>
      </c>
      <c r="AI102" s="493">
        <v>9.1634999999999994E-2</v>
      </c>
      <c r="AJ102" s="493">
        <v>4.8993000000000002E-2</v>
      </c>
      <c r="AK102" s="493">
        <v>4.9782E-2</v>
      </c>
      <c r="AL102" s="493">
        <v>4.7262999999999999E-2</v>
      </c>
      <c r="AM102" s="493">
        <f t="shared" si="110"/>
        <v>4.5540999999999998E-2</v>
      </c>
      <c r="AN102" s="493">
        <f t="shared" si="110"/>
        <v>4.6175000000000001E-2</v>
      </c>
      <c r="AO102" s="493">
        <f t="shared" si="110"/>
        <v>4.8189000000000003E-2</v>
      </c>
      <c r="AP102" s="493">
        <f t="shared" si="110"/>
        <v>4.8322999999999998E-2</v>
      </c>
      <c r="AQ102" s="493">
        <f t="shared" si="110"/>
        <v>5.0555999999999997E-2</v>
      </c>
      <c r="AR102" s="493">
        <f t="shared" si="110"/>
        <v>9.3449000000000004E-2</v>
      </c>
      <c r="AS102" s="493">
        <f t="shared" si="110"/>
        <v>9.0008000000000005E-2</v>
      </c>
      <c r="AT102" s="493">
        <f t="shared" si="110"/>
        <v>9.2378000000000002E-2</v>
      </c>
      <c r="AU102" s="493">
        <f t="shared" si="110"/>
        <v>9.1634999999999994E-2</v>
      </c>
      <c r="AV102" s="493">
        <f t="shared" si="110"/>
        <v>4.8993000000000002E-2</v>
      </c>
      <c r="AW102" s="493">
        <f t="shared" si="110"/>
        <v>4.9782E-2</v>
      </c>
      <c r="AX102" s="493">
        <f t="shared" si="110"/>
        <v>4.7262999999999999E-2</v>
      </c>
      <c r="AY102" s="493">
        <f t="shared" si="110"/>
        <v>4.5540999999999998E-2</v>
      </c>
      <c r="AZ102" s="493">
        <f t="shared" si="110"/>
        <v>4.6175000000000001E-2</v>
      </c>
      <c r="BA102" s="493">
        <f t="shared" si="110"/>
        <v>4.8189000000000003E-2</v>
      </c>
      <c r="BB102" s="493">
        <f t="shared" si="110"/>
        <v>4.8322999999999998E-2</v>
      </c>
      <c r="BC102" s="493">
        <f t="shared" si="111"/>
        <v>5.0555999999999997E-2</v>
      </c>
      <c r="BD102" s="493">
        <f t="shared" si="111"/>
        <v>9.3449000000000004E-2</v>
      </c>
      <c r="BE102" s="493">
        <f t="shared" si="111"/>
        <v>9.0008000000000005E-2</v>
      </c>
      <c r="BF102" s="493">
        <f t="shared" si="111"/>
        <v>9.2378000000000002E-2</v>
      </c>
      <c r="BG102" s="493">
        <f t="shared" si="111"/>
        <v>9.1634999999999994E-2</v>
      </c>
      <c r="BH102" s="493">
        <f t="shared" si="111"/>
        <v>4.8993000000000002E-2</v>
      </c>
      <c r="BI102" s="493">
        <f t="shared" si="111"/>
        <v>4.9782E-2</v>
      </c>
      <c r="BJ102" s="493">
        <f t="shared" si="111"/>
        <v>4.7262999999999999E-2</v>
      </c>
      <c r="BK102" s="493">
        <f t="shared" si="111"/>
        <v>4.5540999999999998E-2</v>
      </c>
      <c r="BL102" s="493">
        <f t="shared" si="111"/>
        <v>4.6175000000000001E-2</v>
      </c>
      <c r="BM102" s="493">
        <f t="shared" si="111"/>
        <v>4.8189000000000003E-2</v>
      </c>
      <c r="BN102" s="493">
        <f t="shared" si="111"/>
        <v>4.8322999999999998E-2</v>
      </c>
      <c r="BO102" s="493">
        <f t="shared" si="111"/>
        <v>5.0555999999999997E-2</v>
      </c>
      <c r="BP102" s="493">
        <f t="shared" si="111"/>
        <v>9.3449000000000004E-2</v>
      </c>
      <c r="BQ102" s="493">
        <f t="shared" si="111"/>
        <v>9.0008000000000005E-2</v>
      </c>
      <c r="BR102" s="493">
        <f t="shared" si="111"/>
        <v>9.2378000000000002E-2</v>
      </c>
      <c r="BS102" s="493">
        <f t="shared" si="112"/>
        <v>9.1634999999999994E-2</v>
      </c>
      <c r="BT102" s="493">
        <f t="shared" si="112"/>
        <v>4.8993000000000002E-2</v>
      </c>
      <c r="BU102" s="493">
        <f t="shared" si="112"/>
        <v>4.9782E-2</v>
      </c>
      <c r="BV102" s="493">
        <f t="shared" si="112"/>
        <v>4.7262999999999999E-2</v>
      </c>
      <c r="BW102" s="493">
        <f t="shared" si="112"/>
        <v>4.5540999999999998E-2</v>
      </c>
      <c r="BX102" s="493">
        <f t="shared" si="112"/>
        <v>4.6175000000000001E-2</v>
      </c>
      <c r="BY102" s="493">
        <f t="shared" si="112"/>
        <v>4.8189000000000003E-2</v>
      </c>
      <c r="BZ102" s="493">
        <f t="shared" si="112"/>
        <v>4.8322999999999998E-2</v>
      </c>
      <c r="CA102" s="493">
        <f t="shared" si="112"/>
        <v>5.0555999999999997E-2</v>
      </c>
      <c r="CB102" s="493">
        <f t="shared" si="112"/>
        <v>9.3449000000000004E-2</v>
      </c>
      <c r="CC102" s="493">
        <f t="shared" si="112"/>
        <v>9.0008000000000005E-2</v>
      </c>
      <c r="CD102" s="493">
        <f t="shared" si="112"/>
        <v>9.2378000000000002E-2</v>
      </c>
      <c r="CE102" s="493">
        <f t="shared" si="112"/>
        <v>9.1634999999999994E-2</v>
      </c>
      <c r="CF102" s="493">
        <f t="shared" si="112"/>
        <v>4.8993000000000002E-2</v>
      </c>
      <c r="CG102" s="493">
        <f t="shared" si="112"/>
        <v>4.9782E-2</v>
      </c>
      <c r="CH102" s="493">
        <f t="shared" si="112"/>
        <v>4.7262999999999999E-2</v>
      </c>
    </row>
    <row r="103" spans="1:86" s="110" customFormat="1" x14ac:dyDescent="0.25">
      <c r="A103" s="633"/>
      <c r="B103" s="89" t="s">
        <v>24</v>
      </c>
      <c r="C103" s="440">
        <v>3.9933000000000003E-2</v>
      </c>
      <c r="D103" s="440">
        <v>3.9878999999999998E-2</v>
      </c>
      <c r="E103" s="440">
        <v>4.1041000000000001E-2</v>
      </c>
      <c r="F103" s="440">
        <v>4.1168000000000003E-2</v>
      </c>
      <c r="G103" s="440">
        <v>4.2222999999999997E-2</v>
      </c>
      <c r="H103" s="440">
        <v>8.2789000000000001E-2</v>
      </c>
      <c r="I103" s="440">
        <v>7.9558000000000004E-2</v>
      </c>
      <c r="J103" s="440">
        <v>7.9958000000000001E-2</v>
      </c>
      <c r="K103" s="440">
        <v>7.8107999999999997E-2</v>
      </c>
      <c r="L103" s="440">
        <v>4.1531999999999999E-2</v>
      </c>
      <c r="M103" s="440">
        <v>4.2438999999999998E-2</v>
      </c>
      <c r="N103" s="440">
        <v>4.0814000000000003E-2</v>
      </c>
      <c r="O103" s="440">
        <f t="shared" si="113"/>
        <v>3.9933000000000003E-2</v>
      </c>
      <c r="P103" s="440">
        <f t="shared" si="106"/>
        <v>3.9878999999999998E-2</v>
      </c>
      <c r="Q103" s="440">
        <f t="shared" si="107"/>
        <v>4.1041000000000001E-2</v>
      </c>
      <c r="R103" s="440">
        <f t="shared" si="108"/>
        <v>4.1168000000000003E-2</v>
      </c>
      <c r="S103" s="440">
        <f t="shared" si="109"/>
        <v>4.2222999999999997E-2</v>
      </c>
      <c r="T103" s="493">
        <v>9.3449000000000004E-2</v>
      </c>
      <c r="U103" s="493">
        <v>9.0008000000000005E-2</v>
      </c>
      <c r="V103" s="493">
        <v>9.2378000000000002E-2</v>
      </c>
      <c r="W103" s="493">
        <v>9.1634999999999994E-2</v>
      </c>
      <c r="X103" s="493">
        <v>4.8993000000000002E-2</v>
      </c>
      <c r="Y103" s="493">
        <v>4.9782E-2</v>
      </c>
      <c r="Z103" s="493">
        <v>4.7262999999999999E-2</v>
      </c>
      <c r="AA103" s="493">
        <v>4.5540999999999998E-2</v>
      </c>
      <c r="AB103" s="493">
        <v>4.6175000000000001E-2</v>
      </c>
      <c r="AC103" s="493">
        <v>4.8189000000000003E-2</v>
      </c>
      <c r="AD103" s="493">
        <v>4.8322999999999998E-2</v>
      </c>
      <c r="AE103" s="493">
        <v>5.0555999999999997E-2</v>
      </c>
      <c r="AF103" s="493">
        <v>9.3449000000000004E-2</v>
      </c>
      <c r="AG103" s="493">
        <v>9.0008000000000005E-2</v>
      </c>
      <c r="AH103" s="493">
        <v>9.2378000000000002E-2</v>
      </c>
      <c r="AI103" s="493">
        <v>9.1634999999999994E-2</v>
      </c>
      <c r="AJ103" s="493">
        <v>4.8993000000000002E-2</v>
      </c>
      <c r="AK103" s="493">
        <v>4.9782E-2</v>
      </c>
      <c r="AL103" s="493">
        <v>4.7262999999999999E-2</v>
      </c>
      <c r="AM103" s="493">
        <f t="shared" si="110"/>
        <v>4.5540999999999998E-2</v>
      </c>
      <c r="AN103" s="493">
        <f t="shared" si="110"/>
        <v>4.6175000000000001E-2</v>
      </c>
      <c r="AO103" s="493">
        <f t="shared" si="110"/>
        <v>4.8189000000000003E-2</v>
      </c>
      <c r="AP103" s="493">
        <f t="shared" si="110"/>
        <v>4.8322999999999998E-2</v>
      </c>
      <c r="AQ103" s="493">
        <f t="shared" si="110"/>
        <v>5.0555999999999997E-2</v>
      </c>
      <c r="AR103" s="493">
        <f t="shared" si="110"/>
        <v>9.3449000000000004E-2</v>
      </c>
      <c r="AS103" s="493">
        <f t="shared" si="110"/>
        <v>9.0008000000000005E-2</v>
      </c>
      <c r="AT103" s="493">
        <f t="shared" si="110"/>
        <v>9.2378000000000002E-2</v>
      </c>
      <c r="AU103" s="493">
        <f t="shared" si="110"/>
        <v>9.1634999999999994E-2</v>
      </c>
      <c r="AV103" s="493">
        <f t="shared" si="110"/>
        <v>4.8993000000000002E-2</v>
      </c>
      <c r="AW103" s="493">
        <f t="shared" si="110"/>
        <v>4.9782E-2</v>
      </c>
      <c r="AX103" s="493">
        <f t="shared" si="110"/>
        <v>4.7262999999999999E-2</v>
      </c>
      <c r="AY103" s="493">
        <f t="shared" si="110"/>
        <v>4.5540999999999998E-2</v>
      </c>
      <c r="AZ103" s="493">
        <f t="shared" si="110"/>
        <v>4.6175000000000001E-2</v>
      </c>
      <c r="BA103" s="493">
        <f t="shared" si="110"/>
        <v>4.8189000000000003E-2</v>
      </c>
      <c r="BB103" s="493">
        <f t="shared" si="110"/>
        <v>4.8322999999999998E-2</v>
      </c>
      <c r="BC103" s="493">
        <f t="shared" si="111"/>
        <v>5.0555999999999997E-2</v>
      </c>
      <c r="BD103" s="493">
        <f t="shared" si="111"/>
        <v>9.3449000000000004E-2</v>
      </c>
      <c r="BE103" s="493">
        <f t="shared" si="111"/>
        <v>9.0008000000000005E-2</v>
      </c>
      <c r="BF103" s="493">
        <f t="shared" si="111"/>
        <v>9.2378000000000002E-2</v>
      </c>
      <c r="BG103" s="493">
        <f t="shared" si="111"/>
        <v>9.1634999999999994E-2</v>
      </c>
      <c r="BH103" s="493">
        <f t="shared" si="111"/>
        <v>4.8993000000000002E-2</v>
      </c>
      <c r="BI103" s="493">
        <f t="shared" si="111"/>
        <v>4.9782E-2</v>
      </c>
      <c r="BJ103" s="493">
        <f t="shared" si="111"/>
        <v>4.7262999999999999E-2</v>
      </c>
      <c r="BK103" s="493">
        <f t="shared" si="111"/>
        <v>4.5540999999999998E-2</v>
      </c>
      <c r="BL103" s="493">
        <f t="shared" si="111"/>
        <v>4.6175000000000001E-2</v>
      </c>
      <c r="BM103" s="493">
        <f t="shared" si="111"/>
        <v>4.8189000000000003E-2</v>
      </c>
      <c r="BN103" s="493">
        <f t="shared" si="111"/>
        <v>4.8322999999999998E-2</v>
      </c>
      <c r="BO103" s="493">
        <f t="shared" si="111"/>
        <v>5.0555999999999997E-2</v>
      </c>
      <c r="BP103" s="493">
        <f t="shared" si="111"/>
        <v>9.3449000000000004E-2</v>
      </c>
      <c r="BQ103" s="493">
        <f t="shared" si="111"/>
        <v>9.0008000000000005E-2</v>
      </c>
      <c r="BR103" s="493">
        <f t="shared" si="111"/>
        <v>9.2378000000000002E-2</v>
      </c>
      <c r="BS103" s="493">
        <f t="shared" si="112"/>
        <v>9.1634999999999994E-2</v>
      </c>
      <c r="BT103" s="493">
        <f t="shared" si="112"/>
        <v>4.8993000000000002E-2</v>
      </c>
      <c r="BU103" s="493">
        <f t="shared" si="112"/>
        <v>4.9782E-2</v>
      </c>
      <c r="BV103" s="493">
        <f t="shared" si="112"/>
        <v>4.7262999999999999E-2</v>
      </c>
      <c r="BW103" s="493">
        <f t="shared" si="112"/>
        <v>4.5540999999999998E-2</v>
      </c>
      <c r="BX103" s="493">
        <f t="shared" si="112"/>
        <v>4.6175000000000001E-2</v>
      </c>
      <c r="BY103" s="493">
        <f t="shared" si="112"/>
        <v>4.8189000000000003E-2</v>
      </c>
      <c r="BZ103" s="493">
        <f t="shared" si="112"/>
        <v>4.8322999999999998E-2</v>
      </c>
      <c r="CA103" s="493">
        <f t="shared" si="112"/>
        <v>5.0555999999999997E-2</v>
      </c>
      <c r="CB103" s="493">
        <f t="shared" si="112"/>
        <v>9.3449000000000004E-2</v>
      </c>
      <c r="CC103" s="493">
        <f t="shared" si="112"/>
        <v>9.0008000000000005E-2</v>
      </c>
      <c r="CD103" s="493">
        <f t="shared" si="112"/>
        <v>9.2378000000000002E-2</v>
      </c>
      <c r="CE103" s="493">
        <f t="shared" si="112"/>
        <v>9.1634999999999994E-2</v>
      </c>
      <c r="CF103" s="493">
        <f t="shared" si="112"/>
        <v>4.8993000000000002E-2</v>
      </c>
      <c r="CG103" s="493">
        <f t="shared" si="112"/>
        <v>4.9782E-2</v>
      </c>
      <c r="CH103" s="493">
        <f t="shared" si="112"/>
        <v>4.7262999999999999E-2</v>
      </c>
    </row>
    <row r="104" spans="1:86" s="110" customFormat="1" x14ac:dyDescent="0.25">
      <c r="A104" s="633"/>
      <c r="B104" s="89" t="s">
        <v>7</v>
      </c>
      <c r="C104" s="440">
        <v>3.8309999999999997E-2</v>
      </c>
      <c r="D104" s="440">
        <v>3.8170999999999997E-2</v>
      </c>
      <c r="E104" s="440">
        <v>3.925E-2</v>
      </c>
      <c r="F104" s="440">
        <v>3.993E-2</v>
      </c>
      <c r="G104" s="440">
        <v>4.0524999999999999E-2</v>
      </c>
      <c r="H104" s="440">
        <v>7.8927999999999998E-2</v>
      </c>
      <c r="I104" s="440">
        <v>7.5749999999999998E-2</v>
      </c>
      <c r="J104" s="440">
        <v>7.6244000000000006E-2</v>
      </c>
      <c r="K104" s="440">
        <v>7.4468999999999994E-2</v>
      </c>
      <c r="L104" s="440">
        <v>3.9891000000000003E-2</v>
      </c>
      <c r="M104" s="440">
        <v>4.07E-2</v>
      </c>
      <c r="N104" s="440">
        <v>3.9168000000000001E-2</v>
      </c>
      <c r="O104" s="440">
        <f t="shared" si="113"/>
        <v>3.8309999999999997E-2</v>
      </c>
      <c r="P104" s="440">
        <f t="shared" si="106"/>
        <v>3.8170999999999997E-2</v>
      </c>
      <c r="Q104" s="440">
        <f t="shared" si="107"/>
        <v>3.925E-2</v>
      </c>
      <c r="R104" s="440">
        <f t="shared" si="108"/>
        <v>3.993E-2</v>
      </c>
      <c r="S104" s="440">
        <f t="shared" si="109"/>
        <v>4.0524999999999999E-2</v>
      </c>
      <c r="T104" s="493">
        <v>8.9113999999999999E-2</v>
      </c>
      <c r="U104" s="493">
        <v>8.5700999999999999E-2</v>
      </c>
      <c r="V104" s="493">
        <v>8.8127999999999998E-2</v>
      </c>
      <c r="W104" s="493">
        <v>8.7461999999999998E-2</v>
      </c>
      <c r="X104" s="493">
        <v>4.6955999999999998E-2</v>
      </c>
      <c r="Y104" s="493">
        <v>4.7667000000000001E-2</v>
      </c>
      <c r="Z104" s="493">
        <v>4.5307E-2</v>
      </c>
      <c r="AA104" s="493">
        <v>4.3611999999999998E-2</v>
      </c>
      <c r="AB104" s="493">
        <v>4.4098999999999999E-2</v>
      </c>
      <c r="AC104" s="493">
        <v>4.5934000000000003E-2</v>
      </c>
      <c r="AD104" s="493">
        <v>4.7032999999999998E-2</v>
      </c>
      <c r="AE104" s="493">
        <v>4.8451000000000001E-2</v>
      </c>
      <c r="AF104" s="493">
        <v>8.9113999999999999E-2</v>
      </c>
      <c r="AG104" s="493">
        <v>8.5700999999999999E-2</v>
      </c>
      <c r="AH104" s="493">
        <v>8.8127999999999998E-2</v>
      </c>
      <c r="AI104" s="493">
        <v>8.7461999999999998E-2</v>
      </c>
      <c r="AJ104" s="493">
        <v>4.6955999999999998E-2</v>
      </c>
      <c r="AK104" s="493">
        <v>4.7667000000000001E-2</v>
      </c>
      <c r="AL104" s="493">
        <v>4.5307E-2</v>
      </c>
      <c r="AM104" s="493">
        <f t="shared" si="110"/>
        <v>4.3611999999999998E-2</v>
      </c>
      <c r="AN104" s="493">
        <f t="shared" si="110"/>
        <v>4.4098999999999999E-2</v>
      </c>
      <c r="AO104" s="493">
        <f t="shared" si="110"/>
        <v>4.5934000000000003E-2</v>
      </c>
      <c r="AP104" s="493">
        <f t="shared" si="110"/>
        <v>4.7032999999999998E-2</v>
      </c>
      <c r="AQ104" s="493">
        <f t="shared" si="110"/>
        <v>4.8451000000000001E-2</v>
      </c>
      <c r="AR104" s="493">
        <f t="shared" si="110"/>
        <v>8.9113999999999999E-2</v>
      </c>
      <c r="AS104" s="493">
        <f t="shared" si="110"/>
        <v>8.5700999999999999E-2</v>
      </c>
      <c r="AT104" s="493">
        <f t="shared" si="110"/>
        <v>8.8127999999999998E-2</v>
      </c>
      <c r="AU104" s="493">
        <f t="shared" si="110"/>
        <v>8.7461999999999998E-2</v>
      </c>
      <c r="AV104" s="493">
        <f t="shared" si="110"/>
        <v>4.6955999999999998E-2</v>
      </c>
      <c r="AW104" s="493">
        <f t="shared" si="110"/>
        <v>4.7667000000000001E-2</v>
      </c>
      <c r="AX104" s="493">
        <f t="shared" si="110"/>
        <v>4.5307E-2</v>
      </c>
      <c r="AY104" s="493">
        <f t="shared" si="110"/>
        <v>4.3611999999999998E-2</v>
      </c>
      <c r="AZ104" s="493">
        <f t="shared" si="110"/>
        <v>4.4098999999999999E-2</v>
      </c>
      <c r="BA104" s="493">
        <f t="shared" si="110"/>
        <v>4.5934000000000003E-2</v>
      </c>
      <c r="BB104" s="493">
        <f t="shared" si="110"/>
        <v>4.7032999999999998E-2</v>
      </c>
      <c r="BC104" s="493">
        <f t="shared" si="111"/>
        <v>4.8451000000000001E-2</v>
      </c>
      <c r="BD104" s="493">
        <f t="shared" si="111"/>
        <v>8.9113999999999999E-2</v>
      </c>
      <c r="BE104" s="493">
        <f t="shared" si="111"/>
        <v>8.5700999999999999E-2</v>
      </c>
      <c r="BF104" s="493">
        <f t="shared" si="111"/>
        <v>8.8127999999999998E-2</v>
      </c>
      <c r="BG104" s="493">
        <f t="shared" si="111"/>
        <v>8.7461999999999998E-2</v>
      </c>
      <c r="BH104" s="493">
        <f t="shared" si="111"/>
        <v>4.6955999999999998E-2</v>
      </c>
      <c r="BI104" s="493">
        <f t="shared" si="111"/>
        <v>4.7667000000000001E-2</v>
      </c>
      <c r="BJ104" s="493">
        <f t="shared" si="111"/>
        <v>4.5307E-2</v>
      </c>
      <c r="BK104" s="493">
        <f t="shared" si="111"/>
        <v>4.3611999999999998E-2</v>
      </c>
      <c r="BL104" s="493">
        <f t="shared" si="111"/>
        <v>4.4098999999999999E-2</v>
      </c>
      <c r="BM104" s="493">
        <f t="shared" si="111"/>
        <v>4.5934000000000003E-2</v>
      </c>
      <c r="BN104" s="493">
        <f t="shared" si="111"/>
        <v>4.7032999999999998E-2</v>
      </c>
      <c r="BO104" s="493">
        <f t="shared" si="111"/>
        <v>4.8451000000000001E-2</v>
      </c>
      <c r="BP104" s="493">
        <f t="shared" si="111"/>
        <v>8.9113999999999999E-2</v>
      </c>
      <c r="BQ104" s="493">
        <f t="shared" si="111"/>
        <v>8.5700999999999999E-2</v>
      </c>
      <c r="BR104" s="493">
        <f t="shared" si="111"/>
        <v>8.8127999999999998E-2</v>
      </c>
      <c r="BS104" s="493">
        <f t="shared" si="112"/>
        <v>8.7461999999999998E-2</v>
      </c>
      <c r="BT104" s="493">
        <f t="shared" si="112"/>
        <v>4.6955999999999998E-2</v>
      </c>
      <c r="BU104" s="493">
        <f t="shared" si="112"/>
        <v>4.7667000000000001E-2</v>
      </c>
      <c r="BV104" s="493">
        <f t="shared" si="112"/>
        <v>4.5307E-2</v>
      </c>
      <c r="BW104" s="493">
        <f t="shared" si="112"/>
        <v>4.3611999999999998E-2</v>
      </c>
      <c r="BX104" s="493">
        <f t="shared" si="112"/>
        <v>4.4098999999999999E-2</v>
      </c>
      <c r="BY104" s="493">
        <f t="shared" si="112"/>
        <v>4.5934000000000003E-2</v>
      </c>
      <c r="BZ104" s="493">
        <f t="shared" si="112"/>
        <v>4.7032999999999998E-2</v>
      </c>
      <c r="CA104" s="493">
        <f t="shared" si="112"/>
        <v>4.8451000000000001E-2</v>
      </c>
      <c r="CB104" s="493">
        <f t="shared" si="112"/>
        <v>8.9113999999999999E-2</v>
      </c>
      <c r="CC104" s="493">
        <f t="shared" si="112"/>
        <v>8.5700999999999999E-2</v>
      </c>
      <c r="CD104" s="493">
        <f t="shared" si="112"/>
        <v>8.8127999999999998E-2</v>
      </c>
      <c r="CE104" s="493">
        <f t="shared" si="112"/>
        <v>8.7461999999999998E-2</v>
      </c>
      <c r="CF104" s="493">
        <f t="shared" si="112"/>
        <v>4.6955999999999998E-2</v>
      </c>
      <c r="CG104" s="493">
        <f t="shared" si="112"/>
        <v>4.7667000000000001E-2</v>
      </c>
      <c r="CH104" s="493">
        <f t="shared" si="112"/>
        <v>4.5307E-2</v>
      </c>
    </row>
    <row r="105" spans="1:86" s="110" customFormat="1" ht="15.75" thickBot="1" x14ac:dyDescent="0.3">
      <c r="A105" s="634"/>
      <c r="B105" s="91" t="s">
        <v>8</v>
      </c>
      <c r="C105" s="438">
        <v>4.0855000000000002E-2</v>
      </c>
      <c r="D105" s="438">
        <v>4.0336999999999998E-2</v>
      </c>
      <c r="E105" s="438">
        <v>4.1315999999999999E-2</v>
      </c>
      <c r="F105" s="438">
        <v>4.3313999999999998E-2</v>
      </c>
      <c r="G105" s="438">
        <v>4.4001999999999999E-2</v>
      </c>
      <c r="H105" s="438">
        <v>8.9335999999999999E-2</v>
      </c>
      <c r="I105" s="438">
        <v>8.5674E-2</v>
      </c>
      <c r="J105" s="438">
        <v>8.6429000000000006E-2</v>
      </c>
      <c r="K105" s="438">
        <v>8.2271999999999998E-2</v>
      </c>
      <c r="L105" s="438">
        <v>4.3230999999999999E-2</v>
      </c>
      <c r="M105" s="438">
        <v>4.3944999999999998E-2</v>
      </c>
      <c r="N105" s="438">
        <v>4.2141999999999999E-2</v>
      </c>
      <c r="O105" s="438">
        <f t="shared" si="113"/>
        <v>4.0855000000000002E-2</v>
      </c>
      <c r="P105" s="438">
        <f t="shared" si="106"/>
        <v>4.0336999999999998E-2</v>
      </c>
      <c r="Q105" s="438">
        <f t="shared" si="107"/>
        <v>4.1315999999999999E-2</v>
      </c>
      <c r="R105" s="438">
        <f t="shared" si="108"/>
        <v>4.3313999999999998E-2</v>
      </c>
      <c r="S105" s="438">
        <f t="shared" si="109"/>
        <v>4.4001999999999999E-2</v>
      </c>
      <c r="T105" s="492">
        <v>0.100799</v>
      </c>
      <c r="U105" s="492">
        <v>9.6923999999999996E-2</v>
      </c>
      <c r="V105" s="492">
        <v>9.9787000000000001E-2</v>
      </c>
      <c r="W105" s="492">
        <v>9.6407999999999994E-2</v>
      </c>
      <c r="X105" s="492">
        <v>5.1095000000000002E-2</v>
      </c>
      <c r="Y105" s="492">
        <v>5.1493999999999998E-2</v>
      </c>
      <c r="Z105" s="492">
        <v>4.8736000000000002E-2</v>
      </c>
      <c r="AA105" s="492">
        <v>4.6360999999999999E-2</v>
      </c>
      <c r="AB105" s="492">
        <v>4.6393999999999998E-2</v>
      </c>
      <c r="AC105" s="492">
        <v>4.7904000000000002E-2</v>
      </c>
      <c r="AD105" s="492">
        <v>5.1082000000000002E-2</v>
      </c>
      <c r="AE105" s="492">
        <v>5.2753000000000001E-2</v>
      </c>
      <c r="AF105" s="492">
        <v>0.100799</v>
      </c>
      <c r="AG105" s="492">
        <v>9.6923999999999996E-2</v>
      </c>
      <c r="AH105" s="492">
        <v>9.9787000000000001E-2</v>
      </c>
      <c r="AI105" s="492">
        <v>9.6407999999999994E-2</v>
      </c>
      <c r="AJ105" s="492">
        <v>5.1095000000000002E-2</v>
      </c>
      <c r="AK105" s="492">
        <v>5.1493999999999998E-2</v>
      </c>
      <c r="AL105" s="492">
        <v>4.8736000000000002E-2</v>
      </c>
      <c r="AM105" s="492">
        <f t="shared" si="110"/>
        <v>4.6360999999999999E-2</v>
      </c>
      <c r="AN105" s="492">
        <f t="shared" si="110"/>
        <v>4.6393999999999998E-2</v>
      </c>
      <c r="AO105" s="492">
        <f t="shared" si="110"/>
        <v>4.7904000000000002E-2</v>
      </c>
      <c r="AP105" s="492">
        <f t="shared" si="110"/>
        <v>5.1082000000000002E-2</v>
      </c>
      <c r="AQ105" s="492">
        <f t="shared" si="110"/>
        <v>5.2753000000000001E-2</v>
      </c>
      <c r="AR105" s="492">
        <f t="shared" si="110"/>
        <v>0.100799</v>
      </c>
      <c r="AS105" s="492">
        <f t="shared" si="110"/>
        <v>9.6923999999999996E-2</v>
      </c>
      <c r="AT105" s="492">
        <f t="shared" si="110"/>
        <v>9.9787000000000001E-2</v>
      </c>
      <c r="AU105" s="492">
        <f t="shared" si="110"/>
        <v>9.6407999999999994E-2</v>
      </c>
      <c r="AV105" s="492">
        <f t="shared" si="110"/>
        <v>5.1095000000000002E-2</v>
      </c>
      <c r="AW105" s="492">
        <f t="shared" si="110"/>
        <v>5.1493999999999998E-2</v>
      </c>
      <c r="AX105" s="492">
        <f t="shared" si="110"/>
        <v>4.8736000000000002E-2</v>
      </c>
      <c r="AY105" s="492">
        <f t="shared" si="110"/>
        <v>4.6360999999999999E-2</v>
      </c>
      <c r="AZ105" s="492">
        <f t="shared" si="110"/>
        <v>4.6393999999999998E-2</v>
      </c>
      <c r="BA105" s="492">
        <f t="shared" si="110"/>
        <v>4.7904000000000002E-2</v>
      </c>
      <c r="BB105" s="492">
        <f t="shared" si="110"/>
        <v>5.1082000000000002E-2</v>
      </c>
      <c r="BC105" s="492">
        <f t="shared" si="111"/>
        <v>5.2753000000000001E-2</v>
      </c>
      <c r="BD105" s="492">
        <f t="shared" si="111"/>
        <v>0.100799</v>
      </c>
      <c r="BE105" s="492">
        <f t="shared" si="111"/>
        <v>9.6923999999999996E-2</v>
      </c>
      <c r="BF105" s="492">
        <f t="shared" si="111"/>
        <v>9.9787000000000001E-2</v>
      </c>
      <c r="BG105" s="492">
        <f t="shared" si="111"/>
        <v>9.6407999999999994E-2</v>
      </c>
      <c r="BH105" s="492">
        <f t="shared" si="111"/>
        <v>5.1095000000000002E-2</v>
      </c>
      <c r="BI105" s="492">
        <f t="shared" si="111"/>
        <v>5.1493999999999998E-2</v>
      </c>
      <c r="BJ105" s="492">
        <f t="shared" si="111"/>
        <v>4.8736000000000002E-2</v>
      </c>
      <c r="BK105" s="492">
        <f t="shared" si="111"/>
        <v>4.6360999999999999E-2</v>
      </c>
      <c r="BL105" s="492">
        <f t="shared" si="111"/>
        <v>4.6393999999999998E-2</v>
      </c>
      <c r="BM105" s="492">
        <f t="shared" si="111"/>
        <v>4.7904000000000002E-2</v>
      </c>
      <c r="BN105" s="492">
        <f t="shared" si="111"/>
        <v>5.1082000000000002E-2</v>
      </c>
      <c r="BO105" s="492">
        <f t="shared" si="111"/>
        <v>5.2753000000000001E-2</v>
      </c>
      <c r="BP105" s="492">
        <f t="shared" si="111"/>
        <v>0.100799</v>
      </c>
      <c r="BQ105" s="492">
        <f t="shared" si="111"/>
        <v>9.6923999999999996E-2</v>
      </c>
      <c r="BR105" s="492">
        <f t="shared" si="111"/>
        <v>9.9787000000000001E-2</v>
      </c>
      <c r="BS105" s="492">
        <f t="shared" si="112"/>
        <v>9.6407999999999994E-2</v>
      </c>
      <c r="BT105" s="492">
        <f t="shared" si="112"/>
        <v>5.1095000000000002E-2</v>
      </c>
      <c r="BU105" s="492">
        <f t="shared" si="112"/>
        <v>5.1493999999999998E-2</v>
      </c>
      <c r="BV105" s="492">
        <f t="shared" si="112"/>
        <v>4.8736000000000002E-2</v>
      </c>
      <c r="BW105" s="492">
        <f t="shared" si="112"/>
        <v>4.6360999999999999E-2</v>
      </c>
      <c r="BX105" s="492">
        <f t="shared" si="112"/>
        <v>4.6393999999999998E-2</v>
      </c>
      <c r="BY105" s="492">
        <f t="shared" si="112"/>
        <v>4.7904000000000002E-2</v>
      </c>
      <c r="BZ105" s="492">
        <f t="shared" si="112"/>
        <v>5.1082000000000002E-2</v>
      </c>
      <c r="CA105" s="492">
        <f t="shared" si="112"/>
        <v>5.2753000000000001E-2</v>
      </c>
      <c r="CB105" s="492">
        <f t="shared" si="112"/>
        <v>0.100799</v>
      </c>
      <c r="CC105" s="492">
        <f t="shared" si="112"/>
        <v>9.6923999999999996E-2</v>
      </c>
      <c r="CD105" s="492">
        <f t="shared" si="112"/>
        <v>9.9787000000000001E-2</v>
      </c>
      <c r="CE105" s="492">
        <f t="shared" si="112"/>
        <v>9.6407999999999994E-2</v>
      </c>
      <c r="CF105" s="492">
        <f t="shared" si="112"/>
        <v>5.1095000000000002E-2</v>
      </c>
      <c r="CG105" s="492">
        <f t="shared" si="112"/>
        <v>5.1493999999999998E-2</v>
      </c>
      <c r="CH105" s="492">
        <f t="shared" si="112"/>
        <v>4.8736000000000002E-2</v>
      </c>
    </row>
    <row r="106" spans="1:86" s="110" customFormat="1" x14ac:dyDescent="0.25">
      <c r="C106" s="433" t="s">
        <v>230</v>
      </c>
      <c r="T106" s="491" t="s">
        <v>259</v>
      </c>
    </row>
    <row r="107" spans="1:86" s="110" customFormat="1" ht="15" hidden="1" customHeight="1" x14ac:dyDescent="0.25">
      <c r="A107" s="619" t="s">
        <v>121</v>
      </c>
      <c r="B107" s="621" t="s">
        <v>122</v>
      </c>
      <c r="C107" s="622"/>
      <c r="D107" s="622"/>
      <c r="E107" s="622"/>
      <c r="F107" s="622"/>
      <c r="G107" s="622"/>
      <c r="H107" s="622"/>
      <c r="I107" s="622"/>
      <c r="J107" s="622"/>
      <c r="K107" s="622"/>
      <c r="L107" s="622"/>
      <c r="M107" s="622"/>
      <c r="N107" s="622"/>
      <c r="O107" s="630" t="s">
        <v>122</v>
      </c>
      <c r="P107" s="623"/>
      <c r="Q107" s="623"/>
      <c r="R107" s="623"/>
      <c r="S107" s="623"/>
      <c r="T107" s="623"/>
      <c r="U107" s="623"/>
      <c r="V107" s="623"/>
      <c r="W107" s="623"/>
      <c r="X107" s="623"/>
      <c r="Y107" s="623"/>
      <c r="Z107" s="631"/>
      <c r="AA107" s="623" t="s">
        <v>122</v>
      </c>
      <c r="AB107" s="623"/>
      <c r="AC107" s="623"/>
      <c r="AD107" s="623"/>
      <c r="AE107" s="623"/>
      <c r="AF107" s="623"/>
      <c r="AG107" s="623"/>
      <c r="AH107" s="623"/>
      <c r="AI107" s="623"/>
      <c r="AJ107" s="623"/>
      <c r="AK107" s="623"/>
      <c r="AL107" s="623"/>
      <c r="AM107" s="630" t="s">
        <v>122</v>
      </c>
      <c r="AN107" s="623"/>
      <c r="AO107" s="623"/>
      <c r="AP107" s="623"/>
      <c r="AQ107" s="623"/>
      <c r="AR107" s="623"/>
      <c r="AS107" s="623"/>
      <c r="AT107" s="623"/>
      <c r="AU107" s="623"/>
      <c r="AV107" s="623"/>
      <c r="AW107" s="623"/>
      <c r="AX107" s="631"/>
      <c r="AY107" s="623" t="s">
        <v>122</v>
      </c>
      <c r="AZ107" s="623"/>
      <c r="BA107" s="623"/>
      <c r="BB107" s="623"/>
      <c r="BC107" s="623"/>
      <c r="BD107" s="623"/>
      <c r="BE107" s="623"/>
      <c r="BF107" s="623"/>
      <c r="BG107" s="623"/>
      <c r="BH107" s="623"/>
      <c r="BI107" s="623"/>
      <c r="BJ107" s="623"/>
      <c r="BK107" s="630" t="s">
        <v>122</v>
      </c>
      <c r="BL107" s="623"/>
      <c r="BM107" s="623"/>
      <c r="BN107" s="623"/>
      <c r="BO107" s="623"/>
      <c r="BP107" s="623"/>
      <c r="BQ107" s="623"/>
      <c r="BR107" s="623"/>
      <c r="BS107" s="623"/>
      <c r="BT107" s="623"/>
      <c r="BU107" s="623"/>
      <c r="BV107" s="631"/>
      <c r="BW107" s="623" t="s">
        <v>122</v>
      </c>
      <c r="BX107" s="623"/>
      <c r="BY107" s="623"/>
      <c r="BZ107" s="623"/>
      <c r="CA107" s="623"/>
      <c r="CB107" s="623"/>
      <c r="CC107" s="623"/>
      <c r="CD107" s="623"/>
      <c r="CE107" s="623"/>
      <c r="CF107" s="623"/>
      <c r="CG107" s="623"/>
      <c r="CH107" s="624"/>
    </row>
    <row r="108" spans="1:86" s="110" customFormat="1" ht="15.75" hidden="1" thickBot="1" x14ac:dyDescent="0.3">
      <c r="A108" s="620"/>
      <c r="B108" s="625" t="s">
        <v>250</v>
      </c>
      <c r="C108" s="626"/>
      <c r="D108" s="626"/>
      <c r="E108" s="626"/>
      <c r="F108" s="626"/>
      <c r="G108" s="626"/>
      <c r="H108" s="626"/>
      <c r="I108" s="626"/>
      <c r="J108" s="626"/>
      <c r="K108" s="626"/>
      <c r="L108" s="626"/>
      <c r="M108" s="626"/>
      <c r="N108" s="626"/>
      <c r="O108" s="627" t="s">
        <v>250</v>
      </c>
      <c r="P108" s="628"/>
      <c r="Q108" s="628"/>
      <c r="R108" s="628"/>
      <c r="S108" s="628"/>
      <c r="T108" s="628"/>
      <c r="U108" s="628"/>
      <c r="V108" s="628"/>
      <c r="W108" s="628"/>
      <c r="X108" s="628"/>
      <c r="Y108" s="628"/>
      <c r="Z108" s="629"/>
      <c r="AA108" s="627" t="s">
        <v>250</v>
      </c>
      <c r="AB108" s="628"/>
      <c r="AC108" s="628"/>
      <c r="AD108" s="628"/>
      <c r="AE108" s="628"/>
      <c r="AF108" s="628"/>
      <c r="AG108" s="628"/>
      <c r="AH108" s="628"/>
      <c r="AI108" s="628"/>
      <c r="AJ108" s="628"/>
      <c r="AK108" s="628"/>
      <c r="AL108" s="629"/>
      <c r="AM108" s="627" t="s">
        <v>250</v>
      </c>
      <c r="AN108" s="628"/>
      <c r="AO108" s="628"/>
      <c r="AP108" s="628"/>
      <c r="AQ108" s="628"/>
      <c r="AR108" s="628"/>
      <c r="AS108" s="628"/>
      <c r="AT108" s="628"/>
      <c r="AU108" s="628"/>
      <c r="AV108" s="628"/>
      <c r="AW108" s="628"/>
      <c r="AX108" s="629"/>
      <c r="AY108" s="627" t="s">
        <v>250</v>
      </c>
      <c r="AZ108" s="628"/>
      <c r="BA108" s="628"/>
      <c r="BB108" s="628"/>
      <c r="BC108" s="628"/>
      <c r="BD108" s="628"/>
      <c r="BE108" s="628"/>
      <c r="BF108" s="628"/>
      <c r="BG108" s="628"/>
      <c r="BH108" s="628"/>
      <c r="BI108" s="628"/>
      <c r="BJ108" s="629"/>
      <c r="BK108" s="627" t="s">
        <v>250</v>
      </c>
      <c r="BL108" s="628"/>
      <c r="BM108" s="628"/>
      <c r="BN108" s="628"/>
      <c r="BO108" s="628"/>
      <c r="BP108" s="628"/>
      <c r="BQ108" s="628"/>
      <c r="BR108" s="628"/>
      <c r="BS108" s="628"/>
      <c r="BT108" s="628"/>
      <c r="BU108" s="628"/>
      <c r="BV108" s="629"/>
      <c r="BW108" s="627" t="s">
        <v>250</v>
      </c>
      <c r="BX108" s="628"/>
      <c r="BY108" s="628"/>
      <c r="BZ108" s="628"/>
      <c r="CA108" s="628"/>
      <c r="CB108" s="628"/>
      <c r="CC108" s="628"/>
      <c r="CD108" s="628"/>
      <c r="CE108" s="628"/>
      <c r="CF108" s="628"/>
      <c r="CG108" s="628"/>
      <c r="CH108" s="629"/>
    </row>
    <row r="109" spans="1:86" s="110" customFormat="1" ht="16.5" hidden="1" thickBot="1" x14ac:dyDescent="0.3">
      <c r="A109" s="616"/>
      <c r="B109" s="271" t="s">
        <v>124</v>
      </c>
      <c r="C109" s="162">
        <f>C$4</f>
        <v>45292</v>
      </c>
      <c r="D109" s="162">
        <f t="shared" ref="D109:BO109" si="114">D$4</f>
        <v>45323</v>
      </c>
      <c r="E109" s="162">
        <f t="shared" si="114"/>
        <v>45352</v>
      </c>
      <c r="F109" s="162">
        <f t="shared" si="114"/>
        <v>45383</v>
      </c>
      <c r="G109" s="162">
        <f t="shared" si="114"/>
        <v>45413</v>
      </c>
      <c r="H109" s="162">
        <f t="shared" si="114"/>
        <v>45444</v>
      </c>
      <c r="I109" s="162">
        <f t="shared" si="114"/>
        <v>45474</v>
      </c>
      <c r="J109" s="162">
        <f t="shared" si="114"/>
        <v>45505</v>
      </c>
      <c r="K109" s="162">
        <f t="shared" si="114"/>
        <v>45536</v>
      </c>
      <c r="L109" s="162">
        <f t="shared" si="114"/>
        <v>45566</v>
      </c>
      <c r="M109" s="162">
        <f t="shared" si="114"/>
        <v>45597</v>
      </c>
      <c r="N109" s="162">
        <f t="shared" si="114"/>
        <v>45627</v>
      </c>
      <c r="O109" s="162">
        <f t="shared" si="114"/>
        <v>45658</v>
      </c>
      <c r="P109" s="162">
        <f t="shared" si="114"/>
        <v>45689</v>
      </c>
      <c r="Q109" s="162">
        <f t="shared" si="114"/>
        <v>45717</v>
      </c>
      <c r="R109" s="162">
        <f t="shared" si="114"/>
        <v>45748</v>
      </c>
      <c r="S109" s="162">
        <f t="shared" si="114"/>
        <v>45778</v>
      </c>
      <c r="T109" s="162">
        <f t="shared" si="114"/>
        <v>45809</v>
      </c>
      <c r="U109" s="162">
        <f t="shared" si="114"/>
        <v>45839</v>
      </c>
      <c r="V109" s="162">
        <f t="shared" si="114"/>
        <v>45870</v>
      </c>
      <c r="W109" s="162">
        <f t="shared" si="114"/>
        <v>45901</v>
      </c>
      <c r="X109" s="162">
        <f t="shared" si="114"/>
        <v>45931</v>
      </c>
      <c r="Y109" s="162">
        <f t="shared" si="114"/>
        <v>45962</v>
      </c>
      <c r="Z109" s="162">
        <f t="shared" si="114"/>
        <v>45992</v>
      </c>
      <c r="AA109" s="162">
        <f t="shared" si="114"/>
        <v>46023</v>
      </c>
      <c r="AB109" s="162">
        <f t="shared" si="114"/>
        <v>46054</v>
      </c>
      <c r="AC109" s="162">
        <f t="shared" si="114"/>
        <v>46082</v>
      </c>
      <c r="AD109" s="162">
        <f t="shared" si="114"/>
        <v>46113</v>
      </c>
      <c r="AE109" s="162">
        <f t="shared" si="114"/>
        <v>46143</v>
      </c>
      <c r="AF109" s="162">
        <f t="shared" si="114"/>
        <v>46174</v>
      </c>
      <c r="AG109" s="162">
        <f t="shared" si="114"/>
        <v>46204</v>
      </c>
      <c r="AH109" s="162">
        <f t="shared" si="114"/>
        <v>46235</v>
      </c>
      <c r="AI109" s="162">
        <f t="shared" si="114"/>
        <v>46266</v>
      </c>
      <c r="AJ109" s="162">
        <f t="shared" si="114"/>
        <v>46296</v>
      </c>
      <c r="AK109" s="162">
        <f t="shared" si="114"/>
        <v>46327</v>
      </c>
      <c r="AL109" s="162">
        <f t="shared" si="114"/>
        <v>46357</v>
      </c>
      <c r="AM109" s="162">
        <f t="shared" si="114"/>
        <v>46388</v>
      </c>
      <c r="AN109" s="162">
        <f t="shared" si="114"/>
        <v>46419</v>
      </c>
      <c r="AO109" s="162">
        <f t="shared" si="114"/>
        <v>46447</v>
      </c>
      <c r="AP109" s="162">
        <f t="shared" si="114"/>
        <v>46478</v>
      </c>
      <c r="AQ109" s="162">
        <f t="shared" si="114"/>
        <v>46508</v>
      </c>
      <c r="AR109" s="162">
        <f t="shared" si="114"/>
        <v>46539</v>
      </c>
      <c r="AS109" s="162">
        <f t="shared" si="114"/>
        <v>46569</v>
      </c>
      <c r="AT109" s="162">
        <f t="shared" si="114"/>
        <v>46600</v>
      </c>
      <c r="AU109" s="162">
        <f t="shared" si="114"/>
        <v>46631</v>
      </c>
      <c r="AV109" s="162">
        <f t="shared" si="114"/>
        <v>46661</v>
      </c>
      <c r="AW109" s="162">
        <f t="shared" si="114"/>
        <v>46692</v>
      </c>
      <c r="AX109" s="162">
        <f t="shared" si="114"/>
        <v>46722</v>
      </c>
      <c r="AY109" s="162">
        <f t="shared" si="114"/>
        <v>46753</v>
      </c>
      <c r="AZ109" s="162">
        <f t="shared" si="114"/>
        <v>46784</v>
      </c>
      <c r="BA109" s="162">
        <f t="shared" si="114"/>
        <v>46813</v>
      </c>
      <c r="BB109" s="162">
        <f t="shared" si="114"/>
        <v>46844</v>
      </c>
      <c r="BC109" s="162">
        <f t="shared" si="114"/>
        <v>46874</v>
      </c>
      <c r="BD109" s="162">
        <f t="shared" si="114"/>
        <v>46905</v>
      </c>
      <c r="BE109" s="162">
        <f t="shared" si="114"/>
        <v>46935</v>
      </c>
      <c r="BF109" s="162">
        <f t="shared" si="114"/>
        <v>46966</v>
      </c>
      <c r="BG109" s="162">
        <f t="shared" si="114"/>
        <v>46997</v>
      </c>
      <c r="BH109" s="162">
        <f t="shared" si="114"/>
        <v>47027</v>
      </c>
      <c r="BI109" s="162">
        <f t="shared" si="114"/>
        <v>47058</v>
      </c>
      <c r="BJ109" s="162">
        <f t="shared" si="114"/>
        <v>47088</v>
      </c>
      <c r="BK109" s="162">
        <f t="shared" si="114"/>
        <v>47119</v>
      </c>
      <c r="BL109" s="162">
        <f t="shared" si="114"/>
        <v>47150</v>
      </c>
      <c r="BM109" s="162">
        <f t="shared" si="114"/>
        <v>47178</v>
      </c>
      <c r="BN109" s="162">
        <f t="shared" si="114"/>
        <v>47209</v>
      </c>
      <c r="BO109" s="162">
        <f t="shared" si="114"/>
        <v>47239</v>
      </c>
      <c r="BP109" s="162">
        <f t="shared" ref="BP109:CH109" si="115">BP$4</f>
        <v>47270</v>
      </c>
      <c r="BQ109" s="162">
        <f t="shared" si="115"/>
        <v>47300</v>
      </c>
      <c r="BR109" s="162">
        <f t="shared" si="115"/>
        <v>47331</v>
      </c>
      <c r="BS109" s="162">
        <f t="shared" si="115"/>
        <v>47362</v>
      </c>
      <c r="BT109" s="162">
        <f t="shared" si="115"/>
        <v>47392</v>
      </c>
      <c r="BU109" s="162">
        <f t="shared" si="115"/>
        <v>47423</v>
      </c>
      <c r="BV109" s="162">
        <f t="shared" si="115"/>
        <v>47453</v>
      </c>
      <c r="BW109" s="162">
        <f t="shared" si="115"/>
        <v>47484</v>
      </c>
      <c r="BX109" s="162">
        <f t="shared" si="115"/>
        <v>47515</v>
      </c>
      <c r="BY109" s="162">
        <f t="shared" si="115"/>
        <v>47543</v>
      </c>
      <c r="BZ109" s="162">
        <f t="shared" si="115"/>
        <v>47574</v>
      </c>
      <c r="CA109" s="162">
        <f t="shared" si="115"/>
        <v>47604</v>
      </c>
      <c r="CB109" s="162">
        <f t="shared" si="115"/>
        <v>47635</v>
      </c>
      <c r="CC109" s="162">
        <f t="shared" si="115"/>
        <v>47665</v>
      </c>
      <c r="CD109" s="162">
        <f t="shared" si="115"/>
        <v>47696</v>
      </c>
      <c r="CE109" s="162">
        <f t="shared" si="115"/>
        <v>47727</v>
      </c>
      <c r="CF109" s="162">
        <f t="shared" si="115"/>
        <v>47757</v>
      </c>
      <c r="CG109" s="162">
        <f t="shared" si="115"/>
        <v>47788</v>
      </c>
      <c r="CH109" s="163">
        <f t="shared" si="115"/>
        <v>47818</v>
      </c>
    </row>
    <row r="110" spans="1:86" s="110" customFormat="1" hidden="1" x14ac:dyDescent="0.25">
      <c r="A110" s="616"/>
      <c r="B110" s="270" t="s">
        <v>20</v>
      </c>
      <c r="C110" s="447">
        <v>3.7441349140650192E-2</v>
      </c>
      <c r="D110" s="447">
        <v>3.7429249600920422E-2</v>
      </c>
      <c r="E110" s="447">
        <v>3.8354723959286061E-2</v>
      </c>
      <c r="F110" s="447">
        <v>3.9317515370260341E-2</v>
      </c>
      <c r="G110" s="447">
        <v>3.9956418570678262E-2</v>
      </c>
      <c r="H110" s="447">
        <v>7.3052660356480309E-2</v>
      </c>
      <c r="I110" s="447">
        <v>7.0945278641579762E-2</v>
      </c>
      <c r="J110" s="447">
        <v>7.0982747983774006E-2</v>
      </c>
      <c r="K110" s="447">
        <v>6.9689736519992149E-2</v>
      </c>
      <c r="L110" s="447">
        <v>3.8465921545063383E-2</v>
      </c>
      <c r="M110" s="447">
        <v>3.936801638570829E-2</v>
      </c>
      <c r="N110" s="447">
        <v>3.8318634945053449E-2</v>
      </c>
      <c r="O110" s="447">
        <f>C110</f>
        <v>3.7441349140650192E-2</v>
      </c>
      <c r="P110" s="447">
        <f t="shared" ref="P110:P122" si="116">D110</f>
        <v>3.7429249600920422E-2</v>
      </c>
      <c r="Q110" s="447">
        <f t="shared" ref="Q110:Q122" si="117">E110</f>
        <v>3.8354723959286061E-2</v>
      </c>
      <c r="R110" s="447">
        <f t="shared" ref="R110:R122" si="118">F110</f>
        <v>3.9317515370260341E-2</v>
      </c>
      <c r="S110" s="447">
        <f t="shared" ref="S110:S122" si="119">G110</f>
        <v>3.9956418570678262E-2</v>
      </c>
      <c r="T110" s="494">
        <v>8.2070864669144331E-2</v>
      </c>
      <c r="U110" s="494">
        <v>7.9561748588053732E-2</v>
      </c>
      <c r="V110" s="494">
        <v>8.1121493863993047E-2</v>
      </c>
      <c r="W110" s="494">
        <v>8.0727585288615428E-2</v>
      </c>
      <c r="X110" s="494">
        <v>4.5276182203736998E-2</v>
      </c>
      <c r="Y110" s="494">
        <v>4.5978794089443643E-2</v>
      </c>
      <c r="Z110" s="494">
        <v>4.4215904221059005E-2</v>
      </c>
      <c r="AA110" s="494">
        <v>4.2688150264511004E-2</v>
      </c>
      <c r="AB110" s="494">
        <v>4.3150350602775597E-2</v>
      </c>
      <c r="AC110" s="494">
        <v>4.4969611958472232E-2</v>
      </c>
      <c r="AD110" s="494">
        <v>4.5252229327462798E-2</v>
      </c>
      <c r="AE110" s="494">
        <v>4.682945954266754E-2</v>
      </c>
      <c r="AF110" s="494">
        <v>8.2070864669144331E-2</v>
      </c>
      <c r="AG110" s="494">
        <v>7.9561748588053732E-2</v>
      </c>
      <c r="AH110" s="494">
        <v>8.1121493863993047E-2</v>
      </c>
      <c r="AI110" s="494">
        <v>8.0727585288615428E-2</v>
      </c>
      <c r="AJ110" s="494">
        <v>4.5276182203736998E-2</v>
      </c>
      <c r="AK110" s="494">
        <v>4.5978794089443643E-2</v>
      </c>
      <c r="AL110" s="494">
        <v>4.4215904221059005E-2</v>
      </c>
      <c r="AM110" s="494">
        <f t="shared" ref="AM110:BB122" si="120">AA110</f>
        <v>4.2688150264511004E-2</v>
      </c>
      <c r="AN110" s="494">
        <f t="shared" si="120"/>
        <v>4.3150350602775597E-2</v>
      </c>
      <c r="AO110" s="494">
        <f t="shared" si="120"/>
        <v>4.4969611958472232E-2</v>
      </c>
      <c r="AP110" s="494">
        <f t="shared" si="120"/>
        <v>4.5252229327462798E-2</v>
      </c>
      <c r="AQ110" s="494">
        <f t="shared" si="120"/>
        <v>4.682945954266754E-2</v>
      </c>
      <c r="AR110" s="494">
        <f t="shared" si="120"/>
        <v>8.2070864669144331E-2</v>
      </c>
      <c r="AS110" s="494">
        <f t="shared" si="120"/>
        <v>7.9561748588053732E-2</v>
      </c>
      <c r="AT110" s="494">
        <f t="shared" si="120"/>
        <v>8.1121493863993047E-2</v>
      </c>
      <c r="AU110" s="494">
        <f t="shared" si="120"/>
        <v>8.0727585288615428E-2</v>
      </c>
      <c r="AV110" s="494">
        <f t="shared" si="120"/>
        <v>4.5276182203736998E-2</v>
      </c>
      <c r="AW110" s="494">
        <f t="shared" si="120"/>
        <v>4.5978794089443643E-2</v>
      </c>
      <c r="AX110" s="494">
        <f t="shared" si="120"/>
        <v>4.4215904221059005E-2</v>
      </c>
      <c r="AY110" s="494">
        <f t="shared" si="120"/>
        <v>4.2688150264511004E-2</v>
      </c>
      <c r="AZ110" s="494">
        <f t="shared" si="120"/>
        <v>4.3150350602775597E-2</v>
      </c>
      <c r="BA110" s="494">
        <f t="shared" si="120"/>
        <v>4.4969611958472232E-2</v>
      </c>
      <c r="BB110" s="494">
        <f t="shared" si="120"/>
        <v>4.5252229327462798E-2</v>
      </c>
      <c r="BC110" s="494">
        <f t="shared" ref="BC110:BR122" si="121">AQ110</f>
        <v>4.682945954266754E-2</v>
      </c>
      <c r="BD110" s="494">
        <f t="shared" si="121"/>
        <v>8.2070864669144331E-2</v>
      </c>
      <c r="BE110" s="494">
        <f t="shared" si="121"/>
        <v>7.9561748588053732E-2</v>
      </c>
      <c r="BF110" s="494">
        <f t="shared" si="121"/>
        <v>8.1121493863993047E-2</v>
      </c>
      <c r="BG110" s="494">
        <f t="shared" si="121"/>
        <v>8.0727585288615428E-2</v>
      </c>
      <c r="BH110" s="494">
        <f t="shared" si="121"/>
        <v>4.5276182203736998E-2</v>
      </c>
      <c r="BI110" s="494">
        <f t="shared" si="121"/>
        <v>4.5978794089443643E-2</v>
      </c>
      <c r="BJ110" s="494">
        <f t="shared" si="121"/>
        <v>4.4215904221059005E-2</v>
      </c>
      <c r="BK110" s="494">
        <f t="shared" si="121"/>
        <v>4.2688150264511004E-2</v>
      </c>
      <c r="BL110" s="494">
        <f t="shared" si="121"/>
        <v>4.3150350602775597E-2</v>
      </c>
      <c r="BM110" s="494">
        <f t="shared" si="121"/>
        <v>4.4969611958472232E-2</v>
      </c>
      <c r="BN110" s="494">
        <f t="shared" si="121"/>
        <v>4.5252229327462798E-2</v>
      </c>
      <c r="BO110" s="494">
        <f t="shared" si="121"/>
        <v>4.682945954266754E-2</v>
      </c>
      <c r="BP110" s="494">
        <f t="shared" si="121"/>
        <v>8.2070864669144331E-2</v>
      </c>
      <c r="BQ110" s="494">
        <f t="shared" si="121"/>
        <v>7.9561748588053732E-2</v>
      </c>
      <c r="BR110" s="494">
        <f t="shared" si="121"/>
        <v>8.1121493863993047E-2</v>
      </c>
      <c r="BS110" s="494">
        <f t="shared" ref="BS110:CH122" si="122">BG110</f>
        <v>8.0727585288615428E-2</v>
      </c>
      <c r="BT110" s="494">
        <f t="shared" si="122"/>
        <v>4.5276182203736998E-2</v>
      </c>
      <c r="BU110" s="494">
        <f t="shared" si="122"/>
        <v>4.5978794089443643E-2</v>
      </c>
      <c r="BV110" s="494">
        <f t="shared" si="122"/>
        <v>4.4215904221059005E-2</v>
      </c>
      <c r="BW110" s="494">
        <f t="shared" si="122"/>
        <v>4.2688150264511004E-2</v>
      </c>
      <c r="BX110" s="494">
        <f t="shared" si="122"/>
        <v>4.3150350602775597E-2</v>
      </c>
      <c r="BY110" s="494">
        <f t="shared" si="122"/>
        <v>4.4969611958472232E-2</v>
      </c>
      <c r="BZ110" s="494">
        <f t="shared" si="122"/>
        <v>4.5252229327462798E-2</v>
      </c>
      <c r="CA110" s="494">
        <f t="shared" si="122"/>
        <v>4.682945954266754E-2</v>
      </c>
      <c r="CB110" s="494">
        <f t="shared" si="122"/>
        <v>8.2070864669144331E-2</v>
      </c>
      <c r="CC110" s="494">
        <f t="shared" si="122"/>
        <v>7.9561748588053732E-2</v>
      </c>
      <c r="CD110" s="494">
        <f t="shared" si="122"/>
        <v>8.1121493863993047E-2</v>
      </c>
      <c r="CE110" s="494">
        <f t="shared" si="122"/>
        <v>8.0727585288615428E-2</v>
      </c>
      <c r="CF110" s="494">
        <f t="shared" si="122"/>
        <v>4.5276182203736998E-2</v>
      </c>
      <c r="CG110" s="494">
        <f t="shared" si="122"/>
        <v>4.5978794089443643E-2</v>
      </c>
      <c r="CH110" s="494">
        <f t="shared" si="122"/>
        <v>4.4215904221059005E-2</v>
      </c>
    </row>
    <row r="111" spans="1:86" s="110" customFormat="1" hidden="1" x14ac:dyDescent="0.25">
      <c r="A111" s="616"/>
      <c r="B111" s="270" t="s">
        <v>0</v>
      </c>
      <c r="C111" s="447">
        <v>4.1160476479958422E-2</v>
      </c>
      <c r="D111" s="447">
        <v>4.14017286346514E-2</v>
      </c>
      <c r="E111" s="447">
        <v>4.2874473574818231E-2</v>
      </c>
      <c r="F111" s="447">
        <v>4.3567351875307025E-2</v>
      </c>
      <c r="G111" s="447">
        <v>4.5203207673382241E-2</v>
      </c>
      <c r="H111" s="447">
        <v>8.7375949566271344E-2</v>
      </c>
      <c r="I111" s="447">
        <v>8.3115482222942821E-2</v>
      </c>
      <c r="J111" s="447">
        <v>8.4519356113417099E-2</v>
      </c>
      <c r="K111" s="447">
        <v>8.4685619189997327E-2</v>
      </c>
      <c r="L111" s="447">
        <v>4.3771535634283605E-2</v>
      </c>
      <c r="M111" s="447">
        <v>4.4072115891515086E-2</v>
      </c>
      <c r="N111" s="447">
        <v>4.2021266117095453E-2</v>
      </c>
      <c r="O111" s="447">
        <f t="shared" ref="O111:O122" si="123">C111</f>
        <v>4.1160476479958422E-2</v>
      </c>
      <c r="P111" s="447">
        <f t="shared" si="116"/>
        <v>4.14017286346514E-2</v>
      </c>
      <c r="Q111" s="447">
        <f t="shared" si="117"/>
        <v>4.2874473574818231E-2</v>
      </c>
      <c r="R111" s="447">
        <f t="shared" si="118"/>
        <v>4.3567351875307025E-2</v>
      </c>
      <c r="S111" s="447">
        <f t="shared" si="119"/>
        <v>4.5203207673382241E-2</v>
      </c>
      <c r="T111" s="494">
        <v>9.7901496235942756E-2</v>
      </c>
      <c r="U111" s="494">
        <v>9.2921703345432302E-2</v>
      </c>
      <c r="V111" s="494">
        <v>9.6038788216977339E-2</v>
      </c>
      <c r="W111" s="494">
        <v>9.6989157907124104E-2</v>
      </c>
      <c r="X111" s="494">
        <v>5.0819315617874783E-2</v>
      </c>
      <c r="Y111" s="494">
        <v>5.0381673591689921E-2</v>
      </c>
      <c r="Z111" s="494">
        <v>4.745787900620678E-2</v>
      </c>
      <c r="AA111" s="494">
        <v>4.5948828172646498E-2</v>
      </c>
      <c r="AB111" s="494">
        <v>4.7009738067754568E-2</v>
      </c>
      <c r="AC111" s="494">
        <v>4.9842671329557192E-2</v>
      </c>
      <c r="AD111" s="494">
        <v>4.8438455510464995E-2</v>
      </c>
      <c r="AE111" s="494">
        <v>5.13347909121077E-2</v>
      </c>
      <c r="AF111" s="494">
        <v>9.7901496235942756E-2</v>
      </c>
      <c r="AG111" s="494">
        <v>9.2921703345432302E-2</v>
      </c>
      <c r="AH111" s="494">
        <v>9.6038788216977339E-2</v>
      </c>
      <c r="AI111" s="494">
        <v>9.6989157907124104E-2</v>
      </c>
      <c r="AJ111" s="494">
        <v>5.0819315617874783E-2</v>
      </c>
      <c r="AK111" s="494">
        <v>5.0381673591689921E-2</v>
      </c>
      <c r="AL111" s="494">
        <v>4.745787900620678E-2</v>
      </c>
      <c r="AM111" s="494">
        <f t="shared" si="120"/>
        <v>4.5948828172646498E-2</v>
      </c>
      <c r="AN111" s="494">
        <f t="shared" si="120"/>
        <v>4.7009738067754568E-2</v>
      </c>
      <c r="AO111" s="494">
        <f t="shared" si="120"/>
        <v>4.9842671329557192E-2</v>
      </c>
      <c r="AP111" s="494">
        <f t="shared" si="120"/>
        <v>4.8438455510464995E-2</v>
      </c>
      <c r="AQ111" s="494">
        <f t="shared" si="120"/>
        <v>5.13347909121077E-2</v>
      </c>
      <c r="AR111" s="494">
        <f t="shared" si="120"/>
        <v>9.7901496235942756E-2</v>
      </c>
      <c r="AS111" s="494">
        <f t="shared" si="120"/>
        <v>9.2921703345432302E-2</v>
      </c>
      <c r="AT111" s="494">
        <f t="shared" si="120"/>
        <v>9.6038788216977339E-2</v>
      </c>
      <c r="AU111" s="494">
        <f t="shared" si="120"/>
        <v>9.6989157907124104E-2</v>
      </c>
      <c r="AV111" s="494">
        <f t="shared" si="120"/>
        <v>5.0819315617874783E-2</v>
      </c>
      <c r="AW111" s="494">
        <f t="shared" si="120"/>
        <v>5.0381673591689921E-2</v>
      </c>
      <c r="AX111" s="494">
        <f t="shared" si="120"/>
        <v>4.745787900620678E-2</v>
      </c>
      <c r="AY111" s="494">
        <f t="shared" si="120"/>
        <v>4.5948828172646498E-2</v>
      </c>
      <c r="AZ111" s="494">
        <f t="shared" si="120"/>
        <v>4.7009738067754568E-2</v>
      </c>
      <c r="BA111" s="494">
        <f t="shared" si="120"/>
        <v>4.9842671329557192E-2</v>
      </c>
      <c r="BB111" s="494">
        <f t="shared" si="120"/>
        <v>4.8438455510464995E-2</v>
      </c>
      <c r="BC111" s="494">
        <f t="shared" si="121"/>
        <v>5.13347909121077E-2</v>
      </c>
      <c r="BD111" s="494">
        <f t="shared" si="121"/>
        <v>9.7901496235942756E-2</v>
      </c>
      <c r="BE111" s="494">
        <f t="shared" si="121"/>
        <v>9.2921703345432302E-2</v>
      </c>
      <c r="BF111" s="494">
        <f t="shared" si="121"/>
        <v>9.6038788216977339E-2</v>
      </c>
      <c r="BG111" s="494">
        <f t="shared" si="121"/>
        <v>9.6989157907124104E-2</v>
      </c>
      <c r="BH111" s="494">
        <f t="shared" si="121"/>
        <v>5.0819315617874783E-2</v>
      </c>
      <c r="BI111" s="494">
        <f t="shared" si="121"/>
        <v>5.0381673591689921E-2</v>
      </c>
      <c r="BJ111" s="494">
        <f t="shared" si="121"/>
        <v>4.745787900620678E-2</v>
      </c>
      <c r="BK111" s="494">
        <f t="shared" si="121"/>
        <v>4.5948828172646498E-2</v>
      </c>
      <c r="BL111" s="494">
        <f t="shared" si="121"/>
        <v>4.7009738067754568E-2</v>
      </c>
      <c r="BM111" s="494">
        <f t="shared" si="121"/>
        <v>4.9842671329557192E-2</v>
      </c>
      <c r="BN111" s="494">
        <f t="shared" si="121"/>
        <v>4.8438455510464995E-2</v>
      </c>
      <c r="BO111" s="494">
        <f t="shared" si="121"/>
        <v>5.13347909121077E-2</v>
      </c>
      <c r="BP111" s="494">
        <f t="shared" si="121"/>
        <v>9.7901496235942756E-2</v>
      </c>
      <c r="BQ111" s="494">
        <f t="shared" si="121"/>
        <v>9.2921703345432302E-2</v>
      </c>
      <c r="BR111" s="494">
        <f t="shared" si="121"/>
        <v>9.6038788216977339E-2</v>
      </c>
      <c r="BS111" s="494">
        <f t="shared" si="122"/>
        <v>9.6989157907124104E-2</v>
      </c>
      <c r="BT111" s="494">
        <f t="shared" si="122"/>
        <v>5.0819315617874783E-2</v>
      </c>
      <c r="BU111" s="494">
        <f t="shared" si="122"/>
        <v>5.0381673591689921E-2</v>
      </c>
      <c r="BV111" s="494">
        <f t="shared" si="122"/>
        <v>4.745787900620678E-2</v>
      </c>
      <c r="BW111" s="494">
        <f t="shared" si="122"/>
        <v>4.5948828172646498E-2</v>
      </c>
      <c r="BX111" s="494">
        <f t="shared" si="122"/>
        <v>4.7009738067754568E-2</v>
      </c>
      <c r="BY111" s="494">
        <f t="shared" si="122"/>
        <v>4.9842671329557192E-2</v>
      </c>
      <c r="BZ111" s="494">
        <f t="shared" si="122"/>
        <v>4.8438455510464995E-2</v>
      </c>
      <c r="CA111" s="494">
        <f t="shared" si="122"/>
        <v>5.13347909121077E-2</v>
      </c>
      <c r="CB111" s="494">
        <f t="shared" si="122"/>
        <v>9.7901496235942756E-2</v>
      </c>
      <c r="CC111" s="494">
        <f t="shared" si="122"/>
        <v>9.2921703345432302E-2</v>
      </c>
      <c r="CD111" s="494">
        <f t="shared" si="122"/>
        <v>9.6038788216977339E-2</v>
      </c>
      <c r="CE111" s="494">
        <f t="shared" si="122"/>
        <v>9.6989157907124104E-2</v>
      </c>
      <c r="CF111" s="494">
        <f t="shared" si="122"/>
        <v>5.0819315617874783E-2</v>
      </c>
      <c r="CG111" s="494">
        <f t="shared" si="122"/>
        <v>5.0381673591689921E-2</v>
      </c>
      <c r="CH111" s="494">
        <f t="shared" si="122"/>
        <v>4.745787900620678E-2</v>
      </c>
    </row>
    <row r="112" spans="1:86" s="110" customFormat="1" hidden="1" x14ac:dyDescent="0.25">
      <c r="A112" s="616"/>
      <c r="B112" s="270" t="s">
        <v>21</v>
      </c>
      <c r="C112" s="447">
        <v>3.8681006913950738E-2</v>
      </c>
      <c r="D112" s="447">
        <v>3.8540231176964271E-2</v>
      </c>
      <c r="E112" s="447">
        <v>3.9571908998964601E-2</v>
      </c>
      <c r="F112" s="447">
        <v>4.1357283311798561E-2</v>
      </c>
      <c r="G112" s="447">
        <v>4.1776210121445938E-2</v>
      </c>
      <c r="H112" s="447">
        <v>7.7489258063776892E-2</v>
      </c>
      <c r="I112" s="447">
        <v>7.5160055010362714E-2</v>
      </c>
      <c r="J112" s="447">
        <v>7.5489415013257136E-2</v>
      </c>
      <c r="K112" s="447">
        <v>7.3337364897793161E-2</v>
      </c>
      <c r="L112" s="447">
        <v>4.0033797585901781E-2</v>
      </c>
      <c r="M112" s="447">
        <v>4.0929944863121244E-2</v>
      </c>
      <c r="N112" s="447">
        <v>3.9712308948747624E-2</v>
      </c>
      <c r="O112" s="447">
        <f t="shared" si="123"/>
        <v>3.8681006913950738E-2</v>
      </c>
      <c r="P112" s="447">
        <f t="shared" si="116"/>
        <v>3.8540231176964271E-2</v>
      </c>
      <c r="Q112" s="447">
        <f t="shared" si="117"/>
        <v>3.9571908998964601E-2</v>
      </c>
      <c r="R112" s="447">
        <f t="shared" si="118"/>
        <v>4.1357283311798561E-2</v>
      </c>
      <c r="S112" s="447">
        <f t="shared" si="119"/>
        <v>4.1776210121445938E-2</v>
      </c>
      <c r="T112" s="494">
        <v>8.6970372555367825E-2</v>
      </c>
      <c r="U112" s="494">
        <v>8.4189211571946865E-2</v>
      </c>
      <c r="V112" s="494">
        <v>8.6080334709113873E-2</v>
      </c>
      <c r="W112" s="494">
        <v>8.4676179516760708E-2</v>
      </c>
      <c r="X112" s="494">
        <v>4.7227412492632966E-2</v>
      </c>
      <c r="Y112" s="494">
        <v>4.7700604073704515E-2</v>
      </c>
      <c r="Z112" s="494">
        <v>4.5714683386397413E-2</v>
      </c>
      <c r="AA112" s="494">
        <v>4.3895097965152903E-2</v>
      </c>
      <c r="AB112" s="494">
        <v>4.4204205645921986E-2</v>
      </c>
      <c r="AC112" s="494">
        <v>4.604204959297304E-2</v>
      </c>
      <c r="AD112" s="494">
        <v>4.7601580165443205E-2</v>
      </c>
      <c r="AE112" s="494">
        <v>4.8881935018345771E-2</v>
      </c>
      <c r="AF112" s="494">
        <v>8.6970372555367825E-2</v>
      </c>
      <c r="AG112" s="494">
        <v>8.4189211571946865E-2</v>
      </c>
      <c r="AH112" s="494">
        <v>8.6080334709113873E-2</v>
      </c>
      <c r="AI112" s="494">
        <v>8.4676179516760708E-2</v>
      </c>
      <c r="AJ112" s="494">
        <v>4.7227412492632966E-2</v>
      </c>
      <c r="AK112" s="494">
        <v>4.7700604073704515E-2</v>
      </c>
      <c r="AL112" s="494">
        <v>4.5714683386397413E-2</v>
      </c>
      <c r="AM112" s="494">
        <f t="shared" si="120"/>
        <v>4.3895097965152903E-2</v>
      </c>
      <c r="AN112" s="494">
        <f t="shared" si="120"/>
        <v>4.4204205645921986E-2</v>
      </c>
      <c r="AO112" s="494">
        <f t="shared" si="120"/>
        <v>4.604204959297304E-2</v>
      </c>
      <c r="AP112" s="494">
        <f t="shared" si="120"/>
        <v>4.7601580165443205E-2</v>
      </c>
      <c r="AQ112" s="494">
        <f t="shared" si="120"/>
        <v>4.8881935018345771E-2</v>
      </c>
      <c r="AR112" s="494">
        <f t="shared" si="120"/>
        <v>8.6970372555367825E-2</v>
      </c>
      <c r="AS112" s="494">
        <f t="shared" si="120"/>
        <v>8.4189211571946865E-2</v>
      </c>
      <c r="AT112" s="494">
        <f t="shared" si="120"/>
        <v>8.6080334709113873E-2</v>
      </c>
      <c r="AU112" s="494">
        <f t="shared" si="120"/>
        <v>8.4676179516760708E-2</v>
      </c>
      <c r="AV112" s="494">
        <f t="shared" si="120"/>
        <v>4.7227412492632966E-2</v>
      </c>
      <c r="AW112" s="494">
        <f t="shared" si="120"/>
        <v>4.7700604073704515E-2</v>
      </c>
      <c r="AX112" s="494">
        <f t="shared" si="120"/>
        <v>4.5714683386397413E-2</v>
      </c>
      <c r="AY112" s="494">
        <f t="shared" si="120"/>
        <v>4.3895097965152903E-2</v>
      </c>
      <c r="AZ112" s="494">
        <f t="shared" si="120"/>
        <v>4.4204205645921986E-2</v>
      </c>
      <c r="BA112" s="494">
        <f t="shared" si="120"/>
        <v>4.604204959297304E-2</v>
      </c>
      <c r="BB112" s="494">
        <f t="shared" si="120"/>
        <v>4.7601580165443205E-2</v>
      </c>
      <c r="BC112" s="494">
        <f t="shared" si="121"/>
        <v>4.8881935018345771E-2</v>
      </c>
      <c r="BD112" s="494">
        <f t="shared" si="121"/>
        <v>8.6970372555367825E-2</v>
      </c>
      <c r="BE112" s="494">
        <f t="shared" si="121"/>
        <v>8.4189211571946865E-2</v>
      </c>
      <c r="BF112" s="494">
        <f t="shared" si="121"/>
        <v>8.6080334709113873E-2</v>
      </c>
      <c r="BG112" s="494">
        <f t="shared" si="121"/>
        <v>8.4676179516760708E-2</v>
      </c>
      <c r="BH112" s="494">
        <f t="shared" si="121"/>
        <v>4.7227412492632966E-2</v>
      </c>
      <c r="BI112" s="494">
        <f t="shared" si="121"/>
        <v>4.7700604073704515E-2</v>
      </c>
      <c r="BJ112" s="494">
        <f t="shared" si="121"/>
        <v>4.5714683386397413E-2</v>
      </c>
      <c r="BK112" s="494">
        <f t="shared" si="121"/>
        <v>4.3895097965152903E-2</v>
      </c>
      <c r="BL112" s="494">
        <f t="shared" si="121"/>
        <v>4.4204205645921986E-2</v>
      </c>
      <c r="BM112" s="494">
        <f t="shared" si="121"/>
        <v>4.604204959297304E-2</v>
      </c>
      <c r="BN112" s="494">
        <f t="shared" si="121"/>
        <v>4.7601580165443205E-2</v>
      </c>
      <c r="BO112" s="494">
        <f t="shared" si="121"/>
        <v>4.8881935018345771E-2</v>
      </c>
      <c r="BP112" s="494">
        <f t="shared" si="121"/>
        <v>8.6970372555367825E-2</v>
      </c>
      <c r="BQ112" s="494">
        <f t="shared" si="121"/>
        <v>8.4189211571946865E-2</v>
      </c>
      <c r="BR112" s="494">
        <f t="shared" si="121"/>
        <v>8.6080334709113873E-2</v>
      </c>
      <c r="BS112" s="494">
        <f t="shared" si="122"/>
        <v>8.4676179516760708E-2</v>
      </c>
      <c r="BT112" s="494">
        <f t="shared" si="122"/>
        <v>4.7227412492632966E-2</v>
      </c>
      <c r="BU112" s="494">
        <f t="shared" si="122"/>
        <v>4.7700604073704515E-2</v>
      </c>
      <c r="BV112" s="494">
        <f t="shared" si="122"/>
        <v>4.5714683386397413E-2</v>
      </c>
      <c r="BW112" s="494">
        <f t="shared" si="122"/>
        <v>4.3895097965152903E-2</v>
      </c>
      <c r="BX112" s="494">
        <f t="shared" si="122"/>
        <v>4.4204205645921986E-2</v>
      </c>
      <c r="BY112" s="494">
        <f t="shared" si="122"/>
        <v>4.604204959297304E-2</v>
      </c>
      <c r="BZ112" s="494">
        <f t="shared" si="122"/>
        <v>4.7601580165443205E-2</v>
      </c>
      <c r="CA112" s="494">
        <f t="shared" si="122"/>
        <v>4.8881935018345771E-2</v>
      </c>
      <c r="CB112" s="494">
        <f t="shared" si="122"/>
        <v>8.6970372555367825E-2</v>
      </c>
      <c r="CC112" s="494">
        <f t="shared" si="122"/>
        <v>8.4189211571946865E-2</v>
      </c>
      <c r="CD112" s="494">
        <f t="shared" si="122"/>
        <v>8.6080334709113873E-2</v>
      </c>
      <c r="CE112" s="494">
        <f t="shared" si="122"/>
        <v>8.4676179516760708E-2</v>
      </c>
      <c r="CF112" s="494">
        <f t="shared" si="122"/>
        <v>4.7227412492632966E-2</v>
      </c>
      <c r="CG112" s="494">
        <f t="shared" si="122"/>
        <v>4.7700604073704515E-2</v>
      </c>
      <c r="CH112" s="494">
        <f t="shared" si="122"/>
        <v>4.5714683386397413E-2</v>
      </c>
    </row>
    <row r="113" spans="1:86" s="110" customFormat="1" hidden="1" x14ac:dyDescent="0.25">
      <c r="A113" s="616"/>
      <c r="B113" s="270" t="s">
        <v>1</v>
      </c>
      <c r="C113" s="447">
        <v>4.2347000000000003E-2</v>
      </c>
      <c r="D113" s="447">
        <v>4.2303E-2</v>
      </c>
      <c r="E113" s="447">
        <v>4.4350000000000001E-2</v>
      </c>
      <c r="F113" s="447">
        <v>4.9352782874207732E-2</v>
      </c>
      <c r="G113" s="447">
        <v>5.1340815851987277E-2</v>
      </c>
      <c r="H113" s="447">
        <v>8.8104771255734377E-2</v>
      </c>
      <c r="I113" s="447">
        <v>8.3462932305408757E-2</v>
      </c>
      <c r="J113" s="447">
        <v>8.4977911619780744E-2</v>
      </c>
      <c r="K113" s="447">
        <v>8.7747976690638094E-2</v>
      </c>
      <c r="L113" s="447">
        <v>4.9657375060733117E-2</v>
      </c>
      <c r="M113" s="447">
        <v>4.9379139452495391E-2</v>
      </c>
      <c r="N113" s="447">
        <v>4.3708999999999998E-2</v>
      </c>
      <c r="O113" s="447">
        <f t="shared" si="123"/>
        <v>4.2347000000000003E-2</v>
      </c>
      <c r="P113" s="447">
        <f t="shared" si="116"/>
        <v>4.2303E-2</v>
      </c>
      <c r="Q113" s="447">
        <f t="shared" si="117"/>
        <v>4.4350000000000001E-2</v>
      </c>
      <c r="R113" s="447">
        <f t="shared" si="118"/>
        <v>4.9352782874207732E-2</v>
      </c>
      <c r="S113" s="447">
        <f t="shared" si="119"/>
        <v>5.1340815851987277E-2</v>
      </c>
      <c r="T113" s="494">
        <v>9.8708307173015097E-2</v>
      </c>
      <c r="U113" s="494">
        <v>9.3304441577639174E-2</v>
      </c>
      <c r="V113" s="494">
        <v>9.6543806475868715E-2</v>
      </c>
      <c r="W113" s="494">
        <v>0.10031589645753801</v>
      </c>
      <c r="X113" s="494">
        <v>5.7320838320547976E-2</v>
      </c>
      <c r="Y113" s="494">
        <v>5.5228462406337282E-2</v>
      </c>
      <c r="Z113" s="494">
        <v>4.6781999999999997E-2</v>
      </c>
      <c r="AA113" s="494">
        <v>4.3274E-2</v>
      </c>
      <c r="AB113" s="494">
        <v>4.4956000000000003E-2</v>
      </c>
      <c r="AC113" s="494">
        <v>4.6625E-2</v>
      </c>
      <c r="AD113" s="494">
        <v>5.3745988699465307E-2</v>
      </c>
      <c r="AE113" s="494">
        <v>5.709755529551902E-2</v>
      </c>
      <c r="AF113" s="494">
        <v>9.8708307173015097E-2</v>
      </c>
      <c r="AG113" s="494">
        <v>9.3304441577639174E-2</v>
      </c>
      <c r="AH113" s="494">
        <v>9.6543806475868715E-2</v>
      </c>
      <c r="AI113" s="494">
        <v>0.10031589645753801</v>
      </c>
      <c r="AJ113" s="494">
        <v>5.7320838320547976E-2</v>
      </c>
      <c r="AK113" s="494">
        <v>5.5228462406337282E-2</v>
      </c>
      <c r="AL113" s="494">
        <v>4.6781999999999997E-2</v>
      </c>
      <c r="AM113" s="494">
        <f t="shared" si="120"/>
        <v>4.3274E-2</v>
      </c>
      <c r="AN113" s="494">
        <f t="shared" si="120"/>
        <v>4.4956000000000003E-2</v>
      </c>
      <c r="AO113" s="494">
        <f t="shared" si="120"/>
        <v>4.6625E-2</v>
      </c>
      <c r="AP113" s="494">
        <f t="shared" si="120"/>
        <v>5.3745988699465307E-2</v>
      </c>
      <c r="AQ113" s="494">
        <f t="shared" si="120"/>
        <v>5.709755529551902E-2</v>
      </c>
      <c r="AR113" s="494">
        <f t="shared" si="120"/>
        <v>9.8708307173015097E-2</v>
      </c>
      <c r="AS113" s="494">
        <f t="shared" si="120"/>
        <v>9.3304441577639174E-2</v>
      </c>
      <c r="AT113" s="494">
        <f t="shared" si="120"/>
        <v>9.6543806475868715E-2</v>
      </c>
      <c r="AU113" s="494">
        <f t="shared" si="120"/>
        <v>0.10031589645753801</v>
      </c>
      <c r="AV113" s="494">
        <f t="shared" si="120"/>
        <v>5.7320838320547976E-2</v>
      </c>
      <c r="AW113" s="494">
        <f t="shared" si="120"/>
        <v>5.5228462406337282E-2</v>
      </c>
      <c r="AX113" s="494">
        <f t="shared" si="120"/>
        <v>4.6781999999999997E-2</v>
      </c>
      <c r="AY113" s="494">
        <f t="shared" si="120"/>
        <v>4.3274E-2</v>
      </c>
      <c r="AZ113" s="494">
        <f t="shared" si="120"/>
        <v>4.4956000000000003E-2</v>
      </c>
      <c r="BA113" s="494">
        <f t="shared" si="120"/>
        <v>4.6625E-2</v>
      </c>
      <c r="BB113" s="494">
        <f t="shared" si="120"/>
        <v>5.3745988699465307E-2</v>
      </c>
      <c r="BC113" s="494">
        <f t="shared" si="121"/>
        <v>5.709755529551902E-2</v>
      </c>
      <c r="BD113" s="494">
        <f t="shared" si="121"/>
        <v>9.8708307173015097E-2</v>
      </c>
      <c r="BE113" s="494">
        <f t="shared" si="121"/>
        <v>9.3304441577639174E-2</v>
      </c>
      <c r="BF113" s="494">
        <f t="shared" si="121"/>
        <v>9.6543806475868715E-2</v>
      </c>
      <c r="BG113" s="494">
        <f t="shared" si="121"/>
        <v>0.10031589645753801</v>
      </c>
      <c r="BH113" s="494">
        <f t="shared" si="121"/>
        <v>5.7320838320547976E-2</v>
      </c>
      <c r="BI113" s="494">
        <f t="shared" si="121"/>
        <v>5.5228462406337282E-2</v>
      </c>
      <c r="BJ113" s="494">
        <f t="shared" si="121"/>
        <v>4.6781999999999997E-2</v>
      </c>
      <c r="BK113" s="494">
        <f t="shared" si="121"/>
        <v>4.3274E-2</v>
      </c>
      <c r="BL113" s="494">
        <f t="shared" si="121"/>
        <v>4.4956000000000003E-2</v>
      </c>
      <c r="BM113" s="494">
        <f t="shared" si="121"/>
        <v>4.6625E-2</v>
      </c>
      <c r="BN113" s="494">
        <f t="shared" si="121"/>
        <v>5.3745988699465307E-2</v>
      </c>
      <c r="BO113" s="494">
        <f t="shared" si="121"/>
        <v>5.709755529551902E-2</v>
      </c>
      <c r="BP113" s="494">
        <f t="shared" si="121"/>
        <v>9.8708307173015097E-2</v>
      </c>
      <c r="BQ113" s="494">
        <f t="shared" si="121"/>
        <v>9.3304441577639174E-2</v>
      </c>
      <c r="BR113" s="494">
        <f t="shared" si="121"/>
        <v>9.6543806475868715E-2</v>
      </c>
      <c r="BS113" s="494">
        <f t="shared" si="122"/>
        <v>0.10031589645753801</v>
      </c>
      <c r="BT113" s="494">
        <f t="shared" si="122"/>
        <v>5.7320838320547976E-2</v>
      </c>
      <c r="BU113" s="494">
        <f t="shared" si="122"/>
        <v>5.5228462406337282E-2</v>
      </c>
      <c r="BV113" s="494">
        <f t="shared" si="122"/>
        <v>4.6781999999999997E-2</v>
      </c>
      <c r="BW113" s="494">
        <f t="shared" si="122"/>
        <v>4.3274E-2</v>
      </c>
      <c r="BX113" s="494">
        <f t="shared" si="122"/>
        <v>4.4956000000000003E-2</v>
      </c>
      <c r="BY113" s="494">
        <f t="shared" si="122"/>
        <v>4.6625E-2</v>
      </c>
      <c r="BZ113" s="494">
        <f t="shared" si="122"/>
        <v>5.3745988699465307E-2</v>
      </c>
      <c r="CA113" s="494">
        <f t="shared" si="122"/>
        <v>5.709755529551902E-2</v>
      </c>
      <c r="CB113" s="494">
        <f t="shared" si="122"/>
        <v>9.8708307173015097E-2</v>
      </c>
      <c r="CC113" s="494">
        <f t="shared" si="122"/>
        <v>9.3304441577639174E-2</v>
      </c>
      <c r="CD113" s="494">
        <f t="shared" si="122"/>
        <v>9.6543806475868715E-2</v>
      </c>
      <c r="CE113" s="494">
        <f t="shared" si="122"/>
        <v>0.10031589645753801</v>
      </c>
      <c r="CF113" s="494">
        <f t="shared" si="122"/>
        <v>5.7320838320547976E-2</v>
      </c>
      <c r="CG113" s="494">
        <f t="shared" si="122"/>
        <v>5.5228462406337282E-2</v>
      </c>
      <c r="CH113" s="494">
        <f t="shared" si="122"/>
        <v>4.6781999999999997E-2</v>
      </c>
    </row>
    <row r="114" spans="1:86" s="110" customFormat="1" hidden="1" x14ac:dyDescent="0.25">
      <c r="A114" s="616"/>
      <c r="B114" s="270" t="s">
        <v>22</v>
      </c>
      <c r="C114" s="447">
        <v>2.9295408494876111E-2</v>
      </c>
      <c r="D114" s="447">
        <v>2.9321405491105949E-2</v>
      </c>
      <c r="E114" s="447">
        <v>2.9959589922715364E-2</v>
      </c>
      <c r="F114" s="447">
        <v>3.083146106079096E-2</v>
      </c>
      <c r="G114" s="447">
        <v>3.0354620609130651E-2</v>
      </c>
      <c r="H114" s="447">
        <v>5.2192876606583817E-2</v>
      </c>
      <c r="I114" s="447">
        <v>5.0489724771027894E-2</v>
      </c>
      <c r="J114" s="447">
        <v>4.9823722342538804E-2</v>
      </c>
      <c r="K114" s="447">
        <v>5.0644353965207362E-2</v>
      </c>
      <c r="L114" s="447">
        <v>3.0122999041826495E-2</v>
      </c>
      <c r="M114" s="447">
        <v>3.0594358925164721E-2</v>
      </c>
      <c r="N114" s="447">
        <v>2.9781145367565039E-2</v>
      </c>
      <c r="O114" s="447">
        <f t="shared" si="123"/>
        <v>2.9295408494876111E-2</v>
      </c>
      <c r="P114" s="447">
        <f t="shared" si="116"/>
        <v>2.9321405491105949E-2</v>
      </c>
      <c r="Q114" s="447">
        <f t="shared" si="117"/>
        <v>2.9959589922715364E-2</v>
      </c>
      <c r="R114" s="447">
        <f t="shared" si="118"/>
        <v>3.083146106079096E-2</v>
      </c>
      <c r="S114" s="447">
        <f t="shared" si="119"/>
        <v>3.0354620609130651E-2</v>
      </c>
      <c r="T114" s="494">
        <v>5.908226070747255E-2</v>
      </c>
      <c r="U114" s="494">
        <v>5.7096352285362376E-2</v>
      </c>
      <c r="V114" s="494">
        <v>5.7852716363178777E-2</v>
      </c>
      <c r="W114" s="494">
        <v>6.0100312743173054E-2</v>
      </c>
      <c r="X114" s="494">
        <v>3.4902462712372774E-2</v>
      </c>
      <c r="Y114" s="494">
        <v>3.5513048177666484E-2</v>
      </c>
      <c r="Z114" s="494">
        <v>3.4289324844829272E-2</v>
      </c>
      <c r="AA114" s="494">
        <v>3.3154430033204577E-2</v>
      </c>
      <c r="AB114" s="494">
        <v>3.3715299929532649E-2</v>
      </c>
      <c r="AC114" s="494">
        <v>3.4799282853125224E-2</v>
      </c>
      <c r="AD114" s="494">
        <v>3.5763787287460817E-2</v>
      </c>
      <c r="AE114" s="494">
        <v>3.5903692038766095E-2</v>
      </c>
      <c r="AF114" s="494">
        <v>5.908226070747255E-2</v>
      </c>
      <c r="AG114" s="494">
        <v>5.7096352285362376E-2</v>
      </c>
      <c r="AH114" s="494">
        <v>5.7852716363178777E-2</v>
      </c>
      <c r="AI114" s="494">
        <v>6.0100312743173054E-2</v>
      </c>
      <c r="AJ114" s="494">
        <v>3.4902462712372774E-2</v>
      </c>
      <c r="AK114" s="494">
        <v>3.5513048177666484E-2</v>
      </c>
      <c r="AL114" s="494">
        <v>3.4289324844829272E-2</v>
      </c>
      <c r="AM114" s="494">
        <f t="shared" si="120"/>
        <v>3.3154430033204577E-2</v>
      </c>
      <c r="AN114" s="494">
        <f t="shared" si="120"/>
        <v>3.3715299929532649E-2</v>
      </c>
      <c r="AO114" s="494">
        <f t="shared" si="120"/>
        <v>3.4799282853125224E-2</v>
      </c>
      <c r="AP114" s="494">
        <f t="shared" si="120"/>
        <v>3.5763787287460817E-2</v>
      </c>
      <c r="AQ114" s="494">
        <f t="shared" si="120"/>
        <v>3.5903692038766095E-2</v>
      </c>
      <c r="AR114" s="494">
        <f t="shared" si="120"/>
        <v>5.908226070747255E-2</v>
      </c>
      <c r="AS114" s="494">
        <f t="shared" si="120"/>
        <v>5.7096352285362376E-2</v>
      </c>
      <c r="AT114" s="494">
        <f t="shared" si="120"/>
        <v>5.7852716363178777E-2</v>
      </c>
      <c r="AU114" s="494">
        <f t="shared" si="120"/>
        <v>6.0100312743173054E-2</v>
      </c>
      <c r="AV114" s="494">
        <f t="shared" si="120"/>
        <v>3.4902462712372774E-2</v>
      </c>
      <c r="AW114" s="494">
        <f t="shared" si="120"/>
        <v>3.5513048177666484E-2</v>
      </c>
      <c r="AX114" s="494">
        <f t="shared" si="120"/>
        <v>3.4289324844829272E-2</v>
      </c>
      <c r="AY114" s="494">
        <f t="shared" si="120"/>
        <v>3.3154430033204577E-2</v>
      </c>
      <c r="AZ114" s="494">
        <f t="shared" si="120"/>
        <v>3.3715299929532649E-2</v>
      </c>
      <c r="BA114" s="494">
        <f t="shared" si="120"/>
        <v>3.4799282853125224E-2</v>
      </c>
      <c r="BB114" s="494">
        <f t="shared" si="120"/>
        <v>3.5763787287460817E-2</v>
      </c>
      <c r="BC114" s="494">
        <f t="shared" si="121"/>
        <v>3.5903692038766095E-2</v>
      </c>
      <c r="BD114" s="494">
        <f t="shared" si="121"/>
        <v>5.908226070747255E-2</v>
      </c>
      <c r="BE114" s="494">
        <f t="shared" si="121"/>
        <v>5.7096352285362376E-2</v>
      </c>
      <c r="BF114" s="494">
        <f t="shared" si="121"/>
        <v>5.7852716363178777E-2</v>
      </c>
      <c r="BG114" s="494">
        <f t="shared" si="121"/>
        <v>6.0100312743173054E-2</v>
      </c>
      <c r="BH114" s="494">
        <f t="shared" si="121"/>
        <v>3.4902462712372774E-2</v>
      </c>
      <c r="BI114" s="494">
        <f t="shared" si="121"/>
        <v>3.5513048177666484E-2</v>
      </c>
      <c r="BJ114" s="494">
        <f t="shared" si="121"/>
        <v>3.4289324844829272E-2</v>
      </c>
      <c r="BK114" s="494">
        <f t="shared" si="121"/>
        <v>3.3154430033204577E-2</v>
      </c>
      <c r="BL114" s="494">
        <f t="shared" si="121"/>
        <v>3.3715299929532649E-2</v>
      </c>
      <c r="BM114" s="494">
        <f t="shared" si="121"/>
        <v>3.4799282853125224E-2</v>
      </c>
      <c r="BN114" s="494">
        <f t="shared" si="121"/>
        <v>3.5763787287460817E-2</v>
      </c>
      <c r="BO114" s="494">
        <f t="shared" si="121"/>
        <v>3.5903692038766095E-2</v>
      </c>
      <c r="BP114" s="494">
        <f t="shared" si="121"/>
        <v>5.908226070747255E-2</v>
      </c>
      <c r="BQ114" s="494">
        <f t="shared" si="121"/>
        <v>5.7096352285362376E-2</v>
      </c>
      <c r="BR114" s="494">
        <f t="shared" si="121"/>
        <v>5.7852716363178777E-2</v>
      </c>
      <c r="BS114" s="494">
        <f t="shared" si="122"/>
        <v>6.0100312743173054E-2</v>
      </c>
      <c r="BT114" s="494">
        <f t="shared" si="122"/>
        <v>3.4902462712372774E-2</v>
      </c>
      <c r="BU114" s="494">
        <f t="shared" si="122"/>
        <v>3.5513048177666484E-2</v>
      </c>
      <c r="BV114" s="494">
        <f t="shared" si="122"/>
        <v>3.4289324844829272E-2</v>
      </c>
      <c r="BW114" s="494">
        <f t="shared" si="122"/>
        <v>3.3154430033204577E-2</v>
      </c>
      <c r="BX114" s="494">
        <f t="shared" si="122"/>
        <v>3.3715299929532649E-2</v>
      </c>
      <c r="BY114" s="494">
        <f t="shared" si="122"/>
        <v>3.4799282853125224E-2</v>
      </c>
      <c r="BZ114" s="494">
        <f t="shared" si="122"/>
        <v>3.5763787287460817E-2</v>
      </c>
      <c r="CA114" s="494">
        <f t="shared" si="122"/>
        <v>3.5903692038766095E-2</v>
      </c>
      <c r="CB114" s="494">
        <f t="shared" si="122"/>
        <v>5.908226070747255E-2</v>
      </c>
      <c r="CC114" s="494">
        <f t="shared" si="122"/>
        <v>5.7096352285362376E-2</v>
      </c>
      <c r="CD114" s="494">
        <f t="shared" si="122"/>
        <v>5.7852716363178777E-2</v>
      </c>
      <c r="CE114" s="494">
        <f t="shared" si="122"/>
        <v>6.0100312743173054E-2</v>
      </c>
      <c r="CF114" s="494">
        <f t="shared" si="122"/>
        <v>3.4902462712372774E-2</v>
      </c>
      <c r="CG114" s="494">
        <f t="shared" si="122"/>
        <v>3.5513048177666484E-2</v>
      </c>
      <c r="CH114" s="494">
        <f t="shared" si="122"/>
        <v>3.4289324844829272E-2</v>
      </c>
    </row>
    <row r="115" spans="1:86" s="110" customFormat="1" hidden="1" x14ac:dyDescent="0.25">
      <c r="A115" s="616"/>
      <c r="B115" s="89" t="s">
        <v>9</v>
      </c>
      <c r="C115" s="447">
        <v>3.7705982306050004E-2</v>
      </c>
      <c r="D115" s="447">
        <v>3.7997810710593702E-2</v>
      </c>
      <c r="E115" s="447">
        <v>3.9229413066205268E-2</v>
      </c>
      <c r="F115" s="447">
        <v>4.0820550666763995E-2</v>
      </c>
      <c r="G115" s="447">
        <v>3.937743396502278E-2</v>
      </c>
      <c r="H115" s="447">
        <v>5.1774000000000001E-2</v>
      </c>
      <c r="I115" s="447">
        <v>5.0083999999999997E-2</v>
      </c>
      <c r="J115" s="447">
        <v>4.9399999999999999E-2</v>
      </c>
      <c r="K115" s="447">
        <v>7.1527406725958434E-2</v>
      </c>
      <c r="L115" s="447">
        <v>3.7588976619675196E-2</v>
      </c>
      <c r="M115" s="447">
        <v>3.9162225761818222E-2</v>
      </c>
      <c r="N115" s="447">
        <v>3.8262010655701909E-2</v>
      </c>
      <c r="O115" s="447">
        <f t="shared" si="123"/>
        <v>3.7705982306050004E-2</v>
      </c>
      <c r="P115" s="447">
        <f t="shared" si="116"/>
        <v>3.7997810710593702E-2</v>
      </c>
      <c r="Q115" s="447">
        <f t="shared" si="117"/>
        <v>3.9229413066205268E-2</v>
      </c>
      <c r="R115" s="447">
        <f t="shared" si="118"/>
        <v>4.0820550666763995E-2</v>
      </c>
      <c r="S115" s="447">
        <f t="shared" si="119"/>
        <v>3.937743396502278E-2</v>
      </c>
      <c r="T115" s="494">
        <v>5.8623000000000001E-2</v>
      </c>
      <c r="U115" s="494">
        <v>5.6649999999999999E-2</v>
      </c>
      <c r="V115" s="494">
        <v>5.7266999999999998E-2</v>
      </c>
      <c r="W115" s="494">
        <v>8.2716107140742692E-2</v>
      </c>
      <c r="X115" s="494">
        <v>4.4672306041941647E-2</v>
      </c>
      <c r="Y115" s="494">
        <v>4.6545145599660491E-2</v>
      </c>
      <c r="Z115" s="494">
        <v>4.4576818516392218E-2</v>
      </c>
      <c r="AA115" s="494">
        <v>4.3770894076993347E-2</v>
      </c>
      <c r="AB115" s="494">
        <v>4.4599573976565145E-2</v>
      </c>
      <c r="AC115" s="494">
        <v>4.7672184215006824E-2</v>
      </c>
      <c r="AD115" s="494">
        <v>4.6344511950706248E-2</v>
      </c>
      <c r="AE115" s="494">
        <v>4.683390722782569E-2</v>
      </c>
      <c r="AF115" s="494">
        <v>5.8623000000000001E-2</v>
      </c>
      <c r="AG115" s="494">
        <v>5.6649999999999999E-2</v>
      </c>
      <c r="AH115" s="494">
        <v>5.7266999999999998E-2</v>
      </c>
      <c r="AI115" s="494">
        <v>8.2716107140742692E-2</v>
      </c>
      <c r="AJ115" s="494">
        <v>4.4672306041941647E-2</v>
      </c>
      <c r="AK115" s="494">
        <v>4.6545145599660491E-2</v>
      </c>
      <c r="AL115" s="494">
        <v>4.4576818516392218E-2</v>
      </c>
      <c r="AM115" s="494">
        <f t="shared" si="120"/>
        <v>4.3770894076993347E-2</v>
      </c>
      <c r="AN115" s="494">
        <f t="shared" si="120"/>
        <v>4.4599573976565145E-2</v>
      </c>
      <c r="AO115" s="494">
        <f t="shared" si="120"/>
        <v>4.7672184215006824E-2</v>
      </c>
      <c r="AP115" s="494">
        <f t="shared" si="120"/>
        <v>4.6344511950706248E-2</v>
      </c>
      <c r="AQ115" s="494">
        <f t="shared" si="120"/>
        <v>4.683390722782569E-2</v>
      </c>
      <c r="AR115" s="494">
        <f t="shared" si="120"/>
        <v>5.8623000000000001E-2</v>
      </c>
      <c r="AS115" s="494">
        <f t="shared" si="120"/>
        <v>5.6649999999999999E-2</v>
      </c>
      <c r="AT115" s="494">
        <f t="shared" si="120"/>
        <v>5.7266999999999998E-2</v>
      </c>
      <c r="AU115" s="494">
        <f t="shared" si="120"/>
        <v>8.2716107140742692E-2</v>
      </c>
      <c r="AV115" s="494">
        <f t="shared" si="120"/>
        <v>4.4672306041941647E-2</v>
      </c>
      <c r="AW115" s="494">
        <f t="shared" si="120"/>
        <v>4.6545145599660491E-2</v>
      </c>
      <c r="AX115" s="494">
        <f t="shared" si="120"/>
        <v>4.4576818516392218E-2</v>
      </c>
      <c r="AY115" s="494">
        <f t="shared" si="120"/>
        <v>4.3770894076993347E-2</v>
      </c>
      <c r="AZ115" s="494">
        <f t="shared" si="120"/>
        <v>4.4599573976565145E-2</v>
      </c>
      <c r="BA115" s="494">
        <f t="shared" si="120"/>
        <v>4.7672184215006824E-2</v>
      </c>
      <c r="BB115" s="494">
        <f t="shared" si="120"/>
        <v>4.6344511950706248E-2</v>
      </c>
      <c r="BC115" s="494">
        <f t="shared" si="121"/>
        <v>4.683390722782569E-2</v>
      </c>
      <c r="BD115" s="494">
        <f t="shared" si="121"/>
        <v>5.8623000000000001E-2</v>
      </c>
      <c r="BE115" s="494">
        <f t="shared" si="121"/>
        <v>5.6649999999999999E-2</v>
      </c>
      <c r="BF115" s="494">
        <f t="shared" si="121"/>
        <v>5.7266999999999998E-2</v>
      </c>
      <c r="BG115" s="494">
        <f t="shared" si="121"/>
        <v>8.2716107140742692E-2</v>
      </c>
      <c r="BH115" s="494">
        <f t="shared" si="121"/>
        <v>4.4672306041941647E-2</v>
      </c>
      <c r="BI115" s="494">
        <f t="shared" si="121"/>
        <v>4.6545145599660491E-2</v>
      </c>
      <c r="BJ115" s="494">
        <f t="shared" si="121"/>
        <v>4.4576818516392218E-2</v>
      </c>
      <c r="BK115" s="494">
        <f t="shared" si="121"/>
        <v>4.3770894076993347E-2</v>
      </c>
      <c r="BL115" s="494">
        <f t="shared" si="121"/>
        <v>4.4599573976565145E-2</v>
      </c>
      <c r="BM115" s="494">
        <f t="shared" si="121"/>
        <v>4.7672184215006824E-2</v>
      </c>
      <c r="BN115" s="494">
        <f t="shared" si="121"/>
        <v>4.6344511950706248E-2</v>
      </c>
      <c r="BO115" s="494">
        <f t="shared" si="121"/>
        <v>4.683390722782569E-2</v>
      </c>
      <c r="BP115" s="494">
        <f t="shared" si="121"/>
        <v>5.8623000000000001E-2</v>
      </c>
      <c r="BQ115" s="494">
        <f t="shared" si="121"/>
        <v>5.6649999999999999E-2</v>
      </c>
      <c r="BR115" s="494">
        <f t="shared" si="121"/>
        <v>5.7266999999999998E-2</v>
      </c>
      <c r="BS115" s="494">
        <f t="shared" si="122"/>
        <v>8.2716107140742692E-2</v>
      </c>
      <c r="BT115" s="494">
        <f t="shared" si="122"/>
        <v>4.4672306041941647E-2</v>
      </c>
      <c r="BU115" s="494">
        <f t="shared" si="122"/>
        <v>4.6545145599660491E-2</v>
      </c>
      <c r="BV115" s="494">
        <f t="shared" si="122"/>
        <v>4.4576818516392218E-2</v>
      </c>
      <c r="BW115" s="494">
        <f t="shared" si="122"/>
        <v>4.3770894076993347E-2</v>
      </c>
      <c r="BX115" s="494">
        <f t="shared" si="122"/>
        <v>4.4599573976565145E-2</v>
      </c>
      <c r="BY115" s="494">
        <f t="shared" si="122"/>
        <v>4.7672184215006824E-2</v>
      </c>
      <c r="BZ115" s="494">
        <f t="shared" si="122"/>
        <v>4.6344511950706248E-2</v>
      </c>
      <c r="CA115" s="494">
        <f t="shared" si="122"/>
        <v>4.683390722782569E-2</v>
      </c>
      <c r="CB115" s="494">
        <f t="shared" si="122"/>
        <v>5.8623000000000001E-2</v>
      </c>
      <c r="CC115" s="494">
        <f t="shared" si="122"/>
        <v>5.6649999999999999E-2</v>
      </c>
      <c r="CD115" s="494">
        <f t="shared" si="122"/>
        <v>5.7266999999999998E-2</v>
      </c>
      <c r="CE115" s="494">
        <f t="shared" si="122"/>
        <v>8.2716107140742692E-2</v>
      </c>
      <c r="CF115" s="494">
        <f t="shared" si="122"/>
        <v>4.4672306041941647E-2</v>
      </c>
      <c r="CG115" s="494">
        <f t="shared" si="122"/>
        <v>4.6545145599660491E-2</v>
      </c>
      <c r="CH115" s="494">
        <f t="shared" si="122"/>
        <v>4.4576818516392218E-2</v>
      </c>
    </row>
    <row r="116" spans="1:86" s="110" customFormat="1" hidden="1" x14ac:dyDescent="0.25">
      <c r="A116" s="616"/>
      <c r="B116" s="89" t="s">
        <v>3</v>
      </c>
      <c r="C116" s="447">
        <v>4.1160476479958422E-2</v>
      </c>
      <c r="D116" s="447">
        <v>4.14017286346514E-2</v>
      </c>
      <c r="E116" s="447">
        <v>4.2874473574818231E-2</v>
      </c>
      <c r="F116" s="447">
        <v>4.3567351875307025E-2</v>
      </c>
      <c r="G116" s="447">
        <v>4.5203207673382241E-2</v>
      </c>
      <c r="H116" s="447">
        <v>8.7375949566271344E-2</v>
      </c>
      <c r="I116" s="447">
        <v>8.3115482222942821E-2</v>
      </c>
      <c r="J116" s="447">
        <v>8.4519356113417099E-2</v>
      </c>
      <c r="K116" s="447">
        <v>8.4685619189997327E-2</v>
      </c>
      <c r="L116" s="447">
        <v>4.3771535634283605E-2</v>
      </c>
      <c r="M116" s="447">
        <v>4.4072115891515086E-2</v>
      </c>
      <c r="N116" s="447">
        <v>4.2021266117095453E-2</v>
      </c>
      <c r="O116" s="447">
        <f t="shared" si="123"/>
        <v>4.1160476479958422E-2</v>
      </c>
      <c r="P116" s="447">
        <f t="shared" si="116"/>
        <v>4.14017286346514E-2</v>
      </c>
      <c r="Q116" s="447">
        <f t="shared" si="117"/>
        <v>4.2874473574818231E-2</v>
      </c>
      <c r="R116" s="447">
        <f t="shared" si="118"/>
        <v>4.3567351875307025E-2</v>
      </c>
      <c r="S116" s="447">
        <f t="shared" si="119"/>
        <v>4.5203207673382241E-2</v>
      </c>
      <c r="T116" s="494">
        <v>9.7901496235942756E-2</v>
      </c>
      <c r="U116" s="494">
        <v>9.2921703345432302E-2</v>
      </c>
      <c r="V116" s="494">
        <v>9.6038788216977339E-2</v>
      </c>
      <c r="W116" s="494">
        <v>9.6989157907124104E-2</v>
      </c>
      <c r="X116" s="494">
        <v>5.0819315617874783E-2</v>
      </c>
      <c r="Y116" s="494">
        <v>5.0381673591689921E-2</v>
      </c>
      <c r="Z116" s="494">
        <v>4.745787900620678E-2</v>
      </c>
      <c r="AA116" s="494">
        <v>4.5948828172646498E-2</v>
      </c>
      <c r="AB116" s="494">
        <v>4.7009738067754568E-2</v>
      </c>
      <c r="AC116" s="494">
        <v>4.9842671329557192E-2</v>
      </c>
      <c r="AD116" s="494">
        <v>4.8438455510464995E-2</v>
      </c>
      <c r="AE116" s="494">
        <v>5.13347909121077E-2</v>
      </c>
      <c r="AF116" s="494">
        <v>9.7901496235942756E-2</v>
      </c>
      <c r="AG116" s="494">
        <v>9.2921703345432302E-2</v>
      </c>
      <c r="AH116" s="494">
        <v>9.6038788216977339E-2</v>
      </c>
      <c r="AI116" s="494">
        <v>9.6989157907124104E-2</v>
      </c>
      <c r="AJ116" s="494">
        <v>5.0819315617874783E-2</v>
      </c>
      <c r="AK116" s="494">
        <v>5.0381673591689921E-2</v>
      </c>
      <c r="AL116" s="494">
        <v>4.745787900620678E-2</v>
      </c>
      <c r="AM116" s="494">
        <f t="shared" si="120"/>
        <v>4.5948828172646498E-2</v>
      </c>
      <c r="AN116" s="494">
        <f t="shared" si="120"/>
        <v>4.7009738067754568E-2</v>
      </c>
      <c r="AO116" s="494">
        <f t="shared" si="120"/>
        <v>4.9842671329557192E-2</v>
      </c>
      <c r="AP116" s="494">
        <f t="shared" si="120"/>
        <v>4.8438455510464995E-2</v>
      </c>
      <c r="AQ116" s="494">
        <f t="shared" si="120"/>
        <v>5.13347909121077E-2</v>
      </c>
      <c r="AR116" s="494">
        <f t="shared" si="120"/>
        <v>9.7901496235942756E-2</v>
      </c>
      <c r="AS116" s="494">
        <f t="shared" si="120"/>
        <v>9.2921703345432302E-2</v>
      </c>
      <c r="AT116" s="494">
        <f t="shared" si="120"/>
        <v>9.6038788216977339E-2</v>
      </c>
      <c r="AU116" s="494">
        <f t="shared" si="120"/>
        <v>9.6989157907124104E-2</v>
      </c>
      <c r="AV116" s="494">
        <f t="shared" si="120"/>
        <v>5.0819315617874783E-2</v>
      </c>
      <c r="AW116" s="494">
        <f t="shared" si="120"/>
        <v>5.0381673591689921E-2</v>
      </c>
      <c r="AX116" s="494">
        <f t="shared" si="120"/>
        <v>4.745787900620678E-2</v>
      </c>
      <c r="AY116" s="494">
        <f t="shared" si="120"/>
        <v>4.5948828172646498E-2</v>
      </c>
      <c r="AZ116" s="494">
        <f t="shared" si="120"/>
        <v>4.7009738067754568E-2</v>
      </c>
      <c r="BA116" s="494">
        <f t="shared" si="120"/>
        <v>4.9842671329557192E-2</v>
      </c>
      <c r="BB116" s="494">
        <f t="shared" si="120"/>
        <v>4.8438455510464995E-2</v>
      </c>
      <c r="BC116" s="494">
        <f t="shared" si="121"/>
        <v>5.13347909121077E-2</v>
      </c>
      <c r="BD116" s="494">
        <f t="shared" si="121"/>
        <v>9.7901496235942756E-2</v>
      </c>
      <c r="BE116" s="494">
        <f t="shared" si="121"/>
        <v>9.2921703345432302E-2</v>
      </c>
      <c r="BF116" s="494">
        <f t="shared" si="121"/>
        <v>9.6038788216977339E-2</v>
      </c>
      <c r="BG116" s="494">
        <f t="shared" si="121"/>
        <v>9.6989157907124104E-2</v>
      </c>
      <c r="BH116" s="494">
        <f t="shared" si="121"/>
        <v>5.0819315617874783E-2</v>
      </c>
      <c r="BI116" s="494">
        <f t="shared" si="121"/>
        <v>5.0381673591689921E-2</v>
      </c>
      <c r="BJ116" s="494">
        <f t="shared" si="121"/>
        <v>4.745787900620678E-2</v>
      </c>
      <c r="BK116" s="494">
        <f t="shared" si="121"/>
        <v>4.5948828172646498E-2</v>
      </c>
      <c r="BL116" s="494">
        <f t="shared" si="121"/>
        <v>4.7009738067754568E-2</v>
      </c>
      <c r="BM116" s="494">
        <f t="shared" si="121"/>
        <v>4.9842671329557192E-2</v>
      </c>
      <c r="BN116" s="494">
        <f t="shared" si="121"/>
        <v>4.8438455510464995E-2</v>
      </c>
      <c r="BO116" s="494">
        <f t="shared" si="121"/>
        <v>5.13347909121077E-2</v>
      </c>
      <c r="BP116" s="494">
        <f t="shared" si="121"/>
        <v>9.7901496235942756E-2</v>
      </c>
      <c r="BQ116" s="494">
        <f t="shared" si="121"/>
        <v>9.2921703345432302E-2</v>
      </c>
      <c r="BR116" s="494">
        <f t="shared" si="121"/>
        <v>9.6038788216977339E-2</v>
      </c>
      <c r="BS116" s="494">
        <f t="shared" si="122"/>
        <v>9.6989157907124104E-2</v>
      </c>
      <c r="BT116" s="494">
        <f t="shared" si="122"/>
        <v>5.0819315617874783E-2</v>
      </c>
      <c r="BU116" s="494">
        <f t="shared" si="122"/>
        <v>5.0381673591689921E-2</v>
      </c>
      <c r="BV116" s="494">
        <f t="shared" si="122"/>
        <v>4.745787900620678E-2</v>
      </c>
      <c r="BW116" s="494">
        <f t="shared" si="122"/>
        <v>4.5948828172646498E-2</v>
      </c>
      <c r="BX116" s="494">
        <f t="shared" si="122"/>
        <v>4.7009738067754568E-2</v>
      </c>
      <c r="BY116" s="494">
        <f t="shared" si="122"/>
        <v>4.9842671329557192E-2</v>
      </c>
      <c r="BZ116" s="494">
        <f t="shared" si="122"/>
        <v>4.8438455510464995E-2</v>
      </c>
      <c r="CA116" s="494">
        <f t="shared" si="122"/>
        <v>5.13347909121077E-2</v>
      </c>
      <c r="CB116" s="494">
        <f t="shared" si="122"/>
        <v>9.7901496235942756E-2</v>
      </c>
      <c r="CC116" s="494">
        <f t="shared" si="122"/>
        <v>9.2921703345432302E-2</v>
      </c>
      <c r="CD116" s="494">
        <f t="shared" si="122"/>
        <v>9.6038788216977339E-2</v>
      </c>
      <c r="CE116" s="494">
        <f t="shared" si="122"/>
        <v>9.6989157907124104E-2</v>
      </c>
      <c r="CF116" s="494">
        <f t="shared" si="122"/>
        <v>5.0819315617874783E-2</v>
      </c>
      <c r="CG116" s="494">
        <f t="shared" si="122"/>
        <v>5.0381673591689921E-2</v>
      </c>
      <c r="CH116" s="494">
        <f t="shared" si="122"/>
        <v>4.745787900620678E-2</v>
      </c>
    </row>
    <row r="117" spans="1:86" s="110" customFormat="1" hidden="1" x14ac:dyDescent="0.25">
      <c r="A117" s="616"/>
      <c r="B117" s="89" t="s">
        <v>4</v>
      </c>
      <c r="C117" s="447">
        <v>3.9090658161332052E-2</v>
      </c>
      <c r="D117" s="447">
        <v>3.8959385759828123E-2</v>
      </c>
      <c r="E117" s="447">
        <v>4.0025279769655239E-2</v>
      </c>
      <c r="F117" s="447">
        <v>4.1410236318959487E-2</v>
      </c>
      <c r="G117" s="447">
        <v>4.2017312166569717E-2</v>
      </c>
      <c r="H117" s="447">
        <v>7.6621145285147949E-2</v>
      </c>
      <c r="I117" s="447">
        <v>7.4430286609139598E-2</v>
      </c>
      <c r="J117" s="447">
        <v>7.4528658888898328E-2</v>
      </c>
      <c r="K117" s="447">
        <v>7.136095383056372E-2</v>
      </c>
      <c r="L117" s="447">
        <v>4.0219809439126487E-2</v>
      </c>
      <c r="M117" s="447">
        <v>4.1139074920618877E-2</v>
      </c>
      <c r="N117" s="447">
        <v>3.9768929651506212E-2</v>
      </c>
      <c r="O117" s="447">
        <f t="shared" si="123"/>
        <v>3.9090658161332052E-2</v>
      </c>
      <c r="P117" s="447">
        <f t="shared" si="116"/>
        <v>3.8959385759828123E-2</v>
      </c>
      <c r="Q117" s="447">
        <f t="shared" si="117"/>
        <v>4.0025279769655239E-2</v>
      </c>
      <c r="R117" s="447">
        <f t="shared" si="118"/>
        <v>4.1410236318959487E-2</v>
      </c>
      <c r="S117" s="447">
        <f t="shared" si="119"/>
        <v>4.2017312166569717E-2</v>
      </c>
      <c r="T117" s="494">
        <v>8.6011522100452181E-2</v>
      </c>
      <c r="U117" s="494">
        <v>8.3388655686036359E-2</v>
      </c>
      <c r="V117" s="494">
        <v>8.5023150265102487E-2</v>
      </c>
      <c r="W117" s="494">
        <v>8.2535870586937898E-2</v>
      </c>
      <c r="X117" s="494">
        <v>4.7471209292410471E-2</v>
      </c>
      <c r="Y117" s="494">
        <v>4.7944996291473078E-2</v>
      </c>
      <c r="Z117" s="494">
        <v>4.5692939947739222E-2</v>
      </c>
      <c r="AA117" s="494">
        <v>4.454884131984567E-2</v>
      </c>
      <c r="AB117" s="494">
        <v>4.4817284983899509E-2</v>
      </c>
      <c r="AC117" s="494">
        <v>4.6864291271232109E-2</v>
      </c>
      <c r="AD117" s="494">
        <v>4.7556466572316089E-2</v>
      </c>
      <c r="AE117" s="494">
        <v>4.9168089349456039E-2</v>
      </c>
      <c r="AF117" s="494">
        <v>8.6011522100452181E-2</v>
      </c>
      <c r="AG117" s="494">
        <v>8.3388655686036359E-2</v>
      </c>
      <c r="AH117" s="494">
        <v>8.5023150265102487E-2</v>
      </c>
      <c r="AI117" s="494">
        <v>8.2535870586937898E-2</v>
      </c>
      <c r="AJ117" s="494">
        <v>4.7471209292410471E-2</v>
      </c>
      <c r="AK117" s="494">
        <v>4.7944996291473078E-2</v>
      </c>
      <c r="AL117" s="494">
        <v>4.5692939947739222E-2</v>
      </c>
      <c r="AM117" s="494">
        <f t="shared" si="120"/>
        <v>4.454884131984567E-2</v>
      </c>
      <c r="AN117" s="494">
        <f t="shared" si="120"/>
        <v>4.4817284983899509E-2</v>
      </c>
      <c r="AO117" s="494">
        <f t="shared" si="120"/>
        <v>4.6864291271232109E-2</v>
      </c>
      <c r="AP117" s="494">
        <f t="shared" si="120"/>
        <v>4.7556466572316089E-2</v>
      </c>
      <c r="AQ117" s="494">
        <f t="shared" si="120"/>
        <v>4.9168089349456039E-2</v>
      </c>
      <c r="AR117" s="494">
        <f t="shared" si="120"/>
        <v>8.6011522100452181E-2</v>
      </c>
      <c r="AS117" s="494">
        <f t="shared" si="120"/>
        <v>8.3388655686036359E-2</v>
      </c>
      <c r="AT117" s="494">
        <f t="shared" si="120"/>
        <v>8.5023150265102487E-2</v>
      </c>
      <c r="AU117" s="494">
        <f t="shared" si="120"/>
        <v>8.2535870586937898E-2</v>
      </c>
      <c r="AV117" s="494">
        <f t="shared" si="120"/>
        <v>4.7471209292410471E-2</v>
      </c>
      <c r="AW117" s="494">
        <f t="shared" si="120"/>
        <v>4.7944996291473078E-2</v>
      </c>
      <c r="AX117" s="494">
        <f t="shared" si="120"/>
        <v>4.5692939947739222E-2</v>
      </c>
      <c r="AY117" s="494">
        <f t="shared" si="120"/>
        <v>4.454884131984567E-2</v>
      </c>
      <c r="AZ117" s="494">
        <f t="shared" si="120"/>
        <v>4.4817284983899509E-2</v>
      </c>
      <c r="BA117" s="494">
        <f t="shared" si="120"/>
        <v>4.6864291271232109E-2</v>
      </c>
      <c r="BB117" s="494">
        <f t="shared" si="120"/>
        <v>4.7556466572316089E-2</v>
      </c>
      <c r="BC117" s="494">
        <f t="shared" si="121"/>
        <v>4.9168089349456039E-2</v>
      </c>
      <c r="BD117" s="494">
        <f t="shared" si="121"/>
        <v>8.6011522100452181E-2</v>
      </c>
      <c r="BE117" s="494">
        <f t="shared" si="121"/>
        <v>8.3388655686036359E-2</v>
      </c>
      <c r="BF117" s="494">
        <f t="shared" si="121"/>
        <v>8.5023150265102487E-2</v>
      </c>
      <c r="BG117" s="494">
        <f t="shared" si="121"/>
        <v>8.2535870586937898E-2</v>
      </c>
      <c r="BH117" s="494">
        <f t="shared" si="121"/>
        <v>4.7471209292410471E-2</v>
      </c>
      <c r="BI117" s="494">
        <f t="shared" si="121"/>
        <v>4.7944996291473078E-2</v>
      </c>
      <c r="BJ117" s="494">
        <f t="shared" si="121"/>
        <v>4.5692939947739222E-2</v>
      </c>
      <c r="BK117" s="494">
        <f t="shared" si="121"/>
        <v>4.454884131984567E-2</v>
      </c>
      <c r="BL117" s="494">
        <f t="shared" si="121"/>
        <v>4.4817284983899509E-2</v>
      </c>
      <c r="BM117" s="494">
        <f t="shared" si="121"/>
        <v>4.6864291271232109E-2</v>
      </c>
      <c r="BN117" s="494">
        <f t="shared" si="121"/>
        <v>4.7556466572316089E-2</v>
      </c>
      <c r="BO117" s="494">
        <f t="shared" si="121"/>
        <v>4.9168089349456039E-2</v>
      </c>
      <c r="BP117" s="494">
        <f t="shared" si="121"/>
        <v>8.6011522100452181E-2</v>
      </c>
      <c r="BQ117" s="494">
        <f t="shared" si="121"/>
        <v>8.3388655686036359E-2</v>
      </c>
      <c r="BR117" s="494">
        <f t="shared" si="121"/>
        <v>8.5023150265102487E-2</v>
      </c>
      <c r="BS117" s="494">
        <f t="shared" si="122"/>
        <v>8.2535870586937898E-2</v>
      </c>
      <c r="BT117" s="494">
        <f t="shared" si="122"/>
        <v>4.7471209292410471E-2</v>
      </c>
      <c r="BU117" s="494">
        <f t="shared" si="122"/>
        <v>4.7944996291473078E-2</v>
      </c>
      <c r="BV117" s="494">
        <f t="shared" si="122"/>
        <v>4.5692939947739222E-2</v>
      </c>
      <c r="BW117" s="494">
        <f t="shared" si="122"/>
        <v>4.454884131984567E-2</v>
      </c>
      <c r="BX117" s="494">
        <f t="shared" si="122"/>
        <v>4.4817284983899509E-2</v>
      </c>
      <c r="BY117" s="494">
        <f t="shared" si="122"/>
        <v>4.6864291271232109E-2</v>
      </c>
      <c r="BZ117" s="494">
        <f t="shared" si="122"/>
        <v>4.7556466572316089E-2</v>
      </c>
      <c r="CA117" s="494">
        <f t="shared" si="122"/>
        <v>4.9168089349456039E-2</v>
      </c>
      <c r="CB117" s="494">
        <f t="shared" si="122"/>
        <v>8.6011522100452181E-2</v>
      </c>
      <c r="CC117" s="494">
        <f t="shared" si="122"/>
        <v>8.3388655686036359E-2</v>
      </c>
      <c r="CD117" s="494">
        <f t="shared" si="122"/>
        <v>8.5023150265102487E-2</v>
      </c>
      <c r="CE117" s="494">
        <f t="shared" si="122"/>
        <v>8.2535870586937898E-2</v>
      </c>
      <c r="CF117" s="494">
        <f t="shared" si="122"/>
        <v>4.7471209292410471E-2</v>
      </c>
      <c r="CG117" s="494">
        <f t="shared" si="122"/>
        <v>4.7944996291473078E-2</v>
      </c>
      <c r="CH117" s="494">
        <f t="shared" si="122"/>
        <v>4.5692939947739222E-2</v>
      </c>
    </row>
    <row r="118" spans="1:86" s="110" customFormat="1" hidden="1" x14ac:dyDescent="0.25">
      <c r="A118" s="616"/>
      <c r="B118" s="89" t="s">
        <v>5</v>
      </c>
      <c r="C118" s="447">
        <v>3.7441349140650192E-2</v>
      </c>
      <c r="D118" s="447">
        <v>3.7429249600920422E-2</v>
      </c>
      <c r="E118" s="447">
        <v>3.8354723959286061E-2</v>
      </c>
      <c r="F118" s="447">
        <v>3.9317515370260341E-2</v>
      </c>
      <c r="G118" s="447">
        <v>3.9956418570678262E-2</v>
      </c>
      <c r="H118" s="447">
        <v>7.3052660356480309E-2</v>
      </c>
      <c r="I118" s="447">
        <v>7.0945278641579762E-2</v>
      </c>
      <c r="J118" s="447">
        <v>7.0982747983774006E-2</v>
      </c>
      <c r="K118" s="447">
        <v>6.9689736519992149E-2</v>
      </c>
      <c r="L118" s="447">
        <v>3.8465921545063383E-2</v>
      </c>
      <c r="M118" s="447">
        <v>3.936801638570829E-2</v>
      </c>
      <c r="N118" s="447">
        <v>3.8318634945053449E-2</v>
      </c>
      <c r="O118" s="447">
        <f t="shared" si="123"/>
        <v>3.7441349140650192E-2</v>
      </c>
      <c r="P118" s="447">
        <f t="shared" si="116"/>
        <v>3.7429249600920422E-2</v>
      </c>
      <c r="Q118" s="447">
        <f t="shared" si="117"/>
        <v>3.8354723959286061E-2</v>
      </c>
      <c r="R118" s="447">
        <f t="shared" si="118"/>
        <v>3.9317515370260341E-2</v>
      </c>
      <c r="S118" s="447">
        <f t="shared" si="119"/>
        <v>3.9956418570678262E-2</v>
      </c>
      <c r="T118" s="494">
        <v>8.2070864669144331E-2</v>
      </c>
      <c r="U118" s="494">
        <v>7.9561748588053732E-2</v>
      </c>
      <c r="V118" s="494">
        <v>8.1121493863993047E-2</v>
      </c>
      <c r="W118" s="494">
        <v>8.0727585288615428E-2</v>
      </c>
      <c r="X118" s="494">
        <v>4.5276182203736998E-2</v>
      </c>
      <c r="Y118" s="494">
        <v>4.5978794089443643E-2</v>
      </c>
      <c r="Z118" s="494">
        <v>4.4215904221059005E-2</v>
      </c>
      <c r="AA118" s="494">
        <v>4.2688150264511004E-2</v>
      </c>
      <c r="AB118" s="494">
        <v>4.3150350602775597E-2</v>
      </c>
      <c r="AC118" s="494">
        <v>4.4969611958472232E-2</v>
      </c>
      <c r="AD118" s="494">
        <v>4.5252229327462798E-2</v>
      </c>
      <c r="AE118" s="494">
        <v>4.682945954266754E-2</v>
      </c>
      <c r="AF118" s="494">
        <v>8.2070864669144331E-2</v>
      </c>
      <c r="AG118" s="494">
        <v>7.9561748588053732E-2</v>
      </c>
      <c r="AH118" s="494">
        <v>8.1121493863993047E-2</v>
      </c>
      <c r="AI118" s="494">
        <v>8.0727585288615428E-2</v>
      </c>
      <c r="AJ118" s="494">
        <v>4.5276182203736998E-2</v>
      </c>
      <c r="AK118" s="494">
        <v>4.5978794089443643E-2</v>
      </c>
      <c r="AL118" s="494">
        <v>4.4215904221059005E-2</v>
      </c>
      <c r="AM118" s="494">
        <f t="shared" si="120"/>
        <v>4.2688150264511004E-2</v>
      </c>
      <c r="AN118" s="494">
        <f t="shared" si="120"/>
        <v>4.3150350602775597E-2</v>
      </c>
      <c r="AO118" s="494">
        <f t="shared" si="120"/>
        <v>4.4969611958472232E-2</v>
      </c>
      <c r="AP118" s="494">
        <f t="shared" si="120"/>
        <v>4.5252229327462798E-2</v>
      </c>
      <c r="AQ118" s="494">
        <f t="shared" si="120"/>
        <v>4.682945954266754E-2</v>
      </c>
      <c r="AR118" s="494">
        <f t="shared" si="120"/>
        <v>8.2070864669144331E-2</v>
      </c>
      <c r="AS118" s="494">
        <f t="shared" si="120"/>
        <v>7.9561748588053732E-2</v>
      </c>
      <c r="AT118" s="494">
        <f t="shared" si="120"/>
        <v>8.1121493863993047E-2</v>
      </c>
      <c r="AU118" s="494">
        <f t="shared" si="120"/>
        <v>8.0727585288615428E-2</v>
      </c>
      <c r="AV118" s="494">
        <f t="shared" si="120"/>
        <v>4.5276182203736998E-2</v>
      </c>
      <c r="AW118" s="494">
        <f t="shared" si="120"/>
        <v>4.5978794089443643E-2</v>
      </c>
      <c r="AX118" s="494">
        <f t="shared" si="120"/>
        <v>4.4215904221059005E-2</v>
      </c>
      <c r="AY118" s="494">
        <f t="shared" si="120"/>
        <v>4.2688150264511004E-2</v>
      </c>
      <c r="AZ118" s="494">
        <f t="shared" si="120"/>
        <v>4.3150350602775597E-2</v>
      </c>
      <c r="BA118" s="494">
        <f t="shared" si="120"/>
        <v>4.4969611958472232E-2</v>
      </c>
      <c r="BB118" s="494">
        <f t="shared" si="120"/>
        <v>4.5252229327462798E-2</v>
      </c>
      <c r="BC118" s="494">
        <f t="shared" si="121"/>
        <v>4.682945954266754E-2</v>
      </c>
      <c r="BD118" s="494">
        <f t="shared" si="121"/>
        <v>8.2070864669144331E-2</v>
      </c>
      <c r="BE118" s="494">
        <f t="shared" si="121"/>
        <v>7.9561748588053732E-2</v>
      </c>
      <c r="BF118" s="494">
        <f t="shared" si="121"/>
        <v>8.1121493863993047E-2</v>
      </c>
      <c r="BG118" s="494">
        <f t="shared" si="121"/>
        <v>8.0727585288615428E-2</v>
      </c>
      <c r="BH118" s="494">
        <f t="shared" si="121"/>
        <v>4.5276182203736998E-2</v>
      </c>
      <c r="BI118" s="494">
        <f t="shared" si="121"/>
        <v>4.5978794089443643E-2</v>
      </c>
      <c r="BJ118" s="494">
        <f t="shared" si="121"/>
        <v>4.4215904221059005E-2</v>
      </c>
      <c r="BK118" s="494">
        <f t="shared" si="121"/>
        <v>4.2688150264511004E-2</v>
      </c>
      <c r="BL118" s="494">
        <f t="shared" si="121"/>
        <v>4.3150350602775597E-2</v>
      </c>
      <c r="BM118" s="494">
        <f t="shared" si="121"/>
        <v>4.4969611958472232E-2</v>
      </c>
      <c r="BN118" s="494">
        <f t="shared" si="121"/>
        <v>4.5252229327462798E-2</v>
      </c>
      <c r="BO118" s="494">
        <f t="shared" si="121"/>
        <v>4.682945954266754E-2</v>
      </c>
      <c r="BP118" s="494">
        <f t="shared" si="121"/>
        <v>8.2070864669144331E-2</v>
      </c>
      <c r="BQ118" s="494">
        <f t="shared" si="121"/>
        <v>7.9561748588053732E-2</v>
      </c>
      <c r="BR118" s="494">
        <f t="shared" si="121"/>
        <v>8.1121493863993047E-2</v>
      </c>
      <c r="BS118" s="494">
        <f t="shared" si="122"/>
        <v>8.0727585288615428E-2</v>
      </c>
      <c r="BT118" s="494">
        <f t="shared" si="122"/>
        <v>4.5276182203736998E-2</v>
      </c>
      <c r="BU118" s="494">
        <f t="shared" si="122"/>
        <v>4.5978794089443643E-2</v>
      </c>
      <c r="BV118" s="494">
        <f t="shared" si="122"/>
        <v>4.4215904221059005E-2</v>
      </c>
      <c r="BW118" s="494">
        <f t="shared" si="122"/>
        <v>4.2688150264511004E-2</v>
      </c>
      <c r="BX118" s="494">
        <f t="shared" si="122"/>
        <v>4.3150350602775597E-2</v>
      </c>
      <c r="BY118" s="494">
        <f t="shared" si="122"/>
        <v>4.4969611958472232E-2</v>
      </c>
      <c r="BZ118" s="494">
        <f t="shared" si="122"/>
        <v>4.5252229327462798E-2</v>
      </c>
      <c r="CA118" s="494">
        <f t="shared" si="122"/>
        <v>4.682945954266754E-2</v>
      </c>
      <c r="CB118" s="494">
        <f t="shared" si="122"/>
        <v>8.2070864669144331E-2</v>
      </c>
      <c r="CC118" s="494">
        <f t="shared" si="122"/>
        <v>7.9561748588053732E-2</v>
      </c>
      <c r="CD118" s="494">
        <f t="shared" si="122"/>
        <v>8.1121493863993047E-2</v>
      </c>
      <c r="CE118" s="494">
        <f t="shared" si="122"/>
        <v>8.0727585288615428E-2</v>
      </c>
      <c r="CF118" s="494">
        <f t="shared" si="122"/>
        <v>4.5276182203736998E-2</v>
      </c>
      <c r="CG118" s="494">
        <f t="shared" si="122"/>
        <v>4.5978794089443643E-2</v>
      </c>
      <c r="CH118" s="494">
        <f t="shared" si="122"/>
        <v>4.4215904221059005E-2</v>
      </c>
    </row>
    <row r="119" spans="1:86" s="110" customFormat="1" hidden="1" x14ac:dyDescent="0.25">
      <c r="A119" s="616"/>
      <c r="B119" s="89" t="s">
        <v>23</v>
      </c>
      <c r="C119" s="447">
        <v>3.7441349140650192E-2</v>
      </c>
      <c r="D119" s="447">
        <v>3.7429249600920422E-2</v>
      </c>
      <c r="E119" s="447">
        <v>3.8354723959286061E-2</v>
      </c>
      <c r="F119" s="447">
        <v>3.9317515370260341E-2</v>
      </c>
      <c r="G119" s="447">
        <v>3.9956418570678262E-2</v>
      </c>
      <c r="H119" s="447">
        <v>7.3052660356480309E-2</v>
      </c>
      <c r="I119" s="447">
        <v>7.0945278641579762E-2</v>
      </c>
      <c r="J119" s="447">
        <v>7.0982747983774006E-2</v>
      </c>
      <c r="K119" s="447">
        <v>6.9689736519992149E-2</v>
      </c>
      <c r="L119" s="447">
        <v>3.8465921545063383E-2</v>
      </c>
      <c r="M119" s="447">
        <v>3.936801638570829E-2</v>
      </c>
      <c r="N119" s="447">
        <v>3.8318634945053449E-2</v>
      </c>
      <c r="O119" s="447">
        <f t="shared" si="123"/>
        <v>3.7441349140650192E-2</v>
      </c>
      <c r="P119" s="447">
        <f t="shared" si="116"/>
        <v>3.7429249600920422E-2</v>
      </c>
      <c r="Q119" s="447">
        <f t="shared" si="117"/>
        <v>3.8354723959286061E-2</v>
      </c>
      <c r="R119" s="447">
        <f t="shared" si="118"/>
        <v>3.9317515370260341E-2</v>
      </c>
      <c r="S119" s="447">
        <f t="shared" si="119"/>
        <v>3.9956418570678262E-2</v>
      </c>
      <c r="T119" s="494">
        <v>8.2070864669144331E-2</v>
      </c>
      <c r="U119" s="494">
        <v>7.9561748588053732E-2</v>
      </c>
      <c r="V119" s="494">
        <v>8.1121493863993047E-2</v>
      </c>
      <c r="W119" s="494">
        <v>8.0727585288615428E-2</v>
      </c>
      <c r="X119" s="494">
        <v>4.5276182203736998E-2</v>
      </c>
      <c r="Y119" s="494">
        <v>4.5978794089443643E-2</v>
      </c>
      <c r="Z119" s="494">
        <v>4.4215904221059005E-2</v>
      </c>
      <c r="AA119" s="494">
        <v>4.2688150264511004E-2</v>
      </c>
      <c r="AB119" s="494">
        <v>4.3150350602775597E-2</v>
      </c>
      <c r="AC119" s="494">
        <v>4.4969611958472232E-2</v>
      </c>
      <c r="AD119" s="494">
        <v>4.5252229327462798E-2</v>
      </c>
      <c r="AE119" s="494">
        <v>4.682945954266754E-2</v>
      </c>
      <c r="AF119" s="494">
        <v>8.2070864669144331E-2</v>
      </c>
      <c r="AG119" s="494">
        <v>7.9561748588053732E-2</v>
      </c>
      <c r="AH119" s="494">
        <v>8.1121493863993047E-2</v>
      </c>
      <c r="AI119" s="494">
        <v>8.0727585288615428E-2</v>
      </c>
      <c r="AJ119" s="494">
        <v>4.5276182203736998E-2</v>
      </c>
      <c r="AK119" s="494">
        <v>4.5978794089443643E-2</v>
      </c>
      <c r="AL119" s="494">
        <v>4.4215904221059005E-2</v>
      </c>
      <c r="AM119" s="494">
        <f t="shared" si="120"/>
        <v>4.2688150264511004E-2</v>
      </c>
      <c r="AN119" s="494">
        <f t="shared" si="120"/>
        <v>4.3150350602775597E-2</v>
      </c>
      <c r="AO119" s="494">
        <f t="shared" si="120"/>
        <v>4.4969611958472232E-2</v>
      </c>
      <c r="AP119" s="494">
        <f t="shared" si="120"/>
        <v>4.5252229327462798E-2</v>
      </c>
      <c r="AQ119" s="494">
        <f t="shared" si="120"/>
        <v>4.682945954266754E-2</v>
      </c>
      <c r="AR119" s="494">
        <f t="shared" si="120"/>
        <v>8.2070864669144331E-2</v>
      </c>
      <c r="AS119" s="494">
        <f t="shared" si="120"/>
        <v>7.9561748588053732E-2</v>
      </c>
      <c r="AT119" s="494">
        <f t="shared" si="120"/>
        <v>8.1121493863993047E-2</v>
      </c>
      <c r="AU119" s="494">
        <f t="shared" si="120"/>
        <v>8.0727585288615428E-2</v>
      </c>
      <c r="AV119" s="494">
        <f t="shared" si="120"/>
        <v>4.5276182203736998E-2</v>
      </c>
      <c r="AW119" s="494">
        <f t="shared" si="120"/>
        <v>4.5978794089443643E-2</v>
      </c>
      <c r="AX119" s="494">
        <f t="shared" si="120"/>
        <v>4.4215904221059005E-2</v>
      </c>
      <c r="AY119" s="494">
        <f t="shared" si="120"/>
        <v>4.2688150264511004E-2</v>
      </c>
      <c r="AZ119" s="494">
        <f t="shared" si="120"/>
        <v>4.3150350602775597E-2</v>
      </c>
      <c r="BA119" s="494">
        <f t="shared" si="120"/>
        <v>4.4969611958472232E-2</v>
      </c>
      <c r="BB119" s="494">
        <f t="shared" si="120"/>
        <v>4.5252229327462798E-2</v>
      </c>
      <c r="BC119" s="494">
        <f t="shared" si="121"/>
        <v>4.682945954266754E-2</v>
      </c>
      <c r="BD119" s="494">
        <f t="shared" si="121"/>
        <v>8.2070864669144331E-2</v>
      </c>
      <c r="BE119" s="494">
        <f t="shared" si="121"/>
        <v>7.9561748588053732E-2</v>
      </c>
      <c r="BF119" s="494">
        <f t="shared" si="121"/>
        <v>8.1121493863993047E-2</v>
      </c>
      <c r="BG119" s="494">
        <f t="shared" si="121"/>
        <v>8.0727585288615428E-2</v>
      </c>
      <c r="BH119" s="494">
        <f t="shared" si="121"/>
        <v>4.5276182203736998E-2</v>
      </c>
      <c r="BI119" s="494">
        <f t="shared" si="121"/>
        <v>4.5978794089443643E-2</v>
      </c>
      <c r="BJ119" s="494">
        <f t="shared" si="121"/>
        <v>4.4215904221059005E-2</v>
      </c>
      <c r="BK119" s="494">
        <f t="shared" si="121"/>
        <v>4.2688150264511004E-2</v>
      </c>
      <c r="BL119" s="494">
        <f t="shared" si="121"/>
        <v>4.3150350602775597E-2</v>
      </c>
      <c r="BM119" s="494">
        <f t="shared" si="121"/>
        <v>4.4969611958472232E-2</v>
      </c>
      <c r="BN119" s="494">
        <f t="shared" si="121"/>
        <v>4.5252229327462798E-2</v>
      </c>
      <c r="BO119" s="494">
        <f t="shared" si="121"/>
        <v>4.682945954266754E-2</v>
      </c>
      <c r="BP119" s="494">
        <f t="shared" si="121"/>
        <v>8.2070864669144331E-2</v>
      </c>
      <c r="BQ119" s="494">
        <f t="shared" si="121"/>
        <v>7.9561748588053732E-2</v>
      </c>
      <c r="BR119" s="494">
        <f t="shared" si="121"/>
        <v>8.1121493863993047E-2</v>
      </c>
      <c r="BS119" s="494">
        <f t="shared" si="122"/>
        <v>8.0727585288615428E-2</v>
      </c>
      <c r="BT119" s="494">
        <f t="shared" si="122"/>
        <v>4.5276182203736998E-2</v>
      </c>
      <c r="BU119" s="494">
        <f t="shared" si="122"/>
        <v>4.5978794089443643E-2</v>
      </c>
      <c r="BV119" s="494">
        <f t="shared" si="122"/>
        <v>4.4215904221059005E-2</v>
      </c>
      <c r="BW119" s="494">
        <f t="shared" si="122"/>
        <v>4.2688150264511004E-2</v>
      </c>
      <c r="BX119" s="494">
        <f t="shared" si="122"/>
        <v>4.3150350602775597E-2</v>
      </c>
      <c r="BY119" s="494">
        <f t="shared" si="122"/>
        <v>4.4969611958472232E-2</v>
      </c>
      <c r="BZ119" s="494">
        <f t="shared" si="122"/>
        <v>4.5252229327462798E-2</v>
      </c>
      <c r="CA119" s="494">
        <f t="shared" si="122"/>
        <v>4.682945954266754E-2</v>
      </c>
      <c r="CB119" s="494">
        <f t="shared" si="122"/>
        <v>8.2070864669144331E-2</v>
      </c>
      <c r="CC119" s="494">
        <f t="shared" si="122"/>
        <v>7.9561748588053732E-2</v>
      </c>
      <c r="CD119" s="494">
        <f t="shared" si="122"/>
        <v>8.1121493863993047E-2</v>
      </c>
      <c r="CE119" s="494">
        <f t="shared" si="122"/>
        <v>8.0727585288615428E-2</v>
      </c>
      <c r="CF119" s="494">
        <f t="shared" si="122"/>
        <v>4.5276182203736998E-2</v>
      </c>
      <c r="CG119" s="494">
        <f t="shared" si="122"/>
        <v>4.5978794089443643E-2</v>
      </c>
      <c r="CH119" s="494">
        <f t="shared" si="122"/>
        <v>4.4215904221059005E-2</v>
      </c>
    </row>
    <row r="120" spans="1:86" s="110" customFormat="1" hidden="1" x14ac:dyDescent="0.25">
      <c r="A120" s="616"/>
      <c r="B120" s="89" t="s">
        <v>24</v>
      </c>
      <c r="C120" s="447">
        <v>3.7441349140650192E-2</v>
      </c>
      <c r="D120" s="447">
        <v>3.7429249600920422E-2</v>
      </c>
      <c r="E120" s="447">
        <v>3.8354723959286061E-2</v>
      </c>
      <c r="F120" s="447">
        <v>3.9317515370260341E-2</v>
      </c>
      <c r="G120" s="447">
        <v>3.9956418570678262E-2</v>
      </c>
      <c r="H120" s="447">
        <v>7.3052660356480309E-2</v>
      </c>
      <c r="I120" s="447">
        <v>7.0945278641579762E-2</v>
      </c>
      <c r="J120" s="447">
        <v>7.0982747983774006E-2</v>
      </c>
      <c r="K120" s="447">
        <v>6.9689736519992149E-2</v>
      </c>
      <c r="L120" s="447">
        <v>3.8465921545063383E-2</v>
      </c>
      <c r="M120" s="447">
        <v>3.936801638570829E-2</v>
      </c>
      <c r="N120" s="447">
        <v>3.8318634945053449E-2</v>
      </c>
      <c r="O120" s="447">
        <f t="shared" si="123"/>
        <v>3.7441349140650192E-2</v>
      </c>
      <c r="P120" s="447">
        <f t="shared" si="116"/>
        <v>3.7429249600920422E-2</v>
      </c>
      <c r="Q120" s="447">
        <f t="shared" si="117"/>
        <v>3.8354723959286061E-2</v>
      </c>
      <c r="R120" s="447">
        <f t="shared" si="118"/>
        <v>3.9317515370260341E-2</v>
      </c>
      <c r="S120" s="447">
        <f t="shared" si="119"/>
        <v>3.9956418570678262E-2</v>
      </c>
      <c r="T120" s="494">
        <v>8.2070864669144331E-2</v>
      </c>
      <c r="U120" s="494">
        <v>7.9561748588053732E-2</v>
      </c>
      <c r="V120" s="494">
        <v>8.1121493863993047E-2</v>
      </c>
      <c r="W120" s="494">
        <v>8.0727585288615428E-2</v>
      </c>
      <c r="X120" s="494">
        <v>4.5276182203736998E-2</v>
      </c>
      <c r="Y120" s="494">
        <v>4.5978794089443643E-2</v>
      </c>
      <c r="Z120" s="494">
        <v>4.4215904221059005E-2</v>
      </c>
      <c r="AA120" s="494">
        <v>4.2688150264511004E-2</v>
      </c>
      <c r="AB120" s="494">
        <v>4.3150350602775597E-2</v>
      </c>
      <c r="AC120" s="494">
        <v>4.4969611958472232E-2</v>
      </c>
      <c r="AD120" s="494">
        <v>4.5252229327462798E-2</v>
      </c>
      <c r="AE120" s="494">
        <v>4.682945954266754E-2</v>
      </c>
      <c r="AF120" s="494">
        <v>8.2070864669144331E-2</v>
      </c>
      <c r="AG120" s="494">
        <v>7.9561748588053732E-2</v>
      </c>
      <c r="AH120" s="494">
        <v>8.1121493863993047E-2</v>
      </c>
      <c r="AI120" s="494">
        <v>8.0727585288615428E-2</v>
      </c>
      <c r="AJ120" s="494">
        <v>4.5276182203736998E-2</v>
      </c>
      <c r="AK120" s="494">
        <v>4.5978794089443643E-2</v>
      </c>
      <c r="AL120" s="494">
        <v>4.4215904221059005E-2</v>
      </c>
      <c r="AM120" s="494">
        <f t="shared" si="120"/>
        <v>4.2688150264511004E-2</v>
      </c>
      <c r="AN120" s="494">
        <f t="shared" si="120"/>
        <v>4.3150350602775597E-2</v>
      </c>
      <c r="AO120" s="494">
        <f t="shared" si="120"/>
        <v>4.4969611958472232E-2</v>
      </c>
      <c r="AP120" s="494">
        <f t="shared" si="120"/>
        <v>4.5252229327462798E-2</v>
      </c>
      <c r="AQ120" s="494">
        <f t="shared" si="120"/>
        <v>4.682945954266754E-2</v>
      </c>
      <c r="AR120" s="494">
        <f t="shared" si="120"/>
        <v>8.2070864669144331E-2</v>
      </c>
      <c r="AS120" s="494">
        <f t="shared" si="120"/>
        <v>7.9561748588053732E-2</v>
      </c>
      <c r="AT120" s="494">
        <f t="shared" si="120"/>
        <v>8.1121493863993047E-2</v>
      </c>
      <c r="AU120" s="494">
        <f t="shared" si="120"/>
        <v>8.0727585288615428E-2</v>
      </c>
      <c r="AV120" s="494">
        <f t="shared" si="120"/>
        <v>4.5276182203736998E-2</v>
      </c>
      <c r="AW120" s="494">
        <f t="shared" si="120"/>
        <v>4.5978794089443643E-2</v>
      </c>
      <c r="AX120" s="494">
        <f t="shared" si="120"/>
        <v>4.4215904221059005E-2</v>
      </c>
      <c r="AY120" s="494">
        <f t="shared" si="120"/>
        <v>4.2688150264511004E-2</v>
      </c>
      <c r="AZ120" s="494">
        <f t="shared" si="120"/>
        <v>4.3150350602775597E-2</v>
      </c>
      <c r="BA120" s="494">
        <f t="shared" si="120"/>
        <v>4.4969611958472232E-2</v>
      </c>
      <c r="BB120" s="494">
        <f t="shared" si="120"/>
        <v>4.5252229327462798E-2</v>
      </c>
      <c r="BC120" s="494">
        <f t="shared" si="121"/>
        <v>4.682945954266754E-2</v>
      </c>
      <c r="BD120" s="494">
        <f t="shared" si="121"/>
        <v>8.2070864669144331E-2</v>
      </c>
      <c r="BE120" s="494">
        <f t="shared" si="121"/>
        <v>7.9561748588053732E-2</v>
      </c>
      <c r="BF120" s="494">
        <f t="shared" si="121"/>
        <v>8.1121493863993047E-2</v>
      </c>
      <c r="BG120" s="494">
        <f t="shared" si="121"/>
        <v>8.0727585288615428E-2</v>
      </c>
      <c r="BH120" s="494">
        <f t="shared" si="121"/>
        <v>4.5276182203736998E-2</v>
      </c>
      <c r="BI120" s="494">
        <f t="shared" si="121"/>
        <v>4.5978794089443643E-2</v>
      </c>
      <c r="BJ120" s="494">
        <f t="shared" si="121"/>
        <v>4.4215904221059005E-2</v>
      </c>
      <c r="BK120" s="494">
        <f t="shared" si="121"/>
        <v>4.2688150264511004E-2</v>
      </c>
      <c r="BL120" s="494">
        <f t="shared" si="121"/>
        <v>4.3150350602775597E-2</v>
      </c>
      <c r="BM120" s="494">
        <f t="shared" si="121"/>
        <v>4.4969611958472232E-2</v>
      </c>
      <c r="BN120" s="494">
        <f t="shared" si="121"/>
        <v>4.5252229327462798E-2</v>
      </c>
      <c r="BO120" s="494">
        <f t="shared" si="121"/>
        <v>4.682945954266754E-2</v>
      </c>
      <c r="BP120" s="494">
        <f t="shared" si="121"/>
        <v>8.2070864669144331E-2</v>
      </c>
      <c r="BQ120" s="494">
        <f t="shared" si="121"/>
        <v>7.9561748588053732E-2</v>
      </c>
      <c r="BR120" s="494">
        <f t="shared" si="121"/>
        <v>8.1121493863993047E-2</v>
      </c>
      <c r="BS120" s="494">
        <f t="shared" si="122"/>
        <v>8.0727585288615428E-2</v>
      </c>
      <c r="BT120" s="494">
        <f t="shared" si="122"/>
        <v>4.5276182203736998E-2</v>
      </c>
      <c r="BU120" s="494">
        <f t="shared" si="122"/>
        <v>4.5978794089443643E-2</v>
      </c>
      <c r="BV120" s="494">
        <f t="shared" si="122"/>
        <v>4.4215904221059005E-2</v>
      </c>
      <c r="BW120" s="494">
        <f t="shared" si="122"/>
        <v>4.2688150264511004E-2</v>
      </c>
      <c r="BX120" s="494">
        <f t="shared" si="122"/>
        <v>4.3150350602775597E-2</v>
      </c>
      <c r="BY120" s="494">
        <f t="shared" si="122"/>
        <v>4.4969611958472232E-2</v>
      </c>
      <c r="BZ120" s="494">
        <f t="shared" si="122"/>
        <v>4.5252229327462798E-2</v>
      </c>
      <c r="CA120" s="494">
        <f t="shared" si="122"/>
        <v>4.682945954266754E-2</v>
      </c>
      <c r="CB120" s="494">
        <f t="shared" si="122"/>
        <v>8.2070864669144331E-2</v>
      </c>
      <c r="CC120" s="494">
        <f t="shared" si="122"/>
        <v>7.9561748588053732E-2</v>
      </c>
      <c r="CD120" s="494">
        <f t="shared" si="122"/>
        <v>8.1121493863993047E-2</v>
      </c>
      <c r="CE120" s="494">
        <f t="shared" si="122"/>
        <v>8.0727585288615428E-2</v>
      </c>
      <c r="CF120" s="494">
        <f t="shared" si="122"/>
        <v>4.5276182203736998E-2</v>
      </c>
      <c r="CG120" s="494">
        <f t="shared" si="122"/>
        <v>4.5978794089443643E-2</v>
      </c>
      <c r="CH120" s="494">
        <f t="shared" si="122"/>
        <v>4.4215904221059005E-2</v>
      </c>
    </row>
    <row r="121" spans="1:86" s="110" customFormat="1" hidden="1" x14ac:dyDescent="0.25">
      <c r="A121" s="616"/>
      <c r="B121" s="89" t="s">
        <v>7</v>
      </c>
      <c r="C121" s="447">
        <v>3.6245984750808875E-2</v>
      </c>
      <c r="D121" s="447">
        <v>3.6193703698225145E-2</v>
      </c>
      <c r="E121" s="447">
        <v>3.7086667780013495E-2</v>
      </c>
      <c r="F121" s="447">
        <v>3.8171627509572349E-2</v>
      </c>
      <c r="G121" s="447">
        <v>3.8593958761605734E-2</v>
      </c>
      <c r="H121" s="447">
        <v>7.0463780553378111E-2</v>
      </c>
      <c r="I121" s="447">
        <v>6.8306736324093592E-2</v>
      </c>
      <c r="J121" s="447">
        <v>6.8416742339354783E-2</v>
      </c>
      <c r="K121" s="447">
        <v>6.7203767027659775E-2</v>
      </c>
      <c r="L121" s="447">
        <v>3.7300529860763189E-2</v>
      </c>
      <c r="M121" s="447">
        <v>3.8120776644651931E-2</v>
      </c>
      <c r="N121" s="447">
        <v>3.7079071688786033E-2</v>
      </c>
      <c r="O121" s="447">
        <f t="shared" si="123"/>
        <v>3.6245984750808875E-2</v>
      </c>
      <c r="P121" s="447">
        <f t="shared" si="116"/>
        <v>3.6193703698225145E-2</v>
      </c>
      <c r="Q121" s="447">
        <f t="shared" si="117"/>
        <v>3.7086667780013495E-2</v>
      </c>
      <c r="R121" s="447">
        <f t="shared" si="118"/>
        <v>3.8171627509572349E-2</v>
      </c>
      <c r="S121" s="447">
        <f t="shared" si="119"/>
        <v>3.8593958761605734E-2</v>
      </c>
      <c r="T121" s="494">
        <v>7.9213494588949052E-2</v>
      </c>
      <c r="U121" s="494">
        <v>7.6665018448345723E-2</v>
      </c>
      <c r="V121" s="494">
        <v>7.8300848572295551E-2</v>
      </c>
      <c r="W121" s="494">
        <v>7.8036183091773348E-2</v>
      </c>
      <c r="X121" s="494">
        <v>4.3814260599074041E-2</v>
      </c>
      <c r="Y121" s="494">
        <v>4.447114214539459E-2</v>
      </c>
      <c r="Z121" s="494">
        <v>4.2754897057566479E-2</v>
      </c>
      <c r="AA121" s="494">
        <v>4.1247907143504382E-2</v>
      </c>
      <c r="AB121" s="494">
        <v>4.1656685624539787E-2</v>
      </c>
      <c r="AC121" s="494">
        <v>4.3340534532606508E-2</v>
      </c>
      <c r="AD121" s="494">
        <v>4.4110637470448702E-2</v>
      </c>
      <c r="AE121" s="494">
        <v>4.527382301538771E-2</v>
      </c>
      <c r="AF121" s="494">
        <v>7.9213494588949052E-2</v>
      </c>
      <c r="AG121" s="494">
        <v>7.6665018448345723E-2</v>
      </c>
      <c r="AH121" s="494">
        <v>7.8300848572295551E-2</v>
      </c>
      <c r="AI121" s="494">
        <v>7.8036183091773348E-2</v>
      </c>
      <c r="AJ121" s="494">
        <v>4.3814260599074041E-2</v>
      </c>
      <c r="AK121" s="494">
        <v>4.447114214539459E-2</v>
      </c>
      <c r="AL121" s="494">
        <v>4.2754897057566479E-2</v>
      </c>
      <c r="AM121" s="494">
        <f t="shared" si="120"/>
        <v>4.1247907143504382E-2</v>
      </c>
      <c r="AN121" s="494">
        <f t="shared" si="120"/>
        <v>4.1656685624539787E-2</v>
      </c>
      <c r="AO121" s="494">
        <f t="shared" si="120"/>
        <v>4.3340534532606508E-2</v>
      </c>
      <c r="AP121" s="494">
        <f t="shared" si="120"/>
        <v>4.4110637470448702E-2</v>
      </c>
      <c r="AQ121" s="494">
        <f t="shared" si="120"/>
        <v>4.527382301538771E-2</v>
      </c>
      <c r="AR121" s="494">
        <f t="shared" si="120"/>
        <v>7.9213494588949052E-2</v>
      </c>
      <c r="AS121" s="494">
        <f t="shared" si="120"/>
        <v>7.6665018448345723E-2</v>
      </c>
      <c r="AT121" s="494">
        <f t="shared" si="120"/>
        <v>7.8300848572295551E-2</v>
      </c>
      <c r="AU121" s="494">
        <f t="shared" si="120"/>
        <v>7.8036183091773348E-2</v>
      </c>
      <c r="AV121" s="494">
        <f t="shared" si="120"/>
        <v>4.3814260599074041E-2</v>
      </c>
      <c r="AW121" s="494">
        <f t="shared" si="120"/>
        <v>4.447114214539459E-2</v>
      </c>
      <c r="AX121" s="494">
        <f t="shared" si="120"/>
        <v>4.2754897057566479E-2</v>
      </c>
      <c r="AY121" s="494">
        <f t="shared" si="120"/>
        <v>4.1247907143504382E-2</v>
      </c>
      <c r="AZ121" s="494">
        <f t="shared" si="120"/>
        <v>4.1656685624539787E-2</v>
      </c>
      <c r="BA121" s="494">
        <f t="shared" si="120"/>
        <v>4.3340534532606508E-2</v>
      </c>
      <c r="BB121" s="494">
        <f t="shared" si="120"/>
        <v>4.4110637470448702E-2</v>
      </c>
      <c r="BC121" s="494">
        <f t="shared" si="121"/>
        <v>4.527382301538771E-2</v>
      </c>
      <c r="BD121" s="494">
        <f t="shared" si="121"/>
        <v>7.9213494588949052E-2</v>
      </c>
      <c r="BE121" s="494">
        <f t="shared" si="121"/>
        <v>7.6665018448345723E-2</v>
      </c>
      <c r="BF121" s="494">
        <f t="shared" si="121"/>
        <v>7.8300848572295551E-2</v>
      </c>
      <c r="BG121" s="494">
        <f t="shared" si="121"/>
        <v>7.8036183091773348E-2</v>
      </c>
      <c r="BH121" s="494">
        <f t="shared" si="121"/>
        <v>4.3814260599074041E-2</v>
      </c>
      <c r="BI121" s="494">
        <f t="shared" si="121"/>
        <v>4.447114214539459E-2</v>
      </c>
      <c r="BJ121" s="494">
        <f t="shared" si="121"/>
        <v>4.2754897057566479E-2</v>
      </c>
      <c r="BK121" s="494">
        <f t="shared" si="121"/>
        <v>4.1247907143504382E-2</v>
      </c>
      <c r="BL121" s="494">
        <f t="shared" si="121"/>
        <v>4.1656685624539787E-2</v>
      </c>
      <c r="BM121" s="494">
        <f t="shared" si="121"/>
        <v>4.3340534532606508E-2</v>
      </c>
      <c r="BN121" s="494">
        <f t="shared" si="121"/>
        <v>4.4110637470448702E-2</v>
      </c>
      <c r="BO121" s="494">
        <f t="shared" si="121"/>
        <v>4.527382301538771E-2</v>
      </c>
      <c r="BP121" s="494">
        <f t="shared" si="121"/>
        <v>7.9213494588949052E-2</v>
      </c>
      <c r="BQ121" s="494">
        <f t="shared" si="121"/>
        <v>7.6665018448345723E-2</v>
      </c>
      <c r="BR121" s="494">
        <f t="shared" si="121"/>
        <v>7.8300848572295551E-2</v>
      </c>
      <c r="BS121" s="494">
        <f t="shared" si="122"/>
        <v>7.8036183091773348E-2</v>
      </c>
      <c r="BT121" s="494">
        <f t="shared" si="122"/>
        <v>4.3814260599074041E-2</v>
      </c>
      <c r="BU121" s="494">
        <f t="shared" si="122"/>
        <v>4.447114214539459E-2</v>
      </c>
      <c r="BV121" s="494">
        <f t="shared" si="122"/>
        <v>4.2754897057566479E-2</v>
      </c>
      <c r="BW121" s="494">
        <f t="shared" si="122"/>
        <v>4.1247907143504382E-2</v>
      </c>
      <c r="BX121" s="494">
        <f t="shared" si="122"/>
        <v>4.1656685624539787E-2</v>
      </c>
      <c r="BY121" s="494">
        <f t="shared" si="122"/>
        <v>4.3340534532606508E-2</v>
      </c>
      <c r="BZ121" s="494">
        <f t="shared" si="122"/>
        <v>4.4110637470448702E-2</v>
      </c>
      <c r="CA121" s="494">
        <f t="shared" si="122"/>
        <v>4.527382301538771E-2</v>
      </c>
      <c r="CB121" s="494">
        <f t="shared" si="122"/>
        <v>7.9213494588949052E-2</v>
      </c>
      <c r="CC121" s="494">
        <f t="shared" si="122"/>
        <v>7.6665018448345723E-2</v>
      </c>
      <c r="CD121" s="494">
        <f t="shared" si="122"/>
        <v>7.8300848572295551E-2</v>
      </c>
      <c r="CE121" s="494">
        <f t="shared" si="122"/>
        <v>7.8036183091773348E-2</v>
      </c>
      <c r="CF121" s="494">
        <f t="shared" si="122"/>
        <v>4.3814260599074041E-2</v>
      </c>
      <c r="CG121" s="494">
        <f t="shared" si="122"/>
        <v>4.447114214539459E-2</v>
      </c>
      <c r="CH121" s="494">
        <f t="shared" si="122"/>
        <v>4.2754897057566479E-2</v>
      </c>
    </row>
    <row r="122" spans="1:86" s="110" customFormat="1" ht="15.75" hidden="1" thickBot="1" x14ac:dyDescent="0.3">
      <c r="A122" s="617"/>
      <c r="B122" s="91" t="s">
        <v>8</v>
      </c>
      <c r="C122" s="447">
        <v>3.8325519266981398E-2</v>
      </c>
      <c r="D122" s="447">
        <v>3.8097015707161286E-2</v>
      </c>
      <c r="E122" s="447">
        <v>3.9024322120354706E-2</v>
      </c>
      <c r="F122" s="447">
        <v>4.090411042839532E-2</v>
      </c>
      <c r="G122" s="447">
        <v>4.1376731917408906E-2</v>
      </c>
      <c r="H122" s="447">
        <v>7.7419480223343495E-2</v>
      </c>
      <c r="I122" s="447">
        <v>7.5161523351541415E-2</v>
      </c>
      <c r="J122" s="447">
        <v>7.5431260863154562E-2</v>
      </c>
      <c r="K122" s="447">
        <v>7.2522025163075515E-2</v>
      </c>
      <c r="L122" s="447">
        <v>3.9688777653336546E-2</v>
      </c>
      <c r="M122" s="447">
        <v>4.0591960718796005E-2</v>
      </c>
      <c r="N122" s="447">
        <v>3.9423224025525838E-2</v>
      </c>
      <c r="O122" s="447">
        <f t="shared" si="123"/>
        <v>3.8325519266981398E-2</v>
      </c>
      <c r="P122" s="447">
        <f t="shared" si="116"/>
        <v>3.8097015707161286E-2</v>
      </c>
      <c r="Q122" s="447">
        <f t="shared" si="117"/>
        <v>3.9024322120354706E-2</v>
      </c>
      <c r="R122" s="447">
        <f t="shared" si="118"/>
        <v>4.090411042839532E-2</v>
      </c>
      <c r="S122" s="447">
        <f t="shared" si="119"/>
        <v>4.1376731917408906E-2</v>
      </c>
      <c r="T122" s="494">
        <v>8.6893191409087939E-2</v>
      </c>
      <c r="U122" s="494">
        <v>8.4190605855039818E-2</v>
      </c>
      <c r="V122" s="494">
        <v>8.6015766978155023E-2</v>
      </c>
      <c r="W122" s="494">
        <v>8.3792112821254691E-2</v>
      </c>
      <c r="X122" s="494">
        <v>4.6803350961697639E-2</v>
      </c>
      <c r="Y122" s="494">
        <v>4.7345343154337763E-2</v>
      </c>
      <c r="Z122" s="494">
        <v>4.5419135351062463E-2</v>
      </c>
      <c r="AA122" s="494">
        <v>4.3469369390233562E-2</v>
      </c>
      <c r="AB122" s="494">
        <v>4.3633251738060257E-2</v>
      </c>
      <c r="AC122" s="494">
        <v>4.5165729620078386E-2</v>
      </c>
      <c r="AD122" s="494">
        <v>4.7083326384571612E-2</v>
      </c>
      <c r="AE122" s="494">
        <v>4.8439928591634068E-2</v>
      </c>
      <c r="AF122" s="494">
        <v>8.6893191409087939E-2</v>
      </c>
      <c r="AG122" s="494">
        <v>8.4190605855039818E-2</v>
      </c>
      <c r="AH122" s="494">
        <v>8.6015766978155023E-2</v>
      </c>
      <c r="AI122" s="494">
        <v>8.3792112821254691E-2</v>
      </c>
      <c r="AJ122" s="494">
        <v>4.6803350961697639E-2</v>
      </c>
      <c r="AK122" s="494">
        <v>4.7345343154337763E-2</v>
      </c>
      <c r="AL122" s="494">
        <v>4.5419135351062463E-2</v>
      </c>
      <c r="AM122" s="494">
        <f t="shared" si="120"/>
        <v>4.3469369390233562E-2</v>
      </c>
      <c r="AN122" s="494">
        <f t="shared" si="120"/>
        <v>4.3633251738060257E-2</v>
      </c>
      <c r="AO122" s="494">
        <f t="shared" si="120"/>
        <v>4.5165729620078386E-2</v>
      </c>
      <c r="AP122" s="494">
        <f t="shared" si="120"/>
        <v>4.7083326384571612E-2</v>
      </c>
      <c r="AQ122" s="494">
        <f t="shared" si="120"/>
        <v>4.8439928591634068E-2</v>
      </c>
      <c r="AR122" s="494">
        <f t="shared" si="120"/>
        <v>8.6893191409087939E-2</v>
      </c>
      <c r="AS122" s="494">
        <f t="shared" si="120"/>
        <v>8.4190605855039818E-2</v>
      </c>
      <c r="AT122" s="494">
        <f t="shared" si="120"/>
        <v>8.6015766978155023E-2</v>
      </c>
      <c r="AU122" s="494">
        <f t="shared" si="120"/>
        <v>8.3792112821254691E-2</v>
      </c>
      <c r="AV122" s="494">
        <f t="shared" si="120"/>
        <v>4.6803350961697639E-2</v>
      </c>
      <c r="AW122" s="494">
        <f t="shared" si="120"/>
        <v>4.7345343154337763E-2</v>
      </c>
      <c r="AX122" s="494">
        <f t="shared" si="120"/>
        <v>4.5419135351062463E-2</v>
      </c>
      <c r="AY122" s="494">
        <f t="shared" si="120"/>
        <v>4.3469369390233562E-2</v>
      </c>
      <c r="AZ122" s="494">
        <f t="shared" si="120"/>
        <v>4.3633251738060257E-2</v>
      </c>
      <c r="BA122" s="494">
        <f t="shared" si="120"/>
        <v>4.5165729620078386E-2</v>
      </c>
      <c r="BB122" s="494">
        <f t="shared" si="120"/>
        <v>4.7083326384571612E-2</v>
      </c>
      <c r="BC122" s="494">
        <f t="shared" si="121"/>
        <v>4.8439928591634068E-2</v>
      </c>
      <c r="BD122" s="494">
        <f t="shared" si="121"/>
        <v>8.6893191409087939E-2</v>
      </c>
      <c r="BE122" s="494">
        <f t="shared" si="121"/>
        <v>8.4190605855039818E-2</v>
      </c>
      <c r="BF122" s="494">
        <f t="shared" si="121"/>
        <v>8.6015766978155023E-2</v>
      </c>
      <c r="BG122" s="494">
        <f t="shared" si="121"/>
        <v>8.3792112821254691E-2</v>
      </c>
      <c r="BH122" s="494">
        <f t="shared" si="121"/>
        <v>4.6803350961697639E-2</v>
      </c>
      <c r="BI122" s="494">
        <f t="shared" si="121"/>
        <v>4.7345343154337763E-2</v>
      </c>
      <c r="BJ122" s="494">
        <f t="shared" si="121"/>
        <v>4.5419135351062463E-2</v>
      </c>
      <c r="BK122" s="494">
        <f t="shared" si="121"/>
        <v>4.3469369390233562E-2</v>
      </c>
      <c r="BL122" s="494">
        <f t="shared" si="121"/>
        <v>4.3633251738060257E-2</v>
      </c>
      <c r="BM122" s="494">
        <f t="shared" si="121"/>
        <v>4.5165729620078386E-2</v>
      </c>
      <c r="BN122" s="494">
        <f t="shared" si="121"/>
        <v>4.7083326384571612E-2</v>
      </c>
      <c r="BO122" s="494">
        <f t="shared" si="121"/>
        <v>4.8439928591634068E-2</v>
      </c>
      <c r="BP122" s="494">
        <f t="shared" si="121"/>
        <v>8.6893191409087939E-2</v>
      </c>
      <c r="BQ122" s="494">
        <f t="shared" si="121"/>
        <v>8.4190605855039818E-2</v>
      </c>
      <c r="BR122" s="494">
        <f t="shared" si="121"/>
        <v>8.6015766978155023E-2</v>
      </c>
      <c r="BS122" s="494">
        <f t="shared" si="122"/>
        <v>8.3792112821254691E-2</v>
      </c>
      <c r="BT122" s="494">
        <f t="shared" si="122"/>
        <v>4.6803350961697639E-2</v>
      </c>
      <c r="BU122" s="494">
        <f t="shared" si="122"/>
        <v>4.7345343154337763E-2</v>
      </c>
      <c r="BV122" s="494">
        <f t="shared" si="122"/>
        <v>4.5419135351062463E-2</v>
      </c>
      <c r="BW122" s="494">
        <f t="shared" si="122"/>
        <v>4.3469369390233562E-2</v>
      </c>
      <c r="BX122" s="494">
        <f t="shared" si="122"/>
        <v>4.3633251738060257E-2</v>
      </c>
      <c r="BY122" s="494">
        <f t="shared" si="122"/>
        <v>4.5165729620078386E-2</v>
      </c>
      <c r="BZ122" s="494">
        <f t="shared" si="122"/>
        <v>4.7083326384571612E-2</v>
      </c>
      <c r="CA122" s="494">
        <f t="shared" si="122"/>
        <v>4.8439928591634068E-2</v>
      </c>
      <c r="CB122" s="494">
        <f t="shared" si="122"/>
        <v>8.6893191409087939E-2</v>
      </c>
      <c r="CC122" s="494">
        <f t="shared" si="122"/>
        <v>8.4190605855039818E-2</v>
      </c>
      <c r="CD122" s="494">
        <f t="shared" si="122"/>
        <v>8.6015766978155023E-2</v>
      </c>
      <c r="CE122" s="494">
        <f t="shared" si="122"/>
        <v>8.3792112821254691E-2</v>
      </c>
      <c r="CF122" s="494">
        <f t="shared" si="122"/>
        <v>4.6803350961697639E-2</v>
      </c>
      <c r="CG122" s="494">
        <f t="shared" si="122"/>
        <v>4.7345343154337763E-2</v>
      </c>
      <c r="CH122" s="494">
        <f t="shared" si="122"/>
        <v>4.5419135351062463E-2</v>
      </c>
    </row>
    <row r="123" spans="1:86" s="110" customFormat="1" hidden="1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448"/>
    </row>
    <row r="124" spans="1:86" s="110" customFormat="1" ht="15.75" hidden="1" thickBot="1" x14ac:dyDescent="0.3"/>
    <row r="125" spans="1:86" s="110" customFormat="1" ht="15.75" hidden="1" thickBot="1" x14ac:dyDescent="0.3">
      <c r="C125" s="618" t="s">
        <v>125</v>
      </c>
      <c r="D125" s="612"/>
      <c r="E125" s="612"/>
      <c r="F125" s="612"/>
      <c r="G125" s="612"/>
      <c r="H125" s="612"/>
      <c r="I125" s="612"/>
      <c r="J125" s="612"/>
      <c r="K125" s="612"/>
      <c r="L125" s="612"/>
      <c r="M125" s="612"/>
      <c r="N125" s="613"/>
      <c r="O125" s="611" t="s">
        <v>125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1" t="s">
        <v>125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611" t="s">
        <v>125</v>
      </c>
      <c r="AN125" s="612"/>
      <c r="AO125" s="612"/>
      <c r="AP125" s="612"/>
      <c r="AQ125" s="612"/>
      <c r="AR125" s="612"/>
      <c r="AS125" s="612"/>
      <c r="AT125" s="612"/>
      <c r="AU125" s="612"/>
      <c r="AV125" s="612"/>
      <c r="AW125" s="612"/>
      <c r="AX125" s="613"/>
      <c r="AY125" s="611" t="s">
        <v>125</v>
      </c>
      <c r="AZ125" s="612"/>
      <c r="BA125" s="612"/>
      <c r="BB125" s="612"/>
      <c r="BC125" s="612"/>
      <c r="BD125" s="612"/>
      <c r="BE125" s="612"/>
      <c r="BF125" s="612"/>
      <c r="BG125" s="612"/>
      <c r="BH125" s="612"/>
      <c r="BI125" s="612"/>
      <c r="BJ125" s="613"/>
      <c r="BK125" s="611" t="s">
        <v>125</v>
      </c>
      <c r="BL125" s="612"/>
      <c r="BM125" s="612"/>
      <c r="BN125" s="612"/>
      <c r="BO125" s="612"/>
      <c r="BP125" s="612"/>
      <c r="BQ125" s="612"/>
      <c r="BR125" s="612"/>
      <c r="BS125" s="612"/>
      <c r="BT125" s="612"/>
      <c r="BU125" s="612"/>
      <c r="BV125" s="613"/>
      <c r="BW125" s="611" t="s">
        <v>125</v>
      </c>
      <c r="BX125" s="612"/>
      <c r="BY125" s="612"/>
      <c r="BZ125" s="612"/>
      <c r="CA125" s="612"/>
      <c r="CB125" s="612"/>
      <c r="CC125" s="612"/>
      <c r="CD125" s="612"/>
      <c r="CE125" s="612"/>
      <c r="CF125" s="612"/>
      <c r="CG125" s="612"/>
      <c r="CH125" s="614"/>
    </row>
    <row r="126" spans="1:86" s="110" customFormat="1" ht="15" hidden="1" customHeight="1" thickBot="1" x14ac:dyDescent="0.3">
      <c r="A126" s="615" t="s">
        <v>126</v>
      </c>
      <c r="B126" s="271" t="s">
        <v>124</v>
      </c>
      <c r="C126" s="162">
        <f>C$4</f>
        <v>45292</v>
      </c>
      <c r="D126" s="162">
        <f t="shared" ref="D126:BO126" si="124">D$4</f>
        <v>45323</v>
      </c>
      <c r="E126" s="162">
        <f t="shared" si="124"/>
        <v>45352</v>
      </c>
      <c r="F126" s="162">
        <f t="shared" si="124"/>
        <v>45383</v>
      </c>
      <c r="G126" s="162">
        <f t="shared" si="124"/>
        <v>45413</v>
      </c>
      <c r="H126" s="162">
        <f t="shared" si="124"/>
        <v>45444</v>
      </c>
      <c r="I126" s="162">
        <f t="shared" si="124"/>
        <v>45474</v>
      </c>
      <c r="J126" s="162">
        <f t="shared" si="124"/>
        <v>45505</v>
      </c>
      <c r="K126" s="162">
        <f t="shared" si="124"/>
        <v>45536</v>
      </c>
      <c r="L126" s="162">
        <f t="shared" si="124"/>
        <v>45566</v>
      </c>
      <c r="M126" s="162">
        <f t="shared" si="124"/>
        <v>45597</v>
      </c>
      <c r="N126" s="162">
        <f t="shared" si="124"/>
        <v>45627</v>
      </c>
      <c r="O126" s="162">
        <f t="shared" si="124"/>
        <v>45658</v>
      </c>
      <c r="P126" s="162">
        <f t="shared" si="124"/>
        <v>45689</v>
      </c>
      <c r="Q126" s="162">
        <f t="shared" si="124"/>
        <v>45717</v>
      </c>
      <c r="R126" s="162">
        <f t="shared" si="124"/>
        <v>45748</v>
      </c>
      <c r="S126" s="162">
        <f t="shared" si="124"/>
        <v>45778</v>
      </c>
      <c r="T126" s="162">
        <f t="shared" si="124"/>
        <v>45809</v>
      </c>
      <c r="U126" s="162">
        <f t="shared" si="124"/>
        <v>45839</v>
      </c>
      <c r="V126" s="162">
        <f t="shared" si="124"/>
        <v>45870</v>
      </c>
      <c r="W126" s="162">
        <f t="shared" si="124"/>
        <v>45901</v>
      </c>
      <c r="X126" s="162">
        <f t="shared" si="124"/>
        <v>45931</v>
      </c>
      <c r="Y126" s="162">
        <f t="shared" si="124"/>
        <v>45962</v>
      </c>
      <c r="Z126" s="162">
        <f t="shared" si="124"/>
        <v>45992</v>
      </c>
      <c r="AA126" s="162">
        <f t="shared" si="124"/>
        <v>46023</v>
      </c>
      <c r="AB126" s="162">
        <f t="shared" si="124"/>
        <v>46054</v>
      </c>
      <c r="AC126" s="162">
        <f t="shared" si="124"/>
        <v>46082</v>
      </c>
      <c r="AD126" s="162">
        <f t="shared" si="124"/>
        <v>46113</v>
      </c>
      <c r="AE126" s="162">
        <f t="shared" si="124"/>
        <v>46143</v>
      </c>
      <c r="AF126" s="162">
        <f t="shared" si="124"/>
        <v>46174</v>
      </c>
      <c r="AG126" s="162">
        <f t="shared" si="124"/>
        <v>46204</v>
      </c>
      <c r="AH126" s="162">
        <f t="shared" si="124"/>
        <v>46235</v>
      </c>
      <c r="AI126" s="162">
        <f t="shared" si="124"/>
        <v>46266</v>
      </c>
      <c r="AJ126" s="162">
        <f t="shared" si="124"/>
        <v>46296</v>
      </c>
      <c r="AK126" s="162">
        <f t="shared" si="124"/>
        <v>46327</v>
      </c>
      <c r="AL126" s="162">
        <f t="shared" si="124"/>
        <v>46357</v>
      </c>
      <c r="AM126" s="162">
        <f t="shared" si="124"/>
        <v>46388</v>
      </c>
      <c r="AN126" s="162">
        <f t="shared" si="124"/>
        <v>46419</v>
      </c>
      <c r="AO126" s="162">
        <f t="shared" si="124"/>
        <v>46447</v>
      </c>
      <c r="AP126" s="162">
        <f t="shared" si="124"/>
        <v>46478</v>
      </c>
      <c r="AQ126" s="162">
        <f t="shared" si="124"/>
        <v>46508</v>
      </c>
      <c r="AR126" s="162">
        <f t="shared" si="124"/>
        <v>46539</v>
      </c>
      <c r="AS126" s="162">
        <f t="shared" si="124"/>
        <v>46569</v>
      </c>
      <c r="AT126" s="162">
        <f t="shared" si="124"/>
        <v>46600</v>
      </c>
      <c r="AU126" s="162">
        <f t="shared" si="124"/>
        <v>46631</v>
      </c>
      <c r="AV126" s="162">
        <f t="shared" si="124"/>
        <v>46661</v>
      </c>
      <c r="AW126" s="162">
        <f t="shared" si="124"/>
        <v>46692</v>
      </c>
      <c r="AX126" s="162">
        <f t="shared" si="124"/>
        <v>46722</v>
      </c>
      <c r="AY126" s="162">
        <f t="shared" si="124"/>
        <v>46753</v>
      </c>
      <c r="AZ126" s="162">
        <f t="shared" si="124"/>
        <v>46784</v>
      </c>
      <c r="BA126" s="162">
        <f t="shared" si="124"/>
        <v>46813</v>
      </c>
      <c r="BB126" s="162">
        <f t="shared" si="124"/>
        <v>46844</v>
      </c>
      <c r="BC126" s="162">
        <f t="shared" si="124"/>
        <v>46874</v>
      </c>
      <c r="BD126" s="162">
        <f t="shared" si="124"/>
        <v>46905</v>
      </c>
      <c r="BE126" s="162">
        <f t="shared" si="124"/>
        <v>46935</v>
      </c>
      <c r="BF126" s="162">
        <f t="shared" si="124"/>
        <v>46966</v>
      </c>
      <c r="BG126" s="162">
        <f t="shared" si="124"/>
        <v>46997</v>
      </c>
      <c r="BH126" s="162">
        <f t="shared" si="124"/>
        <v>47027</v>
      </c>
      <c r="BI126" s="162">
        <f t="shared" si="124"/>
        <v>47058</v>
      </c>
      <c r="BJ126" s="162">
        <f t="shared" si="124"/>
        <v>47088</v>
      </c>
      <c r="BK126" s="162">
        <f t="shared" si="124"/>
        <v>47119</v>
      </c>
      <c r="BL126" s="162">
        <f t="shared" si="124"/>
        <v>47150</v>
      </c>
      <c r="BM126" s="162">
        <f t="shared" si="124"/>
        <v>47178</v>
      </c>
      <c r="BN126" s="162">
        <f t="shared" si="124"/>
        <v>47209</v>
      </c>
      <c r="BO126" s="162">
        <f t="shared" si="124"/>
        <v>47239</v>
      </c>
      <c r="BP126" s="162">
        <f t="shared" ref="BP126:CH126" si="125">BP$4</f>
        <v>47270</v>
      </c>
      <c r="BQ126" s="162">
        <f t="shared" si="125"/>
        <v>47300</v>
      </c>
      <c r="BR126" s="162">
        <f t="shared" si="125"/>
        <v>47331</v>
      </c>
      <c r="BS126" s="162">
        <f t="shared" si="125"/>
        <v>47362</v>
      </c>
      <c r="BT126" s="162">
        <f t="shared" si="125"/>
        <v>47392</v>
      </c>
      <c r="BU126" s="162">
        <f t="shared" si="125"/>
        <v>47423</v>
      </c>
      <c r="BV126" s="162">
        <f t="shared" si="125"/>
        <v>47453</v>
      </c>
      <c r="BW126" s="162">
        <f t="shared" si="125"/>
        <v>47484</v>
      </c>
      <c r="BX126" s="162">
        <f t="shared" si="125"/>
        <v>47515</v>
      </c>
      <c r="BY126" s="162">
        <f t="shared" si="125"/>
        <v>47543</v>
      </c>
      <c r="BZ126" s="162">
        <f t="shared" si="125"/>
        <v>47574</v>
      </c>
      <c r="CA126" s="162">
        <f t="shared" si="125"/>
        <v>47604</v>
      </c>
      <c r="CB126" s="162">
        <f t="shared" si="125"/>
        <v>47635</v>
      </c>
      <c r="CC126" s="162">
        <f t="shared" si="125"/>
        <v>47665</v>
      </c>
      <c r="CD126" s="162">
        <f t="shared" si="125"/>
        <v>47696</v>
      </c>
      <c r="CE126" s="162">
        <f t="shared" si="125"/>
        <v>47727</v>
      </c>
      <c r="CF126" s="162">
        <f t="shared" si="125"/>
        <v>47757</v>
      </c>
      <c r="CG126" s="162">
        <f t="shared" si="125"/>
        <v>47788</v>
      </c>
      <c r="CH126" s="163">
        <f t="shared" si="125"/>
        <v>47818</v>
      </c>
    </row>
    <row r="127" spans="1:86" s="110" customFormat="1" ht="15" hidden="1" customHeight="1" x14ac:dyDescent="0.25">
      <c r="A127" s="616"/>
      <c r="B127" s="270" t="s">
        <v>20</v>
      </c>
      <c r="C127" s="449">
        <v>2.4916508593498094E-3</v>
      </c>
      <c r="D127" s="449">
        <v>2.4497503990795811E-3</v>
      </c>
      <c r="E127" s="449">
        <v>2.6862760407139388E-3</v>
      </c>
      <c r="F127" s="449">
        <v>1.850484629739667E-3</v>
      </c>
      <c r="G127" s="449">
        <v>2.2665814293217354E-3</v>
      </c>
      <c r="H127" s="449">
        <v>9.736339643519696E-3</v>
      </c>
      <c r="I127" s="449">
        <v>8.6127213584202469E-3</v>
      </c>
      <c r="J127" s="449">
        <v>8.975252016225994E-3</v>
      </c>
      <c r="K127" s="449">
        <v>8.4182634800078395E-3</v>
      </c>
      <c r="L127" s="449">
        <v>3.0660784549366164E-3</v>
      </c>
      <c r="M127" s="449">
        <v>3.0709836142917028E-3</v>
      </c>
      <c r="N127" s="449">
        <v>2.4953650549465562E-3</v>
      </c>
      <c r="O127" s="449">
        <f t="shared" ref="O127:O139" si="126">C127</f>
        <v>2.4916508593498094E-3</v>
      </c>
      <c r="P127" s="449">
        <f t="shared" ref="P127:P139" si="127">D127</f>
        <v>2.4497503990795811E-3</v>
      </c>
      <c r="Q127" s="449">
        <f t="shared" ref="Q127:Q139" si="128">E127</f>
        <v>2.6862760407139388E-3</v>
      </c>
      <c r="R127" s="449">
        <f t="shared" ref="R127:R139" si="129">F127</f>
        <v>1.850484629739667E-3</v>
      </c>
      <c r="S127" s="449">
        <f t="shared" ref="S127:S139" si="130">G127</f>
        <v>2.2665814293217354E-3</v>
      </c>
      <c r="T127" s="495">
        <v>1.1378135330855667E-2</v>
      </c>
      <c r="U127" s="495">
        <v>1.0446251411946272E-2</v>
      </c>
      <c r="V127" s="495">
        <v>1.1256506136006953E-2</v>
      </c>
      <c r="W127" s="495">
        <v>1.0907414711384577E-2</v>
      </c>
      <c r="X127" s="495">
        <v>3.7168177962630029E-3</v>
      </c>
      <c r="Y127" s="495">
        <v>3.8032059105563587E-3</v>
      </c>
      <c r="Z127" s="495">
        <v>3.0470957789409956E-3</v>
      </c>
      <c r="AA127" s="495">
        <v>2.8528497354889915E-3</v>
      </c>
      <c r="AB127" s="495">
        <v>3.0246493972244039E-3</v>
      </c>
      <c r="AC127" s="495">
        <v>3.2193880415277657E-3</v>
      </c>
      <c r="AD127" s="495">
        <v>3.0707706725371983E-3</v>
      </c>
      <c r="AE127" s="495">
        <v>3.7265404573324575E-3</v>
      </c>
      <c r="AF127" s="495">
        <v>1.1378135330855667E-2</v>
      </c>
      <c r="AG127" s="495">
        <v>1.0446251411946272E-2</v>
      </c>
      <c r="AH127" s="495">
        <v>1.1256506136006953E-2</v>
      </c>
      <c r="AI127" s="495">
        <v>1.0907414711384577E-2</v>
      </c>
      <c r="AJ127" s="495">
        <v>3.7168177962630029E-3</v>
      </c>
      <c r="AK127" s="495">
        <v>3.8032059105563587E-3</v>
      </c>
      <c r="AL127" s="495">
        <v>3.0470957789409956E-3</v>
      </c>
      <c r="AM127" s="495">
        <f t="shared" ref="AM127:BB139" si="131">AA127</f>
        <v>2.8528497354889915E-3</v>
      </c>
      <c r="AN127" s="495">
        <f t="shared" si="131"/>
        <v>3.0246493972244039E-3</v>
      </c>
      <c r="AO127" s="495">
        <f t="shared" si="131"/>
        <v>3.2193880415277657E-3</v>
      </c>
      <c r="AP127" s="495">
        <f t="shared" si="131"/>
        <v>3.0707706725371983E-3</v>
      </c>
      <c r="AQ127" s="495">
        <f t="shared" si="131"/>
        <v>3.7265404573324575E-3</v>
      </c>
      <c r="AR127" s="495">
        <f t="shared" si="131"/>
        <v>1.1378135330855667E-2</v>
      </c>
      <c r="AS127" s="495">
        <f t="shared" si="131"/>
        <v>1.0446251411946272E-2</v>
      </c>
      <c r="AT127" s="495">
        <f t="shared" si="131"/>
        <v>1.1256506136006953E-2</v>
      </c>
      <c r="AU127" s="495">
        <f t="shared" si="131"/>
        <v>1.0907414711384577E-2</v>
      </c>
      <c r="AV127" s="495">
        <f t="shared" si="131"/>
        <v>3.7168177962630029E-3</v>
      </c>
      <c r="AW127" s="495">
        <f t="shared" si="131"/>
        <v>3.8032059105563587E-3</v>
      </c>
      <c r="AX127" s="495">
        <f t="shared" si="131"/>
        <v>3.0470957789409956E-3</v>
      </c>
      <c r="AY127" s="495">
        <f t="shared" si="131"/>
        <v>2.8528497354889915E-3</v>
      </c>
      <c r="AZ127" s="495">
        <f t="shared" si="131"/>
        <v>3.0246493972244039E-3</v>
      </c>
      <c r="BA127" s="495">
        <f t="shared" si="131"/>
        <v>3.2193880415277657E-3</v>
      </c>
      <c r="BB127" s="495">
        <f t="shared" si="131"/>
        <v>3.0707706725371983E-3</v>
      </c>
      <c r="BC127" s="495">
        <f t="shared" ref="BC127:BR139" si="132">AQ127</f>
        <v>3.7265404573324575E-3</v>
      </c>
      <c r="BD127" s="495">
        <f t="shared" si="132"/>
        <v>1.1378135330855667E-2</v>
      </c>
      <c r="BE127" s="495">
        <f t="shared" si="132"/>
        <v>1.0446251411946272E-2</v>
      </c>
      <c r="BF127" s="495">
        <f t="shared" si="132"/>
        <v>1.1256506136006953E-2</v>
      </c>
      <c r="BG127" s="495">
        <f t="shared" si="132"/>
        <v>1.0907414711384577E-2</v>
      </c>
      <c r="BH127" s="495">
        <f t="shared" si="132"/>
        <v>3.7168177962630029E-3</v>
      </c>
      <c r="BI127" s="495">
        <f t="shared" si="132"/>
        <v>3.8032059105563587E-3</v>
      </c>
      <c r="BJ127" s="495">
        <f t="shared" si="132"/>
        <v>3.0470957789409956E-3</v>
      </c>
      <c r="BK127" s="495">
        <f t="shared" si="132"/>
        <v>2.8528497354889915E-3</v>
      </c>
      <c r="BL127" s="495">
        <f t="shared" si="132"/>
        <v>3.0246493972244039E-3</v>
      </c>
      <c r="BM127" s="495">
        <f t="shared" si="132"/>
        <v>3.2193880415277657E-3</v>
      </c>
      <c r="BN127" s="495">
        <f t="shared" si="132"/>
        <v>3.0707706725371983E-3</v>
      </c>
      <c r="BO127" s="495">
        <f t="shared" si="132"/>
        <v>3.7265404573324575E-3</v>
      </c>
      <c r="BP127" s="495">
        <f t="shared" si="132"/>
        <v>1.1378135330855667E-2</v>
      </c>
      <c r="BQ127" s="495">
        <f t="shared" si="132"/>
        <v>1.0446251411946272E-2</v>
      </c>
      <c r="BR127" s="495">
        <f t="shared" si="132"/>
        <v>1.1256506136006953E-2</v>
      </c>
      <c r="BS127" s="495">
        <f t="shared" ref="BS127:CH139" si="133">BG127</f>
        <v>1.0907414711384577E-2</v>
      </c>
      <c r="BT127" s="495">
        <f t="shared" si="133"/>
        <v>3.7168177962630029E-3</v>
      </c>
      <c r="BU127" s="495">
        <f t="shared" si="133"/>
        <v>3.8032059105563587E-3</v>
      </c>
      <c r="BV127" s="495">
        <f t="shared" si="133"/>
        <v>3.0470957789409956E-3</v>
      </c>
      <c r="BW127" s="495">
        <f t="shared" si="133"/>
        <v>2.8528497354889915E-3</v>
      </c>
      <c r="BX127" s="495">
        <f t="shared" si="133"/>
        <v>3.0246493972244039E-3</v>
      </c>
      <c r="BY127" s="495">
        <f t="shared" si="133"/>
        <v>3.2193880415277657E-3</v>
      </c>
      <c r="BZ127" s="495">
        <f t="shared" si="133"/>
        <v>3.0707706725371983E-3</v>
      </c>
      <c r="CA127" s="495">
        <f t="shared" si="133"/>
        <v>3.7265404573324575E-3</v>
      </c>
      <c r="CB127" s="495">
        <f t="shared" si="133"/>
        <v>1.1378135330855667E-2</v>
      </c>
      <c r="CC127" s="495">
        <f t="shared" si="133"/>
        <v>1.0446251411946272E-2</v>
      </c>
      <c r="CD127" s="495">
        <f t="shared" si="133"/>
        <v>1.1256506136006953E-2</v>
      </c>
      <c r="CE127" s="495">
        <f t="shared" si="133"/>
        <v>1.0907414711384577E-2</v>
      </c>
      <c r="CF127" s="495">
        <f t="shared" si="133"/>
        <v>3.7168177962630029E-3</v>
      </c>
      <c r="CG127" s="495">
        <f t="shared" si="133"/>
        <v>3.8032059105563587E-3</v>
      </c>
      <c r="CH127" s="495">
        <f t="shared" si="133"/>
        <v>3.0470957789409956E-3</v>
      </c>
    </row>
    <row r="128" spans="1:86" s="110" customFormat="1" hidden="1" x14ac:dyDescent="0.25">
      <c r="A128" s="616"/>
      <c r="B128" s="270" t="s">
        <v>0</v>
      </c>
      <c r="C128" s="449">
        <v>3.1925235200415754E-3</v>
      </c>
      <c r="D128" s="449">
        <v>3.4962713653485982E-3</v>
      </c>
      <c r="E128" s="449">
        <v>4.3145264251817734E-3</v>
      </c>
      <c r="F128" s="449">
        <v>1.9926481246929804E-3</v>
      </c>
      <c r="G128" s="449">
        <v>3.9087923266177584E-3</v>
      </c>
      <c r="H128" s="449">
        <v>1.7017050433728656E-2</v>
      </c>
      <c r="I128" s="449">
        <v>1.4180517777057172E-2</v>
      </c>
      <c r="J128" s="449">
        <v>1.5232643886582896E-2</v>
      </c>
      <c r="K128" s="449">
        <v>1.5647380810002672E-2</v>
      </c>
      <c r="L128" s="449">
        <v>3.2264643657163943E-3</v>
      </c>
      <c r="M128" s="449">
        <v>3.9058841084849108E-3</v>
      </c>
      <c r="N128" s="449">
        <v>2.8687338829045507E-3</v>
      </c>
      <c r="O128" s="449">
        <f t="shared" si="126"/>
        <v>3.1925235200415754E-3</v>
      </c>
      <c r="P128" s="449">
        <f t="shared" si="127"/>
        <v>3.4962713653485982E-3</v>
      </c>
      <c r="Q128" s="449">
        <f t="shared" si="128"/>
        <v>4.3145264251817734E-3</v>
      </c>
      <c r="R128" s="449">
        <f t="shared" si="129"/>
        <v>1.9926481246929804E-3</v>
      </c>
      <c r="S128" s="449">
        <f t="shared" si="130"/>
        <v>3.9087923266177584E-3</v>
      </c>
      <c r="T128" s="495">
        <v>1.9808503764057232E-2</v>
      </c>
      <c r="U128" s="495">
        <v>1.7140296654567694E-2</v>
      </c>
      <c r="V128" s="495">
        <v>1.9028211783022664E-2</v>
      </c>
      <c r="W128" s="495">
        <v>2.0159842092875902E-2</v>
      </c>
      <c r="X128" s="495">
        <v>3.8896843821252225E-3</v>
      </c>
      <c r="Y128" s="495">
        <v>4.8063264083100798E-3</v>
      </c>
      <c r="Z128" s="495">
        <v>3.4811209937932264E-3</v>
      </c>
      <c r="AA128" s="495">
        <v>3.6321718273535039E-3</v>
      </c>
      <c r="AB128" s="495">
        <v>4.2942619322454412E-3</v>
      </c>
      <c r="AC128" s="495">
        <v>5.146328670442811E-3</v>
      </c>
      <c r="AD128" s="495">
        <v>3.2755444895350076E-3</v>
      </c>
      <c r="AE128" s="495">
        <v>6.3802090878923067E-3</v>
      </c>
      <c r="AF128" s="495">
        <v>1.9808503764057232E-2</v>
      </c>
      <c r="AG128" s="495">
        <v>1.7140296654567694E-2</v>
      </c>
      <c r="AH128" s="495">
        <v>1.9028211783022664E-2</v>
      </c>
      <c r="AI128" s="495">
        <v>2.0159842092875902E-2</v>
      </c>
      <c r="AJ128" s="495">
        <v>3.8896843821252225E-3</v>
      </c>
      <c r="AK128" s="495">
        <v>4.8063264083100798E-3</v>
      </c>
      <c r="AL128" s="495">
        <v>3.4811209937932264E-3</v>
      </c>
      <c r="AM128" s="495">
        <f t="shared" si="131"/>
        <v>3.6321718273535039E-3</v>
      </c>
      <c r="AN128" s="495">
        <f t="shared" si="131"/>
        <v>4.2942619322454412E-3</v>
      </c>
      <c r="AO128" s="495">
        <f t="shared" si="131"/>
        <v>5.146328670442811E-3</v>
      </c>
      <c r="AP128" s="495">
        <f t="shared" si="131"/>
        <v>3.2755444895350076E-3</v>
      </c>
      <c r="AQ128" s="495">
        <f t="shared" si="131"/>
        <v>6.3802090878923067E-3</v>
      </c>
      <c r="AR128" s="495">
        <f t="shared" si="131"/>
        <v>1.9808503764057232E-2</v>
      </c>
      <c r="AS128" s="495">
        <f t="shared" si="131"/>
        <v>1.7140296654567694E-2</v>
      </c>
      <c r="AT128" s="495">
        <f t="shared" si="131"/>
        <v>1.9028211783022664E-2</v>
      </c>
      <c r="AU128" s="495">
        <f t="shared" si="131"/>
        <v>2.0159842092875902E-2</v>
      </c>
      <c r="AV128" s="495">
        <f t="shared" si="131"/>
        <v>3.8896843821252225E-3</v>
      </c>
      <c r="AW128" s="495">
        <f t="shared" si="131"/>
        <v>4.8063264083100798E-3</v>
      </c>
      <c r="AX128" s="495">
        <f t="shared" si="131"/>
        <v>3.4811209937932264E-3</v>
      </c>
      <c r="AY128" s="495">
        <f t="shared" si="131"/>
        <v>3.6321718273535039E-3</v>
      </c>
      <c r="AZ128" s="495">
        <f t="shared" si="131"/>
        <v>4.2942619322454412E-3</v>
      </c>
      <c r="BA128" s="495">
        <f t="shared" si="131"/>
        <v>5.146328670442811E-3</v>
      </c>
      <c r="BB128" s="495">
        <f t="shared" si="131"/>
        <v>3.2755444895350076E-3</v>
      </c>
      <c r="BC128" s="495">
        <f t="shared" si="132"/>
        <v>6.3802090878923067E-3</v>
      </c>
      <c r="BD128" s="495">
        <f t="shared" si="132"/>
        <v>1.9808503764057232E-2</v>
      </c>
      <c r="BE128" s="495">
        <f t="shared" si="132"/>
        <v>1.7140296654567694E-2</v>
      </c>
      <c r="BF128" s="495">
        <f t="shared" si="132"/>
        <v>1.9028211783022664E-2</v>
      </c>
      <c r="BG128" s="495">
        <f t="shared" si="132"/>
        <v>2.0159842092875902E-2</v>
      </c>
      <c r="BH128" s="495">
        <f t="shared" si="132"/>
        <v>3.8896843821252225E-3</v>
      </c>
      <c r="BI128" s="495">
        <f t="shared" si="132"/>
        <v>4.8063264083100798E-3</v>
      </c>
      <c r="BJ128" s="495">
        <f t="shared" si="132"/>
        <v>3.4811209937932264E-3</v>
      </c>
      <c r="BK128" s="495">
        <f t="shared" si="132"/>
        <v>3.6321718273535039E-3</v>
      </c>
      <c r="BL128" s="495">
        <f t="shared" si="132"/>
        <v>4.2942619322454412E-3</v>
      </c>
      <c r="BM128" s="495">
        <f t="shared" si="132"/>
        <v>5.146328670442811E-3</v>
      </c>
      <c r="BN128" s="495">
        <f t="shared" si="132"/>
        <v>3.2755444895350076E-3</v>
      </c>
      <c r="BO128" s="495">
        <f t="shared" si="132"/>
        <v>6.3802090878923067E-3</v>
      </c>
      <c r="BP128" s="495">
        <f t="shared" si="132"/>
        <v>1.9808503764057232E-2</v>
      </c>
      <c r="BQ128" s="495">
        <f t="shared" si="132"/>
        <v>1.7140296654567694E-2</v>
      </c>
      <c r="BR128" s="495">
        <f t="shared" si="132"/>
        <v>1.9028211783022664E-2</v>
      </c>
      <c r="BS128" s="495">
        <f t="shared" si="133"/>
        <v>2.0159842092875902E-2</v>
      </c>
      <c r="BT128" s="495">
        <f t="shared" si="133"/>
        <v>3.8896843821252225E-3</v>
      </c>
      <c r="BU128" s="495">
        <f t="shared" si="133"/>
        <v>4.8063264083100798E-3</v>
      </c>
      <c r="BV128" s="495">
        <f t="shared" si="133"/>
        <v>3.4811209937932264E-3</v>
      </c>
      <c r="BW128" s="495">
        <f t="shared" si="133"/>
        <v>3.6321718273535039E-3</v>
      </c>
      <c r="BX128" s="495">
        <f t="shared" si="133"/>
        <v>4.2942619322454412E-3</v>
      </c>
      <c r="BY128" s="495">
        <f t="shared" si="133"/>
        <v>5.146328670442811E-3</v>
      </c>
      <c r="BZ128" s="495">
        <f t="shared" si="133"/>
        <v>3.2755444895350076E-3</v>
      </c>
      <c r="CA128" s="495">
        <f t="shared" si="133"/>
        <v>6.3802090878923067E-3</v>
      </c>
      <c r="CB128" s="495">
        <f t="shared" si="133"/>
        <v>1.9808503764057232E-2</v>
      </c>
      <c r="CC128" s="495">
        <f t="shared" si="133"/>
        <v>1.7140296654567694E-2</v>
      </c>
      <c r="CD128" s="495">
        <f t="shared" si="133"/>
        <v>1.9028211783022664E-2</v>
      </c>
      <c r="CE128" s="495">
        <f t="shared" si="133"/>
        <v>2.0159842092875902E-2</v>
      </c>
      <c r="CF128" s="495">
        <f t="shared" si="133"/>
        <v>3.8896843821252225E-3</v>
      </c>
      <c r="CG128" s="495">
        <f t="shared" si="133"/>
        <v>4.8063264083100798E-3</v>
      </c>
      <c r="CH128" s="495">
        <f t="shared" si="133"/>
        <v>3.4811209937932264E-3</v>
      </c>
    </row>
    <row r="129" spans="1:86" s="110" customFormat="1" hidden="1" x14ac:dyDescent="0.25">
      <c r="A129" s="616"/>
      <c r="B129" s="270" t="s">
        <v>21</v>
      </c>
      <c r="C129" s="449">
        <v>2.6629930860492526E-3</v>
      </c>
      <c r="D129" s="449">
        <v>2.4727688230357296E-3</v>
      </c>
      <c r="E129" s="449">
        <v>2.7030910010354013E-3</v>
      </c>
      <c r="F129" s="449">
        <v>2.5797166882014369E-3</v>
      </c>
      <c r="G129" s="449">
        <v>2.728789878554066E-3</v>
      </c>
      <c r="H129" s="449">
        <v>1.195174193622311E-2</v>
      </c>
      <c r="I129" s="449">
        <v>1.0511944989637284E-2</v>
      </c>
      <c r="J129" s="449">
        <v>1.1024584986742849E-2</v>
      </c>
      <c r="K129" s="449">
        <v>1.013663510220685E-2</v>
      </c>
      <c r="L129" s="449">
        <v>3.6782024140982151E-3</v>
      </c>
      <c r="M129" s="449">
        <v>3.4040551368787527E-3</v>
      </c>
      <c r="N129" s="449">
        <v>2.7576910512523787E-3</v>
      </c>
      <c r="O129" s="449">
        <f t="shared" si="126"/>
        <v>2.6629930860492526E-3</v>
      </c>
      <c r="P129" s="449">
        <f t="shared" si="127"/>
        <v>2.4727688230357296E-3</v>
      </c>
      <c r="Q129" s="449">
        <f t="shared" si="128"/>
        <v>2.7030910010354013E-3</v>
      </c>
      <c r="R129" s="449">
        <f t="shared" si="129"/>
        <v>2.5797166882014369E-3</v>
      </c>
      <c r="S129" s="449">
        <f t="shared" si="130"/>
        <v>2.728789878554066E-3</v>
      </c>
      <c r="T129" s="495">
        <v>1.3946627444632178E-2</v>
      </c>
      <c r="U129" s="495">
        <v>1.2732788428053133E-2</v>
      </c>
      <c r="V129" s="495">
        <v>1.3804665290886141E-2</v>
      </c>
      <c r="W129" s="495">
        <v>1.3111820483239302E-2</v>
      </c>
      <c r="X129" s="495">
        <v>4.455587507367036E-3</v>
      </c>
      <c r="Y129" s="495">
        <v>4.2103959262954878E-3</v>
      </c>
      <c r="Z129" s="495">
        <v>3.3633166136025805E-3</v>
      </c>
      <c r="AA129" s="495">
        <v>3.0439020348470955E-3</v>
      </c>
      <c r="AB129" s="495">
        <v>3.0477943540780168E-3</v>
      </c>
      <c r="AC129" s="495">
        <v>3.2319504070269572E-3</v>
      </c>
      <c r="AD129" s="495">
        <v>4.2804198345567845E-3</v>
      </c>
      <c r="AE129" s="495">
        <v>4.4820649816542319E-3</v>
      </c>
      <c r="AF129" s="495">
        <v>1.3946627444632178E-2</v>
      </c>
      <c r="AG129" s="495">
        <v>1.2732788428053133E-2</v>
      </c>
      <c r="AH129" s="495">
        <v>1.3804665290886141E-2</v>
      </c>
      <c r="AI129" s="495">
        <v>1.3111820483239302E-2</v>
      </c>
      <c r="AJ129" s="495">
        <v>4.455587507367036E-3</v>
      </c>
      <c r="AK129" s="495">
        <v>4.2103959262954878E-3</v>
      </c>
      <c r="AL129" s="495">
        <v>3.3633166136025805E-3</v>
      </c>
      <c r="AM129" s="495">
        <f t="shared" si="131"/>
        <v>3.0439020348470955E-3</v>
      </c>
      <c r="AN129" s="495">
        <f t="shared" si="131"/>
        <v>3.0477943540780168E-3</v>
      </c>
      <c r="AO129" s="495">
        <f t="shared" si="131"/>
        <v>3.2319504070269572E-3</v>
      </c>
      <c r="AP129" s="495">
        <f t="shared" si="131"/>
        <v>4.2804198345567845E-3</v>
      </c>
      <c r="AQ129" s="495">
        <f t="shared" si="131"/>
        <v>4.4820649816542319E-3</v>
      </c>
      <c r="AR129" s="495">
        <f t="shared" si="131"/>
        <v>1.3946627444632178E-2</v>
      </c>
      <c r="AS129" s="495">
        <f t="shared" si="131"/>
        <v>1.2732788428053133E-2</v>
      </c>
      <c r="AT129" s="495">
        <f t="shared" si="131"/>
        <v>1.3804665290886141E-2</v>
      </c>
      <c r="AU129" s="495">
        <f t="shared" si="131"/>
        <v>1.3111820483239302E-2</v>
      </c>
      <c r="AV129" s="495">
        <f t="shared" si="131"/>
        <v>4.455587507367036E-3</v>
      </c>
      <c r="AW129" s="495">
        <f t="shared" si="131"/>
        <v>4.2103959262954878E-3</v>
      </c>
      <c r="AX129" s="495">
        <f t="shared" si="131"/>
        <v>3.3633166136025805E-3</v>
      </c>
      <c r="AY129" s="495">
        <f t="shared" si="131"/>
        <v>3.0439020348470955E-3</v>
      </c>
      <c r="AZ129" s="495">
        <f t="shared" si="131"/>
        <v>3.0477943540780168E-3</v>
      </c>
      <c r="BA129" s="495">
        <f t="shared" si="131"/>
        <v>3.2319504070269572E-3</v>
      </c>
      <c r="BB129" s="495">
        <f t="shared" si="131"/>
        <v>4.2804198345567845E-3</v>
      </c>
      <c r="BC129" s="495">
        <f t="shared" si="132"/>
        <v>4.4820649816542319E-3</v>
      </c>
      <c r="BD129" s="495">
        <f t="shared" si="132"/>
        <v>1.3946627444632178E-2</v>
      </c>
      <c r="BE129" s="495">
        <f t="shared" si="132"/>
        <v>1.2732788428053133E-2</v>
      </c>
      <c r="BF129" s="495">
        <f t="shared" si="132"/>
        <v>1.3804665290886141E-2</v>
      </c>
      <c r="BG129" s="495">
        <f t="shared" si="132"/>
        <v>1.3111820483239302E-2</v>
      </c>
      <c r="BH129" s="495">
        <f t="shared" si="132"/>
        <v>4.455587507367036E-3</v>
      </c>
      <c r="BI129" s="495">
        <f t="shared" si="132"/>
        <v>4.2103959262954878E-3</v>
      </c>
      <c r="BJ129" s="495">
        <f t="shared" si="132"/>
        <v>3.3633166136025805E-3</v>
      </c>
      <c r="BK129" s="495">
        <f t="shared" si="132"/>
        <v>3.0439020348470955E-3</v>
      </c>
      <c r="BL129" s="495">
        <f t="shared" si="132"/>
        <v>3.0477943540780168E-3</v>
      </c>
      <c r="BM129" s="495">
        <f t="shared" si="132"/>
        <v>3.2319504070269572E-3</v>
      </c>
      <c r="BN129" s="495">
        <f t="shared" si="132"/>
        <v>4.2804198345567845E-3</v>
      </c>
      <c r="BO129" s="495">
        <f t="shared" si="132"/>
        <v>4.4820649816542319E-3</v>
      </c>
      <c r="BP129" s="495">
        <f t="shared" si="132"/>
        <v>1.3946627444632178E-2</v>
      </c>
      <c r="BQ129" s="495">
        <f t="shared" si="132"/>
        <v>1.2732788428053133E-2</v>
      </c>
      <c r="BR129" s="495">
        <f t="shared" si="132"/>
        <v>1.3804665290886141E-2</v>
      </c>
      <c r="BS129" s="495">
        <f t="shared" si="133"/>
        <v>1.3111820483239302E-2</v>
      </c>
      <c r="BT129" s="495">
        <f t="shared" si="133"/>
        <v>4.455587507367036E-3</v>
      </c>
      <c r="BU129" s="495">
        <f t="shared" si="133"/>
        <v>4.2103959262954878E-3</v>
      </c>
      <c r="BV129" s="495">
        <f t="shared" si="133"/>
        <v>3.3633166136025805E-3</v>
      </c>
      <c r="BW129" s="495">
        <f t="shared" si="133"/>
        <v>3.0439020348470955E-3</v>
      </c>
      <c r="BX129" s="495">
        <f t="shared" si="133"/>
        <v>3.0477943540780168E-3</v>
      </c>
      <c r="BY129" s="495">
        <f t="shared" si="133"/>
        <v>3.2319504070269572E-3</v>
      </c>
      <c r="BZ129" s="495">
        <f t="shared" si="133"/>
        <v>4.2804198345567845E-3</v>
      </c>
      <c r="CA129" s="495">
        <f t="shared" si="133"/>
        <v>4.4820649816542319E-3</v>
      </c>
      <c r="CB129" s="495">
        <f t="shared" si="133"/>
        <v>1.3946627444632178E-2</v>
      </c>
      <c r="CC129" s="495">
        <f t="shared" si="133"/>
        <v>1.2732788428053133E-2</v>
      </c>
      <c r="CD129" s="495">
        <f t="shared" si="133"/>
        <v>1.3804665290886141E-2</v>
      </c>
      <c r="CE129" s="495">
        <f t="shared" si="133"/>
        <v>1.3111820483239302E-2</v>
      </c>
      <c r="CF129" s="495">
        <f t="shared" si="133"/>
        <v>4.455587507367036E-3</v>
      </c>
      <c r="CG129" s="495">
        <f t="shared" si="133"/>
        <v>4.2103959262954878E-3</v>
      </c>
      <c r="CH129" s="495">
        <f t="shared" si="133"/>
        <v>3.3633166136025805E-3</v>
      </c>
    </row>
    <row r="130" spans="1:86" s="110" customFormat="1" hidden="1" x14ac:dyDescent="0.25">
      <c r="A130" s="616"/>
      <c r="B130" s="270" t="s">
        <v>1</v>
      </c>
      <c r="C130" s="449">
        <v>0</v>
      </c>
      <c r="D130" s="449">
        <v>0</v>
      </c>
      <c r="E130" s="449">
        <v>0</v>
      </c>
      <c r="F130" s="449">
        <v>3.1222171257922686E-3</v>
      </c>
      <c r="G130" s="449">
        <v>5.8221841480127247E-3</v>
      </c>
      <c r="H130" s="449">
        <v>1.7396228744265621E-2</v>
      </c>
      <c r="I130" s="449">
        <v>1.4343067694591259E-2</v>
      </c>
      <c r="J130" s="449">
        <v>1.544908838021926E-2</v>
      </c>
      <c r="K130" s="449">
        <v>1.7167023309361904E-2</v>
      </c>
      <c r="L130" s="449">
        <v>4.1826249392668815E-3</v>
      </c>
      <c r="M130" s="449">
        <v>4.2448605475046029E-3</v>
      </c>
      <c r="N130" s="449">
        <v>0</v>
      </c>
      <c r="O130" s="449">
        <f t="shared" si="126"/>
        <v>0</v>
      </c>
      <c r="P130" s="449">
        <f t="shared" si="127"/>
        <v>0</v>
      </c>
      <c r="Q130" s="449">
        <f t="shared" si="128"/>
        <v>0</v>
      </c>
      <c r="R130" s="449">
        <f t="shared" si="129"/>
        <v>3.1222171257922686E-3</v>
      </c>
      <c r="S130" s="449">
        <f t="shared" si="130"/>
        <v>5.8221841480127247E-3</v>
      </c>
      <c r="T130" s="495">
        <v>2.0246692826984911E-2</v>
      </c>
      <c r="U130" s="495">
        <v>1.7335558422360828E-2</v>
      </c>
      <c r="V130" s="495">
        <v>1.9296193524131276E-2</v>
      </c>
      <c r="W130" s="495">
        <v>2.2099103542461983E-2</v>
      </c>
      <c r="X130" s="495">
        <v>5.024161679452026E-3</v>
      </c>
      <c r="Y130" s="495">
        <v>5.1935375936627143E-3</v>
      </c>
      <c r="Z130" s="495">
        <v>0</v>
      </c>
      <c r="AA130" s="495">
        <v>0</v>
      </c>
      <c r="AB130" s="495">
        <v>0</v>
      </c>
      <c r="AC130" s="495">
        <v>0</v>
      </c>
      <c r="AD130" s="495">
        <v>5.1100113005346998E-3</v>
      </c>
      <c r="AE130" s="495">
        <v>9.462444704480974E-3</v>
      </c>
      <c r="AF130" s="495">
        <v>2.0246692826984911E-2</v>
      </c>
      <c r="AG130" s="495">
        <v>1.7335558422360828E-2</v>
      </c>
      <c r="AH130" s="495">
        <v>1.9296193524131276E-2</v>
      </c>
      <c r="AI130" s="495">
        <v>2.2099103542461983E-2</v>
      </c>
      <c r="AJ130" s="495">
        <v>5.024161679452026E-3</v>
      </c>
      <c r="AK130" s="495">
        <v>5.1935375936627143E-3</v>
      </c>
      <c r="AL130" s="495">
        <v>0</v>
      </c>
      <c r="AM130" s="495">
        <f t="shared" si="131"/>
        <v>0</v>
      </c>
      <c r="AN130" s="495">
        <f t="shared" si="131"/>
        <v>0</v>
      </c>
      <c r="AO130" s="495">
        <f t="shared" si="131"/>
        <v>0</v>
      </c>
      <c r="AP130" s="495">
        <f t="shared" si="131"/>
        <v>5.1100113005346998E-3</v>
      </c>
      <c r="AQ130" s="495">
        <f t="shared" si="131"/>
        <v>9.462444704480974E-3</v>
      </c>
      <c r="AR130" s="495">
        <f t="shared" si="131"/>
        <v>2.0246692826984911E-2</v>
      </c>
      <c r="AS130" s="495">
        <f t="shared" si="131"/>
        <v>1.7335558422360828E-2</v>
      </c>
      <c r="AT130" s="495">
        <f t="shared" si="131"/>
        <v>1.9296193524131276E-2</v>
      </c>
      <c r="AU130" s="495">
        <f t="shared" si="131"/>
        <v>2.2099103542461983E-2</v>
      </c>
      <c r="AV130" s="495">
        <f t="shared" si="131"/>
        <v>5.024161679452026E-3</v>
      </c>
      <c r="AW130" s="495">
        <f t="shared" si="131"/>
        <v>5.1935375936627143E-3</v>
      </c>
      <c r="AX130" s="495">
        <f t="shared" si="131"/>
        <v>0</v>
      </c>
      <c r="AY130" s="495">
        <f t="shared" si="131"/>
        <v>0</v>
      </c>
      <c r="AZ130" s="495">
        <f t="shared" si="131"/>
        <v>0</v>
      </c>
      <c r="BA130" s="495">
        <f t="shared" si="131"/>
        <v>0</v>
      </c>
      <c r="BB130" s="495">
        <f t="shared" si="131"/>
        <v>5.1100113005346998E-3</v>
      </c>
      <c r="BC130" s="495">
        <f t="shared" si="132"/>
        <v>9.462444704480974E-3</v>
      </c>
      <c r="BD130" s="495">
        <f t="shared" si="132"/>
        <v>2.0246692826984911E-2</v>
      </c>
      <c r="BE130" s="495">
        <f t="shared" si="132"/>
        <v>1.7335558422360828E-2</v>
      </c>
      <c r="BF130" s="495">
        <f t="shared" si="132"/>
        <v>1.9296193524131276E-2</v>
      </c>
      <c r="BG130" s="495">
        <f t="shared" si="132"/>
        <v>2.2099103542461983E-2</v>
      </c>
      <c r="BH130" s="495">
        <f t="shared" si="132"/>
        <v>5.024161679452026E-3</v>
      </c>
      <c r="BI130" s="495">
        <f t="shared" si="132"/>
        <v>5.1935375936627143E-3</v>
      </c>
      <c r="BJ130" s="495">
        <f t="shared" si="132"/>
        <v>0</v>
      </c>
      <c r="BK130" s="495">
        <f t="shared" si="132"/>
        <v>0</v>
      </c>
      <c r="BL130" s="495">
        <f t="shared" si="132"/>
        <v>0</v>
      </c>
      <c r="BM130" s="495">
        <f t="shared" si="132"/>
        <v>0</v>
      </c>
      <c r="BN130" s="495">
        <f t="shared" si="132"/>
        <v>5.1100113005346998E-3</v>
      </c>
      <c r="BO130" s="495">
        <f t="shared" si="132"/>
        <v>9.462444704480974E-3</v>
      </c>
      <c r="BP130" s="495">
        <f t="shared" si="132"/>
        <v>2.0246692826984911E-2</v>
      </c>
      <c r="BQ130" s="495">
        <f t="shared" si="132"/>
        <v>1.7335558422360828E-2</v>
      </c>
      <c r="BR130" s="495">
        <f t="shared" si="132"/>
        <v>1.9296193524131276E-2</v>
      </c>
      <c r="BS130" s="495">
        <f t="shared" si="133"/>
        <v>2.2099103542461983E-2</v>
      </c>
      <c r="BT130" s="495">
        <f t="shared" si="133"/>
        <v>5.024161679452026E-3</v>
      </c>
      <c r="BU130" s="495">
        <f t="shared" si="133"/>
        <v>5.1935375936627143E-3</v>
      </c>
      <c r="BV130" s="495">
        <f t="shared" si="133"/>
        <v>0</v>
      </c>
      <c r="BW130" s="495">
        <f t="shared" si="133"/>
        <v>0</v>
      </c>
      <c r="BX130" s="495">
        <f t="shared" si="133"/>
        <v>0</v>
      </c>
      <c r="BY130" s="495">
        <f t="shared" si="133"/>
        <v>0</v>
      </c>
      <c r="BZ130" s="495">
        <f t="shared" si="133"/>
        <v>5.1100113005346998E-3</v>
      </c>
      <c r="CA130" s="495">
        <f t="shared" si="133"/>
        <v>9.462444704480974E-3</v>
      </c>
      <c r="CB130" s="495">
        <f t="shared" si="133"/>
        <v>2.0246692826984911E-2</v>
      </c>
      <c r="CC130" s="495">
        <f t="shared" si="133"/>
        <v>1.7335558422360828E-2</v>
      </c>
      <c r="CD130" s="495">
        <f t="shared" si="133"/>
        <v>1.9296193524131276E-2</v>
      </c>
      <c r="CE130" s="495">
        <f t="shared" si="133"/>
        <v>2.2099103542461983E-2</v>
      </c>
      <c r="CF130" s="495">
        <f t="shared" si="133"/>
        <v>5.024161679452026E-3</v>
      </c>
      <c r="CG130" s="495">
        <f t="shared" si="133"/>
        <v>5.1935375936627143E-3</v>
      </c>
      <c r="CH130" s="495">
        <f t="shared" si="133"/>
        <v>0</v>
      </c>
    </row>
    <row r="131" spans="1:86" s="110" customFormat="1" hidden="1" x14ac:dyDescent="0.25">
      <c r="A131" s="616"/>
      <c r="B131" s="270" t="s">
        <v>22</v>
      </c>
      <c r="C131" s="449">
        <v>6.5915051238926173E-6</v>
      </c>
      <c r="D131" s="449">
        <v>4.5945088940509152E-6</v>
      </c>
      <c r="E131" s="449">
        <v>6.4100772846335112E-6</v>
      </c>
      <c r="F131" s="449">
        <v>2.5953893920904227E-4</v>
      </c>
      <c r="G131" s="449">
        <v>4.4379390869346773E-5</v>
      </c>
      <c r="H131" s="449">
        <v>1.7012339341618805E-4</v>
      </c>
      <c r="I131" s="449">
        <v>1.4927522897211339E-4</v>
      </c>
      <c r="J131" s="449">
        <v>1.5627765746119139E-4</v>
      </c>
      <c r="K131" s="449">
        <v>1.5964603479263941E-4</v>
      </c>
      <c r="L131" s="449">
        <v>4.9000958173505205E-5</v>
      </c>
      <c r="M131" s="449">
        <v>5.0641074835279817E-5</v>
      </c>
      <c r="N131" s="449">
        <v>4.7854632434960921E-5</v>
      </c>
      <c r="O131" s="449">
        <f t="shared" si="126"/>
        <v>6.5915051238926173E-6</v>
      </c>
      <c r="P131" s="449">
        <f t="shared" si="127"/>
        <v>4.5945088940509152E-6</v>
      </c>
      <c r="Q131" s="449">
        <f t="shared" si="128"/>
        <v>6.4100772846335112E-6</v>
      </c>
      <c r="R131" s="449">
        <f t="shared" si="129"/>
        <v>2.5953893920904227E-4</v>
      </c>
      <c r="S131" s="449">
        <f t="shared" si="130"/>
        <v>4.4379390869346773E-5</v>
      </c>
      <c r="T131" s="495">
        <v>2.0073929252745502E-4</v>
      </c>
      <c r="U131" s="495">
        <v>1.8264771463761555E-4</v>
      </c>
      <c r="V131" s="495">
        <v>1.982836368212194E-4</v>
      </c>
      <c r="W131" s="495">
        <v>2.0968725682694926E-4</v>
      </c>
      <c r="X131" s="495">
        <v>5.9537287627227533E-5</v>
      </c>
      <c r="Y131" s="495">
        <v>6.2951822333519775E-5</v>
      </c>
      <c r="Z131" s="495">
        <v>5.8675155170725183E-5</v>
      </c>
      <c r="AA131" s="495">
        <v>7.5699667954240877E-6</v>
      </c>
      <c r="AB131" s="495">
        <v>5.7000704673533817E-6</v>
      </c>
      <c r="AC131" s="495">
        <v>7.7171468747752839E-6</v>
      </c>
      <c r="AD131" s="495">
        <v>4.3221271253918473E-4</v>
      </c>
      <c r="AE131" s="495">
        <v>7.3307961233904737E-5</v>
      </c>
      <c r="AF131" s="495">
        <v>2.0073929252745502E-4</v>
      </c>
      <c r="AG131" s="495">
        <v>1.8264771463761555E-4</v>
      </c>
      <c r="AH131" s="495">
        <v>1.982836368212194E-4</v>
      </c>
      <c r="AI131" s="495">
        <v>2.0968725682694926E-4</v>
      </c>
      <c r="AJ131" s="495">
        <v>5.9537287627227533E-5</v>
      </c>
      <c r="AK131" s="495">
        <v>6.2951822333519775E-5</v>
      </c>
      <c r="AL131" s="495">
        <v>5.8675155170725183E-5</v>
      </c>
      <c r="AM131" s="495">
        <f t="shared" si="131"/>
        <v>7.5699667954240877E-6</v>
      </c>
      <c r="AN131" s="495">
        <f t="shared" si="131"/>
        <v>5.7000704673533817E-6</v>
      </c>
      <c r="AO131" s="495">
        <f t="shared" si="131"/>
        <v>7.7171468747752839E-6</v>
      </c>
      <c r="AP131" s="495">
        <f t="shared" si="131"/>
        <v>4.3221271253918473E-4</v>
      </c>
      <c r="AQ131" s="495">
        <f t="shared" si="131"/>
        <v>7.3307961233904737E-5</v>
      </c>
      <c r="AR131" s="495">
        <f t="shared" si="131"/>
        <v>2.0073929252745502E-4</v>
      </c>
      <c r="AS131" s="495">
        <f t="shared" si="131"/>
        <v>1.8264771463761555E-4</v>
      </c>
      <c r="AT131" s="495">
        <f t="shared" si="131"/>
        <v>1.982836368212194E-4</v>
      </c>
      <c r="AU131" s="495">
        <f t="shared" si="131"/>
        <v>2.0968725682694926E-4</v>
      </c>
      <c r="AV131" s="495">
        <f t="shared" si="131"/>
        <v>5.9537287627227533E-5</v>
      </c>
      <c r="AW131" s="495">
        <f t="shared" si="131"/>
        <v>6.2951822333519775E-5</v>
      </c>
      <c r="AX131" s="495">
        <f t="shared" si="131"/>
        <v>5.8675155170725183E-5</v>
      </c>
      <c r="AY131" s="495">
        <f t="shared" si="131"/>
        <v>7.5699667954240877E-6</v>
      </c>
      <c r="AZ131" s="495">
        <f t="shared" si="131"/>
        <v>5.7000704673533817E-6</v>
      </c>
      <c r="BA131" s="495">
        <f t="shared" si="131"/>
        <v>7.7171468747752839E-6</v>
      </c>
      <c r="BB131" s="495">
        <f t="shared" si="131"/>
        <v>4.3221271253918473E-4</v>
      </c>
      <c r="BC131" s="495">
        <f t="shared" si="132"/>
        <v>7.3307961233904737E-5</v>
      </c>
      <c r="BD131" s="495">
        <f t="shared" si="132"/>
        <v>2.0073929252745502E-4</v>
      </c>
      <c r="BE131" s="495">
        <f t="shared" si="132"/>
        <v>1.8264771463761555E-4</v>
      </c>
      <c r="BF131" s="495">
        <f t="shared" si="132"/>
        <v>1.982836368212194E-4</v>
      </c>
      <c r="BG131" s="495">
        <f t="shared" si="132"/>
        <v>2.0968725682694926E-4</v>
      </c>
      <c r="BH131" s="495">
        <f t="shared" si="132"/>
        <v>5.9537287627227533E-5</v>
      </c>
      <c r="BI131" s="495">
        <f t="shared" si="132"/>
        <v>6.2951822333519775E-5</v>
      </c>
      <c r="BJ131" s="495">
        <f t="shared" si="132"/>
        <v>5.8675155170725183E-5</v>
      </c>
      <c r="BK131" s="495">
        <f t="shared" si="132"/>
        <v>7.5699667954240877E-6</v>
      </c>
      <c r="BL131" s="495">
        <f t="shared" si="132"/>
        <v>5.7000704673533817E-6</v>
      </c>
      <c r="BM131" s="495">
        <f t="shared" si="132"/>
        <v>7.7171468747752839E-6</v>
      </c>
      <c r="BN131" s="495">
        <f t="shared" si="132"/>
        <v>4.3221271253918473E-4</v>
      </c>
      <c r="BO131" s="495">
        <f t="shared" si="132"/>
        <v>7.3307961233904737E-5</v>
      </c>
      <c r="BP131" s="495">
        <f t="shared" si="132"/>
        <v>2.0073929252745502E-4</v>
      </c>
      <c r="BQ131" s="495">
        <f t="shared" si="132"/>
        <v>1.8264771463761555E-4</v>
      </c>
      <c r="BR131" s="495">
        <f t="shared" si="132"/>
        <v>1.982836368212194E-4</v>
      </c>
      <c r="BS131" s="495">
        <f t="shared" si="133"/>
        <v>2.0968725682694926E-4</v>
      </c>
      <c r="BT131" s="495">
        <f t="shared" si="133"/>
        <v>5.9537287627227533E-5</v>
      </c>
      <c r="BU131" s="495">
        <f t="shared" si="133"/>
        <v>6.2951822333519775E-5</v>
      </c>
      <c r="BV131" s="495">
        <f t="shared" si="133"/>
        <v>5.8675155170725183E-5</v>
      </c>
      <c r="BW131" s="495">
        <f t="shared" si="133"/>
        <v>7.5699667954240877E-6</v>
      </c>
      <c r="BX131" s="495">
        <f t="shared" si="133"/>
        <v>5.7000704673533817E-6</v>
      </c>
      <c r="BY131" s="495">
        <f t="shared" si="133"/>
        <v>7.7171468747752839E-6</v>
      </c>
      <c r="BZ131" s="495">
        <f t="shared" si="133"/>
        <v>4.3221271253918473E-4</v>
      </c>
      <c r="CA131" s="495">
        <f t="shared" si="133"/>
        <v>7.3307961233904737E-5</v>
      </c>
      <c r="CB131" s="495">
        <f t="shared" si="133"/>
        <v>2.0073929252745502E-4</v>
      </c>
      <c r="CC131" s="495">
        <f t="shared" si="133"/>
        <v>1.8264771463761555E-4</v>
      </c>
      <c r="CD131" s="495">
        <f t="shared" si="133"/>
        <v>1.982836368212194E-4</v>
      </c>
      <c r="CE131" s="495">
        <f t="shared" si="133"/>
        <v>2.0968725682694926E-4</v>
      </c>
      <c r="CF131" s="495">
        <f t="shared" si="133"/>
        <v>5.9537287627227533E-5</v>
      </c>
      <c r="CG131" s="495">
        <f t="shared" si="133"/>
        <v>6.2951822333519775E-5</v>
      </c>
      <c r="CH131" s="495">
        <f t="shared" si="133"/>
        <v>5.8675155170725183E-5</v>
      </c>
    </row>
    <row r="132" spans="1:86" s="110" customFormat="1" hidden="1" x14ac:dyDescent="0.25">
      <c r="A132" s="616"/>
      <c r="B132" s="89" t="s">
        <v>9</v>
      </c>
      <c r="C132" s="449">
        <v>3.1280176939500006E-3</v>
      </c>
      <c r="D132" s="449">
        <v>3.4331892894063059E-3</v>
      </c>
      <c r="E132" s="449">
        <v>4.3915869337947371E-3</v>
      </c>
      <c r="F132" s="449">
        <v>2.6264493332360116E-3</v>
      </c>
      <c r="G132" s="449">
        <v>1.9735660349772199E-3</v>
      </c>
      <c r="H132" s="449">
        <v>0</v>
      </c>
      <c r="I132" s="449">
        <v>0</v>
      </c>
      <c r="J132" s="449">
        <v>0</v>
      </c>
      <c r="K132" s="449">
        <v>9.2805932740415778E-3</v>
      </c>
      <c r="L132" s="449">
        <v>3.750023380324805E-3</v>
      </c>
      <c r="M132" s="449">
        <v>3.998774238181773E-3</v>
      </c>
      <c r="N132" s="449">
        <v>2.8079893442980912E-3</v>
      </c>
      <c r="O132" s="449">
        <f t="shared" si="126"/>
        <v>3.1280176939500006E-3</v>
      </c>
      <c r="P132" s="449">
        <f t="shared" si="127"/>
        <v>3.4331892894063059E-3</v>
      </c>
      <c r="Q132" s="449">
        <f t="shared" si="128"/>
        <v>4.3915869337947371E-3</v>
      </c>
      <c r="R132" s="449">
        <f t="shared" si="129"/>
        <v>2.6264493332360116E-3</v>
      </c>
      <c r="S132" s="449">
        <f t="shared" si="130"/>
        <v>1.9735660349772199E-3</v>
      </c>
      <c r="T132" s="495">
        <v>0</v>
      </c>
      <c r="U132" s="495">
        <v>0</v>
      </c>
      <c r="V132" s="495">
        <v>0</v>
      </c>
      <c r="W132" s="495">
        <v>1.2013892859257304E-2</v>
      </c>
      <c r="X132" s="495">
        <v>4.5556939580583518E-3</v>
      </c>
      <c r="Y132" s="495">
        <v>4.9708544003395144E-3</v>
      </c>
      <c r="Z132" s="495">
        <v>3.4361814836077875E-3</v>
      </c>
      <c r="AA132" s="495">
        <v>3.5941059230066496E-3</v>
      </c>
      <c r="AB132" s="495">
        <v>4.2534260234348585E-3</v>
      </c>
      <c r="AC132" s="495">
        <v>5.2938157849931698E-3</v>
      </c>
      <c r="AD132" s="495">
        <v>4.3474880492937558E-3</v>
      </c>
      <c r="AE132" s="495">
        <v>3.2550927721743169E-3</v>
      </c>
      <c r="AF132" s="495">
        <v>0</v>
      </c>
      <c r="AG132" s="495">
        <v>0</v>
      </c>
      <c r="AH132" s="495">
        <v>0</v>
      </c>
      <c r="AI132" s="495">
        <v>1.2013892859257304E-2</v>
      </c>
      <c r="AJ132" s="495">
        <v>4.5556939580583518E-3</v>
      </c>
      <c r="AK132" s="495">
        <v>4.9708544003395144E-3</v>
      </c>
      <c r="AL132" s="495">
        <v>3.4361814836077875E-3</v>
      </c>
      <c r="AM132" s="495">
        <f t="shared" si="131"/>
        <v>3.5941059230066496E-3</v>
      </c>
      <c r="AN132" s="495">
        <f t="shared" si="131"/>
        <v>4.2534260234348585E-3</v>
      </c>
      <c r="AO132" s="495">
        <f t="shared" si="131"/>
        <v>5.2938157849931698E-3</v>
      </c>
      <c r="AP132" s="495">
        <f t="shared" si="131"/>
        <v>4.3474880492937558E-3</v>
      </c>
      <c r="AQ132" s="495">
        <f t="shared" si="131"/>
        <v>3.2550927721743169E-3</v>
      </c>
      <c r="AR132" s="495">
        <f t="shared" si="131"/>
        <v>0</v>
      </c>
      <c r="AS132" s="495">
        <f t="shared" si="131"/>
        <v>0</v>
      </c>
      <c r="AT132" s="495">
        <f t="shared" si="131"/>
        <v>0</v>
      </c>
      <c r="AU132" s="495">
        <f t="shared" si="131"/>
        <v>1.2013892859257304E-2</v>
      </c>
      <c r="AV132" s="495">
        <f t="shared" si="131"/>
        <v>4.5556939580583518E-3</v>
      </c>
      <c r="AW132" s="495">
        <f t="shared" si="131"/>
        <v>4.9708544003395144E-3</v>
      </c>
      <c r="AX132" s="495">
        <f t="shared" si="131"/>
        <v>3.4361814836077875E-3</v>
      </c>
      <c r="AY132" s="495">
        <f t="shared" si="131"/>
        <v>3.5941059230066496E-3</v>
      </c>
      <c r="AZ132" s="495">
        <f t="shared" si="131"/>
        <v>4.2534260234348585E-3</v>
      </c>
      <c r="BA132" s="495">
        <f t="shared" si="131"/>
        <v>5.2938157849931698E-3</v>
      </c>
      <c r="BB132" s="495">
        <f t="shared" si="131"/>
        <v>4.3474880492937558E-3</v>
      </c>
      <c r="BC132" s="495">
        <f t="shared" si="132"/>
        <v>3.2550927721743169E-3</v>
      </c>
      <c r="BD132" s="495">
        <f t="shared" si="132"/>
        <v>0</v>
      </c>
      <c r="BE132" s="495">
        <f t="shared" si="132"/>
        <v>0</v>
      </c>
      <c r="BF132" s="495">
        <f t="shared" si="132"/>
        <v>0</v>
      </c>
      <c r="BG132" s="495">
        <f t="shared" si="132"/>
        <v>1.2013892859257304E-2</v>
      </c>
      <c r="BH132" s="495">
        <f t="shared" si="132"/>
        <v>4.5556939580583518E-3</v>
      </c>
      <c r="BI132" s="495">
        <f t="shared" si="132"/>
        <v>4.9708544003395144E-3</v>
      </c>
      <c r="BJ132" s="495">
        <f t="shared" si="132"/>
        <v>3.4361814836077875E-3</v>
      </c>
      <c r="BK132" s="495">
        <f t="shared" si="132"/>
        <v>3.5941059230066496E-3</v>
      </c>
      <c r="BL132" s="495">
        <f t="shared" si="132"/>
        <v>4.2534260234348585E-3</v>
      </c>
      <c r="BM132" s="495">
        <f t="shared" si="132"/>
        <v>5.2938157849931698E-3</v>
      </c>
      <c r="BN132" s="495">
        <f t="shared" si="132"/>
        <v>4.3474880492937558E-3</v>
      </c>
      <c r="BO132" s="495">
        <f t="shared" si="132"/>
        <v>3.2550927721743169E-3</v>
      </c>
      <c r="BP132" s="495">
        <f t="shared" si="132"/>
        <v>0</v>
      </c>
      <c r="BQ132" s="495">
        <f t="shared" si="132"/>
        <v>0</v>
      </c>
      <c r="BR132" s="495">
        <f t="shared" si="132"/>
        <v>0</v>
      </c>
      <c r="BS132" s="495">
        <f t="shared" si="133"/>
        <v>1.2013892859257304E-2</v>
      </c>
      <c r="BT132" s="495">
        <f t="shared" si="133"/>
        <v>4.5556939580583518E-3</v>
      </c>
      <c r="BU132" s="495">
        <f t="shared" si="133"/>
        <v>4.9708544003395144E-3</v>
      </c>
      <c r="BV132" s="495">
        <f t="shared" si="133"/>
        <v>3.4361814836077875E-3</v>
      </c>
      <c r="BW132" s="495">
        <f t="shared" si="133"/>
        <v>3.5941059230066496E-3</v>
      </c>
      <c r="BX132" s="495">
        <f t="shared" si="133"/>
        <v>4.2534260234348585E-3</v>
      </c>
      <c r="BY132" s="495">
        <f t="shared" si="133"/>
        <v>5.2938157849931698E-3</v>
      </c>
      <c r="BZ132" s="495">
        <f t="shared" si="133"/>
        <v>4.3474880492937558E-3</v>
      </c>
      <c r="CA132" s="495">
        <f t="shared" si="133"/>
        <v>3.2550927721743169E-3</v>
      </c>
      <c r="CB132" s="495">
        <f t="shared" si="133"/>
        <v>0</v>
      </c>
      <c r="CC132" s="495">
        <f t="shared" si="133"/>
        <v>0</v>
      </c>
      <c r="CD132" s="495">
        <f t="shared" si="133"/>
        <v>0</v>
      </c>
      <c r="CE132" s="495">
        <f t="shared" si="133"/>
        <v>1.2013892859257304E-2</v>
      </c>
      <c r="CF132" s="495">
        <f t="shared" si="133"/>
        <v>4.5556939580583518E-3</v>
      </c>
      <c r="CG132" s="495">
        <f t="shared" si="133"/>
        <v>4.9708544003395144E-3</v>
      </c>
      <c r="CH132" s="495">
        <f t="shared" si="133"/>
        <v>3.4361814836077875E-3</v>
      </c>
    </row>
    <row r="133" spans="1:86" s="110" customFormat="1" hidden="1" x14ac:dyDescent="0.25">
      <c r="A133" s="616"/>
      <c r="B133" s="89" t="s">
        <v>3</v>
      </c>
      <c r="C133" s="449">
        <v>3.1925235200415754E-3</v>
      </c>
      <c r="D133" s="449">
        <v>3.4962713653485982E-3</v>
      </c>
      <c r="E133" s="449">
        <v>4.3145264251817734E-3</v>
      </c>
      <c r="F133" s="449">
        <v>1.9926481246929804E-3</v>
      </c>
      <c r="G133" s="449">
        <v>3.9087923266177584E-3</v>
      </c>
      <c r="H133" s="449">
        <v>1.7017050433728656E-2</v>
      </c>
      <c r="I133" s="449">
        <v>1.4180517777057172E-2</v>
      </c>
      <c r="J133" s="449">
        <v>1.5232643886582896E-2</v>
      </c>
      <c r="K133" s="449">
        <v>1.5647380810002672E-2</v>
      </c>
      <c r="L133" s="449">
        <v>3.2264643657163943E-3</v>
      </c>
      <c r="M133" s="449">
        <v>3.9058841084849108E-3</v>
      </c>
      <c r="N133" s="449">
        <v>2.8687338829045507E-3</v>
      </c>
      <c r="O133" s="449">
        <f t="shared" si="126"/>
        <v>3.1925235200415754E-3</v>
      </c>
      <c r="P133" s="449">
        <f t="shared" si="127"/>
        <v>3.4962713653485982E-3</v>
      </c>
      <c r="Q133" s="449">
        <f t="shared" si="128"/>
        <v>4.3145264251817734E-3</v>
      </c>
      <c r="R133" s="449">
        <f t="shared" si="129"/>
        <v>1.9926481246929804E-3</v>
      </c>
      <c r="S133" s="449">
        <f t="shared" si="130"/>
        <v>3.9087923266177584E-3</v>
      </c>
      <c r="T133" s="495">
        <v>1.9808503764057232E-2</v>
      </c>
      <c r="U133" s="495">
        <v>1.7140296654567694E-2</v>
      </c>
      <c r="V133" s="495">
        <v>1.9028211783022664E-2</v>
      </c>
      <c r="W133" s="495">
        <v>2.0159842092875902E-2</v>
      </c>
      <c r="X133" s="495">
        <v>3.8896843821252225E-3</v>
      </c>
      <c r="Y133" s="495">
        <v>4.8063264083100798E-3</v>
      </c>
      <c r="Z133" s="495">
        <v>3.4811209937932264E-3</v>
      </c>
      <c r="AA133" s="495">
        <v>3.6321718273535039E-3</v>
      </c>
      <c r="AB133" s="495">
        <v>4.2942619322454412E-3</v>
      </c>
      <c r="AC133" s="495">
        <v>5.146328670442811E-3</v>
      </c>
      <c r="AD133" s="495">
        <v>3.2755444895350076E-3</v>
      </c>
      <c r="AE133" s="495">
        <v>6.3802090878923067E-3</v>
      </c>
      <c r="AF133" s="495">
        <v>1.9808503764057232E-2</v>
      </c>
      <c r="AG133" s="495">
        <v>1.7140296654567694E-2</v>
      </c>
      <c r="AH133" s="495">
        <v>1.9028211783022664E-2</v>
      </c>
      <c r="AI133" s="495">
        <v>2.0159842092875902E-2</v>
      </c>
      <c r="AJ133" s="495">
        <v>3.8896843821252225E-3</v>
      </c>
      <c r="AK133" s="495">
        <v>4.8063264083100798E-3</v>
      </c>
      <c r="AL133" s="495">
        <v>3.4811209937932264E-3</v>
      </c>
      <c r="AM133" s="495">
        <f t="shared" si="131"/>
        <v>3.6321718273535039E-3</v>
      </c>
      <c r="AN133" s="495">
        <f t="shared" si="131"/>
        <v>4.2942619322454412E-3</v>
      </c>
      <c r="AO133" s="495">
        <f t="shared" si="131"/>
        <v>5.146328670442811E-3</v>
      </c>
      <c r="AP133" s="495">
        <f t="shared" si="131"/>
        <v>3.2755444895350076E-3</v>
      </c>
      <c r="AQ133" s="495">
        <f t="shared" si="131"/>
        <v>6.3802090878923067E-3</v>
      </c>
      <c r="AR133" s="495">
        <f t="shared" si="131"/>
        <v>1.9808503764057232E-2</v>
      </c>
      <c r="AS133" s="495">
        <f t="shared" si="131"/>
        <v>1.7140296654567694E-2</v>
      </c>
      <c r="AT133" s="495">
        <f t="shared" si="131"/>
        <v>1.9028211783022664E-2</v>
      </c>
      <c r="AU133" s="495">
        <f t="shared" si="131"/>
        <v>2.0159842092875902E-2</v>
      </c>
      <c r="AV133" s="495">
        <f t="shared" si="131"/>
        <v>3.8896843821252225E-3</v>
      </c>
      <c r="AW133" s="495">
        <f t="shared" si="131"/>
        <v>4.8063264083100798E-3</v>
      </c>
      <c r="AX133" s="495">
        <f t="shared" si="131"/>
        <v>3.4811209937932264E-3</v>
      </c>
      <c r="AY133" s="495">
        <f t="shared" si="131"/>
        <v>3.6321718273535039E-3</v>
      </c>
      <c r="AZ133" s="495">
        <f t="shared" si="131"/>
        <v>4.2942619322454412E-3</v>
      </c>
      <c r="BA133" s="495">
        <f t="shared" si="131"/>
        <v>5.146328670442811E-3</v>
      </c>
      <c r="BB133" s="495">
        <f t="shared" si="131"/>
        <v>3.2755444895350076E-3</v>
      </c>
      <c r="BC133" s="495">
        <f t="shared" si="132"/>
        <v>6.3802090878923067E-3</v>
      </c>
      <c r="BD133" s="495">
        <f t="shared" si="132"/>
        <v>1.9808503764057232E-2</v>
      </c>
      <c r="BE133" s="495">
        <f t="shared" si="132"/>
        <v>1.7140296654567694E-2</v>
      </c>
      <c r="BF133" s="495">
        <f t="shared" si="132"/>
        <v>1.9028211783022664E-2</v>
      </c>
      <c r="BG133" s="495">
        <f t="shared" si="132"/>
        <v>2.0159842092875902E-2</v>
      </c>
      <c r="BH133" s="495">
        <f t="shared" si="132"/>
        <v>3.8896843821252225E-3</v>
      </c>
      <c r="BI133" s="495">
        <f t="shared" si="132"/>
        <v>4.8063264083100798E-3</v>
      </c>
      <c r="BJ133" s="495">
        <f t="shared" si="132"/>
        <v>3.4811209937932264E-3</v>
      </c>
      <c r="BK133" s="495">
        <f t="shared" si="132"/>
        <v>3.6321718273535039E-3</v>
      </c>
      <c r="BL133" s="495">
        <f t="shared" si="132"/>
        <v>4.2942619322454412E-3</v>
      </c>
      <c r="BM133" s="495">
        <f t="shared" si="132"/>
        <v>5.146328670442811E-3</v>
      </c>
      <c r="BN133" s="495">
        <f t="shared" si="132"/>
        <v>3.2755444895350076E-3</v>
      </c>
      <c r="BO133" s="495">
        <f t="shared" si="132"/>
        <v>6.3802090878923067E-3</v>
      </c>
      <c r="BP133" s="495">
        <f t="shared" si="132"/>
        <v>1.9808503764057232E-2</v>
      </c>
      <c r="BQ133" s="495">
        <f t="shared" si="132"/>
        <v>1.7140296654567694E-2</v>
      </c>
      <c r="BR133" s="495">
        <f t="shared" si="132"/>
        <v>1.9028211783022664E-2</v>
      </c>
      <c r="BS133" s="495">
        <f t="shared" si="133"/>
        <v>2.0159842092875902E-2</v>
      </c>
      <c r="BT133" s="495">
        <f t="shared" si="133"/>
        <v>3.8896843821252225E-3</v>
      </c>
      <c r="BU133" s="495">
        <f t="shared" si="133"/>
        <v>4.8063264083100798E-3</v>
      </c>
      <c r="BV133" s="495">
        <f t="shared" si="133"/>
        <v>3.4811209937932264E-3</v>
      </c>
      <c r="BW133" s="495">
        <f t="shared" si="133"/>
        <v>3.6321718273535039E-3</v>
      </c>
      <c r="BX133" s="495">
        <f t="shared" si="133"/>
        <v>4.2942619322454412E-3</v>
      </c>
      <c r="BY133" s="495">
        <f t="shared" si="133"/>
        <v>5.146328670442811E-3</v>
      </c>
      <c r="BZ133" s="495">
        <f t="shared" si="133"/>
        <v>3.2755444895350076E-3</v>
      </c>
      <c r="CA133" s="495">
        <f t="shared" si="133"/>
        <v>6.3802090878923067E-3</v>
      </c>
      <c r="CB133" s="495">
        <f t="shared" si="133"/>
        <v>1.9808503764057232E-2</v>
      </c>
      <c r="CC133" s="495">
        <f t="shared" si="133"/>
        <v>1.7140296654567694E-2</v>
      </c>
      <c r="CD133" s="495">
        <f t="shared" si="133"/>
        <v>1.9028211783022664E-2</v>
      </c>
      <c r="CE133" s="495">
        <f t="shared" si="133"/>
        <v>2.0159842092875902E-2</v>
      </c>
      <c r="CF133" s="495">
        <f t="shared" si="133"/>
        <v>3.8896843821252225E-3</v>
      </c>
      <c r="CG133" s="495">
        <f t="shared" si="133"/>
        <v>4.8063264083100798E-3</v>
      </c>
      <c r="CH133" s="495">
        <f t="shared" si="133"/>
        <v>3.4811209937932264E-3</v>
      </c>
    </row>
    <row r="134" spans="1:86" s="110" customFormat="1" hidden="1" x14ac:dyDescent="0.25">
      <c r="A134" s="616"/>
      <c r="B134" s="89" t="s">
        <v>4</v>
      </c>
      <c r="C134" s="449">
        <v>2.9763418386679493E-3</v>
      </c>
      <c r="D134" s="449">
        <v>2.7946142401718789E-3</v>
      </c>
      <c r="E134" s="449">
        <v>3.1417202303447573E-3</v>
      </c>
      <c r="F134" s="449">
        <v>2.4147636810405203E-3</v>
      </c>
      <c r="G134" s="449">
        <v>2.7866878334302752E-3</v>
      </c>
      <c r="H134" s="449">
        <v>1.1514854714852061E-2</v>
      </c>
      <c r="I134" s="449">
        <v>1.0180713390860409E-2</v>
      </c>
      <c r="J134" s="449">
        <v>1.058434111110167E-2</v>
      </c>
      <c r="K134" s="449">
        <v>9.2020461694362725E-3</v>
      </c>
      <c r="L134" s="449">
        <v>3.7991905608735104E-3</v>
      </c>
      <c r="M134" s="449">
        <v>3.4719250793811213E-3</v>
      </c>
      <c r="N134" s="449">
        <v>2.6520703484937858E-3</v>
      </c>
      <c r="O134" s="449">
        <f t="shared" si="126"/>
        <v>2.9763418386679493E-3</v>
      </c>
      <c r="P134" s="449">
        <f t="shared" si="127"/>
        <v>2.7946142401718789E-3</v>
      </c>
      <c r="Q134" s="449">
        <f t="shared" si="128"/>
        <v>3.1417202303447573E-3</v>
      </c>
      <c r="R134" s="449">
        <f t="shared" si="129"/>
        <v>2.4147636810405203E-3</v>
      </c>
      <c r="S134" s="449">
        <f t="shared" si="130"/>
        <v>2.7866878334302752E-3</v>
      </c>
      <c r="T134" s="495">
        <v>1.3440477899547816E-2</v>
      </c>
      <c r="U134" s="495">
        <v>1.233434431396364E-2</v>
      </c>
      <c r="V134" s="495">
        <v>1.3257849734897508E-2</v>
      </c>
      <c r="W134" s="495">
        <v>1.1913129413062102E-2</v>
      </c>
      <c r="X134" s="495">
        <v>4.6017907075895327E-3</v>
      </c>
      <c r="Y134" s="495">
        <v>4.2940037085269171E-3</v>
      </c>
      <c r="Z134" s="495">
        <v>3.2330600522607711E-3</v>
      </c>
      <c r="AA134" s="495">
        <v>3.4041586801543378E-3</v>
      </c>
      <c r="AB134" s="495">
        <v>3.4457150161004949E-3</v>
      </c>
      <c r="AC134" s="495">
        <v>3.7597087287678894E-3</v>
      </c>
      <c r="AD134" s="495">
        <v>4.0035334276839109E-3</v>
      </c>
      <c r="AE134" s="495">
        <v>4.5769106505439685E-3</v>
      </c>
      <c r="AF134" s="495">
        <v>1.3440477899547816E-2</v>
      </c>
      <c r="AG134" s="495">
        <v>1.233434431396364E-2</v>
      </c>
      <c r="AH134" s="495">
        <v>1.3257849734897508E-2</v>
      </c>
      <c r="AI134" s="495">
        <v>1.1913129413062102E-2</v>
      </c>
      <c r="AJ134" s="495">
        <v>4.6017907075895327E-3</v>
      </c>
      <c r="AK134" s="495">
        <v>4.2940037085269171E-3</v>
      </c>
      <c r="AL134" s="495">
        <v>3.2330600522607711E-3</v>
      </c>
      <c r="AM134" s="495">
        <f t="shared" si="131"/>
        <v>3.4041586801543378E-3</v>
      </c>
      <c r="AN134" s="495">
        <f t="shared" si="131"/>
        <v>3.4457150161004949E-3</v>
      </c>
      <c r="AO134" s="495">
        <f t="shared" si="131"/>
        <v>3.7597087287678894E-3</v>
      </c>
      <c r="AP134" s="495">
        <f t="shared" si="131"/>
        <v>4.0035334276839109E-3</v>
      </c>
      <c r="AQ134" s="495">
        <f t="shared" si="131"/>
        <v>4.5769106505439685E-3</v>
      </c>
      <c r="AR134" s="495">
        <f t="shared" si="131"/>
        <v>1.3440477899547816E-2</v>
      </c>
      <c r="AS134" s="495">
        <f t="shared" si="131"/>
        <v>1.233434431396364E-2</v>
      </c>
      <c r="AT134" s="495">
        <f t="shared" si="131"/>
        <v>1.3257849734897508E-2</v>
      </c>
      <c r="AU134" s="495">
        <f t="shared" si="131"/>
        <v>1.1913129413062102E-2</v>
      </c>
      <c r="AV134" s="495">
        <f t="shared" si="131"/>
        <v>4.6017907075895327E-3</v>
      </c>
      <c r="AW134" s="495">
        <f t="shared" si="131"/>
        <v>4.2940037085269171E-3</v>
      </c>
      <c r="AX134" s="495">
        <f t="shared" si="131"/>
        <v>3.2330600522607711E-3</v>
      </c>
      <c r="AY134" s="495">
        <f t="shared" si="131"/>
        <v>3.4041586801543378E-3</v>
      </c>
      <c r="AZ134" s="495">
        <f t="shared" si="131"/>
        <v>3.4457150161004949E-3</v>
      </c>
      <c r="BA134" s="495">
        <f t="shared" si="131"/>
        <v>3.7597087287678894E-3</v>
      </c>
      <c r="BB134" s="495">
        <f t="shared" si="131"/>
        <v>4.0035334276839109E-3</v>
      </c>
      <c r="BC134" s="495">
        <f t="shared" si="132"/>
        <v>4.5769106505439685E-3</v>
      </c>
      <c r="BD134" s="495">
        <f t="shared" si="132"/>
        <v>1.3440477899547816E-2</v>
      </c>
      <c r="BE134" s="495">
        <f t="shared" si="132"/>
        <v>1.233434431396364E-2</v>
      </c>
      <c r="BF134" s="495">
        <f t="shared" si="132"/>
        <v>1.3257849734897508E-2</v>
      </c>
      <c r="BG134" s="495">
        <f t="shared" si="132"/>
        <v>1.1913129413062102E-2</v>
      </c>
      <c r="BH134" s="495">
        <f t="shared" si="132"/>
        <v>4.6017907075895327E-3</v>
      </c>
      <c r="BI134" s="495">
        <f t="shared" si="132"/>
        <v>4.2940037085269171E-3</v>
      </c>
      <c r="BJ134" s="495">
        <f t="shared" si="132"/>
        <v>3.2330600522607711E-3</v>
      </c>
      <c r="BK134" s="495">
        <f t="shared" si="132"/>
        <v>3.4041586801543378E-3</v>
      </c>
      <c r="BL134" s="495">
        <f t="shared" si="132"/>
        <v>3.4457150161004949E-3</v>
      </c>
      <c r="BM134" s="495">
        <f t="shared" si="132"/>
        <v>3.7597087287678894E-3</v>
      </c>
      <c r="BN134" s="495">
        <f t="shared" si="132"/>
        <v>4.0035334276839109E-3</v>
      </c>
      <c r="BO134" s="495">
        <f t="shared" si="132"/>
        <v>4.5769106505439685E-3</v>
      </c>
      <c r="BP134" s="495">
        <f t="shared" si="132"/>
        <v>1.3440477899547816E-2</v>
      </c>
      <c r="BQ134" s="495">
        <f t="shared" si="132"/>
        <v>1.233434431396364E-2</v>
      </c>
      <c r="BR134" s="495">
        <f t="shared" si="132"/>
        <v>1.3257849734897508E-2</v>
      </c>
      <c r="BS134" s="495">
        <f t="shared" si="133"/>
        <v>1.1913129413062102E-2</v>
      </c>
      <c r="BT134" s="495">
        <f t="shared" si="133"/>
        <v>4.6017907075895327E-3</v>
      </c>
      <c r="BU134" s="495">
        <f t="shared" si="133"/>
        <v>4.2940037085269171E-3</v>
      </c>
      <c r="BV134" s="495">
        <f t="shared" si="133"/>
        <v>3.2330600522607711E-3</v>
      </c>
      <c r="BW134" s="495">
        <f t="shared" si="133"/>
        <v>3.4041586801543378E-3</v>
      </c>
      <c r="BX134" s="495">
        <f t="shared" si="133"/>
        <v>3.4457150161004949E-3</v>
      </c>
      <c r="BY134" s="495">
        <f t="shared" si="133"/>
        <v>3.7597087287678894E-3</v>
      </c>
      <c r="BZ134" s="495">
        <f t="shared" si="133"/>
        <v>4.0035334276839109E-3</v>
      </c>
      <c r="CA134" s="495">
        <f t="shared" si="133"/>
        <v>4.5769106505439685E-3</v>
      </c>
      <c r="CB134" s="495">
        <f t="shared" si="133"/>
        <v>1.3440477899547816E-2</v>
      </c>
      <c r="CC134" s="495">
        <f t="shared" si="133"/>
        <v>1.233434431396364E-2</v>
      </c>
      <c r="CD134" s="495">
        <f t="shared" si="133"/>
        <v>1.3257849734897508E-2</v>
      </c>
      <c r="CE134" s="495">
        <f t="shared" si="133"/>
        <v>1.1913129413062102E-2</v>
      </c>
      <c r="CF134" s="495">
        <f t="shared" si="133"/>
        <v>4.6017907075895327E-3</v>
      </c>
      <c r="CG134" s="495">
        <f t="shared" si="133"/>
        <v>4.2940037085269171E-3</v>
      </c>
      <c r="CH134" s="495">
        <f t="shared" si="133"/>
        <v>3.2330600522607711E-3</v>
      </c>
    </row>
    <row r="135" spans="1:86" s="110" customFormat="1" hidden="1" x14ac:dyDescent="0.25">
      <c r="A135" s="616"/>
      <c r="B135" s="89" t="s">
        <v>5</v>
      </c>
      <c r="C135" s="449">
        <v>2.4916508593498094E-3</v>
      </c>
      <c r="D135" s="449">
        <v>2.4497503990795811E-3</v>
      </c>
      <c r="E135" s="449">
        <v>2.6862760407139388E-3</v>
      </c>
      <c r="F135" s="449">
        <v>1.850484629739667E-3</v>
      </c>
      <c r="G135" s="449">
        <v>2.2665814293217354E-3</v>
      </c>
      <c r="H135" s="449">
        <v>9.736339643519696E-3</v>
      </c>
      <c r="I135" s="449">
        <v>8.6127213584202469E-3</v>
      </c>
      <c r="J135" s="449">
        <v>8.975252016225994E-3</v>
      </c>
      <c r="K135" s="449">
        <v>8.4182634800078395E-3</v>
      </c>
      <c r="L135" s="449">
        <v>3.0660784549366164E-3</v>
      </c>
      <c r="M135" s="449">
        <v>3.0709836142917028E-3</v>
      </c>
      <c r="N135" s="449">
        <v>2.4953650549465562E-3</v>
      </c>
      <c r="O135" s="449">
        <f t="shared" si="126"/>
        <v>2.4916508593498094E-3</v>
      </c>
      <c r="P135" s="449">
        <f t="shared" si="127"/>
        <v>2.4497503990795811E-3</v>
      </c>
      <c r="Q135" s="449">
        <f t="shared" si="128"/>
        <v>2.6862760407139388E-3</v>
      </c>
      <c r="R135" s="449">
        <f t="shared" si="129"/>
        <v>1.850484629739667E-3</v>
      </c>
      <c r="S135" s="449">
        <f t="shared" si="130"/>
        <v>2.2665814293217354E-3</v>
      </c>
      <c r="T135" s="495">
        <v>1.1378135330855667E-2</v>
      </c>
      <c r="U135" s="495">
        <v>1.0446251411946272E-2</v>
      </c>
      <c r="V135" s="495">
        <v>1.1256506136006953E-2</v>
      </c>
      <c r="W135" s="495">
        <v>1.0907414711384577E-2</v>
      </c>
      <c r="X135" s="495">
        <v>3.7168177962630029E-3</v>
      </c>
      <c r="Y135" s="495">
        <v>3.8032059105563587E-3</v>
      </c>
      <c r="Z135" s="495">
        <v>3.0470957789409956E-3</v>
      </c>
      <c r="AA135" s="495">
        <v>2.8528497354889915E-3</v>
      </c>
      <c r="AB135" s="495">
        <v>3.0246493972244039E-3</v>
      </c>
      <c r="AC135" s="495">
        <v>3.2193880415277657E-3</v>
      </c>
      <c r="AD135" s="495">
        <v>3.0707706725371983E-3</v>
      </c>
      <c r="AE135" s="495">
        <v>3.7265404573324575E-3</v>
      </c>
      <c r="AF135" s="495">
        <v>1.1378135330855667E-2</v>
      </c>
      <c r="AG135" s="495">
        <v>1.0446251411946272E-2</v>
      </c>
      <c r="AH135" s="495">
        <v>1.1256506136006953E-2</v>
      </c>
      <c r="AI135" s="495">
        <v>1.0907414711384577E-2</v>
      </c>
      <c r="AJ135" s="495">
        <v>3.7168177962630029E-3</v>
      </c>
      <c r="AK135" s="495">
        <v>3.8032059105563587E-3</v>
      </c>
      <c r="AL135" s="495">
        <v>3.0470957789409956E-3</v>
      </c>
      <c r="AM135" s="495">
        <f t="shared" si="131"/>
        <v>2.8528497354889915E-3</v>
      </c>
      <c r="AN135" s="495">
        <f t="shared" si="131"/>
        <v>3.0246493972244039E-3</v>
      </c>
      <c r="AO135" s="495">
        <f t="shared" si="131"/>
        <v>3.2193880415277657E-3</v>
      </c>
      <c r="AP135" s="495">
        <f t="shared" si="131"/>
        <v>3.0707706725371983E-3</v>
      </c>
      <c r="AQ135" s="495">
        <f t="shared" si="131"/>
        <v>3.7265404573324575E-3</v>
      </c>
      <c r="AR135" s="495">
        <f t="shared" si="131"/>
        <v>1.1378135330855667E-2</v>
      </c>
      <c r="AS135" s="495">
        <f t="shared" si="131"/>
        <v>1.0446251411946272E-2</v>
      </c>
      <c r="AT135" s="495">
        <f t="shared" si="131"/>
        <v>1.1256506136006953E-2</v>
      </c>
      <c r="AU135" s="495">
        <f t="shared" si="131"/>
        <v>1.0907414711384577E-2</v>
      </c>
      <c r="AV135" s="495">
        <f t="shared" si="131"/>
        <v>3.7168177962630029E-3</v>
      </c>
      <c r="AW135" s="495">
        <f t="shared" si="131"/>
        <v>3.8032059105563587E-3</v>
      </c>
      <c r="AX135" s="495">
        <f t="shared" si="131"/>
        <v>3.0470957789409956E-3</v>
      </c>
      <c r="AY135" s="495">
        <f t="shared" si="131"/>
        <v>2.8528497354889915E-3</v>
      </c>
      <c r="AZ135" s="495">
        <f t="shared" si="131"/>
        <v>3.0246493972244039E-3</v>
      </c>
      <c r="BA135" s="495">
        <f t="shared" si="131"/>
        <v>3.2193880415277657E-3</v>
      </c>
      <c r="BB135" s="495">
        <f t="shared" si="131"/>
        <v>3.0707706725371983E-3</v>
      </c>
      <c r="BC135" s="495">
        <f t="shared" si="132"/>
        <v>3.7265404573324575E-3</v>
      </c>
      <c r="BD135" s="495">
        <f t="shared" si="132"/>
        <v>1.1378135330855667E-2</v>
      </c>
      <c r="BE135" s="495">
        <f t="shared" si="132"/>
        <v>1.0446251411946272E-2</v>
      </c>
      <c r="BF135" s="495">
        <f t="shared" si="132"/>
        <v>1.1256506136006953E-2</v>
      </c>
      <c r="BG135" s="495">
        <f t="shared" si="132"/>
        <v>1.0907414711384577E-2</v>
      </c>
      <c r="BH135" s="495">
        <f t="shared" si="132"/>
        <v>3.7168177962630029E-3</v>
      </c>
      <c r="BI135" s="495">
        <f t="shared" si="132"/>
        <v>3.8032059105563587E-3</v>
      </c>
      <c r="BJ135" s="495">
        <f t="shared" si="132"/>
        <v>3.0470957789409956E-3</v>
      </c>
      <c r="BK135" s="495">
        <f t="shared" si="132"/>
        <v>2.8528497354889915E-3</v>
      </c>
      <c r="BL135" s="495">
        <f t="shared" si="132"/>
        <v>3.0246493972244039E-3</v>
      </c>
      <c r="BM135" s="495">
        <f t="shared" si="132"/>
        <v>3.2193880415277657E-3</v>
      </c>
      <c r="BN135" s="495">
        <f t="shared" si="132"/>
        <v>3.0707706725371983E-3</v>
      </c>
      <c r="BO135" s="495">
        <f t="shared" si="132"/>
        <v>3.7265404573324575E-3</v>
      </c>
      <c r="BP135" s="495">
        <f t="shared" si="132"/>
        <v>1.1378135330855667E-2</v>
      </c>
      <c r="BQ135" s="495">
        <f t="shared" si="132"/>
        <v>1.0446251411946272E-2</v>
      </c>
      <c r="BR135" s="495">
        <f t="shared" si="132"/>
        <v>1.1256506136006953E-2</v>
      </c>
      <c r="BS135" s="495">
        <f t="shared" si="133"/>
        <v>1.0907414711384577E-2</v>
      </c>
      <c r="BT135" s="495">
        <f t="shared" si="133"/>
        <v>3.7168177962630029E-3</v>
      </c>
      <c r="BU135" s="495">
        <f t="shared" si="133"/>
        <v>3.8032059105563587E-3</v>
      </c>
      <c r="BV135" s="495">
        <f t="shared" si="133"/>
        <v>3.0470957789409956E-3</v>
      </c>
      <c r="BW135" s="495">
        <f t="shared" si="133"/>
        <v>2.8528497354889915E-3</v>
      </c>
      <c r="BX135" s="495">
        <f t="shared" si="133"/>
        <v>3.0246493972244039E-3</v>
      </c>
      <c r="BY135" s="495">
        <f t="shared" si="133"/>
        <v>3.2193880415277657E-3</v>
      </c>
      <c r="BZ135" s="495">
        <f t="shared" si="133"/>
        <v>3.0707706725371983E-3</v>
      </c>
      <c r="CA135" s="495">
        <f t="shared" si="133"/>
        <v>3.7265404573324575E-3</v>
      </c>
      <c r="CB135" s="495">
        <f t="shared" si="133"/>
        <v>1.1378135330855667E-2</v>
      </c>
      <c r="CC135" s="495">
        <f t="shared" si="133"/>
        <v>1.0446251411946272E-2</v>
      </c>
      <c r="CD135" s="495">
        <f t="shared" si="133"/>
        <v>1.1256506136006953E-2</v>
      </c>
      <c r="CE135" s="495">
        <f t="shared" si="133"/>
        <v>1.0907414711384577E-2</v>
      </c>
      <c r="CF135" s="495">
        <f t="shared" si="133"/>
        <v>3.7168177962630029E-3</v>
      </c>
      <c r="CG135" s="495">
        <f t="shared" si="133"/>
        <v>3.8032059105563587E-3</v>
      </c>
      <c r="CH135" s="495">
        <f t="shared" si="133"/>
        <v>3.0470957789409956E-3</v>
      </c>
    </row>
    <row r="136" spans="1:86" s="110" customFormat="1" hidden="1" x14ac:dyDescent="0.25">
      <c r="A136" s="616"/>
      <c r="B136" s="89" t="s">
        <v>23</v>
      </c>
      <c r="C136" s="449">
        <v>2.4916508593498094E-3</v>
      </c>
      <c r="D136" s="449">
        <v>2.4497503990795811E-3</v>
      </c>
      <c r="E136" s="449">
        <v>2.6862760407139388E-3</v>
      </c>
      <c r="F136" s="449">
        <v>1.850484629739667E-3</v>
      </c>
      <c r="G136" s="449">
        <v>2.2665814293217354E-3</v>
      </c>
      <c r="H136" s="449">
        <v>9.736339643519696E-3</v>
      </c>
      <c r="I136" s="449">
        <v>8.6127213584202469E-3</v>
      </c>
      <c r="J136" s="449">
        <v>8.975252016225994E-3</v>
      </c>
      <c r="K136" s="449">
        <v>8.4182634800078395E-3</v>
      </c>
      <c r="L136" s="449">
        <v>3.0660784549366164E-3</v>
      </c>
      <c r="M136" s="449">
        <v>3.0709836142917028E-3</v>
      </c>
      <c r="N136" s="449">
        <v>2.4953650549465562E-3</v>
      </c>
      <c r="O136" s="449">
        <f t="shared" si="126"/>
        <v>2.4916508593498094E-3</v>
      </c>
      <c r="P136" s="449">
        <f t="shared" si="127"/>
        <v>2.4497503990795811E-3</v>
      </c>
      <c r="Q136" s="449">
        <f t="shared" si="128"/>
        <v>2.6862760407139388E-3</v>
      </c>
      <c r="R136" s="449">
        <f t="shared" si="129"/>
        <v>1.850484629739667E-3</v>
      </c>
      <c r="S136" s="449">
        <f t="shared" si="130"/>
        <v>2.2665814293217354E-3</v>
      </c>
      <c r="T136" s="495">
        <v>1.1378135330855667E-2</v>
      </c>
      <c r="U136" s="495">
        <v>1.0446251411946272E-2</v>
      </c>
      <c r="V136" s="495">
        <v>1.1256506136006953E-2</v>
      </c>
      <c r="W136" s="495">
        <v>1.0907414711384577E-2</v>
      </c>
      <c r="X136" s="495">
        <v>3.7168177962630029E-3</v>
      </c>
      <c r="Y136" s="495">
        <v>3.8032059105563587E-3</v>
      </c>
      <c r="Z136" s="495">
        <v>3.0470957789409956E-3</v>
      </c>
      <c r="AA136" s="495">
        <v>2.8528497354889915E-3</v>
      </c>
      <c r="AB136" s="495">
        <v>3.0246493972244039E-3</v>
      </c>
      <c r="AC136" s="495">
        <v>3.2193880415277657E-3</v>
      </c>
      <c r="AD136" s="495">
        <v>3.0707706725371983E-3</v>
      </c>
      <c r="AE136" s="495">
        <v>3.7265404573324575E-3</v>
      </c>
      <c r="AF136" s="495">
        <v>1.1378135330855667E-2</v>
      </c>
      <c r="AG136" s="495">
        <v>1.0446251411946272E-2</v>
      </c>
      <c r="AH136" s="495">
        <v>1.1256506136006953E-2</v>
      </c>
      <c r="AI136" s="495">
        <v>1.0907414711384577E-2</v>
      </c>
      <c r="AJ136" s="495">
        <v>3.7168177962630029E-3</v>
      </c>
      <c r="AK136" s="495">
        <v>3.8032059105563587E-3</v>
      </c>
      <c r="AL136" s="495">
        <v>3.0470957789409956E-3</v>
      </c>
      <c r="AM136" s="495">
        <f t="shared" si="131"/>
        <v>2.8528497354889915E-3</v>
      </c>
      <c r="AN136" s="495">
        <f t="shared" si="131"/>
        <v>3.0246493972244039E-3</v>
      </c>
      <c r="AO136" s="495">
        <f t="shared" si="131"/>
        <v>3.2193880415277657E-3</v>
      </c>
      <c r="AP136" s="495">
        <f t="shared" si="131"/>
        <v>3.0707706725371983E-3</v>
      </c>
      <c r="AQ136" s="495">
        <f t="shared" si="131"/>
        <v>3.7265404573324575E-3</v>
      </c>
      <c r="AR136" s="495">
        <f t="shared" si="131"/>
        <v>1.1378135330855667E-2</v>
      </c>
      <c r="AS136" s="495">
        <f t="shared" si="131"/>
        <v>1.0446251411946272E-2</v>
      </c>
      <c r="AT136" s="495">
        <f t="shared" si="131"/>
        <v>1.1256506136006953E-2</v>
      </c>
      <c r="AU136" s="495">
        <f t="shared" si="131"/>
        <v>1.0907414711384577E-2</v>
      </c>
      <c r="AV136" s="495">
        <f t="shared" si="131"/>
        <v>3.7168177962630029E-3</v>
      </c>
      <c r="AW136" s="495">
        <f t="shared" si="131"/>
        <v>3.8032059105563587E-3</v>
      </c>
      <c r="AX136" s="495">
        <f t="shared" si="131"/>
        <v>3.0470957789409956E-3</v>
      </c>
      <c r="AY136" s="495">
        <f t="shared" si="131"/>
        <v>2.8528497354889915E-3</v>
      </c>
      <c r="AZ136" s="495">
        <f t="shared" si="131"/>
        <v>3.0246493972244039E-3</v>
      </c>
      <c r="BA136" s="495">
        <f t="shared" si="131"/>
        <v>3.2193880415277657E-3</v>
      </c>
      <c r="BB136" s="495">
        <f t="shared" si="131"/>
        <v>3.0707706725371983E-3</v>
      </c>
      <c r="BC136" s="495">
        <f t="shared" si="132"/>
        <v>3.7265404573324575E-3</v>
      </c>
      <c r="BD136" s="495">
        <f t="shared" si="132"/>
        <v>1.1378135330855667E-2</v>
      </c>
      <c r="BE136" s="495">
        <f t="shared" si="132"/>
        <v>1.0446251411946272E-2</v>
      </c>
      <c r="BF136" s="495">
        <f t="shared" si="132"/>
        <v>1.1256506136006953E-2</v>
      </c>
      <c r="BG136" s="495">
        <f t="shared" si="132"/>
        <v>1.0907414711384577E-2</v>
      </c>
      <c r="BH136" s="495">
        <f t="shared" si="132"/>
        <v>3.7168177962630029E-3</v>
      </c>
      <c r="BI136" s="495">
        <f t="shared" si="132"/>
        <v>3.8032059105563587E-3</v>
      </c>
      <c r="BJ136" s="495">
        <f t="shared" si="132"/>
        <v>3.0470957789409956E-3</v>
      </c>
      <c r="BK136" s="495">
        <f t="shared" si="132"/>
        <v>2.8528497354889915E-3</v>
      </c>
      <c r="BL136" s="495">
        <f t="shared" si="132"/>
        <v>3.0246493972244039E-3</v>
      </c>
      <c r="BM136" s="495">
        <f t="shared" si="132"/>
        <v>3.2193880415277657E-3</v>
      </c>
      <c r="BN136" s="495">
        <f t="shared" si="132"/>
        <v>3.0707706725371983E-3</v>
      </c>
      <c r="BO136" s="495">
        <f t="shared" si="132"/>
        <v>3.7265404573324575E-3</v>
      </c>
      <c r="BP136" s="495">
        <f t="shared" si="132"/>
        <v>1.1378135330855667E-2</v>
      </c>
      <c r="BQ136" s="495">
        <f t="shared" si="132"/>
        <v>1.0446251411946272E-2</v>
      </c>
      <c r="BR136" s="495">
        <f t="shared" si="132"/>
        <v>1.1256506136006953E-2</v>
      </c>
      <c r="BS136" s="495">
        <f t="shared" si="133"/>
        <v>1.0907414711384577E-2</v>
      </c>
      <c r="BT136" s="495">
        <f t="shared" si="133"/>
        <v>3.7168177962630029E-3</v>
      </c>
      <c r="BU136" s="495">
        <f t="shared" si="133"/>
        <v>3.8032059105563587E-3</v>
      </c>
      <c r="BV136" s="495">
        <f t="shared" si="133"/>
        <v>3.0470957789409956E-3</v>
      </c>
      <c r="BW136" s="495">
        <f t="shared" si="133"/>
        <v>2.8528497354889915E-3</v>
      </c>
      <c r="BX136" s="495">
        <f t="shared" si="133"/>
        <v>3.0246493972244039E-3</v>
      </c>
      <c r="BY136" s="495">
        <f t="shared" si="133"/>
        <v>3.2193880415277657E-3</v>
      </c>
      <c r="BZ136" s="495">
        <f t="shared" si="133"/>
        <v>3.0707706725371983E-3</v>
      </c>
      <c r="CA136" s="495">
        <f t="shared" si="133"/>
        <v>3.7265404573324575E-3</v>
      </c>
      <c r="CB136" s="495">
        <f t="shared" si="133"/>
        <v>1.1378135330855667E-2</v>
      </c>
      <c r="CC136" s="495">
        <f t="shared" si="133"/>
        <v>1.0446251411946272E-2</v>
      </c>
      <c r="CD136" s="495">
        <f t="shared" si="133"/>
        <v>1.1256506136006953E-2</v>
      </c>
      <c r="CE136" s="495">
        <f t="shared" si="133"/>
        <v>1.0907414711384577E-2</v>
      </c>
      <c r="CF136" s="495">
        <f t="shared" si="133"/>
        <v>3.7168177962630029E-3</v>
      </c>
      <c r="CG136" s="495">
        <f t="shared" si="133"/>
        <v>3.8032059105563587E-3</v>
      </c>
      <c r="CH136" s="495">
        <f t="shared" si="133"/>
        <v>3.0470957789409956E-3</v>
      </c>
    </row>
    <row r="137" spans="1:86" s="110" customFormat="1" hidden="1" x14ac:dyDescent="0.25">
      <c r="A137" s="616"/>
      <c r="B137" s="89" t="s">
        <v>24</v>
      </c>
      <c r="C137" s="449">
        <v>2.4916508593498094E-3</v>
      </c>
      <c r="D137" s="449">
        <v>2.4497503990795811E-3</v>
      </c>
      <c r="E137" s="449">
        <v>2.6862760407139388E-3</v>
      </c>
      <c r="F137" s="449">
        <v>1.850484629739667E-3</v>
      </c>
      <c r="G137" s="449">
        <v>2.2665814293217354E-3</v>
      </c>
      <c r="H137" s="449">
        <v>9.736339643519696E-3</v>
      </c>
      <c r="I137" s="449">
        <v>8.6127213584202469E-3</v>
      </c>
      <c r="J137" s="449">
        <v>8.975252016225994E-3</v>
      </c>
      <c r="K137" s="449">
        <v>8.4182634800078395E-3</v>
      </c>
      <c r="L137" s="449">
        <v>3.0660784549366164E-3</v>
      </c>
      <c r="M137" s="449">
        <v>3.0709836142917028E-3</v>
      </c>
      <c r="N137" s="449">
        <v>2.4953650549465562E-3</v>
      </c>
      <c r="O137" s="449">
        <f t="shared" si="126"/>
        <v>2.4916508593498094E-3</v>
      </c>
      <c r="P137" s="449">
        <f t="shared" si="127"/>
        <v>2.4497503990795811E-3</v>
      </c>
      <c r="Q137" s="449">
        <f t="shared" si="128"/>
        <v>2.6862760407139388E-3</v>
      </c>
      <c r="R137" s="449">
        <f t="shared" si="129"/>
        <v>1.850484629739667E-3</v>
      </c>
      <c r="S137" s="449">
        <f t="shared" si="130"/>
        <v>2.2665814293217354E-3</v>
      </c>
      <c r="T137" s="495">
        <v>1.1378135330855667E-2</v>
      </c>
      <c r="U137" s="495">
        <v>1.0446251411946272E-2</v>
      </c>
      <c r="V137" s="495">
        <v>1.1256506136006953E-2</v>
      </c>
      <c r="W137" s="495">
        <v>1.0907414711384577E-2</v>
      </c>
      <c r="X137" s="495">
        <v>3.7168177962630029E-3</v>
      </c>
      <c r="Y137" s="495">
        <v>3.8032059105563587E-3</v>
      </c>
      <c r="Z137" s="495">
        <v>3.0470957789409956E-3</v>
      </c>
      <c r="AA137" s="495">
        <v>2.8528497354889915E-3</v>
      </c>
      <c r="AB137" s="495">
        <v>3.0246493972244039E-3</v>
      </c>
      <c r="AC137" s="495">
        <v>3.2193880415277657E-3</v>
      </c>
      <c r="AD137" s="495">
        <v>3.0707706725371983E-3</v>
      </c>
      <c r="AE137" s="495">
        <v>3.7265404573324575E-3</v>
      </c>
      <c r="AF137" s="495">
        <v>1.1378135330855667E-2</v>
      </c>
      <c r="AG137" s="495">
        <v>1.0446251411946272E-2</v>
      </c>
      <c r="AH137" s="495">
        <v>1.1256506136006953E-2</v>
      </c>
      <c r="AI137" s="495">
        <v>1.0907414711384577E-2</v>
      </c>
      <c r="AJ137" s="495">
        <v>3.7168177962630029E-3</v>
      </c>
      <c r="AK137" s="495">
        <v>3.8032059105563587E-3</v>
      </c>
      <c r="AL137" s="495">
        <v>3.0470957789409956E-3</v>
      </c>
      <c r="AM137" s="495">
        <f t="shared" si="131"/>
        <v>2.8528497354889915E-3</v>
      </c>
      <c r="AN137" s="495">
        <f t="shared" si="131"/>
        <v>3.0246493972244039E-3</v>
      </c>
      <c r="AO137" s="495">
        <f t="shared" si="131"/>
        <v>3.2193880415277657E-3</v>
      </c>
      <c r="AP137" s="495">
        <f t="shared" si="131"/>
        <v>3.0707706725371983E-3</v>
      </c>
      <c r="AQ137" s="495">
        <f t="shared" si="131"/>
        <v>3.7265404573324575E-3</v>
      </c>
      <c r="AR137" s="495">
        <f t="shared" si="131"/>
        <v>1.1378135330855667E-2</v>
      </c>
      <c r="AS137" s="495">
        <f t="shared" si="131"/>
        <v>1.0446251411946272E-2</v>
      </c>
      <c r="AT137" s="495">
        <f t="shared" si="131"/>
        <v>1.1256506136006953E-2</v>
      </c>
      <c r="AU137" s="495">
        <f t="shared" si="131"/>
        <v>1.0907414711384577E-2</v>
      </c>
      <c r="AV137" s="495">
        <f t="shared" si="131"/>
        <v>3.7168177962630029E-3</v>
      </c>
      <c r="AW137" s="495">
        <f t="shared" si="131"/>
        <v>3.8032059105563587E-3</v>
      </c>
      <c r="AX137" s="495">
        <f t="shared" si="131"/>
        <v>3.0470957789409956E-3</v>
      </c>
      <c r="AY137" s="495">
        <f t="shared" si="131"/>
        <v>2.8528497354889915E-3</v>
      </c>
      <c r="AZ137" s="495">
        <f t="shared" si="131"/>
        <v>3.0246493972244039E-3</v>
      </c>
      <c r="BA137" s="495">
        <f t="shared" si="131"/>
        <v>3.2193880415277657E-3</v>
      </c>
      <c r="BB137" s="495">
        <f t="shared" si="131"/>
        <v>3.0707706725371983E-3</v>
      </c>
      <c r="BC137" s="495">
        <f t="shared" si="132"/>
        <v>3.7265404573324575E-3</v>
      </c>
      <c r="BD137" s="495">
        <f t="shared" si="132"/>
        <v>1.1378135330855667E-2</v>
      </c>
      <c r="BE137" s="495">
        <f t="shared" si="132"/>
        <v>1.0446251411946272E-2</v>
      </c>
      <c r="BF137" s="495">
        <f t="shared" si="132"/>
        <v>1.1256506136006953E-2</v>
      </c>
      <c r="BG137" s="495">
        <f t="shared" si="132"/>
        <v>1.0907414711384577E-2</v>
      </c>
      <c r="BH137" s="495">
        <f t="shared" si="132"/>
        <v>3.7168177962630029E-3</v>
      </c>
      <c r="BI137" s="495">
        <f t="shared" si="132"/>
        <v>3.8032059105563587E-3</v>
      </c>
      <c r="BJ137" s="495">
        <f t="shared" si="132"/>
        <v>3.0470957789409956E-3</v>
      </c>
      <c r="BK137" s="495">
        <f t="shared" si="132"/>
        <v>2.8528497354889915E-3</v>
      </c>
      <c r="BL137" s="495">
        <f t="shared" si="132"/>
        <v>3.0246493972244039E-3</v>
      </c>
      <c r="BM137" s="495">
        <f t="shared" si="132"/>
        <v>3.2193880415277657E-3</v>
      </c>
      <c r="BN137" s="495">
        <f t="shared" si="132"/>
        <v>3.0707706725371983E-3</v>
      </c>
      <c r="BO137" s="495">
        <f t="shared" si="132"/>
        <v>3.7265404573324575E-3</v>
      </c>
      <c r="BP137" s="495">
        <f t="shared" si="132"/>
        <v>1.1378135330855667E-2</v>
      </c>
      <c r="BQ137" s="495">
        <f t="shared" si="132"/>
        <v>1.0446251411946272E-2</v>
      </c>
      <c r="BR137" s="495">
        <f t="shared" si="132"/>
        <v>1.1256506136006953E-2</v>
      </c>
      <c r="BS137" s="495">
        <f t="shared" si="133"/>
        <v>1.0907414711384577E-2</v>
      </c>
      <c r="BT137" s="495">
        <f t="shared" si="133"/>
        <v>3.7168177962630029E-3</v>
      </c>
      <c r="BU137" s="495">
        <f t="shared" si="133"/>
        <v>3.8032059105563587E-3</v>
      </c>
      <c r="BV137" s="495">
        <f t="shared" si="133"/>
        <v>3.0470957789409956E-3</v>
      </c>
      <c r="BW137" s="495">
        <f t="shared" si="133"/>
        <v>2.8528497354889915E-3</v>
      </c>
      <c r="BX137" s="495">
        <f t="shared" si="133"/>
        <v>3.0246493972244039E-3</v>
      </c>
      <c r="BY137" s="495">
        <f t="shared" si="133"/>
        <v>3.2193880415277657E-3</v>
      </c>
      <c r="BZ137" s="495">
        <f t="shared" si="133"/>
        <v>3.0707706725371983E-3</v>
      </c>
      <c r="CA137" s="495">
        <f t="shared" si="133"/>
        <v>3.7265404573324575E-3</v>
      </c>
      <c r="CB137" s="495">
        <f t="shared" si="133"/>
        <v>1.1378135330855667E-2</v>
      </c>
      <c r="CC137" s="495">
        <f t="shared" si="133"/>
        <v>1.0446251411946272E-2</v>
      </c>
      <c r="CD137" s="495">
        <f t="shared" si="133"/>
        <v>1.1256506136006953E-2</v>
      </c>
      <c r="CE137" s="495">
        <f t="shared" si="133"/>
        <v>1.0907414711384577E-2</v>
      </c>
      <c r="CF137" s="495">
        <f t="shared" si="133"/>
        <v>3.7168177962630029E-3</v>
      </c>
      <c r="CG137" s="495">
        <f t="shared" si="133"/>
        <v>3.8032059105563587E-3</v>
      </c>
      <c r="CH137" s="495">
        <f t="shared" si="133"/>
        <v>3.0470957789409956E-3</v>
      </c>
    </row>
    <row r="138" spans="1:86" s="110" customFormat="1" hidden="1" x14ac:dyDescent="0.25">
      <c r="A138" s="616"/>
      <c r="B138" s="89" t="s">
        <v>7</v>
      </c>
      <c r="C138" s="449">
        <v>2.0640152491911267E-3</v>
      </c>
      <c r="D138" s="449">
        <v>1.9772963017748563E-3</v>
      </c>
      <c r="E138" s="449">
        <v>2.1633322199865043E-3</v>
      </c>
      <c r="F138" s="449">
        <v>1.7583724904276549E-3</v>
      </c>
      <c r="G138" s="449">
        <v>1.9310412383942623E-3</v>
      </c>
      <c r="H138" s="449">
        <v>8.4642194466218838E-3</v>
      </c>
      <c r="I138" s="449">
        <v>7.4432636759063971E-3</v>
      </c>
      <c r="J138" s="449">
        <v>7.8272576606452163E-3</v>
      </c>
      <c r="K138" s="449">
        <v>7.2652329723402239E-3</v>
      </c>
      <c r="L138" s="449">
        <v>2.5904701392368166E-3</v>
      </c>
      <c r="M138" s="449">
        <v>2.5792233553480733E-3</v>
      </c>
      <c r="N138" s="449">
        <v>2.0889283112139703E-3</v>
      </c>
      <c r="O138" s="449">
        <f t="shared" si="126"/>
        <v>2.0640152491911267E-3</v>
      </c>
      <c r="P138" s="449">
        <f t="shared" si="127"/>
        <v>1.9772963017748563E-3</v>
      </c>
      <c r="Q138" s="449">
        <f t="shared" si="128"/>
        <v>2.1633322199865043E-3</v>
      </c>
      <c r="R138" s="449">
        <f t="shared" si="129"/>
        <v>1.7583724904276549E-3</v>
      </c>
      <c r="S138" s="449">
        <f t="shared" si="130"/>
        <v>1.9310412383942623E-3</v>
      </c>
      <c r="T138" s="495">
        <v>9.9005054110509506E-3</v>
      </c>
      <c r="U138" s="495">
        <v>9.0359815516542815E-3</v>
      </c>
      <c r="V138" s="495">
        <v>9.8271514277044527E-3</v>
      </c>
      <c r="W138" s="495">
        <v>9.4258169082266467E-3</v>
      </c>
      <c r="X138" s="495">
        <v>3.1417394009259549E-3</v>
      </c>
      <c r="Y138" s="495">
        <v>3.1958578546054071E-3</v>
      </c>
      <c r="Z138" s="495">
        <v>2.5521029424335211E-3</v>
      </c>
      <c r="AA138" s="495">
        <v>2.3640928564956144E-3</v>
      </c>
      <c r="AB138" s="495">
        <v>2.4423143754602156E-3</v>
      </c>
      <c r="AC138" s="495">
        <v>2.5934654673934938E-3</v>
      </c>
      <c r="AD138" s="495">
        <v>2.922362529551296E-3</v>
      </c>
      <c r="AE138" s="495">
        <v>3.1771769846122943E-3</v>
      </c>
      <c r="AF138" s="495">
        <v>9.9005054110509506E-3</v>
      </c>
      <c r="AG138" s="495">
        <v>9.0359815516542815E-3</v>
      </c>
      <c r="AH138" s="495">
        <v>9.8271514277044527E-3</v>
      </c>
      <c r="AI138" s="495">
        <v>9.4258169082266467E-3</v>
      </c>
      <c r="AJ138" s="495">
        <v>3.1417394009259549E-3</v>
      </c>
      <c r="AK138" s="495">
        <v>3.1958578546054071E-3</v>
      </c>
      <c r="AL138" s="495">
        <v>2.5521029424335211E-3</v>
      </c>
      <c r="AM138" s="495">
        <f t="shared" si="131"/>
        <v>2.3640928564956144E-3</v>
      </c>
      <c r="AN138" s="495">
        <f t="shared" si="131"/>
        <v>2.4423143754602156E-3</v>
      </c>
      <c r="AO138" s="495">
        <f t="shared" si="131"/>
        <v>2.5934654673934938E-3</v>
      </c>
      <c r="AP138" s="495">
        <f t="shared" si="131"/>
        <v>2.922362529551296E-3</v>
      </c>
      <c r="AQ138" s="495">
        <f t="shared" si="131"/>
        <v>3.1771769846122943E-3</v>
      </c>
      <c r="AR138" s="495">
        <f t="shared" si="131"/>
        <v>9.9005054110509506E-3</v>
      </c>
      <c r="AS138" s="495">
        <f t="shared" si="131"/>
        <v>9.0359815516542815E-3</v>
      </c>
      <c r="AT138" s="495">
        <f t="shared" si="131"/>
        <v>9.8271514277044527E-3</v>
      </c>
      <c r="AU138" s="495">
        <f t="shared" si="131"/>
        <v>9.4258169082266467E-3</v>
      </c>
      <c r="AV138" s="495">
        <f t="shared" si="131"/>
        <v>3.1417394009259549E-3</v>
      </c>
      <c r="AW138" s="495">
        <f t="shared" si="131"/>
        <v>3.1958578546054071E-3</v>
      </c>
      <c r="AX138" s="495">
        <f t="shared" si="131"/>
        <v>2.5521029424335211E-3</v>
      </c>
      <c r="AY138" s="495">
        <f t="shared" si="131"/>
        <v>2.3640928564956144E-3</v>
      </c>
      <c r="AZ138" s="495">
        <f t="shared" si="131"/>
        <v>2.4423143754602156E-3</v>
      </c>
      <c r="BA138" s="495">
        <f t="shared" si="131"/>
        <v>2.5934654673934938E-3</v>
      </c>
      <c r="BB138" s="495">
        <f t="shared" si="131"/>
        <v>2.922362529551296E-3</v>
      </c>
      <c r="BC138" s="495">
        <f t="shared" si="132"/>
        <v>3.1771769846122943E-3</v>
      </c>
      <c r="BD138" s="495">
        <f t="shared" si="132"/>
        <v>9.9005054110509506E-3</v>
      </c>
      <c r="BE138" s="495">
        <f t="shared" si="132"/>
        <v>9.0359815516542815E-3</v>
      </c>
      <c r="BF138" s="495">
        <f t="shared" si="132"/>
        <v>9.8271514277044527E-3</v>
      </c>
      <c r="BG138" s="495">
        <f t="shared" si="132"/>
        <v>9.4258169082266467E-3</v>
      </c>
      <c r="BH138" s="495">
        <f t="shared" si="132"/>
        <v>3.1417394009259549E-3</v>
      </c>
      <c r="BI138" s="495">
        <f t="shared" si="132"/>
        <v>3.1958578546054071E-3</v>
      </c>
      <c r="BJ138" s="495">
        <f t="shared" si="132"/>
        <v>2.5521029424335211E-3</v>
      </c>
      <c r="BK138" s="495">
        <f t="shared" si="132"/>
        <v>2.3640928564956144E-3</v>
      </c>
      <c r="BL138" s="495">
        <f t="shared" si="132"/>
        <v>2.4423143754602156E-3</v>
      </c>
      <c r="BM138" s="495">
        <f t="shared" si="132"/>
        <v>2.5934654673934938E-3</v>
      </c>
      <c r="BN138" s="495">
        <f t="shared" si="132"/>
        <v>2.922362529551296E-3</v>
      </c>
      <c r="BO138" s="495">
        <f t="shared" si="132"/>
        <v>3.1771769846122943E-3</v>
      </c>
      <c r="BP138" s="495">
        <f t="shared" si="132"/>
        <v>9.9005054110509506E-3</v>
      </c>
      <c r="BQ138" s="495">
        <f t="shared" si="132"/>
        <v>9.0359815516542815E-3</v>
      </c>
      <c r="BR138" s="495">
        <f t="shared" si="132"/>
        <v>9.8271514277044527E-3</v>
      </c>
      <c r="BS138" s="495">
        <f t="shared" si="133"/>
        <v>9.4258169082266467E-3</v>
      </c>
      <c r="BT138" s="495">
        <f t="shared" si="133"/>
        <v>3.1417394009259549E-3</v>
      </c>
      <c r="BU138" s="495">
        <f t="shared" si="133"/>
        <v>3.1958578546054071E-3</v>
      </c>
      <c r="BV138" s="495">
        <f t="shared" si="133"/>
        <v>2.5521029424335211E-3</v>
      </c>
      <c r="BW138" s="495">
        <f t="shared" si="133"/>
        <v>2.3640928564956144E-3</v>
      </c>
      <c r="BX138" s="495">
        <f t="shared" si="133"/>
        <v>2.4423143754602156E-3</v>
      </c>
      <c r="BY138" s="495">
        <f t="shared" si="133"/>
        <v>2.5934654673934938E-3</v>
      </c>
      <c r="BZ138" s="495">
        <f t="shared" si="133"/>
        <v>2.922362529551296E-3</v>
      </c>
      <c r="CA138" s="495">
        <f t="shared" si="133"/>
        <v>3.1771769846122943E-3</v>
      </c>
      <c r="CB138" s="495">
        <f t="shared" si="133"/>
        <v>9.9005054110509506E-3</v>
      </c>
      <c r="CC138" s="495">
        <f t="shared" si="133"/>
        <v>9.0359815516542815E-3</v>
      </c>
      <c r="CD138" s="495">
        <f t="shared" si="133"/>
        <v>9.8271514277044527E-3</v>
      </c>
      <c r="CE138" s="495">
        <f t="shared" si="133"/>
        <v>9.4258169082266467E-3</v>
      </c>
      <c r="CF138" s="495">
        <f t="shared" si="133"/>
        <v>3.1417394009259549E-3</v>
      </c>
      <c r="CG138" s="495">
        <f t="shared" si="133"/>
        <v>3.1958578546054071E-3</v>
      </c>
      <c r="CH138" s="495">
        <f t="shared" si="133"/>
        <v>2.5521029424335211E-3</v>
      </c>
    </row>
    <row r="139" spans="1:86" s="110" customFormat="1" ht="15.75" hidden="1" thickBot="1" x14ac:dyDescent="0.3">
      <c r="A139" s="617"/>
      <c r="B139" s="91" t="s">
        <v>8</v>
      </c>
      <c r="C139" s="450">
        <v>2.5294807330186069E-3</v>
      </c>
      <c r="D139" s="450">
        <v>2.2399842928387112E-3</v>
      </c>
      <c r="E139" s="450">
        <v>2.2916778796452913E-3</v>
      </c>
      <c r="F139" s="450">
        <v>2.4098895716046765E-3</v>
      </c>
      <c r="G139" s="450">
        <v>2.6252680825910963E-3</v>
      </c>
      <c r="H139" s="450">
        <v>1.1916519776656496E-2</v>
      </c>
      <c r="I139" s="450">
        <v>1.0512476648458587E-2</v>
      </c>
      <c r="J139" s="450">
        <v>1.0997739136845456E-2</v>
      </c>
      <c r="K139" s="450">
        <v>9.7499748369244844E-3</v>
      </c>
      <c r="L139" s="450">
        <v>3.5422223466634517E-3</v>
      </c>
      <c r="M139" s="450">
        <v>3.3530392812039923E-3</v>
      </c>
      <c r="N139" s="450">
        <v>2.7187759744741616E-3</v>
      </c>
      <c r="O139" s="450">
        <f t="shared" si="126"/>
        <v>2.5294807330186069E-3</v>
      </c>
      <c r="P139" s="450">
        <f t="shared" si="127"/>
        <v>2.2399842928387112E-3</v>
      </c>
      <c r="Q139" s="450">
        <f t="shared" si="128"/>
        <v>2.2916778796452913E-3</v>
      </c>
      <c r="R139" s="450">
        <f t="shared" si="129"/>
        <v>2.4098895716046765E-3</v>
      </c>
      <c r="S139" s="450">
        <f t="shared" si="130"/>
        <v>2.6252680825910963E-3</v>
      </c>
      <c r="T139" s="496">
        <v>1.3905808590912061E-2</v>
      </c>
      <c r="U139" s="496">
        <v>1.2733394144960167E-2</v>
      </c>
      <c r="V139" s="496">
        <v>1.3771233021844975E-2</v>
      </c>
      <c r="W139" s="496">
        <v>1.2615887178745301E-2</v>
      </c>
      <c r="X139" s="496">
        <v>4.2916490383023637E-3</v>
      </c>
      <c r="Y139" s="496">
        <v>4.1486568456622352E-3</v>
      </c>
      <c r="Z139" s="496">
        <v>3.3168646489375418E-3</v>
      </c>
      <c r="AA139" s="496">
        <v>2.8916306097664345E-3</v>
      </c>
      <c r="AB139" s="496">
        <v>2.7607482619397463E-3</v>
      </c>
      <c r="AC139" s="496">
        <v>2.7382703799216155E-3</v>
      </c>
      <c r="AD139" s="496">
        <v>3.9986736154283848E-3</v>
      </c>
      <c r="AE139" s="496">
        <v>4.3130714083659347E-3</v>
      </c>
      <c r="AF139" s="496">
        <v>1.3905808590912061E-2</v>
      </c>
      <c r="AG139" s="496">
        <v>1.2733394144960167E-2</v>
      </c>
      <c r="AH139" s="496">
        <v>1.3771233021844975E-2</v>
      </c>
      <c r="AI139" s="496">
        <v>1.2615887178745301E-2</v>
      </c>
      <c r="AJ139" s="496">
        <v>4.2916490383023637E-3</v>
      </c>
      <c r="AK139" s="496">
        <v>4.1486568456622352E-3</v>
      </c>
      <c r="AL139" s="496">
        <v>3.3168646489375418E-3</v>
      </c>
      <c r="AM139" s="496">
        <f t="shared" si="131"/>
        <v>2.8916306097664345E-3</v>
      </c>
      <c r="AN139" s="496">
        <f t="shared" si="131"/>
        <v>2.7607482619397463E-3</v>
      </c>
      <c r="AO139" s="496">
        <f t="shared" si="131"/>
        <v>2.7382703799216155E-3</v>
      </c>
      <c r="AP139" s="496">
        <f t="shared" si="131"/>
        <v>3.9986736154283848E-3</v>
      </c>
      <c r="AQ139" s="496">
        <f t="shared" si="131"/>
        <v>4.3130714083659347E-3</v>
      </c>
      <c r="AR139" s="496">
        <f t="shared" si="131"/>
        <v>1.3905808590912061E-2</v>
      </c>
      <c r="AS139" s="496">
        <f t="shared" si="131"/>
        <v>1.2733394144960167E-2</v>
      </c>
      <c r="AT139" s="496">
        <f t="shared" si="131"/>
        <v>1.3771233021844975E-2</v>
      </c>
      <c r="AU139" s="496">
        <f t="shared" si="131"/>
        <v>1.2615887178745301E-2</v>
      </c>
      <c r="AV139" s="496">
        <f t="shared" si="131"/>
        <v>4.2916490383023637E-3</v>
      </c>
      <c r="AW139" s="496">
        <f t="shared" si="131"/>
        <v>4.1486568456622352E-3</v>
      </c>
      <c r="AX139" s="496">
        <f t="shared" si="131"/>
        <v>3.3168646489375418E-3</v>
      </c>
      <c r="AY139" s="496">
        <f t="shared" si="131"/>
        <v>2.8916306097664345E-3</v>
      </c>
      <c r="AZ139" s="496">
        <f t="shared" si="131"/>
        <v>2.7607482619397463E-3</v>
      </c>
      <c r="BA139" s="496">
        <f t="shared" si="131"/>
        <v>2.7382703799216155E-3</v>
      </c>
      <c r="BB139" s="496">
        <f t="shared" si="131"/>
        <v>3.9986736154283848E-3</v>
      </c>
      <c r="BC139" s="496">
        <f t="shared" si="132"/>
        <v>4.3130714083659347E-3</v>
      </c>
      <c r="BD139" s="496">
        <f t="shared" si="132"/>
        <v>1.3905808590912061E-2</v>
      </c>
      <c r="BE139" s="496">
        <f t="shared" si="132"/>
        <v>1.2733394144960167E-2</v>
      </c>
      <c r="BF139" s="496">
        <f t="shared" si="132"/>
        <v>1.3771233021844975E-2</v>
      </c>
      <c r="BG139" s="496">
        <f t="shared" si="132"/>
        <v>1.2615887178745301E-2</v>
      </c>
      <c r="BH139" s="496">
        <f t="shared" si="132"/>
        <v>4.2916490383023637E-3</v>
      </c>
      <c r="BI139" s="496">
        <f t="shared" si="132"/>
        <v>4.1486568456622352E-3</v>
      </c>
      <c r="BJ139" s="496">
        <f t="shared" si="132"/>
        <v>3.3168646489375418E-3</v>
      </c>
      <c r="BK139" s="496">
        <f t="shared" si="132"/>
        <v>2.8916306097664345E-3</v>
      </c>
      <c r="BL139" s="496">
        <f t="shared" si="132"/>
        <v>2.7607482619397463E-3</v>
      </c>
      <c r="BM139" s="496">
        <f t="shared" si="132"/>
        <v>2.7382703799216155E-3</v>
      </c>
      <c r="BN139" s="496">
        <f t="shared" si="132"/>
        <v>3.9986736154283848E-3</v>
      </c>
      <c r="BO139" s="496">
        <f t="shared" si="132"/>
        <v>4.3130714083659347E-3</v>
      </c>
      <c r="BP139" s="496">
        <f t="shared" si="132"/>
        <v>1.3905808590912061E-2</v>
      </c>
      <c r="BQ139" s="496">
        <f t="shared" si="132"/>
        <v>1.2733394144960167E-2</v>
      </c>
      <c r="BR139" s="496">
        <f t="shared" si="132"/>
        <v>1.3771233021844975E-2</v>
      </c>
      <c r="BS139" s="496">
        <f t="shared" si="133"/>
        <v>1.2615887178745301E-2</v>
      </c>
      <c r="BT139" s="496">
        <f t="shared" si="133"/>
        <v>4.2916490383023637E-3</v>
      </c>
      <c r="BU139" s="496">
        <f t="shared" si="133"/>
        <v>4.1486568456622352E-3</v>
      </c>
      <c r="BV139" s="496">
        <f t="shared" si="133"/>
        <v>3.3168646489375418E-3</v>
      </c>
      <c r="BW139" s="496">
        <f t="shared" si="133"/>
        <v>2.8916306097664345E-3</v>
      </c>
      <c r="BX139" s="496">
        <f t="shared" si="133"/>
        <v>2.7607482619397463E-3</v>
      </c>
      <c r="BY139" s="496">
        <f t="shared" si="133"/>
        <v>2.7382703799216155E-3</v>
      </c>
      <c r="BZ139" s="496">
        <f t="shared" si="133"/>
        <v>3.9986736154283848E-3</v>
      </c>
      <c r="CA139" s="496">
        <f t="shared" si="133"/>
        <v>4.3130714083659347E-3</v>
      </c>
      <c r="CB139" s="496">
        <f t="shared" si="133"/>
        <v>1.3905808590912061E-2</v>
      </c>
      <c r="CC139" s="496">
        <f t="shared" si="133"/>
        <v>1.2733394144960167E-2</v>
      </c>
      <c r="CD139" s="496">
        <f t="shared" si="133"/>
        <v>1.3771233021844975E-2</v>
      </c>
      <c r="CE139" s="496">
        <f t="shared" si="133"/>
        <v>1.2615887178745301E-2</v>
      </c>
      <c r="CF139" s="496">
        <f t="shared" si="133"/>
        <v>4.2916490383023637E-3</v>
      </c>
      <c r="CG139" s="496">
        <f t="shared" si="133"/>
        <v>4.1486568456622352E-3</v>
      </c>
      <c r="CH139" s="496">
        <f t="shared" si="133"/>
        <v>3.3168646489375418E-3</v>
      </c>
    </row>
    <row r="140" spans="1:86" s="110" customFormat="1" ht="14.25" hidden="1" customHeight="1" x14ac:dyDescent="0.25"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</row>
    <row r="141" spans="1:86" s="110" customFormat="1" ht="15.75" hidden="1" thickBot="1" x14ac:dyDescent="0.3">
      <c r="A141" s="110" t="s">
        <v>179</v>
      </c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86" ht="16.5" hidden="1" thickBot="1" x14ac:dyDescent="0.3">
      <c r="A142" s="605" t="s">
        <v>127</v>
      </c>
      <c r="B142" s="271" t="s">
        <v>124</v>
      </c>
      <c r="C142" s="162">
        <f>C$4</f>
        <v>45292</v>
      </c>
      <c r="D142" s="162">
        <f t="shared" ref="D142:BO142" si="134">D$4</f>
        <v>45323</v>
      </c>
      <c r="E142" s="162">
        <f t="shared" si="134"/>
        <v>45352</v>
      </c>
      <c r="F142" s="162">
        <f t="shared" si="134"/>
        <v>45383</v>
      </c>
      <c r="G142" s="162">
        <f t="shared" si="134"/>
        <v>45413</v>
      </c>
      <c r="H142" s="162">
        <f t="shared" si="134"/>
        <v>45444</v>
      </c>
      <c r="I142" s="162">
        <f t="shared" si="134"/>
        <v>45474</v>
      </c>
      <c r="J142" s="162">
        <f t="shared" si="134"/>
        <v>45505</v>
      </c>
      <c r="K142" s="162">
        <f t="shared" si="134"/>
        <v>45536</v>
      </c>
      <c r="L142" s="162">
        <f t="shared" si="134"/>
        <v>45566</v>
      </c>
      <c r="M142" s="162">
        <f t="shared" si="134"/>
        <v>45597</v>
      </c>
      <c r="N142" s="162">
        <f t="shared" si="134"/>
        <v>45627</v>
      </c>
      <c r="O142" s="162">
        <f t="shared" si="134"/>
        <v>45658</v>
      </c>
      <c r="P142" s="162">
        <f t="shared" si="134"/>
        <v>45689</v>
      </c>
      <c r="Q142" s="162">
        <f t="shared" si="134"/>
        <v>45717</v>
      </c>
      <c r="R142" s="162">
        <f t="shared" si="134"/>
        <v>45748</v>
      </c>
      <c r="S142" s="162">
        <f t="shared" si="134"/>
        <v>45778</v>
      </c>
      <c r="T142" s="162">
        <f t="shared" si="134"/>
        <v>45809</v>
      </c>
      <c r="U142" s="162">
        <f t="shared" si="134"/>
        <v>45839</v>
      </c>
      <c r="V142" s="162">
        <f t="shared" si="134"/>
        <v>45870</v>
      </c>
      <c r="W142" s="162">
        <f t="shared" si="134"/>
        <v>45901</v>
      </c>
      <c r="X142" s="162">
        <f t="shared" si="134"/>
        <v>45931</v>
      </c>
      <c r="Y142" s="162">
        <f t="shared" si="134"/>
        <v>45962</v>
      </c>
      <c r="Z142" s="162">
        <f t="shared" si="134"/>
        <v>45992</v>
      </c>
      <c r="AA142" s="162">
        <f t="shared" si="134"/>
        <v>46023</v>
      </c>
      <c r="AB142" s="162">
        <f t="shared" si="134"/>
        <v>46054</v>
      </c>
      <c r="AC142" s="162">
        <f t="shared" si="134"/>
        <v>46082</v>
      </c>
      <c r="AD142" s="162">
        <f t="shared" si="134"/>
        <v>46113</v>
      </c>
      <c r="AE142" s="162">
        <f t="shared" si="134"/>
        <v>46143</v>
      </c>
      <c r="AF142" s="162">
        <f t="shared" si="134"/>
        <v>46174</v>
      </c>
      <c r="AG142" s="162">
        <f t="shared" si="134"/>
        <v>46204</v>
      </c>
      <c r="AH142" s="162">
        <f t="shared" si="134"/>
        <v>46235</v>
      </c>
      <c r="AI142" s="162">
        <f t="shared" si="134"/>
        <v>46266</v>
      </c>
      <c r="AJ142" s="162">
        <f t="shared" si="134"/>
        <v>46296</v>
      </c>
      <c r="AK142" s="162">
        <f t="shared" si="134"/>
        <v>46327</v>
      </c>
      <c r="AL142" s="162">
        <f t="shared" si="134"/>
        <v>46357</v>
      </c>
      <c r="AM142" s="162">
        <f t="shared" si="134"/>
        <v>46388</v>
      </c>
      <c r="AN142" s="162">
        <f t="shared" si="134"/>
        <v>46419</v>
      </c>
      <c r="AO142" s="162">
        <f t="shared" si="134"/>
        <v>46447</v>
      </c>
      <c r="AP142" s="162">
        <f t="shared" si="134"/>
        <v>46478</v>
      </c>
      <c r="AQ142" s="162">
        <f t="shared" si="134"/>
        <v>46508</v>
      </c>
      <c r="AR142" s="162">
        <f t="shared" si="134"/>
        <v>46539</v>
      </c>
      <c r="AS142" s="162">
        <f t="shared" si="134"/>
        <v>46569</v>
      </c>
      <c r="AT142" s="162">
        <f t="shared" si="134"/>
        <v>46600</v>
      </c>
      <c r="AU142" s="162">
        <f t="shared" si="134"/>
        <v>46631</v>
      </c>
      <c r="AV142" s="162">
        <f t="shared" si="134"/>
        <v>46661</v>
      </c>
      <c r="AW142" s="162">
        <f t="shared" si="134"/>
        <v>46692</v>
      </c>
      <c r="AX142" s="162">
        <f t="shared" si="134"/>
        <v>46722</v>
      </c>
      <c r="AY142" s="162">
        <f t="shared" si="134"/>
        <v>46753</v>
      </c>
      <c r="AZ142" s="162">
        <f t="shared" si="134"/>
        <v>46784</v>
      </c>
      <c r="BA142" s="162">
        <f t="shared" si="134"/>
        <v>46813</v>
      </c>
      <c r="BB142" s="162">
        <f t="shared" si="134"/>
        <v>46844</v>
      </c>
      <c r="BC142" s="162">
        <f t="shared" si="134"/>
        <v>46874</v>
      </c>
      <c r="BD142" s="162">
        <f t="shared" si="134"/>
        <v>46905</v>
      </c>
      <c r="BE142" s="162">
        <f t="shared" si="134"/>
        <v>46935</v>
      </c>
      <c r="BF142" s="162">
        <f t="shared" si="134"/>
        <v>46966</v>
      </c>
      <c r="BG142" s="162">
        <f t="shared" si="134"/>
        <v>46997</v>
      </c>
      <c r="BH142" s="162">
        <f t="shared" si="134"/>
        <v>47027</v>
      </c>
      <c r="BI142" s="162">
        <f t="shared" si="134"/>
        <v>47058</v>
      </c>
      <c r="BJ142" s="162">
        <f t="shared" si="134"/>
        <v>47088</v>
      </c>
      <c r="BK142" s="162">
        <f t="shared" si="134"/>
        <v>47119</v>
      </c>
      <c r="BL142" s="162">
        <f t="shared" si="134"/>
        <v>47150</v>
      </c>
      <c r="BM142" s="162">
        <f t="shared" si="134"/>
        <v>47178</v>
      </c>
      <c r="BN142" s="162">
        <f t="shared" si="134"/>
        <v>47209</v>
      </c>
      <c r="BO142" s="162">
        <f t="shared" si="134"/>
        <v>47239</v>
      </c>
      <c r="BP142" s="162">
        <f t="shared" ref="BP142:CH142" si="135">BP$4</f>
        <v>47270</v>
      </c>
      <c r="BQ142" s="162">
        <f t="shared" si="135"/>
        <v>47300</v>
      </c>
      <c r="BR142" s="162">
        <f t="shared" si="135"/>
        <v>47331</v>
      </c>
      <c r="BS142" s="162">
        <f t="shared" si="135"/>
        <v>47362</v>
      </c>
      <c r="BT142" s="162">
        <f t="shared" si="135"/>
        <v>47392</v>
      </c>
      <c r="BU142" s="162">
        <f t="shared" si="135"/>
        <v>47423</v>
      </c>
      <c r="BV142" s="162">
        <f t="shared" si="135"/>
        <v>47453</v>
      </c>
      <c r="BW142" s="162">
        <f t="shared" si="135"/>
        <v>47484</v>
      </c>
      <c r="BX142" s="162">
        <f t="shared" si="135"/>
        <v>47515</v>
      </c>
      <c r="BY142" s="162">
        <f t="shared" si="135"/>
        <v>47543</v>
      </c>
      <c r="BZ142" s="162">
        <f t="shared" si="135"/>
        <v>47574</v>
      </c>
      <c r="CA142" s="162">
        <f t="shared" si="135"/>
        <v>47604</v>
      </c>
      <c r="CB142" s="162">
        <f t="shared" si="135"/>
        <v>47635</v>
      </c>
      <c r="CC142" s="162">
        <f t="shared" si="135"/>
        <v>47665</v>
      </c>
      <c r="CD142" s="162">
        <f t="shared" si="135"/>
        <v>47696</v>
      </c>
      <c r="CE142" s="162">
        <f t="shared" si="135"/>
        <v>47727</v>
      </c>
      <c r="CF142" s="162">
        <f t="shared" si="135"/>
        <v>47757</v>
      </c>
      <c r="CG142" s="162">
        <f t="shared" si="135"/>
        <v>47788</v>
      </c>
      <c r="CH142" s="163">
        <f t="shared" si="135"/>
        <v>47818</v>
      </c>
    </row>
    <row r="143" spans="1:86" hidden="1" x14ac:dyDescent="0.25">
      <c r="A143" s="606"/>
      <c r="B143" s="270" t="s">
        <v>20</v>
      </c>
      <c r="C143" s="25">
        <f>IF(C23=0,0,((C5*0.5)-C41)*C78*C110*C$2)</f>
        <v>0</v>
      </c>
      <c r="D143" s="25">
        <f>IF(D23=0,0,((D5*0.5)+C23-D41)*D78*D110*D$2)</f>
        <v>0</v>
      </c>
      <c r="E143" s="25">
        <f t="shared" ref="E143:BP143" si="136">IF(E23=0,0,((E5*0.5)+D23-E41)*E78*E110*E$2)</f>
        <v>59.813981916278614</v>
      </c>
      <c r="F143" s="25">
        <f t="shared" si="136"/>
        <v>113.60470966961003</v>
      </c>
      <c r="G143" s="25">
        <f t="shared" si="136"/>
        <v>123.46472575672973</v>
      </c>
      <c r="H143" s="25">
        <f t="shared" si="136"/>
        <v>453.23866599261862</v>
      </c>
      <c r="I143" s="25">
        <f t="shared" si="136"/>
        <v>686.87245628287974</v>
      </c>
      <c r="J143" s="25">
        <f t="shared" si="136"/>
        <v>827.61914767281371</v>
      </c>
      <c r="K143" s="25">
        <f t="shared" si="136"/>
        <v>1549.012253619763</v>
      </c>
      <c r="L143" s="25">
        <f t="shared" si="136"/>
        <v>1236.4530968199961</v>
      </c>
      <c r="M143" s="25">
        <f t="shared" si="136"/>
        <v>1258.0556928533033</v>
      </c>
      <c r="N143" s="25">
        <f t="shared" si="136"/>
        <v>1999.510374768977</v>
      </c>
      <c r="O143" s="25">
        <f t="shared" si="136"/>
        <v>2636.7109210061385</v>
      </c>
      <c r="P143" s="25">
        <f t="shared" si="136"/>
        <v>2406.8637853105438</v>
      </c>
      <c r="Q143" s="25">
        <f t="shared" si="136"/>
        <v>2733.6260366711522</v>
      </c>
      <c r="R143" s="25">
        <f t="shared" si="136"/>
        <v>2595.9882814355387</v>
      </c>
      <c r="S143" s="25">
        <f t="shared" si="136"/>
        <v>2821.3001218633644</v>
      </c>
      <c r="T143" s="25">
        <f t="shared" si="136"/>
        <v>2402.1772917614935</v>
      </c>
      <c r="U143" s="25">
        <f t="shared" si="136"/>
        <v>2388.4922094153053</v>
      </c>
      <c r="V143" s="25">
        <f t="shared" si="136"/>
        <v>2438.2124874204424</v>
      </c>
      <c r="W143" s="25">
        <f t="shared" si="136"/>
        <v>2377.7585618000121</v>
      </c>
      <c r="X143" s="25">
        <f t="shared" si="136"/>
        <v>1378.2575831331005</v>
      </c>
      <c r="Y143" s="25">
        <f t="shared" si="136"/>
        <v>1355.5279043258492</v>
      </c>
      <c r="Z143" s="25">
        <f t="shared" si="136"/>
        <v>1345.3659744717463</v>
      </c>
      <c r="AA143" s="25">
        <f t="shared" si="136"/>
        <v>1296.9149673118354</v>
      </c>
      <c r="AB143" s="25">
        <f t="shared" si="136"/>
        <v>1197.065344725841</v>
      </c>
      <c r="AC143" s="25">
        <f t="shared" si="136"/>
        <v>1382.7145029513242</v>
      </c>
      <c r="AD143" s="25">
        <f t="shared" si="136"/>
        <v>1288.9906852380127</v>
      </c>
      <c r="AE143" s="25">
        <f t="shared" si="136"/>
        <v>1426.5106436585393</v>
      </c>
      <c r="AF143" s="25">
        <f t="shared" si="136"/>
        <v>2402.1772917614935</v>
      </c>
      <c r="AG143" s="25">
        <f t="shared" si="136"/>
        <v>2388.4922094153053</v>
      </c>
      <c r="AH143" s="25">
        <f t="shared" si="136"/>
        <v>2438.2124874204424</v>
      </c>
      <c r="AI143" s="25">
        <f t="shared" si="136"/>
        <v>2377.7585618000121</v>
      </c>
      <c r="AJ143" s="25">
        <f t="shared" si="136"/>
        <v>1378.2575831331005</v>
      </c>
      <c r="AK143" s="25">
        <f t="shared" si="136"/>
        <v>1355.5279043258492</v>
      </c>
      <c r="AL143" s="25">
        <f t="shared" si="136"/>
        <v>1345.3659744717463</v>
      </c>
      <c r="AM143" s="25">
        <f t="shared" si="136"/>
        <v>1296.9149673118354</v>
      </c>
      <c r="AN143" s="25">
        <f t="shared" si="136"/>
        <v>1197.065344725841</v>
      </c>
      <c r="AO143" s="25">
        <f t="shared" si="136"/>
        <v>1382.7145029513242</v>
      </c>
      <c r="AP143" s="25">
        <f t="shared" si="136"/>
        <v>1288.9906852380127</v>
      </c>
      <c r="AQ143" s="25">
        <f t="shared" si="136"/>
        <v>1426.5106436585393</v>
      </c>
      <c r="AR143" s="25">
        <f t="shared" si="136"/>
        <v>2402.1772917614935</v>
      </c>
      <c r="AS143" s="25">
        <f t="shared" si="136"/>
        <v>2388.4922094153053</v>
      </c>
      <c r="AT143" s="25">
        <f t="shared" si="136"/>
        <v>2438.2124874204424</v>
      </c>
      <c r="AU143" s="25">
        <f t="shared" si="136"/>
        <v>2377.7585618000121</v>
      </c>
      <c r="AV143" s="25">
        <f t="shared" si="136"/>
        <v>1378.2575831331005</v>
      </c>
      <c r="AW143" s="25">
        <f t="shared" si="136"/>
        <v>1355.5279043258492</v>
      </c>
      <c r="AX143" s="25">
        <f t="shared" si="136"/>
        <v>1345.3659744717463</v>
      </c>
      <c r="AY143" s="25">
        <f t="shared" si="136"/>
        <v>1296.9149673118354</v>
      </c>
      <c r="AZ143" s="25">
        <f t="shared" si="136"/>
        <v>1197.065344725841</v>
      </c>
      <c r="BA143" s="25">
        <f t="shared" si="136"/>
        <v>1382.7145029513242</v>
      </c>
      <c r="BB143" s="25">
        <f t="shared" si="136"/>
        <v>1288.9906852380127</v>
      </c>
      <c r="BC143" s="25">
        <f t="shared" si="136"/>
        <v>1426.5106436585393</v>
      </c>
      <c r="BD143" s="25">
        <f t="shared" si="136"/>
        <v>2402.1772917614935</v>
      </c>
      <c r="BE143" s="25">
        <f t="shared" si="136"/>
        <v>2388.4922094153053</v>
      </c>
      <c r="BF143" s="25">
        <f t="shared" si="136"/>
        <v>2438.2124874204424</v>
      </c>
      <c r="BG143" s="25">
        <f t="shared" si="136"/>
        <v>2377.7585618000121</v>
      </c>
      <c r="BH143" s="25">
        <f t="shared" si="136"/>
        <v>1378.2575831331005</v>
      </c>
      <c r="BI143" s="25">
        <f t="shared" si="136"/>
        <v>1355.5279043258492</v>
      </c>
      <c r="BJ143" s="25">
        <f t="shared" si="136"/>
        <v>1345.3659744717463</v>
      </c>
      <c r="BK143" s="25">
        <f t="shared" si="136"/>
        <v>1296.9149673118354</v>
      </c>
      <c r="BL143" s="25">
        <f t="shared" si="136"/>
        <v>1197.065344725841</v>
      </c>
      <c r="BM143" s="25">
        <f t="shared" si="136"/>
        <v>1382.7145029513242</v>
      </c>
      <c r="BN143" s="25">
        <f t="shared" si="136"/>
        <v>1288.9906852380127</v>
      </c>
      <c r="BO143" s="25">
        <f t="shared" si="136"/>
        <v>1426.5106436585393</v>
      </c>
      <c r="BP143" s="25">
        <f t="shared" si="136"/>
        <v>2402.1772917614935</v>
      </c>
      <c r="BQ143" s="25">
        <f t="shared" ref="BQ143:CH143" si="137">IF(BQ23=0,0,((BQ5*0.5)+BP23-BQ41)*BQ78*BQ110*BQ$2)</f>
        <v>2388.4922094153053</v>
      </c>
      <c r="BR143" s="25">
        <f t="shared" si="137"/>
        <v>2438.2124874204424</v>
      </c>
      <c r="BS143" s="25">
        <f t="shared" si="137"/>
        <v>2377.7585618000121</v>
      </c>
      <c r="BT143" s="25">
        <f t="shared" si="137"/>
        <v>1378.2575831331005</v>
      </c>
      <c r="BU143" s="25">
        <f t="shared" si="137"/>
        <v>1355.5279043258492</v>
      </c>
      <c r="BV143" s="25">
        <f t="shared" si="137"/>
        <v>1345.3659744717463</v>
      </c>
      <c r="BW143" s="25">
        <f t="shared" si="137"/>
        <v>1296.9149673118354</v>
      </c>
      <c r="BX143" s="25">
        <f t="shared" si="137"/>
        <v>1197.065344725841</v>
      </c>
      <c r="BY143" s="25">
        <f t="shared" si="137"/>
        <v>1382.7145029513242</v>
      </c>
      <c r="BZ143" s="25">
        <f t="shared" si="137"/>
        <v>1288.9906852380127</v>
      </c>
      <c r="CA143" s="25">
        <f t="shared" si="137"/>
        <v>1426.5106436585393</v>
      </c>
      <c r="CB143" s="25">
        <f t="shared" si="137"/>
        <v>2402.1772917614935</v>
      </c>
      <c r="CC143" s="25">
        <f t="shared" si="137"/>
        <v>2388.4922094153053</v>
      </c>
      <c r="CD143" s="25">
        <f t="shared" si="137"/>
        <v>2438.2124874204424</v>
      </c>
      <c r="CE143" s="25">
        <f t="shared" si="137"/>
        <v>2377.7585618000121</v>
      </c>
      <c r="CF143" s="25">
        <f t="shared" si="137"/>
        <v>1378.2575831331005</v>
      </c>
      <c r="CG143" s="25">
        <f t="shared" si="137"/>
        <v>1355.5279043258492</v>
      </c>
      <c r="CH143" s="28">
        <f t="shared" si="137"/>
        <v>1345.3659744717463</v>
      </c>
    </row>
    <row r="144" spans="1:86" hidden="1" x14ac:dyDescent="0.25">
      <c r="A144" s="606"/>
      <c r="B144" s="270" t="s">
        <v>0</v>
      </c>
      <c r="C144" s="25">
        <f t="shared" ref="C144:C155" si="138">IF(C24=0,0,((C6*0.5)-C42)*C79*C111*C$2)</f>
        <v>0</v>
      </c>
      <c r="D144" s="25">
        <f t="shared" ref="D144:M155" si="139">IF(D24=0,0,((D6*0.5)+C24-D42)*D79*D111*D$2)</f>
        <v>0</v>
      </c>
      <c r="E144" s="25">
        <f t="shared" si="139"/>
        <v>0</v>
      </c>
      <c r="F144" s="25">
        <f t="shared" si="139"/>
        <v>0</v>
      </c>
      <c r="G144" s="25">
        <f t="shared" si="139"/>
        <v>0</v>
      </c>
      <c r="H144" s="25">
        <f t="shared" si="139"/>
        <v>0</v>
      </c>
      <c r="I144" s="25">
        <f t="shared" si="139"/>
        <v>0</v>
      </c>
      <c r="J144" s="25">
        <f t="shared" si="139"/>
        <v>0</v>
      </c>
      <c r="K144" s="25">
        <f t="shared" si="139"/>
        <v>0</v>
      </c>
      <c r="L144" s="25">
        <f t="shared" si="139"/>
        <v>0</v>
      </c>
      <c r="M144" s="25">
        <f t="shared" si="139"/>
        <v>0</v>
      </c>
      <c r="N144" s="25">
        <f t="shared" ref="N144:BY144" si="140">IF(N24=0,0,((N6*0.5)+M24-N42)*N79*N111*N$2)</f>
        <v>0</v>
      </c>
      <c r="O144" s="25">
        <f t="shared" si="140"/>
        <v>0</v>
      </c>
      <c r="P144" s="25">
        <f t="shared" si="140"/>
        <v>0</v>
      </c>
      <c r="Q144" s="25">
        <f t="shared" si="140"/>
        <v>0</v>
      </c>
      <c r="R144" s="25">
        <f t="shared" si="140"/>
        <v>0</v>
      </c>
      <c r="S144" s="25">
        <f t="shared" si="140"/>
        <v>0</v>
      </c>
      <c r="T144" s="25">
        <f t="shared" si="140"/>
        <v>0</v>
      </c>
      <c r="U144" s="25">
        <f t="shared" si="140"/>
        <v>0</v>
      </c>
      <c r="V144" s="25">
        <f t="shared" si="140"/>
        <v>0</v>
      </c>
      <c r="W144" s="25">
        <f t="shared" si="140"/>
        <v>0</v>
      </c>
      <c r="X144" s="25">
        <f t="shared" si="140"/>
        <v>0</v>
      </c>
      <c r="Y144" s="25">
        <f t="shared" si="140"/>
        <v>0</v>
      </c>
      <c r="Z144" s="25">
        <f t="shared" si="140"/>
        <v>0</v>
      </c>
      <c r="AA144" s="25">
        <f t="shared" si="140"/>
        <v>0</v>
      </c>
      <c r="AB144" s="25">
        <f t="shared" si="140"/>
        <v>0</v>
      </c>
      <c r="AC144" s="25">
        <f t="shared" si="140"/>
        <v>0</v>
      </c>
      <c r="AD144" s="25">
        <f t="shared" si="140"/>
        <v>0</v>
      </c>
      <c r="AE144" s="25">
        <f t="shared" si="140"/>
        <v>0</v>
      </c>
      <c r="AF144" s="25">
        <f t="shared" si="140"/>
        <v>0</v>
      </c>
      <c r="AG144" s="25">
        <f t="shared" si="140"/>
        <v>0</v>
      </c>
      <c r="AH144" s="25">
        <f t="shared" si="140"/>
        <v>0</v>
      </c>
      <c r="AI144" s="25">
        <f t="shared" si="140"/>
        <v>0</v>
      </c>
      <c r="AJ144" s="25">
        <f t="shared" si="140"/>
        <v>0</v>
      </c>
      <c r="AK144" s="25">
        <f t="shared" si="140"/>
        <v>0</v>
      </c>
      <c r="AL144" s="25">
        <f t="shared" si="140"/>
        <v>0</v>
      </c>
      <c r="AM144" s="25">
        <f t="shared" si="140"/>
        <v>0</v>
      </c>
      <c r="AN144" s="25">
        <f t="shared" si="140"/>
        <v>0</v>
      </c>
      <c r="AO144" s="25">
        <f t="shared" si="140"/>
        <v>0</v>
      </c>
      <c r="AP144" s="25">
        <f t="shared" si="140"/>
        <v>0</v>
      </c>
      <c r="AQ144" s="25">
        <f t="shared" si="140"/>
        <v>0</v>
      </c>
      <c r="AR144" s="25">
        <f t="shared" si="140"/>
        <v>0</v>
      </c>
      <c r="AS144" s="25">
        <f t="shared" si="140"/>
        <v>0</v>
      </c>
      <c r="AT144" s="25">
        <f t="shared" si="140"/>
        <v>0</v>
      </c>
      <c r="AU144" s="25">
        <f t="shared" si="140"/>
        <v>0</v>
      </c>
      <c r="AV144" s="25">
        <f t="shared" si="140"/>
        <v>0</v>
      </c>
      <c r="AW144" s="25">
        <f t="shared" si="140"/>
        <v>0</v>
      </c>
      <c r="AX144" s="25">
        <f t="shared" si="140"/>
        <v>0</v>
      </c>
      <c r="AY144" s="25">
        <f t="shared" si="140"/>
        <v>0</v>
      </c>
      <c r="AZ144" s="25">
        <f t="shared" si="140"/>
        <v>0</v>
      </c>
      <c r="BA144" s="25">
        <f t="shared" si="140"/>
        <v>0</v>
      </c>
      <c r="BB144" s="25">
        <f t="shared" si="140"/>
        <v>0</v>
      </c>
      <c r="BC144" s="25">
        <f t="shared" si="140"/>
        <v>0</v>
      </c>
      <c r="BD144" s="25">
        <f t="shared" si="140"/>
        <v>0</v>
      </c>
      <c r="BE144" s="25">
        <f t="shared" si="140"/>
        <v>0</v>
      </c>
      <c r="BF144" s="25">
        <f t="shared" si="140"/>
        <v>0</v>
      </c>
      <c r="BG144" s="25">
        <f t="shared" si="140"/>
        <v>0</v>
      </c>
      <c r="BH144" s="25">
        <f t="shared" si="140"/>
        <v>0</v>
      </c>
      <c r="BI144" s="25">
        <f t="shared" si="140"/>
        <v>0</v>
      </c>
      <c r="BJ144" s="25">
        <f t="shared" si="140"/>
        <v>0</v>
      </c>
      <c r="BK144" s="25">
        <f t="shared" si="140"/>
        <v>0</v>
      </c>
      <c r="BL144" s="25">
        <f t="shared" si="140"/>
        <v>0</v>
      </c>
      <c r="BM144" s="25">
        <f t="shared" si="140"/>
        <v>0</v>
      </c>
      <c r="BN144" s="25">
        <f t="shared" si="140"/>
        <v>0</v>
      </c>
      <c r="BO144" s="25">
        <f t="shared" si="140"/>
        <v>0</v>
      </c>
      <c r="BP144" s="25">
        <f t="shared" si="140"/>
        <v>0</v>
      </c>
      <c r="BQ144" s="25">
        <f t="shared" si="140"/>
        <v>0</v>
      </c>
      <c r="BR144" s="25">
        <f t="shared" si="140"/>
        <v>0</v>
      </c>
      <c r="BS144" s="25">
        <f t="shared" si="140"/>
        <v>0</v>
      </c>
      <c r="BT144" s="25">
        <f t="shared" si="140"/>
        <v>0</v>
      </c>
      <c r="BU144" s="25">
        <f t="shared" si="140"/>
        <v>0</v>
      </c>
      <c r="BV144" s="25">
        <f t="shared" si="140"/>
        <v>0</v>
      </c>
      <c r="BW144" s="25">
        <f t="shared" si="140"/>
        <v>0</v>
      </c>
      <c r="BX144" s="25">
        <f t="shared" si="140"/>
        <v>0</v>
      </c>
      <c r="BY144" s="25">
        <f t="shared" si="140"/>
        <v>0</v>
      </c>
      <c r="BZ144" s="25">
        <f t="shared" ref="BZ144:CH144" si="141">IF(BZ24=0,0,((BZ6*0.5)+BY24-BZ42)*BZ79*BZ111*BZ$2)</f>
        <v>0</v>
      </c>
      <c r="CA144" s="25">
        <f t="shared" si="141"/>
        <v>0</v>
      </c>
      <c r="CB144" s="25">
        <f t="shared" si="141"/>
        <v>0</v>
      </c>
      <c r="CC144" s="25">
        <f t="shared" si="141"/>
        <v>0</v>
      </c>
      <c r="CD144" s="25">
        <f t="shared" si="141"/>
        <v>0</v>
      </c>
      <c r="CE144" s="25">
        <f t="shared" si="141"/>
        <v>0</v>
      </c>
      <c r="CF144" s="25">
        <f t="shared" si="141"/>
        <v>0</v>
      </c>
      <c r="CG144" s="25">
        <f t="shared" si="141"/>
        <v>0</v>
      </c>
      <c r="CH144" s="28">
        <f t="shared" si="141"/>
        <v>0</v>
      </c>
    </row>
    <row r="145" spans="1:86" hidden="1" x14ac:dyDescent="0.25">
      <c r="A145" s="606"/>
      <c r="B145" s="270" t="s">
        <v>21</v>
      </c>
      <c r="C145" s="25">
        <f t="shared" si="138"/>
        <v>0</v>
      </c>
      <c r="D145" s="25">
        <f t="shared" si="139"/>
        <v>0</v>
      </c>
      <c r="E145" s="25">
        <f t="shared" si="139"/>
        <v>0</v>
      </c>
      <c r="F145" s="25">
        <f t="shared" si="139"/>
        <v>0</v>
      </c>
      <c r="G145" s="25">
        <f t="shared" si="139"/>
        <v>25.905643163897359</v>
      </c>
      <c r="H145" s="25">
        <f t="shared" si="139"/>
        <v>92.780246406670557</v>
      </c>
      <c r="I145" s="25">
        <f t="shared" si="139"/>
        <v>92.762664678271008</v>
      </c>
      <c r="J145" s="25">
        <f t="shared" si="139"/>
        <v>143.97776405221512</v>
      </c>
      <c r="K145" s="25">
        <f t="shared" si="139"/>
        <v>210.42783205517736</v>
      </c>
      <c r="L145" s="25">
        <f t="shared" si="139"/>
        <v>147.19583876054998</v>
      </c>
      <c r="M145" s="25">
        <f t="shared" si="139"/>
        <v>241.4640563896736</v>
      </c>
      <c r="N145" s="25">
        <f t="shared" ref="N145:BY145" si="142">IF(N25=0,0,((N7*0.5)+M25-N43)*N80*N112*N$2)</f>
        <v>347.56238160422777</v>
      </c>
      <c r="O145" s="25">
        <f t="shared" si="142"/>
        <v>360.2419823868978</v>
      </c>
      <c r="P145" s="25">
        <f t="shared" si="142"/>
        <v>327.7179015502997</v>
      </c>
      <c r="Q145" s="25">
        <f t="shared" si="142"/>
        <v>349.07109979912445</v>
      </c>
      <c r="R145" s="25">
        <f t="shared" si="142"/>
        <v>326.34650859925949</v>
      </c>
      <c r="S145" s="25">
        <f t="shared" si="142"/>
        <v>389.88601068540436</v>
      </c>
      <c r="T145" s="25">
        <f t="shared" si="142"/>
        <v>91.913132062915281</v>
      </c>
      <c r="U145" s="25">
        <f t="shared" si="142"/>
        <v>91.713820437221855</v>
      </c>
      <c r="V145" s="25">
        <f t="shared" si="142"/>
        <v>93.802363980950062</v>
      </c>
      <c r="W145" s="25">
        <f t="shared" si="142"/>
        <v>89.683014805994659</v>
      </c>
      <c r="X145" s="25">
        <f t="shared" si="142"/>
        <v>51.689959465932326</v>
      </c>
      <c r="Y145" s="25">
        <f t="shared" si="142"/>
        <v>50.533812645108654</v>
      </c>
      <c r="Z145" s="25">
        <f t="shared" si="142"/>
        <v>50.027911367693939</v>
      </c>
      <c r="AA145" s="25">
        <f t="shared" si="142"/>
        <v>47.950320441609932</v>
      </c>
      <c r="AB145" s="25">
        <f t="shared" si="142"/>
        <v>44.088810179078003</v>
      </c>
      <c r="AC145" s="25">
        <f t="shared" si="142"/>
        <v>47.63876333760156</v>
      </c>
      <c r="AD145" s="25">
        <f t="shared" si="142"/>
        <v>44.05825331230119</v>
      </c>
      <c r="AE145" s="25">
        <f t="shared" si="142"/>
        <v>53.510122028766418</v>
      </c>
      <c r="AF145" s="25">
        <f t="shared" si="142"/>
        <v>91.913132062915281</v>
      </c>
      <c r="AG145" s="25">
        <f t="shared" si="142"/>
        <v>91.713820437221855</v>
      </c>
      <c r="AH145" s="25">
        <f t="shared" si="142"/>
        <v>93.802363980950062</v>
      </c>
      <c r="AI145" s="25">
        <f t="shared" si="142"/>
        <v>89.683014805994659</v>
      </c>
      <c r="AJ145" s="25">
        <f t="shared" si="142"/>
        <v>51.689959465932326</v>
      </c>
      <c r="AK145" s="25">
        <f t="shared" si="142"/>
        <v>50.533812645108654</v>
      </c>
      <c r="AL145" s="25">
        <f t="shared" si="142"/>
        <v>50.027911367693939</v>
      </c>
      <c r="AM145" s="25">
        <f t="shared" si="142"/>
        <v>47.950320441609932</v>
      </c>
      <c r="AN145" s="25">
        <f t="shared" si="142"/>
        <v>44.088810179078003</v>
      </c>
      <c r="AO145" s="25">
        <f t="shared" si="142"/>
        <v>47.63876333760156</v>
      </c>
      <c r="AP145" s="25">
        <f t="shared" si="142"/>
        <v>44.05825331230119</v>
      </c>
      <c r="AQ145" s="25">
        <f t="shared" si="142"/>
        <v>53.510122028766418</v>
      </c>
      <c r="AR145" s="25">
        <f t="shared" si="142"/>
        <v>91.913132062915281</v>
      </c>
      <c r="AS145" s="25">
        <f t="shared" si="142"/>
        <v>91.713820437221855</v>
      </c>
      <c r="AT145" s="25">
        <f t="shared" si="142"/>
        <v>93.802363980950062</v>
      </c>
      <c r="AU145" s="25">
        <f t="shared" si="142"/>
        <v>89.683014805994659</v>
      </c>
      <c r="AV145" s="25">
        <f t="shared" si="142"/>
        <v>51.689959465932326</v>
      </c>
      <c r="AW145" s="25">
        <f t="shared" si="142"/>
        <v>50.533812645108654</v>
      </c>
      <c r="AX145" s="25">
        <f t="shared" si="142"/>
        <v>50.027911367693939</v>
      </c>
      <c r="AY145" s="25">
        <f t="shared" si="142"/>
        <v>47.950320441609932</v>
      </c>
      <c r="AZ145" s="25">
        <f t="shared" si="142"/>
        <v>44.088810179078003</v>
      </c>
      <c r="BA145" s="25">
        <f t="shared" si="142"/>
        <v>47.63876333760156</v>
      </c>
      <c r="BB145" s="25">
        <f t="shared" si="142"/>
        <v>44.05825331230119</v>
      </c>
      <c r="BC145" s="25">
        <f t="shared" si="142"/>
        <v>53.510122028766418</v>
      </c>
      <c r="BD145" s="25">
        <f t="shared" si="142"/>
        <v>91.913132062915281</v>
      </c>
      <c r="BE145" s="25">
        <f t="shared" si="142"/>
        <v>91.713820437221855</v>
      </c>
      <c r="BF145" s="25">
        <f t="shared" si="142"/>
        <v>93.802363980950062</v>
      </c>
      <c r="BG145" s="25">
        <f t="shared" si="142"/>
        <v>89.683014805994659</v>
      </c>
      <c r="BH145" s="25">
        <f t="shared" si="142"/>
        <v>51.689959465932326</v>
      </c>
      <c r="BI145" s="25">
        <f t="shared" si="142"/>
        <v>50.533812645108654</v>
      </c>
      <c r="BJ145" s="25">
        <f t="shared" si="142"/>
        <v>50.027911367693939</v>
      </c>
      <c r="BK145" s="25">
        <f t="shared" si="142"/>
        <v>47.950320441609932</v>
      </c>
      <c r="BL145" s="25">
        <f t="shared" si="142"/>
        <v>44.088810179078003</v>
      </c>
      <c r="BM145" s="25">
        <f t="shared" si="142"/>
        <v>47.63876333760156</v>
      </c>
      <c r="BN145" s="25">
        <f t="shared" si="142"/>
        <v>44.05825331230119</v>
      </c>
      <c r="BO145" s="25">
        <f t="shared" si="142"/>
        <v>53.510122028766418</v>
      </c>
      <c r="BP145" s="25">
        <f t="shared" si="142"/>
        <v>91.913132062915281</v>
      </c>
      <c r="BQ145" s="25">
        <f t="shared" si="142"/>
        <v>91.713820437221855</v>
      </c>
      <c r="BR145" s="25">
        <f t="shared" si="142"/>
        <v>93.802363980950062</v>
      </c>
      <c r="BS145" s="25">
        <f t="shared" si="142"/>
        <v>89.683014805994659</v>
      </c>
      <c r="BT145" s="25">
        <f t="shared" si="142"/>
        <v>51.689959465932326</v>
      </c>
      <c r="BU145" s="25">
        <f t="shared" si="142"/>
        <v>50.533812645108654</v>
      </c>
      <c r="BV145" s="25">
        <f t="shared" si="142"/>
        <v>50.027911367693939</v>
      </c>
      <c r="BW145" s="25">
        <f t="shared" si="142"/>
        <v>47.950320441609932</v>
      </c>
      <c r="BX145" s="25">
        <f t="shared" si="142"/>
        <v>44.088810179078003</v>
      </c>
      <c r="BY145" s="25">
        <f t="shared" si="142"/>
        <v>47.63876333760156</v>
      </c>
      <c r="BZ145" s="25">
        <f t="shared" ref="BZ145:CH145" si="143">IF(BZ25=0,0,((BZ7*0.5)+BY25-BZ43)*BZ80*BZ112*BZ$2)</f>
        <v>44.05825331230119</v>
      </c>
      <c r="CA145" s="25">
        <f t="shared" si="143"/>
        <v>53.510122028766418</v>
      </c>
      <c r="CB145" s="25">
        <f t="shared" si="143"/>
        <v>91.913132062915281</v>
      </c>
      <c r="CC145" s="25">
        <f t="shared" si="143"/>
        <v>91.713820437221855</v>
      </c>
      <c r="CD145" s="25">
        <f t="shared" si="143"/>
        <v>93.802363980950062</v>
      </c>
      <c r="CE145" s="25">
        <f t="shared" si="143"/>
        <v>89.683014805994659</v>
      </c>
      <c r="CF145" s="25">
        <f t="shared" si="143"/>
        <v>51.689959465932326</v>
      </c>
      <c r="CG145" s="25">
        <f t="shared" si="143"/>
        <v>50.533812645108654</v>
      </c>
      <c r="CH145" s="28">
        <f t="shared" si="143"/>
        <v>50.027911367693939</v>
      </c>
    </row>
    <row r="146" spans="1:86" hidden="1" x14ac:dyDescent="0.25">
      <c r="A146" s="606"/>
      <c r="B146" s="270" t="s">
        <v>1</v>
      </c>
      <c r="C146" s="25">
        <f t="shared" si="138"/>
        <v>0</v>
      </c>
      <c r="D146" s="25">
        <f t="shared" si="139"/>
        <v>0.31936214535125712</v>
      </c>
      <c r="E146" s="25">
        <f t="shared" si="139"/>
        <v>97.019176286012041</v>
      </c>
      <c r="F146" s="25">
        <f t="shared" si="139"/>
        <v>627.66932836342801</v>
      </c>
      <c r="G146" s="25">
        <f t="shared" si="139"/>
        <v>2453.468764183368</v>
      </c>
      <c r="H146" s="25">
        <f t="shared" si="139"/>
        <v>19576.783463144213</v>
      </c>
      <c r="I146" s="25">
        <f t="shared" si="139"/>
        <v>30398.562028379762</v>
      </c>
      <c r="J146" s="25">
        <f t="shared" si="139"/>
        <v>32606.601813620149</v>
      </c>
      <c r="K146" s="25">
        <f t="shared" si="139"/>
        <v>17273.722398684</v>
      </c>
      <c r="L146" s="25">
        <f t="shared" si="139"/>
        <v>2428.7794786539421</v>
      </c>
      <c r="M146" s="25">
        <f t="shared" si="139"/>
        <v>936.02987329341931</v>
      </c>
      <c r="N146" s="25">
        <f t="shared" ref="N146:BY146" si="144">IF(N26=0,0,((N8*0.5)+M26-N44)*N81*N113*N$2)</f>
        <v>12.121128901061869</v>
      </c>
      <c r="O146" s="25">
        <f t="shared" si="144"/>
        <v>1.2382498557652222</v>
      </c>
      <c r="P146" s="25">
        <f t="shared" si="144"/>
        <v>50.92165466724812</v>
      </c>
      <c r="Q146" s="25">
        <f t="shared" si="144"/>
        <v>1563.9633412152984</v>
      </c>
      <c r="R146" s="25">
        <f t="shared" si="144"/>
        <v>5217.057310214971</v>
      </c>
      <c r="S146" s="25">
        <f t="shared" si="144"/>
        <v>15757.953289606616</v>
      </c>
      <c r="T146" s="25">
        <f t="shared" si="144"/>
        <v>19018.110153151978</v>
      </c>
      <c r="U146" s="25">
        <f t="shared" si="144"/>
        <v>24458.584117474089</v>
      </c>
      <c r="V146" s="25">
        <f t="shared" si="144"/>
        <v>23578.000673351122</v>
      </c>
      <c r="W146" s="25">
        <f t="shared" si="144"/>
        <v>9855.2329625406564</v>
      </c>
      <c r="X146" s="25">
        <f t="shared" si="144"/>
        <v>1017.6722197935957</v>
      </c>
      <c r="Y146" s="25">
        <f t="shared" si="144"/>
        <v>301.00092755963476</v>
      </c>
      <c r="Z146" s="25">
        <f t="shared" si="144"/>
        <v>2.8329646585914157</v>
      </c>
      <c r="AA146" s="25">
        <f t="shared" si="144"/>
        <v>0.23467447800605465</v>
      </c>
      <c r="AB146" s="25">
        <f t="shared" si="144"/>
        <v>10.036266506487065</v>
      </c>
      <c r="AC146" s="25">
        <f t="shared" si="144"/>
        <v>304.93338331702523</v>
      </c>
      <c r="AD146" s="25">
        <f t="shared" si="144"/>
        <v>1053.6908293116062</v>
      </c>
      <c r="AE146" s="25">
        <f t="shared" si="144"/>
        <v>3250.1824391758373</v>
      </c>
      <c r="AF146" s="25">
        <f t="shared" si="144"/>
        <v>19018.110153151978</v>
      </c>
      <c r="AG146" s="25">
        <f t="shared" si="144"/>
        <v>24458.584117474089</v>
      </c>
      <c r="AH146" s="25">
        <f t="shared" si="144"/>
        <v>23578.000673351122</v>
      </c>
      <c r="AI146" s="25">
        <f t="shared" si="144"/>
        <v>9855.2329625406564</v>
      </c>
      <c r="AJ146" s="25">
        <f t="shared" si="144"/>
        <v>1017.6722197935957</v>
      </c>
      <c r="AK146" s="25">
        <f t="shared" si="144"/>
        <v>301.00092755963476</v>
      </c>
      <c r="AL146" s="25">
        <f t="shared" si="144"/>
        <v>2.8329646585914157</v>
      </c>
      <c r="AM146" s="25">
        <f t="shared" si="144"/>
        <v>0.23467447800605465</v>
      </c>
      <c r="AN146" s="25">
        <f t="shared" si="144"/>
        <v>10.036266506487065</v>
      </c>
      <c r="AO146" s="25">
        <f t="shared" si="144"/>
        <v>304.93338331702523</v>
      </c>
      <c r="AP146" s="25">
        <f t="shared" si="144"/>
        <v>1053.6908293116062</v>
      </c>
      <c r="AQ146" s="25">
        <f t="shared" si="144"/>
        <v>3250.1824391758373</v>
      </c>
      <c r="AR146" s="25">
        <f t="shared" si="144"/>
        <v>19018.110153151978</v>
      </c>
      <c r="AS146" s="25">
        <f t="shared" si="144"/>
        <v>24458.584117474089</v>
      </c>
      <c r="AT146" s="25">
        <f t="shared" si="144"/>
        <v>23578.000673351122</v>
      </c>
      <c r="AU146" s="25">
        <f t="shared" si="144"/>
        <v>9855.2329625406564</v>
      </c>
      <c r="AV146" s="25">
        <f t="shared" si="144"/>
        <v>1017.6722197935957</v>
      </c>
      <c r="AW146" s="25">
        <f t="shared" si="144"/>
        <v>301.00092755963476</v>
      </c>
      <c r="AX146" s="25">
        <f t="shared" si="144"/>
        <v>2.8329646585914157</v>
      </c>
      <c r="AY146" s="25">
        <f t="shared" si="144"/>
        <v>0.23467447800605465</v>
      </c>
      <c r="AZ146" s="25">
        <f t="shared" si="144"/>
        <v>10.036266506487065</v>
      </c>
      <c r="BA146" s="25">
        <f t="shared" si="144"/>
        <v>304.93338331702523</v>
      </c>
      <c r="BB146" s="25">
        <f t="shared" si="144"/>
        <v>1053.6908293116062</v>
      </c>
      <c r="BC146" s="25">
        <f t="shared" si="144"/>
        <v>3250.1824391758373</v>
      </c>
      <c r="BD146" s="25">
        <f t="shared" si="144"/>
        <v>19018.110153151978</v>
      </c>
      <c r="BE146" s="25">
        <f t="shared" si="144"/>
        <v>24458.584117474089</v>
      </c>
      <c r="BF146" s="25">
        <f t="shared" si="144"/>
        <v>23578.000673351122</v>
      </c>
      <c r="BG146" s="25">
        <f t="shared" si="144"/>
        <v>9855.2329625406564</v>
      </c>
      <c r="BH146" s="25">
        <f t="shared" si="144"/>
        <v>1017.6722197935957</v>
      </c>
      <c r="BI146" s="25">
        <f t="shared" si="144"/>
        <v>301.00092755963476</v>
      </c>
      <c r="BJ146" s="25">
        <f t="shared" si="144"/>
        <v>2.8329646585914157</v>
      </c>
      <c r="BK146" s="25">
        <f t="shared" si="144"/>
        <v>0.23467447800605465</v>
      </c>
      <c r="BL146" s="25">
        <f t="shared" si="144"/>
        <v>10.036266506487065</v>
      </c>
      <c r="BM146" s="25">
        <f t="shared" si="144"/>
        <v>304.93338331702523</v>
      </c>
      <c r="BN146" s="25">
        <f t="shared" si="144"/>
        <v>1053.6908293116062</v>
      </c>
      <c r="BO146" s="25">
        <f t="shared" si="144"/>
        <v>3250.1824391758373</v>
      </c>
      <c r="BP146" s="25">
        <f t="shared" si="144"/>
        <v>19018.110153151978</v>
      </c>
      <c r="BQ146" s="25">
        <f t="shared" si="144"/>
        <v>24458.584117474089</v>
      </c>
      <c r="BR146" s="25">
        <f t="shared" si="144"/>
        <v>23578.000673351122</v>
      </c>
      <c r="BS146" s="25">
        <f t="shared" si="144"/>
        <v>9855.2329625406564</v>
      </c>
      <c r="BT146" s="25">
        <f t="shared" si="144"/>
        <v>1017.6722197935957</v>
      </c>
      <c r="BU146" s="25">
        <f t="shared" si="144"/>
        <v>301.00092755963476</v>
      </c>
      <c r="BV146" s="25">
        <f t="shared" si="144"/>
        <v>2.8329646585914157</v>
      </c>
      <c r="BW146" s="25">
        <f t="shared" si="144"/>
        <v>0.23467447800605465</v>
      </c>
      <c r="BX146" s="25">
        <f t="shared" si="144"/>
        <v>10.036266506487065</v>
      </c>
      <c r="BY146" s="25">
        <f t="shared" si="144"/>
        <v>304.93338331702523</v>
      </c>
      <c r="BZ146" s="25">
        <f t="shared" ref="BZ146:CH146" si="145">IF(BZ26=0,0,((BZ8*0.5)+BY26-BZ44)*BZ81*BZ113*BZ$2)</f>
        <v>1053.6908293116062</v>
      </c>
      <c r="CA146" s="25">
        <f t="shared" si="145"/>
        <v>3250.1824391758373</v>
      </c>
      <c r="CB146" s="25">
        <f t="shared" si="145"/>
        <v>19018.110153151978</v>
      </c>
      <c r="CC146" s="25">
        <f t="shared" si="145"/>
        <v>24458.584117474089</v>
      </c>
      <c r="CD146" s="25">
        <f t="shared" si="145"/>
        <v>23578.000673351122</v>
      </c>
      <c r="CE146" s="25">
        <f t="shared" si="145"/>
        <v>9855.2329625406564</v>
      </c>
      <c r="CF146" s="25">
        <f t="shared" si="145"/>
        <v>1017.6722197935957</v>
      </c>
      <c r="CG146" s="25">
        <f t="shared" si="145"/>
        <v>301.00092755963476</v>
      </c>
      <c r="CH146" s="28">
        <f t="shared" si="145"/>
        <v>2.8329646585914157</v>
      </c>
    </row>
    <row r="147" spans="1:86" hidden="1" x14ac:dyDescent="0.25">
      <c r="A147" s="606"/>
      <c r="B147" s="270" t="s">
        <v>22</v>
      </c>
      <c r="C147" s="25">
        <f t="shared" si="138"/>
        <v>0</v>
      </c>
      <c r="D147" s="25">
        <f t="shared" si="139"/>
        <v>0</v>
      </c>
      <c r="E147" s="25">
        <f t="shared" si="139"/>
        <v>0</v>
      </c>
      <c r="F147" s="25">
        <f t="shared" si="139"/>
        <v>0</v>
      </c>
      <c r="G147" s="25">
        <f t="shared" si="139"/>
        <v>0</v>
      </c>
      <c r="H147" s="25">
        <f t="shared" si="139"/>
        <v>0</v>
      </c>
      <c r="I147" s="25">
        <f t="shared" si="139"/>
        <v>0</v>
      </c>
      <c r="J147" s="25">
        <f t="shared" si="139"/>
        <v>0</v>
      </c>
      <c r="K147" s="25">
        <f t="shared" si="139"/>
        <v>0</v>
      </c>
      <c r="L147" s="25">
        <f t="shared" si="139"/>
        <v>0</v>
      </c>
      <c r="M147" s="25">
        <f t="shared" si="139"/>
        <v>0</v>
      </c>
      <c r="N147" s="25">
        <f t="shared" ref="N147:BY147" si="146">IF(N27=0,0,((N9*0.5)+M27-N45)*N82*N114*N$2)</f>
        <v>0</v>
      </c>
      <c r="O147" s="25">
        <f t="shared" si="146"/>
        <v>0</v>
      </c>
      <c r="P147" s="25">
        <f t="shared" si="146"/>
        <v>0</v>
      </c>
      <c r="Q147" s="25">
        <f t="shared" si="146"/>
        <v>0</v>
      </c>
      <c r="R147" s="25">
        <f t="shared" si="146"/>
        <v>0</v>
      </c>
      <c r="S147" s="25">
        <f t="shared" si="146"/>
        <v>0</v>
      </c>
      <c r="T147" s="25">
        <f t="shared" si="146"/>
        <v>0</v>
      </c>
      <c r="U147" s="25">
        <f t="shared" si="146"/>
        <v>0</v>
      </c>
      <c r="V147" s="25">
        <f t="shared" si="146"/>
        <v>0</v>
      </c>
      <c r="W147" s="25">
        <f t="shared" si="146"/>
        <v>0</v>
      </c>
      <c r="X147" s="25">
        <f t="shared" si="146"/>
        <v>0</v>
      </c>
      <c r="Y147" s="25">
        <f t="shared" si="146"/>
        <v>0</v>
      </c>
      <c r="Z147" s="25">
        <f t="shared" si="146"/>
        <v>0</v>
      </c>
      <c r="AA147" s="25">
        <f t="shared" si="146"/>
        <v>0</v>
      </c>
      <c r="AB147" s="25">
        <f t="shared" si="146"/>
        <v>0</v>
      </c>
      <c r="AC147" s="25">
        <f t="shared" si="146"/>
        <v>0</v>
      </c>
      <c r="AD147" s="25">
        <f t="shared" si="146"/>
        <v>0</v>
      </c>
      <c r="AE147" s="25">
        <f t="shared" si="146"/>
        <v>0</v>
      </c>
      <c r="AF147" s="25">
        <f t="shared" si="146"/>
        <v>0</v>
      </c>
      <c r="AG147" s="25">
        <f t="shared" si="146"/>
        <v>0</v>
      </c>
      <c r="AH147" s="25">
        <f t="shared" si="146"/>
        <v>0</v>
      </c>
      <c r="AI147" s="25">
        <f t="shared" si="146"/>
        <v>0</v>
      </c>
      <c r="AJ147" s="25">
        <f t="shared" si="146"/>
        <v>0</v>
      </c>
      <c r="AK147" s="25">
        <f t="shared" si="146"/>
        <v>0</v>
      </c>
      <c r="AL147" s="25">
        <f t="shared" si="146"/>
        <v>0</v>
      </c>
      <c r="AM147" s="25">
        <f t="shared" si="146"/>
        <v>0</v>
      </c>
      <c r="AN147" s="25">
        <f t="shared" si="146"/>
        <v>0</v>
      </c>
      <c r="AO147" s="25">
        <f t="shared" si="146"/>
        <v>0</v>
      </c>
      <c r="AP147" s="25">
        <f t="shared" si="146"/>
        <v>0</v>
      </c>
      <c r="AQ147" s="25">
        <f t="shared" si="146"/>
        <v>0</v>
      </c>
      <c r="AR147" s="25">
        <f t="shared" si="146"/>
        <v>0</v>
      </c>
      <c r="AS147" s="25">
        <f t="shared" si="146"/>
        <v>0</v>
      </c>
      <c r="AT147" s="25">
        <f t="shared" si="146"/>
        <v>0</v>
      </c>
      <c r="AU147" s="25">
        <f t="shared" si="146"/>
        <v>0</v>
      </c>
      <c r="AV147" s="25">
        <f t="shared" si="146"/>
        <v>0</v>
      </c>
      <c r="AW147" s="25">
        <f t="shared" si="146"/>
        <v>0</v>
      </c>
      <c r="AX147" s="25">
        <f t="shared" si="146"/>
        <v>0</v>
      </c>
      <c r="AY147" s="25">
        <f t="shared" si="146"/>
        <v>0</v>
      </c>
      <c r="AZ147" s="25">
        <f t="shared" si="146"/>
        <v>0</v>
      </c>
      <c r="BA147" s="25">
        <f t="shared" si="146"/>
        <v>0</v>
      </c>
      <c r="BB147" s="25">
        <f t="shared" si="146"/>
        <v>0</v>
      </c>
      <c r="BC147" s="25">
        <f t="shared" si="146"/>
        <v>0</v>
      </c>
      <c r="BD147" s="25">
        <f t="shared" si="146"/>
        <v>0</v>
      </c>
      <c r="BE147" s="25">
        <f t="shared" si="146"/>
        <v>0</v>
      </c>
      <c r="BF147" s="25">
        <f t="shared" si="146"/>
        <v>0</v>
      </c>
      <c r="BG147" s="25">
        <f t="shared" si="146"/>
        <v>0</v>
      </c>
      <c r="BH147" s="25">
        <f t="shared" si="146"/>
        <v>0</v>
      </c>
      <c r="BI147" s="25">
        <f t="shared" si="146"/>
        <v>0</v>
      </c>
      <c r="BJ147" s="25">
        <f t="shared" si="146"/>
        <v>0</v>
      </c>
      <c r="BK147" s="25">
        <f t="shared" si="146"/>
        <v>0</v>
      </c>
      <c r="BL147" s="25">
        <f t="shared" si="146"/>
        <v>0</v>
      </c>
      <c r="BM147" s="25">
        <f t="shared" si="146"/>
        <v>0</v>
      </c>
      <c r="BN147" s="25">
        <f t="shared" si="146"/>
        <v>0</v>
      </c>
      <c r="BO147" s="25">
        <f t="shared" si="146"/>
        <v>0</v>
      </c>
      <c r="BP147" s="25">
        <f t="shared" si="146"/>
        <v>0</v>
      </c>
      <c r="BQ147" s="25">
        <f t="shared" si="146"/>
        <v>0</v>
      </c>
      <c r="BR147" s="25">
        <f t="shared" si="146"/>
        <v>0</v>
      </c>
      <c r="BS147" s="25">
        <f t="shared" si="146"/>
        <v>0</v>
      </c>
      <c r="BT147" s="25">
        <f t="shared" si="146"/>
        <v>0</v>
      </c>
      <c r="BU147" s="25">
        <f t="shared" si="146"/>
        <v>0</v>
      </c>
      <c r="BV147" s="25">
        <f t="shared" si="146"/>
        <v>0</v>
      </c>
      <c r="BW147" s="25">
        <f t="shared" si="146"/>
        <v>0</v>
      </c>
      <c r="BX147" s="25">
        <f t="shared" si="146"/>
        <v>0</v>
      </c>
      <c r="BY147" s="25">
        <f t="shared" si="146"/>
        <v>0</v>
      </c>
      <c r="BZ147" s="25">
        <f t="shared" ref="BZ147:CH147" si="147">IF(BZ27=0,0,((BZ9*0.5)+BY27-BZ45)*BZ82*BZ114*BZ$2)</f>
        <v>0</v>
      </c>
      <c r="CA147" s="25">
        <f t="shared" si="147"/>
        <v>0</v>
      </c>
      <c r="CB147" s="25">
        <f t="shared" si="147"/>
        <v>0</v>
      </c>
      <c r="CC147" s="25">
        <f t="shared" si="147"/>
        <v>0</v>
      </c>
      <c r="CD147" s="25">
        <f t="shared" si="147"/>
        <v>0</v>
      </c>
      <c r="CE147" s="25">
        <f t="shared" si="147"/>
        <v>0</v>
      </c>
      <c r="CF147" s="25">
        <f t="shared" si="147"/>
        <v>0</v>
      </c>
      <c r="CG147" s="25">
        <f t="shared" si="147"/>
        <v>0</v>
      </c>
      <c r="CH147" s="28">
        <f t="shared" si="147"/>
        <v>0</v>
      </c>
    </row>
    <row r="148" spans="1:86" hidden="1" x14ac:dyDescent="0.25">
      <c r="A148" s="606"/>
      <c r="B148" s="89" t="s">
        <v>9</v>
      </c>
      <c r="C148" s="25">
        <f t="shared" si="138"/>
        <v>0</v>
      </c>
      <c r="D148" s="25">
        <f t="shared" si="139"/>
        <v>0</v>
      </c>
      <c r="E148" s="25">
        <f t="shared" si="139"/>
        <v>0</v>
      </c>
      <c r="F148" s="25">
        <f t="shared" si="139"/>
        <v>0</v>
      </c>
      <c r="G148" s="25">
        <f t="shared" si="139"/>
        <v>0</v>
      </c>
      <c r="H148" s="25">
        <f t="shared" si="139"/>
        <v>0</v>
      </c>
      <c r="I148" s="25">
        <f t="shared" si="139"/>
        <v>0</v>
      </c>
      <c r="J148" s="25">
        <f t="shared" si="139"/>
        <v>0</v>
      </c>
      <c r="K148" s="25">
        <f t="shared" si="139"/>
        <v>0</v>
      </c>
      <c r="L148" s="25">
        <f t="shared" si="139"/>
        <v>0</v>
      </c>
      <c r="M148" s="25">
        <f t="shared" si="139"/>
        <v>0</v>
      </c>
      <c r="N148" s="25">
        <f t="shared" ref="N148:BY148" si="148">IF(N28=0,0,((N10*0.5)+M28-N46)*N83*N115*N$2)</f>
        <v>0</v>
      </c>
      <c r="O148" s="25">
        <f t="shared" si="148"/>
        <v>0</v>
      </c>
      <c r="P148" s="25">
        <f t="shared" si="148"/>
        <v>0</v>
      </c>
      <c r="Q148" s="25">
        <f t="shared" si="148"/>
        <v>0</v>
      </c>
      <c r="R148" s="25">
        <f t="shared" si="148"/>
        <v>0</v>
      </c>
      <c r="S148" s="25">
        <f t="shared" si="148"/>
        <v>0</v>
      </c>
      <c r="T148" s="25">
        <f t="shared" si="148"/>
        <v>0</v>
      </c>
      <c r="U148" s="25">
        <f t="shared" si="148"/>
        <v>0</v>
      </c>
      <c r="V148" s="25">
        <f t="shared" si="148"/>
        <v>0</v>
      </c>
      <c r="W148" s="25">
        <f t="shared" si="148"/>
        <v>0</v>
      </c>
      <c r="X148" s="25">
        <f t="shared" si="148"/>
        <v>0</v>
      </c>
      <c r="Y148" s="25">
        <f t="shared" si="148"/>
        <v>0</v>
      </c>
      <c r="Z148" s="25">
        <f t="shared" si="148"/>
        <v>0</v>
      </c>
      <c r="AA148" s="25">
        <f t="shared" si="148"/>
        <v>0</v>
      </c>
      <c r="AB148" s="25">
        <f t="shared" si="148"/>
        <v>0</v>
      </c>
      <c r="AC148" s="25">
        <f t="shared" si="148"/>
        <v>0</v>
      </c>
      <c r="AD148" s="25">
        <f t="shared" si="148"/>
        <v>0</v>
      </c>
      <c r="AE148" s="25">
        <f t="shared" si="148"/>
        <v>0</v>
      </c>
      <c r="AF148" s="25">
        <f t="shared" si="148"/>
        <v>0</v>
      </c>
      <c r="AG148" s="25">
        <f t="shared" si="148"/>
        <v>0</v>
      </c>
      <c r="AH148" s="25">
        <f t="shared" si="148"/>
        <v>0</v>
      </c>
      <c r="AI148" s="25">
        <f t="shared" si="148"/>
        <v>0</v>
      </c>
      <c r="AJ148" s="25">
        <f t="shared" si="148"/>
        <v>0</v>
      </c>
      <c r="AK148" s="25">
        <f t="shared" si="148"/>
        <v>0</v>
      </c>
      <c r="AL148" s="25">
        <f t="shared" si="148"/>
        <v>0</v>
      </c>
      <c r="AM148" s="25">
        <f t="shared" si="148"/>
        <v>0</v>
      </c>
      <c r="AN148" s="25">
        <f t="shared" si="148"/>
        <v>0</v>
      </c>
      <c r="AO148" s="25">
        <f t="shared" si="148"/>
        <v>0</v>
      </c>
      <c r="AP148" s="25">
        <f t="shared" si="148"/>
        <v>0</v>
      </c>
      <c r="AQ148" s="25">
        <f t="shared" si="148"/>
        <v>0</v>
      </c>
      <c r="AR148" s="25">
        <f t="shared" si="148"/>
        <v>0</v>
      </c>
      <c r="AS148" s="25">
        <f t="shared" si="148"/>
        <v>0</v>
      </c>
      <c r="AT148" s="25">
        <f t="shared" si="148"/>
        <v>0</v>
      </c>
      <c r="AU148" s="25">
        <f t="shared" si="148"/>
        <v>0</v>
      </c>
      <c r="AV148" s="25">
        <f t="shared" si="148"/>
        <v>0</v>
      </c>
      <c r="AW148" s="25">
        <f t="shared" si="148"/>
        <v>0</v>
      </c>
      <c r="AX148" s="25">
        <f t="shared" si="148"/>
        <v>0</v>
      </c>
      <c r="AY148" s="25">
        <f t="shared" si="148"/>
        <v>0</v>
      </c>
      <c r="AZ148" s="25">
        <f t="shared" si="148"/>
        <v>0</v>
      </c>
      <c r="BA148" s="25">
        <f t="shared" si="148"/>
        <v>0</v>
      </c>
      <c r="BB148" s="25">
        <f t="shared" si="148"/>
        <v>0</v>
      </c>
      <c r="BC148" s="25">
        <f t="shared" si="148"/>
        <v>0</v>
      </c>
      <c r="BD148" s="25">
        <f t="shared" si="148"/>
        <v>0</v>
      </c>
      <c r="BE148" s="25">
        <f t="shared" si="148"/>
        <v>0</v>
      </c>
      <c r="BF148" s="25">
        <f t="shared" si="148"/>
        <v>0</v>
      </c>
      <c r="BG148" s="25">
        <f t="shared" si="148"/>
        <v>0</v>
      </c>
      <c r="BH148" s="25">
        <f t="shared" si="148"/>
        <v>0</v>
      </c>
      <c r="BI148" s="25">
        <f t="shared" si="148"/>
        <v>0</v>
      </c>
      <c r="BJ148" s="25">
        <f t="shared" si="148"/>
        <v>0</v>
      </c>
      <c r="BK148" s="25">
        <f t="shared" si="148"/>
        <v>0</v>
      </c>
      <c r="BL148" s="25">
        <f t="shared" si="148"/>
        <v>0</v>
      </c>
      <c r="BM148" s="25">
        <f t="shared" si="148"/>
        <v>0</v>
      </c>
      <c r="BN148" s="25">
        <f t="shared" si="148"/>
        <v>0</v>
      </c>
      <c r="BO148" s="25">
        <f t="shared" si="148"/>
        <v>0</v>
      </c>
      <c r="BP148" s="25">
        <f t="shared" si="148"/>
        <v>0</v>
      </c>
      <c r="BQ148" s="25">
        <f t="shared" si="148"/>
        <v>0</v>
      </c>
      <c r="BR148" s="25">
        <f t="shared" si="148"/>
        <v>0</v>
      </c>
      <c r="BS148" s="25">
        <f t="shared" si="148"/>
        <v>0</v>
      </c>
      <c r="BT148" s="25">
        <f t="shared" si="148"/>
        <v>0</v>
      </c>
      <c r="BU148" s="25">
        <f t="shared" si="148"/>
        <v>0</v>
      </c>
      <c r="BV148" s="25">
        <f t="shared" si="148"/>
        <v>0</v>
      </c>
      <c r="BW148" s="25">
        <f t="shared" si="148"/>
        <v>0</v>
      </c>
      <c r="BX148" s="25">
        <f t="shared" si="148"/>
        <v>0</v>
      </c>
      <c r="BY148" s="25">
        <f t="shared" si="148"/>
        <v>0</v>
      </c>
      <c r="BZ148" s="25">
        <f t="shared" ref="BZ148:CH148" si="149">IF(BZ28=0,0,((BZ10*0.5)+BY28-BZ46)*BZ83*BZ115*BZ$2)</f>
        <v>0</v>
      </c>
      <c r="CA148" s="25">
        <f t="shared" si="149"/>
        <v>0</v>
      </c>
      <c r="CB148" s="25">
        <f t="shared" si="149"/>
        <v>0</v>
      </c>
      <c r="CC148" s="25">
        <f t="shared" si="149"/>
        <v>0</v>
      </c>
      <c r="CD148" s="25">
        <f t="shared" si="149"/>
        <v>0</v>
      </c>
      <c r="CE148" s="25">
        <f t="shared" si="149"/>
        <v>0</v>
      </c>
      <c r="CF148" s="25">
        <f t="shared" si="149"/>
        <v>0</v>
      </c>
      <c r="CG148" s="25">
        <f t="shared" si="149"/>
        <v>0</v>
      </c>
      <c r="CH148" s="28">
        <f t="shared" si="149"/>
        <v>0</v>
      </c>
    </row>
    <row r="149" spans="1:86" hidden="1" x14ac:dyDescent="0.25">
      <c r="A149" s="606"/>
      <c r="B149" s="89" t="s">
        <v>3</v>
      </c>
      <c r="C149" s="25">
        <f t="shared" si="138"/>
        <v>0</v>
      </c>
      <c r="D149" s="25">
        <f t="shared" si="139"/>
        <v>10.596384770784837</v>
      </c>
      <c r="E149" s="25">
        <f t="shared" si="139"/>
        <v>135.89914482487043</v>
      </c>
      <c r="F149" s="25">
        <f t="shared" si="139"/>
        <v>280.9236201668366</v>
      </c>
      <c r="G149" s="25">
        <f t="shared" si="139"/>
        <v>567.84134574998143</v>
      </c>
      <c r="H149" s="25">
        <f t="shared" si="139"/>
        <v>7013.680749582626</v>
      </c>
      <c r="I149" s="25">
        <f t="shared" si="139"/>
        <v>14390.613205658523</v>
      </c>
      <c r="J149" s="25">
        <f t="shared" si="139"/>
        <v>15722.921346489276</v>
      </c>
      <c r="K149" s="25">
        <f t="shared" si="139"/>
        <v>11012.83379367363</v>
      </c>
      <c r="L149" s="25">
        <f t="shared" si="139"/>
        <v>5757.7631066901786</v>
      </c>
      <c r="M149" s="25">
        <f t="shared" si="139"/>
        <v>11420.938186255868</v>
      </c>
      <c r="N149" s="25">
        <f t="shared" ref="N149:BY149" si="150">IF(N29=0,0,((N11*0.5)+M29-N47)*N84*N116*N$2)</f>
        <v>26248.465784032309</v>
      </c>
      <c r="O149" s="25">
        <f t="shared" si="150"/>
        <v>33880.168092674954</v>
      </c>
      <c r="P149" s="25">
        <f t="shared" si="150"/>
        <v>28777.8064904413</v>
      </c>
      <c r="Q149" s="25">
        <f t="shared" si="150"/>
        <v>23282.620551441731</v>
      </c>
      <c r="R149" s="25">
        <f t="shared" si="150"/>
        <v>13695.777218910282</v>
      </c>
      <c r="S149" s="25">
        <f t="shared" si="150"/>
        <v>15329.805270322424</v>
      </c>
      <c r="T149" s="25">
        <f t="shared" si="150"/>
        <v>16958.702975984426</v>
      </c>
      <c r="U149" s="25">
        <f t="shared" si="150"/>
        <v>21670.302210538353</v>
      </c>
      <c r="V149" s="25">
        <f t="shared" si="150"/>
        <v>20925.784218417404</v>
      </c>
      <c r="W149" s="25">
        <f t="shared" si="150"/>
        <v>9151.6516907949172</v>
      </c>
      <c r="X149" s="25">
        <f t="shared" si="150"/>
        <v>3153.4896001888033</v>
      </c>
      <c r="Y149" s="25">
        <f t="shared" si="150"/>
        <v>5106.9956469592416</v>
      </c>
      <c r="Z149" s="25">
        <f t="shared" si="150"/>
        <v>8052.1215282961111</v>
      </c>
      <c r="AA149" s="25">
        <f t="shared" si="150"/>
        <v>8086.5486511999316</v>
      </c>
      <c r="AB149" s="25">
        <f t="shared" si="150"/>
        <v>6986.3549336890455</v>
      </c>
      <c r="AC149" s="25">
        <f t="shared" si="150"/>
        <v>5787.0598096157019</v>
      </c>
      <c r="AD149" s="25">
        <f t="shared" si="150"/>
        <v>3255.662727040024</v>
      </c>
      <c r="AE149" s="25">
        <f t="shared" si="150"/>
        <v>3722.226378582835</v>
      </c>
      <c r="AF149" s="25">
        <f t="shared" si="150"/>
        <v>16958.702975984426</v>
      </c>
      <c r="AG149" s="25">
        <f t="shared" si="150"/>
        <v>21670.302210538353</v>
      </c>
      <c r="AH149" s="25">
        <f t="shared" si="150"/>
        <v>20925.784218417404</v>
      </c>
      <c r="AI149" s="25">
        <f t="shared" si="150"/>
        <v>9151.6516907949172</v>
      </c>
      <c r="AJ149" s="25">
        <f t="shared" si="150"/>
        <v>3153.4896001888033</v>
      </c>
      <c r="AK149" s="25">
        <f t="shared" si="150"/>
        <v>5106.9956469592416</v>
      </c>
      <c r="AL149" s="25">
        <f t="shared" si="150"/>
        <v>8052.1215282961111</v>
      </c>
      <c r="AM149" s="25">
        <f t="shared" si="150"/>
        <v>8086.5486511999316</v>
      </c>
      <c r="AN149" s="25">
        <f t="shared" si="150"/>
        <v>6986.3549336890455</v>
      </c>
      <c r="AO149" s="25">
        <f t="shared" si="150"/>
        <v>5787.0598096157019</v>
      </c>
      <c r="AP149" s="25">
        <f t="shared" si="150"/>
        <v>3255.662727040024</v>
      </c>
      <c r="AQ149" s="25">
        <f t="shared" si="150"/>
        <v>3722.226378582835</v>
      </c>
      <c r="AR149" s="25">
        <f t="shared" si="150"/>
        <v>16958.702975984426</v>
      </c>
      <c r="AS149" s="25">
        <f t="shared" si="150"/>
        <v>21670.302210538353</v>
      </c>
      <c r="AT149" s="25">
        <f t="shared" si="150"/>
        <v>20925.784218417404</v>
      </c>
      <c r="AU149" s="25">
        <f t="shared" si="150"/>
        <v>9151.6516907949172</v>
      </c>
      <c r="AV149" s="25">
        <f t="shared" si="150"/>
        <v>3153.4896001888033</v>
      </c>
      <c r="AW149" s="25">
        <f t="shared" si="150"/>
        <v>5106.9956469592416</v>
      </c>
      <c r="AX149" s="25">
        <f t="shared" si="150"/>
        <v>8052.1215282961111</v>
      </c>
      <c r="AY149" s="25">
        <f t="shared" si="150"/>
        <v>8086.5486511999316</v>
      </c>
      <c r="AZ149" s="25">
        <f t="shared" si="150"/>
        <v>6986.3549336890455</v>
      </c>
      <c r="BA149" s="25">
        <f t="shared" si="150"/>
        <v>5787.0598096157019</v>
      </c>
      <c r="BB149" s="25">
        <f t="shared" si="150"/>
        <v>3255.662727040024</v>
      </c>
      <c r="BC149" s="25">
        <f t="shared" si="150"/>
        <v>3722.226378582835</v>
      </c>
      <c r="BD149" s="25">
        <f t="shared" si="150"/>
        <v>16958.702975984426</v>
      </c>
      <c r="BE149" s="25">
        <f t="shared" si="150"/>
        <v>21670.302210538353</v>
      </c>
      <c r="BF149" s="25">
        <f t="shared" si="150"/>
        <v>20925.784218417404</v>
      </c>
      <c r="BG149" s="25">
        <f t="shared" si="150"/>
        <v>9151.6516907949172</v>
      </c>
      <c r="BH149" s="25">
        <f t="shared" si="150"/>
        <v>3153.4896001888033</v>
      </c>
      <c r="BI149" s="25">
        <f t="shared" si="150"/>
        <v>5106.9956469592416</v>
      </c>
      <c r="BJ149" s="25">
        <f t="shared" si="150"/>
        <v>8052.1215282961111</v>
      </c>
      <c r="BK149" s="25">
        <f t="shared" si="150"/>
        <v>8086.5486511999316</v>
      </c>
      <c r="BL149" s="25">
        <f t="shared" si="150"/>
        <v>6986.3549336890455</v>
      </c>
      <c r="BM149" s="25">
        <f t="shared" si="150"/>
        <v>5787.0598096157019</v>
      </c>
      <c r="BN149" s="25">
        <f t="shared" si="150"/>
        <v>3255.662727040024</v>
      </c>
      <c r="BO149" s="25">
        <f t="shared" si="150"/>
        <v>3722.226378582835</v>
      </c>
      <c r="BP149" s="25">
        <f t="shared" si="150"/>
        <v>16958.702975984426</v>
      </c>
      <c r="BQ149" s="25">
        <f t="shared" si="150"/>
        <v>21670.302210538353</v>
      </c>
      <c r="BR149" s="25">
        <f t="shared" si="150"/>
        <v>20925.784218417404</v>
      </c>
      <c r="BS149" s="25">
        <f t="shared" si="150"/>
        <v>9151.6516907949172</v>
      </c>
      <c r="BT149" s="25">
        <f t="shared" si="150"/>
        <v>3153.4896001888033</v>
      </c>
      <c r="BU149" s="25">
        <f t="shared" si="150"/>
        <v>5106.9956469592416</v>
      </c>
      <c r="BV149" s="25">
        <f t="shared" si="150"/>
        <v>8052.1215282961111</v>
      </c>
      <c r="BW149" s="25">
        <f t="shared" si="150"/>
        <v>8086.5486511999316</v>
      </c>
      <c r="BX149" s="25">
        <f t="shared" si="150"/>
        <v>6986.3549336890455</v>
      </c>
      <c r="BY149" s="25">
        <f t="shared" si="150"/>
        <v>5787.0598096157019</v>
      </c>
      <c r="BZ149" s="25">
        <f t="shared" ref="BZ149:CH149" si="151">IF(BZ29=0,0,((BZ11*0.5)+BY29-BZ47)*BZ84*BZ116*BZ$2)</f>
        <v>3255.662727040024</v>
      </c>
      <c r="CA149" s="25">
        <f t="shared" si="151"/>
        <v>3722.226378582835</v>
      </c>
      <c r="CB149" s="25">
        <f t="shared" si="151"/>
        <v>16958.702975984426</v>
      </c>
      <c r="CC149" s="25">
        <f t="shared" si="151"/>
        <v>21670.302210538353</v>
      </c>
      <c r="CD149" s="25">
        <f t="shared" si="151"/>
        <v>20925.784218417404</v>
      </c>
      <c r="CE149" s="25">
        <f t="shared" si="151"/>
        <v>9151.6516907949172</v>
      </c>
      <c r="CF149" s="25">
        <f t="shared" si="151"/>
        <v>3153.4896001888033</v>
      </c>
      <c r="CG149" s="25">
        <f t="shared" si="151"/>
        <v>5106.9956469592416</v>
      </c>
      <c r="CH149" s="28">
        <f t="shared" si="151"/>
        <v>8052.1215282961111</v>
      </c>
    </row>
    <row r="150" spans="1:86" ht="15.75" hidden="1" customHeight="1" x14ac:dyDescent="0.25">
      <c r="A150" s="606"/>
      <c r="B150" s="89" t="s">
        <v>4</v>
      </c>
      <c r="C150" s="25">
        <f t="shared" si="138"/>
        <v>0</v>
      </c>
      <c r="D150" s="25">
        <f t="shared" si="139"/>
        <v>278.03716981914476</v>
      </c>
      <c r="E150" s="25">
        <f t="shared" si="139"/>
        <v>1459.2253189983555</v>
      </c>
      <c r="F150" s="25">
        <f t="shared" si="139"/>
        <v>3813.422422094884</v>
      </c>
      <c r="G150" s="25">
        <f t="shared" si="139"/>
        <v>8267.5623803934286</v>
      </c>
      <c r="H150" s="25">
        <f t="shared" si="139"/>
        <v>16122.786030271469</v>
      </c>
      <c r="I150" s="25">
        <f t="shared" si="139"/>
        <v>23172.547748345522</v>
      </c>
      <c r="J150" s="25">
        <f t="shared" si="139"/>
        <v>27228.918998482677</v>
      </c>
      <c r="K150" s="25">
        <f t="shared" si="139"/>
        <v>41505.260619485336</v>
      </c>
      <c r="L150" s="25">
        <f t="shared" si="139"/>
        <v>32550.481346996432</v>
      </c>
      <c r="M150" s="113">
        <f t="shared" si="139"/>
        <v>29874.951880467972</v>
      </c>
      <c r="N150" s="25">
        <f t="shared" ref="N150:BY150" si="152">IF(N30=0,0,((N12*0.5)+M30-N48)*N85*N117*N$2)</f>
        <v>44526.447553430698</v>
      </c>
      <c r="O150" s="25">
        <f t="shared" si="152"/>
        <v>61002.370417944869</v>
      </c>
      <c r="P150" s="25">
        <f t="shared" si="152"/>
        <v>46890.580645298069</v>
      </c>
      <c r="Q150" s="25">
        <f t="shared" si="152"/>
        <v>52319.766325892349</v>
      </c>
      <c r="R150" s="25">
        <f t="shared" si="152"/>
        <v>52859.989089077229</v>
      </c>
      <c r="S150" s="25">
        <f t="shared" si="152"/>
        <v>66048.164118517729</v>
      </c>
      <c r="T150" s="25">
        <f t="shared" si="152"/>
        <v>26329.971292735772</v>
      </c>
      <c r="U150" s="25">
        <f t="shared" si="152"/>
        <v>32483.270315526283</v>
      </c>
      <c r="V150" s="25">
        <f t="shared" si="152"/>
        <v>26536.60323406243</v>
      </c>
      <c r="W150" s="25">
        <f t="shared" si="152"/>
        <v>27196.067018762704</v>
      </c>
      <c r="X150" s="25">
        <f t="shared" si="152"/>
        <v>18082.912219509486</v>
      </c>
      <c r="Y150" s="25">
        <f t="shared" si="152"/>
        <v>14892.101542431104</v>
      </c>
      <c r="Z150" s="25">
        <f t="shared" si="152"/>
        <v>15558.622947786078</v>
      </c>
      <c r="AA150" s="25">
        <f t="shared" si="152"/>
        <v>16878.074311788805</v>
      </c>
      <c r="AB150" s="25">
        <f t="shared" si="152"/>
        <v>13095.793143433581</v>
      </c>
      <c r="AC150" s="25">
        <f t="shared" si="152"/>
        <v>14872.577009426923</v>
      </c>
      <c r="AD150" s="25">
        <f t="shared" si="152"/>
        <v>14738.106579655945</v>
      </c>
      <c r="AE150" s="25">
        <f t="shared" si="152"/>
        <v>18764.135855133954</v>
      </c>
      <c r="AF150" s="25">
        <f t="shared" si="152"/>
        <v>26329.971292735772</v>
      </c>
      <c r="AG150" s="25">
        <f t="shared" si="152"/>
        <v>32483.270315526283</v>
      </c>
      <c r="AH150" s="25">
        <f t="shared" si="152"/>
        <v>26536.60323406243</v>
      </c>
      <c r="AI150" s="25">
        <f t="shared" si="152"/>
        <v>27196.067018762704</v>
      </c>
      <c r="AJ150" s="25">
        <f t="shared" si="152"/>
        <v>18082.912219509486</v>
      </c>
      <c r="AK150" s="25">
        <f t="shared" si="152"/>
        <v>14892.101542431104</v>
      </c>
      <c r="AL150" s="25">
        <f t="shared" si="152"/>
        <v>15558.622947786078</v>
      </c>
      <c r="AM150" s="25">
        <f t="shared" si="152"/>
        <v>16878.074311788805</v>
      </c>
      <c r="AN150" s="25">
        <f t="shared" si="152"/>
        <v>13095.793143433581</v>
      </c>
      <c r="AO150" s="25">
        <f t="shared" si="152"/>
        <v>14872.577009426923</v>
      </c>
      <c r="AP150" s="25">
        <f t="shared" si="152"/>
        <v>14738.106579655945</v>
      </c>
      <c r="AQ150" s="25">
        <f t="shared" si="152"/>
        <v>18764.135855133954</v>
      </c>
      <c r="AR150" s="25">
        <f t="shared" si="152"/>
        <v>26329.971292735772</v>
      </c>
      <c r="AS150" s="25">
        <f t="shared" si="152"/>
        <v>32483.270315526283</v>
      </c>
      <c r="AT150" s="25">
        <f t="shared" si="152"/>
        <v>26536.60323406243</v>
      </c>
      <c r="AU150" s="25">
        <f t="shared" si="152"/>
        <v>27196.067018762704</v>
      </c>
      <c r="AV150" s="25">
        <f t="shared" si="152"/>
        <v>18082.912219509486</v>
      </c>
      <c r="AW150" s="25">
        <f t="shared" si="152"/>
        <v>14892.101542431104</v>
      </c>
      <c r="AX150" s="25">
        <f t="shared" si="152"/>
        <v>15558.622947786078</v>
      </c>
      <c r="AY150" s="25">
        <f t="shared" si="152"/>
        <v>16878.074311788805</v>
      </c>
      <c r="AZ150" s="25">
        <f t="shared" si="152"/>
        <v>13095.793143433581</v>
      </c>
      <c r="BA150" s="25">
        <f t="shared" si="152"/>
        <v>14872.577009426923</v>
      </c>
      <c r="BB150" s="25">
        <f t="shared" si="152"/>
        <v>14738.106579655945</v>
      </c>
      <c r="BC150" s="25">
        <f t="shared" si="152"/>
        <v>18764.135855133954</v>
      </c>
      <c r="BD150" s="25">
        <f t="shared" si="152"/>
        <v>26329.971292735772</v>
      </c>
      <c r="BE150" s="25">
        <f t="shared" si="152"/>
        <v>32483.270315526283</v>
      </c>
      <c r="BF150" s="25">
        <f t="shared" si="152"/>
        <v>26536.60323406243</v>
      </c>
      <c r="BG150" s="25">
        <f t="shared" si="152"/>
        <v>27196.067018762704</v>
      </c>
      <c r="BH150" s="25">
        <f t="shared" si="152"/>
        <v>18082.912219509486</v>
      </c>
      <c r="BI150" s="25">
        <f t="shared" si="152"/>
        <v>14892.101542431104</v>
      </c>
      <c r="BJ150" s="25">
        <f t="shared" si="152"/>
        <v>15558.622947786078</v>
      </c>
      <c r="BK150" s="25">
        <f t="shared" si="152"/>
        <v>16878.074311788805</v>
      </c>
      <c r="BL150" s="25">
        <f t="shared" si="152"/>
        <v>13095.793143433581</v>
      </c>
      <c r="BM150" s="25">
        <f t="shared" si="152"/>
        <v>14872.577009426923</v>
      </c>
      <c r="BN150" s="25">
        <f t="shared" si="152"/>
        <v>14738.106579655945</v>
      </c>
      <c r="BO150" s="25">
        <f t="shared" si="152"/>
        <v>18764.135855133954</v>
      </c>
      <c r="BP150" s="25">
        <f t="shared" si="152"/>
        <v>26329.971292735772</v>
      </c>
      <c r="BQ150" s="25">
        <f t="shared" si="152"/>
        <v>32483.270315526283</v>
      </c>
      <c r="BR150" s="25">
        <f t="shared" si="152"/>
        <v>26536.60323406243</v>
      </c>
      <c r="BS150" s="25">
        <f t="shared" si="152"/>
        <v>27196.067018762704</v>
      </c>
      <c r="BT150" s="25">
        <f t="shared" si="152"/>
        <v>18082.912219509486</v>
      </c>
      <c r="BU150" s="25">
        <f t="shared" si="152"/>
        <v>14892.101542431104</v>
      </c>
      <c r="BV150" s="25">
        <f t="shared" si="152"/>
        <v>15558.622947786078</v>
      </c>
      <c r="BW150" s="25">
        <f t="shared" si="152"/>
        <v>16878.074311788805</v>
      </c>
      <c r="BX150" s="25">
        <f t="shared" si="152"/>
        <v>13095.793143433581</v>
      </c>
      <c r="BY150" s="25">
        <f t="shared" si="152"/>
        <v>14872.577009426923</v>
      </c>
      <c r="BZ150" s="25">
        <f t="shared" ref="BZ150:CH150" si="153">IF(BZ30=0,0,((BZ12*0.5)+BY30-BZ48)*BZ85*BZ117*BZ$2)</f>
        <v>14738.106579655945</v>
      </c>
      <c r="CA150" s="25">
        <f t="shared" si="153"/>
        <v>18764.135855133954</v>
      </c>
      <c r="CB150" s="25">
        <f t="shared" si="153"/>
        <v>26329.971292735772</v>
      </c>
      <c r="CC150" s="25">
        <f t="shared" si="153"/>
        <v>32483.270315526283</v>
      </c>
      <c r="CD150" s="25">
        <f t="shared" si="153"/>
        <v>26536.60323406243</v>
      </c>
      <c r="CE150" s="25">
        <f t="shared" si="153"/>
        <v>27196.067018762704</v>
      </c>
      <c r="CF150" s="25">
        <f t="shared" si="153"/>
        <v>18082.912219509486</v>
      </c>
      <c r="CG150" s="25">
        <f t="shared" si="153"/>
        <v>14892.101542431104</v>
      </c>
      <c r="CH150" s="28">
        <f t="shared" si="153"/>
        <v>15558.622947786078</v>
      </c>
    </row>
    <row r="151" spans="1:86" hidden="1" x14ac:dyDescent="0.25">
      <c r="A151" s="606"/>
      <c r="B151" s="89" t="s">
        <v>5</v>
      </c>
      <c r="C151" s="25">
        <f t="shared" si="138"/>
        <v>0</v>
      </c>
      <c r="D151" s="25">
        <f t="shared" si="139"/>
        <v>0</v>
      </c>
      <c r="E151" s="25">
        <f t="shared" si="139"/>
        <v>14.140304559801745</v>
      </c>
      <c r="F151" s="25">
        <f t="shared" si="139"/>
        <v>26.856683716603566</v>
      </c>
      <c r="G151" s="25">
        <f t="shared" si="139"/>
        <v>53.510668841604222</v>
      </c>
      <c r="H151" s="25">
        <f t="shared" si="139"/>
        <v>148.12877889394221</v>
      </c>
      <c r="I151" s="25">
        <f t="shared" si="139"/>
        <v>170.24653185487625</v>
      </c>
      <c r="J151" s="25">
        <f t="shared" si="139"/>
        <v>181.9082553147496</v>
      </c>
      <c r="K151" s="25">
        <f t="shared" si="139"/>
        <v>312.23315840840132</v>
      </c>
      <c r="L151" s="25">
        <f t="shared" si="139"/>
        <v>288.52343853616162</v>
      </c>
      <c r="M151" s="25">
        <f t="shared" si="139"/>
        <v>344.1172263041824</v>
      </c>
      <c r="N151" s="25">
        <f t="shared" ref="N151:BY151" si="154">IF(N31=0,0,((N13*0.5)+M31-N49)*N86*N118*N$2)</f>
        <v>378.30706859575793</v>
      </c>
      <c r="O151" s="25">
        <f t="shared" si="154"/>
        <v>375.14826646492639</v>
      </c>
      <c r="P151" s="25">
        <f t="shared" si="154"/>
        <v>342.44587432129771</v>
      </c>
      <c r="Q151" s="25">
        <f t="shared" si="154"/>
        <v>388.93724019971268</v>
      </c>
      <c r="R151" s="25">
        <f t="shared" si="154"/>
        <v>369.35429507463192</v>
      </c>
      <c r="S151" s="25">
        <f t="shared" si="154"/>
        <v>401.41141050474022</v>
      </c>
      <c r="T151" s="25">
        <f t="shared" si="154"/>
        <v>-298.6405672365409</v>
      </c>
      <c r="U151" s="25">
        <f t="shared" si="154"/>
        <v>-296.9392270529662</v>
      </c>
      <c r="V151" s="25">
        <f t="shared" si="154"/>
        <v>-303.12049105772428</v>
      </c>
      <c r="W151" s="25">
        <f t="shared" si="154"/>
        <v>-295.60481155276904</v>
      </c>
      <c r="X151" s="25">
        <f t="shared" si="154"/>
        <v>-171.34606502049982</v>
      </c>
      <c r="Y151" s="25">
        <f t="shared" si="154"/>
        <v>-168.52029350255984</v>
      </c>
      <c r="Z151" s="25">
        <f t="shared" si="154"/>
        <v>-167.25695440337873</v>
      </c>
      <c r="AA151" s="25">
        <f t="shared" si="154"/>
        <v>-161.23348714680202</v>
      </c>
      <c r="AB151" s="25">
        <f t="shared" si="154"/>
        <v>-148.8201036593702</v>
      </c>
      <c r="AC151" s="25">
        <f t="shared" si="154"/>
        <v>-171.90015279212562</v>
      </c>
      <c r="AD151" s="25">
        <f t="shared" si="154"/>
        <v>-160.24833417679233</v>
      </c>
      <c r="AE151" s="25">
        <f t="shared" si="154"/>
        <v>-177.34492339604014</v>
      </c>
      <c r="AF151" s="25">
        <f t="shared" si="154"/>
        <v>-298.6405672365409</v>
      </c>
      <c r="AG151" s="25">
        <f t="shared" si="154"/>
        <v>-296.9392270529662</v>
      </c>
      <c r="AH151" s="25">
        <f t="shared" si="154"/>
        <v>-303.12049105772428</v>
      </c>
      <c r="AI151" s="25">
        <f t="shared" si="154"/>
        <v>-295.60481155276904</v>
      </c>
      <c r="AJ151" s="25">
        <f t="shared" si="154"/>
        <v>-171.34606502049982</v>
      </c>
      <c r="AK151" s="25">
        <f t="shared" si="154"/>
        <v>-168.52029350255984</v>
      </c>
      <c r="AL151" s="25">
        <f t="shared" si="154"/>
        <v>-167.25695440337873</v>
      </c>
      <c r="AM151" s="25">
        <f t="shared" si="154"/>
        <v>-161.23348714680202</v>
      </c>
      <c r="AN151" s="25">
        <f t="shared" si="154"/>
        <v>-148.8201036593702</v>
      </c>
      <c r="AO151" s="25">
        <f t="shared" si="154"/>
        <v>-171.90015279212562</v>
      </c>
      <c r="AP151" s="25">
        <f t="shared" si="154"/>
        <v>-160.24833417679233</v>
      </c>
      <c r="AQ151" s="25">
        <f t="shared" si="154"/>
        <v>-177.34492339604014</v>
      </c>
      <c r="AR151" s="25">
        <f t="shared" si="154"/>
        <v>-298.6405672365409</v>
      </c>
      <c r="AS151" s="25">
        <f t="shared" si="154"/>
        <v>-296.9392270529662</v>
      </c>
      <c r="AT151" s="25">
        <f t="shared" si="154"/>
        <v>-303.12049105772428</v>
      </c>
      <c r="AU151" s="25">
        <f t="shared" si="154"/>
        <v>-295.60481155276904</v>
      </c>
      <c r="AV151" s="25">
        <f t="shared" si="154"/>
        <v>-171.34606502049982</v>
      </c>
      <c r="AW151" s="25">
        <f t="shared" si="154"/>
        <v>-168.52029350255984</v>
      </c>
      <c r="AX151" s="25">
        <f t="shared" si="154"/>
        <v>-167.25695440337873</v>
      </c>
      <c r="AY151" s="25">
        <f t="shared" si="154"/>
        <v>-161.23348714680202</v>
      </c>
      <c r="AZ151" s="25">
        <f t="shared" si="154"/>
        <v>-148.8201036593702</v>
      </c>
      <c r="BA151" s="25">
        <f t="shared" si="154"/>
        <v>-171.90015279212562</v>
      </c>
      <c r="BB151" s="25">
        <f t="shared" si="154"/>
        <v>-160.24833417679233</v>
      </c>
      <c r="BC151" s="25">
        <f t="shared" si="154"/>
        <v>-177.34492339604014</v>
      </c>
      <c r="BD151" s="25">
        <f t="shared" si="154"/>
        <v>-298.6405672365409</v>
      </c>
      <c r="BE151" s="25">
        <f t="shared" si="154"/>
        <v>-296.9392270529662</v>
      </c>
      <c r="BF151" s="25">
        <f t="shared" si="154"/>
        <v>-303.12049105772428</v>
      </c>
      <c r="BG151" s="25">
        <f t="shared" si="154"/>
        <v>-295.60481155276904</v>
      </c>
      <c r="BH151" s="25">
        <f t="shared" si="154"/>
        <v>-171.34606502049982</v>
      </c>
      <c r="BI151" s="25">
        <f t="shared" si="154"/>
        <v>-168.52029350255984</v>
      </c>
      <c r="BJ151" s="25">
        <f t="shared" si="154"/>
        <v>-167.25695440337873</v>
      </c>
      <c r="BK151" s="25">
        <f t="shared" si="154"/>
        <v>-161.23348714680202</v>
      </c>
      <c r="BL151" s="25">
        <f t="shared" si="154"/>
        <v>-148.8201036593702</v>
      </c>
      <c r="BM151" s="25">
        <f t="shared" si="154"/>
        <v>-171.90015279212562</v>
      </c>
      <c r="BN151" s="25">
        <f t="shared" si="154"/>
        <v>-160.24833417679233</v>
      </c>
      <c r="BO151" s="25">
        <f t="shared" si="154"/>
        <v>-177.34492339604014</v>
      </c>
      <c r="BP151" s="25">
        <f t="shared" si="154"/>
        <v>-298.6405672365409</v>
      </c>
      <c r="BQ151" s="25">
        <f t="shared" si="154"/>
        <v>-296.9392270529662</v>
      </c>
      <c r="BR151" s="25">
        <f t="shared" si="154"/>
        <v>-303.12049105772428</v>
      </c>
      <c r="BS151" s="25">
        <f t="shared" si="154"/>
        <v>-295.60481155276904</v>
      </c>
      <c r="BT151" s="25">
        <f t="shared" si="154"/>
        <v>-171.34606502049982</v>
      </c>
      <c r="BU151" s="25">
        <f t="shared" si="154"/>
        <v>-168.52029350255984</v>
      </c>
      <c r="BV151" s="25">
        <f t="shared" si="154"/>
        <v>-167.25695440337873</v>
      </c>
      <c r="BW151" s="25">
        <f t="shared" si="154"/>
        <v>-161.23348714680202</v>
      </c>
      <c r="BX151" s="25">
        <f t="shared" si="154"/>
        <v>-148.8201036593702</v>
      </c>
      <c r="BY151" s="25">
        <f t="shared" si="154"/>
        <v>-171.90015279212562</v>
      </c>
      <c r="BZ151" s="25">
        <f t="shared" ref="BZ151:CH151" si="155">IF(BZ31=0,0,((BZ13*0.5)+BY31-BZ49)*BZ86*BZ118*BZ$2)</f>
        <v>-160.24833417679233</v>
      </c>
      <c r="CA151" s="25">
        <f t="shared" si="155"/>
        <v>-177.34492339604014</v>
      </c>
      <c r="CB151" s="25">
        <f t="shared" si="155"/>
        <v>-298.6405672365409</v>
      </c>
      <c r="CC151" s="25">
        <f t="shared" si="155"/>
        <v>-296.9392270529662</v>
      </c>
      <c r="CD151" s="25">
        <f t="shared" si="155"/>
        <v>-303.12049105772428</v>
      </c>
      <c r="CE151" s="25">
        <f t="shared" si="155"/>
        <v>-295.60481155276904</v>
      </c>
      <c r="CF151" s="25">
        <f t="shared" si="155"/>
        <v>-171.34606502049982</v>
      </c>
      <c r="CG151" s="25">
        <f t="shared" si="155"/>
        <v>-168.52029350255984</v>
      </c>
      <c r="CH151" s="28">
        <f t="shared" si="155"/>
        <v>-167.25695440337873</v>
      </c>
    </row>
    <row r="152" spans="1:86" hidden="1" x14ac:dyDescent="0.25">
      <c r="A152" s="606"/>
      <c r="B152" s="89" t="s">
        <v>23</v>
      </c>
      <c r="C152" s="25">
        <f t="shared" si="138"/>
        <v>0</v>
      </c>
      <c r="D152" s="25">
        <f t="shared" si="139"/>
        <v>0</v>
      </c>
      <c r="E152" s="25">
        <f t="shared" si="139"/>
        <v>119.19584761339017</v>
      </c>
      <c r="F152" s="25">
        <f t="shared" si="139"/>
        <v>226.38870090434455</v>
      </c>
      <c r="G152" s="25">
        <f t="shared" si="139"/>
        <v>246.03750102320174</v>
      </c>
      <c r="H152" s="25">
        <f t="shared" si="139"/>
        <v>432.22607877241001</v>
      </c>
      <c r="I152" s="25">
        <f t="shared" si="139"/>
        <v>800.43900499022845</v>
      </c>
      <c r="J152" s="25">
        <f t="shared" si="139"/>
        <v>1284.2603336921761</v>
      </c>
      <c r="K152" s="25">
        <f t="shared" si="139"/>
        <v>1343.2646679592767</v>
      </c>
      <c r="L152" s="25">
        <f t="shared" si="139"/>
        <v>803.57582173668118</v>
      </c>
      <c r="M152" s="25">
        <f t="shared" si="139"/>
        <v>833.47166000556024</v>
      </c>
      <c r="N152" s="25">
        <f t="shared" ref="N152:BY152" si="156">IF(N32=0,0,((N14*0.5)+M32-N50)*N87*N119*N$2)</f>
        <v>861.42243748485839</v>
      </c>
      <c r="O152" s="25">
        <f t="shared" si="156"/>
        <v>863.98517687645756</v>
      </c>
      <c r="P152" s="25">
        <f t="shared" si="156"/>
        <v>788.66993598052818</v>
      </c>
      <c r="Q152" s="25">
        <f t="shared" si="156"/>
        <v>895.74187143206996</v>
      </c>
      <c r="R152" s="25">
        <f t="shared" si="156"/>
        <v>850.64137165610555</v>
      </c>
      <c r="S152" s="25">
        <f t="shared" si="156"/>
        <v>924.47050808267772</v>
      </c>
      <c r="T152" s="25">
        <f t="shared" si="156"/>
        <v>-523.96265812670129</v>
      </c>
      <c r="U152" s="25">
        <f t="shared" si="156"/>
        <v>-520.97766940526787</v>
      </c>
      <c r="V152" s="25">
        <f t="shared" si="156"/>
        <v>-531.82265121227954</v>
      </c>
      <c r="W152" s="25">
        <f t="shared" si="156"/>
        <v>-518.63644731679301</v>
      </c>
      <c r="X152" s="25">
        <f t="shared" si="156"/>
        <v>-300.62539901547092</v>
      </c>
      <c r="Y152" s="25">
        <f t="shared" si="156"/>
        <v>-295.6676038656048</v>
      </c>
      <c r="Z152" s="25">
        <f t="shared" si="156"/>
        <v>-293.45108479504597</v>
      </c>
      <c r="AA152" s="25">
        <f t="shared" si="156"/>
        <v>-282.88295621124479</v>
      </c>
      <c r="AB152" s="25">
        <f t="shared" si="156"/>
        <v>-261.10376703876636</v>
      </c>
      <c r="AC152" s="25">
        <f t="shared" si="156"/>
        <v>-301.59754189727369</v>
      </c>
      <c r="AD152" s="25">
        <f t="shared" si="156"/>
        <v>-281.15451263907983</v>
      </c>
      <c r="AE152" s="25">
        <f t="shared" si="156"/>
        <v>-311.15035150018855</v>
      </c>
      <c r="AF152" s="25">
        <f t="shared" si="156"/>
        <v>-523.96265812670129</v>
      </c>
      <c r="AG152" s="25">
        <f t="shared" si="156"/>
        <v>-520.97766940526787</v>
      </c>
      <c r="AH152" s="25">
        <f t="shared" si="156"/>
        <v>-531.82265121227954</v>
      </c>
      <c r="AI152" s="25">
        <f t="shared" si="156"/>
        <v>-518.63644731679301</v>
      </c>
      <c r="AJ152" s="25">
        <f t="shared" si="156"/>
        <v>-300.62539901547092</v>
      </c>
      <c r="AK152" s="25">
        <f t="shared" si="156"/>
        <v>-295.6676038656048</v>
      </c>
      <c r="AL152" s="25">
        <f t="shared" si="156"/>
        <v>-293.45108479504597</v>
      </c>
      <c r="AM152" s="25">
        <f t="shared" si="156"/>
        <v>-282.88295621124479</v>
      </c>
      <c r="AN152" s="25">
        <f t="shared" si="156"/>
        <v>-261.10376703876636</v>
      </c>
      <c r="AO152" s="25">
        <f t="shared" si="156"/>
        <v>-301.59754189727369</v>
      </c>
      <c r="AP152" s="25">
        <f t="shared" si="156"/>
        <v>-281.15451263907983</v>
      </c>
      <c r="AQ152" s="25">
        <f t="shared" si="156"/>
        <v>-311.15035150018855</v>
      </c>
      <c r="AR152" s="25">
        <f t="shared" si="156"/>
        <v>-523.96265812670129</v>
      </c>
      <c r="AS152" s="25">
        <f t="shared" si="156"/>
        <v>-520.97766940526787</v>
      </c>
      <c r="AT152" s="25">
        <f t="shared" si="156"/>
        <v>-531.82265121227954</v>
      </c>
      <c r="AU152" s="25">
        <f t="shared" si="156"/>
        <v>-518.63644731679301</v>
      </c>
      <c r="AV152" s="25">
        <f t="shared" si="156"/>
        <v>-300.62539901547092</v>
      </c>
      <c r="AW152" s="25">
        <f t="shared" si="156"/>
        <v>-295.6676038656048</v>
      </c>
      <c r="AX152" s="25">
        <f t="shared" si="156"/>
        <v>-293.45108479504597</v>
      </c>
      <c r="AY152" s="25">
        <f t="shared" si="156"/>
        <v>-282.88295621124479</v>
      </c>
      <c r="AZ152" s="25">
        <f t="shared" si="156"/>
        <v>-261.10376703876636</v>
      </c>
      <c r="BA152" s="25">
        <f t="shared" si="156"/>
        <v>-301.59754189727369</v>
      </c>
      <c r="BB152" s="25">
        <f t="shared" si="156"/>
        <v>-281.15451263907983</v>
      </c>
      <c r="BC152" s="25">
        <f t="shared" si="156"/>
        <v>-311.15035150018855</v>
      </c>
      <c r="BD152" s="25">
        <f t="shared" si="156"/>
        <v>-523.96265812670129</v>
      </c>
      <c r="BE152" s="25">
        <f t="shared" si="156"/>
        <v>-520.97766940526787</v>
      </c>
      <c r="BF152" s="25">
        <f t="shared" si="156"/>
        <v>-531.82265121227954</v>
      </c>
      <c r="BG152" s="25">
        <f t="shared" si="156"/>
        <v>-518.63644731679301</v>
      </c>
      <c r="BH152" s="25">
        <f t="shared" si="156"/>
        <v>-300.62539901547092</v>
      </c>
      <c r="BI152" s="25">
        <f t="shared" si="156"/>
        <v>-295.6676038656048</v>
      </c>
      <c r="BJ152" s="25">
        <f t="shared" si="156"/>
        <v>-293.45108479504597</v>
      </c>
      <c r="BK152" s="25">
        <f t="shared" si="156"/>
        <v>-282.88295621124479</v>
      </c>
      <c r="BL152" s="25">
        <f t="shared" si="156"/>
        <v>-261.10376703876636</v>
      </c>
      <c r="BM152" s="25">
        <f t="shared" si="156"/>
        <v>-301.59754189727369</v>
      </c>
      <c r="BN152" s="25">
        <f t="shared" si="156"/>
        <v>-281.15451263907983</v>
      </c>
      <c r="BO152" s="25">
        <f t="shared" si="156"/>
        <v>-311.15035150018855</v>
      </c>
      <c r="BP152" s="25">
        <f t="shared" si="156"/>
        <v>-523.96265812670129</v>
      </c>
      <c r="BQ152" s="25">
        <f t="shared" si="156"/>
        <v>-520.97766940526787</v>
      </c>
      <c r="BR152" s="25">
        <f t="shared" si="156"/>
        <v>-531.82265121227954</v>
      </c>
      <c r="BS152" s="25">
        <f t="shared" si="156"/>
        <v>-518.63644731679301</v>
      </c>
      <c r="BT152" s="25">
        <f t="shared" si="156"/>
        <v>-300.62539901547092</v>
      </c>
      <c r="BU152" s="25">
        <f t="shared" si="156"/>
        <v>-295.6676038656048</v>
      </c>
      <c r="BV152" s="25">
        <f t="shared" si="156"/>
        <v>-293.45108479504597</v>
      </c>
      <c r="BW152" s="25">
        <f t="shared" si="156"/>
        <v>-282.88295621124479</v>
      </c>
      <c r="BX152" s="25">
        <f t="shared" si="156"/>
        <v>-261.10376703876636</v>
      </c>
      <c r="BY152" s="25">
        <f t="shared" si="156"/>
        <v>-301.59754189727369</v>
      </c>
      <c r="BZ152" s="25">
        <f t="shared" ref="BZ152:CH152" si="157">IF(BZ32=0,0,((BZ14*0.5)+BY32-BZ50)*BZ87*BZ119*BZ$2)</f>
        <v>-281.15451263907983</v>
      </c>
      <c r="CA152" s="25">
        <f t="shared" si="157"/>
        <v>-311.15035150018855</v>
      </c>
      <c r="CB152" s="25">
        <f t="shared" si="157"/>
        <v>-523.96265812670129</v>
      </c>
      <c r="CC152" s="25">
        <f t="shared" si="157"/>
        <v>-520.97766940526787</v>
      </c>
      <c r="CD152" s="25">
        <f t="shared" si="157"/>
        <v>-531.82265121227954</v>
      </c>
      <c r="CE152" s="25">
        <f t="shared" si="157"/>
        <v>-518.63644731679301</v>
      </c>
      <c r="CF152" s="25">
        <f t="shared" si="157"/>
        <v>-300.62539901547092</v>
      </c>
      <c r="CG152" s="25">
        <f t="shared" si="157"/>
        <v>-295.6676038656048</v>
      </c>
      <c r="CH152" s="28">
        <f t="shared" si="157"/>
        <v>-293.45108479504597</v>
      </c>
    </row>
    <row r="153" spans="1:86" hidden="1" x14ac:dyDescent="0.25">
      <c r="A153" s="606"/>
      <c r="B153" s="89" t="s">
        <v>24</v>
      </c>
      <c r="C153" s="25">
        <f t="shared" si="138"/>
        <v>0</v>
      </c>
      <c r="D153" s="25">
        <f t="shared" si="139"/>
        <v>0</v>
      </c>
      <c r="E153" s="25">
        <f t="shared" si="139"/>
        <v>0</v>
      </c>
      <c r="F153" s="25">
        <f t="shared" si="139"/>
        <v>0</v>
      </c>
      <c r="G153" s="25">
        <f t="shared" si="139"/>
        <v>0</v>
      </c>
      <c r="H153" s="25">
        <f t="shared" si="139"/>
        <v>0</v>
      </c>
      <c r="I153" s="25">
        <f t="shared" si="139"/>
        <v>0</v>
      </c>
      <c r="J153" s="25">
        <f t="shared" si="139"/>
        <v>8777.2591002045829</v>
      </c>
      <c r="K153" s="25">
        <f t="shared" si="139"/>
        <v>17008.950551351983</v>
      </c>
      <c r="L153" s="25">
        <f t="shared" si="139"/>
        <v>9771.0357730116193</v>
      </c>
      <c r="M153" s="25">
        <f t="shared" si="139"/>
        <v>9705.9941299815837</v>
      </c>
      <c r="N153" s="25">
        <f t="shared" ref="N153:BY153" si="158">IF(N33=0,0,((N15*0.5)+M33-N51)*N88*N120*N$2)</f>
        <v>9771.4105892223724</v>
      </c>
      <c r="O153" s="25">
        <f t="shared" si="158"/>
        <v>9533.2494976399739</v>
      </c>
      <c r="P153" s="25">
        <f t="shared" si="158"/>
        <v>8702.2178993531652</v>
      </c>
      <c r="Q153" s="25">
        <f t="shared" si="158"/>
        <v>9883.654227398767</v>
      </c>
      <c r="R153" s="25">
        <f t="shared" si="158"/>
        <v>9386.0133785280395</v>
      </c>
      <c r="S153" s="25">
        <f t="shared" si="158"/>
        <v>10200.647236361525</v>
      </c>
      <c r="T153" s="25">
        <f t="shared" si="158"/>
        <v>-1.0263265768013403</v>
      </c>
      <c r="U153" s="25">
        <f t="shared" si="158"/>
        <v>-1.0204796462830237</v>
      </c>
      <c r="V153" s="25">
        <f t="shared" si="158"/>
        <v>-1.0417225590761938</v>
      </c>
      <c r="W153" s="25">
        <f t="shared" si="158"/>
        <v>-1.0158937117429807</v>
      </c>
      <c r="X153" s="25">
        <f t="shared" si="158"/>
        <v>-0.588858446085057</v>
      </c>
      <c r="Y153" s="25">
        <f t="shared" si="158"/>
        <v>-0.57914722555106646</v>
      </c>
      <c r="Z153" s="25">
        <f t="shared" si="158"/>
        <v>-0.57480555655077004</v>
      </c>
      <c r="AA153" s="25">
        <f t="shared" si="158"/>
        <v>-0.55410493778647207</v>
      </c>
      <c r="AB153" s="25">
        <f t="shared" si="158"/>
        <v>-0.51144433913080711</v>
      </c>
      <c r="AC153" s="25">
        <f t="shared" si="158"/>
        <v>-0.59076265826614949</v>
      </c>
      <c r="AD153" s="25">
        <f t="shared" si="158"/>
        <v>-0.55071930038063743</v>
      </c>
      <c r="AE153" s="25">
        <f t="shared" si="158"/>
        <v>-0.6094744924522868</v>
      </c>
      <c r="AF153" s="25">
        <f t="shared" si="158"/>
        <v>-1.0263265768013403</v>
      </c>
      <c r="AG153" s="25">
        <f t="shared" si="158"/>
        <v>-1.0204796462830237</v>
      </c>
      <c r="AH153" s="25">
        <f t="shared" si="158"/>
        <v>-1.0417225590761938</v>
      </c>
      <c r="AI153" s="25">
        <f t="shared" si="158"/>
        <v>-1.0158937117429807</v>
      </c>
      <c r="AJ153" s="25">
        <f t="shared" si="158"/>
        <v>-0.588858446085057</v>
      </c>
      <c r="AK153" s="25">
        <f t="shared" si="158"/>
        <v>-0.57914722555106646</v>
      </c>
      <c r="AL153" s="25">
        <f t="shared" si="158"/>
        <v>-0.57480555655077004</v>
      </c>
      <c r="AM153" s="25">
        <f t="shared" si="158"/>
        <v>-0.55410493778647207</v>
      </c>
      <c r="AN153" s="25">
        <f t="shared" si="158"/>
        <v>-0.51144433913080711</v>
      </c>
      <c r="AO153" s="25">
        <f t="shared" si="158"/>
        <v>-0.59076265826614949</v>
      </c>
      <c r="AP153" s="25">
        <f t="shared" si="158"/>
        <v>-0.55071930038063743</v>
      </c>
      <c r="AQ153" s="25">
        <f t="shared" si="158"/>
        <v>-0.6094744924522868</v>
      </c>
      <c r="AR153" s="25">
        <f t="shared" si="158"/>
        <v>-1.0263265768013403</v>
      </c>
      <c r="AS153" s="25">
        <f t="shared" si="158"/>
        <v>-1.0204796462830237</v>
      </c>
      <c r="AT153" s="25">
        <f t="shared" si="158"/>
        <v>-1.0417225590761938</v>
      </c>
      <c r="AU153" s="25">
        <f t="shared" si="158"/>
        <v>-1.0158937117429807</v>
      </c>
      <c r="AV153" s="25">
        <f t="shared" si="158"/>
        <v>-0.588858446085057</v>
      </c>
      <c r="AW153" s="25">
        <f t="shared" si="158"/>
        <v>-0.57914722555106646</v>
      </c>
      <c r="AX153" s="25">
        <f t="shared" si="158"/>
        <v>-0.57480555655077004</v>
      </c>
      <c r="AY153" s="25">
        <f t="shared" si="158"/>
        <v>-0.55410493778647207</v>
      </c>
      <c r="AZ153" s="25">
        <f t="shared" si="158"/>
        <v>-0.51144433913080711</v>
      </c>
      <c r="BA153" s="25">
        <f t="shared" si="158"/>
        <v>-0.59076265826614949</v>
      </c>
      <c r="BB153" s="25">
        <f t="shared" si="158"/>
        <v>-0.55071930038063743</v>
      </c>
      <c r="BC153" s="25">
        <f t="shared" si="158"/>
        <v>-0.6094744924522868</v>
      </c>
      <c r="BD153" s="25">
        <f t="shared" si="158"/>
        <v>-1.0263265768013403</v>
      </c>
      <c r="BE153" s="25">
        <f t="shared" si="158"/>
        <v>-1.0204796462830237</v>
      </c>
      <c r="BF153" s="25">
        <f t="shared" si="158"/>
        <v>-1.0417225590761938</v>
      </c>
      <c r="BG153" s="25">
        <f t="shared" si="158"/>
        <v>-1.0158937117429807</v>
      </c>
      <c r="BH153" s="25">
        <f t="shared" si="158"/>
        <v>-0.588858446085057</v>
      </c>
      <c r="BI153" s="25">
        <f t="shared" si="158"/>
        <v>-0.57914722555106646</v>
      </c>
      <c r="BJ153" s="25">
        <f t="shared" si="158"/>
        <v>-0.57480555655077004</v>
      </c>
      <c r="BK153" s="25">
        <f t="shared" si="158"/>
        <v>-0.55410493778647207</v>
      </c>
      <c r="BL153" s="25">
        <f t="shared" si="158"/>
        <v>-0.51144433913080711</v>
      </c>
      <c r="BM153" s="25">
        <f t="shared" si="158"/>
        <v>-0.59076265826614949</v>
      </c>
      <c r="BN153" s="25">
        <f t="shared" si="158"/>
        <v>-0.55071930038063743</v>
      </c>
      <c r="BO153" s="25">
        <f t="shared" si="158"/>
        <v>-0.6094744924522868</v>
      </c>
      <c r="BP153" s="25">
        <f t="shared" si="158"/>
        <v>-1.0263265768013403</v>
      </c>
      <c r="BQ153" s="25">
        <f t="shared" si="158"/>
        <v>-1.0204796462830237</v>
      </c>
      <c r="BR153" s="25">
        <f t="shared" si="158"/>
        <v>-1.0417225590761938</v>
      </c>
      <c r="BS153" s="25">
        <f t="shared" si="158"/>
        <v>-1.0158937117429807</v>
      </c>
      <c r="BT153" s="25">
        <f t="shared" si="158"/>
        <v>-0.588858446085057</v>
      </c>
      <c r="BU153" s="25">
        <f t="shared" si="158"/>
        <v>-0.57914722555106646</v>
      </c>
      <c r="BV153" s="25">
        <f t="shared" si="158"/>
        <v>-0.57480555655077004</v>
      </c>
      <c r="BW153" s="25">
        <f t="shared" si="158"/>
        <v>-0.55410493778647207</v>
      </c>
      <c r="BX153" s="25">
        <f t="shared" si="158"/>
        <v>-0.51144433913080711</v>
      </c>
      <c r="BY153" s="25">
        <f t="shared" si="158"/>
        <v>-0.59076265826614949</v>
      </c>
      <c r="BZ153" s="25">
        <f t="shared" ref="BZ153:CH153" si="159">IF(BZ33=0,0,((BZ15*0.5)+BY33-BZ51)*BZ88*BZ120*BZ$2)</f>
        <v>-0.55071930038063743</v>
      </c>
      <c r="CA153" s="25">
        <f t="shared" si="159"/>
        <v>-0.6094744924522868</v>
      </c>
      <c r="CB153" s="25">
        <f t="shared" si="159"/>
        <v>-1.0263265768013403</v>
      </c>
      <c r="CC153" s="25">
        <f t="shared" si="159"/>
        <v>-1.0204796462830237</v>
      </c>
      <c r="CD153" s="25">
        <f t="shared" si="159"/>
        <v>-1.0417225590761938</v>
      </c>
      <c r="CE153" s="25">
        <f t="shared" si="159"/>
        <v>-1.0158937117429807</v>
      </c>
      <c r="CF153" s="25">
        <f t="shared" si="159"/>
        <v>-0.588858446085057</v>
      </c>
      <c r="CG153" s="25">
        <f t="shared" si="159"/>
        <v>-0.57914722555106646</v>
      </c>
      <c r="CH153" s="28">
        <f t="shared" si="159"/>
        <v>-0.57480555655077004</v>
      </c>
    </row>
    <row r="154" spans="1:86" ht="15.75" hidden="1" customHeight="1" x14ac:dyDescent="0.25">
      <c r="A154" s="606"/>
      <c r="B154" s="89" t="s">
        <v>7</v>
      </c>
      <c r="C154" s="25">
        <f t="shared" si="138"/>
        <v>0</v>
      </c>
      <c r="D154" s="25">
        <f t="shared" si="139"/>
        <v>0</v>
      </c>
      <c r="E154" s="25">
        <f t="shared" si="139"/>
        <v>0</v>
      </c>
      <c r="F154" s="25">
        <f t="shared" si="139"/>
        <v>0</v>
      </c>
      <c r="G154" s="25">
        <f t="shared" si="139"/>
        <v>0</v>
      </c>
      <c r="H154" s="25">
        <f t="shared" si="139"/>
        <v>0</v>
      </c>
      <c r="I154" s="25">
        <f t="shared" si="139"/>
        <v>0</v>
      </c>
      <c r="J154" s="25">
        <f t="shared" si="139"/>
        <v>9.6504679893817613</v>
      </c>
      <c r="K154" s="25">
        <f t="shared" si="139"/>
        <v>46.946928436727241</v>
      </c>
      <c r="L154" s="25">
        <f t="shared" si="139"/>
        <v>42.691533110473259</v>
      </c>
      <c r="M154" s="25">
        <f t="shared" si="139"/>
        <v>55.476871709105694</v>
      </c>
      <c r="N154" s="25">
        <f t="shared" ref="N154:BY154" si="160">IF(N34=0,0,((N16*0.5)+M34-N52)*N89*N121*N$2)</f>
        <v>865.31833331269684</v>
      </c>
      <c r="O154" s="25">
        <f t="shared" si="160"/>
        <v>1631.6146390514064</v>
      </c>
      <c r="P154" s="25">
        <f t="shared" si="160"/>
        <v>1486.2524837552621</v>
      </c>
      <c r="Q154" s="25">
        <f t="shared" si="160"/>
        <v>1666.6584628600272</v>
      </c>
      <c r="R154" s="25">
        <f t="shared" si="160"/>
        <v>1662.6647551419469</v>
      </c>
      <c r="S154" s="25">
        <f t="shared" si="160"/>
        <v>1771.5821772829106</v>
      </c>
      <c r="T154" s="25">
        <f t="shared" si="160"/>
        <v>3425.9701047737708</v>
      </c>
      <c r="U154" s="25">
        <f t="shared" si="160"/>
        <v>3440.1264093214104</v>
      </c>
      <c r="V154" s="25">
        <f t="shared" si="160"/>
        <v>3504.4100895423894</v>
      </c>
      <c r="W154" s="25">
        <f t="shared" si="160"/>
        <v>3335.9739356134523</v>
      </c>
      <c r="X154" s="25">
        <f t="shared" si="160"/>
        <v>1900.9839482497664</v>
      </c>
      <c r="Y154" s="25">
        <f t="shared" si="160"/>
        <v>1850.7423991437461</v>
      </c>
      <c r="Z154" s="25">
        <f t="shared" si="160"/>
        <v>1823.3226652139169</v>
      </c>
      <c r="AA154" s="25">
        <f t="shared" si="160"/>
        <v>1766.8437819301651</v>
      </c>
      <c r="AB154" s="25">
        <f t="shared" si="160"/>
        <v>1627.7317099015015</v>
      </c>
      <c r="AC154" s="25">
        <f t="shared" si="160"/>
        <v>1853.3677679039497</v>
      </c>
      <c r="AD154" s="25">
        <f t="shared" si="160"/>
        <v>1828.2934033712447</v>
      </c>
      <c r="AE154" s="25">
        <f t="shared" si="160"/>
        <v>1977.5509766539228</v>
      </c>
      <c r="AF154" s="25">
        <f t="shared" si="160"/>
        <v>3425.9701047737708</v>
      </c>
      <c r="AG154" s="25">
        <f t="shared" si="160"/>
        <v>3440.1264093214104</v>
      </c>
      <c r="AH154" s="25">
        <f t="shared" si="160"/>
        <v>3504.4100895423894</v>
      </c>
      <c r="AI154" s="25">
        <f t="shared" si="160"/>
        <v>3335.9739356134523</v>
      </c>
      <c r="AJ154" s="25">
        <f t="shared" si="160"/>
        <v>1900.9839482497664</v>
      </c>
      <c r="AK154" s="25">
        <f t="shared" si="160"/>
        <v>1850.7423991437461</v>
      </c>
      <c r="AL154" s="25">
        <f t="shared" si="160"/>
        <v>1823.3226652139169</v>
      </c>
      <c r="AM154" s="25">
        <f t="shared" si="160"/>
        <v>1766.8437819301651</v>
      </c>
      <c r="AN154" s="25">
        <f t="shared" si="160"/>
        <v>1627.7317099015015</v>
      </c>
      <c r="AO154" s="25">
        <f t="shared" si="160"/>
        <v>1853.3677679039497</v>
      </c>
      <c r="AP154" s="25">
        <f t="shared" si="160"/>
        <v>1828.2934033712447</v>
      </c>
      <c r="AQ154" s="25">
        <f t="shared" si="160"/>
        <v>1977.5509766539228</v>
      </c>
      <c r="AR154" s="25">
        <f t="shared" si="160"/>
        <v>3425.9701047737708</v>
      </c>
      <c r="AS154" s="25">
        <f t="shared" si="160"/>
        <v>3440.1264093214104</v>
      </c>
      <c r="AT154" s="25">
        <f t="shared" si="160"/>
        <v>3504.4100895423894</v>
      </c>
      <c r="AU154" s="25">
        <f t="shared" si="160"/>
        <v>3335.9739356134523</v>
      </c>
      <c r="AV154" s="25">
        <f t="shared" si="160"/>
        <v>1900.9839482497664</v>
      </c>
      <c r="AW154" s="25">
        <f t="shared" si="160"/>
        <v>1850.7423991437461</v>
      </c>
      <c r="AX154" s="25">
        <f t="shared" si="160"/>
        <v>1823.3226652139169</v>
      </c>
      <c r="AY154" s="25">
        <f t="shared" si="160"/>
        <v>1766.8437819301651</v>
      </c>
      <c r="AZ154" s="25">
        <f t="shared" si="160"/>
        <v>1627.7317099015015</v>
      </c>
      <c r="BA154" s="25">
        <f t="shared" si="160"/>
        <v>1853.3677679039497</v>
      </c>
      <c r="BB154" s="25">
        <f t="shared" si="160"/>
        <v>1828.2934033712447</v>
      </c>
      <c r="BC154" s="25">
        <f t="shared" si="160"/>
        <v>1977.5509766539228</v>
      </c>
      <c r="BD154" s="25">
        <f t="shared" si="160"/>
        <v>3425.9701047737708</v>
      </c>
      <c r="BE154" s="25">
        <f t="shared" si="160"/>
        <v>3440.1264093214104</v>
      </c>
      <c r="BF154" s="25">
        <f t="shared" si="160"/>
        <v>3504.4100895423894</v>
      </c>
      <c r="BG154" s="25">
        <f t="shared" si="160"/>
        <v>3335.9739356134523</v>
      </c>
      <c r="BH154" s="25">
        <f t="shared" si="160"/>
        <v>1900.9839482497664</v>
      </c>
      <c r="BI154" s="25">
        <f t="shared" si="160"/>
        <v>1850.7423991437461</v>
      </c>
      <c r="BJ154" s="25">
        <f t="shared" si="160"/>
        <v>1823.3226652139169</v>
      </c>
      <c r="BK154" s="25">
        <f t="shared" si="160"/>
        <v>1766.8437819301651</v>
      </c>
      <c r="BL154" s="25">
        <f t="shared" si="160"/>
        <v>1627.7317099015015</v>
      </c>
      <c r="BM154" s="25">
        <f t="shared" si="160"/>
        <v>1853.3677679039497</v>
      </c>
      <c r="BN154" s="25">
        <f t="shared" si="160"/>
        <v>1828.2934033712447</v>
      </c>
      <c r="BO154" s="25">
        <f t="shared" si="160"/>
        <v>1977.5509766539228</v>
      </c>
      <c r="BP154" s="25">
        <f t="shared" si="160"/>
        <v>3425.9701047737708</v>
      </c>
      <c r="BQ154" s="25">
        <f t="shared" si="160"/>
        <v>3440.1264093214104</v>
      </c>
      <c r="BR154" s="25">
        <f t="shared" si="160"/>
        <v>3504.4100895423894</v>
      </c>
      <c r="BS154" s="25">
        <f t="shared" si="160"/>
        <v>3335.9739356134523</v>
      </c>
      <c r="BT154" s="25">
        <f t="shared" si="160"/>
        <v>1900.9839482497664</v>
      </c>
      <c r="BU154" s="25">
        <f t="shared" si="160"/>
        <v>1850.7423991437461</v>
      </c>
      <c r="BV154" s="25">
        <f t="shared" si="160"/>
        <v>1823.3226652139169</v>
      </c>
      <c r="BW154" s="25">
        <f t="shared" si="160"/>
        <v>1766.8437819301651</v>
      </c>
      <c r="BX154" s="25">
        <f t="shared" si="160"/>
        <v>1627.7317099015015</v>
      </c>
      <c r="BY154" s="25">
        <f t="shared" si="160"/>
        <v>1853.3677679039497</v>
      </c>
      <c r="BZ154" s="25">
        <f t="shared" ref="BZ154:CH154" si="161">IF(BZ34=0,0,((BZ16*0.5)+BY34-BZ52)*BZ89*BZ121*BZ$2)</f>
        <v>1828.2934033712447</v>
      </c>
      <c r="CA154" s="25">
        <f t="shared" si="161"/>
        <v>1977.5509766539228</v>
      </c>
      <c r="CB154" s="25">
        <f t="shared" si="161"/>
        <v>3425.9701047737708</v>
      </c>
      <c r="CC154" s="25">
        <f t="shared" si="161"/>
        <v>3440.1264093214104</v>
      </c>
      <c r="CD154" s="25">
        <f t="shared" si="161"/>
        <v>3504.4100895423894</v>
      </c>
      <c r="CE154" s="25">
        <f t="shared" si="161"/>
        <v>3335.9739356134523</v>
      </c>
      <c r="CF154" s="25">
        <f t="shared" si="161"/>
        <v>1900.9839482497664</v>
      </c>
      <c r="CG154" s="25">
        <f t="shared" si="161"/>
        <v>1850.7423991437461</v>
      </c>
      <c r="CH154" s="28">
        <f t="shared" si="161"/>
        <v>1823.3226652139169</v>
      </c>
    </row>
    <row r="155" spans="1:86" ht="15.75" hidden="1" customHeight="1" x14ac:dyDescent="0.25">
      <c r="A155" s="606"/>
      <c r="B155" s="89" t="s">
        <v>8</v>
      </c>
      <c r="C155" s="25">
        <f t="shared" si="138"/>
        <v>0</v>
      </c>
      <c r="D155" s="25">
        <f t="shared" si="139"/>
        <v>0</v>
      </c>
      <c r="E155" s="25">
        <f t="shared" si="139"/>
        <v>0</v>
      </c>
      <c r="F155" s="25">
        <f t="shared" si="139"/>
        <v>0</v>
      </c>
      <c r="G155" s="25">
        <f t="shared" si="139"/>
        <v>0</v>
      </c>
      <c r="H155" s="25">
        <f t="shared" si="139"/>
        <v>0</v>
      </c>
      <c r="I155" s="25">
        <f t="shared" si="139"/>
        <v>0</v>
      </c>
      <c r="J155" s="25">
        <f t="shared" si="139"/>
        <v>0</v>
      </c>
      <c r="K155" s="25">
        <f t="shared" si="139"/>
        <v>79.990384050886178</v>
      </c>
      <c r="L155" s="25">
        <f t="shared" si="139"/>
        <v>95.729761796227947</v>
      </c>
      <c r="M155" s="25">
        <f t="shared" si="139"/>
        <v>102.09023007187116</v>
      </c>
      <c r="N155" s="25">
        <f t="shared" ref="N155:BY155" si="162">IF(N35=0,0,((N17*0.5)+M35-N53)*N90*N122*N$2)</f>
        <v>108.16849296733271</v>
      </c>
      <c r="O155" s="25">
        <f t="shared" si="162"/>
        <v>120.84897499826924</v>
      </c>
      <c r="P155" s="25">
        <f t="shared" si="162"/>
        <v>101.06747165748085</v>
      </c>
      <c r="Q155" s="25">
        <f t="shared" si="162"/>
        <v>96.89151976073687</v>
      </c>
      <c r="R155" s="25">
        <f t="shared" si="162"/>
        <v>86.951638526471996</v>
      </c>
      <c r="S155" s="25">
        <f t="shared" si="162"/>
        <v>96.234905949348345</v>
      </c>
      <c r="T155" s="25">
        <f t="shared" si="162"/>
        <v>10.268002436781135</v>
      </c>
      <c r="U155" s="25">
        <f t="shared" si="162"/>
        <v>10.250846726956933</v>
      </c>
      <c r="V155" s="25">
        <f t="shared" si="162"/>
        <v>10.603340960083742</v>
      </c>
      <c r="W155" s="25">
        <f t="shared" si="162"/>
        <v>10.311798288926585</v>
      </c>
      <c r="X155" s="25">
        <f t="shared" si="162"/>
        <v>6.2978109003922302</v>
      </c>
      <c r="Y155" s="25">
        <f t="shared" si="162"/>
        <v>6.6428559508556821</v>
      </c>
      <c r="Z155" s="25">
        <f t="shared" si="162"/>
        <v>6.9521785395313476</v>
      </c>
      <c r="AA155" s="25">
        <f t="shared" si="162"/>
        <v>7.6466581786557342</v>
      </c>
      <c r="AB155" s="25">
        <f t="shared" si="162"/>
        <v>6.457604419726314</v>
      </c>
      <c r="AC155" s="25">
        <f t="shared" si="162"/>
        <v>6.2559438758172297</v>
      </c>
      <c r="AD155" s="25">
        <f t="shared" si="162"/>
        <v>5.5835623377620447</v>
      </c>
      <c r="AE155" s="25">
        <f t="shared" si="162"/>
        <v>6.2851167341459089</v>
      </c>
      <c r="AF155" s="25">
        <f t="shared" si="162"/>
        <v>10.268002436781135</v>
      </c>
      <c r="AG155" s="25">
        <f t="shared" si="162"/>
        <v>10.250846726956933</v>
      </c>
      <c r="AH155" s="25">
        <f t="shared" si="162"/>
        <v>10.603340960083742</v>
      </c>
      <c r="AI155" s="25">
        <f t="shared" si="162"/>
        <v>10.311798288926585</v>
      </c>
      <c r="AJ155" s="25">
        <f t="shared" si="162"/>
        <v>6.2978109003922302</v>
      </c>
      <c r="AK155" s="25">
        <f t="shared" si="162"/>
        <v>6.6428559508556821</v>
      </c>
      <c r="AL155" s="25">
        <f t="shared" si="162"/>
        <v>6.9521785395313476</v>
      </c>
      <c r="AM155" s="25">
        <f t="shared" si="162"/>
        <v>7.6466581786557342</v>
      </c>
      <c r="AN155" s="25">
        <f t="shared" si="162"/>
        <v>6.457604419726314</v>
      </c>
      <c r="AO155" s="25">
        <f t="shared" si="162"/>
        <v>6.2559438758172297</v>
      </c>
      <c r="AP155" s="25">
        <f t="shared" si="162"/>
        <v>5.5835623377620447</v>
      </c>
      <c r="AQ155" s="25">
        <f t="shared" si="162"/>
        <v>6.2851167341459089</v>
      </c>
      <c r="AR155" s="25">
        <f t="shared" si="162"/>
        <v>10.268002436781135</v>
      </c>
      <c r="AS155" s="25">
        <f t="shared" si="162"/>
        <v>10.250846726956933</v>
      </c>
      <c r="AT155" s="25">
        <f t="shared" si="162"/>
        <v>10.603340960083742</v>
      </c>
      <c r="AU155" s="25">
        <f t="shared" si="162"/>
        <v>10.311798288926585</v>
      </c>
      <c r="AV155" s="25">
        <f t="shared" si="162"/>
        <v>6.2978109003922302</v>
      </c>
      <c r="AW155" s="25">
        <f t="shared" si="162"/>
        <v>6.6428559508556821</v>
      </c>
      <c r="AX155" s="25">
        <f t="shared" si="162"/>
        <v>6.9521785395313476</v>
      </c>
      <c r="AY155" s="25">
        <f t="shared" si="162"/>
        <v>7.6466581786557342</v>
      </c>
      <c r="AZ155" s="25">
        <f t="shared" si="162"/>
        <v>6.457604419726314</v>
      </c>
      <c r="BA155" s="25">
        <f t="shared" si="162"/>
        <v>6.2559438758172297</v>
      </c>
      <c r="BB155" s="25">
        <f t="shared" si="162"/>
        <v>5.5835623377620447</v>
      </c>
      <c r="BC155" s="25">
        <f t="shared" si="162"/>
        <v>6.2851167341459089</v>
      </c>
      <c r="BD155" s="25">
        <f t="shared" si="162"/>
        <v>10.268002436781135</v>
      </c>
      <c r="BE155" s="25">
        <f t="shared" si="162"/>
        <v>10.250846726956933</v>
      </c>
      <c r="BF155" s="25">
        <f t="shared" si="162"/>
        <v>10.603340960083742</v>
      </c>
      <c r="BG155" s="25">
        <f t="shared" si="162"/>
        <v>10.311798288926585</v>
      </c>
      <c r="BH155" s="25">
        <f t="shared" si="162"/>
        <v>6.2978109003922302</v>
      </c>
      <c r="BI155" s="25">
        <f t="shared" si="162"/>
        <v>6.6428559508556821</v>
      </c>
      <c r="BJ155" s="25">
        <f t="shared" si="162"/>
        <v>6.9521785395313476</v>
      </c>
      <c r="BK155" s="25">
        <f t="shared" si="162"/>
        <v>7.6466581786557342</v>
      </c>
      <c r="BL155" s="25">
        <f t="shared" si="162"/>
        <v>6.457604419726314</v>
      </c>
      <c r="BM155" s="25">
        <f t="shared" si="162"/>
        <v>6.2559438758172297</v>
      </c>
      <c r="BN155" s="25">
        <f t="shared" si="162"/>
        <v>5.5835623377620447</v>
      </c>
      <c r="BO155" s="25">
        <f t="shared" si="162"/>
        <v>6.2851167341459089</v>
      </c>
      <c r="BP155" s="25">
        <f t="shared" si="162"/>
        <v>10.268002436781135</v>
      </c>
      <c r="BQ155" s="25">
        <f t="shared" si="162"/>
        <v>10.250846726956933</v>
      </c>
      <c r="BR155" s="25">
        <f t="shared" si="162"/>
        <v>10.603340960083742</v>
      </c>
      <c r="BS155" s="25">
        <f t="shared" si="162"/>
        <v>10.311798288926585</v>
      </c>
      <c r="BT155" s="25">
        <f t="shared" si="162"/>
        <v>6.2978109003922302</v>
      </c>
      <c r="BU155" s="25">
        <f t="shared" si="162"/>
        <v>6.6428559508556821</v>
      </c>
      <c r="BV155" s="25">
        <f t="shared" si="162"/>
        <v>6.9521785395313476</v>
      </c>
      <c r="BW155" s="25">
        <f t="shared" si="162"/>
        <v>7.6466581786557342</v>
      </c>
      <c r="BX155" s="25">
        <f t="shared" si="162"/>
        <v>6.457604419726314</v>
      </c>
      <c r="BY155" s="25">
        <f t="shared" si="162"/>
        <v>6.2559438758172297</v>
      </c>
      <c r="BZ155" s="25">
        <f t="shared" ref="BZ155:CH155" si="163">IF(BZ35=0,0,((BZ17*0.5)+BY35-BZ53)*BZ90*BZ122*BZ$2)</f>
        <v>5.5835623377620447</v>
      </c>
      <c r="CA155" s="25">
        <f t="shared" si="163"/>
        <v>6.2851167341459089</v>
      </c>
      <c r="CB155" s="25">
        <f t="shared" si="163"/>
        <v>10.268002436781135</v>
      </c>
      <c r="CC155" s="25">
        <f t="shared" si="163"/>
        <v>10.250846726956933</v>
      </c>
      <c r="CD155" s="25">
        <f t="shared" si="163"/>
        <v>10.603340960083742</v>
      </c>
      <c r="CE155" s="25">
        <f t="shared" si="163"/>
        <v>10.311798288926585</v>
      </c>
      <c r="CF155" s="25">
        <f t="shared" si="163"/>
        <v>6.2978109003922302</v>
      </c>
      <c r="CG155" s="25">
        <f t="shared" si="163"/>
        <v>6.6428559508556821</v>
      </c>
      <c r="CH155" s="28">
        <f t="shared" si="163"/>
        <v>6.9521785395313476</v>
      </c>
    </row>
    <row r="156" spans="1:86" ht="15.75" hidden="1" customHeight="1" x14ac:dyDescent="0.25">
      <c r="A156" s="606"/>
      <c r="B156" s="14"/>
      <c r="C156" s="3"/>
      <c r="D156" s="3">
        <f t="shared" ref="D156:M156" si="164">IF(D36=0,0,((D18*0.5)+C36-D54)*D91*D123*D$2)</f>
        <v>0</v>
      </c>
      <c r="E156" s="3">
        <f t="shared" si="164"/>
        <v>0</v>
      </c>
      <c r="F156" s="3">
        <f t="shared" si="164"/>
        <v>0</v>
      </c>
      <c r="G156" s="3">
        <f t="shared" si="164"/>
        <v>0</v>
      </c>
      <c r="H156" s="3">
        <f t="shared" si="164"/>
        <v>0</v>
      </c>
      <c r="I156" s="3">
        <f t="shared" si="164"/>
        <v>0</v>
      </c>
      <c r="J156" s="3">
        <f t="shared" si="164"/>
        <v>0</v>
      </c>
      <c r="K156" s="3">
        <f t="shared" si="164"/>
        <v>0</v>
      </c>
      <c r="L156" s="3">
        <f t="shared" si="164"/>
        <v>0</v>
      </c>
      <c r="M156" s="3">
        <f t="shared" si="164"/>
        <v>0</v>
      </c>
      <c r="N156" s="3">
        <f t="shared" ref="N156:BY156" si="165">IF(N36=0,0,((N18*0.5)+M36-N54)*N91*N123*N$2)</f>
        <v>0</v>
      </c>
      <c r="O156" s="3">
        <f t="shared" si="165"/>
        <v>0</v>
      </c>
      <c r="P156" s="3">
        <f t="shared" si="165"/>
        <v>0</v>
      </c>
      <c r="Q156" s="3">
        <f t="shared" si="165"/>
        <v>0</v>
      </c>
      <c r="R156" s="3">
        <f t="shared" si="165"/>
        <v>0</v>
      </c>
      <c r="S156" s="3">
        <f t="shared" si="165"/>
        <v>0</v>
      </c>
      <c r="T156" s="3">
        <f t="shared" si="165"/>
        <v>0</v>
      </c>
      <c r="U156" s="3">
        <f t="shared" si="165"/>
        <v>0</v>
      </c>
      <c r="V156" s="3">
        <f t="shared" si="165"/>
        <v>0</v>
      </c>
      <c r="W156" s="3">
        <f t="shared" si="165"/>
        <v>0</v>
      </c>
      <c r="X156" s="3">
        <f t="shared" si="165"/>
        <v>0</v>
      </c>
      <c r="Y156" s="3">
        <f t="shared" si="165"/>
        <v>0</v>
      </c>
      <c r="Z156" s="3">
        <f t="shared" si="165"/>
        <v>0</v>
      </c>
      <c r="AA156" s="3">
        <f t="shared" si="165"/>
        <v>0</v>
      </c>
      <c r="AB156" s="3">
        <f t="shared" si="165"/>
        <v>0</v>
      </c>
      <c r="AC156" s="3">
        <f t="shared" si="165"/>
        <v>0</v>
      </c>
      <c r="AD156" s="3">
        <f t="shared" si="165"/>
        <v>0</v>
      </c>
      <c r="AE156" s="3">
        <f t="shared" si="165"/>
        <v>0</v>
      </c>
      <c r="AF156" s="3">
        <f t="shared" si="165"/>
        <v>0</v>
      </c>
      <c r="AG156" s="3">
        <f t="shared" si="165"/>
        <v>0</v>
      </c>
      <c r="AH156" s="3">
        <f t="shared" si="165"/>
        <v>0</v>
      </c>
      <c r="AI156" s="3">
        <f t="shared" si="165"/>
        <v>0</v>
      </c>
      <c r="AJ156" s="3">
        <f t="shared" si="165"/>
        <v>0</v>
      </c>
      <c r="AK156" s="3">
        <f t="shared" si="165"/>
        <v>0</v>
      </c>
      <c r="AL156" s="3">
        <f t="shared" si="165"/>
        <v>0</v>
      </c>
      <c r="AM156" s="3">
        <f t="shared" si="165"/>
        <v>0</v>
      </c>
      <c r="AN156" s="3">
        <f t="shared" si="165"/>
        <v>0</v>
      </c>
      <c r="AO156" s="3">
        <f t="shared" si="165"/>
        <v>0</v>
      </c>
      <c r="AP156" s="3">
        <f t="shared" si="165"/>
        <v>0</v>
      </c>
      <c r="AQ156" s="3">
        <f t="shared" si="165"/>
        <v>0</v>
      </c>
      <c r="AR156" s="3">
        <f t="shared" si="165"/>
        <v>0</v>
      </c>
      <c r="AS156" s="3">
        <f t="shared" si="165"/>
        <v>0</v>
      </c>
      <c r="AT156" s="3">
        <f t="shared" si="165"/>
        <v>0</v>
      </c>
      <c r="AU156" s="3">
        <f t="shared" si="165"/>
        <v>0</v>
      </c>
      <c r="AV156" s="3">
        <f t="shared" si="165"/>
        <v>0</v>
      </c>
      <c r="AW156" s="3">
        <f t="shared" si="165"/>
        <v>0</v>
      </c>
      <c r="AX156" s="3">
        <f t="shared" si="165"/>
        <v>0</v>
      </c>
      <c r="AY156" s="3">
        <f t="shared" si="165"/>
        <v>0</v>
      </c>
      <c r="AZ156" s="3">
        <f t="shared" si="165"/>
        <v>0</v>
      </c>
      <c r="BA156" s="3">
        <f t="shared" si="165"/>
        <v>0</v>
      </c>
      <c r="BB156" s="3">
        <f t="shared" si="165"/>
        <v>0</v>
      </c>
      <c r="BC156" s="3">
        <f t="shared" si="165"/>
        <v>0</v>
      </c>
      <c r="BD156" s="3">
        <f t="shared" si="165"/>
        <v>0</v>
      </c>
      <c r="BE156" s="3">
        <f t="shared" si="165"/>
        <v>0</v>
      </c>
      <c r="BF156" s="3">
        <f t="shared" si="165"/>
        <v>0</v>
      </c>
      <c r="BG156" s="3">
        <f t="shared" si="165"/>
        <v>0</v>
      </c>
      <c r="BH156" s="3">
        <f t="shared" si="165"/>
        <v>0</v>
      </c>
      <c r="BI156" s="3">
        <f t="shared" si="165"/>
        <v>0</v>
      </c>
      <c r="BJ156" s="3">
        <f t="shared" si="165"/>
        <v>0</v>
      </c>
      <c r="BK156" s="3">
        <f t="shared" si="165"/>
        <v>0</v>
      </c>
      <c r="BL156" s="3">
        <f t="shared" si="165"/>
        <v>0</v>
      </c>
      <c r="BM156" s="3">
        <f t="shared" si="165"/>
        <v>0</v>
      </c>
      <c r="BN156" s="3">
        <f t="shared" si="165"/>
        <v>0</v>
      </c>
      <c r="BO156" s="3">
        <f t="shared" si="165"/>
        <v>0</v>
      </c>
      <c r="BP156" s="3">
        <f t="shared" si="165"/>
        <v>0</v>
      </c>
      <c r="BQ156" s="3">
        <f t="shared" si="165"/>
        <v>0</v>
      </c>
      <c r="BR156" s="3">
        <f t="shared" si="165"/>
        <v>0</v>
      </c>
      <c r="BS156" s="3">
        <f t="shared" si="165"/>
        <v>0</v>
      </c>
      <c r="BT156" s="3">
        <f t="shared" si="165"/>
        <v>0</v>
      </c>
      <c r="BU156" s="3">
        <f t="shared" si="165"/>
        <v>0</v>
      </c>
      <c r="BV156" s="3">
        <f t="shared" si="165"/>
        <v>0</v>
      </c>
      <c r="BW156" s="3">
        <f t="shared" si="165"/>
        <v>0</v>
      </c>
      <c r="BX156" s="3">
        <f t="shared" si="165"/>
        <v>0</v>
      </c>
      <c r="BY156" s="3">
        <f t="shared" si="165"/>
        <v>0</v>
      </c>
      <c r="BZ156" s="3">
        <f t="shared" ref="BZ156:CH156" si="166">IF(BZ36=0,0,((BZ18*0.5)+BY36-BZ54)*BZ91*BZ123*BZ$2)</f>
        <v>0</v>
      </c>
      <c r="CA156" s="3">
        <f t="shared" si="166"/>
        <v>0</v>
      </c>
      <c r="CB156" s="3">
        <f t="shared" si="166"/>
        <v>0</v>
      </c>
      <c r="CC156" s="3">
        <f t="shared" si="166"/>
        <v>0</v>
      </c>
      <c r="CD156" s="3">
        <f t="shared" si="166"/>
        <v>0</v>
      </c>
      <c r="CE156" s="3">
        <f t="shared" si="166"/>
        <v>0</v>
      </c>
      <c r="CF156" s="3">
        <f t="shared" si="166"/>
        <v>0</v>
      </c>
      <c r="CG156" s="3">
        <f t="shared" si="166"/>
        <v>0</v>
      </c>
      <c r="CH156" s="12">
        <f t="shared" si="166"/>
        <v>0</v>
      </c>
    </row>
    <row r="157" spans="1:86" ht="15.75" hidden="1" customHeight="1" x14ac:dyDescent="0.25">
      <c r="A157" s="606"/>
      <c r="B157" s="269" t="s">
        <v>26</v>
      </c>
      <c r="C157" s="25">
        <f>SUM(C143:C156)</f>
        <v>0</v>
      </c>
      <c r="D157" s="25">
        <f>SUM(D143:D156)</f>
        <v>288.95291673528084</v>
      </c>
      <c r="E157" s="113">
        <f t="shared" ref="E157:BP157" si="167">SUM(E143:E156)</f>
        <v>1885.2937741987087</v>
      </c>
      <c r="F157" s="113">
        <f t="shared" si="167"/>
        <v>5088.865464915707</v>
      </c>
      <c r="G157" s="113">
        <f t="shared" si="167"/>
        <v>11737.791029112212</v>
      </c>
      <c r="H157" s="113">
        <f t="shared" si="167"/>
        <v>43839.624013063949</v>
      </c>
      <c r="I157" s="113">
        <f t="shared" si="167"/>
        <v>69712.043640190066</v>
      </c>
      <c r="J157" s="113">
        <f t="shared" si="167"/>
        <v>86783.117227518014</v>
      </c>
      <c r="K157" s="113">
        <f t="shared" si="167"/>
        <v>90342.64258772519</v>
      </c>
      <c r="L157" s="113">
        <f t="shared" si="167"/>
        <v>53122.229196112268</v>
      </c>
      <c r="M157" s="113">
        <f t="shared" si="167"/>
        <v>54772.589807332544</v>
      </c>
      <c r="N157" s="25">
        <f t="shared" si="167"/>
        <v>85118.734144320304</v>
      </c>
      <c r="O157" s="25">
        <f t="shared" si="167"/>
        <v>110405.57621889966</v>
      </c>
      <c r="P157" s="25">
        <f t="shared" si="167"/>
        <v>89874.544142335217</v>
      </c>
      <c r="Q157" s="25">
        <f t="shared" si="167"/>
        <v>93180.930676670978</v>
      </c>
      <c r="R157" s="25">
        <f t="shared" si="167"/>
        <v>87050.783847164465</v>
      </c>
      <c r="S157" s="25">
        <f t="shared" si="167"/>
        <v>113741.45504917673</v>
      </c>
      <c r="T157" s="25">
        <f t="shared" si="167"/>
        <v>67413.483400967103</v>
      </c>
      <c r="U157" s="25">
        <f t="shared" si="167"/>
        <v>83723.802553335103</v>
      </c>
      <c r="V157" s="25">
        <f t="shared" si="167"/>
        <v>76251.431542905746</v>
      </c>
      <c r="W157" s="25">
        <f t="shared" si="167"/>
        <v>51201.421830025356</v>
      </c>
      <c r="X157" s="25">
        <f t="shared" si="167"/>
        <v>25118.743018759022</v>
      </c>
      <c r="Y157" s="25">
        <f t="shared" si="167"/>
        <v>23098.778044421826</v>
      </c>
      <c r="Z157" s="25">
        <f t="shared" si="167"/>
        <v>26377.96332557869</v>
      </c>
      <c r="AA157" s="25">
        <f t="shared" si="167"/>
        <v>27639.542817033176</v>
      </c>
      <c r="AB157" s="25">
        <f t="shared" si="167"/>
        <v>22557.09249781799</v>
      </c>
      <c r="AC157" s="25">
        <f t="shared" si="167"/>
        <v>23780.458723080679</v>
      </c>
      <c r="AD157" s="25">
        <f t="shared" si="167"/>
        <v>21772.432474150643</v>
      </c>
      <c r="AE157" s="25">
        <f t="shared" si="167"/>
        <v>28711.296782579317</v>
      </c>
      <c r="AF157" s="25">
        <f t="shared" si="167"/>
        <v>67413.483400967103</v>
      </c>
      <c r="AG157" s="25">
        <f t="shared" si="167"/>
        <v>83723.802553335103</v>
      </c>
      <c r="AH157" s="25">
        <f t="shared" si="167"/>
        <v>76251.431542905746</v>
      </c>
      <c r="AI157" s="25">
        <f t="shared" si="167"/>
        <v>51201.421830025356</v>
      </c>
      <c r="AJ157" s="25">
        <f t="shared" si="167"/>
        <v>25118.743018759022</v>
      </c>
      <c r="AK157" s="25">
        <f t="shared" si="167"/>
        <v>23098.778044421826</v>
      </c>
      <c r="AL157" s="25">
        <f t="shared" si="167"/>
        <v>26377.96332557869</v>
      </c>
      <c r="AM157" s="25">
        <f t="shared" si="167"/>
        <v>27639.542817033176</v>
      </c>
      <c r="AN157" s="25">
        <f t="shared" si="167"/>
        <v>22557.09249781799</v>
      </c>
      <c r="AO157" s="25">
        <f t="shared" si="167"/>
        <v>23780.458723080679</v>
      </c>
      <c r="AP157" s="25">
        <f t="shared" si="167"/>
        <v>21772.432474150643</v>
      </c>
      <c r="AQ157" s="25">
        <f t="shared" si="167"/>
        <v>28711.296782579317</v>
      </c>
      <c r="AR157" s="25">
        <f t="shared" si="167"/>
        <v>67413.483400967103</v>
      </c>
      <c r="AS157" s="25">
        <f t="shared" si="167"/>
        <v>83723.802553335103</v>
      </c>
      <c r="AT157" s="25">
        <f t="shared" si="167"/>
        <v>76251.431542905746</v>
      </c>
      <c r="AU157" s="25">
        <f t="shared" si="167"/>
        <v>51201.421830025356</v>
      </c>
      <c r="AV157" s="25">
        <f t="shared" si="167"/>
        <v>25118.743018759022</v>
      </c>
      <c r="AW157" s="25">
        <f t="shared" si="167"/>
        <v>23098.778044421826</v>
      </c>
      <c r="AX157" s="25">
        <f t="shared" si="167"/>
        <v>26377.96332557869</v>
      </c>
      <c r="AY157" s="25">
        <f t="shared" si="167"/>
        <v>27639.542817033176</v>
      </c>
      <c r="AZ157" s="25">
        <f t="shared" si="167"/>
        <v>22557.09249781799</v>
      </c>
      <c r="BA157" s="25">
        <f t="shared" si="167"/>
        <v>23780.458723080679</v>
      </c>
      <c r="BB157" s="25">
        <f t="shared" si="167"/>
        <v>21772.432474150643</v>
      </c>
      <c r="BC157" s="25">
        <f t="shared" si="167"/>
        <v>28711.296782579317</v>
      </c>
      <c r="BD157" s="25">
        <f t="shared" si="167"/>
        <v>67413.483400967103</v>
      </c>
      <c r="BE157" s="25">
        <f t="shared" si="167"/>
        <v>83723.802553335103</v>
      </c>
      <c r="BF157" s="25">
        <f t="shared" si="167"/>
        <v>76251.431542905746</v>
      </c>
      <c r="BG157" s="25">
        <f t="shared" si="167"/>
        <v>51201.421830025356</v>
      </c>
      <c r="BH157" s="25">
        <f t="shared" si="167"/>
        <v>25118.743018759022</v>
      </c>
      <c r="BI157" s="25">
        <f t="shared" si="167"/>
        <v>23098.778044421826</v>
      </c>
      <c r="BJ157" s="25">
        <f t="shared" si="167"/>
        <v>26377.96332557869</v>
      </c>
      <c r="BK157" s="25">
        <f t="shared" si="167"/>
        <v>27639.542817033176</v>
      </c>
      <c r="BL157" s="25">
        <f t="shared" si="167"/>
        <v>22557.09249781799</v>
      </c>
      <c r="BM157" s="25">
        <f t="shared" si="167"/>
        <v>23780.458723080679</v>
      </c>
      <c r="BN157" s="25">
        <f t="shared" si="167"/>
        <v>21772.432474150643</v>
      </c>
      <c r="BO157" s="25">
        <f t="shared" si="167"/>
        <v>28711.296782579317</v>
      </c>
      <c r="BP157" s="25">
        <f t="shared" si="167"/>
        <v>67413.483400967103</v>
      </c>
      <c r="BQ157" s="25">
        <f t="shared" ref="BQ157:CH157" si="168">SUM(BQ143:BQ156)</f>
        <v>83723.802553335103</v>
      </c>
      <c r="BR157" s="25">
        <f t="shared" si="168"/>
        <v>76251.431542905746</v>
      </c>
      <c r="BS157" s="25">
        <f t="shared" si="168"/>
        <v>51201.421830025356</v>
      </c>
      <c r="BT157" s="25">
        <f t="shared" si="168"/>
        <v>25118.743018759022</v>
      </c>
      <c r="BU157" s="25">
        <f t="shared" si="168"/>
        <v>23098.778044421826</v>
      </c>
      <c r="BV157" s="25">
        <f t="shared" si="168"/>
        <v>26377.96332557869</v>
      </c>
      <c r="BW157" s="25">
        <f t="shared" si="168"/>
        <v>27639.542817033176</v>
      </c>
      <c r="BX157" s="25">
        <f t="shared" si="168"/>
        <v>22557.09249781799</v>
      </c>
      <c r="BY157" s="25">
        <f t="shared" si="168"/>
        <v>23780.458723080679</v>
      </c>
      <c r="BZ157" s="25">
        <f t="shared" si="168"/>
        <v>21772.432474150643</v>
      </c>
      <c r="CA157" s="25">
        <f t="shared" si="168"/>
        <v>28711.296782579317</v>
      </c>
      <c r="CB157" s="25">
        <f t="shared" si="168"/>
        <v>67413.483400967103</v>
      </c>
      <c r="CC157" s="25">
        <f t="shared" si="168"/>
        <v>83723.802553335103</v>
      </c>
      <c r="CD157" s="25">
        <f t="shared" si="168"/>
        <v>76251.431542905746</v>
      </c>
      <c r="CE157" s="25">
        <f t="shared" si="168"/>
        <v>51201.421830025356</v>
      </c>
      <c r="CF157" s="25">
        <f t="shared" si="168"/>
        <v>25118.743018759022</v>
      </c>
      <c r="CG157" s="25">
        <f t="shared" si="168"/>
        <v>23098.778044421826</v>
      </c>
      <c r="CH157" s="28">
        <f t="shared" si="168"/>
        <v>26377.96332557869</v>
      </c>
    </row>
    <row r="158" spans="1:86" ht="16.5" hidden="1" customHeight="1" thickBot="1" x14ac:dyDescent="0.3">
      <c r="A158" s="607"/>
      <c r="B158" s="144" t="s">
        <v>27</v>
      </c>
      <c r="C158" s="26">
        <f>C157</f>
        <v>0</v>
      </c>
      <c r="D158" s="26">
        <f>C158+D157</f>
        <v>288.95291673528084</v>
      </c>
      <c r="E158" s="26">
        <f t="shared" ref="E158:BP158" si="169">D158+E157</f>
        <v>2174.2466909339896</v>
      </c>
      <c r="F158" s="26">
        <f t="shared" si="169"/>
        <v>7263.1121558496961</v>
      </c>
      <c r="G158" s="26">
        <f t="shared" si="169"/>
        <v>19000.903184961906</v>
      </c>
      <c r="H158" s="26">
        <f t="shared" si="169"/>
        <v>62840.527198025855</v>
      </c>
      <c r="I158" s="26">
        <f t="shared" si="169"/>
        <v>132552.57083821594</v>
      </c>
      <c r="J158" s="26">
        <f t="shared" si="169"/>
        <v>219335.68806573394</v>
      </c>
      <c r="K158" s="26">
        <f t="shared" si="169"/>
        <v>309678.33065345912</v>
      </c>
      <c r="L158" s="26">
        <f t="shared" si="169"/>
        <v>362800.55984957138</v>
      </c>
      <c r="M158" s="26">
        <f t="shared" si="169"/>
        <v>417573.14965690393</v>
      </c>
      <c r="N158" s="26">
        <f t="shared" si="169"/>
        <v>502691.88380122423</v>
      </c>
      <c r="O158" s="26">
        <f t="shared" si="169"/>
        <v>613097.46002012386</v>
      </c>
      <c r="P158" s="26">
        <f t="shared" si="169"/>
        <v>702972.00416245905</v>
      </c>
      <c r="Q158" s="26">
        <f t="shared" si="169"/>
        <v>796152.93483913003</v>
      </c>
      <c r="R158" s="26">
        <f t="shared" si="169"/>
        <v>883203.71868629451</v>
      </c>
      <c r="S158" s="26">
        <f t="shared" si="169"/>
        <v>996945.17373547121</v>
      </c>
      <c r="T158" s="26">
        <f t="shared" si="169"/>
        <v>1064358.6571364384</v>
      </c>
      <c r="U158" s="26">
        <f t="shared" si="169"/>
        <v>1148082.4596897736</v>
      </c>
      <c r="V158" s="26">
        <f t="shared" si="169"/>
        <v>1224333.8912326794</v>
      </c>
      <c r="W158" s="26">
        <f t="shared" si="169"/>
        <v>1275535.3130627046</v>
      </c>
      <c r="X158" s="26">
        <f t="shared" si="169"/>
        <v>1300654.0560814636</v>
      </c>
      <c r="Y158" s="26">
        <f t="shared" si="169"/>
        <v>1323752.8341258855</v>
      </c>
      <c r="Z158" s="26">
        <f t="shared" si="169"/>
        <v>1350130.7974514642</v>
      </c>
      <c r="AA158" s="26">
        <f t="shared" si="169"/>
        <v>1377770.3402684974</v>
      </c>
      <c r="AB158" s="26">
        <f t="shared" si="169"/>
        <v>1400327.4327663153</v>
      </c>
      <c r="AC158" s="26">
        <f t="shared" si="169"/>
        <v>1424107.8914893959</v>
      </c>
      <c r="AD158" s="26">
        <f t="shared" si="169"/>
        <v>1445880.3239635464</v>
      </c>
      <c r="AE158" s="26">
        <f t="shared" si="169"/>
        <v>1474591.6207461257</v>
      </c>
      <c r="AF158" s="26">
        <f t="shared" si="169"/>
        <v>1542005.1041470929</v>
      </c>
      <c r="AG158" s="26">
        <f t="shared" si="169"/>
        <v>1625728.9067004281</v>
      </c>
      <c r="AH158" s="26">
        <f t="shared" si="169"/>
        <v>1701980.3382433339</v>
      </c>
      <c r="AI158" s="26">
        <f t="shared" si="169"/>
        <v>1753181.7600733591</v>
      </c>
      <c r="AJ158" s="26">
        <f t="shared" si="169"/>
        <v>1778300.5030921181</v>
      </c>
      <c r="AK158" s="26">
        <f t="shared" si="169"/>
        <v>1801399.28113654</v>
      </c>
      <c r="AL158" s="26">
        <f t="shared" si="169"/>
        <v>1827777.2444621187</v>
      </c>
      <c r="AM158" s="26">
        <f t="shared" si="169"/>
        <v>1855416.7872791518</v>
      </c>
      <c r="AN158" s="26">
        <f t="shared" si="169"/>
        <v>1877973.8797769698</v>
      </c>
      <c r="AO158" s="26">
        <f t="shared" si="169"/>
        <v>1901754.3385000504</v>
      </c>
      <c r="AP158" s="26">
        <f t="shared" si="169"/>
        <v>1923526.7709742009</v>
      </c>
      <c r="AQ158" s="26">
        <f t="shared" si="169"/>
        <v>1952238.0677567802</v>
      </c>
      <c r="AR158" s="26">
        <f t="shared" si="169"/>
        <v>2019651.5511577474</v>
      </c>
      <c r="AS158" s="26">
        <f t="shared" si="169"/>
        <v>2103375.3537110826</v>
      </c>
      <c r="AT158" s="26">
        <f t="shared" si="169"/>
        <v>2179626.7852539886</v>
      </c>
      <c r="AU158" s="26">
        <f t="shared" si="169"/>
        <v>2230828.2070840141</v>
      </c>
      <c r="AV158" s="26">
        <f t="shared" si="169"/>
        <v>2255946.950102773</v>
      </c>
      <c r="AW158" s="26">
        <f t="shared" si="169"/>
        <v>2279045.7281471947</v>
      </c>
      <c r="AX158" s="26">
        <f t="shared" si="169"/>
        <v>2305423.6914727734</v>
      </c>
      <c r="AY158" s="26">
        <f t="shared" si="169"/>
        <v>2333063.2342898068</v>
      </c>
      <c r="AZ158" s="26">
        <f t="shared" si="169"/>
        <v>2355620.326787625</v>
      </c>
      <c r="BA158" s="26">
        <f t="shared" si="169"/>
        <v>2379400.7855107058</v>
      </c>
      <c r="BB158" s="26">
        <f t="shared" si="169"/>
        <v>2401173.2179848566</v>
      </c>
      <c r="BC158" s="26">
        <f t="shared" si="169"/>
        <v>2429884.5147674358</v>
      </c>
      <c r="BD158" s="26">
        <f t="shared" si="169"/>
        <v>2497297.9981684028</v>
      </c>
      <c r="BE158" s="26">
        <f t="shared" si="169"/>
        <v>2581021.800721738</v>
      </c>
      <c r="BF158" s="26">
        <f t="shared" si="169"/>
        <v>2657273.2322646435</v>
      </c>
      <c r="BG158" s="26">
        <f t="shared" si="169"/>
        <v>2708474.654094669</v>
      </c>
      <c r="BH158" s="26">
        <f t="shared" si="169"/>
        <v>2733593.397113428</v>
      </c>
      <c r="BI158" s="26">
        <f t="shared" si="169"/>
        <v>2756692.1751578497</v>
      </c>
      <c r="BJ158" s="26">
        <f t="shared" si="169"/>
        <v>2783070.1384834284</v>
      </c>
      <c r="BK158" s="26">
        <f t="shared" si="169"/>
        <v>2810709.6813004618</v>
      </c>
      <c r="BL158" s="26">
        <f t="shared" si="169"/>
        <v>2833266.7737982799</v>
      </c>
      <c r="BM158" s="26">
        <f t="shared" si="169"/>
        <v>2857047.2325213607</v>
      </c>
      <c r="BN158" s="26">
        <f t="shared" si="169"/>
        <v>2878819.6649955115</v>
      </c>
      <c r="BO158" s="26">
        <f t="shared" si="169"/>
        <v>2907530.9617780908</v>
      </c>
      <c r="BP158" s="26">
        <f t="shared" si="169"/>
        <v>2974944.4451790578</v>
      </c>
      <c r="BQ158" s="26">
        <f t="shared" ref="BQ158:CH158" si="170">BP158+BQ157</f>
        <v>3058668.247732393</v>
      </c>
      <c r="BR158" s="26">
        <f t="shared" si="170"/>
        <v>3134919.6792752985</v>
      </c>
      <c r="BS158" s="26">
        <f t="shared" si="170"/>
        <v>3186121.101105324</v>
      </c>
      <c r="BT158" s="26">
        <f t="shared" si="170"/>
        <v>3211239.8441240829</v>
      </c>
      <c r="BU158" s="26">
        <f t="shared" si="170"/>
        <v>3234338.6221685046</v>
      </c>
      <c r="BV158" s="26">
        <f t="shared" si="170"/>
        <v>3260716.5854940834</v>
      </c>
      <c r="BW158" s="26">
        <f t="shared" si="170"/>
        <v>3288356.1283111167</v>
      </c>
      <c r="BX158" s="26">
        <f t="shared" si="170"/>
        <v>3310913.2208089349</v>
      </c>
      <c r="BY158" s="26">
        <f t="shared" si="170"/>
        <v>3334693.6795320157</v>
      </c>
      <c r="BZ158" s="26">
        <f t="shared" si="170"/>
        <v>3356466.1120061665</v>
      </c>
      <c r="CA158" s="26">
        <f t="shared" si="170"/>
        <v>3385177.4087887458</v>
      </c>
      <c r="CB158" s="26">
        <f t="shared" si="170"/>
        <v>3452590.8921897127</v>
      </c>
      <c r="CC158" s="26">
        <f t="shared" si="170"/>
        <v>3536314.6947430479</v>
      </c>
      <c r="CD158" s="26">
        <f t="shared" si="170"/>
        <v>3612566.1262859534</v>
      </c>
      <c r="CE158" s="26">
        <f t="shared" si="170"/>
        <v>3663767.5481159789</v>
      </c>
      <c r="CF158" s="26">
        <f t="shared" si="170"/>
        <v>3688886.2911347379</v>
      </c>
      <c r="CG158" s="26">
        <f t="shared" si="170"/>
        <v>3711985.0691791596</v>
      </c>
      <c r="CH158" s="29">
        <f t="shared" si="170"/>
        <v>3738363.0325047383</v>
      </c>
    </row>
    <row r="159" spans="1:86" hidden="1" x14ac:dyDescent="0.25">
      <c r="A159" s="110"/>
      <c r="B159" s="110"/>
      <c r="C159" s="234"/>
      <c r="D159" s="234"/>
      <c r="E159" s="234"/>
      <c r="F159" s="234"/>
      <c r="G159" s="234"/>
      <c r="H159" s="234"/>
      <c r="I159" s="234"/>
      <c r="J159" s="234"/>
      <c r="K159" s="234"/>
      <c r="L159" s="234"/>
      <c r="M159" s="234"/>
      <c r="N159" s="112"/>
    </row>
    <row r="160" spans="1:86" ht="15.75" hidden="1" thickBot="1" x14ac:dyDescent="0.3">
      <c r="A160" s="110"/>
      <c r="B160" s="110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86" ht="16.5" hidden="1" thickBot="1" x14ac:dyDescent="0.3">
      <c r="A161" s="605" t="s">
        <v>128</v>
      </c>
      <c r="B161" s="271" t="s">
        <v>124</v>
      </c>
      <c r="C161" s="162">
        <f>C$4</f>
        <v>45292</v>
      </c>
      <c r="D161" s="162">
        <f t="shared" ref="D161:BO161" si="171">D$4</f>
        <v>45323</v>
      </c>
      <c r="E161" s="162">
        <f t="shared" si="171"/>
        <v>45352</v>
      </c>
      <c r="F161" s="162">
        <f t="shared" si="171"/>
        <v>45383</v>
      </c>
      <c r="G161" s="162">
        <f t="shared" si="171"/>
        <v>45413</v>
      </c>
      <c r="H161" s="162">
        <f t="shared" si="171"/>
        <v>45444</v>
      </c>
      <c r="I161" s="162">
        <f t="shared" si="171"/>
        <v>45474</v>
      </c>
      <c r="J161" s="162">
        <f t="shared" si="171"/>
        <v>45505</v>
      </c>
      <c r="K161" s="162">
        <f t="shared" si="171"/>
        <v>45536</v>
      </c>
      <c r="L161" s="162">
        <f t="shared" si="171"/>
        <v>45566</v>
      </c>
      <c r="M161" s="162">
        <f t="shared" si="171"/>
        <v>45597</v>
      </c>
      <c r="N161" s="162">
        <f t="shared" si="171"/>
        <v>45627</v>
      </c>
      <c r="O161" s="162">
        <f t="shared" si="171"/>
        <v>45658</v>
      </c>
      <c r="P161" s="162">
        <f t="shared" si="171"/>
        <v>45689</v>
      </c>
      <c r="Q161" s="162">
        <f t="shared" si="171"/>
        <v>45717</v>
      </c>
      <c r="R161" s="162">
        <f t="shared" si="171"/>
        <v>45748</v>
      </c>
      <c r="S161" s="162">
        <f t="shared" si="171"/>
        <v>45778</v>
      </c>
      <c r="T161" s="162">
        <f t="shared" si="171"/>
        <v>45809</v>
      </c>
      <c r="U161" s="162">
        <f t="shared" si="171"/>
        <v>45839</v>
      </c>
      <c r="V161" s="162">
        <f t="shared" si="171"/>
        <v>45870</v>
      </c>
      <c r="W161" s="162">
        <f t="shared" si="171"/>
        <v>45901</v>
      </c>
      <c r="X161" s="162">
        <f t="shared" si="171"/>
        <v>45931</v>
      </c>
      <c r="Y161" s="162">
        <f t="shared" si="171"/>
        <v>45962</v>
      </c>
      <c r="Z161" s="162">
        <f t="shared" si="171"/>
        <v>45992</v>
      </c>
      <c r="AA161" s="162">
        <f t="shared" si="171"/>
        <v>46023</v>
      </c>
      <c r="AB161" s="162">
        <f t="shared" si="171"/>
        <v>46054</v>
      </c>
      <c r="AC161" s="162">
        <f t="shared" si="171"/>
        <v>46082</v>
      </c>
      <c r="AD161" s="162">
        <f t="shared" si="171"/>
        <v>46113</v>
      </c>
      <c r="AE161" s="162">
        <f t="shared" si="171"/>
        <v>46143</v>
      </c>
      <c r="AF161" s="162">
        <f t="shared" si="171"/>
        <v>46174</v>
      </c>
      <c r="AG161" s="162">
        <f t="shared" si="171"/>
        <v>46204</v>
      </c>
      <c r="AH161" s="162">
        <f t="shared" si="171"/>
        <v>46235</v>
      </c>
      <c r="AI161" s="162">
        <f t="shared" si="171"/>
        <v>46266</v>
      </c>
      <c r="AJ161" s="162">
        <f t="shared" si="171"/>
        <v>46296</v>
      </c>
      <c r="AK161" s="162">
        <f t="shared" si="171"/>
        <v>46327</v>
      </c>
      <c r="AL161" s="162">
        <f t="shared" si="171"/>
        <v>46357</v>
      </c>
      <c r="AM161" s="162">
        <f t="shared" si="171"/>
        <v>46388</v>
      </c>
      <c r="AN161" s="162">
        <f t="shared" si="171"/>
        <v>46419</v>
      </c>
      <c r="AO161" s="162">
        <f t="shared" si="171"/>
        <v>46447</v>
      </c>
      <c r="AP161" s="162">
        <f t="shared" si="171"/>
        <v>46478</v>
      </c>
      <c r="AQ161" s="162">
        <f t="shared" si="171"/>
        <v>46508</v>
      </c>
      <c r="AR161" s="162">
        <f t="shared" si="171"/>
        <v>46539</v>
      </c>
      <c r="AS161" s="162">
        <f t="shared" si="171"/>
        <v>46569</v>
      </c>
      <c r="AT161" s="162">
        <f t="shared" si="171"/>
        <v>46600</v>
      </c>
      <c r="AU161" s="162">
        <f t="shared" si="171"/>
        <v>46631</v>
      </c>
      <c r="AV161" s="162">
        <f t="shared" si="171"/>
        <v>46661</v>
      </c>
      <c r="AW161" s="162">
        <f t="shared" si="171"/>
        <v>46692</v>
      </c>
      <c r="AX161" s="162">
        <f t="shared" si="171"/>
        <v>46722</v>
      </c>
      <c r="AY161" s="162">
        <f t="shared" si="171"/>
        <v>46753</v>
      </c>
      <c r="AZ161" s="162">
        <f t="shared" si="171"/>
        <v>46784</v>
      </c>
      <c r="BA161" s="162">
        <f t="shared" si="171"/>
        <v>46813</v>
      </c>
      <c r="BB161" s="162">
        <f t="shared" si="171"/>
        <v>46844</v>
      </c>
      <c r="BC161" s="162">
        <f t="shared" si="171"/>
        <v>46874</v>
      </c>
      <c r="BD161" s="162">
        <f t="shared" si="171"/>
        <v>46905</v>
      </c>
      <c r="BE161" s="162">
        <f t="shared" si="171"/>
        <v>46935</v>
      </c>
      <c r="BF161" s="162">
        <f t="shared" si="171"/>
        <v>46966</v>
      </c>
      <c r="BG161" s="162">
        <f t="shared" si="171"/>
        <v>46997</v>
      </c>
      <c r="BH161" s="162">
        <f t="shared" si="171"/>
        <v>47027</v>
      </c>
      <c r="BI161" s="162">
        <f t="shared" si="171"/>
        <v>47058</v>
      </c>
      <c r="BJ161" s="162">
        <f t="shared" si="171"/>
        <v>47088</v>
      </c>
      <c r="BK161" s="162">
        <f t="shared" si="171"/>
        <v>47119</v>
      </c>
      <c r="BL161" s="162">
        <f t="shared" si="171"/>
        <v>47150</v>
      </c>
      <c r="BM161" s="162">
        <f t="shared" si="171"/>
        <v>47178</v>
      </c>
      <c r="BN161" s="162">
        <f t="shared" si="171"/>
        <v>47209</v>
      </c>
      <c r="BO161" s="162">
        <f t="shared" si="171"/>
        <v>47239</v>
      </c>
      <c r="BP161" s="162">
        <f t="shared" ref="BP161:CH161" si="172">BP$4</f>
        <v>47270</v>
      </c>
      <c r="BQ161" s="162">
        <f t="shared" si="172"/>
        <v>47300</v>
      </c>
      <c r="BR161" s="162">
        <f t="shared" si="172"/>
        <v>47331</v>
      </c>
      <c r="BS161" s="162">
        <f t="shared" si="172"/>
        <v>47362</v>
      </c>
      <c r="BT161" s="162">
        <f t="shared" si="172"/>
        <v>47392</v>
      </c>
      <c r="BU161" s="162">
        <f t="shared" si="172"/>
        <v>47423</v>
      </c>
      <c r="BV161" s="162">
        <f t="shared" si="172"/>
        <v>47453</v>
      </c>
      <c r="BW161" s="162">
        <f t="shared" si="172"/>
        <v>47484</v>
      </c>
      <c r="BX161" s="162">
        <f t="shared" si="172"/>
        <v>47515</v>
      </c>
      <c r="BY161" s="162">
        <f t="shared" si="172"/>
        <v>47543</v>
      </c>
      <c r="BZ161" s="162">
        <f t="shared" si="172"/>
        <v>47574</v>
      </c>
      <c r="CA161" s="162">
        <f t="shared" si="172"/>
        <v>47604</v>
      </c>
      <c r="CB161" s="162">
        <f t="shared" si="172"/>
        <v>47635</v>
      </c>
      <c r="CC161" s="162">
        <f t="shared" si="172"/>
        <v>47665</v>
      </c>
      <c r="CD161" s="162">
        <f t="shared" si="172"/>
        <v>47696</v>
      </c>
      <c r="CE161" s="162">
        <f t="shared" si="172"/>
        <v>47727</v>
      </c>
      <c r="CF161" s="162">
        <f t="shared" si="172"/>
        <v>47757</v>
      </c>
      <c r="CG161" s="162">
        <f t="shared" si="172"/>
        <v>47788</v>
      </c>
      <c r="CH161" s="163">
        <f t="shared" si="172"/>
        <v>47818</v>
      </c>
    </row>
    <row r="162" spans="1:86" hidden="1" x14ac:dyDescent="0.25">
      <c r="A162" s="606"/>
      <c r="B162" s="270" t="s">
        <v>20</v>
      </c>
      <c r="C162" s="25">
        <f>IF(C23=0,0,((C5*0.5)-C41)*C78*C127*C$2)</f>
        <v>0</v>
      </c>
      <c r="D162" s="25">
        <f>IF(D23=0,0,((D5*0.5)+C23-D41)*D78*D127*D$2)</f>
        <v>0</v>
      </c>
      <c r="E162" s="25">
        <f t="shared" ref="E162:BP163" si="173">IF(E23=0,0,((E5*0.5)+D23-E41)*E78*E127*E$2)</f>
        <v>4.1892327707000625</v>
      </c>
      <c r="F162" s="25">
        <f t="shared" si="173"/>
        <v>5.3468223291816495</v>
      </c>
      <c r="G162" s="25">
        <f t="shared" si="173"/>
        <v>7.0037021481666351</v>
      </c>
      <c r="H162" s="25">
        <f t="shared" si="173"/>
        <v>60.406911536774153</v>
      </c>
      <c r="I162" s="25">
        <f t="shared" si="173"/>
        <v>83.385972794967174</v>
      </c>
      <c r="J162" s="25">
        <f t="shared" si="173"/>
        <v>104.64641951471999</v>
      </c>
      <c r="K162" s="25">
        <f t="shared" si="173"/>
        <v>187.11497468484563</v>
      </c>
      <c r="L162" s="25">
        <f t="shared" si="173"/>
        <v>98.556385715552494</v>
      </c>
      <c r="M162" s="25">
        <f t="shared" si="173"/>
        <v>98.137238634696317</v>
      </c>
      <c r="N162" s="25">
        <f t="shared" si="173"/>
        <v>130.21101412814531</v>
      </c>
      <c r="O162" s="25">
        <f t="shared" si="173"/>
        <v>175.46811701422266</v>
      </c>
      <c r="P162" s="25">
        <f t="shared" si="173"/>
        <v>157.529621391333</v>
      </c>
      <c r="Q162" s="25">
        <f t="shared" si="173"/>
        <v>191.45683682605778</v>
      </c>
      <c r="R162" s="25">
        <f t="shared" si="173"/>
        <v>122.1805693605544</v>
      </c>
      <c r="S162" s="25">
        <f t="shared" si="173"/>
        <v>160.04203308279889</v>
      </c>
      <c r="T162" s="25">
        <f t="shared" si="173"/>
        <v>333.03290302297228</v>
      </c>
      <c r="U162" s="25">
        <f t="shared" si="173"/>
        <v>313.60283751699353</v>
      </c>
      <c r="V162" s="25">
        <f t="shared" si="173"/>
        <v>338.32899911276388</v>
      </c>
      <c r="W162" s="25">
        <f t="shared" si="173"/>
        <v>321.26810958577727</v>
      </c>
      <c r="X162" s="25">
        <f t="shared" si="173"/>
        <v>113.14408732105341</v>
      </c>
      <c r="Y162" s="25">
        <f t="shared" si="173"/>
        <v>112.12455306303414</v>
      </c>
      <c r="Z162" s="25">
        <f t="shared" si="173"/>
        <v>92.714579836438588</v>
      </c>
      <c r="AA162" s="25">
        <f t="shared" si="173"/>
        <v>86.672847113809382</v>
      </c>
      <c r="AB162" s="25">
        <f t="shared" si="173"/>
        <v>83.909004742370286</v>
      </c>
      <c r="AC162" s="25">
        <f t="shared" si="173"/>
        <v>98.98894701958497</v>
      </c>
      <c r="AD162" s="25">
        <f t="shared" si="173"/>
        <v>87.469608729317471</v>
      </c>
      <c r="AE162" s="25">
        <f t="shared" si="173"/>
        <v>113.51721071146274</v>
      </c>
      <c r="AF162" s="25">
        <f t="shared" si="173"/>
        <v>333.03290302297228</v>
      </c>
      <c r="AG162" s="25">
        <f t="shared" si="173"/>
        <v>313.60283751699353</v>
      </c>
      <c r="AH162" s="25">
        <f t="shared" si="173"/>
        <v>338.32899911276388</v>
      </c>
      <c r="AI162" s="25">
        <f t="shared" si="173"/>
        <v>321.26810958577727</v>
      </c>
      <c r="AJ162" s="25">
        <f t="shared" si="173"/>
        <v>113.14408732105341</v>
      </c>
      <c r="AK162" s="25">
        <f t="shared" si="173"/>
        <v>112.12455306303414</v>
      </c>
      <c r="AL162" s="25">
        <f t="shared" si="173"/>
        <v>92.714579836438588</v>
      </c>
      <c r="AM162" s="25">
        <f t="shared" si="173"/>
        <v>86.672847113809382</v>
      </c>
      <c r="AN162" s="25">
        <f t="shared" si="173"/>
        <v>83.909004742370286</v>
      </c>
      <c r="AO162" s="25">
        <f t="shared" si="173"/>
        <v>98.98894701958497</v>
      </c>
      <c r="AP162" s="25">
        <f t="shared" si="173"/>
        <v>87.469608729317471</v>
      </c>
      <c r="AQ162" s="25">
        <f t="shared" si="173"/>
        <v>113.51721071146274</v>
      </c>
      <c r="AR162" s="25">
        <f t="shared" si="173"/>
        <v>333.03290302297228</v>
      </c>
      <c r="AS162" s="25">
        <f t="shared" si="173"/>
        <v>313.60283751699353</v>
      </c>
      <c r="AT162" s="25">
        <f t="shared" si="173"/>
        <v>338.32899911276388</v>
      </c>
      <c r="AU162" s="25">
        <f t="shared" si="173"/>
        <v>321.26810958577727</v>
      </c>
      <c r="AV162" s="25">
        <f t="shared" si="173"/>
        <v>113.14408732105341</v>
      </c>
      <c r="AW162" s="25">
        <f t="shared" si="173"/>
        <v>112.12455306303414</v>
      </c>
      <c r="AX162" s="25">
        <f t="shared" si="173"/>
        <v>92.714579836438588</v>
      </c>
      <c r="AY162" s="25">
        <f t="shared" si="173"/>
        <v>86.672847113809382</v>
      </c>
      <c r="AZ162" s="25">
        <f t="shared" si="173"/>
        <v>83.909004742370286</v>
      </c>
      <c r="BA162" s="25">
        <f t="shared" si="173"/>
        <v>98.98894701958497</v>
      </c>
      <c r="BB162" s="25">
        <f t="shared" si="173"/>
        <v>87.469608729317471</v>
      </c>
      <c r="BC162" s="25">
        <f t="shared" si="173"/>
        <v>113.51721071146274</v>
      </c>
      <c r="BD162" s="25">
        <f t="shared" si="173"/>
        <v>333.03290302297228</v>
      </c>
      <c r="BE162" s="25">
        <f t="shared" si="173"/>
        <v>313.60283751699353</v>
      </c>
      <c r="BF162" s="25">
        <f t="shared" si="173"/>
        <v>338.32899911276388</v>
      </c>
      <c r="BG162" s="25">
        <f t="shared" si="173"/>
        <v>321.26810958577727</v>
      </c>
      <c r="BH162" s="25">
        <f t="shared" si="173"/>
        <v>113.14408732105341</v>
      </c>
      <c r="BI162" s="25">
        <f t="shared" si="173"/>
        <v>112.12455306303414</v>
      </c>
      <c r="BJ162" s="25">
        <f t="shared" si="173"/>
        <v>92.714579836438588</v>
      </c>
      <c r="BK162" s="25">
        <f t="shared" si="173"/>
        <v>86.672847113809382</v>
      </c>
      <c r="BL162" s="25">
        <f t="shared" si="173"/>
        <v>83.909004742370286</v>
      </c>
      <c r="BM162" s="25">
        <f t="shared" si="173"/>
        <v>98.98894701958497</v>
      </c>
      <c r="BN162" s="25">
        <f t="shared" si="173"/>
        <v>87.469608729317471</v>
      </c>
      <c r="BO162" s="25">
        <f t="shared" si="173"/>
        <v>113.51721071146274</v>
      </c>
      <c r="BP162" s="25">
        <f t="shared" si="173"/>
        <v>333.03290302297228</v>
      </c>
      <c r="BQ162" s="25">
        <f t="shared" ref="BQ162:CH166" si="174">IF(BQ23=0,0,((BQ5*0.5)+BP23-BQ41)*BQ78*BQ127*BQ$2)</f>
        <v>313.60283751699353</v>
      </c>
      <c r="BR162" s="25">
        <f t="shared" si="174"/>
        <v>338.32899911276388</v>
      </c>
      <c r="BS162" s="25">
        <f t="shared" si="174"/>
        <v>321.26810958577727</v>
      </c>
      <c r="BT162" s="25">
        <f t="shared" si="174"/>
        <v>113.14408732105341</v>
      </c>
      <c r="BU162" s="25">
        <f t="shared" si="174"/>
        <v>112.12455306303414</v>
      </c>
      <c r="BV162" s="25">
        <f t="shared" si="174"/>
        <v>92.714579836438588</v>
      </c>
      <c r="BW162" s="25">
        <f t="shared" si="174"/>
        <v>86.672847113809382</v>
      </c>
      <c r="BX162" s="25">
        <f t="shared" si="174"/>
        <v>83.909004742370286</v>
      </c>
      <c r="BY162" s="25">
        <f t="shared" si="174"/>
        <v>98.98894701958497</v>
      </c>
      <c r="BZ162" s="25">
        <f t="shared" si="174"/>
        <v>87.469608729317471</v>
      </c>
      <c r="CA162" s="25">
        <f t="shared" si="174"/>
        <v>113.51721071146274</v>
      </c>
      <c r="CB162" s="25">
        <f t="shared" si="174"/>
        <v>333.03290302297228</v>
      </c>
      <c r="CC162" s="25">
        <f t="shared" si="174"/>
        <v>313.60283751699353</v>
      </c>
      <c r="CD162" s="25">
        <f t="shared" si="174"/>
        <v>338.32899911276388</v>
      </c>
      <c r="CE162" s="25">
        <f t="shared" si="174"/>
        <v>321.26810958577727</v>
      </c>
      <c r="CF162" s="25">
        <f t="shared" si="174"/>
        <v>113.14408732105341</v>
      </c>
      <c r="CG162" s="25">
        <f t="shared" si="174"/>
        <v>112.12455306303414</v>
      </c>
      <c r="CH162" s="28">
        <f t="shared" si="174"/>
        <v>92.714579836438588</v>
      </c>
    </row>
    <row r="163" spans="1:86" hidden="1" x14ac:dyDescent="0.25">
      <c r="A163" s="606"/>
      <c r="B163" s="270" t="s">
        <v>0</v>
      </c>
      <c r="C163" s="25">
        <f t="shared" ref="C163:C174" si="175">IF(C24=0,0,((C6*0.5)-C42)*C79*C128*C$2)</f>
        <v>0</v>
      </c>
      <c r="D163" s="25">
        <f t="shared" ref="D163:S174" si="176">IF(D24=0,0,((D6*0.5)+C24-D42)*D79*D128*D$2)</f>
        <v>0</v>
      </c>
      <c r="E163" s="25">
        <f t="shared" si="176"/>
        <v>0</v>
      </c>
      <c r="F163" s="25">
        <f t="shared" si="176"/>
        <v>0</v>
      </c>
      <c r="G163" s="25">
        <f t="shared" si="176"/>
        <v>0</v>
      </c>
      <c r="H163" s="25">
        <f t="shared" si="176"/>
        <v>0</v>
      </c>
      <c r="I163" s="25">
        <f t="shared" si="176"/>
        <v>0</v>
      </c>
      <c r="J163" s="25">
        <f t="shared" si="176"/>
        <v>0</v>
      </c>
      <c r="K163" s="25">
        <f t="shared" si="176"/>
        <v>0</v>
      </c>
      <c r="L163" s="25">
        <f t="shared" si="176"/>
        <v>0</v>
      </c>
      <c r="M163" s="25">
        <f t="shared" si="176"/>
        <v>0</v>
      </c>
      <c r="N163" s="25">
        <f t="shared" si="176"/>
        <v>0</v>
      </c>
      <c r="O163" s="25">
        <f t="shared" si="176"/>
        <v>0</v>
      </c>
      <c r="P163" s="25">
        <f t="shared" si="176"/>
        <v>0</v>
      </c>
      <c r="Q163" s="25">
        <f t="shared" si="176"/>
        <v>0</v>
      </c>
      <c r="R163" s="25">
        <f t="shared" si="176"/>
        <v>0</v>
      </c>
      <c r="S163" s="25">
        <f t="shared" si="176"/>
        <v>0</v>
      </c>
      <c r="T163" s="25">
        <f t="shared" si="173"/>
        <v>0</v>
      </c>
      <c r="U163" s="25">
        <f t="shared" si="173"/>
        <v>0</v>
      </c>
      <c r="V163" s="25">
        <f t="shared" si="173"/>
        <v>0</v>
      </c>
      <c r="W163" s="25">
        <f t="shared" si="173"/>
        <v>0</v>
      </c>
      <c r="X163" s="25">
        <f t="shared" si="173"/>
        <v>0</v>
      </c>
      <c r="Y163" s="25">
        <f t="shared" si="173"/>
        <v>0</v>
      </c>
      <c r="Z163" s="25">
        <f t="shared" si="173"/>
        <v>0</v>
      </c>
      <c r="AA163" s="25">
        <f t="shared" si="173"/>
        <v>0</v>
      </c>
      <c r="AB163" s="25">
        <f t="shared" si="173"/>
        <v>0</v>
      </c>
      <c r="AC163" s="25">
        <f t="shared" si="173"/>
        <v>0</v>
      </c>
      <c r="AD163" s="25">
        <f t="shared" si="173"/>
        <v>0</v>
      </c>
      <c r="AE163" s="25">
        <f t="shared" si="173"/>
        <v>0</v>
      </c>
      <c r="AF163" s="25">
        <f t="shared" si="173"/>
        <v>0</v>
      </c>
      <c r="AG163" s="25">
        <f t="shared" si="173"/>
        <v>0</v>
      </c>
      <c r="AH163" s="25">
        <f t="shared" si="173"/>
        <v>0</v>
      </c>
      <c r="AI163" s="25">
        <f t="shared" si="173"/>
        <v>0</v>
      </c>
      <c r="AJ163" s="25">
        <f t="shared" si="173"/>
        <v>0</v>
      </c>
      <c r="AK163" s="25">
        <f t="shared" si="173"/>
        <v>0</v>
      </c>
      <c r="AL163" s="25">
        <f t="shared" si="173"/>
        <v>0</v>
      </c>
      <c r="AM163" s="25">
        <f t="shared" si="173"/>
        <v>0</v>
      </c>
      <c r="AN163" s="25">
        <f t="shared" si="173"/>
        <v>0</v>
      </c>
      <c r="AO163" s="25">
        <f t="shared" si="173"/>
        <v>0</v>
      </c>
      <c r="AP163" s="25">
        <f t="shared" si="173"/>
        <v>0</v>
      </c>
      <c r="AQ163" s="25">
        <f t="shared" si="173"/>
        <v>0</v>
      </c>
      <c r="AR163" s="25">
        <f t="shared" si="173"/>
        <v>0</v>
      </c>
      <c r="AS163" s="25">
        <f t="shared" si="173"/>
        <v>0</v>
      </c>
      <c r="AT163" s="25">
        <f t="shared" si="173"/>
        <v>0</v>
      </c>
      <c r="AU163" s="25">
        <f t="shared" si="173"/>
        <v>0</v>
      </c>
      <c r="AV163" s="25">
        <f t="shared" si="173"/>
        <v>0</v>
      </c>
      <c r="AW163" s="25">
        <f t="shared" si="173"/>
        <v>0</v>
      </c>
      <c r="AX163" s="25">
        <f t="shared" si="173"/>
        <v>0</v>
      </c>
      <c r="AY163" s="25">
        <f t="shared" si="173"/>
        <v>0</v>
      </c>
      <c r="AZ163" s="25">
        <f t="shared" si="173"/>
        <v>0</v>
      </c>
      <c r="BA163" s="25">
        <f t="shared" si="173"/>
        <v>0</v>
      </c>
      <c r="BB163" s="25">
        <f t="shared" si="173"/>
        <v>0</v>
      </c>
      <c r="BC163" s="25">
        <f t="shared" si="173"/>
        <v>0</v>
      </c>
      <c r="BD163" s="25">
        <f t="shared" si="173"/>
        <v>0</v>
      </c>
      <c r="BE163" s="25">
        <f t="shared" si="173"/>
        <v>0</v>
      </c>
      <c r="BF163" s="25">
        <f t="shared" si="173"/>
        <v>0</v>
      </c>
      <c r="BG163" s="25">
        <f t="shared" si="173"/>
        <v>0</v>
      </c>
      <c r="BH163" s="25">
        <f t="shared" si="173"/>
        <v>0</v>
      </c>
      <c r="BI163" s="25">
        <f t="shared" si="173"/>
        <v>0</v>
      </c>
      <c r="BJ163" s="25">
        <f t="shared" si="173"/>
        <v>0</v>
      </c>
      <c r="BK163" s="25">
        <f t="shared" si="173"/>
        <v>0</v>
      </c>
      <c r="BL163" s="25">
        <f t="shared" si="173"/>
        <v>0</v>
      </c>
      <c r="BM163" s="25">
        <f t="shared" si="173"/>
        <v>0</v>
      </c>
      <c r="BN163" s="25">
        <f t="shared" si="173"/>
        <v>0</v>
      </c>
      <c r="BO163" s="25">
        <f t="shared" si="173"/>
        <v>0</v>
      </c>
      <c r="BP163" s="25">
        <f t="shared" si="173"/>
        <v>0</v>
      </c>
      <c r="BQ163" s="25">
        <f t="shared" si="174"/>
        <v>0</v>
      </c>
      <c r="BR163" s="25">
        <f t="shared" si="174"/>
        <v>0</v>
      </c>
      <c r="BS163" s="25">
        <f t="shared" si="174"/>
        <v>0</v>
      </c>
      <c r="BT163" s="25">
        <f t="shared" si="174"/>
        <v>0</v>
      </c>
      <c r="BU163" s="25">
        <f t="shared" si="174"/>
        <v>0</v>
      </c>
      <c r="BV163" s="25">
        <f t="shared" si="174"/>
        <v>0</v>
      </c>
      <c r="BW163" s="25">
        <f t="shared" si="174"/>
        <v>0</v>
      </c>
      <c r="BX163" s="25">
        <f t="shared" si="174"/>
        <v>0</v>
      </c>
      <c r="BY163" s="25">
        <f t="shared" si="174"/>
        <v>0</v>
      </c>
      <c r="BZ163" s="25">
        <f t="shared" si="174"/>
        <v>0</v>
      </c>
      <c r="CA163" s="25">
        <f t="shared" si="174"/>
        <v>0</v>
      </c>
      <c r="CB163" s="25">
        <f t="shared" si="174"/>
        <v>0</v>
      </c>
      <c r="CC163" s="25">
        <f t="shared" si="174"/>
        <v>0</v>
      </c>
      <c r="CD163" s="25">
        <f t="shared" si="174"/>
        <v>0</v>
      </c>
      <c r="CE163" s="25">
        <f t="shared" si="174"/>
        <v>0</v>
      </c>
      <c r="CF163" s="25">
        <f t="shared" si="174"/>
        <v>0</v>
      </c>
      <c r="CG163" s="25">
        <f t="shared" si="174"/>
        <v>0</v>
      </c>
      <c r="CH163" s="28">
        <f t="shared" si="174"/>
        <v>0</v>
      </c>
    </row>
    <row r="164" spans="1:86" hidden="1" x14ac:dyDescent="0.25">
      <c r="A164" s="606"/>
      <c r="B164" s="270" t="s">
        <v>21</v>
      </c>
      <c r="C164" s="25">
        <f t="shared" si="175"/>
        <v>0</v>
      </c>
      <c r="D164" s="25">
        <f t="shared" si="176"/>
        <v>0</v>
      </c>
      <c r="E164" s="25">
        <f t="shared" ref="E164:BP167" si="177">IF(E25=0,0,((E7*0.5)+D25-E43)*E80*E129*E$2)</f>
        <v>0</v>
      </c>
      <c r="F164" s="25">
        <f t="shared" si="177"/>
        <v>0</v>
      </c>
      <c r="G164" s="25">
        <f t="shared" si="177"/>
        <v>1.692136664804522</v>
      </c>
      <c r="H164" s="25">
        <f t="shared" si="177"/>
        <v>14.310184269915952</v>
      </c>
      <c r="I164" s="25">
        <f t="shared" si="177"/>
        <v>12.973859958667006</v>
      </c>
      <c r="J164" s="25">
        <f t="shared" si="177"/>
        <v>21.026724021057799</v>
      </c>
      <c r="K164" s="25">
        <f t="shared" si="177"/>
        <v>29.085175774511431</v>
      </c>
      <c r="L164" s="25">
        <f t="shared" si="177"/>
        <v>13.523975293938403</v>
      </c>
      <c r="M164" s="25">
        <f t="shared" si="177"/>
        <v>20.082044192183854</v>
      </c>
      <c r="N164" s="25">
        <f t="shared" si="177"/>
        <v>24.135329696868954</v>
      </c>
      <c r="O164" s="25">
        <f t="shared" si="177"/>
        <v>24.800851501489621</v>
      </c>
      <c r="P164" s="25">
        <f t="shared" si="177"/>
        <v>21.02661517475892</v>
      </c>
      <c r="Q164" s="25">
        <f t="shared" si="177"/>
        <v>23.844463723325358</v>
      </c>
      <c r="R164" s="25">
        <f t="shared" si="177"/>
        <v>20.35630648228793</v>
      </c>
      <c r="S164" s="25">
        <f t="shared" si="177"/>
        <v>25.467054016036482</v>
      </c>
      <c r="T164" s="25">
        <f t="shared" si="177"/>
        <v>14.739251684068339</v>
      </c>
      <c r="U164" s="25">
        <f t="shared" si="177"/>
        <v>13.870811351614098</v>
      </c>
      <c r="V164" s="25">
        <f t="shared" si="177"/>
        <v>15.043043717554102</v>
      </c>
      <c r="W164" s="25">
        <f t="shared" si="177"/>
        <v>13.887112021854229</v>
      </c>
      <c r="X164" s="25">
        <f t="shared" si="177"/>
        <v>4.8765986848981528</v>
      </c>
      <c r="Y164" s="25">
        <f t="shared" si="177"/>
        <v>4.4604751456058649</v>
      </c>
      <c r="Z164" s="25">
        <f t="shared" si="177"/>
        <v>3.6806490383977759</v>
      </c>
      <c r="AA164" s="25">
        <f t="shared" si="177"/>
        <v>3.3251111110324261</v>
      </c>
      <c r="AB164" s="25">
        <f t="shared" si="177"/>
        <v>3.0398380601644823</v>
      </c>
      <c r="AC164" s="25">
        <f t="shared" si="177"/>
        <v>3.344032724875059</v>
      </c>
      <c r="AD164" s="25">
        <f t="shared" si="177"/>
        <v>3.9617975012268225</v>
      </c>
      <c r="AE164" s="25">
        <f t="shared" si="177"/>
        <v>4.9064310571822984</v>
      </c>
      <c r="AF164" s="25">
        <f t="shared" si="177"/>
        <v>14.739251684068339</v>
      </c>
      <c r="AG164" s="25">
        <f t="shared" si="177"/>
        <v>13.870811351614098</v>
      </c>
      <c r="AH164" s="25">
        <f t="shared" si="177"/>
        <v>15.043043717554102</v>
      </c>
      <c r="AI164" s="25">
        <f t="shared" si="177"/>
        <v>13.887112021854229</v>
      </c>
      <c r="AJ164" s="25">
        <f t="shared" si="177"/>
        <v>4.8765986848981528</v>
      </c>
      <c r="AK164" s="25">
        <f t="shared" si="177"/>
        <v>4.4604751456058649</v>
      </c>
      <c r="AL164" s="25">
        <f t="shared" si="177"/>
        <v>3.6806490383977759</v>
      </c>
      <c r="AM164" s="25">
        <f t="shared" si="177"/>
        <v>3.3251111110324261</v>
      </c>
      <c r="AN164" s="25">
        <f t="shared" si="177"/>
        <v>3.0398380601644823</v>
      </c>
      <c r="AO164" s="25">
        <f t="shared" si="177"/>
        <v>3.344032724875059</v>
      </c>
      <c r="AP164" s="25">
        <f t="shared" si="177"/>
        <v>3.9617975012268225</v>
      </c>
      <c r="AQ164" s="25">
        <f t="shared" si="177"/>
        <v>4.9064310571822984</v>
      </c>
      <c r="AR164" s="25">
        <f t="shared" si="177"/>
        <v>14.739251684068339</v>
      </c>
      <c r="AS164" s="25">
        <f t="shared" si="177"/>
        <v>13.870811351614098</v>
      </c>
      <c r="AT164" s="25">
        <f t="shared" si="177"/>
        <v>15.043043717554102</v>
      </c>
      <c r="AU164" s="25">
        <f t="shared" si="177"/>
        <v>13.887112021854229</v>
      </c>
      <c r="AV164" s="25">
        <f t="shared" si="177"/>
        <v>4.8765986848981528</v>
      </c>
      <c r="AW164" s="25">
        <f t="shared" si="177"/>
        <v>4.4604751456058649</v>
      </c>
      <c r="AX164" s="25">
        <f t="shared" si="177"/>
        <v>3.6806490383977759</v>
      </c>
      <c r="AY164" s="25">
        <f t="shared" si="177"/>
        <v>3.3251111110324261</v>
      </c>
      <c r="AZ164" s="25">
        <f t="shared" si="177"/>
        <v>3.0398380601644823</v>
      </c>
      <c r="BA164" s="25">
        <f t="shared" si="177"/>
        <v>3.344032724875059</v>
      </c>
      <c r="BB164" s="25">
        <f t="shared" si="177"/>
        <v>3.9617975012268225</v>
      </c>
      <c r="BC164" s="25">
        <f t="shared" si="177"/>
        <v>4.9064310571822984</v>
      </c>
      <c r="BD164" s="25">
        <f t="shared" si="177"/>
        <v>14.739251684068339</v>
      </c>
      <c r="BE164" s="25">
        <f t="shared" si="177"/>
        <v>13.870811351614098</v>
      </c>
      <c r="BF164" s="25">
        <f t="shared" si="177"/>
        <v>15.043043717554102</v>
      </c>
      <c r="BG164" s="25">
        <f t="shared" si="177"/>
        <v>13.887112021854229</v>
      </c>
      <c r="BH164" s="25">
        <f t="shared" si="177"/>
        <v>4.8765986848981528</v>
      </c>
      <c r="BI164" s="25">
        <f t="shared" si="177"/>
        <v>4.4604751456058649</v>
      </c>
      <c r="BJ164" s="25">
        <f t="shared" si="177"/>
        <v>3.6806490383977759</v>
      </c>
      <c r="BK164" s="25">
        <f t="shared" si="177"/>
        <v>3.3251111110324261</v>
      </c>
      <c r="BL164" s="25">
        <f t="shared" si="177"/>
        <v>3.0398380601644823</v>
      </c>
      <c r="BM164" s="25">
        <f t="shared" si="177"/>
        <v>3.344032724875059</v>
      </c>
      <c r="BN164" s="25">
        <f t="shared" si="177"/>
        <v>3.9617975012268225</v>
      </c>
      <c r="BO164" s="25">
        <f t="shared" si="177"/>
        <v>4.9064310571822984</v>
      </c>
      <c r="BP164" s="25">
        <f t="shared" si="177"/>
        <v>14.739251684068339</v>
      </c>
      <c r="BQ164" s="25">
        <f t="shared" si="174"/>
        <v>13.870811351614098</v>
      </c>
      <c r="BR164" s="25">
        <f t="shared" si="174"/>
        <v>15.043043717554102</v>
      </c>
      <c r="BS164" s="25">
        <f t="shared" si="174"/>
        <v>13.887112021854229</v>
      </c>
      <c r="BT164" s="25">
        <f t="shared" si="174"/>
        <v>4.8765986848981528</v>
      </c>
      <c r="BU164" s="25">
        <f t="shared" si="174"/>
        <v>4.4604751456058649</v>
      </c>
      <c r="BV164" s="25">
        <f t="shared" si="174"/>
        <v>3.6806490383977759</v>
      </c>
      <c r="BW164" s="25">
        <f t="shared" si="174"/>
        <v>3.3251111110324261</v>
      </c>
      <c r="BX164" s="25">
        <f t="shared" si="174"/>
        <v>3.0398380601644823</v>
      </c>
      <c r="BY164" s="25">
        <f t="shared" si="174"/>
        <v>3.344032724875059</v>
      </c>
      <c r="BZ164" s="25">
        <f t="shared" si="174"/>
        <v>3.9617975012268225</v>
      </c>
      <c r="CA164" s="25">
        <f t="shared" si="174"/>
        <v>4.9064310571822984</v>
      </c>
      <c r="CB164" s="25">
        <f t="shared" si="174"/>
        <v>14.739251684068339</v>
      </c>
      <c r="CC164" s="25">
        <f t="shared" si="174"/>
        <v>13.870811351614098</v>
      </c>
      <c r="CD164" s="25">
        <f t="shared" si="174"/>
        <v>15.043043717554102</v>
      </c>
      <c r="CE164" s="25">
        <f t="shared" si="174"/>
        <v>13.887112021854229</v>
      </c>
      <c r="CF164" s="25">
        <f t="shared" si="174"/>
        <v>4.8765986848981528</v>
      </c>
      <c r="CG164" s="25">
        <f t="shared" si="174"/>
        <v>4.4604751456058649</v>
      </c>
      <c r="CH164" s="28">
        <f t="shared" si="174"/>
        <v>3.6806490383977759</v>
      </c>
    </row>
    <row r="165" spans="1:86" hidden="1" x14ac:dyDescent="0.25">
      <c r="A165" s="606"/>
      <c r="B165" s="270" t="s">
        <v>1</v>
      </c>
      <c r="C165" s="25">
        <f t="shared" si="175"/>
        <v>0</v>
      </c>
      <c r="D165" s="25">
        <f t="shared" si="176"/>
        <v>0</v>
      </c>
      <c r="E165" s="25">
        <f t="shared" si="177"/>
        <v>0</v>
      </c>
      <c r="F165" s="25">
        <f t="shared" si="177"/>
        <v>39.708397626651276</v>
      </c>
      <c r="G165" s="25">
        <f t="shared" si="177"/>
        <v>278.22983934759293</v>
      </c>
      <c r="H165" s="25">
        <f t="shared" si="177"/>
        <v>3865.4229316740607</v>
      </c>
      <c r="I165" s="25">
        <f t="shared" si="177"/>
        <v>5223.9793276832552</v>
      </c>
      <c r="J165" s="25">
        <f t="shared" si="177"/>
        <v>5927.9201335418165</v>
      </c>
      <c r="K165" s="25">
        <f t="shared" si="177"/>
        <v>3379.4328512339698</v>
      </c>
      <c r="L165" s="25">
        <f t="shared" si="177"/>
        <v>204.5753245509473</v>
      </c>
      <c r="M165" s="25">
        <f t="shared" si="177"/>
        <v>80.465482478718556</v>
      </c>
      <c r="N165" s="25">
        <f t="shared" si="177"/>
        <v>0</v>
      </c>
      <c r="O165" s="25">
        <f t="shared" si="177"/>
        <v>0</v>
      </c>
      <c r="P165" s="25">
        <f t="shared" si="177"/>
        <v>0</v>
      </c>
      <c r="Q165" s="25">
        <f t="shared" si="177"/>
        <v>0</v>
      </c>
      <c r="R165" s="25">
        <f t="shared" si="177"/>
        <v>330.04796754238589</v>
      </c>
      <c r="S165" s="25">
        <f t="shared" si="177"/>
        <v>1786.9935318591426</v>
      </c>
      <c r="T165" s="25">
        <f t="shared" si="177"/>
        <v>3900.926329794228</v>
      </c>
      <c r="U165" s="25">
        <f t="shared" si="177"/>
        <v>4544.2982855632126</v>
      </c>
      <c r="V165" s="25">
        <f t="shared" si="177"/>
        <v>4712.5308242201963</v>
      </c>
      <c r="W165" s="25">
        <f t="shared" si="177"/>
        <v>2171.0598356309147</v>
      </c>
      <c r="X165" s="25">
        <f t="shared" si="177"/>
        <v>89.198796087687498</v>
      </c>
      <c r="Y165" s="25">
        <f t="shared" si="177"/>
        <v>28.305326002140006</v>
      </c>
      <c r="Z165" s="25">
        <f t="shared" si="177"/>
        <v>0</v>
      </c>
      <c r="AA165" s="25">
        <f t="shared" si="177"/>
        <v>0</v>
      </c>
      <c r="AB165" s="25">
        <f t="shared" si="177"/>
        <v>0</v>
      </c>
      <c r="AC165" s="25">
        <f t="shared" si="177"/>
        <v>0</v>
      </c>
      <c r="AD165" s="25">
        <f t="shared" si="177"/>
        <v>100.18184008410759</v>
      </c>
      <c r="AE165" s="25">
        <f t="shared" si="177"/>
        <v>538.63377251442614</v>
      </c>
      <c r="AF165" s="25">
        <f t="shared" si="177"/>
        <v>3900.926329794228</v>
      </c>
      <c r="AG165" s="25">
        <f t="shared" si="177"/>
        <v>4544.2982855632126</v>
      </c>
      <c r="AH165" s="25">
        <f t="shared" si="177"/>
        <v>4712.5308242201963</v>
      </c>
      <c r="AI165" s="25">
        <f t="shared" si="177"/>
        <v>2171.0598356309147</v>
      </c>
      <c r="AJ165" s="25">
        <f t="shared" si="177"/>
        <v>89.198796087687498</v>
      </c>
      <c r="AK165" s="25">
        <f t="shared" si="177"/>
        <v>28.305326002140006</v>
      </c>
      <c r="AL165" s="25">
        <f t="shared" si="177"/>
        <v>0</v>
      </c>
      <c r="AM165" s="25">
        <f t="shared" si="177"/>
        <v>0</v>
      </c>
      <c r="AN165" s="25">
        <f t="shared" si="177"/>
        <v>0</v>
      </c>
      <c r="AO165" s="25">
        <f t="shared" si="177"/>
        <v>0</v>
      </c>
      <c r="AP165" s="25">
        <f t="shared" si="177"/>
        <v>100.18184008410759</v>
      </c>
      <c r="AQ165" s="25">
        <f t="shared" si="177"/>
        <v>538.63377251442614</v>
      </c>
      <c r="AR165" s="25">
        <f t="shared" si="177"/>
        <v>3900.926329794228</v>
      </c>
      <c r="AS165" s="25">
        <f t="shared" si="177"/>
        <v>4544.2982855632126</v>
      </c>
      <c r="AT165" s="25">
        <f t="shared" si="177"/>
        <v>4712.5308242201963</v>
      </c>
      <c r="AU165" s="25">
        <f t="shared" si="177"/>
        <v>2171.0598356309147</v>
      </c>
      <c r="AV165" s="25">
        <f t="shared" si="177"/>
        <v>89.198796087687498</v>
      </c>
      <c r="AW165" s="25">
        <f t="shared" si="177"/>
        <v>28.305326002140006</v>
      </c>
      <c r="AX165" s="25">
        <f t="shared" si="177"/>
        <v>0</v>
      </c>
      <c r="AY165" s="25">
        <f t="shared" si="177"/>
        <v>0</v>
      </c>
      <c r="AZ165" s="25">
        <f t="shared" si="177"/>
        <v>0</v>
      </c>
      <c r="BA165" s="25">
        <f t="shared" si="177"/>
        <v>0</v>
      </c>
      <c r="BB165" s="25">
        <f t="shared" si="177"/>
        <v>100.18184008410759</v>
      </c>
      <c r="BC165" s="25">
        <f t="shared" si="177"/>
        <v>538.63377251442614</v>
      </c>
      <c r="BD165" s="25">
        <f t="shared" si="177"/>
        <v>3900.926329794228</v>
      </c>
      <c r="BE165" s="25">
        <f t="shared" si="177"/>
        <v>4544.2982855632126</v>
      </c>
      <c r="BF165" s="25">
        <f t="shared" si="177"/>
        <v>4712.5308242201963</v>
      </c>
      <c r="BG165" s="25">
        <f t="shared" si="177"/>
        <v>2171.0598356309147</v>
      </c>
      <c r="BH165" s="25">
        <f t="shared" si="177"/>
        <v>89.198796087687498</v>
      </c>
      <c r="BI165" s="25">
        <f t="shared" si="177"/>
        <v>28.305326002140006</v>
      </c>
      <c r="BJ165" s="25">
        <f t="shared" si="177"/>
        <v>0</v>
      </c>
      <c r="BK165" s="25">
        <f t="shared" si="177"/>
        <v>0</v>
      </c>
      <c r="BL165" s="25">
        <f t="shared" si="177"/>
        <v>0</v>
      </c>
      <c r="BM165" s="25">
        <f t="shared" si="177"/>
        <v>0</v>
      </c>
      <c r="BN165" s="25">
        <f t="shared" si="177"/>
        <v>100.18184008410759</v>
      </c>
      <c r="BO165" s="25">
        <f t="shared" si="177"/>
        <v>538.63377251442614</v>
      </c>
      <c r="BP165" s="25">
        <f t="shared" si="177"/>
        <v>3900.926329794228</v>
      </c>
      <c r="BQ165" s="25">
        <f t="shared" si="174"/>
        <v>4544.2982855632126</v>
      </c>
      <c r="BR165" s="25">
        <f t="shared" si="174"/>
        <v>4712.5308242201963</v>
      </c>
      <c r="BS165" s="25">
        <f t="shared" si="174"/>
        <v>2171.0598356309147</v>
      </c>
      <c r="BT165" s="25">
        <f t="shared" si="174"/>
        <v>89.198796087687498</v>
      </c>
      <c r="BU165" s="25">
        <f t="shared" si="174"/>
        <v>28.305326002140006</v>
      </c>
      <c r="BV165" s="25">
        <f t="shared" si="174"/>
        <v>0</v>
      </c>
      <c r="BW165" s="25">
        <f t="shared" si="174"/>
        <v>0</v>
      </c>
      <c r="BX165" s="25">
        <f t="shared" si="174"/>
        <v>0</v>
      </c>
      <c r="BY165" s="25">
        <f t="shared" si="174"/>
        <v>0</v>
      </c>
      <c r="BZ165" s="25">
        <f t="shared" si="174"/>
        <v>100.18184008410759</v>
      </c>
      <c r="CA165" s="25">
        <f t="shared" si="174"/>
        <v>538.63377251442614</v>
      </c>
      <c r="CB165" s="25">
        <f t="shared" si="174"/>
        <v>3900.926329794228</v>
      </c>
      <c r="CC165" s="25">
        <f t="shared" si="174"/>
        <v>4544.2982855632126</v>
      </c>
      <c r="CD165" s="25">
        <f t="shared" si="174"/>
        <v>4712.5308242201963</v>
      </c>
      <c r="CE165" s="25">
        <f t="shared" si="174"/>
        <v>2171.0598356309147</v>
      </c>
      <c r="CF165" s="25">
        <f t="shared" si="174"/>
        <v>89.198796087687498</v>
      </c>
      <c r="CG165" s="25">
        <f t="shared" si="174"/>
        <v>28.305326002140006</v>
      </c>
      <c r="CH165" s="28">
        <f t="shared" si="174"/>
        <v>0</v>
      </c>
    </row>
    <row r="166" spans="1:86" hidden="1" x14ac:dyDescent="0.25">
      <c r="A166" s="606"/>
      <c r="B166" s="270" t="s">
        <v>22</v>
      </c>
      <c r="C166" s="25">
        <f t="shared" si="175"/>
        <v>0</v>
      </c>
      <c r="D166" s="25">
        <f t="shared" si="176"/>
        <v>0</v>
      </c>
      <c r="E166" s="25">
        <f t="shared" si="177"/>
        <v>0</v>
      </c>
      <c r="F166" s="25">
        <f t="shared" si="177"/>
        <v>0</v>
      </c>
      <c r="G166" s="25">
        <f t="shared" si="177"/>
        <v>0</v>
      </c>
      <c r="H166" s="25">
        <f t="shared" si="177"/>
        <v>0</v>
      </c>
      <c r="I166" s="25">
        <f t="shared" si="177"/>
        <v>0</v>
      </c>
      <c r="J166" s="25">
        <f t="shared" si="177"/>
        <v>0</v>
      </c>
      <c r="K166" s="25">
        <f t="shared" si="177"/>
        <v>0</v>
      </c>
      <c r="L166" s="25">
        <f t="shared" si="177"/>
        <v>0</v>
      </c>
      <c r="M166" s="25">
        <f t="shared" si="177"/>
        <v>0</v>
      </c>
      <c r="N166" s="25">
        <f t="shared" si="177"/>
        <v>0</v>
      </c>
      <c r="O166" s="25">
        <f t="shared" si="177"/>
        <v>0</v>
      </c>
      <c r="P166" s="25">
        <f t="shared" si="177"/>
        <v>0</v>
      </c>
      <c r="Q166" s="25">
        <f t="shared" si="177"/>
        <v>0</v>
      </c>
      <c r="R166" s="25">
        <f t="shared" si="177"/>
        <v>0</v>
      </c>
      <c r="S166" s="25">
        <f t="shared" si="177"/>
        <v>0</v>
      </c>
      <c r="T166" s="25">
        <f t="shared" si="177"/>
        <v>0</v>
      </c>
      <c r="U166" s="25">
        <f t="shared" si="177"/>
        <v>0</v>
      </c>
      <c r="V166" s="25">
        <f t="shared" si="177"/>
        <v>0</v>
      </c>
      <c r="W166" s="25">
        <f t="shared" si="177"/>
        <v>0</v>
      </c>
      <c r="X166" s="25">
        <f t="shared" si="177"/>
        <v>0</v>
      </c>
      <c r="Y166" s="25">
        <f t="shared" si="177"/>
        <v>0</v>
      </c>
      <c r="Z166" s="25">
        <f t="shared" si="177"/>
        <v>0</v>
      </c>
      <c r="AA166" s="25">
        <f t="shared" si="177"/>
        <v>0</v>
      </c>
      <c r="AB166" s="25">
        <f t="shared" si="177"/>
        <v>0</v>
      </c>
      <c r="AC166" s="25">
        <f t="shared" si="177"/>
        <v>0</v>
      </c>
      <c r="AD166" s="25">
        <f t="shared" si="177"/>
        <v>0</v>
      </c>
      <c r="AE166" s="25">
        <f t="shared" si="177"/>
        <v>0</v>
      </c>
      <c r="AF166" s="25">
        <f t="shared" si="177"/>
        <v>0</v>
      </c>
      <c r="AG166" s="25">
        <f t="shared" si="177"/>
        <v>0</v>
      </c>
      <c r="AH166" s="25">
        <f t="shared" si="177"/>
        <v>0</v>
      </c>
      <c r="AI166" s="25">
        <f t="shared" si="177"/>
        <v>0</v>
      </c>
      <c r="AJ166" s="25">
        <f t="shared" si="177"/>
        <v>0</v>
      </c>
      <c r="AK166" s="25">
        <f t="shared" si="177"/>
        <v>0</v>
      </c>
      <c r="AL166" s="25">
        <f t="shared" si="177"/>
        <v>0</v>
      </c>
      <c r="AM166" s="25">
        <f t="shared" si="177"/>
        <v>0</v>
      </c>
      <c r="AN166" s="25">
        <f t="shared" si="177"/>
        <v>0</v>
      </c>
      <c r="AO166" s="25">
        <f t="shared" si="177"/>
        <v>0</v>
      </c>
      <c r="AP166" s="25">
        <f t="shared" si="177"/>
        <v>0</v>
      </c>
      <c r="AQ166" s="25">
        <f t="shared" si="177"/>
        <v>0</v>
      </c>
      <c r="AR166" s="25">
        <f t="shared" si="177"/>
        <v>0</v>
      </c>
      <c r="AS166" s="25">
        <f t="shared" si="177"/>
        <v>0</v>
      </c>
      <c r="AT166" s="25">
        <f t="shared" si="177"/>
        <v>0</v>
      </c>
      <c r="AU166" s="25">
        <f t="shared" si="177"/>
        <v>0</v>
      </c>
      <c r="AV166" s="25">
        <f t="shared" si="177"/>
        <v>0</v>
      </c>
      <c r="AW166" s="25">
        <f t="shared" si="177"/>
        <v>0</v>
      </c>
      <c r="AX166" s="25">
        <f t="shared" si="177"/>
        <v>0</v>
      </c>
      <c r="AY166" s="25">
        <f t="shared" si="177"/>
        <v>0</v>
      </c>
      <c r="AZ166" s="25">
        <f t="shared" si="177"/>
        <v>0</v>
      </c>
      <c r="BA166" s="25">
        <f t="shared" si="177"/>
        <v>0</v>
      </c>
      <c r="BB166" s="25">
        <f t="shared" si="177"/>
        <v>0</v>
      </c>
      <c r="BC166" s="25">
        <f t="shared" si="177"/>
        <v>0</v>
      </c>
      <c r="BD166" s="25">
        <f t="shared" si="177"/>
        <v>0</v>
      </c>
      <c r="BE166" s="25">
        <f t="shared" si="177"/>
        <v>0</v>
      </c>
      <c r="BF166" s="25">
        <f t="shared" si="177"/>
        <v>0</v>
      </c>
      <c r="BG166" s="25">
        <f t="shared" si="177"/>
        <v>0</v>
      </c>
      <c r="BH166" s="25">
        <f t="shared" si="177"/>
        <v>0</v>
      </c>
      <c r="BI166" s="25">
        <f t="shared" si="177"/>
        <v>0</v>
      </c>
      <c r="BJ166" s="25">
        <f t="shared" si="177"/>
        <v>0</v>
      </c>
      <c r="BK166" s="25">
        <f t="shared" si="177"/>
        <v>0</v>
      </c>
      <c r="BL166" s="25">
        <f t="shared" si="177"/>
        <v>0</v>
      </c>
      <c r="BM166" s="25">
        <f t="shared" si="177"/>
        <v>0</v>
      </c>
      <c r="BN166" s="25">
        <f t="shared" si="177"/>
        <v>0</v>
      </c>
      <c r="BO166" s="25">
        <f t="shared" si="177"/>
        <v>0</v>
      </c>
      <c r="BP166" s="25">
        <f t="shared" si="177"/>
        <v>0</v>
      </c>
      <c r="BQ166" s="25">
        <f t="shared" si="174"/>
        <v>0</v>
      </c>
      <c r="BR166" s="25">
        <f t="shared" si="174"/>
        <v>0</v>
      </c>
      <c r="BS166" s="25">
        <f t="shared" si="174"/>
        <v>0</v>
      </c>
      <c r="BT166" s="25">
        <f t="shared" si="174"/>
        <v>0</v>
      </c>
      <c r="BU166" s="25">
        <f t="shared" si="174"/>
        <v>0</v>
      </c>
      <c r="BV166" s="25">
        <f t="shared" si="174"/>
        <v>0</v>
      </c>
      <c r="BW166" s="25">
        <f t="shared" si="174"/>
        <v>0</v>
      </c>
      <c r="BX166" s="25">
        <f t="shared" si="174"/>
        <v>0</v>
      </c>
      <c r="BY166" s="25">
        <f t="shared" si="174"/>
        <v>0</v>
      </c>
      <c r="BZ166" s="25">
        <f t="shared" si="174"/>
        <v>0</v>
      </c>
      <c r="CA166" s="25">
        <f t="shared" si="174"/>
        <v>0</v>
      </c>
      <c r="CB166" s="25">
        <f t="shared" si="174"/>
        <v>0</v>
      </c>
      <c r="CC166" s="25">
        <f t="shared" si="174"/>
        <v>0</v>
      </c>
      <c r="CD166" s="25">
        <f t="shared" si="174"/>
        <v>0</v>
      </c>
      <c r="CE166" s="25">
        <f t="shared" si="174"/>
        <v>0</v>
      </c>
      <c r="CF166" s="25">
        <f t="shared" si="174"/>
        <v>0</v>
      </c>
      <c r="CG166" s="25">
        <f t="shared" si="174"/>
        <v>0</v>
      </c>
      <c r="CH166" s="28">
        <f t="shared" si="174"/>
        <v>0</v>
      </c>
    </row>
    <row r="167" spans="1:86" hidden="1" x14ac:dyDescent="0.25">
      <c r="A167" s="606"/>
      <c r="B167" s="89" t="s">
        <v>9</v>
      </c>
      <c r="C167" s="25">
        <f t="shared" si="175"/>
        <v>0</v>
      </c>
      <c r="D167" s="25">
        <f t="shared" si="176"/>
        <v>0</v>
      </c>
      <c r="E167" s="25">
        <f t="shared" si="177"/>
        <v>0</v>
      </c>
      <c r="F167" s="25">
        <f t="shared" si="177"/>
        <v>0</v>
      </c>
      <c r="G167" s="25">
        <f t="shared" si="177"/>
        <v>0</v>
      </c>
      <c r="H167" s="25">
        <f t="shared" si="177"/>
        <v>0</v>
      </c>
      <c r="I167" s="25">
        <f t="shared" si="177"/>
        <v>0</v>
      </c>
      <c r="J167" s="25">
        <f t="shared" si="177"/>
        <v>0</v>
      </c>
      <c r="K167" s="25">
        <f t="shared" si="177"/>
        <v>0</v>
      </c>
      <c r="L167" s="25">
        <f t="shared" si="177"/>
        <v>0</v>
      </c>
      <c r="M167" s="25">
        <f t="shared" si="177"/>
        <v>0</v>
      </c>
      <c r="N167" s="25">
        <f t="shared" si="177"/>
        <v>0</v>
      </c>
      <c r="O167" s="25">
        <f t="shared" si="177"/>
        <v>0</v>
      </c>
      <c r="P167" s="25">
        <f t="shared" si="177"/>
        <v>0</v>
      </c>
      <c r="Q167" s="25">
        <f t="shared" si="177"/>
        <v>0</v>
      </c>
      <c r="R167" s="25">
        <f t="shared" si="177"/>
        <v>0</v>
      </c>
      <c r="S167" s="25">
        <f t="shared" si="177"/>
        <v>0</v>
      </c>
      <c r="T167" s="25">
        <f t="shared" si="177"/>
        <v>0</v>
      </c>
      <c r="U167" s="25">
        <f t="shared" si="177"/>
        <v>0</v>
      </c>
      <c r="V167" s="25">
        <f t="shared" si="177"/>
        <v>0</v>
      </c>
      <c r="W167" s="25">
        <f t="shared" si="177"/>
        <v>0</v>
      </c>
      <c r="X167" s="25">
        <f t="shared" si="177"/>
        <v>0</v>
      </c>
      <c r="Y167" s="25">
        <f t="shared" si="177"/>
        <v>0</v>
      </c>
      <c r="Z167" s="25">
        <f t="shared" si="177"/>
        <v>0</v>
      </c>
      <c r="AA167" s="25">
        <f t="shared" si="177"/>
        <v>0</v>
      </c>
      <c r="AB167" s="25">
        <f t="shared" si="177"/>
        <v>0</v>
      </c>
      <c r="AC167" s="25">
        <f t="shared" si="177"/>
        <v>0</v>
      </c>
      <c r="AD167" s="25">
        <f t="shared" si="177"/>
        <v>0</v>
      </c>
      <c r="AE167" s="25">
        <f t="shared" si="177"/>
        <v>0</v>
      </c>
      <c r="AF167" s="25">
        <f t="shared" si="177"/>
        <v>0</v>
      </c>
      <c r="AG167" s="25">
        <f t="shared" si="177"/>
        <v>0</v>
      </c>
      <c r="AH167" s="25">
        <f t="shared" si="177"/>
        <v>0</v>
      </c>
      <c r="AI167" s="25">
        <f t="shared" si="177"/>
        <v>0</v>
      </c>
      <c r="AJ167" s="25">
        <f t="shared" si="177"/>
        <v>0</v>
      </c>
      <c r="AK167" s="25">
        <f t="shared" si="177"/>
        <v>0</v>
      </c>
      <c r="AL167" s="25">
        <f t="shared" si="177"/>
        <v>0</v>
      </c>
      <c r="AM167" s="25">
        <f t="shared" si="177"/>
        <v>0</v>
      </c>
      <c r="AN167" s="25">
        <f t="shared" si="177"/>
        <v>0</v>
      </c>
      <c r="AO167" s="25">
        <f t="shared" si="177"/>
        <v>0</v>
      </c>
      <c r="AP167" s="25">
        <f t="shared" si="177"/>
        <v>0</v>
      </c>
      <c r="AQ167" s="25">
        <f t="shared" si="177"/>
        <v>0</v>
      </c>
      <c r="AR167" s="25">
        <f t="shared" si="177"/>
        <v>0</v>
      </c>
      <c r="AS167" s="25">
        <f t="shared" si="177"/>
        <v>0</v>
      </c>
      <c r="AT167" s="25">
        <f t="shared" si="177"/>
        <v>0</v>
      </c>
      <c r="AU167" s="25">
        <f t="shared" si="177"/>
        <v>0</v>
      </c>
      <c r="AV167" s="25">
        <f t="shared" si="177"/>
        <v>0</v>
      </c>
      <c r="AW167" s="25">
        <f t="shared" si="177"/>
        <v>0</v>
      </c>
      <c r="AX167" s="25">
        <f t="shared" si="177"/>
        <v>0</v>
      </c>
      <c r="AY167" s="25">
        <f t="shared" si="177"/>
        <v>0</v>
      </c>
      <c r="AZ167" s="25">
        <f t="shared" si="177"/>
        <v>0</v>
      </c>
      <c r="BA167" s="25">
        <f t="shared" si="177"/>
        <v>0</v>
      </c>
      <c r="BB167" s="25">
        <f t="shared" si="177"/>
        <v>0</v>
      </c>
      <c r="BC167" s="25">
        <f t="shared" si="177"/>
        <v>0</v>
      </c>
      <c r="BD167" s="25">
        <f t="shared" si="177"/>
        <v>0</v>
      </c>
      <c r="BE167" s="25">
        <f t="shared" si="177"/>
        <v>0</v>
      </c>
      <c r="BF167" s="25">
        <f t="shared" si="177"/>
        <v>0</v>
      </c>
      <c r="BG167" s="25">
        <f t="shared" si="177"/>
        <v>0</v>
      </c>
      <c r="BH167" s="25">
        <f t="shared" si="177"/>
        <v>0</v>
      </c>
      <c r="BI167" s="25">
        <f t="shared" si="177"/>
        <v>0</v>
      </c>
      <c r="BJ167" s="25">
        <f t="shared" si="177"/>
        <v>0</v>
      </c>
      <c r="BK167" s="25">
        <f t="shared" si="177"/>
        <v>0</v>
      </c>
      <c r="BL167" s="25">
        <f t="shared" si="177"/>
        <v>0</v>
      </c>
      <c r="BM167" s="25">
        <f t="shared" si="177"/>
        <v>0</v>
      </c>
      <c r="BN167" s="25">
        <f t="shared" si="177"/>
        <v>0</v>
      </c>
      <c r="BO167" s="25">
        <f t="shared" si="177"/>
        <v>0</v>
      </c>
      <c r="BP167" s="25">
        <f t="shared" ref="BP167:CH170" si="178">IF(BP28=0,0,((BP10*0.5)+BO28-BP46)*BP83*BP132*BP$2)</f>
        <v>0</v>
      </c>
      <c r="BQ167" s="25">
        <f t="shared" si="178"/>
        <v>0</v>
      </c>
      <c r="BR167" s="25">
        <f t="shared" si="178"/>
        <v>0</v>
      </c>
      <c r="BS167" s="25">
        <f t="shared" si="178"/>
        <v>0</v>
      </c>
      <c r="BT167" s="25">
        <f t="shared" si="178"/>
        <v>0</v>
      </c>
      <c r="BU167" s="25">
        <f t="shared" si="178"/>
        <v>0</v>
      </c>
      <c r="BV167" s="25">
        <f t="shared" si="178"/>
        <v>0</v>
      </c>
      <c r="BW167" s="25">
        <f t="shared" si="178"/>
        <v>0</v>
      </c>
      <c r="BX167" s="25">
        <f t="shared" si="178"/>
        <v>0</v>
      </c>
      <c r="BY167" s="25">
        <f t="shared" si="178"/>
        <v>0</v>
      </c>
      <c r="BZ167" s="25">
        <f t="shared" si="178"/>
        <v>0</v>
      </c>
      <c r="CA167" s="25">
        <f t="shared" si="178"/>
        <v>0</v>
      </c>
      <c r="CB167" s="25">
        <f t="shared" si="178"/>
        <v>0</v>
      </c>
      <c r="CC167" s="25">
        <f t="shared" si="178"/>
        <v>0</v>
      </c>
      <c r="CD167" s="25">
        <f t="shared" si="178"/>
        <v>0</v>
      </c>
      <c r="CE167" s="25">
        <f t="shared" si="178"/>
        <v>0</v>
      </c>
      <c r="CF167" s="25">
        <f t="shared" si="178"/>
        <v>0</v>
      </c>
      <c r="CG167" s="25">
        <f t="shared" si="178"/>
        <v>0</v>
      </c>
      <c r="CH167" s="28">
        <f t="shared" si="178"/>
        <v>0</v>
      </c>
    </row>
    <row r="168" spans="1:86" hidden="1" x14ac:dyDescent="0.25">
      <c r="A168" s="606"/>
      <c r="B168" s="89" t="s">
        <v>3</v>
      </c>
      <c r="C168" s="25">
        <f t="shared" si="175"/>
        <v>0</v>
      </c>
      <c r="D168" s="25">
        <f t="shared" si="176"/>
        <v>0.89483791793426737</v>
      </c>
      <c r="E168" s="25">
        <f t="shared" ref="E168:BP171" si="179">IF(E29=0,0,((E11*0.5)+D29-E47)*E84*E133*E$2)</f>
        <v>13.67574695659675</v>
      </c>
      <c r="F168" s="25">
        <f t="shared" si="179"/>
        <v>12.848656179736313</v>
      </c>
      <c r="G168" s="25">
        <f t="shared" si="179"/>
        <v>49.102132553102372</v>
      </c>
      <c r="H168" s="25">
        <f t="shared" si="179"/>
        <v>1365.9612242748246</v>
      </c>
      <c r="I168" s="25">
        <f t="shared" si="179"/>
        <v>2455.2146113791641</v>
      </c>
      <c r="J168" s="25">
        <f t="shared" si="179"/>
        <v>2833.6900887701358</v>
      </c>
      <c r="K168" s="25">
        <f t="shared" si="179"/>
        <v>2034.843764680551</v>
      </c>
      <c r="L168" s="25">
        <f t="shared" si="179"/>
        <v>424.41319960047201</v>
      </c>
      <c r="M168" s="25">
        <f t="shared" si="179"/>
        <v>1012.1787906777929</v>
      </c>
      <c r="N168" s="25">
        <f t="shared" si="179"/>
        <v>1791.9465577045075</v>
      </c>
      <c r="O168" s="25">
        <f t="shared" si="179"/>
        <v>2627.8421133315355</v>
      </c>
      <c r="P168" s="25">
        <f t="shared" si="179"/>
        <v>2430.2130396039233</v>
      </c>
      <c r="Q168" s="25">
        <f t="shared" si="179"/>
        <v>2342.9671140189962</v>
      </c>
      <c r="R168" s="25">
        <f t="shared" si="179"/>
        <v>626.40632530484947</v>
      </c>
      <c r="S168" s="25">
        <f t="shared" si="179"/>
        <v>1325.5923261495677</v>
      </c>
      <c r="T168" s="25">
        <f t="shared" si="179"/>
        <v>3431.2706613158662</v>
      </c>
      <c r="U168" s="25">
        <f t="shared" si="179"/>
        <v>3997.2944437099563</v>
      </c>
      <c r="V168" s="25">
        <f t="shared" si="179"/>
        <v>4146.0357968520384</v>
      </c>
      <c r="W168" s="25">
        <f t="shared" si="179"/>
        <v>1902.2317231797988</v>
      </c>
      <c r="X168" s="25">
        <f t="shared" si="179"/>
        <v>241.36647843274628</v>
      </c>
      <c r="Y168" s="25">
        <f t="shared" si="179"/>
        <v>487.19874301979286</v>
      </c>
      <c r="Z168" s="25">
        <f t="shared" si="179"/>
        <v>590.63763243738799</v>
      </c>
      <c r="AA168" s="25">
        <f t="shared" si="179"/>
        <v>639.22705669558218</v>
      </c>
      <c r="AB168" s="25">
        <f t="shared" si="179"/>
        <v>638.19198468316438</v>
      </c>
      <c r="AC168" s="25">
        <f t="shared" si="179"/>
        <v>597.52238436168091</v>
      </c>
      <c r="AD168" s="25">
        <f t="shared" si="179"/>
        <v>220.15706308052131</v>
      </c>
      <c r="AE168" s="25">
        <f t="shared" si="179"/>
        <v>462.62158948864817</v>
      </c>
      <c r="AF168" s="25">
        <f t="shared" si="179"/>
        <v>3431.2706613158662</v>
      </c>
      <c r="AG168" s="25">
        <f t="shared" si="179"/>
        <v>3997.2944437099563</v>
      </c>
      <c r="AH168" s="25">
        <f t="shared" si="179"/>
        <v>4146.0357968520384</v>
      </c>
      <c r="AI168" s="25">
        <f t="shared" si="179"/>
        <v>1902.2317231797988</v>
      </c>
      <c r="AJ168" s="25">
        <f t="shared" si="179"/>
        <v>241.36647843274628</v>
      </c>
      <c r="AK168" s="25">
        <f t="shared" si="179"/>
        <v>487.19874301979286</v>
      </c>
      <c r="AL168" s="25">
        <f t="shared" si="179"/>
        <v>590.63763243738799</v>
      </c>
      <c r="AM168" s="25">
        <f t="shared" si="179"/>
        <v>639.22705669558218</v>
      </c>
      <c r="AN168" s="25">
        <f t="shared" si="179"/>
        <v>638.19198468316438</v>
      </c>
      <c r="AO168" s="25">
        <f t="shared" si="179"/>
        <v>597.52238436168091</v>
      </c>
      <c r="AP168" s="25">
        <f t="shared" si="179"/>
        <v>220.15706308052131</v>
      </c>
      <c r="AQ168" s="25">
        <f t="shared" si="179"/>
        <v>462.62158948864817</v>
      </c>
      <c r="AR168" s="25">
        <f t="shared" si="179"/>
        <v>3431.2706613158662</v>
      </c>
      <c r="AS168" s="25">
        <f t="shared" si="179"/>
        <v>3997.2944437099563</v>
      </c>
      <c r="AT168" s="25">
        <f t="shared" si="179"/>
        <v>4146.0357968520384</v>
      </c>
      <c r="AU168" s="25">
        <f t="shared" si="179"/>
        <v>1902.2317231797988</v>
      </c>
      <c r="AV168" s="25">
        <f t="shared" si="179"/>
        <v>241.36647843274628</v>
      </c>
      <c r="AW168" s="25">
        <f t="shared" si="179"/>
        <v>487.19874301979286</v>
      </c>
      <c r="AX168" s="25">
        <f t="shared" si="179"/>
        <v>590.63763243738799</v>
      </c>
      <c r="AY168" s="25">
        <f t="shared" si="179"/>
        <v>639.22705669558218</v>
      </c>
      <c r="AZ168" s="25">
        <f t="shared" si="179"/>
        <v>638.19198468316438</v>
      </c>
      <c r="BA168" s="25">
        <f t="shared" si="179"/>
        <v>597.52238436168091</v>
      </c>
      <c r="BB168" s="25">
        <f t="shared" si="179"/>
        <v>220.15706308052131</v>
      </c>
      <c r="BC168" s="25">
        <f t="shared" si="179"/>
        <v>462.62158948864817</v>
      </c>
      <c r="BD168" s="25">
        <f t="shared" si="179"/>
        <v>3431.2706613158662</v>
      </c>
      <c r="BE168" s="25">
        <f t="shared" si="179"/>
        <v>3997.2944437099563</v>
      </c>
      <c r="BF168" s="25">
        <f t="shared" si="179"/>
        <v>4146.0357968520384</v>
      </c>
      <c r="BG168" s="25">
        <f t="shared" si="179"/>
        <v>1902.2317231797988</v>
      </c>
      <c r="BH168" s="25">
        <f t="shared" si="179"/>
        <v>241.36647843274628</v>
      </c>
      <c r="BI168" s="25">
        <f t="shared" si="179"/>
        <v>487.19874301979286</v>
      </c>
      <c r="BJ168" s="25">
        <f t="shared" si="179"/>
        <v>590.63763243738799</v>
      </c>
      <c r="BK168" s="25">
        <f t="shared" si="179"/>
        <v>639.22705669558218</v>
      </c>
      <c r="BL168" s="25">
        <f t="shared" si="179"/>
        <v>638.19198468316438</v>
      </c>
      <c r="BM168" s="25">
        <f t="shared" si="179"/>
        <v>597.52238436168091</v>
      </c>
      <c r="BN168" s="25">
        <f t="shared" si="179"/>
        <v>220.15706308052131</v>
      </c>
      <c r="BO168" s="25">
        <f t="shared" si="179"/>
        <v>462.62158948864817</v>
      </c>
      <c r="BP168" s="25">
        <f t="shared" si="179"/>
        <v>3431.2706613158662</v>
      </c>
      <c r="BQ168" s="25">
        <f t="shared" si="178"/>
        <v>3997.2944437099563</v>
      </c>
      <c r="BR168" s="25">
        <f t="shared" si="178"/>
        <v>4146.0357968520384</v>
      </c>
      <c r="BS168" s="25">
        <f t="shared" si="178"/>
        <v>1902.2317231797988</v>
      </c>
      <c r="BT168" s="25">
        <f t="shared" si="178"/>
        <v>241.36647843274628</v>
      </c>
      <c r="BU168" s="25">
        <f t="shared" si="178"/>
        <v>487.19874301979286</v>
      </c>
      <c r="BV168" s="25">
        <f t="shared" si="178"/>
        <v>590.63763243738799</v>
      </c>
      <c r="BW168" s="25">
        <f t="shared" si="178"/>
        <v>639.22705669558218</v>
      </c>
      <c r="BX168" s="25">
        <f t="shared" si="178"/>
        <v>638.19198468316438</v>
      </c>
      <c r="BY168" s="25">
        <f t="shared" si="178"/>
        <v>597.52238436168091</v>
      </c>
      <c r="BZ168" s="25">
        <f t="shared" si="178"/>
        <v>220.15706308052131</v>
      </c>
      <c r="CA168" s="25">
        <f t="shared" si="178"/>
        <v>462.62158948864817</v>
      </c>
      <c r="CB168" s="25">
        <f t="shared" si="178"/>
        <v>3431.2706613158662</v>
      </c>
      <c r="CC168" s="25">
        <f t="shared" si="178"/>
        <v>3997.2944437099563</v>
      </c>
      <c r="CD168" s="25">
        <f t="shared" si="178"/>
        <v>4146.0357968520384</v>
      </c>
      <c r="CE168" s="25">
        <f t="shared" si="178"/>
        <v>1902.2317231797988</v>
      </c>
      <c r="CF168" s="25">
        <f t="shared" si="178"/>
        <v>241.36647843274628</v>
      </c>
      <c r="CG168" s="25">
        <f t="shared" si="178"/>
        <v>487.19874301979286</v>
      </c>
      <c r="CH168" s="28">
        <f t="shared" si="178"/>
        <v>590.63763243738799</v>
      </c>
    </row>
    <row r="169" spans="1:86" ht="15.75" hidden="1" customHeight="1" x14ac:dyDescent="0.25">
      <c r="A169" s="606"/>
      <c r="B169" s="89" t="s">
        <v>4</v>
      </c>
      <c r="C169" s="25">
        <f t="shared" si="175"/>
        <v>0</v>
      </c>
      <c r="D169" s="25">
        <f t="shared" si="176"/>
        <v>19.94401654234645</v>
      </c>
      <c r="E169" s="25">
        <f t="shared" si="179"/>
        <v>114.53955429448594</v>
      </c>
      <c r="F169" s="25">
        <f t="shared" si="179"/>
        <v>222.37289095411955</v>
      </c>
      <c r="G169" s="25">
        <f t="shared" si="179"/>
        <v>548.32435273903241</v>
      </c>
      <c r="H169" s="25">
        <f t="shared" si="179"/>
        <v>2422.9804715958558</v>
      </c>
      <c r="I169" s="25">
        <f t="shared" si="179"/>
        <v>3169.5842903413559</v>
      </c>
      <c r="J169" s="25">
        <f t="shared" si="179"/>
        <v>3866.9710560084609</v>
      </c>
      <c r="K169" s="25">
        <f t="shared" si="179"/>
        <v>5352.1331203312493</v>
      </c>
      <c r="L169" s="25">
        <f t="shared" si="179"/>
        <v>3074.7406119009183</v>
      </c>
      <c r="M169" s="113">
        <f t="shared" si="179"/>
        <v>2521.2913727215278</v>
      </c>
      <c r="N169" s="25">
        <f t="shared" si="179"/>
        <v>2969.3349133359134</v>
      </c>
      <c r="O169" s="25">
        <f t="shared" si="179"/>
        <v>4644.6879094107944</v>
      </c>
      <c r="P169" s="25">
        <f t="shared" si="179"/>
        <v>3363.5305548476381</v>
      </c>
      <c r="Q169" s="25">
        <f t="shared" si="179"/>
        <v>4106.7562615161269</v>
      </c>
      <c r="R169" s="25">
        <f t="shared" si="179"/>
        <v>3082.4354840510891</v>
      </c>
      <c r="S169" s="25">
        <f t="shared" si="179"/>
        <v>4380.4709506363861</v>
      </c>
      <c r="T169" s="25">
        <f t="shared" si="179"/>
        <v>4114.4184943319724</v>
      </c>
      <c r="U169" s="25">
        <f t="shared" si="179"/>
        <v>4804.7283796463335</v>
      </c>
      <c r="V169" s="25">
        <f t="shared" si="179"/>
        <v>4137.911816426752</v>
      </c>
      <c r="W169" s="25">
        <f t="shared" si="179"/>
        <v>3925.4479733094945</v>
      </c>
      <c r="X169" s="25">
        <f t="shared" si="179"/>
        <v>1752.9314853834971</v>
      </c>
      <c r="Y169" s="25">
        <f t="shared" si="179"/>
        <v>1333.7520950508738</v>
      </c>
      <c r="Z169" s="25">
        <f t="shared" si="179"/>
        <v>1100.8694642587495</v>
      </c>
      <c r="AA169" s="25">
        <f t="shared" si="179"/>
        <v>1289.7225038975459</v>
      </c>
      <c r="AB169" s="25">
        <f t="shared" si="179"/>
        <v>1006.851956745836</v>
      </c>
      <c r="AC169" s="25">
        <f t="shared" si="179"/>
        <v>1193.1591428107163</v>
      </c>
      <c r="AD169" s="25">
        <f t="shared" si="179"/>
        <v>1240.7251128024068</v>
      </c>
      <c r="AE169" s="25">
        <f t="shared" si="179"/>
        <v>1746.697388080765</v>
      </c>
      <c r="AF169" s="25">
        <f t="shared" si="179"/>
        <v>4114.4184943319724</v>
      </c>
      <c r="AG169" s="25">
        <f t="shared" si="179"/>
        <v>4804.7283796463335</v>
      </c>
      <c r="AH169" s="25">
        <f t="shared" si="179"/>
        <v>4137.911816426752</v>
      </c>
      <c r="AI169" s="25">
        <f t="shared" si="179"/>
        <v>3925.4479733094945</v>
      </c>
      <c r="AJ169" s="25">
        <f t="shared" si="179"/>
        <v>1752.9314853834971</v>
      </c>
      <c r="AK169" s="25">
        <f t="shared" si="179"/>
        <v>1333.7520950508738</v>
      </c>
      <c r="AL169" s="25">
        <f t="shared" si="179"/>
        <v>1100.8694642587495</v>
      </c>
      <c r="AM169" s="25">
        <f t="shared" si="179"/>
        <v>1289.7225038975459</v>
      </c>
      <c r="AN169" s="25">
        <f t="shared" si="179"/>
        <v>1006.851956745836</v>
      </c>
      <c r="AO169" s="25">
        <f t="shared" si="179"/>
        <v>1193.1591428107163</v>
      </c>
      <c r="AP169" s="25">
        <f t="shared" si="179"/>
        <v>1240.7251128024068</v>
      </c>
      <c r="AQ169" s="25">
        <f t="shared" si="179"/>
        <v>1746.697388080765</v>
      </c>
      <c r="AR169" s="25">
        <f t="shared" si="179"/>
        <v>4114.4184943319724</v>
      </c>
      <c r="AS169" s="25">
        <f t="shared" si="179"/>
        <v>4804.7283796463335</v>
      </c>
      <c r="AT169" s="25">
        <f t="shared" si="179"/>
        <v>4137.911816426752</v>
      </c>
      <c r="AU169" s="25">
        <f t="shared" si="179"/>
        <v>3925.4479733094945</v>
      </c>
      <c r="AV169" s="25">
        <f t="shared" si="179"/>
        <v>1752.9314853834971</v>
      </c>
      <c r="AW169" s="25">
        <f t="shared" si="179"/>
        <v>1333.7520950508738</v>
      </c>
      <c r="AX169" s="25">
        <f t="shared" si="179"/>
        <v>1100.8694642587495</v>
      </c>
      <c r="AY169" s="25">
        <f t="shared" si="179"/>
        <v>1289.7225038975459</v>
      </c>
      <c r="AZ169" s="25">
        <f t="shared" si="179"/>
        <v>1006.851956745836</v>
      </c>
      <c r="BA169" s="25">
        <f t="shared" si="179"/>
        <v>1193.1591428107163</v>
      </c>
      <c r="BB169" s="25">
        <f t="shared" si="179"/>
        <v>1240.7251128024068</v>
      </c>
      <c r="BC169" s="25">
        <f t="shared" si="179"/>
        <v>1746.697388080765</v>
      </c>
      <c r="BD169" s="25">
        <f t="shared" si="179"/>
        <v>4114.4184943319724</v>
      </c>
      <c r="BE169" s="25">
        <f t="shared" si="179"/>
        <v>4804.7283796463335</v>
      </c>
      <c r="BF169" s="25">
        <f t="shared" si="179"/>
        <v>4137.911816426752</v>
      </c>
      <c r="BG169" s="25">
        <f t="shared" si="179"/>
        <v>3925.4479733094945</v>
      </c>
      <c r="BH169" s="25">
        <f t="shared" si="179"/>
        <v>1752.9314853834971</v>
      </c>
      <c r="BI169" s="25">
        <f t="shared" si="179"/>
        <v>1333.7520950508738</v>
      </c>
      <c r="BJ169" s="25">
        <f t="shared" si="179"/>
        <v>1100.8694642587495</v>
      </c>
      <c r="BK169" s="25">
        <f t="shared" si="179"/>
        <v>1289.7225038975459</v>
      </c>
      <c r="BL169" s="25">
        <f t="shared" si="179"/>
        <v>1006.851956745836</v>
      </c>
      <c r="BM169" s="25">
        <f t="shared" si="179"/>
        <v>1193.1591428107163</v>
      </c>
      <c r="BN169" s="25">
        <f t="shared" si="179"/>
        <v>1240.7251128024068</v>
      </c>
      <c r="BO169" s="25">
        <f t="shared" si="179"/>
        <v>1746.697388080765</v>
      </c>
      <c r="BP169" s="25">
        <f t="shared" si="179"/>
        <v>4114.4184943319724</v>
      </c>
      <c r="BQ169" s="25">
        <f t="shared" si="178"/>
        <v>4804.7283796463335</v>
      </c>
      <c r="BR169" s="25">
        <f t="shared" si="178"/>
        <v>4137.911816426752</v>
      </c>
      <c r="BS169" s="25">
        <f t="shared" si="178"/>
        <v>3925.4479733094945</v>
      </c>
      <c r="BT169" s="25">
        <f t="shared" si="178"/>
        <v>1752.9314853834971</v>
      </c>
      <c r="BU169" s="25">
        <f t="shared" si="178"/>
        <v>1333.7520950508738</v>
      </c>
      <c r="BV169" s="25">
        <f t="shared" si="178"/>
        <v>1100.8694642587495</v>
      </c>
      <c r="BW169" s="25">
        <f t="shared" si="178"/>
        <v>1289.7225038975459</v>
      </c>
      <c r="BX169" s="25">
        <f t="shared" si="178"/>
        <v>1006.851956745836</v>
      </c>
      <c r="BY169" s="25">
        <f t="shared" si="178"/>
        <v>1193.1591428107163</v>
      </c>
      <c r="BZ169" s="25">
        <f t="shared" si="178"/>
        <v>1240.7251128024068</v>
      </c>
      <c r="CA169" s="25">
        <f t="shared" si="178"/>
        <v>1746.697388080765</v>
      </c>
      <c r="CB169" s="25">
        <f t="shared" si="178"/>
        <v>4114.4184943319724</v>
      </c>
      <c r="CC169" s="25">
        <f t="shared" si="178"/>
        <v>4804.7283796463335</v>
      </c>
      <c r="CD169" s="25">
        <f t="shared" si="178"/>
        <v>4137.911816426752</v>
      </c>
      <c r="CE169" s="25">
        <f t="shared" si="178"/>
        <v>3925.4479733094945</v>
      </c>
      <c r="CF169" s="25">
        <f t="shared" si="178"/>
        <v>1752.9314853834971</v>
      </c>
      <c r="CG169" s="25">
        <f t="shared" si="178"/>
        <v>1333.7520950508738</v>
      </c>
      <c r="CH169" s="28">
        <f t="shared" si="178"/>
        <v>1100.8694642587495</v>
      </c>
    </row>
    <row r="170" spans="1:86" hidden="1" x14ac:dyDescent="0.25">
      <c r="A170" s="606"/>
      <c r="B170" s="89" t="s">
        <v>5</v>
      </c>
      <c r="C170" s="25">
        <f t="shared" si="175"/>
        <v>0</v>
      </c>
      <c r="D170" s="25">
        <f t="shared" si="176"/>
        <v>0</v>
      </c>
      <c r="E170" s="25">
        <f t="shared" si="179"/>
        <v>0.99035418395175279</v>
      </c>
      <c r="F170" s="25">
        <f t="shared" si="179"/>
        <v>1.2640137596524179</v>
      </c>
      <c r="G170" s="25">
        <f t="shared" si="179"/>
        <v>3.0354644536627831</v>
      </c>
      <c r="H170" s="25">
        <f t="shared" si="179"/>
        <v>19.742362499236709</v>
      </c>
      <c r="I170" s="25">
        <f t="shared" si="179"/>
        <v>20.667843853447092</v>
      </c>
      <c r="J170" s="25">
        <f t="shared" si="179"/>
        <v>23.000975330725051</v>
      </c>
      <c r="K170" s="25">
        <f t="shared" si="179"/>
        <v>37.716615472106305</v>
      </c>
      <c r="L170" s="25">
        <f t="shared" si="179"/>
        <v>22.997902119765698</v>
      </c>
      <c r="M170" s="25">
        <f t="shared" si="179"/>
        <v>26.843576598370209</v>
      </c>
      <c r="N170" s="25">
        <f t="shared" si="179"/>
        <v>24.635904707116577</v>
      </c>
      <c r="O170" s="25">
        <f t="shared" si="179"/>
        <v>24.965406481735901</v>
      </c>
      <c r="P170" s="25">
        <f t="shared" si="179"/>
        <v>22.413137485425992</v>
      </c>
      <c r="Q170" s="25">
        <f t="shared" si="179"/>
        <v>27.240263566984574</v>
      </c>
      <c r="R170" s="25">
        <f t="shared" si="179"/>
        <v>17.383714090970301</v>
      </c>
      <c r="S170" s="25">
        <f t="shared" si="179"/>
        <v>22.770600597210723</v>
      </c>
      <c r="T170" s="25">
        <f t="shared" si="179"/>
        <v>-41.402912019987262</v>
      </c>
      <c r="U170" s="25">
        <f t="shared" si="179"/>
        <v>-38.987351018703436</v>
      </c>
      <c r="V170" s="25">
        <f t="shared" si="179"/>
        <v>-42.061326844662744</v>
      </c>
      <c r="W170" s="25">
        <f t="shared" si="179"/>
        <v>-39.940303661497495</v>
      </c>
      <c r="X170" s="25">
        <f t="shared" si="179"/>
        <v>-14.066161782856025</v>
      </c>
      <c r="Y170" s="25">
        <f t="shared" si="179"/>
        <v>-13.939412483303412</v>
      </c>
      <c r="Z170" s="25">
        <f t="shared" si="179"/>
        <v>-11.526349369970106</v>
      </c>
      <c r="AA170" s="25">
        <f t="shared" si="179"/>
        <v>-10.775236413584407</v>
      </c>
      <c r="AB170" s="25">
        <f t="shared" si="179"/>
        <v>-10.431633359642582</v>
      </c>
      <c r="AC170" s="25">
        <f t="shared" si="179"/>
        <v>-12.306383625164958</v>
      </c>
      <c r="AD170" s="25">
        <f t="shared" si="179"/>
        <v>-10.874290443286421</v>
      </c>
      <c r="AE170" s="25">
        <f t="shared" si="179"/>
        <v>-14.11254877574919</v>
      </c>
      <c r="AF170" s="25">
        <f t="shared" si="179"/>
        <v>-41.402912019987262</v>
      </c>
      <c r="AG170" s="25">
        <f t="shared" si="179"/>
        <v>-38.987351018703436</v>
      </c>
      <c r="AH170" s="25">
        <f t="shared" si="179"/>
        <v>-42.061326844662744</v>
      </c>
      <c r="AI170" s="25">
        <f t="shared" si="179"/>
        <v>-39.940303661497495</v>
      </c>
      <c r="AJ170" s="25">
        <f t="shared" si="179"/>
        <v>-14.066161782856025</v>
      </c>
      <c r="AK170" s="25">
        <f t="shared" si="179"/>
        <v>-13.939412483303412</v>
      </c>
      <c r="AL170" s="25">
        <f t="shared" si="179"/>
        <v>-11.526349369970106</v>
      </c>
      <c r="AM170" s="25">
        <f t="shared" si="179"/>
        <v>-10.775236413584407</v>
      </c>
      <c r="AN170" s="25">
        <f t="shared" si="179"/>
        <v>-10.431633359642582</v>
      </c>
      <c r="AO170" s="25">
        <f t="shared" si="179"/>
        <v>-12.306383625164958</v>
      </c>
      <c r="AP170" s="25">
        <f t="shared" si="179"/>
        <v>-10.874290443286421</v>
      </c>
      <c r="AQ170" s="25">
        <f t="shared" si="179"/>
        <v>-14.11254877574919</v>
      </c>
      <c r="AR170" s="25">
        <f t="shared" si="179"/>
        <v>-41.402912019987262</v>
      </c>
      <c r="AS170" s="25">
        <f t="shared" si="179"/>
        <v>-38.987351018703436</v>
      </c>
      <c r="AT170" s="25">
        <f t="shared" si="179"/>
        <v>-42.061326844662744</v>
      </c>
      <c r="AU170" s="25">
        <f t="shared" si="179"/>
        <v>-39.940303661497495</v>
      </c>
      <c r="AV170" s="25">
        <f t="shared" si="179"/>
        <v>-14.066161782856025</v>
      </c>
      <c r="AW170" s="25">
        <f t="shared" si="179"/>
        <v>-13.939412483303412</v>
      </c>
      <c r="AX170" s="25">
        <f t="shared" si="179"/>
        <v>-11.526349369970106</v>
      </c>
      <c r="AY170" s="25">
        <f t="shared" si="179"/>
        <v>-10.775236413584407</v>
      </c>
      <c r="AZ170" s="25">
        <f t="shared" si="179"/>
        <v>-10.431633359642582</v>
      </c>
      <c r="BA170" s="25">
        <f t="shared" si="179"/>
        <v>-12.306383625164958</v>
      </c>
      <c r="BB170" s="25">
        <f t="shared" si="179"/>
        <v>-10.874290443286421</v>
      </c>
      <c r="BC170" s="25">
        <f t="shared" si="179"/>
        <v>-14.11254877574919</v>
      </c>
      <c r="BD170" s="25">
        <f t="shared" si="179"/>
        <v>-41.402912019987262</v>
      </c>
      <c r="BE170" s="25">
        <f t="shared" si="179"/>
        <v>-38.987351018703436</v>
      </c>
      <c r="BF170" s="25">
        <f t="shared" si="179"/>
        <v>-42.061326844662744</v>
      </c>
      <c r="BG170" s="25">
        <f t="shared" si="179"/>
        <v>-39.940303661497495</v>
      </c>
      <c r="BH170" s="25">
        <f t="shared" si="179"/>
        <v>-14.066161782856025</v>
      </c>
      <c r="BI170" s="25">
        <f t="shared" si="179"/>
        <v>-13.939412483303412</v>
      </c>
      <c r="BJ170" s="25">
        <f t="shared" si="179"/>
        <v>-11.526349369970106</v>
      </c>
      <c r="BK170" s="25">
        <f t="shared" si="179"/>
        <v>-10.775236413584407</v>
      </c>
      <c r="BL170" s="25">
        <f t="shared" si="179"/>
        <v>-10.431633359642582</v>
      </c>
      <c r="BM170" s="25">
        <f t="shared" si="179"/>
        <v>-12.306383625164958</v>
      </c>
      <c r="BN170" s="25">
        <f t="shared" si="179"/>
        <v>-10.874290443286421</v>
      </c>
      <c r="BO170" s="25">
        <f t="shared" si="179"/>
        <v>-14.11254877574919</v>
      </c>
      <c r="BP170" s="25">
        <f t="shared" si="179"/>
        <v>-41.402912019987262</v>
      </c>
      <c r="BQ170" s="25">
        <f t="shared" si="178"/>
        <v>-38.987351018703436</v>
      </c>
      <c r="BR170" s="25">
        <f t="shared" si="178"/>
        <v>-42.061326844662744</v>
      </c>
      <c r="BS170" s="25">
        <f t="shared" si="178"/>
        <v>-39.940303661497495</v>
      </c>
      <c r="BT170" s="25">
        <f t="shared" si="178"/>
        <v>-14.066161782856025</v>
      </c>
      <c r="BU170" s="25">
        <f t="shared" si="178"/>
        <v>-13.939412483303412</v>
      </c>
      <c r="BV170" s="25">
        <f t="shared" si="178"/>
        <v>-11.526349369970106</v>
      </c>
      <c r="BW170" s="25">
        <f t="shared" si="178"/>
        <v>-10.775236413584407</v>
      </c>
      <c r="BX170" s="25">
        <f t="shared" si="178"/>
        <v>-10.431633359642582</v>
      </c>
      <c r="BY170" s="25">
        <f t="shared" si="178"/>
        <v>-12.306383625164958</v>
      </c>
      <c r="BZ170" s="25">
        <f t="shared" si="178"/>
        <v>-10.874290443286421</v>
      </c>
      <c r="CA170" s="25">
        <f t="shared" si="178"/>
        <v>-14.11254877574919</v>
      </c>
      <c r="CB170" s="25">
        <f t="shared" si="178"/>
        <v>-41.402912019987262</v>
      </c>
      <c r="CC170" s="25">
        <f t="shared" si="178"/>
        <v>-38.987351018703436</v>
      </c>
      <c r="CD170" s="25">
        <f t="shared" si="178"/>
        <v>-42.061326844662744</v>
      </c>
      <c r="CE170" s="25">
        <f t="shared" si="178"/>
        <v>-39.940303661497495</v>
      </c>
      <c r="CF170" s="25">
        <f t="shared" si="178"/>
        <v>-14.066161782856025</v>
      </c>
      <c r="CG170" s="25">
        <f t="shared" si="178"/>
        <v>-13.939412483303412</v>
      </c>
      <c r="CH170" s="28">
        <f t="shared" si="178"/>
        <v>-11.526349369970106</v>
      </c>
    </row>
    <row r="171" spans="1:86" hidden="1" x14ac:dyDescent="0.25">
      <c r="A171" s="606"/>
      <c r="B171" s="89" t="s">
        <v>23</v>
      </c>
      <c r="C171" s="25">
        <f t="shared" si="175"/>
        <v>0</v>
      </c>
      <c r="D171" s="25">
        <f t="shared" si="176"/>
        <v>0</v>
      </c>
      <c r="E171" s="25">
        <f t="shared" si="179"/>
        <v>8.3482011221441166</v>
      </c>
      <c r="F171" s="25">
        <f t="shared" si="179"/>
        <v>10.655017424806474</v>
      </c>
      <c r="G171" s="25">
        <f t="shared" si="179"/>
        <v>13.956807208570851</v>
      </c>
      <c r="H171" s="25">
        <f t="shared" si="179"/>
        <v>57.606388120286638</v>
      </c>
      <c r="I171" s="25">
        <f t="shared" si="179"/>
        <v>97.172895031122835</v>
      </c>
      <c r="J171" s="25">
        <f t="shared" si="179"/>
        <v>162.38537499230989</v>
      </c>
      <c r="K171" s="25">
        <f t="shared" si="179"/>
        <v>162.26142417718111</v>
      </c>
      <c r="L171" s="25">
        <f t="shared" si="179"/>
        <v>64.052189963742762</v>
      </c>
      <c r="M171" s="25">
        <f t="shared" si="179"/>
        <v>65.016682216754518</v>
      </c>
      <c r="N171" s="25">
        <f t="shared" si="179"/>
        <v>56.097077861174888</v>
      </c>
      <c r="O171" s="25">
        <f t="shared" si="179"/>
        <v>57.496576855252144</v>
      </c>
      <c r="P171" s="25">
        <f t="shared" si="179"/>
        <v>51.618574003227032</v>
      </c>
      <c r="Q171" s="25">
        <f t="shared" si="179"/>
        <v>62.735686233759672</v>
      </c>
      <c r="R171" s="25">
        <f t="shared" si="179"/>
        <v>40.035560966828918</v>
      </c>
      <c r="S171" s="25">
        <f t="shared" si="179"/>
        <v>52.441829386418341</v>
      </c>
      <c r="T171" s="25">
        <f t="shared" si="179"/>
        <v>-72.641101766311209</v>
      </c>
      <c r="U171" s="25">
        <f t="shared" si="179"/>
        <v>-68.403017922539959</v>
      </c>
      <c r="V171" s="25">
        <f t="shared" si="179"/>
        <v>-73.796285688171849</v>
      </c>
      <c r="W171" s="25">
        <f t="shared" si="179"/>
        <v>-70.074966259658382</v>
      </c>
      <c r="X171" s="25">
        <f t="shared" si="179"/>
        <v>-24.678976421672392</v>
      </c>
      <c r="Y171" s="25">
        <f t="shared" si="179"/>
        <v>-24.456595716586595</v>
      </c>
      <c r="Z171" s="25">
        <f t="shared" si="179"/>
        <v>-20.222894398680342</v>
      </c>
      <c r="AA171" s="25">
        <f t="shared" si="179"/>
        <v>-18.905072292919556</v>
      </c>
      <c r="AB171" s="25">
        <f t="shared" si="179"/>
        <v>-18.302223285667264</v>
      </c>
      <c r="AC171" s="25">
        <f t="shared" si="179"/>
        <v>-21.5914587084918</v>
      </c>
      <c r="AD171" s="25">
        <f t="shared" si="179"/>
        <v>-19.078861852660516</v>
      </c>
      <c r="AE171" s="25">
        <f t="shared" si="179"/>
        <v>-24.760362056329175</v>
      </c>
      <c r="AF171" s="25">
        <f t="shared" si="179"/>
        <v>-72.641101766311209</v>
      </c>
      <c r="AG171" s="25">
        <f t="shared" si="179"/>
        <v>-68.403017922539959</v>
      </c>
      <c r="AH171" s="25">
        <f t="shared" si="179"/>
        <v>-73.796285688171849</v>
      </c>
      <c r="AI171" s="25">
        <f t="shared" si="179"/>
        <v>-70.074966259658382</v>
      </c>
      <c r="AJ171" s="25">
        <f t="shared" si="179"/>
        <v>-24.678976421672392</v>
      </c>
      <c r="AK171" s="25">
        <f t="shared" si="179"/>
        <v>-24.456595716586595</v>
      </c>
      <c r="AL171" s="25">
        <f t="shared" si="179"/>
        <v>-20.222894398680342</v>
      </c>
      <c r="AM171" s="25">
        <f t="shared" si="179"/>
        <v>-18.905072292919556</v>
      </c>
      <c r="AN171" s="25">
        <f t="shared" si="179"/>
        <v>-18.302223285667264</v>
      </c>
      <c r="AO171" s="25">
        <f t="shared" si="179"/>
        <v>-21.5914587084918</v>
      </c>
      <c r="AP171" s="25">
        <f t="shared" si="179"/>
        <v>-19.078861852660516</v>
      </c>
      <c r="AQ171" s="25">
        <f t="shared" si="179"/>
        <v>-24.760362056329175</v>
      </c>
      <c r="AR171" s="25">
        <f t="shared" si="179"/>
        <v>-72.641101766311209</v>
      </c>
      <c r="AS171" s="25">
        <f t="shared" si="179"/>
        <v>-68.403017922539959</v>
      </c>
      <c r="AT171" s="25">
        <f t="shared" si="179"/>
        <v>-73.796285688171849</v>
      </c>
      <c r="AU171" s="25">
        <f t="shared" si="179"/>
        <v>-70.074966259658382</v>
      </c>
      <c r="AV171" s="25">
        <f t="shared" si="179"/>
        <v>-24.678976421672392</v>
      </c>
      <c r="AW171" s="25">
        <f t="shared" si="179"/>
        <v>-24.456595716586595</v>
      </c>
      <c r="AX171" s="25">
        <f t="shared" si="179"/>
        <v>-20.222894398680342</v>
      </c>
      <c r="AY171" s="25">
        <f t="shared" si="179"/>
        <v>-18.905072292919556</v>
      </c>
      <c r="AZ171" s="25">
        <f t="shared" si="179"/>
        <v>-18.302223285667264</v>
      </c>
      <c r="BA171" s="25">
        <f t="shared" si="179"/>
        <v>-21.5914587084918</v>
      </c>
      <c r="BB171" s="25">
        <f t="shared" si="179"/>
        <v>-19.078861852660516</v>
      </c>
      <c r="BC171" s="25">
        <f t="shared" si="179"/>
        <v>-24.760362056329175</v>
      </c>
      <c r="BD171" s="25">
        <f t="shared" si="179"/>
        <v>-72.641101766311209</v>
      </c>
      <c r="BE171" s="25">
        <f t="shared" si="179"/>
        <v>-68.403017922539959</v>
      </c>
      <c r="BF171" s="25">
        <f t="shared" si="179"/>
        <v>-73.796285688171849</v>
      </c>
      <c r="BG171" s="25">
        <f t="shared" si="179"/>
        <v>-70.074966259658382</v>
      </c>
      <c r="BH171" s="25">
        <f t="shared" si="179"/>
        <v>-24.678976421672392</v>
      </c>
      <c r="BI171" s="25">
        <f t="shared" si="179"/>
        <v>-24.456595716586595</v>
      </c>
      <c r="BJ171" s="25">
        <f t="shared" si="179"/>
        <v>-20.222894398680342</v>
      </c>
      <c r="BK171" s="25">
        <f t="shared" si="179"/>
        <v>-18.905072292919556</v>
      </c>
      <c r="BL171" s="25">
        <f t="shared" si="179"/>
        <v>-18.302223285667264</v>
      </c>
      <c r="BM171" s="25">
        <f t="shared" si="179"/>
        <v>-21.5914587084918</v>
      </c>
      <c r="BN171" s="25">
        <f t="shared" si="179"/>
        <v>-19.078861852660516</v>
      </c>
      <c r="BO171" s="25">
        <f t="shared" si="179"/>
        <v>-24.760362056329175</v>
      </c>
      <c r="BP171" s="25">
        <f t="shared" ref="BP171:CH174" si="180">IF(BP32=0,0,((BP14*0.5)+BO32-BP50)*BP87*BP136*BP$2)</f>
        <v>-72.641101766311209</v>
      </c>
      <c r="BQ171" s="25">
        <f t="shared" si="180"/>
        <v>-68.403017922539959</v>
      </c>
      <c r="BR171" s="25">
        <f t="shared" si="180"/>
        <v>-73.796285688171849</v>
      </c>
      <c r="BS171" s="25">
        <f t="shared" si="180"/>
        <v>-70.074966259658382</v>
      </c>
      <c r="BT171" s="25">
        <f t="shared" si="180"/>
        <v>-24.678976421672392</v>
      </c>
      <c r="BU171" s="25">
        <f t="shared" si="180"/>
        <v>-24.456595716586595</v>
      </c>
      <c r="BV171" s="25">
        <f t="shared" si="180"/>
        <v>-20.222894398680342</v>
      </c>
      <c r="BW171" s="25">
        <f t="shared" si="180"/>
        <v>-18.905072292919556</v>
      </c>
      <c r="BX171" s="25">
        <f t="shared" si="180"/>
        <v>-18.302223285667264</v>
      </c>
      <c r="BY171" s="25">
        <f t="shared" si="180"/>
        <v>-21.5914587084918</v>
      </c>
      <c r="BZ171" s="25">
        <f t="shared" si="180"/>
        <v>-19.078861852660516</v>
      </c>
      <c r="CA171" s="25">
        <f t="shared" si="180"/>
        <v>-24.760362056329175</v>
      </c>
      <c r="CB171" s="25">
        <f t="shared" si="180"/>
        <v>-72.641101766311209</v>
      </c>
      <c r="CC171" s="25">
        <f t="shared" si="180"/>
        <v>-68.403017922539959</v>
      </c>
      <c r="CD171" s="25">
        <f t="shared" si="180"/>
        <v>-73.796285688171849</v>
      </c>
      <c r="CE171" s="25">
        <f t="shared" si="180"/>
        <v>-70.074966259658382</v>
      </c>
      <c r="CF171" s="25">
        <f t="shared" si="180"/>
        <v>-24.678976421672392</v>
      </c>
      <c r="CG171" s="25">
        <f t="shared" si="180"/>
        <v>-24.456595716586595</v>
      </c>
      <c r="CH171" s="28">
        <f t="shared" si="180"/>
        <v>-20.222894398680342</v>
      </c>
    </row>
    <row r="172" spans="1:86" hidden="1" x14ac:dyDescent="0.25">
      <c r="A172" s="606"/>
      <c r="B172" s="89" t="s">
        <v>24</v>
      </c>
      <c r="C172" s="25">
        <f t="shared" si="175"/>
        <v>0</v>
      </c>
      <c r="D172" s="25">
        <f t="shared" si="176"/>
        <v>0</v>
      </c>
      <c r="E172" s="25">
        <f t="shared" ref="E172:BP174" si="181">IF(E33=0,0,((E15*0.5)+D33-E51)*E88*E137*E$2)</f>
        <v>0</v>
      </c>
      <c r="F172" s="25">
        <f t="shared" si="181"/>
        <v>0</v>
      </c>
      <c r="G172" s="25">
        <f t="shared" si="181"/>
        <v>0</v>
      </c>
      <c r="H172" s="25">
        <f t="shared" si="181"/>
        <v>0</v>
      </c>
      <c r="I172" s="25">
        <f t="shared" si="181"/>
        <v>0</v>
      </c>
      <c r="J172" s="25">
        <f t="shared" si="181"/>
        <v>1109.820550397078</v>
      </c>
      <c r="K172" s="25">
        <f t="shared" si="181"/>
        <v>2054.6185767057586</v>
      </c>
      <c r="L172" s="25">
        <f t="shared" si="181"/>
        <v>778.8390622839687</v>
      </c>
      <c r="M172" s="25">
        <f t="shared" si="181"/>
        <v>757.13616458475337</v>
      </c>
      <c r="N172" s="25">
        <f t="shared" si="181"/>
        <v>636.32842236797569</v>
      </c>
      <c r="O172" s="25">
        <f t="shared" si="181"/>
        <v>634.41969502646725</v>
      </c>
      <c r="P172" s="25">
        <f t="shared" si="181"/>
        <v>569.5615594519868</v>
      </c>
      <c r="Q172" s="25">
        <f t="shared" si="181"/>
        <v>692.22825261226444</v>
      </c>
      <c r="R172" s="25">
        <f t="shared" si="181"/>
        <v>441.75409681748698</v>
      </c>
      <c r="S172" s="25">
        <f t="shared" si="181"/>
        <v>578.64539465922007</v>
      </c>
      <c r="T172" s="25">
        <f t="shared" si="181"/>
        <v>-0.14228779886231499</v>
      </c>
      <c r="U172" s="25">
        <f t="shared" si="181"/>
        <v>-0.13398633306869157</v>
      </c>
      <c r="V172" s="25">
        <f t="shared" si="181"/>
        <v>-0.14455054782297183</v>
      </c>
      <c r="W172" s="25">
        <f t="shared" si="181"/>
        <v>-0.13726130884570298</v>
      </c>
      <c r="X172" s="25">
        <f t="shared" si="181"/>
        <v>-4.8340638396584361E-2</v>
      </c>
      <c r="Y172" s="25">
        <f t="shared" si="181"/>
        <v>-4.7905043942938805E-2</v>
      </c>
      <c r="Z172" s="25">
        <f t="shared" si="181"/>
        <v>-3.9612162544976029E-2</v>
      </c>
      <c r="AA172" s="25">
        <f t="shared" si="181"/>
        <v>-3.7030841472451156E-2</v>
      </c>
      <c r="AB172" s="25">
        <f t="shared" si="181"/>
        <v>-3.5849994043068663E-2</v>
      </c>
      <c r="AC172" s="25">
        <f t="shared" si="181"/>
        <v>-4.2292876335235548E-2</v>
      </c>
      <c r="AD172" s="25">
        <f t="shared" si="181"/>
        <v>-3.7371256655033915E-2</v>
      </c>
      <c r="AE172" s="25">
        <f t="shared" si="181"/>
        <v>-4.8500054794914607E-2</v>
      </c>
      <c r="AF172" s="25">
        <f t="shared" si="181"/>
        <v>-0.14228779886231499</v>
      </c>
      <c r="AG172" s="25">
        <f t="shared" si="181"/>
        <v>-0.13398633306869157</v>
      </c>
      <c r="AH172" s="25">
        <f t="shared" si="181"/>
        <v>-0.14455054782297183</v>
      </c>
      <c r="AI172" s="25">
        <f t="shared" si="181"/>
        <v>-0.13726130884570298</v>
      </c>
      <c r="AJ172" s="25">
        <f t="shared" si="181"/>
        <v>-4.8340638396584361E-2</v>
      </c>
      <c r="AK172" s="25">
        <f t="shared" si="181"/>
        <v>-4.7905043942938805E-2</v>
      </c>
      <c r="AL172" s="25">
        <f t="shared" si="181"/>
        <v>-3.9612162544976029E-2</v>
      </c>
      <c r="AM172" s="25">
        <f t="shared" si="181"/>
        <v>-3.7030841472451156E-2</v>
      </c>
      <c r="AN172" s="25">
        <f t="shared" si="181"/>
        <v>-3.5849994043068663E-2</v>
      </c>
      <c r="AO172" s="25">
        <f t="shared" si="181"/>
        <v>-4.2292876335235548E-2</v>
      </c>
      <c r="AP172" s="25">
        <f t="shared" si="181"/>
        <v>-3.7371256655033915E-2</v>
      </c>
      <c r="AQ172" s="25">
        <f t="shared" si="181"/>
        <v>-4.8500054794914607E-2</v>
      </c>
      <c r="AR172" s="25">
        <f t="shared" si="181"/>
        <v>-0.14228779886231499</v>
      </c>
      <c r="AS172" s="25">
        <f t="shared" si="181"/>
        <v>-0.13398633306869157</v>
      </c>
      <c r="AT172" s="25">
        <f t="shared" si="181"/>
        <v>-0.14455054782297183</v>
      </c>
      <c r="AU172" s="25">
        <f t="shared" si="181"/>
        <v>-0.13726130884570298</v>
      </c>
      <c r="AV172" s="25">
        <f t="shared" si="181"/>
        <v>-4.8340638396584361E-2</v>
      </c>
      <c r="AW172" s="25">
        <f t="shared" si="181"/>
        <v>-4.7905043942938805E-2</v>
      </c>
      <c r="AX172" s="25">
        <f t="shared" si="181"/>
        <v>-3.9612162544976029E-2</v>
      </c>
      <c r="AY172" s="25">
        <f t="shared" si="181"/>
        <v>-3.7030841472451156E-2</v>
      </c>
      <c r="AZ172" s="25">
        <f t="shared" si="181"/>
        <v>-3.5849994043068663E-2</v>
      </c>
      <c r="BA172" s="25">
        <f t="shared" si="181"/>
        <v>-4.2292876335235548E-2</v>
      </c>
      <c r="BB172" s="25">
        <f t="shared" si="181"/>
        <v>-3.7371256655033915E-2</v>
      </c>
      <c r="BC172" s="25">
        <f t="shared" si="181"/>
        <v>-4.8500054794914607E-2</v>
      </c>
      <c r="BD172" s="25">
        <f t="shared" si="181"/>
        <v>-0.14228779886231499</v>
      </c>
      <c r="BE172" s="25">
        <f t="shared" si="181"/>
        <v>-0.13398633306869157</v>
      </c>
      <c r="BF172" s="25">
        <f t="shared" si="181"/>
        <v>-0.14455054782297183</v>
      </c>
      <c r="BG172" s="25">
        <f t="shared" si="181"/>
        <v>-0.13726130884570298</v>
      </c>
      <c r="BH172" s="25">
        <f t="shared" si="181"/>
        <v>-4.8340638396584361E-2</v>
      </c>
      <c r="BI172" s="25">
        <f t="shared" si="181"/>
        <v>-4.7905043942938805E-2</v>
      </c>
      <c r="BJ172" s="25">
        <f t="shared" si="181"/>
        <v>-3.9612162544976029E-2</v>
      </c>
      <c r="BK172" s="25">
        <f t="shared" si="181"/>
        <v>-3.7030841472451156E-2</v>
      </c>
      <c r="BL172" s="25">
        <f t="shared" si="181"/>
        <v>-3.5849994043068663E-2</v>
      </c>
      <c r="BM172" s="25">
        <f t="shared" si="181"/>
        <v>-4.2292876335235548E-2</v>
      </c>
      <c r="BN172" s="25">
        <f t="shared" si="181"/>
        <v>-3.7371256655033915E-2</v>
      </c>
      <c r="BO172" s="25">
        <f t="shared" si="181"/>
        <v>-4.8500054794914607E-2</v>
      </c>
      <c r="BP172" s="25">
        <f t="shared" si="181"/>
        <v>-0.14228779886231499</v>
      </c>
      <c r="BQ172" s="25">
        <f t="shared" si="180"/>
        <v>-0.13398633306869157</v>
      </c>
      <c r="BR172" s="25">
        <f t="shared" si="180"/>
        <v>-0.14455054782297183</v>
      </c>
      <c r="BS172" s="25">
        <f t="shared" si="180"/>
        <v>-0.13726130884570298</v>
      </c>
      <c r="BT172" s="25">
        <f t="shared" si="180"/>
        <v>-4.8340638396584361E-2</v>
      </c>
      <c r="BU172" s="25">
        <f t="shared" si="180"/>
        <v>-4.7905043942938805E-2</v>
      </c>
      <c r="BV172" s="25">
        <f t="shared" si="180"/>
        <v>-3.9612162544976029E-2</v>
      </c>
      <c r="BW172" s="25">
        <f t="shared" si="180"/>
        <v>-3.7030841472451156E-2</v>
      </c>
      <c r="BX172" s="25">
        <f t="shared" si="180"/>
        <v>-3.5849994043068663E-2</v>
      </c>
      <c r="BY172" s="25">
        <f t="shared" si="180"/>
        <v>-4.2292876335235548E-2</v>
      </c>
      <c r="BZ172" s="25">
        <f t="shared" si="180"/>
        <v>-3.7371256655033915E-2</v>
      </c>
      <c r="CA172" s="25">
        <f t="shared" si="180"/>
        <v>-4.8500054794914607E-2</v>
      </c>
      <c r="CB172" s="25">
        <f t="shared" si="180"/>
        <v>-0.14228779886231499</v>
      </c>
      <c r="CC172" s="25">
        <f t="shared" si="180"/>
        <v>-0.13398633306869157</v>
      </c>
      <c r="CD172" s="25">
        <f t="shared" si="180"/>
        <v>-0.14455054782297183</v>
      </c>
      <c r="CE172" s="25">
        <f t="shared" si="180"/>
        <v>-0.13726130884570298</v>
      </c>
      <c r="CF172" s="25">
        <f t="shared" si="180"/>
        <v>-4.8340638396584361E-2</v>
      </c>
      <c r="CG172" s="25">
        <f t="shared" si="180"/>
        <v>-4.7905043942938805E-2</v>
      </c>
      <c r="CH172" s="28">
        <f t="shared" si="180"/>
        <v>-3.9612162544976029E-2</v>
      </c>
    </row>
    <row r="173" spans="1:86" ht="15.75" hidden="1" customHeight="1" x14ac:dyDescent="0.25">
      <c r="A173" s="606"/>
      <c r="B173" s="89" t="s">
        <v>7</v>
      </c>
      <c r="C173" s="25">
        <f t="shared" si="175"/>
        <v>0</v>
      </c>
      <c r="D173" s="25">
        <f t="shared" si="176"/>
        <v>0</v>
      </c>
      <c r="E173" s="25">
        <f t="shared" si="181"/>
        <v>0</v>
      </c>
      <c r="F173" s="25">
        <f t="shared" si="181"/>
        <v>0</v>
      </c>
      <c r="G173" s="25">
        <f t="shared" si="181"/>
        <v>0</v>
      </c>
      <c r="H173" s="25">
        <f t="shared" si="181"/>
        <v>0</v>
      </c>
      <c r="I173" s="25">
        <f t="shared" si="181"/>
        <v>0</v>
      </c>
      <c r="J173" s="25">
        <f t="shared" si="181"/>
        <v>1.1040674682233371</v>
      </c>
      <c r="K173" s="25">
        <f t="shared" si="181"/>
        <v>5.0753162733902331</v>
      </c>
      <c r="L173" s="25">
        <f t="shared" si="181"/>
        <v>2.9648678486268039</v>
      </c>
      <c r="M173" s="25">
        <f t="shared" si="181"/>
        <v>3.753523820555432</v>
      </c>
      <c r="N173" s="157">
        <f t="shared" si="181"/>
        <v>48.749547449324496</v>
      </c>
      <c r="O173" s="25">
        <f t="shared" si="181"/>
        <v>92.911739574972501</v>
      </c>
      <c r="P173" s="25">
        <f t="shared" si="181"/>
        <v>81.19538039366455</v>
      </c>
      <c r="Q173" s="25">
        <f t="shared" si="181"/>
        <v>97.219194072791566</v>
      </c>
      <c r="R173" s="25">
        <f t="shared" si="181"/>
        <v>76.590498152379837</v>
      </c>
      <c r="S173" s="25">
        <f t="shared" si="181"/>
        <v>88.640770506831046</v>
      </c>
      <c r="T173" s="25">
        <f t="shared" si="181"/>
        <v>428.19516720505186</v>
      </c>
      <c r="U173" s="25">
        <f t="shared" si="181"/>
        <v>405.46417908880966</v>
      </c>
      <c r="V173" s="25">
        <f t="shared" si="181"/>
        <v>439.82114169441309</v>
      </c>
      <c r="W173" s="25">
        <f t="shared" si="181"/>
        <v>402.94486841737336</v>
      </c>
      <c r="X173" s="25">
        <f t="shared" si="181"/>
        <v>136.31169598854981</v>
      </c>
      <c r="Y173" s="25">
        <f t="shared" si="181"/>
        <v>133.00107323120147</v>
      </c>
      <c r="Z173" s="25">
        <f t="shared" si="181"/>
        <v>108.83682242604431</v>
      </c>
      <c r="AA173" s="25">
        <f t="shared" si="181"/>
        <v>101.26532599272929</v>
      </c>
      <c r="AB173" s="25">
        <f t="shared" si="181"/>
        <v>95.433241864613521</v>
      </c>
      <c r="AC173" s="25">
        <f t="shared" si="181"/>
        <v>110.9041537275655</v>
      </c>
      <c r="AD173" s="25">
        <f t="shared" si="181"/>
        <v>121.12579734576185</v>
      </c>
      <c r="AE173" s="25">
        <f t="shared" si="181"/>
        <v>138.77841610121874</v>
      </c>
      <c r="AF173" s="25">
        <f t="shared" si="181"/>
        <v>428.19516720505186</v>
      </c>
      <c r="AG173" s="25">
        <f t="shared" si="181"/>
        <v>405.46417908880966</v>
      </c>
      <c r="AH173" s="25">
        <f t="shared" si="181"/>
        <v>439.82114169441309</v>
      </c>
      <c r="AI173" s="25">
        <f t="shared" si="181"/>
        <v>402.94486841737336</v>
      </c>
      <c r="AJ173" s="25">
        <f t="shared" si="181"/>
        <v>136.31169598854981</v>
      </c>
      <c r="AK173" s="25">
        <f t="shared" si="181"/>
        <v>133.00107323120147</v>
      </c>
      <c r="AL173" s="25">
        <f t="shared" si="181"/>
        <v>108.83682242604431</v>
      </c>
      <c r="AM173" s="25">
        <f t="shared" si="181"/>
        <v>101.26532599272929</v>
      </c>
      <c r="AN173" s="25">
        <f t="shared" si="181"/>
        <v>95.433241864613521</v>
      </c>
      <c r="AO173" s="25">
        <f t="shared" si="181"/>
        <v>110.9041537275655</v>
      </c>
      <c r="AP173" s="25">
        <f t="shared" si="181"/>
        <v>121.12579734576185</v>
      </c>
      <c r="AQ173" s="25">
        <f t="shared" si="181"/>
        <v>138.77841610121874</v>
      </c>
      <c r="AR173" s="25">
        <f t="shared" si="181"/>
        <v>428.19516720505186</v>
      </c>
      <c r="AS173" s="25">
        <f t="shared" si="181"/>
        <v>405.46417908880966</v>
      </c>
      <c r="AT173" s="25">
        <f t="shared" si="181"/>
        <v>439.82114169441309</v>
      </c>
      <c r="AU173" s="25">
        <f t="shared" si="181"/>
        <v>402.94486841737336</v>
      </c>
      <c r="AV173" s="25">
        <f t="shared" si="181"/>
        <v>136.31169598854981</v>
      </c>
      <c r="AW173" s="25">
        <f t="shared" si="181"/>
        <v>133.00107323120147</v>
      </c>
      <c r="AX173" s="25">
        <f t="shared" si="181"/>
        <v>108.83682242604431</v>
      </c>
      <c r="AY173" s="25">
        <f t="shared" si="181"/>
        <v>101.26532599272929</v>
      </c>
      <c r="AZ173" s="25">
        <f t="shared" si="181"/>
        <v>95.433241864613521</v>
      </c>
      <c r="BA173" s="25">
        <f t="shared" si="181"/>
        <v>110.9041537275655</v>
      </c>
      <c r="BB173" s="25">
        <f t="shared" si="181"/>
        <v>121.12579734576185</v>
      </c>
      <c r="BC173" s="25">
        <f t="shared" si="181"/>
        <v>138.77841610121874</v>
      </c>
      <c r="BD173" s="25">
        <f t="shared" si="181"/>
        <v>428.19516720505186</v>
      </c>
      <c r="BE173" s="25">
        <f t="shared" si="181"/>
        <v>405.46417908880966</v>
      </c>
      <c r="BF173" s="25">
        <f t="shared" si="181"/>
        <v>439.82114169441309</v>
      </c>
      <c r="BG173" s="25">
        <f t="shared" si="181"/>
        <v>402.94486841737336</v>
      </c>
      <c r="BH173" s="25">
        <f t="shared" si="181"/>
        <v>136.31169598854981</v>
      </c>
      <c r="BI173" s="25">
        <f t="shared" si="181"/>
        <v>133.00107323120147</v>
      </c>
      <c r="BJ173" s="25">
        <f t="shared" si="181"/>
        <v>108.83682242604431</v>
      </c>
      <c r="BK173" s="25">
        <f t="shared" si="181"/>
        <v>101.26532599272929</v>
      </c>
      <c r="BL173" s="25">
        <f t="shared" si="181"/>
        <v>95.433241864613521</v>
      </c>
      <c r="BM173" s="25">
        <f t="shared" si="181"/>
        <v>110.9041537275655</v>
      </c>
      <c r="BN173" s="25">
        <f t="shared" si="181"/>
        <v>121.12579734576185</v>
      </c>
      <c r="BO173" s="25">
        <f t="shared" si="181"/>
        <v>138.77841610121874</v>
      </c>
      <c r="BP173" s="25">
        <f t="shared" si="181"/>
        <v>428.19516720505186</v>
      </c>
      <c r="BQ173" s="25">
        <f t="shared" si="180"/>
        <v>405.46417908880966</v>
      </c>
      <c r="BR173" s="25">
        <f t="shared" si="180"/>
        <v>439.82114169441309</v>
      </c>
      <c r="BS173" s="25">
        <f t="shared" si="180"/>
        <v>402.94486841737336</v>
      </c>
      <c r="BT173" s="25">
        <f t="shared" si="180"/>
        <v>136.31169598854981</v>
      </c>
      <c r="BU173" s="25">
        <f t="shared" si="180"/>
        <v>133.00107323120147</v>
      </c>
      <c r="BV173" s="25">
        <f t="shared" si="180"/>
        <v>108.83682242604431</v>
      </c>
      <c r="BW173" s="25">
        <f t="shared" si="180"/>
        <v>101.26532599272929</v>
      </c>
      <c r="BX173" s="25">
        <f t="shared" si="180"/>
        <v>95.433241864613521</v>
      </c>
      <c r="BY173" s="25">
        <f t="shared" si="180"/>
        <v>110.9041537275655</v>
      </c>
      <c r="BZ173" s="25">
        <f t="shared" si="180"/>
        <v>121.12579734576185</v>
      </c>
      <c r="CA173" s="25">
        <f t="shared" si="180"/>
        <v>138.77841610121874</v>
      </c>
      <c r="CB173" s="25">
        <f t="shared" si="180"/>
        <v>428.19516720505186</v>
      </c>
      <c r="CC173" s="25">
        <f t="shared" si="180"/>
        <v>405.46417908880966</v>
      </c>
      <c r="CD173" s="25">
        <f t="shared" si="180"/>
        <v>439.82114169441309</v>
      </c>
      <c r="CE173" s="25">
        <f t="shared" si="180"/>
        <v>402.94486841737336</v>
      </c>
      <c r="CF173" s="25">
        <f t="shared" si="180"/>
        <v>136.31169598854981</v>
      </c>
      <c r="CG173" s="25">
        <f t="shared" si="180"/>
        <v>133.00107323120147</v>
      </c>
      <c r="CH173" s="28">
        <f t="shared" si="180"/>
        <v>108.83682242604431</v>
      </c>
    </row>
    <row r="174" spans="1:86" ht="15.75" hidden="1" customHeight="1" x14ac:dyDescent="0.25">
      <c r="A174" s="606"/>
      <c r="B174" s="89" t="s">
        <v>8</v>
      </c>
      <c r="C174" s="25">
        <f t="shared" si="175"/>
        <v>0</v>
      </c>
      <c r="D174" s="25">
        <f t="shared" si="176"/>
        <v>0</v>
      </c>
      <c r="E174" s="25">
        <f t="shared" si="181"/>
        <v>0</v>
      </c>
      <c r="F174" s="25">
        <f t="shared" si="181"/>
        <v>0</v>
      </c>
      <c r="G174" s="25">
        <f t="shared" si="181"/>
        <v>0</v>
      </c>
      <c r="H174" s="25">
        <f t="shared" si="181"/>
        <v>0</v>
      </c>
      <c r="I174" s="25">
        <f t="shared" si="181"/>
        <v>0</v>
      </c>
      <c r="J174" s="25">
        <f t="shared" si="181"/>
        <v>0</v>
      </c>
      <c r="K174" s="25">
        <f t="shared" si="181"/>
        <v>10.754032722312242</v>
      </c>
      <c r="L174" s="25">
        <f t="shared" si="181"/>
        <v>8.5438786862427047</v>
      </c>
      <c r="M174" s="25">
        <f t="shared" si="181"/>
        <v>8.4330134735184163</v>
      </c>
      <c r="N174" s="25">
        <f t="shared" si="181"/>
        <v>7.4597120642453314</v>
      </c>
      <c r="O174" s="25">
        <f t="shared" si="181"/>
        <v>7.9760211918779262</v>
      </c>
      <c r="P174" s="25">
        <f t="shared" si="181"/>
        <v>5.942448373643165</v>
      </c>
      <c r="Q174" s="25">
        <f t="shared" si="181"/>
        <v>5.6898913420222934</v>
      </c>
      <c r="R174" s="25">
        <f t="shared" si="181"/>
        <v>5.1228066012021261</v>
      </c>
      <c r="S174" s="25">
        <f t="shared" si="181"/>
        <v>6.1059057908264398</v>
      </c>
      <c r="T174" s="25">
        <f t="shared" si="181"/>
        <v>1.6432228369271702</v>
      </c>
      <c r="U174" s="25">
        <f t="shared" si="181"/>
        <v>1.5503876040357991</v>
      </c>
      <c r="V174" s="25">
        <f t="shared" si="181"/>
        <v>1.697608290913349</v>
      </c>
      <c r="W174" s="25">
        <f t="shared" si="181"/>
        <v>1.5525624004802205</v>
      </c>
      <c r="X174" s="25">
        <f t="shared" si="181"/>
        <v>0.57747989275804845</v>
      </c>
      <c r="Y174" s="25">
        <f t="shared" si="181"/>
        <v>0.58208322042208294</v>
      </c>
      <c r="Z174" s="25">
        <f t="shared" si="181"/>
        <v>0.50770308709398049</v>
      </c>
      <c r="AA174" s="25">
        <f t="shared" si="181"/>
        <v>0.50866417346255799</v>
      </c>
      <c r="AB174" s="25">
        <f t="shared" si="181"/>
        <v>0.4085833502641073</v>
      </c>
      <c r="AC174" s="25">
        <f t="shared" si="181"/>
        <v>0.37928017454160678</v>
      </c>
      <c r="AD174" s="25">
        <f t="shared" si="181"/>
        <v>0.47419851388037948</v>
      </c>
      <c r="AE174" s="25">
        <f t="shared" si="181"/>
        <v>0.5596242206056592</v>
      </c>
      <c r="AF174" s="25">
        <f t="shared" si="181"/>
        <v>1.6432228369271702</v>
      </c>
      <c r="AG174" s="25">
        <f t="shared" si="181"/>
        <v>1.5503876040357991</v>
      </c>
      <c r="AH174" s="25">
        <f t="shared" si="181"/>
        <v>1.697608290913349</v>
      </c>
      <c r="AI174" s="25">
        <f t="shared" si="181"/>
        <v>1.5525624004802205</v>
      </c>
      <c r="AJ174" s="25">
        <f t="shared" si="181"/>
        <v>0.57747989275804845</v>
      </c>
      <c r="AK174" s="25">
        <f t="shared" si="181"/>
        <v>0.58208322042208294</v>
      </c>
      <c r="AL174" s="25">
        <f t="shared" si="181"/>
        <v>0.50770308709398049</v>
      </c>
      <c r="AM174" s="25">
        <f t="shared" si="181"/>
        <v>0.50866417346255799</v>
      </c>
      <c r="AN174" s="25">
        <f t="shared" si="181"/>
        <v>0.4085833502641073</v>
      </c>
      <c r="AO174" s="25">
        <f t="shared" si="181"/>
        <v>0.37928017454160678</v>
      </c>
      <c r="AP174" s="25">
        <f t="shared" si="181"/>
        <v>0.47419851388037948</v>
      </c>
      <c r="AQ174" s="25">
        <f t="shared" si="181"/>
        <v>0.5596242206056592</v>
      </c>
      <c r="AR174" s="25">
        <f t="shared" si="181"/>
        <v>1.6432228369271702</v>
      </c>
      <c r="AS174" s="25">
        <f t="shared" si="181"/>
        <v>1.5503876040357991</v>
      </c>
      <c r="AT174" s="25">
        <f t="shared" si="181"/>
        <v>1.697608290913349</v>
      </c>
      <c r="AU174" s="25">
        <f t="shared" si="181"/>
        <v>1.5525624004802205</v>
      </c>
      <c r="AV174" s="25">
        <f t="shared" si="181"/>
        <v>0.57747989275804845</v>
      </c>
      <c r="AW174" s="25">
        <f t="shared" si="181"/>
        <v>0.58208322042208294</v>
      </c>
      <c r="AX174" s="25">
        <f t="shared" si="181"/>
        <v>0.50770308709398049</v>
      </c>
      <c r="AY174" s="25">
        <f t="shared" si="181"/>
        <v>0.50866417346255799</v>
      </c>
      <c r="AZ174" s="25">
        <f t="shared" si="181"/>
        <v>0.4085833502641073</v>
      </c>
      <c r="BA174" s="25">
        <f t="shared" si="181"/>
        <v>0.37928017454160678</v>
      </c>
      <c r="BB174" s="25">
        <f t="shared" si="181"/>
        <v>0.47419851388037948</v>
      </c>
      <c r="BC174" s="25">
        <f t="shared" si="181"/>
        <v>0.5596242206056592</v>
      </c>
      <c r="BD174" s="25">
        <f t="shared" si="181"/>
        <v>1.6432228369271702</v>
      </c>
      <c r="BE174" s="25">
        <f t="shared" si="181"/>
        <v>1.5503876040357991</v>
      </c>
      <c r="BF174" s="25">
        <f t="shared" si="181"/>
        <v>1.697608290913349</v>
      </c>
      <c r="BG174" s="25">
        <f t="shared" si="181"/>
        <v>1.5525624004802205</v>
      </c>
      <c r="BH174" s="25">
        <f t="shared" si="181"/>
        <v>0.57747989275804845</v>
      </c>
      <c r="BI174" s="25">
        <f t="shared" si="181"/>
        <v>0.58208322042208294</v>
      </c>
      <c r="BJ174" s="25">
        <f t="shared" si="181"/>
        <v>0.50770308709398049</v>
      </c>
      <c r="BK174" s="25">
        <f t="shared" si="181"/>
        <v>0.50866417346255799</v>
      </c>
      <c r="BL174" s="25">
        <f t="shared" si="181"/>
        <v>0.4085833502641073</v>
      </c>
      <c r="BM174" s="25">
        <f t="shared" si="181"/>
        <v>0.37928017454160678</v>
      </c>
      <c r="BN174" s="25">
        <f t="shared" si="181"/>
        <v>0.47419851388037948</v>
      </c>
      <c r="BO174" s="25">
        <f t="shared" si="181"/>
        <v>0.5596242206056592</v>
      </c>
      <c r="BP174" s="25">
        <f t="shared" si="181"/>
        <v>1.6432228369271702</v>
      </c>
      <c r="BQ174" s="25">
        <f t="shared" si="180"/>
        <v>1.5503876040357991</v>
      </c>
      <c r="BR174" s="25">
        <f t="shared" si="180"/>
        <v>1.697608290913349</v>
      </c>
      <c r="BS174" s="25">
        <f t="shared" si="180"/>
        <v>1.5525624004802205</v>
      </c>
      <c r="BT174" s="25">
        <f t="shared" si="180"/>
        <v>0.57747989275804845</v>
      </c>
      <c r="BU174" s="25">
        <f t="shared" si="180"/>
        <v>0.58208322042208294</v>
      </c>
      <c r="BV174" s="25">
        <f t="shared" si="180"/>
        <v>0.50770308709398049</v>
      </c>
      <c r="BW174" s="25">
        <f t="shared" si="180"/>
        <v>0.50866417346255799</v>
      </c>
      <c r="BX174" s="25">
        <f t="shared" si="180"/>
        <v>0.4085833502641073</v>
      </c>
      <c r="BY174" s="25">
        <f t="shared" si="180"/>
        <v>0.37928017454160678</v>
      </c>
      <c r="BZ174" s="25">
        <f t="shared" si="180"/>
        <v>0.47419851388037948</v>
      </c>
      <c r="CA174" s="25">
        <f t="shared" si="180"/>
        <v>0.5596242206056592</v>
      </c>
      <c r="CB174" s="25">
        <f t="shared" si="180"/>
        <v>1.6432228369271702</v>
      </c>
      <c r="CC174" s="25">
        <f t="shared" si="180"/>
        <v>1.5503876040357991</v>
      </c>
      <c r="CD174" s="25">
        <f t="shared" si="180"/>
        <v>1.697608290913349</v>
      </c>
      <c r="CE174" s="25">
        <f t="shared" si="180"/>
        <v>1.5525624004802205</v>
      </c>
      <c r="CF174" s="25">
        <f t="shared" si="180"/>
        <v>0.57747989275804845</v>
      </c>
      <c r="CG174" s="25">
        <f t="shared" si="180"/>
        <v>0.58208322042208294</v>
      </c>
      <c r="CH174" s="28">
        <f t="shared" si="180"/>
        <v>0.50770308709398049</v>
      </c>
    </row>
    <row r="175" spans="1:86" ht="15.75" hidden="1" customHeight="1" x14ac:dyDescent="0.25">
      <c r="A175" s="606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25">
      <c r="A176" s="606"/>
      <c r="B176" s="269" t="s">
        <v>26</v>
      </c>
      <c r="C176" s="25">
        <f>SUM(C162:C175)</f>
        <v>0</v>
      </c>
      <c r="D176" s="25">
        <f>SUM(D162:D175)</f>
        <v>20.838854460280718</v>
      </c>
      <c r="E176" s="25">
        <f t="shared" ref="E176:BP176" si="182">SUM(E162:E175)</f>
        <v>141.74308932787861</v>
      </c>
      <c r="F176" s="25">
        <f t="shared" si="182"/>
        <v>292.19579827414771</v>
      </c>
      <c r="G176" s="25">
        <f t="shared" si="182"/>
        <v>901.34443511493248</v>
      </c>
      <c r="H176" s="25">
        <f t="shared" si="182"/>
        <v>7806.4304739709551</v>
      </c>
      <c r="I176" s="25">
        <f t="shared" si="182"/>
        <v>11062.97880104198</v>
      </c>
      <c r="J176" s="25">
        <f t="shared" si="182"/>
        <v>14050.565390044527</v>
      </c>
      <c r="K176" s="25">
        <f t="shared" si="182"/>
        <v>13253.035852055877</v>
      </c>
      <c r="L176" s="25">
        <f t="shared" si="182"/>
        <v>4693.2073979641746</v>
      </c>
      <c r="M176" s="113">
        <f t="shared" si="182"/>
        <v>4593.3378893988711</v>
      </c>
      <c r="N176" s="25">
        <f t="shared" si="182"/>
        <v>5688.8984793152713</v>
      </c>
      <c r="O176" s="25">
        <f t="shared" si="182"/>
        <v>8290.5684303883481</v>
      </c>
      <c r="P176" s="25">
        <f t="shared" si="182"/>
        <v>6703.0309307256011</v>
      </c>
      <c r="Q176" s="25">
        <f t="shared" si="182"/>
        <v>7550.1379639123279</v>
      </c>
      <c r="R176" s="25">
        <f t="shared" si="182"/>
        <v>4762.3133293700348</v>
      </c>
      <c r="S176" s="25">
        <f t="shared" si="182"/>
        <v>8427.1703966844379</v>
      </c>
      <c r="T176" s="25">
        <f t="shared" si="182"/>
        <v>12110.039728605927</v>
      </c>
      <c r="U176" s="25">
        <f t="shared" si="182"/>
        <v>13973.284969206645</v>
      </c>
      <c r="V176" s="25">
        <f t="shared" si="182"/>
        <v>13675.367067233972</v>
      </c>
      <c r="W176" s="25">
        <f t="shared" si="182"/>
        <v>8628.2396533156916</v>
      </c>
      <c r="X176" s="25">
        <f t="shared" si="182"/>
        <v>2299.6131429482657</v>
      </c>
      <c r="Y176" s="25">
        <f t="shared" si="182"/>
        <v>2060.9804354892372</v>
      </c>
      <c r="Z176" s="25">
        <f t="shared" si="182"/>
        <v>1865.4579951529167</v>
      </c>
      <c r="AA176" s="25">
        <f t="shared" si="182"/>
        <v>2091.0041694361853</v>
      </c>
      <c r="AB176" s="25">
        <f t="shared" si="182"/>
        <v>1799.06490280706</v>
      </c>
      <c r="AC176" s="25">
        <f t="shared" si="182"/>
        <v>1970.3578056089725</v>
      </c>
      <c r="AD176" s="25">
        <f t="shared" si="182"/>
        <v>1744.1048945046202</v>
      </c>
      <c r="AE176" s="25">
        <f t="shared" si="182"/>
        <v>2966.7930212874357</v>
      </c>
      <c r="AF176" s="25">
        <f t="shared" si="182"/>
        <v>12110.039728605927</v>
      </c>
      <c r="AG176" s="25">
        <f t="shared" si="182"/>
        <v>13973.284969206645</v>
      </c>
      <c r="AH176" s="25">
        <f t="shared" si="182"/>
        <v>13675.367067233972</v>
      </c>
      <c r="AI176" s="25">
        <f t="shared" si="182"/>
        <v>8628.2396533156916</v>
      </c>
      <c r="AJ176" s="25">
        <f t="shared" si="182"/>
        <v>2299.6131429482657</v>
      </c>
      <c r="AK176" s="25">
        <f t="shared" si="182"/>
        <v>2060.9804354892372</v>
      </c>
      <c r="AL176" s="25">
        <f t="shared" si="182"/>
        <v>1865.4579951529167</v>
      </c>
      <c r="AM176" s="25">
        <f t="shared" si="182"/>
        <v>2091.0041694361853</v>
      </c>
      <c r="AN176" s="25">
        <f t="shared" si="182"/>
        <v>1799.06490280706</v>
      </c>
      <c r="AO176" s="25">
        <f t="shared" si="182"/>
        <v>1970.3578056089725</v>
      </c>
      <c r="AP176" s="25">
        <f t="shared" si="182"/>
        <v>1744.1048945046202</v>
      </c>
      <c r="AQ176" s="25">
        <f t="shared" si="182"/>
        <v>2966.7930212874357</v>
      </c>
      <c r="AR176" s="25">
        <f t="shared" si="182"/>
        <v>12110.039728605927</v>
      </c>
      <c r="AS176" s="25">
        <f t="shared" si="182"/>
        <v>13973.284969206645</v>
      </c>
      <c r="AT176" s="25">
        <f t="shared" si="182"/>
        <v>13675.367067233972</v>
      </c>
      <c r="AU176" s="25">
        <f t="shared" si="182"/>
        <v>8628.2396533156916</v>
      </c>
      <c r="AV176" s="25">
        <f t="shared" si="182"/>
        <v>2299.6131429482657</v>
      </c>
      <c r="AW176" s="25">
        <f t="shared" si="182"/>
        <v>2060.9804354892372</v>
      </c>
      <c r="AX176" s="25">
        <f t="shared" si="182"/>
        <v>1865.4579951529167</v>
      </c>
      <c r="AY176" s="25">
        <f t="shared" si="182"/>
        <v>2091.0041694361853</v>
      </c>
      <c r="AZ176" s="25">
        <f t="shared" si="182"/>
        <v>1799.06490280706</v>
      </c>
      <c r="BA176" s="25">
        <f t="shared" si="182"/>
        <v>1970.3578056089725</v>
      </c>
      <c r="BB176" s="25">
        <f t="shared" si="182"/>
        <v>1744.1048945046202</v>
      </c>
      <c r="BC176" s="25">
        <f t="shared" si="182"/>
        <v>2966.7930212874357</v>
      </c>
      <c r="BD176" s="25">
        <f t="shared" si="182"/>
        <v>12110.039728605927</v>
      </c>
      <c r="BE176" s="25">
        <f t="shared" si="182"/>
        <v>13973.284969206645</v>
      </c>
      <c r="BF176" s="25">
        <f t="shared" si="182"/>
        <v>13675.367067233972</v>
      </c>
      <c r="BG176" s="25">
        <f t="shared" si="182"/>
        <v>8628.2396533156916</v>
      </c>
      <c r="BH176" s="25">
        <f t="shared" si="182"/>
        <v>2299.6131429482657</v>
      </c>
      <c r="BI176" s="25">
        <f t="shared" si="182"/>
        <v>2060.9804354892372</v>
      </c>
      <c r="BJ176" s="25">
        <f t="shared" si="182"/>
        <v>1865.4579951529167</v>
      </c>
      <c r="BK176" s="25">
        <f t="shared" si="182"/>
        <v>2091.0041694361853</v>
      </c>
      <c r="BL176" s="25">
        <f t="shared" si="182"/>
        <v>1799.06490280706</v>
      </c>
      <c r="BM176" s="25">
        <f t="shared" si="182"/>
        <v>1970.3578056089725</v>
      </c>
      <c r="BN176" s="25">
        <f t="shared" si="182"/>
        <v>1744.1048945046202</v>
      </c>
      <c r="BO176" s="25">
        <f t="shared" si="182"/>
        <v>2966.7930212874357</v>
      </c>
      <c r="BP176" s="25">
        <f t="shared" si="182"/>
        <v>12110.039728605927</v>
      </c>
      <c r="BQ176" s="25">
        <f t="shared" ref="BQ176:CH176" si="183">SUM(BQ162:BQ175)</f>
        <v>13973.284969206645</v>
      </c>
      <c r="BR176" s="25">
        <f t="shared" si="183"/>
        <v>13675.367067233972</v>
      </c>
      <c r="BS176" s="25">
        <f t="shared" si="183"/>
        <v>8628.2396533156916</v>
      </c>
      <c r="BT176" s="25">
        <f t="shared" si="183"/>
        <v>2299.6131429482657</v>
      </c>
      <c r="BU176" s="25">
        <f t="shared" si="183"/>
        <v>2060.9804354892372</v>
      </c>
      <c r="BV176" s="25">
        <f t="shared" si="183"/>
        <v>1865.4579951529167</v>
      </c>
      <c r="BW176" s="25">
        <f t="shared" si="183"/>
        <v>2091.0041694361853</v>
      </c>
      <c r="BX176" s="25">
        <f t="shared" si="183"/>
        <v>1799.06490280706</v>
      </c>
      <c r="BY176" s="25">
        <f t="shared" si="183"/>
        <v>1970.3578056089725</v>
      </c>
      <c r="BZ176" s="25">
        <f t="shared" si="183"/>
        <v>1744.1048945046202</v>
      </c>
      <c r="CA176" s="25">
        <f t="shared" si="183"/>
        <v>2966.7930212874357</v>
      </c>
      <c r="CB176" s="25">
        <f t="shared" si="183"/>
        <v>12110.039728605927</v>
      </c>
      <c r="CC176" s="25">
        <f t="shared" si="183"/>
        <v>13973.284969206645</v>
      </c>
      <c r="CD176" s="25">
        <f t="shared" si="183"/>
        <v>13675.367067233972</v>
      </c>
      <c r="CE176" s="25">
        <f t="shared" si="183"/>
        <v>8628.2396533156916</v>
      </c>
      <c r="CF176" s="25">
        <f t="shared" si="183"/>
        <v>2299.6131429482657</v>
      </c>
      <c r="CG176" s="25">
        <f t="shared" si="183"/>
        <v>2060.9804354892372</v>
      </c>
      <c r="CH176" s="28">
        <f t="shared" si="183"/>
        <v>1865.4579951529167</v>
      </c>
    </row>
    <row r="177" spans="1:86" ht="16.5" hidden="1" customHeight="1" thickBot="1" x14ac:dyDescent="0.3">
      <c r="A177" s="607"/>
      <c r="B177" s="144" t="s">
        <v>27</v>
      </c>
      <c r="C177" s="26">
        <f>C176</f>
        <v>0</v>
      </c>
      <c r="D177" s="26">
        <f>C177+D176</f>
        <v>20.838854460280718</v>
      </c>
      <c r="E177" s="26">
        <f t="shared" ref="E177:BP177" si="184">D177+E176</f>
        <v>162.58194378815932</v>
      </c>
      <c r="F177" s="26">
        <f t="shared" si="184"/>
        <v>454.77774206230703</v>
      </c>
      <c r="G177" s="26">
        <f t="shared" si="184"/>
        <v>1356.1221771772396</v>
      </c>
      <c r="H177" s="26">
        <f t="shared" si="184"/>
        <v>9162.5526511481949</v>
      </c>
      <c r="I177" s="26">
        <f t="shared" si="184"/>
        <v>20225.531452190175</v>
      </c>
      <c r="J177" s="26">
        <f t="shared" si="184"/>
        <v>34276.0968422347</v>
      </c>
      <c r="K177" s="26">
        <f t="shared" si="184"/>
        <v>47529.132694290573</v>
      </c>
      <c r="L177" s="26">
        <f t="shared" si="184"/>
        <v>52222.340092254744</v>
      </c>
      <c r="M177" s="26">
        <f t="shared" si="184"/>
        <v>56815.677981653615</v>
      </c>
      <c r="N177" s="26">
        <f t="shared" si="184"/>
        <v>62504.576460968885</v>
      </c>
      <c r="O177" s="26">
        <f t="shared" si="184"/>
        <v>70795.144891357239</v>
      </c>
      <c r="P177" s="26">
        <f t="shared" si="184"/>
        <v>77498.175822082834</v>
      </c>
      <c r="Q177" s="26">
        <f t="shared" si="184"/>
        <v>85048.313785995168</v>
      </c>
      <c r="R177" s="26">
        <f t="shared" si="184"/>
        <v>89810.627115365205</v>
      </c>
      <c r="S177" s="26">
        <f t="shared" si="184"/>
        <v>98237.797512049641</v>
      </c>
      <c r="T177" s="26">
        <f t="shared" si="184"/>
        <v>110347.83724065557</v>
      </c>
      <c r="U177" s="26">
        <f t="shared" si="184"/>
        <v>124321.12220986222</v>
      </c>
      <c r="V177" s="26">
        <f t="shared" si="184"/>
        <v>137996.4892770962</v>
      </c>
      <c r="W177" s="26">
        <f t="shared" si="184"/>
        <v>146624.72893041189</v>
      </c>
      <c r="X177" s="26">
        <f t="shared" si="184"/>
        <v>148924.34207336017</v>
      </c>
      <c r="Y177" s="26">
        <f t="shared" si="184"/>
        <v>150985.32250884941</v>
      </c>
      <c r="Z177" s="26">
        <f t="shared" si="184"/>
        <v>152850.78050400232</v>
      </c>
      <c r="AA177" s="26">
        <f t="shared" si="184"/>
        <v>154941.78467343849</v>
      </c>
      <c r="AB177" s="26">
        <f t="shared" si="184"/>
        <v>156740.84957624556</v>
      </c>
      <c r="AC177" s="26">
        <f t="shared" si="184"/>
        <v>158711.20738185453</v>
      </c>
      <c r="AD177" s="26">
        <f t="shared" si="184"/>
        <v>160455.31227635915</v>
      </c>
      <c r="AE177" s="26">
        <f t="shared" si="184"/>
        <v>163422.1052976466</v>
      </c>
      <c r="AF177" s="26">
        <f t="shared" si="184"/>
        <v>175532.14502625252</v>
      </c>
      <c r="AG177" s="26">
        <f t="shared" si="184"/>
        <v>189505.42999545916</v>
      </c>
      <c r="AH177" s="26">
        <f t="shared" si="184"/>
        <v>203180.79706269313</v>
      </c>
      <c r="AI177" s="26">
        <f t="shared" si="184"/>
        <v>211809.03671600882</v>
      </c>
      <c r="AJ177" s="26">
        <f t="shared" si="184"/>
        <v>214108.6498589571</v>
      </c>
      <c r="AK177" s="26">
        <f t="shared" si="184"/>
        <v>216169.63029444634</v>
      </c>
      <c r="AL177" s="26">
        <f t="shared" si="184"/>
        <v>218035.08828959925</v>
      </c>
      <c r="AM177" s="26">
        <f t="shared" si="184"/>
        <v>220126.09245903543</v>
      </c>
      <c r="AN177" s="26">
        <f t="shared" si="184"/>
        <v>221925.15736184249</v>
      </c>
      <c r="AO177" s="26">
        <f t="shared" si="184"/>
        <v>223895.51516745146</v>
      </c>
      <c r="AP177" s="26">
        <f t="shared" si="184"/>
        <v>225639.62006195608</v>
      </c>
      <c r="AQ177" s="26">
        <f t="shared" si="184"/>
        <v>228606.41308324353</v>
      </c>
      <c r="AR177" s="26">
        <f t="shared" si="184"/>
        <v>240716.45281184945</v>
      </c>
      <c r="AS177" s="26">
        <f t="shared" si="184"/>
        <v>254689.73778105609</v>
      </c>
      <c r="AT177" s="26">
        <f t="shared" si="184"/>
        <v>268365.10484829004</v>
      </c>
      <c r="AU177" s="26">
        <f t="shared" si="184"/>
        <v>276993.34450160572</v>
      </c>
      <c r="AV177" s="26">
        <f t="shared" si="184"/>
        <v>279292.95764455397</v>
      </c>
      <c r="AW177" s="26">
        <f t="shared" si="184"/>
        <v>281353.93808004318</v>
      </c>
      <c r="AX177" s="26">
        <f t="shared" si="184"/>
        <v>283219.3960751961</v>
      </c>
      <c r="AY177" s="26">
        <f t="shared" si="184"/>
        <v>285310.40024463227</v>
      </c>
      <c r="AZ177" s="26">
        <f t="shared" si="184"/>
        <v>287109.46514743933</v>
      </c>
      <c r="BA177" s="26">
        <f t="shared" si="184"/>
        <v>289079.82295304828</v>
      </c>
      <c r="BB177" s="26">
        <f t="shared" si="184"/>
        <v>290823.92784755287</v>
      </c>
      <c r="BC177" s="26">
        <f t="shared" si="184"/>
        <v>293790.72086884029</v>
      </c>
      <c r="BD177" s="26">
        <f t="shared" si="184"/>
        <v>305900.76059744623</v>
      </c>
      <c r="BE177" s="26">
        <f t="shared" si="184"/>
        <v>319874.0455666529</v>
      </c>
      <c r="BF177" s="26">
        <f t="shared" si="184"/>
        <v>333549.41263388685</v>
      </c>
      <c r="BG177" s="26">
        <f t="shared" si="184"/>
        <v>342177.65228720254</v>
      </c>
      <c r="BH177" s="26">
        <f t="shared" si="184"/>
        <v>344477.26543015079</v>
      </c>
      <c r="BI177" s="26">
        <f t="shared" si="184"/>
        <v>346538.24586564</v>
      </c>
      <c r="BJ177" s="26">
        <f t="shared" si="184"/>
        <v>348403.70386079291</v>
      </c>
      <c r="BK177" s="26">
        <f t="shared" si="184"/>
        <v>350494.70803022909</v>
      </c>
      <c r="BL177" s="26">
        <f t="shared" si="184"/>
        <v>352293.77293303615</v>
      </c>
      <c r="BM177" s="26">
        <f t="shared" si="184"/>
        <v>354264.13073864509</v>
      </c>
      <c r="BN177" s="26">
        <f t="shared" si="184"/>
        <v>356008.23563314968</v>
      </c>
      <c r="BO177" s="26">
        <f t="shared" si="184"/>
        <v>358975.0286544371</v>
      </c>
      <c r="BP177" s="26">
        <f t="shared" si="184"/>
        <v>371085.06838304305</v>
      </c>
      <c r="BQ177" s="26">
        <f t="shared" ref="BQ177:CH177" si="185">BP177+BQ176</f>
        <v>385058.35335224972</v>
      </c>
      <c r="BR177" s="26">
        <f t="shared" si="185"/>
        <v>398733.72041948367</v>
      </c>
      <c r="BS177" s="26">
        <f t="shared" si="185"/>
        <v>407361.96007279935</v>
      </c>
      <c r="BT177" s="26">
        <f t="shared" si="185"/>
        <v>409661.5732157476</v>
      </c>
      <c r="BU177" s="26">
        <f t="shared" si="185"/>
        <v>411722.55365123681</v>
      </c>
      <c r="BV177" s="26">
        <f t="shared" si="185"/>
        <v>413588.01164638973</v>
      </c>
      <c r="BW177" s="26">
        <f t="shared" si="185"/>
        <v>415679.0158158259</v>
      </c>
      <c r="BX177" s="26">
        <f t="shared" si="185"/>
        <v>417478.08071863296</v>
      </c>
      <c r="BY177" s="26">
        <f t="shared" si="185"/>
        <v>419448.43852424191</v>
      </c>
      <c r="BZ177" s="26">
        <f t="shared" si="185"/>
        <v>421192.5434187465</v>
      </c>
      <c r="CA177" s="26">
        <f t="shared" si="185"/>
        <v>424159.33644003392</v>
      </c>
      <c r="CB177" s="26">
        <f t="shared" si="185"/>
        <v>436269.37616863986</v>
      </c>
      <c r="CC177" s="26">
        <f t="shared" si="185"/>
        <v>450242.66113784653</v>
      </c>
      <c r="CD177" s="26">
        <f t="shared" si="185"/>
        <v>463918.02820508048</v>
      </c>
      <c r="CE177" s="26">
        <f t="shared" si="185"/>
        <v>472546.26785839617</v>
      </c>
      <c r="CF177" s="26">
        <f t="shared" si="185"/>
        <v>474845.88100134442</v>
      </c>
      <c r="CG177" s="26">
        <f t="shared" si="185"/>
        <v>476906.86143683363</v>
      </c>
      <c r="CH177" s="29">
        <f t="shared" si="185"/>
        <v>478772.31943198654</v>
      </c>
    </row>
    <row r="178" spans="1:86" hidden="1" x14ac:dyDescent="0.25">
      <c r="A178" s="110"/>
      <c r="B178" s="235" t="s">
        <v>129</v>
      </c>
      <c r="C178" s="114">
        <f t="shared" ref="C178:BN178" si="186">C157+C176</f>
        <v>0</v>
      </c>
      <c r="D178" s="114">
        <f t="shared" si="186"/>
        <v>309.79177119556158</v>
      </c>
      <c r="E178" s="114">
        <f t="shared" si="186"/>
        <v>2027.0368635265872</v>
      </c>
      <c r="F178" s="114">
        <f t="shared" si="186"/>
        <v>5381.0612631898548</v>
      </c>
      <c r="G178" s="114">
        <f t="shared" si="186"/>
        <v>12639.135464227144</v>
      </c>
      <c r="H178" s="114">
        <f t="shared" si="186"/>
        <v>51646.054487034904</v>
      </c>
      <c r="I178" s="114">
        <f t="shared" si="186"/>
        <v>80775.022441232053</v>
      </c>
      <c r="J178" s="114">
        <f t="shared" si="186"/>
        <v>100833.68261756255</v>
      </c>
      <c r="K178" s="114">
        <f t="shared" si="186"/>
        <v>103595.67843978107</v>
      </c>
      <c r="L178" s="114">
        <f t="shared" si="186"/>
        <v>57815.43659407644</v>
      </c>
      <c r="M178" s="114">
        <f t="shared" si="186"/>
        <v>59365.927696731414</v>
      </c>
      <c r="N178" s="114">
        <f t="shared" si="186"/>
        <v>90807.632623635582</v>
      </c>
      <c r="O178" s="114">
        <f t="shared" si="186"/>
        <v>118696.14464928801</v>
      </c>
      <c r="P178" s="114">
        <f t="shared" si="186"/>
        <v>96577.575073060812</v>
      </c>
      <c r="Q178" s="114">
        <f t="shared" si="186"/>
        <v>100731.06864058331</v>
      </c>
      <c r="R178" s="114">
        <f t="shared" si="186"/>
        <v>91813.097176534502</v>
      </c>
      <c r="S178" s="114">
        <f t="shared" si="186"/>
        <v>122168.62544586117</v>
      </c>
      <c r="T178" s="114">
        <f t="shared" si="186"/>
        <v>79523.523129573034</v>
      </c>
      <c r="U178" s="114">
        <f t="shared" si="186"/>
        <v>97697.087522541755</v>
      </c>
      <c r="V178" s="114">
        <f t="shared" si="186"/>
        <v>89926.798610139725</v>
      </c>
      <c r="W178" s="114">
        <f t="shared" si="186"/>
        <v>59829.661483341049</v>
      </c>
      <c r="X178" s="114">
        <f t="shared" si="186"/>
        <v>27418.356161707288</v>
      </c>
      <c r="Y178" s="114">
        <f t="shared" si="186"/>
        <v>25159.758479911063</v>
      </c>
      <c r="Z178" s="114">
        <f t="shared" si="186"/>
        <v>28243.421320731606</v>
      </c>
      <c r="AA178" s="114">
        <f t="shared" si="186"/>
        <v>29730.546986469362</v>
      </c>
      <c r="AB178" s="114">
        <f t="shared" si="186"/>
        <v>24356.157400625048</v>
      </c>
      <c r="AC178" s="114">
        <f t="shared" si="186"/>
        <v>25750.816528689651</v>
      </c>
      <c r="AD178" s="114">
        <f t="shared" si="186"/>
        <v>23516.537368655263</v>
      </c>
      <c r="AE178" s="114">
        <f t="shared" si="186"/>
        <v>31678.089803866751</v>
      </c>
      <c r="AF178" s="114">
        <f t="shared" si="186"/>
        <v>79523.523129573034</v>
      </c>
      <c r="AG178" s="114">
        <f t="shared" si="186"/>
        <v>97697.087522541755</v>
      </c>
      <c r="AH178" s="114">
        <f t="shared" si="186"/>
        <v>89926.798610139725</v>
      </c>
      <c r="AI178" s="114">
        <f t="shared" si="186"/>
        <v>59829.661483341049</v>
      </c>
      <c r="AJ178" s="114">
        <f t="shared" si="186"/>
        <v>27418.356161707288</v>
      </c>
      <c r="AK178" s="114">
        <f t="shared" si="186"/>
        <v>25159.758479911063</v>
      </c>
      <c r="AL178" s="114">
        <f t="shared" si="186"/>
        <v>28243.421320731606</v>
      </c>
      <c r="AM178" s="114">
        <f t="shared" si="186"/>
        <v>29730.546986469362</v>
      </c>
      <c r="AN178" s="114">
        <f t="shared" si="186"/>
        <v>24356.157400625048</v>
      </c>
      <c r="AO178" s="114">
        <f t="shared" si="186"/>
        <v>25750.816528689651</v>
      </c>
      <c r="AP178" s="114">
        <f t="shared" si="186"/>
        <v>23516.537368655263</v>
      </c>
      <c r="AQ178" s="114">
        <f t="shared" si="186"/>
        <v>31678.089803866751</v>
      </c>
      <c r="AR178" s="114">
        <f t="shared" si="186"/>
        <v>79523.523129573034</v>
      </c>
      <c r="AS178" s="114">
        <f t="shared" si="186"/>
        <v>97697.087522541755</v>
      </c>
      <c r="AT178" s="114">
        <f t="shared" si="186"/>
        <v>89926.798610139725</v>
      </c>
      <c r="AU178" s="114">
        <f t="shared" si="186"/>
        <v>59829.661483341049</v>
      </c>
      <c r="AV178" s="114">
        <f t="shared" si="186"/>
        <v>27418.356161707288</v>
      </c>
      <c r="AW178" s="114">
        <f t="shared" si="186"/>
        <v>25159.758479911063</v>
      </c>
      <c r="AX178" s="114">
        <f t="shared" si="186"/>
        <v>28243.421320731606</v>
      </c>
      <c r="AY178" s="114">
        <f t="shared" si="186"/>
        <v>29730.546986469362</v>
      </c>
      <c r="AZ178" s="114">
        <f t="shared" si="186"/>
        <v>24356.157400625048</v>
      </c>
      <c r="BA178" s="114">
        <f t="shared" si="186"/>
        <v>25750.816528689651</v>
      </c>
      <c r="BB178" s="114">
        <f t="shared" si="186"/>
        <v>23516.537368655263</v>
      </c>
      <c r="BC178" s="114">
        <f t="shared" si="186"/>
        <v>31678.089803866751</v>
      </c>
      <c r="BD178" s="114">
        <f t="shared" si="186"/>
        <v>79523.523129573034</v>
      </c>
      <c r="BE178" s="114">
        <f t="shared" si="186"/>
        <v>97697.087522541755</v>
      </c>
      <c r="BF178" s="114">
        <f t="shared" si="186"/>
        <v>89926.798610139725</v>
      </c>
      <c r="BG178" s="114">
        <f t="shared" si="186"/>
        <v>59829.661483341049</v>
      </c>
      <c r="BH178" s="114">
        <f t="shared" si="186"/>
        <v>27418.356161707288</v>
      </c>
      <c r="BI178" s="114">
        <f t="shared" si="186"/>
        <v>25159.758479911063</v>
      </c>
      <c r="BJ178" s="114">
        <f t="shared" si="186"/>
        <v>28243.421320731606</v>
      </c>
      <c r="BK178" s="114">
        <f t="shared" si="186"/>
        <v>29730.546986469362</v>
      </c>
      <c r="BL178" s="114">
        <f t="shared" si="186"/>
        <v>24356.157400625048</v>
      </c>
      <c r="BM178" s="114">
        <f t="shared" si="186"/>
        <v>25750.816528689651</v>
      </c>
      <c r="BN178" s="114">
        <f t="shared" si="186"/>
        <v>23516.537368655263</v>
      </c>
      <c r="BO178" s="114">
        <f t="shared" ref="BO178:CH178" si="187">BO157+BO176</f>
        <v>31678.089803866751</v>
      </c>
      <c r="BP178" s="114">
        <f t="shared" si="187"/>
        <v>79523.523129573034</v>
      </c>
      <c r="BQ178" s="114">
        <f t="shared" si="187"/>
        <v>97697.087522541755</v>
      </c>
      <c r="BR178" s="114">
        <f t="shared" si="187"/>
        <v>89926.798610139725</v>
      </c>
      <c r="BS178" s="114">
        <f t="shared" si="187"/>
        <v>59829.661483341049</v>
      </c>
      <c r="BT178" s="114">
        <f t="shared" si="187"/>
        <v>27418.356161707288</v>
      </c>
      <c r="BU178" s="114">
        <f t="shared" si="187"/>
        <v>25159.758479911063</v>
      </c>
      <c r="BV178" s="114">
        <f t="shared" si="187"/>
        <v>28243.421320731606</v>
      </c>
      <c r="BW178" s="114">
        <f t="shared" si="187"/>
        <v>29730.546986469362</v>
      </c>
      <c r="BX178" s="114">
        <f t="shared" si="187"/>
        <v>24356.157400625048</v>
      </c>
      <c r="BY178" s="114">
        <f t="shared" si="187"/>
        <v>25750.816528689651</v>
      </c>
      <c r="BZ178" s="114">
        <f t="shared" si="187"/>
        <v>23516.537368655263</v>
      </c>
      <c r="CA178" s="114">
        <f t="shared" si="187"/>
        <v>31678.089803866751</v>
      </c>
      <c r="CB178" s="114">
        <f t="shared" si="187"/>
        <v>79523.523129573034</v>
      </c>
      <c r="CC178" s="114">
        <f t="shared" si="187"/>
        <v>97697.087522541755</v>
      </c>
      <c r="CD178" s="114">
        <f t="shared" si="187"/>
        <v>89926.798610139725</v>
      </c>
      <c r="CE178" s="114">
        <f t="shared" si="187"/>
        <v>59829.661483341049</v>
      </c>
      <c r="CF178" s="114">
        <f t="shared" si="187"/>
        <v>27418.356161707288</v>
      </c>
      <c r="CG178" s="114">
        <f t="shared" si="187"/>
        <v>25159.758479911063</v>
      </c>
      <c r="CH178" s="114">
        <f t="shared" si="187"/>
        <v>28243.421320731606</v>
      </c>
    </row>
    <row r="179" spans="1:86" hidden="1" x14ac:dyDescent="0.25">
      <c r="A179" s="110"/>
      <c r="B179" s="236" t="s">
        <v>183</v>
      </c>
      <c r="C179" s="112">
        <f>C178-C73</f>
        <v>0</v>
      </c>
      <c r="D179" s="112">
        <f t="shared" ref="D179:BO179" si="188">D178-D73</f>
        <v>0</v>
      </c>
      <c r="E179" s="112">
        <f t="shared" si="188"/>
        <v>0</v>
      </c>
      <c r="F179" s="112">
        <f t="shared" si="188"/>
        <v>0</v>
      </c>
      <c r="G179" s="112">
        <f t="shared" si="188"/>
        <v>0</v>
      </c>
      <c r="H179" s="112">
        <f t="shared" si="188"/>
        <v>0</v>
      </c>
      <c r="I179" s="112">
        <f t="shared" si="188"/>
        <v>0</v>
      </c>
      <c r="J179" s="112">
        <f t="shared" si="188"/>
        <v>0</v>
      </c>
      <c r="K179" s="112">
        <f t="shared" si="188"/>
        <v>0</v>
      </c>
      <c r="L179" s="112">
        <f t="shared" si="188"/>
        <v>0</v>
      </c>
      <c r="M179" s="112">
        <f t="shared" si="188"/>
        <v>0</v>
      </c>
      <c r="N179" s="112">
        <f t="shared" si="188"/>
        <v>0</v>
      </c>
      <c r="O179" s="112">
        <f t="shared" si="188"/>
        <v>0</v>
      </c>
      <c r="P179" s="112">
        <f t="shared" si="188"/>
        <v>0</v>
      </c>
      <c r="Q179" s="112">
        <f t="shared" si="188"/>
        <v>0</v>
      </c>
      <c r="R179" s="112">
        <f t="shared" si="188"/>
        <v>0</v>
      </c>
      <c r="S179" s="112">
        <f t="shared" si="188"/>
        <v>0</v>
      </c>
      <c r="T179" s="112">
        <f t="shared" si="188"/>
        <v>10.543468059360748</v>
      </c>
      <c r="U179" s="112">
        <f t="shared" si="188"/>
        <v>6.8675331008271314</v>
      </c>
      <c r="V179" s="112">
        <f t="shared" si="188"/>
        <v>8.2300787526328349</v>
      </c>
      <c r="W179" s="112">
        <f t="shared" si="188"/>
        <v>37.295811677890015</v>
      </c>
      <c r="X179" s="112">
        <f t="shared" si="188"/>
        <v>114.40209514095841</v>
      </c>
      <c r="Y179" s="112">
        <f t="shared" si="188"/>
        <v>249.05534942181839</v>
      </c>
      <c r="Z179" s="112">
        <f t="shared" si="188"/>
        <v>407.70183462166824</v>
      </c>
      <c r="AA179" s="112">
        <f t="shared" si="188"/>
        <v>417.30094073566943</v>
      </c>
      <c r="AB179" s="112">
        <f t="shared" si="188"/>
        <v>362.98213929367921</v>
      </c>
      <c r="AC179" s="112">
        <f t="shared" si="188"/>
        <v>292.59928877079074</v>
      </c>
      <c r="AD179" s="112">
        <f t="shared" si="188"/>
        <v>126.76429917490896</v>
      </c>
      <c r="AE179" s="112">
        <f t="shared" si="188"/>
        <v>56.147029962925444</v>
      </c>
      <c r="AF179" s="112">
        <f t="shared" si="188"/>
        <v>10.543468059360748</v>
      </c>
      <c r="AG179" s="112">
        <f t="shared" si="188"/>
        <v>6.8675331008271314</v>
      </c>
      <c r="AH179" s="112">
        <f t="shared" si="188"/>
        <v>8.2300787526328349</v>
      </c>
      <c r="AI179" s="112">
        <f t="shared" si="188"/>
        <v>37.295811677890015</v>
      </c>
      <c r="AJ179" s="112">
        <f t="shared" si="188"/>
        <v>114.40209514095841</v>
      </c>
      <c r="AK179" s="112">
        <f t="shared" si="188"/>
        <v>249.05534942181839</v>
      </c>
      <c r="AL179" s="112">
        <f t="shared" si="188"/>
        <v>407.70183462166824</v>
      </c>
      <c r="AM179" s="112">
        <f t="shared" si="188"/>
        <v>417.30094073566943</v>
      </c>
      <c r="AN179" s="112">
        <f t="shared" si="188"/>
        <v>362.98213929367921</v>
      </c>
      <c r="AO179" s="112">
        <f t="shared" si="188"/>
        <v>292.59928877079074</v>
      </c>
      <c r="AP179" s="112">
        <f t="shared" si="188"/>
        <v>126.76429917490896</v>
      </c>
      <c r="AQ179" s="112">
        <f t="shared" si="188"/>
        <v>56.147029962925444</v>
      </c>
      <c r="AR179" s="112">
        <f t="shared" si="188"/>
        <v>10.543468059360748</v>
      </c>
      <c r="AS179" s="112">
        <f t="shared" si="188"/>
        <v>6.8675331008271314</v>
      </c>
      <c r="AT179" s="112">
        <f t="shared" si="188"/>
        <v>8.2300787526328349</v>
      </c>
      <c r="AU179" s="112">
        <f t="shared" si="188"/>
        <v>37.295811677890015</v>
      </c>
      <c r="AV179" s="112">
        <f t="shared" si="188"/>
        <v>114.40209514095841</v>
      </c>
      <c r="AW179" s="112">
        <f t="shared" si="188"/>
        <v>249.05534942181839</v>
      </c>
      <c r="AX179" s="112">
        <f t="shared" si="188"/>
        <v>407.70183462166824</v>
      </c>
      <c r="AY179" s="112">
        <f t="shared" si="188"/>
        <v>417.30094073566943</v>
      </c>
      <c r="AZ179" s="112">
        <f t="shared" si="188"/>
        <v>362.98213929367921</v>
      </c>
      <c r="BA179" s="112">
        <f t="shared" si="188"/>
        <v>292.59928877079074</v>
      </c>
      <c r="BB179" s="112">
        <f t="shared" si="188"/>
        <v>126.76429917490896</v>
      </c>
      <c r="BC179" s="112">
        <f t="shared" si="188"/>
        <v>56.147029962925444</v>
      </c>
      <c r="BD179" s="112">
        <f t="shared" si="188"/>
        <v>10.543468059360748</v>
      </c>
      <c r="BE179" s="112">
        <f t="shared" si="188"/>
        <v>6.8675331008271314</v>
      </c>
      <c r="BF179" s="112">
        <f t="shared" si="188"/>
        <v>8.2300787526328349</v>
      </c>
      <c r="BG179" s="112">
        <f t="shared" si="188"/>
        <v>37.295811677890015</v>
      </c>
      <c r="BH179" s="112">
        <f t="shared" si="188"/>
        <v>114.40209514095841</v>
      </c>
      <c r="BI179" s="112">
        <f t="shared" si="188"/>
        <v>249.05534942181839</v>
      </c>
      <c r="BJ179" s="112">
        <f t="shared" si="188"/>
        <v>407.70183462166824</v>
      </c>
      <c r="BK179" s="112">
        <f t="shared" si="188"/>
        <v>417.30094073566943</v>
      </c>
      <c r="BL179" s="112">
        <f t="shared" si="188"/>
        <v>362.98213929367921</v>
      </c>
      <c r="BM179" s="112">
        <f t="shared" si="188"/>
        <v>292.59928877079074</v>
      </c>
      <c r="BN179" s="112">
        <f t="shared" si="188"/>
        <v>126.76429917490896</v>
      </c>
      <c r="BO179" s="112">
        <f t="shared" si="188"/>
        <v>56.147029962925444</v>
      </c>
      <c r="BP179" s="112">
        <f t="shared" ref="BP179:CH179" si="189">BP178-BP73</f>
        <v>10.543468059360748</v>
      </c>
      <c r="BQ179" s="112">
        <f t="shared" si="189"/>
        <v>6.8675331008271314</v>
      </c>
      <c r="BR179" s="112">
        <f t="shared" si="189"/>
        <v>8.2300787526328349</v>
      </c>
      <c r="BS179" s="112">
        <f t="shared" si="189"/>
        <v>37.295811677890015</v>
      </c>
      <c r="BT179" s="112">
        <f t="shared" si="189"/>
        <v>114.40209514095841</v>
      </c>
      <c r="BU179" s="112">
        <f t="shared" si="189"/>
        <v>249.05534942181839</v>
      </c>
      <c r="BV179" s="112">
        <f t="shared" si="189"/>
        <v>407.70183462166824</v>
      </c>
      <c r="BW179" s="112">
        <f t="shared" si="189"/>
        <v>417.30094073566943</v>
      </c>
      <c r="BX179" s="112">
        <f t="shared" si="189"/>
        <v>362.98213929367921</v>
      </c>
      <c r="BY179" s="112">
        <f t="shared" si="189"/>
        <v>292.59928877079074</v>
      </c>
      <c r="BZ179" s="112">
        <f t="shared" si="189"/>
        <v>126.76429917490896</v>
      </c>
      <c r="CA179" s="112">
        <f t="shared" si="189"/>
        <v>56.147029962925444</v>
      </c>
      <c r="CB179" s="112">
        <f t="shared" si="189"/>
        <v>10.543468059360748</v>
      </c>
      <c r="CC179" s="112">
        <f t="shared" si="189"/>
        <v>6.8675331008271314</v>
      </c>
      <c r="CD179" s="112">
        <f t="shared" si="189"/>
        <v>8.2300787526328349</v>
      </c>
      <c r="CE179" s="112">
        <f t="shared" si="189"/>
        <v>37.295811677890015</v>
      </c>
      <c r="CF179" s="112">
        <f t="shared" si="189"/>
        <v>114.40209514095841</v>
      </c>
      <c r="CG179" s="112">
        <f t="shared" si="189"/>
        <v>249.05534942181839</v>
      </c>
      <c r="CH179" s="112">
        <f t="shared" si="189"/>
        <v>407.70183462166824</v>
      </c>
    </row>
    <row r="180" spans="1:86" ht="15.75" hidden="1" thickBot="1" x14ac:dyDescent="0.3">
      <c r="A180" s="190" t="s">
        <v>179</v>
      </c>
      <c r="B180" s="110"/>
      <c r="C180" s="234"/>
      <c r="D180" s="234"/>
      <c r="E180" s="234"/>
      <c r="F180" s="234"/>
      <c r="G180" s="234"/>
      <c r="H180" s="234"/>
      <c r="I180" s="234"/>
      <c r="J180" s="234"/>
      <c r="K180" s="234"/>
      <c r="L180" s="234"/>
      <c r="M180" s="234"/>
      <c r="N180" s="112"/>
    </row>
    <row r="181" spans="1:86" ht="15.75" hidden="1" thickBot="1" x14ac:dyDescent="0.3">
      <c r="A181" s="110"/>
      <c r="B181" s="272" t="s">
        <v>39</v>
      </c>
      <c r="C181" s="162">
        <f>C$4</f>
        <v>45292</v>
      </c>
      <c r="D181" s="162">
        <f t="shared" ref="D181:BO181" si="190">D$4</f>
        <v>45323</v>
      </c>
      <c r="E181" s="162">
        <f t="shared" si="190"/>
        <v>45352</v>
      </c>
      <c r="F181" s="162">
        <f t="shared" si="190"/>
        <v>45383</v>
      </c>
      <c r="G181" s="162">
        <f t="shared" si="190"/>
        <v>45413</v>
      </c>
      <c r="H181" s="162">
        <f t="shared" si="190"/>
        <v>45444</v>
      </c>
      <c r="I181" s="162">
        <f t="shared" si="190"/>
        <v>45474</v>
      </c>
      <c r="J181" s="162">
        <f t="shared" si="190"/>
        <v>45505</v>
      </c>
      <c r="K181" s="162">
        <f t="shared" si="190"/>
        <v>45536</v>
      </c>
      <c r="L181" s="162">
        <f t="shared" si="190"/>
        <v>45566</v>
      </c>
      <c r="M181" s="162">
        <f t="shared" si="190"/>
        <v>45597</v>
      </c>
      <c r="N181" s="162">
        <f t="shared" si="190"/>
        <v>45627</v>
      </c>
      <c r="O181" s="162">
        <f t="shared" si="190"/>
        <v>45658</v>
      </c>
      <c r="P181" s="162">
        <f t="shared" si="190"/>
        <v>45689</v>
      </c>
      <c r="Q181" s="162">
        <f t="shared" si="190"/>
        <v>45717</v>
      </c>
      <c r="R181" s="162">
        <f t="shared" si="190"/>
        <v>45748</v>
      </c>
      <c r="S181" s="162">
        <f t="shared" si="190"/>
        <v>45778</v>
      </c>
      <c r="T181" s="162">
        <f t="shared" si="190"/>
        <v>45809</v>
      </c>
      <c r="U181" s="162">
        <f t="shared" si="190"/>
        <v>45839</v>
      </c>
      <c r="V181" s="162">
        <f t="shared" si="190"/>
        <v>45870</v>
      </c>
      <c r="W181" s="162">
        <f t="shared" si="190"/>
        <v>45901</v>
      </c>
      <c r="X181" s="162">
        <f t="shared" si="190"/>
        <v>45931</v>
      </c>
      <c r="Y181" s="162">
        <f t="shared" si="190"/>
        <v>45962</v>
      </c>
      <c r="Z181" s="162">
        <f t="shared" si="190"/>
        <v>45992</v>
      </c>
      <c r="AA181" s="162">
        <f t="shared" si="190"/>
        <v>46023</v>
      </c>
      <c r="AB181" s="162">
        <f t="shared" si="190"/>
        <v>46054</v>
      </c>
      <c r="AC181" s="162">
        <f t="shared" si="190"/>
        <v>46082</v>
      </c>
      <c r="AD181" s="162">
        <f t="shared" si="190"/>
        <v>46113</v>
      </c>
      <c r="AE181" s="162">
        <f t="shared" si="190"/>
        <v>46143</v>
      </c>
      <c r="AF181" s="162">
        <f t="shared" si="190"/>
        <v>46174</v>
      </c>
      <c r="AG181" s="162">
        <f t="shared" si="190"/>
        <v>46204</v>
      </c>
      <c r="AH181" s="162">
        <f t="shared" si="190"/>
        <v>46235</v>
      </c>
      <c r="AI181" s="162">
        <f t="shared" si="190"/>
        <v>46266</v>
      </c>
      <c r="AJ181" s="162">
        <f t="shared" si="190"/>
        <v>46296</v>
      </c>
      <c r="AK181" s="162">
        <f t="shared" si="190"/>
        <v>46327</v>
      </c>
      <c r="AL181" s="162">
        <f t="shared" si="190"/>
        <v>46357</v>
      </c>
      <c r="AM181" s="162">
        <f t="shared" si="190"/>
        <v>46388</v>
      </c>
      <c r="AN181" s="162">
        <f t="shared" si="190"/>
        <v>46419</v>
      </c>
      <c r="AO181" s="162">
        <f t="shared" si="190"/>
        <v>46447</v>
      </c>
      <c r="AP181" s="162">
        <f t="shared" si="190"/>
        <v>46478</v>
      </c>
      <c r="AQ181" s="162">
        <f t="shared" si="190"/>
        <v>46508</v>
      </c>
      <c r="AR181" s="162">
        <f t="shared" si="190"/>
        <v>46539</v>
      </c>
      <c r="AS181" s="162">
        <f t="shared" si="190"/>
        <v>46569</v>
      </c>
      <c r="AT181" s="162">
        <f t="shared" si="190"/>
        <v>46600</v>
      </c>
      <c r="AU181" s="162">
        <f t="shared" si="190"/>
        <v>46631</v>
      </c>
      <c r="AV181" s="162">
        <f t="shared" si="190"/>
        <v>46661</v>
      </c>
      <c r="AW181" s="162">
        <f t="shared" si="190"/>
        <v>46692</v>
      </c>
      <c r="AX181" s="162">
        <f t="shared" si="190"/>
        <v>46722</v>
      </c>
      <c r="AY181" s="162">
        <f t="shared" si="190"/>
        <v>46753</v>
      </c>
      <c r="AZ181" s="162">
        <f t="shared" si="190"/>
        <v>46784</v>
      </c>
      <c r="BA181" s="162">
        <f t="shared" si="190"/>
        <v>46813</v>
      </c>
      <c r="BB181" s="162">
        <f t="shared" si="190"/>
        <v>46844</v>
      </c>
      <c r="BC181" s="162">
        <f t="shared" si="190"/>
        <v>46874</v>
      </c>
      <c r="BD181" s="162">
        <f t="shared" si="190"/>
        <v>46905</v>
      </c>
      <c r="BE181" s="162">
        <f t="shared" si="190"/>
        <v>46935</v>
      </c>
      <c r="BF181" s="162">
        <f t="shared" si="190"/>
        <v>46966</v>
      </c>
      <c r="BG181" s="162">
        <f t="shared" si="190"/>
        <v>46997</v>
      </c>
      <c r="BH181" s="162">
        <f t="shared" si="190"/>
        <v>47027</v>
      </c>
      <c r="BI181" s="162">
        <f t="shared" si="190"/>
        <v>47058</v>
      </c>
      <c r="BJ181" s="162">
        <f t="shared" si="190"/>
        <v>47088</v>
      </c>
      <c r="BK181" s="162">
        <f t="shared" si="190"/>
        <v>47119</v>
      </c>
      <c r="BL181" s="162">
        <f t="shared" si="190"/>
        <v>47150</v>
      </c>
      <c r="BM181" s="162">
        <f t="shared" si="190"/>
        <v>47178</v>
      </c>
      <c r="BN181" s="162">
        <f t="shared" si="190"/>
        <v>47209</v>
      </c>
      <c r="BO181" s="162">
        <f t="shared" si="190"/>
        <v>47239</v>
      </c>
      <c r="BP181" s="162">
        <f t="shared" ref="BP181:CH181" si="191">BP$4</f>
        <v>47270</v>
      </c>
      <c r="BQ181" s="162">
        <f t="shared" si="191"/>
        <v>47300</v>
      </c>
      <c r="BR181" s="162">
        <f t="shared" si="191"/>
        <v>47331</v>
      </c>
      <c r="BS181" s="162">
        <f t="shared" si="191"/>
        <v>47362</v>
      </c>
      <c r="BT181" s="162">
        <f t="shared" si="191"/>
        <v>47392</v>
      </c>
      <c r="BU181" s="162">
        <f t="shared" si="191"/>
        <v>47423</v>
      </c>
      <c r="BV181" s="162">
        <f t="shared" si="191"/>
        <v>47453</v>
      </c>
      <c r="BW181" s="162">
        <f t="shared" si="191"/>
        <v>47484</v>
      </c>
      <c r="BX181" s="162">
        <f t="shared" si="191"/>
        <v>47515</v>
      </c>
      <c r="BY181" s="162">
        <f t="shared" si="191"/>
        <v>47543</v>
      </c>
      <c r="BZ181" s="162">
        <f t="shared" si="191"/>
        <v>47574</v>
      </c>
      <c r="CA181" s="162">
        <f t="shared" si="191"/>
        <v>47604</v>
      </c>
      <c r="CB181" s="162">
        <f t="shared" si="191"/>
        <v>47635</v>
      </c>
      <c r="CC181" s="162">
        <f t="shared" si="191"/>
        <v>47665</v>
      </c>
      <c r="CD181" s="162">
        <f t="shared" si="191"/>
        <v>47696</v>
      </c>
      <c r="CE181" s="162">
        <f t="shared" si="191"/>
        <v>47727</v>
      </c>
      <c r="CF181" s="162">
        <f t="shared" si="191"/>
        <v>47757</v>
      </c>
      <c r="CG181" s="162">
        <f t="shared" si="191"/>
        <v>47788</v>
      </c>
      <c r="CH181" s="163">
        <f t="shared" si="191"/>
        <v>47818</v>
      </c>
    </row>
    <row r="182" spans="1:86" hidden="1" x14ac:dyDescent="0.25">
      <c r="A182" s="110"/>
      <c r="B182" s="281" t="s">
        <v>130</v>
      </c>
      <c r="C182" s="122">
        <f>C157*'YTD PROGRAM SUMMARY'!C39</f>
        <v>0</v>
      </c>
      <c r="D182" s="122">
        <f>D157*'YTD PROGRAM SUMMARY'!D39</f>
        <v>288.95291673528084</v>
      </c>
      <c r="E182" s="122">
        <f>E157*'YTD PROGRAM SUMMARY'!E39</f>
        <v>1885.2937741987087</v>
      </c>
      <c r="F182" s="122">
        <f>F157*'YTD PROGRAM SUMMARY'!F39</f>
        <v>5088.865464915707</v>
      </c>
      <c r="G182" s="122">
        <f>G157*'YTD PROGRAM SUMMARY'!G39</f>
        <v>11737.791029112212</v>
      </c>
      <c r="H182" s="122">
        <f>H157*'YTD PROGRAM SUMMARY'!H39</f>
        <v>43839.624013063949</v>
      </c>
      <c r="I182" s="122">
        <f>I157*'YTD PROGRAM SUMMARY'!I39</f>
        <v>69712.043640190066</v>
      </c>
      <c r="J182" s="122">
        <f>J157*'YTD PROGRAM SUMMARY'!J39</f>
        <v>86783.117227518014</v>
      </c>
      <c r="K182" s="122">
        <f>K157*'YTD PROGRAM SUMMARY'!K39</f>
        <v>90342.64258772519</v>
      </c>
      <c r="L182" s="122">
        <f>L157*'YTD PROGRAM SUMMARY'!L39</f>
        <v>53122.229196112268</v>
      </c>
      <c r="M182" s="122">
        <f>M157*'YTD PROGRAM SUMMARY'!M39</f>
        <v>54772.589807332544</v>
      </c>
      <c r="N182" s="122">
        <f>N157*'YTD PROGRAM SUMMARY'!N39</f>
        <v>84310.72743532696</v>
      </c>
      <c r="O182" s="246">
        <f>O157*'YTD PROGRAM SUMMARY'!O39</f>
        <v>0</v>
      </c>
      <c r="P182" s="246">
        <f>P157*'YTD PROGRAM SUMMARY'!P39</f>
        <v>0</v>
      </c>
      <c r="Q182" s="246">
        <f>Q157*'YTD PROGRAM SUMMARY'!Q39</f>
        <v>0</v>
      </c>
      <c r="R182" s="246">
        <f>R157*'YTD PROGRAM SUMMARY'!R39</f>
        <v>0</v>
      </c>
      <c r="S182" s="246">
        <f>S157*'YTD PROGRAM SUMMARY'!S39</f>
        <v>0</v>
      </c>
      <c r="T182" s="246">
        <f>T157*'YTD PROGRAM SUMMARY'!T39</f>
        <v>0</v>
      </c>
      <c r="U182" s="246">
        <f>U157*'YTD PROGRAM SUMMARY'!U39</f>
        <v>0</v>
      </c>
      <c r="V182" s="246">
        <f>V157*'YTD PROGRAM SUMMARY'!V39</f>
        <v>0</v>
      </c>
      <c r="W182" s="246">
        <f>W157*'YTD PROGRAM SUMMARY'!W39</f>
        <v>0</v>
      </c>
      <c r="X182" s="246">
        <f>X157*'YTD PROGRAM SUMMARY'!X39</f>
        <v>0</v>
      </c>
      <c r="Y182" s="246">
        <f>Y157*'YTD PROGRAM SUMMARY'!Y39</f>
        <v>0</v>
      </c>
      <c r="Z182" s="246">
        <f>Z157*'YTD PROGRAM SUMMARY'!Z39</f>
        <v>0</v>
      </c>
      <c r="AA182" s="246">
        <f>AA157*'YTD PROGRAM SUMMARY'!AA39</f>
        <v>0</v>
      </c>
      <c r="AB182" s="246">
        <f>AB157*'YTD PROGRAM SUMMARY'!AB39</f>
        <v>0</v>
      </c>
      <c r="AC182" s="246">
        <f>AC157*'YTD PROGRAM SUMMARY'!AC39</f>
        <v>0</v>
      </c>
      <c r="AD182" s="246">
        <f>AD157*'YTD PROGRAM SUMMARY'!AD39</f>
        <v>0</v>
      </c>
      <c r="AE182" s="246">
        <f>AE157*'YTD PROGRAM SUMMARY'!AE39</f>
        <v>0</v>
      </c>
      <c r="AF182" s="246">
        <f>AF157*'YTD PROGRAM SUMMARY'!AF39</f>
        <v>0</v>
      </c>
      <c r="AG182" s="246">
        <f>AG157*'YTD PROGRAM SUMMARY'!AG39</f>
        <v>0</v>
      </c>
      <c r="AH182" s="246">
        <f>AH157*'YTD PROGRAM SUMMARY'!AH39</f>
        <v>0</v>
      </c>
      <c r="AI182" s="246">
        <f>AI157*'YTD PROGRAM SUMMARY'!AI39</f>
        <v>0</v>
      </c>
      <c r="AJ182" s="246">
        <f>AJ157*'YTD PROGRAM SUMMARY'!AJ39</f>
        <v>0</v>
      </c>
      <c r="AK182" s="246">
        <f>AK157*'YTD PROGRAM SUMMARY'!AK39</f>
        <v>0</v>
      </c>
      <c r="AL182" s="246">
        <f>AL157*'YTD PROGRAM SUMMARY'!AL39</f>
        <v>0</v>
      </c>
      <c r="AM182" s="246">
        <f>AM157*'YTD PROGRAM SUMMARY'!AM39</f>
        <v>0</v>
      </c>
      <c r="AN182" s="246">
        <f>AN157*'YTD PROGRAM SUMMARY'!AN39</f>
        <v>0</v>
      </c>
      <c r="AO182" s="246">
        <f>AO157*'YTD PROGRAM SUMMARY'!AO39</f>
        <v>0</v>
      </c>
      <c r="AP182" s="246">
        <f>AP157*'YTD PROGRAM SUMMARY'!AP39</f>
        <v>0</v>
      </c>
      <c r="AQ182" s="246">
        <f>AQ157*'YTD PROGRAM SUMMARY'!AQ39</f>
        <v>0</v>
      </c>
      <c r="AR182" s="246">
        <f>AR157*'YTD PROGRAM SUMMARY'!AR39</f>
        <v>0</v>
      </c>
      <c r="AS182" s="246">
        <f>AS157*'YTD PROGRAM SUMMARY'!AS39</f>
        <v>0</v>
      </c>
      <c r="AT182" s="246">
        <f>AT157*'YTD PROGRAM SUMMARY'!AT39</f>
        <v>0</v>
      </c>
      <c r="AU182" s="246">
        <f>AU157*'YTD PROGRAM SUMMARY'!AU39</f>
        <v>0</v>
      </c>
      <c r="AV182" s="246">
        <f>AV157*'YTD PROGRAM SUMMARY'!AV39</f>
        <v>0</v>
      </c>
      <c r="AW182" s="246">
        <f>AW157*'YTD PROGRAM SUMMARY'!AW39</f>
        <v>0</v>
      </c>
      <c r="AX182" s="246">
        <f>AX157*'YTD PROGRAM SUMMARY'!AX39</f>
        <v>0</v>
      </c>
      <c r="AY182" s="246">
        <f>AY157*'YTD PROGRAM SUMMARY'!AY39</f>
        <v>0</v>
      </c>
      <c r="AZ182" s="246">
        <f>AZ157*'YTD PROGRAM SUMMARY'!AZ39</f>
        <v>0</v>
      </c>
      <c r="BA182" s="246">
        <f>BA157*'YTD PROGRAM SUMMARY'!BA39</f>
        <v>0</v>
      </c>
      <c r="BB182" s="246">
        <f>BB157*'YTD PROGRAM SUMMARY'!BB39</f>
        <v>0</v>
      </c>
      <c r="BC182" s="246">
        <f>BC157*'YTD PROGRAM SUMMARY'!BC39</f>
        <v>0</v>
      </c>
      <c r="BD182" s="246">
        <f>BD157*'YTD PROGRAM SUMMARY'!BD39</f>
        <v>0</v>
      </c>
      <c r="BE182" s="246">
        <f>BE157*'YTD PROGRAM SUMMARY'!BE39</f>
        <v>0</v>
      </c>
      <c r="BF182" s="246">
        <f>BF157*'YTD PROGRAM SUMMARY'!BF39</f>
        <v>0</v>
      </c>
      <c r="BG182" s="246">
        <f>BG157*'YTD PROGRAM SUMMARY'!BG39</f>
        <v>0</v>
      </c>
      <c r="BH182" s="246">
        <f>BH157*'YTD PROGRAM SUMMARY'!BH39</f>
        <v>0</v>
      </c>
      <c r="BI182" s="246">
        <f>BI157*'YTD PROGRAM SUMMARY'!BI39</f>
        <v>0</v>
      </c>
      <c r="BJ182" s="246">
        <f>BJ157*'YTD PROGRAM SUMMARY'!BJ39</f>
        <v>0</v>
      </c>
      <c r="BK182" s="246">
        <f>BK157*'YTD PROGRAM SUMMARY'!BK39</f>
        <v>0</v>
      </c>
      <c r="BL182" s="246">
        <f>BL157*'YTD PROGRAM SUMMARY'!BL39</f>
        <v>0</v>
      </c>
      <c r="BM182" s="246">
        <f>BM157*'YTD PROGRAM SUMMARY'!BM39</f>
        <v>0</v>
      </c>
      <c r="BN182" s="246">
        <f>BN157*'YTD PROGRAM SUMMARY'!BN39</f>
        <v>0</v>
      </c>
      <c r="BO182" s="246">
        <f>BO157*'YTD PROGRAM SUMMARY'!BO39</f>
        <v>0</v>
      </c>
      <c r="BP182" s="246">
        <f>BP157*'YTD PROGRAM SUMMARY'!BP39</f>
        <v>0</v>
      </c>
      <c r="BQ182" s="246">
        <f>BQ157*'YTD PROGRAM SUMMARY'!BQ39</f>
        <v>0</v>
      </c>
      <c r="BR182" s="246">
        <f>BR157*'YTD PROGRAM SUMMARY'!BR39</f>
        <v>0</v>
      </c>
      <c r="BS182" s="246">
        <f>BS157*'YTD PROGRAM SUMMARY'!BS39</f>
        <v>0</v>
      </c>
      <c r="BT182" s="246">
        <f>BT157*'YTD PROGRAM SUMMARY'!BT39</f>
        <v>0</v>
      </c>
      <c r="BU182" s="246">
        <f>BU157*'YTD PROGRAM SUMMARY'!BU39</f>
        <v>0</v>
      </c>
      <c r="BV182" s="246">
        <f>BV157*'YTD PROGRAM SUMMARY'!BV39</f>
        <v>0</v>
      </c>
      <c r="BW182" s="246">
        <f>BW157*'YTD PROGRAM SUMMARY'!BW39</f>
        <v>0</v>
      </c>
      <c r="BX182" s="246">
        <f>BX157*'YTD PROGRAM SUMMARY'!BX39</f>
        <v>0</v>
      </c>
      <c r="BY182" s="246">
        <f>BY157*'YTD PROGRAM SUMMARY'!BY39</f>
        <v>0</v>
      </c>
      <c r="BZ182" s="246">
        <f>BZ157*'YTD PROGRAM SUMMARY'!BZ39</f>
        <v>0</v>
      </c>
      <c r="CA182" s="246">
        <f>CA157*'YTD PROGRAM SUMMARY'!CA39</f>
        <v>0</v>
      </c>
      <c r="CB182" s="246">
        <f>CB157*'YTD PROGRAM SUMMARY'!CB39</f>
        <v>0</v>
      </c>
      <c r="CC182" s="246">
        <f>CC157*'YTD PROGRAM SUMMARY'!CC39</f>
        <v>0</v>
      </c>
      <c r="CD182" s="246">
        <f>CD157*'YTD PROGRAM SUMMARY'!CD39</f>
        <v>0</v>
      </c>
      <c r="CE182" s="246">
        <f>CE157*'YTD PROGRAM SUMMARY'!CE39</f>
        <v>0</v>
      </c>
      <c r="CF182" s="246">
        <f>CF157*'YTD PROGRAM SUMMARY'!CF39</f>
        <v>0</v>
      </c>
      <c r="CG182" s="246">
        <f>CG157*'YTD PROGRAM SUMMARY'!CG39</f>
        <v>0</v>
      </c>
      <c r="CH182" s="247">
        <f>CH157*'YTD PROGRAM SUMMARY'!CH39</f>
        <v>0</v>
      </c>
    </row>
    <row r="183" spans="1:86" ht="15.75" hidden="1" thickBot="1" x14ac:dyDescent="0.3">
      <c r="A183" s="110"/>
      <c r="B183" s="91" t="s">
        <v>131</v>
      </c>
      <c r="C183" s="115">
        <f>C176*'YTD PROGRAM SUMMARY'!C39</f>
        <v>0</v>
      </c>
      <c r="D183" s="115">
        <f>D176*'YTD PROGRAM SUMMARY'!D39</f>
        <v>20.838854460280718</v>
      </c>
      <c r="E183" s="115">
        <f>E176*'YTD PROGRAM SUMMARY'!E39</f>
        <v>141.74308932787861</v>
      </c>
      <c r="F183" s="115">
        <f>F176*'YTD PROGRAM SUMMARY'!F39</f>
        <v>292.19579827414771</v>
      </c>
      <c r="G183" s="115">
        <f>G176*'YTD PROGRAM SUMMARY'!G39</f>
        <v>901.34443511493248</v>
      </c>
      <c r="H183" s="115">
        <f>H176*'YTD PROGRAM SUMMARY'!H39</f>
        <v>7806.4304739709551</v>
      </c>
      <c r="I183" s="115">
        <f>I176*'YTD PROGRAM SUMMARY'!I39</f>
        <v>11062.97880104198</v>
      </c>
      <c r="J183" s="115">
        <f>J176*'YTD PROGRAM SUMMARY'!J39</f>
        <v>14050.565390044527</v>
      </c>
      <c r="K183" s="115">
        <f>K176*'YTD PROGRAM SUMMARY'!K39</f>
        <v>13253.035852055877</v>
      </c>
      <c r="L183" s="115">
        <f>L176*'YTD PROGRAM SUMMARY'!L39</f>
        <v>4693.2073979641746</v>
      </c>
      <c r="M183" s="115">
        <f>M176*'YTD PROGRAM SUMMARY'!M39</f>
        <v>4593.3378893988711</v>
      </c>
      <c r="N183" s="115">
        <f>N176*'YTD PROGRAM SUMMARY'!N39</f>
        <v>5634.8954659448536</v>
      </c>
      <c r="O183" s="238">
        <f>O176*'YTD PROGRAM SUMMARY'!O39</f>
        <v>0</v>
      </c>
      <c r="P183" s="238">
        <f>P176*'YTD PROGRAM SUMMARY'!P39</f>
        <v>0</v>
      </c>
      <c r="Q183" s="238">
        <f>Q176*'YTD PROGRAM SUMMARY'!Q39</f>
        <v>0</v>
      </c>
      <c r="R183" s="238">
        <f>R176*'YTD PROGRAM SUMMARY'!R39</f>
        <v>0</v>
      </c>
      <c r="S183" s="238">
        <f>S176*'YTD PROGRAM SUMMARY'!S39</f>
        <v>0</v>
      </c>
      <c r="T183" s="238">
        <f>T176*'YTD PROGRAM SUMMARY'!T39</f>
        <v>0</v>
      </c>
      <c r="U183" s="238">
        <f>U176*'YTD PROGRAM SUMMARY'!U39</f>
        <v>0</v>
      </c>
      <c r="V183" s="238">
        <f>V176*'YTD PROGRAM SUMMARY'!V39</f>
        <v>0</v>
      </c>
      <c r="W183" s="238">
        <f>W176*'YTD PROGRAM SUMMARY'!W39</f>
        <v>0</v>
      </c>
      <c r="X183" s="238">
        <f>X176*'YTD PROGRAM SUMMARY'!X39</f>
        <v>0</v>
      </c>
      <c r="Y183" s="238">
        <f>Y176*'YTD PROGRAM SUMMARY'!Y39</f>
        <v>0</v>
      </c>
      <c r="Z183" s="238">
        <f>Z176*'YTD PROGRAM SUMMARY'!Z39</f>
        <v>0</v>
      </c>
      <c r="AA183" s="238">
        <f>AA176*'YTD PROGRAM SUMMARY'!AA39</f>
        <v>0</v>
      </c>
      <c r="AB183" s="238">
        <f>AB176*'YTD PROGRAM SUMMARY'!AB39</f>
        <v>0</v>
      </c>
      <c r="AC183" s="238">
        <f>AC176*'YTD PROGRAM SUMMARY'!AC39</f>
        <v>0</v>
      </c>
      <c r="AD183" s="238">
        <f>AD176*'YTD PROGRAM SUMMARY'!AD39</f>
        <v>0</v>
      </c>
      <c r="AE183" s="238">
        <f>AE176*'YTD PROGRAM SUMMARY'!AE39</f>
        <v>0</v>
      </c>
      <c r="AF183" s="238">
        <f>AF176*'YTD PROGRAM SUMMARY'!AF39</f>
        <v>0</v>
      </c>
      <c r="AG183" s="238">
        <f>AG176*'YTD PROGRAM SUMMARY'!AG39</f>
        <v>0</v>
      </c>
      <c r="AH183" s="238">
        <f>AH176*'YTD PROGRAM SUMMARY'!AH39</f>
        <v>0</v>
      </c>
      <c r="AI183" s="238">
        <f>AI176*'YTD PROGRAM SUMMARY'!AI39</f>
        <v>0</v>
      </c>
      <c r="AJ183" s="238">
        <f>AJ176*'YTD PROGRAM SUMMARY'!AJ39</f>
        <v>0</v>
      </c>
      <c r="AK183" s="238">
        <f>AK176*'YTD PROGRAM SUMMARY'!AK39</f>
        <v>0</v>
      </c>
      <c r="AL183" s="238">
        <f>AL176*'YTD PROGRAM SUMMARY'!AL39</f>
        <v>0</v>
      </c>
      <c r="AM183" s="238">
        <f>AM176*'YTD PROGRAM SUMMARY'!AM39</f>
        <v>0</v>
      </c>
      <c r="AN183" s="238">
        <f>AN176*'YTD PROGRAM SUMMARY'!AN39</f>
        <v>0</v>
      </c>
      <c r="AO183" s="238">
        <f>AO176*'YTD PROGRAM SUMMARY'!AO39</f>
        <v>0</v>
      </c>
      <c r="AP183" s="238">
        <f>AP176*'YTD PROGRAM SUMMARY'!AP39</f>
        <v>0</v>
      </c>
      <c r="AQ183" s="238">
        <f>AQ176*'YTD PROGRAM SUMMARY'!AQ39</f>
        <v>0</v>
      </c>
      <c r="AR183" s="238">
        <f>AR176*'YTD PROGRAM SUMMARY'!AR39</f>
        <v>0</v>
      </c>
      <c r="AS183" s="238">
        <f>AS176*'YTD PROGRAM SUMMARY'!AS39</f>
        <v>0</v>
      </c>
      <c r="AT183" s="238">
        <f>AT176*'YTD PROGRAM SUMMARY'!AT39</f>
        <v>0</v>
      </c>
      <c r="AU183" s="238">
        <f>AU176*'YTD PROGRAM SUMMARY'!AU39</f>
        <v>0</v>
      </c>
      <c r="AV183" s="238">
        <f>AV176*'YTD PROGRAM SUMMARY'!AV39</f>
        <v>0</v>
      </c>
      <c r="AW183" s="238">
        <f>AW176*'YTD PROGRAM SUMMARY'!AW39</f>
        <v>0</v>
      </c>
      <c r="AX183" s="238">
        <f>AX176*'YTD PROGRAM SUMMARY'!AX39</f>
        <v>0</v>
      </c>
      <c r="AY183" s="238">
        <f>AY176*'YTD PROGRAM SUMMARY'!AY39</f>
        <v>0</v>
      </c>
      <c r="AZ183" s="238">
        <f>AZ176*'YTD PROGRAM SUMMARY'!AZ39</f>
        <v>0</v>
      </c>
      <c r="BA183" s="238">
        <f>BA176*'YTD PROGRAM SUMMARY'!BA39</f>
        <v>0</v>
      </c>
      <c r="BB183" s="238">
        <f>BB176*'YTD PROGRAM SUMMARY'!BB39</f>
        <v>0</v>
      </c>
      <c r="BC183" s="238">
        <f>BC176*'YTD PROGRAM SUMMARY'!BC39</f>
        <v>0</v>
      </c>
      <c r="BD183" s="238">
        <f>BD176*'YTD PROGRAM SUMMARY'!BD39</f>
        <v>0</v>
      </c>
      <c r="BE183" s="238">
        <f>BE176*'YTD PROGRAM SUMMARY'!BE39</f>
        <v>0</v>
      </c>
      <c r="BF183" s="238">
        <f>BF176*'YTD PROGRAM SUMMARY'!BF39</f>
        <v>0</v>
      </c>
      <c r="BG183" s="238">
        <f>BG176*'YTD PROGRAM SUMMARY'!BG39</f>
        <v>0</v>
      </c>
      <c r="BH183" s="238">
        <f>BH176*'YTD PROGRAM SUMMARY'!BH39</f>
        <v>0</v>
      </c>
      <c r="BI183" s="238">
        <f>BI176*'YTD PROGRAM SUMMARY'!BI39</f>
        <v>0</v>
      </c>
      <c r="BJ183" s="238">
        <f>BJ176*'YTD PROGRAM SUMMARY'!BJ39</f>
        <v>0</v>
      </c>
      <c r="BK183" s="238">
        <f>BK176*'YTD PROGRAM SUMMARY'!BK39</f>
        <v>0</v>
      </c>
      <c r="BL183" s="238">
        <f>BL176*'YTD PROGRAM SUMMARY'!BL39</f>
        <v>0</v>
      </c>
      <c r="BM183" s="238">
        <f>BM176*'YTD PROGRAM SUMMARY'!BM39</f>
        <v>0</v>
      </c>
      <c r="BN183" s="238">
        <f>BN176*'YTD PROGRAM SUMMARY'!BN39</f>
        <v>0</v>
      </c>
      <c r="BO183" s="238">
        <f>BO176*'YTD PROGRAM SUMMARY'!BO39</f>
        <v>0</v>
      </c>
      <c r="BP183" s="238">
        <f>BP176*'YTD PROGRAM SUMMARY'!BP39</f>
        <v>0</v>
      </c>
      <c r="BQ183" s="238">
        <f>BQ176*'YTD PROGRAM SUMMARY'!BQ39</f>
        <v>0</v>
      </c>
      <c r="BR183" s="238">
        <f>BR176*'YTD PROGRAM SUMMARY'!BR39</f>
        <v>0</v>
      </c>
      <c r="BS183" s="238">
        <f>BS176*'YTD PROGRAM SUMMARY'!BS39</f>
        <v>0</v>
      </c>
      <c r="BT183" s="238">
        <f>BT176*'YTD PROGRAM SUMMARY'!BT39</f>
        <v>0</v>
      </c>
      <c r="BU183" s="238">
        <f>BU176*'YTD PROGRAM SUMMARY'!BU39</f>
        <v>0</v>
      </c>
      <c r="BV183" s="238">
        <f>BV176*'YTD PROGRAM SUMMARY'!BV39</f>
        <v>0</v>
      </c>
      <c r="BW183" s="238">
        <f>BW176*'YTD PROGRAM SUMMARY'!BW39</f>
        <v>0</v>
      </c>
      <c r="BX183" s="238">
        <f>BX176*'YTD PROGRAM SUMMARY'!BX39</f>
        <v>0</v>
      </c>
      <c r="BY183" s="238">
        <f>BY176*'YTD PROGRAM SUMMARY'!BY39</f>
        <v>0</v>
      </c>
      <c r="BZ183" s="238">
        <f>BZ176*'YTD PROGRAM SUMMARY'!BZ39</f>
        <v>0</v>
      </c>
      <c r="CA183" s="238">
        <f>CA176*'YTD PROGRAM SUMMARY'!CA39</f>
        <v>0</v>
      </c>
      <c r="CB183" s="238">
        <f>CB176*'YTD PROGRAM SUMMARY'!CB39</f>
        <v>0</v>
      </c>
      <c r="CC183" s="238">
        <f>CC176*'YTD PROGRAM SUMMARY'!CC39</f>
        <v>0</v>
      </c>
      <c r="CD183" s="238">
        <f>CD176*'YTD PROGRAM SUMMARY'!CD39</f>
        <v>0</v>
      </c>
      <c r="CE183" s="238">
        <f>CE176*'YTD PROGRAM SUMMARY'!CE39</f>
        <v>0</v>
      </c>
      <c r="CF183" s="238">
        <f>CF176*'YTD PROGRAM SUMMARY'!CF39</f>
        <v>0</v>
      </c>
      <c r="CG183" s="238">
        <f>CG176*'YTD PROGRAM SUMMARY'!CG39</f>
        <v>0</v>
      </c>
      <c r="CH183" s="239">
        <f>CH176*'YTD PROGRAM SUMMARY'!CH39</f>
        <v>0</v>
      </c>
    </row>
    <row r="184" spans="1:86" hidden="1" x14ac:dyDescent="0.25">
      <c r="A184" s="110"/>
      <c r="B184" s="281" t="s">
        <v>132</v>
      </c>
      <c r="C184" s="116">
        <f>IFERROR(C182/C73,0)</f>
        <v>0</v>
      </c>
      <c r="D184" s="116">
        <f t="shared" ref="D184:N184" si="192">IFERROR(D182/D73,0)</f>
        <v>0.93273270500420802</v>
      </c>
      <c r="E184" s="116">
        <f t="shared" si="192"/>
        <v>0.93007374859415359</v>
      </c>
      <c r="F184" s="116">
        <f t="shared" si="192"/>
        <v>0.94569922474717649</v>
      </c>
      <c r="G184" s="116">
        <f t="shared" si="192"/>
        <v>0.92868622718175386</v>
      </c>
      <c r="H184" s="116">
        <f t="shared" si="192"/>
        <v>0.84884749567983631</v>
      </c>
      <c r="I184" s="116">
        <f t="shared" si="192"/>
        <v>0.86303960721161244</v>
      </c>
      <c r="J184" s="116">
        <f t="shared" si="192"/>
        <v>0.86065603253493306</v>
      </c>
      <c r="K184" s="116">
        <f t="shared" si="192"/>
        <v>0.87206960703713432</v>
      </c>
      <c r="L184" s="116">
        <f t="shared" si="192"/>
        <v>0.91882431968964806</v>
      </c>
      <c r="M184" s="116">
        <f t="shared" si="192"/>
        <v>0.92262669737321779</v>
      </c>
      <c r="N184" s="116">
        <f t="shared" si="192"/>
        <v>0.92845419486668135</v>
      </c>
      <c r="O184" s="240">
        <f t="shared" ref="O184:BZ184" si="193">IFERROR(O182/O73,0)</f>
        <v>0</v>
      </c>
      <c r="P184" s="240">
        <f t="shared" si="193"/>
        <v>0</v>
      </c>
      <c r="Q184" s="240">
        <f t="shared" si="193"/>
        <v>0</v>
      </c>
      <c r="R184" s="240">
        <f t="shared" si="193"/>
        <v>0</v>
      </c>
      <c r="S184" s="240">
        <f t="shared" si="193"/>
        <v>0</v>
      </c>
      <c r="T184" s="240">
        <f t="shared" si="193"/>
        <v>0</v>
      </c>
      <c r="U184" s="240">
        <f t="shared" si="193"/>
        <v>0</v>
      </c>
      <c r="V184" s="240">
        <f t="shared" si="193"/>
        <v>0</v>
      </c>
      <c r="W184" s="240">
        <f t="shared" si="193"/>
        <v>0</v>
      </c>
      <c r="X184" s="240">
        <f t="shared" si="193"/>
        <v>0</v>
      </c>
      <c r="Y184" s="240">
        <f t="shared" si="193"/>
        <v>0</v>
      </c>
      <c r="Z184" s="240">
        <f t="shared" si="193"/>
        <v>0</v>
      </c>
      <c r="AA184" s="240">
        <f t="shared" si="193"/>
        <v>0</v>
      </c>
      <c r="AB184" s="240">
        <f t="shared" si="193"/>
        <v>0</v>
      </c>
      <c r="AC184" s="240">
        <f t="shared" si="193"/>
        <v>0</v>
      </c>
      <c r="AD184" s="240">
        <f t="shared" si="193"/>
        <v>0</v>
      </c>
      <c r="AE184" s="240">
        <f t="shared" si="193"/>
        <v>0</v>
      </c>
      <c r="AF184" s="240">
        <f t="shared" si="193"/>
        <v>0</v>
      </c>
      <c r="AG184" s="240">
        <f t="shared" si="193"/>
        <v>0</v>
      </c>
      <c r="AH184" s="240">
        <f t="shared" si="193"/>
        <v>0</v>
      </c>
      <c r="AI184" s="240">
        <f t="shared" si="193"/>
        <v>0</v>
      </c>
      <c r="AJ184" s="240">
        <f t="shared" si="193"/>
        <v>0</v>
      </c>
      <c r="AK184" s="240">
        <f t="shared" si="193"/>
        <v>0</v>
      </c>
      <c r="AL184" s="240">
        <f t="shared" si="193"/>
        <v>0</v>
      </c>
      <c r="AM184" s="240">
        <f t="shared" si="193"/>
        <v>0</v>
      </c>
      <c r="AN184" s="240">
        <f t="shared" si="193"/>
        <v>0</v>
      </c>
      <c r="AO184" s="240">
        <f t="shared" si="193"/>
        <v>0</v>
      </c>
      <c r="AP184" s="240">
        <f t="shared" si="193"/>
        <v>0</v>
      </c>
      <c r="AQ184" s="240">
        <f t="shared" si="193"/>
        <v>0</v>
      </c>
      <c r="AR184" s="240">
        <f t="shared" si="193"/>
        <v>0</v>
      </c>
      <c r="AS184" s="240">
        <f t="shared" si="193"/>
        <v>0</v>
      </c>
      <c r="AT184" s="240">
        <f t="shared" si="193"/>
        <v>0</v>
      </c>
      <c r="AU184" s="240">
        <f t="shared" si="193"/>
        <v>0</v>
      </c>
      <c r="AV184" s="240">
        <f t="shared" si="193"/>
        <v>0</v>
      </c>
      <c r="AW184" s="240">
        <f t="shared" si="193"/>
        <v>0</v>
      </c>
      <c r="AX184" s="240">
        <f t="shared" si="193"/>
        <v>0</v>
      </c>
      <c r="AY184" s="240">
        <f t="shared" si="193"/>
        <v>0</v>
      </c>
      <c r="AZ184" s="240">
        <f t="shared" si="193"/>
        <v>0</v>
      </c>
      <c r="BA184" s="240">
        <f t="shared" si="193"/>
        <v>0</v>
      </c>
      <c r="BB184" s="240">
        <f t="shared" si="193"/>
        <v>0</v>
      </c>
      <c r="BC184" s="240">
        <f t="shared" si="193"/>
        <v>0</v>
      </c>
      <c r="BD184" s="240">
        <f t="shared" si="193"/>
        <v>0</v>
      </c>
      <c r="BE184" s="240">
        <f t="shared" si="193"/>
        <v>0</v>
      </c>
      <c r="BF184" s="240">
        <f t="shared" si="193"/>
        <v>0</v>
      </c>
      <c r="BG184" s="240">
        <f t="shared" si="193"/>
        <v>0</v>
      </c>
      <c r="BH184" s="240">
        <f t="shared" si="193"/>
        <v>0</v>
      </c>
      <c r="BI184" s="240">
        <f t="shared" si="193"/>
        <v>0</v>
      </c>
      <c r="BJ184" s="240">
        <f t="shared" si="193"/>
        <v>0</v>
      </c>
      <c r="BK184" s="240">
        <f t="shared" si="193"/>
        <v>0</v>
      </c>
      <c r="BL184" s="240">
        <f t="shared" si="193"/>
        <v>0</v>
      </c>
      <c r="BM184" s="240">
        <f t="shared" si="193"/>
        <v>0</v>
      </c>
      <c r="BN184" s="240">
        <f t="shared" si="193"/>
        <v>0</v>
      </c>
      <c r="BO184" s="240">
        <f t="shared" si="193"/>
        <v>0</v>
      </c>
      <c r="BP184" s="240">
        <f t="shared" si="193"/>
        <v>0</v>
      </c>
      <c r="BQ184" s="240">
        <f t="shared" si="193"/>
        <v>0</v>
      </c>
      <c r="BR184" s="240">
        <f t="shared" si="193"/>
        <v>0</v>
      </c>
      <c r="BS184" s="240">
        <f t="shared" si="193"/>
        <v>0</v>
      </c>
      <c r="BT184" s="240">
        <f t="shared" si="193"/>
        <v>0</v>
      </c>
      <c r="BU184" s="240">
        <f t="shared" si="193"/>
        <v>0</v>
      </c>
      <c r="BV184" s="240">
        <f t="shared" si="193"/>
        <v>0</v>
      </c>
      <c r="BW184" s="240">
        <f t="shared" si="193"/>
        <v>0</v>
      </c>
      <c r="BX184" s="240">
        <f t="shared" si="193"/>
        <v>0</v>
      </c>
      <c r="BY184" s="240">
        <f t="shared" si="193"/>
        <v>0</v>
      </c>
      <c r="BZ184" s="240">
        <f t="shared" si="193"/>
        <v>0</v>
      </c>
      <c r="CA184" s="240">
        <f t="shared" ref="CA184:CH184" si="194">IFERROR(CA182/CA73,0)</f>
        <v>0</v>
      </c>
      <c r="CB184" s="240">
        <f t="shared" si="194"/>
        <v>0</v>
      </c>
      <c r="CC184" s="240">
        <f t="shared" si="194"/>
        <v>0</v>
      </c>
      <c r="CD184" s="240">
        <f t="shared" si="194"/>
        <v>0</v>
      </c>
      <c r="CE184" s="240">
        <f t="shared" si="194"/>
        <v>0</v>
      </c>
      <c r="CF184" s="240">
        <f t="shared" si="194"/>
        <v>0</v>
      </c>
      <c r="CG184" s="240">
        <f t="shared" si="194"/>
        <v>0</v>
      </c>
      <c r="CH184" s="248">
        <f t="shared" si="194"/>
        <v>0</v>
      </c>
    </row>
    <row r="185" spans="1:86" ht="15.75" hidden="1" thickBot="1" x14ac:dyDescent="0.3">
      <c r="A185" s="110"/>
      <c r="B185" s="91" t="s">
        <v>133</v>
      </c>
      <c r="C185" s="117">
        <f>IFERROR(C183/C73,0)</f>
        <v>0</v>
      </c>
      <c r="D185" s="117">
        <f t="shared" ref="D185:N185" si="195">IFERROR(D183/D73,0)</f>
        <v>6.7267294995791926E-2</v>
      </c>
      <c r="E185" s="117">
        <f t="shared" si="195"/>
        <v>6.9926251405846448E-2</v>
      </c>
      <c r="F185" s="117">
        <f t="shared" si="195"/>
        <v>5.4300775252823674E-2</v>
      </c>
      <c r="G185" s="117">
        <f t="shared" si="195"/>
        <v>7.1313772818246135E-2</v>
      </c>
      <c r="H185" s="117">
        <f t="shared" si="195"/>
        <v>0.15115250432016375</v>
      </c>
      <c r="I185" s="117">
        <f t="shared" si="195"/>
        <v>0.13696039278838784</v>
      </c>
      <c r="J185" s="117">
        <f t="shared" si="195"/>
        <v>0.13934396746506703</v>
      </c>
      <c r="K185" s="117">
        <f t="shared" si="195"/>
        <v>0.12793039296286582</v>
      </c>
      <c r="L185" s="117">
        <f t="shared" si="195"/>
        <v>8.117568031035198E-2</v>
      </c>
      <c r="M185" s="117">
        <f t="shared" si="195"/>
        <v>7.73733026267822E-2</v>
      </c>
      <c r="N185" s="117">
        <f t="shared" si="195"/>
        <v>6.205310394225818E-2</v>
      </c>
      <c r="O185" s="241">
        <f>IFERROR(O183/O73,0)</f>
        <v>0</v>
      </c>
      <c r="P185" s="241">
        <f t="shared" ref="P185:Z185" si="196">IFERROR(P183/P73,0)</f>
        <v>0</v>
      </c>
      <c r="Q185" s="241">
        <f t="shared" si="196"/>
        <v>0</v>
      </c>
      <c r="R185" s="241">
        <f t="shared" si="196"/>
        <v>0</v>
      </c>
      <c r="S185" s="241">
        <f t="shared" si="196"/>
        <v>0</v>
      </c>
      <c r="T185" s="241">
        <f t="shared" si="196"/>
        <v>0</v>
      </c>
      <c r="U185" s="241">
        <f t="shared" si="196"/>
        <v>0</v>
      </c>
      <c r="V185" s="241">
        <f t="shared" si="196"/>
        <v>0</v>
      </c>
      <c r="W185" s="241">
        <f t="shared" si="196"/>
        <v>0</v>
      </c>
      <c r="X185" s="241">
        <f t="shared" si="196"/>
        <v>0</v>
      </c>
      <c r="Y185" s="241">
        <f t="shared" si="196"/>
        <v>0</v>
      </c>
      <c r="Z185" s="241">
        <f t="shared" si="196"/>
        <v>0</v>
      </c>
      <c r="AA185" s="241">
        <f>IFERROR(AA183/AA73,0)</f>
        <v>0</v>
      </c>
      <c r="AB185" s="241">
        <f t="shared" ref="AB185:AL185" si="197">IFERROR(AB183/AB73,0)</f>
        <v>0</v>
      </c>
      <c r="AC185" s="241">
        <f t="shared" si="197"/>
        <v>0</v>
      </c>
      <c r="AD185" s="241">
        <f t="shared" si="197"/>
        <v>0</v>
      </c>
      <c r="AE185" s="241">
        <f t="shared" si="197"/>
        <v>0</v>
      </c>
      <c r="AF185" s="241">
        <f t="shared" si="197"/>
        <v>0</v>
      </c>
      <c r="AG185" s="241">
        <f t="shared" si="197"/>
        <v>0</v>
      </c>
      <c r="AH185" s="241">
        <f t="shared" si="197"/>
        <v>0</v>
      </c>
      <c r="AI185" s="241">
        <f t="shared" si="197"/>
        <v>0</v>
      </c>
      <c r="AJ185" s="241">
        <f t="shared" si="197"/>
        <v>0</v>
      </c>
      <c r="AK185" s="241">
        <f t="shared" si="197"/>
        <v>0</v>
      </c>
      <c r="AL185" s="241">
        <f t="shared" si="197"/>
        <v>0</v>
      </c>
      <c r="AM185" s="241">
        <f>IFERROR(AM183/AM73,0)</f>
        <v>0</v>
      </c>
      <c r="AN185" s="241">
        <f t="shared" ref="AN185:AX185" si="198">IFERROR(AN183/AN73,0)</f>
        <v>0</v>
      </c>
      <c r="AO185" s="241">
        <f t="shared" si="198"/>
        <v>0</v>
      </c>
      <c r="AP185" s="241">
        <f t="shared" si="198"/>
        <v>0</v>
      </c>
      <c r="AQ185" s="241">
        <f t="shared" si="198"/>
        <v>0</v>
      </c>
      <c r="AR185" s="241">
        <f t="shared" si="198"/>
        <v>0</v>
      </c>
      <c r="AS185" s="241">
        <f t="shared" si="198"/>
        <v>0</v>
      </c>
      <c r="AT185" s="241">
        <f t="shared" si="198"/>
        <v>0</v>
      </c>
      <c r="AU185" s="241">
        <f t="shared" si="198"/>
        <v>0</v>
      </c>
      <c r="AV185" s="241">
        <f t="shared" si="198"/>
        <v>0</v>
      </c>
      <c r="AW185" s="241">
        <f t="shared" si="198"/>
        <v>0</v>
      </c>
      <c r="AX185" s="241">
        <f t="shared" si="198"/>
        <v>0</v>
      </c>
      <c r="AY185" s="241">
        <f>IFERROR(AY183/AY73,0)</f>
        <v>0</v>
      </c>
      <c r="AZ185" s="241">
        <f t="shared" ref="AZ185:BJ185" si="199">IFERROR(AZ183/AZ73,0)</f>
        <v>0</v>
      </c>
      <c r="BA185" s="241">
        <f t="shared" si="199"/>
        <v>0</v>
      </c>
      <c r="BB185" s="241">
        <f t="shared" si="199"/>
        <v>0</v>
      </c>
      <c r="BC185" s="241">
        <f t="shared" si="199"/>
        <v>0</v>
      </c>
      <c r="BD185" s="241">
        <f t="shared" si="199"/>
        <v>0</v>
      </c>
      <c r="BE185" s="241">
        <f t="shared" si="199"/>
        <v>0</v>
      </c>
      <c r="BF185" s="241">
        <f t="shared" si="199"/>
        <v>0</v>
      </c>
      <c r="BG185" s="241">
        <f t="shared" si="199"/>
        <v>0</v>
      </c>
      <c r="BH185" s="241">
        <f t="shared" si="199"/>
        <v>0</v>
      </c>
      <c r="BI185" s="241">
        <f t="shared" si="199"/>
        <v>0</v>
      </c>
      <c r="BJ185" s="241">
        <f t="shared" si="199"/>
        <v>0</v>
      </c>
      <c r="BK185" s="241">
        <f>IFERROR(BK183/BK73,0)</f>
        <v>0</v>
      </c>
      <c r="BL185" s="241">
        <f t="shared" ref="BL185:BV185" si="200">IFERROR(BL183/BL73,0)</f>
        <v>0</v>
      </c>
      <c r="BM185" s="241">
        <f t="shared" si="200"/>
        <v>0</v>
      </c>
      <c r="BN185" s="241">
        <f t="shared" si="200"/>
        <v>0</v>
      </c>
      <c r="BO185" s="241">
        <f t="shared" si="200"/>
        <v>0</v>
      </c>
      <c r="BP185" s="241">
        <f t="shared" si="200"/>
        <v>0</v>
      </c>
      <c r="BQ185" s="241">
        <f t="shared" si="200"/>
        <v>0</v>
      </c>
      <c r="BR185" s="241">
        <f t="shared" si="200"/>
        <v>0</v>
      </c>
      <c r="BS185" s="241">
        <f t="shared" si="200"/>
        <v>0</v>
      </c>
      <c r="BT185" s="241">
        <f t="shared" si="200"/>
        <v>0</v>
      </c>
      <c r="BU185" s="241">
        <f t="shared" si="200"/>
        <v>0</v>
      </c>
      <c r="BV185" s="241">
        <f t="shared" si="200"/>
        <v>0</v>
      </c>
      <c r="BW185" s="241">
        <f>IFERROR(BW183/BW73,0)</f>
        <v>0</v>
      </c>
      <c r="BX185" s="241">
        <f t="shared" ref="BX185:CH185" si="201">IFERROR(BX183/BX73,0)</f>
        <v>0</v>
      </c>
      <c r="BY185" s="241">
        <f t="shared" si="201"/>
        <v>0</v>
      </c>
      <c r="BZ185" s="241">
        <f t="shared" si="201"/>
        <v>0</v>
      </c>
      <c r="CA185" s="241">
        <f t="shared" si="201"/>
        <v>0</v>
      </c>
      <c r="CB185" s="241">
        <f t="shared" si="201"/>
        <v>0</v>
      </c>
      <c r="CC185" s="241">
        <f t="shared" si="201"/>
        <v>0</v>
      </c>
      <c r="CD185" s="241">
        <f t="shared" si="201"/>
        <v>0</v>
      </c>
      <c r="CE185" s="241">
        <f t="shared" si="201"/>
        <v>0</v>
      </c>
      <c r="CF185" s="241">
        <f t="shared" si="201"/>
        <v>0</v>
      </c>
      <c r="CG185" s="241">
        <f t="shared" si="201"/>
        <v>0</v>
      </c>
      <c r="CH185" s="242">
        <f t="shared" si="201"/>
        <v>0</v>
      </c>
    </row>
    <row r="186" spans="1:86" s="1" customFormat="1" ht="15.75" hidden="1" thickBot="1" x14ac:dyDescent="0.3">
      <c r="A186" s="118"/>
      <c r="B186" s="273" t="s">
        <v>134</v>
      </c>
      <c r="C186" s="274">
        <f>C184+C185</f>
        <v>0</v>
      </c>
      <c r="D186" s="274">
        <f t="shared" ref="D186:N186" si="202">D184+D185</f>
        <v>1</v>
      </c>
      <c r="E186" s="275">
        <f t="shared" si="202"/>
        <v>1</v>
      </c>
      <c r="F186" s="275">
        <f t="shared" si="202"/>
        <v>1.0000000000000002</v>
      </c>
      <c r="G186" s="275">
        <f t="shared" si="202"/>
        <v>1</v>
      </c>
      <c r="H186" s="275">
        <f t="shared" si="202"/>
        <v>1</v>
      </c>
      <c r="I186" s="275">
        <f t="shared" si="202"/>
        <v>1.0000000000000002</v>
      </c>
      <c r="J186" s="275">
        <f t="shared" si="202"/>
        <v>1</v>
      </c>
      <c r="K186" s="275">
        <f t="shared" si="202"/>
        <v>1.0000000000000002</v>
      </c>
      <c r="L186" s="275">
        <f t="shared" si="202"/>
        <v>1</v>
      </c>
      <c r="M186" s="276">
        <f t="shared" si="202"/>
        <v>1</v>
      </c>
      <c r="N186" s="276">
        <f t="shared" si="202"/>
        <v>0.99050729880893951</v>
      </c>
      <c r="O186" s="277">
        <f>O184+O185</f>
        <v>0</v>
      </c>
      <c r="P186" s="277">
        <f t="shared" ref="P186:Z186" si="203">P184+P185</f>
        <v>0</v>
      </c>
      <c r="Q186" s="278">
        <f t="shared" si="203"/>
        <v>0</v>
      </c>
      <c r="R186" s="278">
        <f t="shared" si="203"/>
        <v>0</v>
      </c>
      <c r="S186" s="278">
        <f t="shared" si="203"/>
        <v>0</v>
      </c>
      <c r="T186" s="278">
        <f t="shared" si="203"/>
        <v>0</v>
      </c>
      <c r="U186" s="278">
        <f t="shared" si="203"/>
        <v>0</v>
      </c>
      <c r="V186" s="278">
        <f t="shared" si="203"/>
        <v>0</v>
      </c>
      <c r="W186" s="278">
        <f t="shared" si="203"/>
        <v>0</v>
      </c>
      <c r="X186" s="278">
        <f t="shared" si="203"/>
        <v>0</v>
      </c>
      <c r="Y186" s="279">
        <f t="shared" si="203"/>
        <v>0</v>
      </c>
      <c r="Z186" s="279">
        <f t="shared" si="203"/>
        <v>0</v>
      </c>
      <c r="AA186" s="277">
        <f>AA184+AA185</f>
        <v>0</v>
      </c>
      <c r="AB186" s="277">
        <f t="shared" ref="AB186:AL186" si="204">AB184+AB185</f>
        <v>0</v>
      </c>
      <c r="AC186" s="278">
        <f t="shared" si="204"/>
        <v>0</v>
      </c>
      <c r="AD186" s="278">
        <f t="shared" si="204"/>
        <v>0</v>
      </c>
      <c r="AE186" s="278">
        <f t="shared" si="204"/>
        <v>0</v>
      </c>
      <c r="AF186" s="278">
        <f t="shared" si="204"/>
        <v>0</v>
      </c>
      <c r="AG186" s="278">
        <f t="shared" si="204"/>
        <v>0</v>
      </c>
      <c r="AH186" s="278">
        <f t="shared" si="204"/>
        <v>0</v>
      </c>
      <c r="AI186" s="278">
        <f t="shared" si="204"/>
        <v>0</v>
      </c>
      <c r="AJ186" s="278">
        <f t="shared" si="204"/>
        <v>0</v>
      </c>
      <c r="AK186" s="279">
        <f t="shared" si="204"/>
        <v>0</v>
      </c>
      <c r="AL186" s="279">
        <f t="shared" si="204"/>
        <v>0</v>
      </c>
      <c r="AM186" s="277">
        <f>AM184+AM185</f>
        <v>0</v>
      </c>
      <c r="AN186" s="277">
        <f t="shared" ref="AN186:AX186" si="205">AN184+AN185</f>
        <v>0</v>
      </c>
      <c r="AO186" s="278">
        <f t="shared" si="205"/>
        <v>0</v>
      </c>
      <c r="AP186" s="278">
        <f t="shared" si="205"/>
        <v>0</v>
      </c>
      <c r="AQ186" s="278">
        <f t="shared" si="205"/>
        <v>0</v>
      </c>
      <c r="AR186" s="278">
        <f t="shared" si="205"/>
        <v>0</v>
      </c>
      <c r="AS186" s="278">
        <f t="shared" si="205"/>
        <v>0</v>
      </c>
      <c r="AT186" s="278">
        <f t="shared" si="205"/>
        <v>0</v>
      </c>
      <c r="AU186" s="278">
        <f t="shared" si="205"/>
        <v>0</v>
      </c>
      <c r="AV186" s="278">
        <f t="shared" si="205"/>
        <v>0</v>
      </c>
      <c r="AW186" s="279">
        <f t="shared" si="205"/>
        <v>0</v>
      </c>
      <c r="AX186" s="279">
        <f t="shared" si="205"/>
        <v>0</v>
      </c>
      <c r="AY186" s="277">
        <f>AY184+AY185</f>
        <v>0</v>
      </c>
      <c r="AZ186" s="277">
        <f t="shared" ref="AZ186:BJ186" si="206">AZ184+AZ185</f>
        <v>0</v>
      </c>
      <c r="BA186" s="278">
        <f t="shared" si="206"/>
        <v>0</v>
      </c>
      <c r="BB186" s="278">
        <f t="shared" si="206"/>
        <v>0</v>
      </c>
      <c r="BC186" s="278">
        <f t="shared" si="206"/>
        <v>0</v>
      </c>
      <c r="BD186" s="278">
        <f t="shared" si="206"/>
        <v>0</v>
      </c>
      <c r="BE186" s="278">
        <f t="shared" si="206"/>
        <v>0</v>
      </c>
      <c r="BF186" s="278">
        <f t="shared" si="206"/>
        <v>0</v>
      </c>
      <c r="BG186" s="278">
        <f t="shared" si="206"/>
        <v>0</v>
      </c>
      <c r="BH186" s="278">
        <f t="shared" si="206"/>
        <v>0</v>
      </c>
      <c r="BI186" s="279">
        <f t="shared" si="206"/>
        <v>0</v>
      </c>
      <c r="BJ186" s="279">
        <f t="shared" si="206"/>
        <v>0</v>
      </c>
      <c r="BK186" s="277">
        <f>BK184+BK185</f>
        <v>0</v>
      </c>
      <c r="BL186" s="277">
        <f t="shared" ref="BL186:BV186" si="207">BL184+BL185</f>
        <v>0</v>
      </c>
      <c r="BM186" s="278">
        <f t="shared" si="207"/>
        <v>0</v>
      </c>
      <c r="BN186" s="278">
        <f t="shared" si="207"/>
        <v>0</v>
      </c>
      <c r="BO186" s="278">
        <f t="shared" si="207"/>
        <v>0</v>
      </c>
      <c r="BP186" s="278">
        <f t="shared" si="207"/>
        <v>0</v>
      </c>
      <c r="BQ186" s="278">
        <f t="shared" si="207"/>
        <v>0</v>
      </c>
      <c r="BR186" s="278">
        <f t="shared" si="207"/>
        <v>0</v>
      </c>
      <c r="BS186" s="278">
        <f t="shared" si="207"/>
        <v>0</v>
      </c>
      <c r="BT186" s="278">
        <f t="shared" si="207"/>
        <v>0</v>
      </c>
      <c r="BU186" s="279">
        <f t="shared" si="207"/>
        <v>0</v>
      </c>
      <c r="BV186" s="279">
        <f t="shared" si="207"/>
        <v>0</v>
      </c>
      <c r="BW186" s="277">
        <f>BW184+BW185</f>
        <v>0</v>
      </c>
      <c r="BX186" s="277">
        <f t="shared" ref="BX186:CH186" si="208">BX184+BX185</f>
        <v>0</v>
      </c>
      <c r="BY186" s="278">
        <f t="shared" si="208"/>
        <v>0</v>
      </c>
      <c r="BZ186" s="278">
        <f t="shared" si="208"/>
        <v>0</v>
      </c>
      <c r="CA186" s="278">
        <f t="shared" si="208"/>
        <v>0</v>
      </c>
      <c r="CB186" s="278">
        <f t="shared" si="208"/>
        <v>0</v>
      </c>
      <c r="CC186" s="278">
        <f t="shared" si="208"/>
        <v>0</v>
      </c>
      <c r="CD186" s="278">
        <f t="shared" si="208"/>
        <v>0</v>
      </c>
      <c r="CE186" s="278">
        <f t="shared" si="208"/>
        <v>0</v>
      </c>
      <c r="CF186" s="278">
        <f t="shared" si="208"/>
        <v>0</v>
      </c>
      <c r="CG186" s="279">
        <f t="shared" si="208"/>
        <v>0</v>
      </c>
      <c r="CH186" s="280">
        <f t="shared" si="208"/>
        <v>0</v>
      </c>
    </row>
    <row r="187" spans="1:86" ht="15.75" hidden="1" thickBot="1" x14ac:dyDescent="0.3">
      <c r="A187" s="110"/>
      <c r="B187" s="110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</row>
    <row r="188" spans="1:86" ht="15.75" hidden="1" thickBot="1" x14ac:dyDescent="0.3">
      <c r="A188" s="110"/>
      <c r="B188" s="272" t="s">
        <v>37</v>
      </c>
      <c r="C188" s="162">
        <f>C$4</f>
        <v>45292</v>
      </c>
      <c r="D188" s="162">
        <f t="shared" ref="D188:BO188" si="209">D$4</f>
        <v>45323</v>
      </c>
      <c r="E188" s="162">
        <f t="shared" si="209"/>
        <v>45352</v>
      </c>
      <c r="F188" s="162">
        <f t="shared" si="209"/>
        <v>45383</v>
      </c>
      <c r="G188" s="162">
        <f t="shared" si="209"/>
        <v>45413</v>
      </c>
      <c r="H188" s="162">
        <f t="shared" si="209"/>
        <v>45444</v>
      </c>
      <c r="I188" s="162">
        <f t="shared" si="209"/>
        <v>45474</v>
      </c>
      <c r="J188" s="162">
        <f t="shared" si="209"/>
        <v>45505</v>
      </c>
      <c r="K188" s="162">
        <f t="shared" si="209"/>
        <v>45536</v>
      </c>
      <c r="L188" s="162">
        <f t="shared" si="209"/>
        <v>45566</v>
      </c>
      <c r="M188" s="162">
        <f t="shared" si="209"/>
        <v>45597</v>
      </c>
      <c r="N188" s="162">
        <f t="shared" si="209"/>
        <v>45627</v>
      </c>
      <c r="O188" s="162">
        <f t="shared" si="209"/>
        <v>45658</v>
      </c>
      <c r="P188" s="162">
        <f t="shared" si="209"/>
        <v>45689</v>
      </c>
      <c r="Q188" s="162">
        <f t="shared" si="209"/>
        <v>45717</v>
      </c>
      <c r="R188" s="162">
        <f t="shared" si="209"/>
        <v>45748</v>
      </c>
      <c r="S188" s="162">
        <f t="shared" si="209"/>
        <v>45778</v>
      </c>
      <c r="T188" s="162">
        <f t="shared" si="209"/>
        <v>45809</v>
      </c>
      <c r="U188" s="162">
        <f t="shared" si="209"/>
        <v>45839</v>
      </c>
      <c r="V188" s="162">
        <f t="shared" si="209"/>
        <v>45870</v>
      </c>
      <c r="W188" s="162">
        <f t="shared" si="209"/>
        <v>45901</v>
      </c>
      <c r="X188" s="162">
        <f t="shared" si="209"/>
        <v>45931</v>
      </c>
      <c r="Y188" s="162">
        <f t="shared" si="209"/>
        <v>45962</v>
      </c>
      <c r="Z188" s="162">
        <f t="shared" si="209"/>
        <v>45992</v>
      </c>
      <c r="AA188" s="162">
        <f t="shared" si="209"/>
        <v>46023</v>
      </c>
      <c r="AB188" s="162">
        <f t="shared" si="209"/>
        <v>46054</v>
      </c>
      <c r="AC188" s="162">
        <f t="shared" si="209"/>
        <v>46082</v>
      </c>
      <c r="AD188" s="162">
        <f t="shared" si="209"/>
        <v>46113</v>
      </c>
      <c r="AE188" s="162">
        <f t="shared" si="209"/>
        <v>46143</v>
      </c>
      <c r="AF188" s="162">
        <f t="shared" si="209"/>
        <v>46174</v>
      </c>
      <c r="AG188" s="162">
        <f t="shared" si="209"/>
        <v>46204</v>
      </c>
      <c r="AH188" s="162">
        <f t="shared" si="209"/>
        <v>46235</v>
      </c>
      <c r="AI188" s="162">
        <f t="shared" si="209"/>
        <v>46266</v>
      </c>
      <c r="AJ188" s="162">
        <f t="shared" si="209"/>
        <v>46296</v>
      </c>
      <c r="AK188" s="162">
        <f t="shared" si="209"/>
        <v>46327</v>
      </c>
      <c r="AL188" s="162">
        <f t="shared" si="209"/>
        <v>46357</v>
      </c>
      <c r="AM188" s="162">
        <f t="shared" si="209"/>
        <v>46388</v>
      </c>
      <c r="AN188" s="162">
        <f t="shared" si="209"/>
        <v>46419</v>
      </c>
      <c r="AO188" s="162">
        <f t="shared" si="209"/>
        <v>46447</v>
      </c>
      <c r="AP188" s="162">
        <f t="shared" si="209"/>
        <v>46478</v>
      </c>
      <c r="AQ188" s="162">
        <f t="shared" si="209"/>
        <v>46508</v>
      </c>
      <c r="AR188" s="162">
        <f t="shared" si="209"/>
        <v>46539</v>
      </c>
      <c r="AS188" s="162">
        <f t="shared" si="209"/>
        <v>46569</v>
      </c>
      <c r="AT188" s="162">
        <f t="shared" si="209"/>
        <v>46600</v>
      </c>
      <c r="AU188" s="162">
        <f t="shared" si="209"/>
        <v>46631</v>
      </c>
      <c r="AV188" s="162">
        <f t="shared" si="209"/>
        <v>46661</v>
      </c>
      <c r="AW188" s="162">
        <f t="shared" si="209"/>
        <v>46692</v>
      </c>
      <c r="AX188" s="162">
        <f t="shared" si="209"/>
        <v>46722</v>
      </c>
      <c r="AY188" s="162">
        <f t="shared" si="209"/>
        <v>46753</v>
      </c>
      <c r="AZ188" s="162">
        <f t="shared" si="209"/>
        <v>46784</v>
      </c>
      <c r="BA188" s="162">
        <f t="shared" si="209"/>
        <v>46813</v>
      </c>
      <c r="BB188" s="162">
        <f t="shared" si="209"/>
        <v>46844</v>
      </c>
      <c r="BC188" s="162">
        <f t="shared" si="209"/>
        <v>46874</v>
      </c>
      <c r="BD188" s="162">
        <f t="shared" si="209"/>
        <v>46905</v>
      </c>
      <c r="BE188" s="162">
        <f t="shared" si="209"/>
        <v>46935</v>
      </c>
      <c r="BF188" s="162">
        <f t="shared" si="209"/>
        <v>46966</v>
      </c>
      <c r="BG188" s="162">
        <f t="shared" si="209"/>
        <v>46997</v>
      </c>
      <c r="BH188" s="162">
        <f t="shared" si="209"/>
        <v>47027</v>
      </c>
      <c r="BI188" s="162">
        <f t="shared" si="209"/>
        <v>47058</v>
      </c>
      <c r="BJ188" s="162">
        <f t="shared" si="209"/>
        <v>47088</v>
      </c>
      <c r="BK188" s="162">
        <f t="shared" si="209"/>
        <v>47119</v>
      </c>
      <c r="BL188" s="162">
        <f t="shared" si="209"/>
        <v>47150</v>
      </c>
      <c r="BM188" s="162">
        <f t="shared" si="209"/>
        <v>47178</v>
      </c>
      <c r="BN188" s="162">
        <f t="shared" si="209"/>
        <v>47209</v>
      </c>
      <c r="BO188" s="162">
        <f t="shared" si="209"/>
        <v>47239</v>
      </c>
      <c r="BP188" s="162">
        <f t="shared" ref="BP188:CH188" si="210">BP$4</f>
        <v>47270</v>
      </c>
      <c r="BQ188" s="162">
        <f t="shared" si="210"/>
        <v>47300</v>
      </c>
      <c r="BR188" s="162">
        <f t="shared" si="210"/>
        <v>47331</v>
      </c>
      <c r="BS188" s="162">
        <f t="shared" si="210"/>
        <v>47362</v>
      </c>
      <c r="BT188" s="162">
        <f t="shared" si="210"/>
        <v>47392</v>
      </c>
      <c r="BU188" s="162">
        <f t="shared" si="210"/>
        <v>47423</v>
      </c>
      <c r="BV188" s="162">
        <f t="shared" si="210"/>
        <v>47453</v>
      </c>
      <c r="BW188" s="162">
        <f t="shared" si="210"/>
        <v>47484</v>
      </c>
      <c r="BX188" s="162">
        <f t="shared" si="210"/>
        <v>47515</v>
      </c>
      <c r="BY188" s="162">
        <f t="shared" si="210"/>
        <v>47543</v>
      </c>
      <c r="BZ188" s="162">
        <f t="shared" si="210"/>
        <v>47574</v>
      </c>
      <c r="CA188" s="162">
        <f t="shared" si="210"/>
        <v>47604</v>
      </c>
      <c r="CB188" s="162">
        <f t="shared" si="210"/>
        <v>47635</v>
      </c>
      <c r="CC188" s="162">
        <f t="shared" si="210"/>
        <v>47665</v>
      </c>
      <c r="CD188" s="162">
        <f t="shared" si="210"/>
        <v>47696</v>
      </c>
      <c r="CE188" s="162">
        <f t="shared" si="210"/>
        <v>47727</v>
      </c>
      <c r="CF188" s="162">
        <f t="shared" si="210"/>
        <v>47757</v>
      </c>
      <c r="CG188" s="162">
        <f t="shared" si="210"/>
        <v>47788</v>
      </c>
      <c r="CH188" s="163">
        <f t="shared" si="210"/>
        <v>47818</v>
      </c>
    </row>
    <row r="189" spans="1:86" hidden="1" x14ac:dyDescent="0.25">
      <c r="A189" s="110"/>
      <c r="B189" s="281" t="s">
        <v>135</v>
      </c>
      <c r="C189" s="122">
        <f>C157*'YTD PROGRAM SUMMARY'!C40</f>
        <v>0</v>
      </c>
      <c r="D189" s="122">
        <f>D157*'YTD PROGRAM SUMMARY'!D40</f>
        <v>0</v>
      </c>
      <c r="E189" s="122">
        <f>E157*'YTD PROGRAM SUMMARY'!E40</f>
        <v>0</v>
      </c>
      <c r="F189" s="122">
        <f>F157*'YTD PROGRAM SUMMARY'!F40</f>
        <v>0</v>
      </c>
      <c r="G189" s="122">
        <f>G157*'YTD PROGRAM SUMMARY'!G40</f>
        <v>0</v>
      </c>
      <c r="H189" s="122">
        <f>H157*'YTD PROGRAM SUMMARY'!H40</f>
        <v>0</v>
      </c>
      <c r="I189" s="122">
        <f>I157*'YTD PROGRAM SUMMARY'!I40</f>
        <v>0</v>
      </c>
      <c r="J189" s="122">
        <f>J157*'YTD PROGRAM SUMMARY'!J40</f>
        <v>0</v>
      </c>
      <c r="K189" s="122">
        <f>K157*'YTD PROGRAM SUMMARY'!K40</f>
        <v>0</v>
      </c>
      <c r="L189" s="122">
        <f>L157*'YTD PROGRAM SUMMARY'!L40</f>
        <v>0</v>
      </c>
      <c r="M189" s="122">
        <f>M157*'YTD PROGRAM SUMMARY'!M40</f>
        <v>0</v>
      </c>
      <c r="N189" s="122">
        <f>N157*'YTD PROGRAM SUMMARY'!N40</f>
        <v>808.00670899334034</v>
      </c>
      <c r="O189" s="246">
        <f>O157*'YTD PROGRAM SUMMARY'!O40</f>
        <v>0</v>
      </c>
      <c r="P189" s="246">
        <f>P157*'YTD PROGRAM SUMMARY'!P40</f>
        <v>0</v>
      </c>
      <c r="Q189" s="246">
        <f>Q157*'YTD PROGRAM SUMMARY'!Q40</f>
        <v>0</v>
      </c>
      <c r="R189" s="246">
        <f>R157*'YTD PROGRAM SUMMARY'!R40</f>
        <v>0</v>
      </c>
      <c r="S189" s="246">
        <f>S157*'YTD PROGRAM SUMMARY'!S40</f>
        <v>0</v>
      </c>
      <c r="T189" s="246">
        <f>T157*'YTD PROGRAM SUMMARY'!T40</f>
        <v>0</v>
      </c>
      <c r="U189" s="246">
        <f>U157*'YTD PROGRAM SUMMARY'!U40</f>
        <v>0</v>
      </c>
      <c r="V189" s="246">
        <f>V157*'YTD PROGRAM SUMMARY'!V40</f>
        <v>0</v>
      </c>
      <c r="W189" s="246">
        <f>W157*'YTD PROGRAM SUMMARY'!W40</f>
        <v>0</v>
      </c>
      <c r="X189" s="246">
        <f>X157*'YTD PROGRAM SUMMARY'!X40</f>
        <v>0</v>
      </c>
      <c r="Y189" s="246">
        <f>Y157*'YTD PROGRAM SUMMARY'!Y40</f>
        <v>0</v>
      </c>
      <c r="Z189" s="246">
        <f>Z157*'YTD PROGRAM SUMMARY'!Z40</f>
        <v>0</v>
      </c>
      <c r="AA189" s="246">
        <f>AA157*'YTD PROGRAM SUMMARY'!AA40</f>
        <v>0</v>
      </c>
      <c r="AB189" s="246">
        <f>AB157*'YTD PROGRAM SUMMARY'!AB40</f>
        <v>0</v>
      </c>
      <c r="AC189" s="246">
        <f>AC157*'YTD PROGRAM SUMMARY'!AC40</f>
        <v>0</v>
      </c>
      <c r="AD189" s="246">
        <f>AD157*'YTD PROGRAM SUMMARY'!AD40</f>
        <v>0</v>
      </c>
      <c r="AE189" s="246">
        <f>AE157*'YTD PROGRAM SUMMARY'!AE40</f>
        <v>0</v>
      </c>
      <c r="AF189" s="246">
        <f>AF157*'YTD PROGRAM SUMMARY'!AF40</f>
        <v>0</v>
      </c>
      <c r="AG189" s="246">
        <f>AG157*'YTD PROGRAM SUMMARY'!AG40</f>
        <v>0</v>
      </c>
      <c r="AH189" s="246">
        <f>AH157*'YTD PROGRAM SUMMARY'!AH40</f>
        <v>0</v>
      </c>
      <c r="AI189" s="246">
        <f>AI157*'YTD PROGRAM SUMMARY'!AI40</f>
        <v>0</v>
      </c>
      <c r="AJ189" s="246">
        <f>AJ157*'YTD PROGRAM SUMMARY'!AJ40</f>
        <v>0</v>
      </c>
      <c r="AK189" s="246">
        <f>AK157*'YTD PROGRAM SUMMARY'!AK40</f>
        <v>0</v>
      </c>
      <c r="AL189" s="246">
        <f>AL157*'YTD PROGRAM SUMMARY'!AL40</f>
        <v>0</v>
      </c>
      <c r="AM189" s="246">
        <f>AM157*'YTD PROGRAM SUMMARY'!AM40</f>
        <v>0</v>
      </c>
      <c r="AN189" s="246">
        <f>AN157*'YTD PROGRAM SUMMARY'!AN40</f>
        <v>0</v>
      </c>
      <c r="AO189" s="246">
        <f>AO157*'YTD PROGRAM SUMMARY'!AO40</f>
        <v>0</v>
      </c>
      <c r="AP189" s="246">
        <f>AP157*'YTD PROGRAM SUMMARY'!AP40</f>
        <v>0</v>
      </c>
      <c r="AQ189" s="246">
        <f>AQ157*'YTD PROGRAM SUMMARY'!AQ40</f>
        <v>0</v>
      </c>
      <c r="AR189" s="246">
        <f>AR157*'YTD PROGRAM SUMMARY'!AR40</f>
        <v>0</v>
      </c>
      <c r="AS189" s="246">
        <f>AS157*'YTD PROGRAM SUMMARY'!AS40</f>
        <v>0</v>
      </c>
      <c r="AT189" s="246">
        <f>AT157*'YTD PROGRAM SUMMARY'!AT40</f>
        <v>0</v>
      </c>
      <c r="AU189" s="246">
        <f>AU157*'YTD PROGRAM SUMMARY'!AU40</f>
        <v>0</v>
      </c>
      <c r="AV189" s="246">
        <f>AV157*'YTD PROGRAM SUMMARY'!AV40</f>
        <v>0</v>
      </c>
      <c r="AW189" s="246">
        <f>AW157*'YTD PROGRAM SUMMARY'!AW40</f>
        <v>0</v>
      </c>
      <c r="AX189" s="246">
        <f>AX157*'YTD PROGRAM SUMMARY'!AX40</f>
        <v>0</v>
      </c>
      <c r="AY189" s="246">
        <f>AY157*'YTD PROGRAM SUMMARY'!AY40</f>
        <v>0</v>
      </c>
      <c r="AZ189" s="246">
        <f>AZ157*'YTD PROGRAM SUMMARY'!AZ40</f>
        <v>0</v>
      </c>
      <c r="BA189" s="246">
        <f>BA157*'YTD PROGRAM SUMMARY'!BA40</f>
        <v>0</v>
      </c>
      <c r="BB189" s="246">
        <f>BB157*'YTD PROGRAM SUMMARY'!BB40</f>
        <v>0</v>
      </c>
      <c r="BC189" s="246">
        <f>BC157*'YTD PROGRAM SUMMARY'!BC40</f>
        <v>0</v>
      </c>
      <c r="BD189" s="246">
        <f>BD157*'YTD PROGRAM SUMMARY'!BD40</f>
        <v>0</v>
      </c>
      <c r="BE189" s="246">
        <f>BE157*'YTD PROGRAM SUMMARY'!BE40</f>
        <v>0</v>
      </c>
      <c r="BF189" s="246">
        <f>BF157*'YTD PROGRAM SUMMARY'!BF40</f>
        <v>0</v>
      </c>
      <c r="BG189" s="246">
        <f>BG157*'YTD PROGRAM SUMMARY'!BG40</f>
        <v>0</v>
      </c>
      <c r="BH189" s="246">
        <f>BH157*'YTD PROGRAM SUMMARY'!BH40</f>
        <v>0</v>
      </c>
      <c r="BI189" s="246">
        <f>BI157*'YTD PROGRAM SUMMARY'!BI40</f>
        <v>0</v>
      </c>
      <c r="BJ189" s="246">
        <f>BJ157*'YTD PROGRAM SUMMARY'!BJ40</f>
        <v>0</v>
      </c>
      <c r="BK189" s="246">
        <f>BK157*'YTD PROGRAM SUMMARY'!BK40</f>
        <v>0</v>
      </c>
      <c r="BL189" s="246">
        <f>BL157*'YTD PROGRAM SUMMARY'!BL40</f>
        <v>0</v>
      </c>
      <c r="BM189" s="246">
        <f>BM157*'YTD PROGRAM SUMMARY'!BM40</f>
        <v>0</v>
      </c>
      <c r="BN189" s="246">
        <f>BN157*'YTD PROGRAM SUMMARY'!BN40</f>
        <v>0</v>
      </c>
      <c r="BO189" s="246">
        <f>BO157*'YTD PROGRAM SUMMARY'!BO40</f>
        <v>0</v>
      </c>
      <c r="BP189" s="246">
        <f>BP157*'YTD PROGRAM SUMMARY'!BP40</f>
        <v>0</v>
      </c>
      <c r="BQ189" s="246">
        <f>BQ157*'YTD PROGRAM SUMMARY'!BQ40</f>
        <v>0</v>
      </c>
      <c r="BR189" s="246">
        <f>BR157*'YTD PROGRAM SUMMARY'!BR40</f>
        <v>0</v>
      </c>
      <c r="BS189" s="246">
        <f>BS157*'YTD PROGRAM SUMMARY'!BS40</f>
        <v>0</v>
      </c>
      <c r="BT189" s="246">
        <f>BT157*'YTD PROGRAM SUMMARY'!BT40</f>
        <v>0</v>
      </c>
      <c r="BU189" s="246">
        <f>BU157*'YTD PROGRAM SUMMARY'!BU40</f>
        <v>0</v>
      </c>
      <c r="BV189" s="246">
        <f>BV157*'YTD PROGRAM SUMMARY'!BV40</f>
        <v>0</v>
      </c>
      <c r="BW189" s="246">
        <f>BW157*'YTD PROGRAM SUMMARY'!BW40</f>
        <v>0</v>
      </c>
      <c r="BX189" s="246">
        <f>BX157*'YTD PROGRAM SUMMARY'!BX40</f>
        <v>0</v>
      </c>
      <c r="BY189" s="246">
        <f>BY157*'YTD PROGRAM SUMMARY'!BY40</f>
        <v>0</v>
      </c>
      <c r="BZ189" s="246">
        <f>BZ157*'YTD PROGRAM SUMMARY'!BZ40</f>
        <v>0</v>
      </c>
      <c r="CA189" s="246">
        <f>CA157*'YTD PROGRAM SUMMARY'!CA40</f>
        <v>0</v>
      </c>
      <c r="CB189" s="246">
        <f>CB157*'YTD PROGRAM SUMMARY'!CB40</f>
        <v>0</v>
      </c>
      <c r="CC189" s="246">
        <f>CC157*'YTD PROGRAM SUMMARY'!CC40</f>
        <v>0</v>
      </c>
      <c r="CD189" s="246">
        <f>CD157*'YTD PROGRAM SUMMARY'!CD40</f>
        <v>0</v>
      </c>
      <c r="CE189" s="246">
        <f>CE157*'YTD PROGRAM SUMMARY'!CE40</f>
        <v>0</v>
      </c>
      <c r="CF189" s="246">
        <f>CF157*'YTD PROGRAM SUMMARY'!CF40</f>
        <v>0</v>
      </c>
      <c r="CG189" s="246">
        <f>CG157*'YTD PROGRAM SUMMARY'!CG40</f>
        <v>0</v>
      </c>
      <c r="CH189" s="247">
        <f>CH157*'YTD PROGRAM SUMMARY'!CH40</f>
        <v>0</v>
      </c>
    </row>
    <row r="190" spans="1:86" ht="15.75" hidden="1" thickBot="1" x14ac:dyDescent="0.3">
      <c r="A190" s="110"/>
      <c r="B190" s="91" t="s">
        <v>136</v>
      </c>
      <c r="C190" s="115">
        <f>C176*'YTD PROGRAM SUMMARY'!C40</f>
        <v>0</v>
      </c>
      <c r="D190" s="115">
        <f>D176*'YTD PROGRAM SUMMARY'!D40</f>
        <v>0</v>
      </c>
      <c r="E190" s="115">
        <f>E176*'YTD PROGRAM SUMMARY'!E40</f>
        <v>0</v>
      </c>
      <c r="F190" s="115">
        <f>F176*'YTD PROGRAM SUMMARY'!F40</f>
        <v>0</v>
      </c>
      <c r="G190" s="115">
        <f>G176*'YTD PROGRAM SUMMARY'!G40</f>
        <v>0</v>
      </c>
      <c r="H190" s="115">
        <f>H176*'YTD PROGRAM SUMMARY'!H40</f>
        <v>0</v>
      </c>
      <c r="I190" s="115">
        <f>I176*'YTD PROGRAM SUMMARY'!I40</f>
        <v>0</v>
      </c>
      <c r="J190" s="115">
        <f>J176*'YTD PROGRAM SUMMARY'!J40</f>
        <v>0</v>
      </c>
      <c r="K190" s="115">
        <f>K176*'YTD PROGRAM SUMMARY'!K40</f>
        <v>0</v>
      </c>
      <c r="L190" s="115">
        <f>L176*'YTD PROGRAM SUMMARY'!L40</f>
        <v>0</v>
      </c>
      <c r="M190" s="115">
        <f>M176*'YTD PROGRAM SUMMARY'!M40</f>
        <v>0</v>
      </c>
      <c r="N190" s="115">
        <f>N176*'YTD PROGRAM SUMMARY'!N40</f>
        <v>54.003013370417605</v>
      </c>
      <c r="O190" s="238">
        <f>O176*'YTD PROGRAM SUMMARY'!O40</f>
        <v>0</v>
      </c>
      <c r="P190" s="238">
        <f>P176*'YTD PROGRAM SUMMARY'!P40</f>
        <v>0</v>
      </c>
      <c r="Q190" s="238">
        <f>Q176*'YTD PROGRAM SUMMARY'!Q40</f>
        <v>0</v>
      </c>
      <c r="R190" s="238">
        <f>R176*'YTD PROGRAM SUMMARY'!R40</f>
        <v>0</v>
      </c>
      <c r="S190" s="238">
        <f>S176*'YTD PROGRAM SUMMARY'!S40</f>
        <v>0</v>
      </c>
      <c r="T190" s="238">
        <f>T176*'YTD PROGRAM SUMMARY'!T40</f>
        <v>0</v>
      </c>
      <c r="U190" s="238">
        <f>U176*'YTD PROGRAM SUMMARY'!U40</f>
        <v>0</v>
      </c>
      <c r="V190" s="238">
        <f>V176*'YTD PROGRAM SUMMARY'!V40</f>
        <v>0</v>
      </c>
      <c r="W190" s="238">
        <f>W176*'YTD PROGRAM SUMMARY'!W40</f>
        <v>0</v>
      </c>
      <c r="X190" s="238">
        <f>X176*'YTD PROGRAM SUMMARY'!X40</f>
        <v>0</v>
      </c>
      <c r="Y190" s="238">
        <f>Y176*'YTD PROGRAM SUMMARY'!Y40</f>
        <v>0</v>
      </c>
      <c r="Z190" s="238">
        <f>Z176*'YTD PROGRAM SUMMARY'!Z40</f>
        <v>0</v>
      </c>
      <c r="AA190" s="238">
        <f>AA176*'YTD PROGRAM SUMMARY'!AA40</f>
        <v>0</v>
      </c>
      <c r="AB190" s="238">
        <f>AB176*'YTD PROGRAM SUMMARY'!AB40</f>
        <v>0</v>
      </c>
      <c r="AC190" s="238">
        <f>AC176*'YTD PROGRAM SUMMARY'!AC40</f>
        <v>0</v>
      </c>
      <c r="AD190" s="238">
        <f>AD176*'YTD PROGRAM SUMMARY'!AD40</f>
        <v>0</v>
      </c>
      <c r="AE190" s="238">
        <f>AE176*'YTD PROGRAM SUMMARY'!AE40</f>
        <v>0</v>
      </c>
      <c r="AF190" s="238">
        <f>AF176*'YTD PROGRAM SUMMARY'!AF40</f>
        <v>0</v>
      </c>
      <c r="AG190" s="238">
        <f>AG176*'YTD PROGRAM SUMMARY'!AG40</f>
        <v>0</v>
      </c>
      <c r="AH190" s="238">
        <f>AH176*'YTD PROGRAM SUMMARY'!AH40</f>
        <v>0</v>
      </c>
      <c r="AI190" s="238">
        <f>AI176*'YTD PROGRAM SUMMARY'!AI40</f>
        <v>0</v>
      </c>
      <c r="AJ190" s="238">
        <f>AJ176*'YTD PROGRAM SUMMARY'!AJ40</f>
        <v>0</v>
      </c>
      <c r="AK190" s="238">
        <f>AK176*'YTD PROGRAM SUMMARY'!AK40</f>
        <v>0</v>
      </c>
      <c r="AL190" s="238">
        <f>AL176*'YTD PROGRAM SUMMARY'!AL40</f>
        <v>0</v>
      </c>
      <c r="AM190" s="238">
        <f>AM176*'YTD PROGRAM SUMMARY'!AM40</f>
        <v>0</v>
      </c>
      <c r="AN190" s="238">
        <f>AN176*'YTD PROGRAM SUMMARY'!AN40</f>
        <v>0</v>
      </c>
      <c r="AO190" s="238">
        <f>AO176*'YTD PROGRAM SUMMARY'!AO40</f>
        <v>0</v>
      </c>
      <c r="AP190" s="238">
        <f>AP176*'YTD PROGRAM SUMMARY'!AP40</f>
        <v>0</v>
      </c>
      <c r="AQ190" s="238">
        <f>AQ176*'YTD PROGRAM SUMMARY'!AQ40</f>
        <v>0</v>
      </c>
      <c r="AR190" s="238">
        <f>AR176*'YTD PROGRAM SUMMARY'!AR40</f>
        <v>0</v>
      </c>
      <c r="AS190" s="238">
        <f>AS176*'YTD PROGRAM SUMMARY'!AS40</f>
        <v>0</v>
      </c>
      <c r="AT190" s="238">
        <f>AT176*'YTD PROGRAM SUMMARY'!AT40</f>
        <v>0</v>
      </c>
      <c r="AU190" s="238">
        <f>AU176*'YTD PROGRAM SUMMARY'!AU40</f>
        <v>0</v>
      </c>
      <c r="AV190" s="238">
        <f>AV176*'YTD PROGRAM SUMMARY'!AV40</f>
        <v>0</v>
      </c>
      <c r="AW190" s="238">
        <f>AW176*'YTD PROGRAM SUMMARY'!AW40</f>
        <v>0</v>
      </c>
      <c r="AX190" s="238">
        <f>AX176*'YTD PROGRAM SUMMARY'!AX40</f>
        <v>0</v>
      </c>
      <c r="AY190" s="238">
        <f>AY176*'YTD PROGRAM SUMMARY'!AY40</f>
        <v>0</v>
      </c>
      <c r="AZ190" s="238">
        <f>AZ176*'YTD PROGRAM SUMMARY'!AZ40</f>
        <v>0</v>
      </c>
      <c r="BA190" s="238">
        <f>BA176*'YTD PROGRAM SUMMARY'!BA40</f>
        <v>0</v>
      </c>
      <c r="BB190" s="238">
        <f>BB176*'YTD PROGRAM SUMMARY'!BB40</f>
        <v>0</v>
      </c>
      <c r="BC190" s="238">
        <f>BC176*'YTD PROGRAM SUMMARY'!BC40</f>
        <v>0</v>
      </c>
      <c r="BD190" s="238">
        <f>BD176*'YTD PROGRAM SUMMARY'!BD40</f>
        <v>0</v>
      </c>
      <c r="BE190" s="238">
        <f>BE176*'YTD PROGRAM SUMMARY'!BE40</f>
        <v>0</v>
      </c>
      <c r="BF190" s="238">
        <f>BF176*'YTD PROGRAM SUMMARY'!BF40</f>
        <v>0</v>
      </c>
      <c r="BG190" s="238">
        <f>BG176*'YTD PROGRAM SUMMARY'!BG40</f>
        <v>0</v>
      </c>
      <c r="BH190" s="238">
        <f>BH176*'YTD PROGRAM SUMMARY'!BH40</f>
        <v>0</v>
      </c>
      <c r="BI190" s="238">
        <f>BI176*'YTD PROGRAM SUMMARY'!BI40</f>
        <v>0</v>
      </c>
      <c r="BJ190" s="238">
        <f>BJ176*'YTD PROGRAM SUMMARY'!BJ40</f>
        <v>0</v>
      </c>
      <c r="BK190" s="238">
        <f>BK176*'YTD PROGRAM SUMMARY'!BK40</f>
        <v>0</v>
      </c>
      <c r="BL190" s="238">
        <f>BL176*'YTD PROGRAM SUMMARY'!BL40</f>
        <v>0</v>
      </c>
      <c r="BM190" s="238">
        <f>BM176*'YTD PROGRAM SUMMARY'!BM40</f>
        <v>0</v>
      </c>
      <c r="BN190" s="238">
        <f>BN176*'YTD PROGRAM SUMMARY'!BN40</f>
        <v>0</v>
      </c>
      <c r="BO190" s="238">
        <f>BO176*'YTD PROGRAM SUMMARY'!BO40</f>
        <v>0</v>
      </c>
      <c r="BP190" s="238">
        <f>BP176*'YTD PROGRAM SUMMARY'!BP40</f>
        <v>0</v>
      </c>
      <c r="BQ190" s="238">
        <f>BQ176*'YTD PROGRAM SUMMARY'!BQ40</f>
        <v>0</v>
      </c>
      <c r="BR190" s="238">
        <f>BR176*'YTD PROGRAM SUMMARY'!BR40</f>
        <v>0</v>
      </c>
      <c r="BS190" s="238">
        <f>BS176*'YTD PROGRAM SUMMARY'!BS40</f>
        <v>0</v>
      </c>
      <c r="BT190" s="238">
        <f>BT176*'YTD PROGRAM SUMMARY'!BT40</f>
        <v>0</v>
      </c>
      <c r="BU190" s="238">
        <f>BU176*'YTD PROGRAM SUMMARY'!BU40</f>
        <v>0</v>
      </c>
      <c r="BV190" s="238">
        <f>BV176*'YTD PROGRAM SUMMARY'!BV40</f>
        <v>0</v>
      </c>
      <c r="BW190" s="238">
        <f>BW176*'YTD PROGRAM SUMMARY'!BW40</f>
        <v>0</v>
      </c>
      <c r="BX190" s="238">
        <f>BX176*'YTD PROGRAM SUMMARY'!BX40</f>
        <v>0</v>
      </c>
      <c r="BY190" s="238">
        <f>BY176*'YTD PROGRAM SUMMARY'!BY40</f>
        <v>0</v>
      </c>
      <c r="BZ190" s="238">
        <f>BZ176*'YTD PROGRAM SUMMARY'!BZ40</f>
        <v>0</v>
      </c>
      <c r="CA190" s="238">
        <f>CA176*'YTD PROGRAM SUMMARY'!CA40</f>
        <v>0</v>
      </c>
      <c r="CB190" s="238">
        <f>CB176*'YTD PROGRAM SUMMARY'!CB40</f>
        <v>0</v>
      </c>
      <c r="CC190" s="238">
        <f>CC176*'YTD PROGRAM SUMMARY'!CC40</f>
        <v>0</v>
      </c>
      <c r="CD190" s="238">
        <f>CD176*'YTD PROGRAM SUMMARY'!CD40</f>
        <v>0</v>
      </c>
      <c r="CE190" s="238">
        <f>CE176*'YTD PROGRAM SUMMARY'!CE40</f>
        <v>0</v>
      </c>
      <c r="CF190" s="238">
        <f>CF176*'YTD PROGRAM SUMMARY'!CF40</f>
        <v>0</v>
      </c>
      <c r="CG190" s="238">
        <f>CG176*'YTD PROGRAM SUMMARY'!CG40</f>
        <v>0</v>
      </c>
      <c r="CH190" s="239">
        <f>CH176*'YTD PROGRAM SUMMARY'!CH40</f>
        <v>0</v>
      </c>
    </row>
    <row r="191" spans="1:86" hidden="1" x14ac:dyDescent="0.25">
      <c r="A191" s="110"/>
      <c r="B191" s="281" t="s">
        <v>137</v>
      </c>
      <c r="C191" s="116">
        <f t="shared" ref="C191" si="211">IFERROR(C189/C73,0)</f>
        <v>0</v>
      </c>
      <c r="D191" s="116">
        <f t="shared" ref="D191:N191" si="212">IFERROR(D189/D73,0)</f>
        <v>0</v>
      </c>
      <c r="E191" s="116">
        <f t="shared" si="212"/>
        <v>0</v>
      </c>
      <c r="F191" s="116">
        <f t="shared" si="212"/>
        <v>0</v>
      </c>
      <c r="G191" s="116">
        <f t="shared" si="212"/>
        <v>0</v>
      </c>
      <c r="H191" s="116">
        <f t="shared" si="212"/>
        <v>0</v>
      </c>
      <c r="I191" s="116">
        <f t="shared" si="212"/>
        <v>0</v>
      </c>
      <c r="J191" s="116">
        <f t="shared" si="212"/>
        <v>0</v>
      </c>
      <c r="K191" s="116">
        <f t="shared" si="212"/>
        <v>0</v>
      </c>
      <c r="L191" s="116">
        <f t="shared" si="212"/>
        <v>0</v>
      </c>
      <c r="M191" s="116">
        <f t="shared" si="212"/>
        <v>0</v>
      </c>
      <c r="N191" s="116">
        <f t="shared" si="212"/>
        <v>8.8980043378317393E-3</v>
      </c>
      <c r="O191" s="240">
        <f>IFERROR(O189/O73,0)</f>
        <v>0</v>
      </c>
      <c r="P191" s="240">
        <f t="shared" ref="P191:Y191" si="213">IFERROR(P189/P73,0)</f>
        <v>0</v>
      </c>
      <c r="Q191" s="240">
        <f t="shared" si="213"/>
        <v>0</v>
      </c>
      <c r="R191" s="240">
        <f t="shared" si="213"/>
        <v>0</v>
      </c>
      <c r="S191" s="240">
        <f t="shared" si="213"/>
        <v>0</v>
      </c>
      <c r="T191" s="240">
        <f t="shared" si="213"/>
        <v>0</v>
      </c>
      <c r="U191" s="240">
        <f t="shared" si="213"/>
        <v>0</v>
      </c>
      <c r="V191" s="240">
        <f t="shared" si="213"/>
        <v>0</v>
      </c>
      <c r="W191" s="240">
        <f t="shared" si="213"/>
        <v>0</v>
      </c>
      <c r="X191" s="240">
        <f t="shared" si="213"/>
        <v>0</v>
      </c>
      <c r="Y191" s="240">
        <f t="shared" si="213"/>
        <v>0</v>
      </c>
      <c r="Z191" s="240">
        <f>IFERROR(Z189/Z80,0)</f>
        <v>0</v>
      </c>
      <c r="AA191" s="240">
        <f>IFERROR(AA189/AA73,0)</f>
        <v>0</v>
      </c>
      <c r="AB191" s="240">
        <f t="shared" ref="AB191:AK191" si="214">IFERROR(AB189/AB73,0)</f>
        <v>0</v>
      </c>
      <c r="AC191" s="240">
        <f t="shared" si="214"/>
        <v>0</v>
      </c>
      <c r="AD191" s="240">
        <f t="shared" si="214"/>
        <v>0</v>
      </c>
      <c r="AE191" s="240">
        <f t="shared" si="214"/>
        <v>0</v>
      </c>
      <c r="AF191" s="240">
        <f t="shared" si="214"/>
        <v>0</v>
      </c>
      <c r="AG191" s="240">
        <f t="shared" si="214"/>
        <v>0</v>
      </c>
      <c r="AH191" s="240">
        <f t="shared" si="214"/>
        <v>0</v>
      </c>
      <c r="AI191" s="240">
        <f t="shared" si="214"/>
        <v>0</v>
      </c>
      <c r="AJ191" s="240">
        <f t="shared" si="214"/>
        <v>0</v>
      </c>
      <c r="AK191" s="240">
        <f t="shared" si="214"/>
        <v>0</v>
      </c>
      <c r="AL191" s="240">
        <f>IFERROR(AL189/AL80,0)</f>
        <v>0</v>
      </c>
      <c r="AM191" s="240">
        <f>IFERROR(AM189/AM73,0)</f>
        <v>0</v>
      </c>
      <c r="AN191" s="240">
        <f t="shared" ref="AN191:AW191" si="215">IFERROR(AN189/AN73,0)</f>
        <v>0</v>
      </c>
      <c r="AO191" s="240">
        <f t="shared" si="215"/>
        <v>0</v>
      </c>
      <c r="AP191" s="240">
        <f t="shared" si="215"/>
        <v>0</v>
      </c>
      <c r="AQ191" s="240">
        <f t="shared" si="215"/>
        <v>0</v>
      </c>
      <c r="AR191" s="240">
        <f t="shared" si="215"/>
        <v>0</v>
      </c>
      <c r="AS191" s="240">
        <f t="shared" si="215"/>
        <v>0</v>
      </c>
      <c r="AT191" s="240">
        <f t="shared" si="215"/>
        <v>0</v>
      </c>
      <c r="AU191" s="240">
        <f t="shared" si="215"/>
        <v>0</v>
      </c>
      <c r="AV191" s="240">
        <f t="shared" si="215"/>
        <v>0</v>
      </c>
      <c r="AW191" s="240">
        <f t="shared" si="215"/>
        <v>0</v>
      </c>
      <c r="AX191" s="240">
        <f>IFERROR(AX189/AX80,0)</f>
        <v>0</v>
      </c>
      <c r="AY191" s="240">
        <f>IFERROR(AY189/AY73,0)</f>
        <v>0</v>
      </c>
      <c r="AZ191" s="240">
        <f t="shared" ref="AZ191:BI191" si="216">IFERROR(AZ189/AZ73,0)</f>
        <v>0</v>
      </c>
      <c r="BA191" s="240">
        <f t="shared" si="216"/>
        <v>0</v>
      </c>
      <c r="BB191" s="240">
        <f t="shared" si="216"/>
        <v>0</v>
      </c>
      <c r="BC191" s="240">
        <f t="shared" si="216"/>
        <v>0</v>
      </c>
      <c r="BD191" s="240">
        <f t="shared" si="216"/>
        <v>0</v>
      </c>
      <c r="BE191" s="240">
        <f t="shared" si="216"/>
        <v>0</v>
      </c>
      <c r="BF191" s="240">
        <f t="shared" si="216"/>
        <v>0</v>
      </c>
      <c r="BG191" s="240">
        <f t="shared" si="216"/>
        <v>0</v>
      </c>
      <c r="BH191" s="240">
        <f t="shared" si="216"/>
        <v>0</v>
      </c>
      <c r="BI191" s="240">
        <f t="shared" si="216"/>
        <v>0</v>
      </c>
      <c r="BJ191" s="240">
        <f>IFERROR(BJ189/BJ80,0)</f>
        <v>0</v>
      </c>
      <c r="BK191" s="240">
        <f>IFERROR(BK189/BK73,0)</f>
        <v>0</v>
      </c>
      <c r="BL191" s="240">
        <f t="shared" ref="BL191:BU191" si="217">IFERROR(BL189/BL73,0)</f>
        <v>0</v>
      </c>
      <c r="BM191" s="240">
        <f t="shared" si="217"/>
        <v>0</v>
      </c>
      <c r="BN191" s="240">
        <f t="shared" si="217"/>
        <v>0</v>
      </c>
      <c r="BO191" s="240">
        <f t="shared" si="217"/>
        <v>0</v>
      </c>
      <c r="BP191" s="240">
        <f t="shared" si="217"/>
        <v>0</v>
      </c>
      <c r="BQ191" s="240">
        <f t="shared" si="217"/>
        <v>0</v>
      </c>
      <c r="BR191" s="240">
        <f t="shared" si="217"/>
        <v>0</v>
      </c>
      <c r="BS191" s="240">
        <f t="shared" si="217"/>
        <v>0</v>
      </c>
      <c r="BT191" s="240">
        <f t="shared" si="217"/>
        <v>0</v>
      </c>
      <c r="BU191" s="240">
        <f t="shared" si="217"/>
        <v>0</v>
      </c>
      <c r="BV191" s="240">
        <f>IFERROR(BV189/BV80,0)</f>
        <v>0</v>
      </c>
      <c r="BW191" s="240">
        <f>IFERROR(BW189/BW73,0)</f>
        <v>0</v>
      </c>
      <c r="BX191" s="240">
        <f t="shared" ref="BX191:CG191" si="218">IFERROR(BX189/BX73,0)</f>
        <v>0</v>
      </c>
      <c r="BY191" s="240">
        <f t="shared" si="218"/>
        <v>0</v>
      </c>
      <c r="BZ191" s="240">
        <f t="shared" si="218"/>
        <v>0</v>
      </c>
      <c r="CA191" s="240">
        <f t="shared" si="218"/>
        <v>0</v>
      </c>
      <c r="CB191" s="240">
        <f t="shared" si="218"/>
        <v>0</v>
      </c>
      <c r="CC191" s="240">
        <f t="shared" si="218"/>
        <v>0</v>
      </c>
      <c r="CD191" s="240">
        <f t="shared" si="218"/>
        <v>0</v>
      </c>
      <c r="CE191" s="240">
        <f t="shared" si="218"/>
        <v>0</v>
      </c>
      <c r="CF191" s="240">
        <f t="shared" si="218"/>
        <v>0</v>
      </c>
      <c r="CG191" s="240">
        <f t="shared" si="218"/>
        <v>0</v>
      </c>
      <c r="CH191" s="248">
        <f>IFERROR(CH189/CH80,0)</f>
        <v>0</v>
      </c>
    </row>
    <row r="192" spans="1:86" ht="15.75" hidden="1" thickBot="1" x14ac:dyDescent="0.3">
      <c r="A192" s="110"/>
      <c r="B192" s="91" t="s">
        <v>138</v>
      </c>
      <c r="C192" s="117">
        <f t="shared" ref="C192" si="219">IFERROR(C190/C73,0)</f>
        <v>0</v>
      </c>
      <c r="D192" s="117">
        <f t="shared" ref="D192:N192" si="220">IFERROR(D190/D73,0)</f>
        <v>0</v>
      </c>
      <c r="E192" s="117">
        <f t="shared" si="220"/>
        <v>0</v>
      </c>
      <c r="F192" s="117">
        <f t="shared" si="220"/>
        <v>0</v>
      </c>
      <c r="G192" s="117">
        <f t="shared" si="220"/>
        <v>0</v>
      </c>
      <c r="H192" s="117">
        <f t="shared" si="220"/>
        <v>0</v>
      </c>
      <c r="I192" s="117">
        <f t="shared" si="220"/>
        <v>0</v>
      </c>
      <c r="J192" s="117">
        <f t="shared" si="220"/>
        <v>0</v>
      </c>
      <c r="K192" s="117">
        <f t="shared" si="220"/>
        <v>0</v>
      </c>
      <c r="L192" s="117">
        <f t="shared" si="220"/>
        <v>0</v>
      </c>
      <c r="M192" s="117">
        <f t="shared" si="220"/>
        <v>0</v>
      </c>
      <c r="N192" s="117">
        <f t="shared" si="220"/>
        <v>5.9469685322863046E-4</v>
      </c>
      <c r="O192" s="241">
        <f>IFERROR(O190/O73,0)</f>
        <v>0</v>
      </c>
      <c r="P192" s="241">
        <f t="shared" ref="P192:Y192" si="221">IFERROR(P190/P73,0)</f>
        <v>0</v>
      </c>
      <c r="Q192" s="241">
        <f t="shared" si="221"/>
        <v>0</v>
      </c>
      <c r="R192" s="241">
        <f t="shared" si="221"/>
        <v>0</v>
      </c>
      <c r="S192" s="241">
        <f t="shared" si="221"/>
        <v>0</v>
      </c>
      <c r="T192" s="241">
        <f t="shared" si="221"/>
        <v>0</v>
      </c>
      <c r="U192" s="241">
        <f t="shared" si="221"/>
        <v>0</v>
      </c>
      <c r="V192" s="241">
        <f t="shared" si="221"/>
        <v>0</v>
      </c>
      <c r="W192" s="241">
        <f t="shared" si="221"/>
        <v>0</v>
      </c>
      <c r="X192" s="241">
        <f t="shared" si="221"/>
        <v>0</v>
      </c>
      <c r="Y192" s="241">
        <f t="shared" si="221"/>
        <v>0</v>
      </c>
      <c r="Z192" s="241">
        <f>IFERROR(Z190/Z81,0)</f>
        <v>0</v>
      </c>
      <c r="AA192" s="241">
        <f>IFERROR(AA190/AA73,0)</f>
        <v>0</v>
      </c>
      <c r="AB192" s="241">
        <f t="shared" ref="AB192:AK192" si="222">IFERROR(AB190/AB73,0)</f>
        <v>0</v>
      </c>
      <c r="AC192" s="241">
        <f t="shared" si="222"/>
        <v>0</v>
      </c>
      <c r="AD192" s="241">
        <f t="shared" si="222"/>
        <v>0</v>
      </c>
      <c r="AE192" s="241">
        <f t="shared" si="222"/>
        <v>0</v>
      </c>
      <c r="AF192" s="241">
        <f t="shared" si="222"/>
        <v>0</v>
      </c>
      <c r="AG192" s="241">
        <f t="shared" si="222"/>
        <v>0</v>
      </c>
      <c r="AH192" s="241">
        <f t="shared" si="222"/>
        <v>0</v>
      </c>
      <c r="AI192" s="241">
        <f t="shared" si="222"/>
        <v>0</v>
      </c>
      <c r="AJ192" s="241">
        <f t="shared" si="222"/>
        <v>0</v>
      </c>
      <c r="AK192" s="241">
        <f t="shared" si="222"/>
        <v>0</v>
      </c>
      <c r="AL192" s="241">
        <f>IFERROR(AL190/AL81,0)</f>
        <v>0</v>
      </c>
      <c r="AM192" s="241">
        <f>IFERROR(AM190/AM73,0)</f>
        <v>0</v>
      </c>
      <c r="AN192" s="241">
        <f t="shared" ref="AN192:AW192" si="223">IFERROR(AN190/AN73,0)</f>
        <v>0</v>
      </c>
      <c r="AO192" s="241">
        <f t="shared" si="223"/>
        <v>0</v>
      </c>
      <c r="AP192" s="241">
        <f t="shared" si="223"/>
        <v>0</v>
      </c>
      <c r="AQ192" s="241">
        <f t="shared" si="223"/>
        <v>0</v>
      </c>
      <c r="AR192" s="241">
        <f t="shared" si="223"/>
        <v>0</v>
      </c>
      <c r="AS192" s="241">
        <f t="shared" si="223"/>
        <v>0</v>
      </c>
      <c r="AT192" s="241">
        <f t="shared" si="223"/>
        <v>0</v>
      </c>
      <c r="AU192" s="241">
        <f t="shared" si="223"/>
        <v>0</v>
      </c>
      <c r="AV192" s="241">
        <f t="shared" si="223"/>
        <v>0</v>
      </c>
      <c r="AW192" s="241">
        <f t="shared" si="223"/>
        <v>0</v>
      </c>
      <c r="AX192" s="241">
        <f>IFERROR(AX190/AX81,0)</f>
        <v>0</v>
      </c>
      <c r="AY192" s="241">
        <f>IFERROR(AY190/AY73,0)</f>
        <v>0</v>
      </c>
      <c r="AZ192" s="241">
        <f t="shared" ref="AZ192:BI192" si="224">IFERROR(AZ190/AZ73,0)</f>
        <v>0</v>
      </c>
      <c r="BA192" s="241">
        <f t="shared" si="224"/>
        <v>0</v>
      </c>
      <c r="BB192" s="241">
        <f t="shared" si="224"/>
        <v>0</v>
      </c>
      <c r="BC192" s="241">
        <f t="shared" si="224"/>
        <v>0</v>
      </c>
      <c r="BD192" s="241">
        <f t="shared" si="224"/>
        <v>0</v>
      </c>
      <c r="BE192" s="241">
        <f t="shared" si="224"/>
        <v>0</v>
      </c>
      <c r="BF192" s="241">
        <f t="shared" si="224"/>
        <v>0</v>
      </c>
      <c r="BG192" s="241">
        <f t="shared" si="224"/>
        <v>0</v>
      </c>
      <c r="BH192" s="241">
        <f t="shared" si="224"/>
        <v>0</v>
      </c>
      <c r="BI192" s="241">
        <f t="shared" si="224"/>
        <v>0</v>
      </c>
      <c r="BJ192" s="241">
        <f>IFERROR(BJ190/BJ81,0)</f>
        <v>0</v>
      </c>
      <c r="BK192" s="241">
        <f>IFERROR(BK190/BK73,0)</f>
        <v>0</v>
      </c>
      <c r="BL192" s="241">
        <f t="shared" ref="BL192:BU192" si="225">IFERROR(BL190/BL73,0)</f>
        <v>0</v>
      </c>
      <c r="BM192" s="241">
        <f t="shared" si="225"/>
        <v>0</v>
      </c>
      <c r="BN192" s="241">
        <f t="shared" si="225"/>
        <v>0</v>
      </c>
      <c r="BO192" s="241">
        <f t="shared" si="225"/>
        <v>0</v>
      </c>
      <c r="BP192" s="241">
        <f t="shared" si="225"/>
        <v>0</v>
      </c>
      <c r="BQ192" s="241">
        <f t="shared" si="225"/>
        <v>0</v>
      </c>
      <c r="BR192" s="241">
        <f t="shared" si="225"/>
        <v>0</v>
      </c>
      <c r="BS192" s="241">
        <f t="shared" si="225"/>
        <v>0</v>
      </c>
      <c r="BT192" s="241">
        <f t="shared" si="225"/>
        <v>0</v>
      </c>
      <c r="BU192" s="241">
        <f t="shared" si="225"/>
        <v>0</v>
      </c>
      <c r="BV192" s="241">
        <f>IFERROR(BV190/BV81,0)</f>
        <v>0</v>
      </c>
      <c r="BW192" s="241">
        <f>IFERROR(BW190/BW73,0)</f>
        <v>0</v>
      </c>
      <c r="BX192" s="241">
        <f t="shared" ref="BX192:CG192" si="226">IFERROR(BX190/BX73,0)</f>
        <v>0</v>
      </c>
      <c r="BY192" s="241">
        <f t="shared" si="226"/>
        <v>0</v>
      </c>
      <c r="BZ192" s="241">
        <f t="shared" si="226"/>
        <v>0</v>
      </c>
      <c r="CA192" s="241">
        <f t="shared" si="226"/>
        <v>0</v>
      </c>
      <c r="CB192" s="241">
        <f t="shared" si="226"/>
        <v>0</v>
      </c>
      <c r="CC192" s="241">
        <f t="shared" si="226"/>
        <v>0</v>
      </c>
      <c r="CD192" s="241">
        <f t="shared" si="226"/>
        <v>0</v>
      </c>
      <c r="CE192" s="241">
        <f t="shared" si="226"/>
        <v>0</v>
      </c>
      <c r="CF192" s="241">
        <f t="shared" si="226"/>
        <v>0</v>
      </c>
      <c r="CG192" s="241">
        <f t="shared" si="226"/>
        <v>0</v>
      </c>
      <c r="CH192" s="242">
        <f>IFERROR(CH190/CH81,0)</f>
        <v>0</v>
      </c>
    </row>
    <row r="193" spans="1:86" s="1" customFormat="1" ht="15.75" hidden="1" thickBot="1" x14ac:dyDescent="0.3">
      <c r="A193" s="118"/>
      <c r="B193" s="273" t="s">
        <v>139</v>
      </c>
      <c r="C193" s="274">
        <f>C191+C192</f>
        <v>0</v>
      </c>
      <c r="D193" s="274">
        <f t="shared" ref="D193:N193" si="227">D191+D192</f>
        <v>0</v>
      </c>
      <c r="E193" s="275">
        <f t="shared" si="227"/>
        <v>0</v>
      </c>
      <c r="F193" s="275">
        <f t="shared" si="227"/>
        <v>0</v>
      </c>
      <c r="G193" s="275">
        <f t="shared" si="227"/>
        <v>0</v>
      </c>
      <c r="H193" s="275">
        <f t="shared" si="227"/>
        <v>0</v>
      </c>
      <c r="I193" s="275">
        <f t="shared" si="227"/>
        <v>0</v>
      </c>
      <c r="J193" s="275">
        <f t="shared" si="227"/>
        <v>0</v>
      </c>
      <c r="K193" s="275">
        <f t="shared" si="227"/>
        <v>0</v>
      </c>
      <c r="L193" s="275">
        <f t="shared" si="227"/>
        <v>0</v>
      </c>
      <c r="M193" s="276">
        <f t="shared" si="227"/>
        <v>0</v>
      </c>
      <c r="N193" s="276">
        <f t="shared" si="227"/>
        <v>9.4927011910603699E-3</v>
      </c>
      <c r="O193" s="277">
        <f>O191+O192</f>
        <v>0</v>
      </c>
      <c r="P193" s="277">
        <f t="shared" ref="P193:X193" si="228">P191+P192</f>
        <v>0</v>
      </c>
      <c r="Q193" s="278">
        <f t="shared" si="228"/>
        <v>0</v>
      </c>
      <c r="R193" s="278">
        <f t="shared" si="228"/>
        <v>0</v>
      </c>
      <c r="S193" s="278">
        <f t="shared" si="228"/>
        <v>0</v>
      </c>
      <c r="T193" s="278">
        <f t="shared" si="228"/>
        <v>0</v>
      </c>
      <c r="U193" s="278">
        <f t="shared" si="228"/>
        <v>0</v>
      </c>
      <c r="V193" s="278">
        <f t="shared" si="228"/>
        <v>0</v>
      </c>
      <c r="W193" s="278">
        <f t="shared" si="228"/>
        <v>0</v>
      </c>
      <c r="X193" s="278">
        <f t="shared" si="228"/>
        <v>0</v>
      </c>
      <c r="Y193" s="279">
        <f>Y191+Y192</f>
        <v>0</v>
      </c>
      <c r="Z193" s="279">
        <f>Z191+Z192</f>
        <v>0</v>
      </c>
      <c r="AA193" s="277">
        <f>AA191+AA192</f>
        <v>0</v>
      </c>
      <c r="AB193" s="277">
        <f t="shared" ref="AB193:AJ193" si="229">AB191+AB192</f>
        <v>0</v>
      </c>
      <c r="AC193" s="278">
        <f t="shared" si="229"/>
        <v>0</v>
      </c>
      <c r="AD193" s="278">
        <f t="shared" si="229"/>
        <v>0</v>
      </c>
      <c r="AE193" s="278">
        <f t="shared" si="229"/>
        <v>0</v>
      </c>
      <c r="AF193" s="278">
        <f t="shared" si="229"/>
        <v>0</v>
      </c>
      <c r="AG193" s="278">
        <f t="shared" si="229"/>
        <v>0</v>
      </c>
      <c r="AH193" s="278">
        <f t="shared" si="229"/>
        <v>0</v>
      </c>
      <c r="AI193" s="278">
        <f t="shared" si="229"/>
        <v>0</v>
      </c>
      <c r="AJ193" s="278">
        <f t="shared" si="229"/>
        <v>0</v>
      </c>
      <c r="AK193" s="279">
        <f>AK191+AK192</f>
        <v>0</v>
      </c>
      <c r="AL193" s="279">
        <f>AL191+AL192</f>
        <v>0</v>
      </c>
      <c r="AM193" s="277">
        <f>AM191+AM192</f>
        <v>0</v>
      </c>
      <c r="AN193" s="277">
        <f t="shared" ref="AN193:AV193" si="230">AN191+AN192</f>
        <v>0</v>
      </c>
      <c r="AO193" s="278">
        <f t="shared" si="230"/>
        <v>0</v>
      </c>
      <c r="AP193" s="278">
        <f t="shared" si="230"/>
        <v>0</v>
      </c>
      <c r="AQ193" s="278">
        <f t="shared" si="230"/>
        <v>0</v>
      </c>
      <c r="AR193" s="278">
        <f t="shared" si="230"/>
        <v>0</v>
      </c>
      <c r="AS193" s="278">
        <f t="shared" si="230"/>
        <v>0</v>
      </c>
      <c r="AT193" s="278">
        <f t="shared" si="230"/>
        <v>0</v>
      </c>
      <c r="AU193" s="278">
        <f t="shared" si="230"/>
        <v>0</v>
      </c>
      <c r="AV193" s="278">
        <f t="shared" si="230"/>
        <v>0</v>
      </c>
      <c r="AW193" s="279">
        <f>AW191+AW192</f>
        <v>0</v>
      </c>
      <c r="AX193" s="279">
        <f>AX191+AX192</f>
        <v>0</v>
      </c>
      <c r="AY193" s="277">
        <f>AY191+AY192</f>
        <v>0</v>
      </c>
      <c r="AZ193" s="277">
        <f t="shared" ref="AZ193:BH193" si="231">AZ191+AZ192</f>
        <v>0</v>
      </c>
      <c r="BA193" s="278">
        <f t="shared" si="231"/>
        <v>0</v>
      </c>
      <c r="BB193" s="278">
        <f t="shared" si="231"/>
        <v>0</v>
      </c>
      <c r="BC193" s="278">
        <f t="shared" si="231"/>
        <v>0</v>
      </c>
      <c r="BD193" s="278">
        <f t="shared" si="231"/>
        <v>0</v>
      </c>
      <c r="BE193" s="278">
        <f t="shared" si="231"/>
        <v>0</v>
      </c>
      <c r="BF193" s="278">
        <f t="shared" si="231"/>
        <v>0</v>
      </c>
      <c r="BG193" s="278">
        <f t="shared" si="231"/>
        <v>0</v>
      </c>
      <c r="BH193" s="278">
        <f t="shared" si="231"/>
        <v>0</v>
      </c>
      <c r="BI193" s="279">
        <f>BI191+BI192</f>
        <v>0</v>
      </c>
      <c r="BJ193" s="279">
        <f>BJ191+BJ192</f>
        <v>0</v>
      </c>
      <c r="BK193" s="277">
        <f>BK191+BK192</f>
        <v>0</v>
      </c>
      <c r="BL193" s="277">
        <f t="shared" ref="BL193:BT193" si="232">BL191+BL192</f>
        <v>0</v>
      </c>
      <c r="BM193" s="278">
        <f t="shared" si="232"/>
        <v>0</v>
      </c>
      <c r="BN193" s="278">
        <f t="shared" si="232"/>
        <v>0</v>
      </c>
      <c r="BO193" s="278">
        <f t="shared" si="232"/>
        <v>0</v>
      </c>
      <c r="BP193" s="278">
        <f t="shared" si="232"/>
        <v>0</v>
      </c>
      <c r="BQ193" s="278">
        <f t="shared" si="232"/>
        <v>0</v>
      </c>
      <c r="BR193" s="278">
        <f t="shared" si="232"/>
        <v>0</v>
      </c>
      <c r="BS193" s="278">
        <f t="shared" si="232"/>
        <v>0</v>
      </c>
      <c r="BT193" s="278">
        <f t="shared" si="232"/>
        <v>0</v>
      </c>
      <c r="BU193" s="279">
        <f>BU191+BU192</f>
        <v>0</v>
      </c>
      <c r="BV193" s="279">
        <f>BV191+BV192</f>
        <v>0</v>
      </c>
      <c r="BW193" s="277">
        <f>BW191+BW192</f>
        <v>0</v>
      </c>
      <c r="BX193" s="277">
        <f t="shared" ref="BX193:CF193" si="233">BX191+BX192</f>
        <v>0</v>
      </c>
      <c r="BY193" s="278">
        <f t="shared" si="233"/>
        <v>0</v>
      </c>
      <c r="BZ193" s="278">
        <f t="shared" si="233"/>
        <v>0</v>
      </c>
      <c r="CA193" s="278">
        <f t="shared" si="233"/>
        <v>0</v>
      </c>
      <c r="CB193" s="278">
        <f t="shared" si="233"/>
        <v>0</v>
      </c>
      <c r="CC193" s="278">
        <f t="shared" si="233"/>
        <v>0</v>
      </c>
      <c r="CD193" s="278">
        <f t="shared" si="233"/>
        <v>0</v>
      </c>
      <c r="CE193" s="278">
        <f t="shared" si="233"/>
        <v>0</v>
      </c>
      <c r="CF193" s="278">
        <f t="shared" si="233"/>
        <v>0</v>
      </c>
      <c r="CG193" s="279">
        <f>CG191+CG192</f>
        <v>0</v>
      </c>
      <c r="CH193" s="280">
        <f>CH191+CH192</f>
        <v>0</v>
      </c>
    </row>
    <row r="194" spans="1:86" hidden="1" x14ac:dyDescent="0.25">
      <c r="A194" s="110"/>
      <c r="B194" s="110" t="s">
        <v>140</v>
      </c>
      <c r="C194" s="123">
        <f>C186+C193</f>
        <v>0</v>
      </c>
      <c r="D194" s="123">
        <f t="shared" ref="D194:N194" si="234">D186+D193</f>
        <v>1</v>
      </c>
      <c r="E194" s="123">
        <f t="shared" si="234"/>
        <v>1</v>
      </c>
      <c r="F194" s="123">
        <f t="shared" si="234"/>
        <v>1.0000000000000002</v>
      </c>
      <c r="G194" s="123">
        <f t="shared" si="234"/>
        <v>1</v>
      </c>
      <c r="H194" s="123">
        <f t="shared" si="234"/>
        <v>1</v>
      </c>
      <c r="I194" s="123">
        <f t="shared" si="234"/>
        <v>1.0000000000000002</v>
      </c>
      <c r="J194" s="123">
        <f t="shared" si="234"/>
        <v>1</v>
      </c>
      <c r="K194" s="123">
        <f t="shared" si="234"/>
        <v>1.0000000000000002</v>
      </c>
      <c r="L194" s="123">
        <f t="shared" si="234"/>
        <v>1</v>
      </c>
      <c r="M194" s="123">
        <f t="shared" si="234"/>
        <v>1</v>
      </c>
      <c r="N194" s="123">
        <f t="shared" si="234"/>
        <v>0.99999999999999989</v>
      </c>
      <c r="O194" s="250">
        <f>O186+O193</f>
        <v>0</v>
      </c>
      <c r="P194" s="250">
        <f t="shared" ref="P194:Z194" si="235">P186+P193</f>
        <v>0</v>
      </c>
      <c r="Q194" s="250">
        <f t="shared" si="235"/>
        <v>0</v>
      </c>
      <c r="R194" s="250">
        <f t="shared" si="235"/>
        <v>0</v>
      </c>
      <c r="S194" s="250">
        <f t="shared" si="235"/>
        <v>0</v>
      </c>
      <c r="T194" s="250">
        <f t="shared" si="235"/>
        <v>0</v>
      </c>
      <c r="U194" s="250">
        <f t="shared" si="235"/>
        <v>0</v>
      </c>
      <c r="V194" s="250">
        <f t="shared" si="235"/>
        <v>0</v>
      </c>
      <c r="W194" s="250">
        <f t="shared" si="235"/>
        <v>0</v>
      </c>
      <c r="X194" s="250">
        <f t="shared" si="235"/>
        <v>0</v>
      </c>
      <c r="Y194" s="250">
        <f t="shared" si="235"/>
        <v>0</v>
      </c>
      <c r="Z194" s="250">
        <f t="shared" si="235"/>
        <v>0</v>
      </c>
      <c r="AA194" s="250">
        <f>AA186+AA193</f>
        <v>0</v>
      </c>
      <c r="AB194" s="250">
        <f t="shared" ref="AB194:AL194" si="236">AB186+AB193</f>
        <v>0</v>
      </c>
      <c r="AC194" s="250">
        <f t="shared" si="236"/>
        <v>0</v>
      </c>
      <c r="AD194" s="250">
        <f t="shared" si="236"/>
        <v>0</v>
      </c>
      <c r="AE194" s="250">
        <f t="shared" si="236"/>
        <v>0</v>
      </c>
      <c r="AF194" s="250">
        <f t="shared" si="236"/>
        <v>0</v>
      </c>
      <c r="AG194" s="250">
        <f t="shared" si="236"/>
        <v>0</v>
      </c>
      <c r="AH194" s="250">
        <f t="shared" si="236"/>
        <v>0</v>
      </c>
      <c r="AI194" s="250">
        <f t="shared" si="236"/>
        <v>0</v>
      </c>
      <c r="AJ194" s="250">
        <f t="shared" si="236"/>
        <v>0</v>
      </c>
      <c r="AK194" s="250">
        <f t="shared" si="236"/>
        <v>0</v>
      </c>
      <c r="AL194" s="250">
        <f t="shared" si="236"/>
        <v>0</v>
      </c>
      <c r="AM194" s="250">
        <f>AM186+AM193</f>
        <v>0</v>
      </c>
      <c r="AN194" s="250">
        <f t="shared" ref="AN194:AX194" si="237">AN186+AN193</f>
        <v>0</v>
      </c>
      <c r="AO194" s="250">
        <f t="shared" si="237"/>
        <v>0</v>
      </c>
      <c r="AP194" s="250">
        <f t="shared" si="237"/>
        <v>0</v>
      </c>
      <c r="AQ194" s="250">
        <f t="shared" si="237"/>
        <v>0</v>
      </c>
      <c r="AR194" s="250">
        <f t="shared" si="237"/>
        <v>0</v>
      </c>
      <c r="AS194" s="250">
        <f t="shared" si="237"/>
        <v>0</v>
      </c>
      <c r="AT194" s="250">
        <f t="shared" si="237"/>
        <v>0</v>
      </c>
      <c r="AU194" s="250">
        <f t="shared" si="237"/>
        <v>0</v>
      </c>
      <c r="AV194" s="250">
        <f t="shared" si="237"/>
        <v>0</v>
      </c>
      <c r="AW194" s="250">
        <f t="shared" si="237"/>
        <v>0</v>
      </c>
      <c r="AX194" s="250">
        <f t="shared" si="237"/>
        <v>0</v>
      </c>
      <c r="AY194" s="250">
        <f>AY186+AY193</f>
        <v>0</v>
      </c>
      <c r="AZ194" s="250">
        <f t="shared" ref="AZ194:BJ194" si="238">AZ186+AZ193</f>
        <v>0</v>
      </c>
      <c r="BA194" s="250">
        <f t="shared" si="238"/>
        <v>0</v>
      </c>
      <c r="BB194" s="250">
        <f t="shared" si="238"/>
        <v>0</v>
      </c>
      <c r="BC194" s="250">
        <f t="shared" si="238"/>
        <v>0</v>
      </c>
      <c r="BD194" s="250">
        <f t="shared" si="238"/>
        <v>0</v>
      </c>
      <c r="BE194" s="250">
        <f t="shared" si="238"/>
        <v>0</v>
      </c>
      <c r="BF194" s="250">
        <f t="shared" si="238"/>
        <v>0</v>
      </c>
      <c r="BG194" s="250">
        <f t="shared" si="238"/>
        <v>0</v>
      </c>
      <c r="BH194" s="250">
        <f t="shared" si="238"/>
        <v>0</v>
      </c>
      <c r="BI194" s="250">
        <f t="shared" si="238"/>
        <v>0</v>
      </c>
      <c r="BJ194" s="250">
        <f t="shared" si="238"/>
        <v>0</v>
      </c>
      <c r="BK194" s="250">
        <f>BK186+BK193</f>
        <v>0</v>
      </c>
      <c r="BL194" s="250">
        <f t="shared" ref="BL194:BV194" si="239">BL186+BL193</f>
        <v>0</v>
      </c>
      <c r="BM194" s="250">
        <f t="shared" si="239"/>
        <v>0</v>
      </c>
      <c r="BN194" s="250">
        <f t="shared" si="239"/>
        <v>0</v>
      </c>
      <c r="BO194" s="250">
        <f t="shared" si="239"/>
        <v>0</v>
      </c>
      <c r="BP194" s="250">
        <f t="shared" si="239"/>
        <v>0</v>
      </c>
      <c r="BQ194" s="250">
        <f t="shared" si="239"/>
        <v>0</v>
      </c>
      <c r="BR194" s="250">
        <f t="shared" si="239"/>
        <v>0</v>
      </c>
      <c r="BS194" s="250">
        <f t="shared" si="239"/>
        <v>0</v>
      </c>
      <c r="BT194" s="250">
        <f t="shared" si="239"/>
        <v>0</v>
      </c>
      <c r="BU194" s="250">
        <f t="shared" si="239"/>
        <v>0</v>
      </c>
      <c r="BV194" s="250">
        <f t="shared" si="239"/>
        <v>0</v>
      </c>
      <c r="BW194" s="250">
        <f>BW186+BW193</f>
        <v>0</v>
      </c>
      <c r="BX194" s="250">
        <f t="shared" ref="BX194:CH194" si="240">BX186+BX193</f>
        <v>0</v>
      </c>
      <c r="BY194" s="250">
        <f t="shared" si="240"/>
        <v>0</v>
      </c>
      <c r="BZ194" s="250">
        <f t="shared" si="240"/>
        <v>0</v>
      </c>
      <c r="CA194" s="250">
        <f t="shared" si="240"/>
        <v>0</v>
      </c>
      <c r="CB194" s="250">
        <f t="shared" si="240"/>
        <v>0</v>
      </c>
      <c r="CC194" s="250">
        <f t="shared" si="240"/>
        <v>0</v>
      </c>
      <c r="CD194" s="250">
        <f t="shared" si="240"/>
        <v>0</v>
      </c>
      <c r="CE194" s="250">
        <f t="shared" si="240"/>
        <v>0</v>
      </c>
      <c r="CF194" s="250">
        <f t="shared" si="240"/>
        <v>0</v>
      </c>
      <c r="CG194" s="250">
        <f t="shared" si="240"/>
        <v>0</v>
      </c>
      <c r="CH194" s="250">
        <f t="shared" si="240"/>
        <v>0</v>
      </c>
    </row>
    <row r="195" spans="1:86" hidden="1" x14ac:dyDescent="0.25">
      <c r="A195" s="110"/>
      <c r="B195" s="110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</row>
    <row r="196" spans="1:86" hidden="1" x14ac:dyDescent="0.25">
      <c r="A196" s="110"/>
      <c r="B196" s="110" t="s">
        <v>141</v>
      </c>
      <c r="C196" s="124">
        <f t="shared" ref="C196" si="241">SUM(C182:C183)</f>
        <v>0</v>
      </c>
      <c r="D196" s="124">
        <f t="shared" ref="D196:BO196" si="242">SUM(D182:D183)</f>
        <v>309.79177119556158</v>
      </c>
      <c r="E196" s="125">
        <f t="shared" si="242"/>
        <v>2027.0368635265872</v>
      </c>
      <c r="F196" s="125">
        <f t="shared" si="242"/>
        <v>5381.0612631898548</v>
      </c>
      <c r="G196" s="125">
        <f t="shared" si="242"/>
        <v>12639.135464227144</v>
      </c>
      <c r="H196" s="125">
        <f t="shared" si="242"/>
        <v>51646.054487034904</v>
      </c>
      <c r="I196" s="125">
        <f t="shared" si="242"/>
        <v>80775.022441232053</v>
      </c>
      <c r="J196" s="125">
        <f t="shared" si="242"/>
        <v>100833.68261756255</v>
      </c>
      <c r="K196" s="125">
        <f t="shared" si="242"/>
        <v>103595.67843978107</v>
      </c>
      <c r="L196" s="125">
        <f t="shared" si="242"/>
        <v>57815.43659407644</v>
      </c>
      <c r="M196" s="126">
        <f t="shared" si="242"/>
        <v>59365.927696731414</v>
      </c>
      <c r="N196" s="126">
        <f t="shared" si="242"/>
        <v>89945.62290127181</v>
      </c>
      <c r="O196" s="251">
        <f t="shared" si="242"/>
        <v>0</v>
      </c>
      <c r="P196" s="251">
        <f t="shared" si="242"/>
        <v>0</v>
      </c>
      <c r="Q196" s="252">
        <f t="shared" si="242"/>
        <v>0</v>
      </c>
      <c r="R196" s="252">
        <f t="shared" si="242"/>
        <v>0</v>
      </c>
      <c r="S196" s="252">
        <f t="shared" si="242"/>
        <v>0</v>
      </c>
      <c r="T196" s="252">
        <f t="shared" si="242"/>
        <v>0</v>
      </c>
      <c r="U196" s="252">
        <f t="shared" si="242"/>
        <v>0</v>
      </c>
      <c r="V196" s="252">
        <f t="shared" si="242"/>
        <v>0</v>
      </c>
      <c r="W196" s="252">
        <f t="shared" si="242"/>
        <v>0</v>
      </c>
      <c r="X196" s="252">
        <f t="shared" si="242"/>
        <v>0</v>
      </c>
      <c r="Y196" s="253">
        <f t="shared" si="242"/>
        <v>0</v>
      </c>
      <c r="Z196" s="253">
        <f t="shared" si="242"/>
        <v>0</v>
      </c>
      <c r="AA196" s="251">
        <f t="shared" si="242"/>
        <v>0</v>
      </c>
      <c r="AB196" s="251">
        <f t="shared" si="242"/>
        <v>0</v>
      </c>
      <c r="AC196" s="252">
        <f t="shared" si="242"/>
        <v>0</v>
      </c>
      <c r="AD196" s="252">
        <f t="shared" si="242"/>
        <v>0</v>
      </c>
      <c r="AE196" s="252">
        <f t="shared" si="242"/>
        <v>0</v>
      </c>
      <c r="AF196" s="252">
        <f t="shared" si="242"/>
        <v>0</v>
      </c>
      <c r="AG196" s="252">
        <f t="shared" si="242"/>
        <v>0</v>
      </c>
      <c r="AH196" s="252">
        <f t="shared" si="242"/>
        <v>0</v>
      </c>
      <c r="AI196" s="252">
        <f t="shared" si="242"/>
        <v>0</v>
      </c>
      <c r="AJ196" s="252">
        <f t="shared" si="242"/>
        <v>0</v>
      </c>
      <c r="AK196" s="253">
        <f t="shared" si="242"/>
        <v>0</v>
      </c>
      <c r="AL196" s="253">
        <f t="shared" si="242"/>
        <v>0</v>
      </c>
      <c r="AM196" s="251">
        <f t="shared" si="242"/>
        <v>0</v>
      </c>
      <c r="AN196" s="251">
        <f t="shared" si="242"/>
        <v>0</v>
      </c>
      <c r="AO196" s="252">
        <f t="shared" si="242"/>
        <v>0</v>
      </c>
      <c r="AP196" s="252">
        <f t="shared" si="242"/>
        <v>0</v>
      </c>
      <c r="AQ196" s="252">
        <f t="shared" si="242"/>
        <v>0</v>
      </c>
      <c r="AR196" s="252">
        <f t="shared" si="242"/>
        <v>0</v>
      </c>
      <c r="AS196" s="252">
        <f t="shared" si="242"/>
        <v>0</v>
      </c>
      <c r="AT196" s="252">
        <f t="shared" si="242"/>
        <v>0</v>
      </c>
      <c r="AU196" s="252">
        <f t="shared" si="242"/>
        <v>0</v>
      </c>
      <c r="AV196" s="252">
        <f t="shared" si="242"/>
        <v>0</v>
      </c>
      <c r="AW196" s="253">
        <f t="shared" si="242"/>
        <v>0</v>
      </c>
      <c r="AX196" s="253">
        <f t="shared" si="242"/>
        <v>0</v>
      </c>
      <c r="AY196" s="251">
        <f t="shared" si="242"/>
        <v>0</v>
      </c>
      <c r="AZ196" s="251">
        <f t="shared" si="242"/>
        <v>0</v>
      </c>
      <c r="BA196" s="252">
        <f t="shared" si="242"/>
        <v>0</v>
      </c>
      <c r="BB196" s="252">
        <f t="shared" si="242"/>
        <v>0</v>
      </c>
      <c r="BC196" s="252">
        <f t="shared" si="242"/>
        <v>0</v>
      </c>
      <c r="BD196" s="252">
        <f t="shared" si="242"/>
        <v>0</v>
      </c>
      <c r="BE196" s="252">
        <f t="shared" si="242"/>
        <v>0</v>
      </c>
      <c r="BF196" s="252">
        <f t="shared" si="242"/>
        <v>0</v>
      </c>
      <c r="BG196" s="252">
        <f t="shared" si="242"/>
        <v>0</v>
      </c>
      <c r="BH196" s="252">
        <f t="shared" si="242"/>
        <v>0</v>
      </c>
      <c r="BI196" s="253">
        <f t="shared" si="242"/>
        <v>0</v>
      </c>
      <c r="BJ196" s="253">
        <f t="shared" si="242"/>
        <v>0</v>
      </c>
      <c r="BK196" s="251">
        <f t="shared" si="242"/>
        <v>0</v>
      </c>
      <c r="BL196" s="251">
        <f t="shared" si="242"/>
        <v>0</v>
      </c>
      <c r="BM196" s="252">
        <f t="shared" si="242"/>
        <v>0</v>
      </c>
      <c r="BN196" s="252">
        <f t="shared" si="242"/>
        <v>0</v>
      </c>
      <c r="BO196" s="252">
        <f t="shared" si="242"/>
        <v>0</v>
      </c>
      <c r="BP196" s="252">
        <f t="shared" ref="BP196:CH196" si="243">SUM(BP182:BP183)</f>
        <v>0</v>
      </c>
      <c r="BQ196" s="252">
        <f t="shared" si="243"/>
        <v>0</v>
      </c>
      <c r="BR196" s="252">
        <f t="shared" si="243"/>
        <v>0</v>
      </c>
      <c r="BS196" s="252">
        <f t="shared" si="243"/>
        <v>0</v>
      </c>
      <c r="BT196" s="252">
        <f t="shared" si="243"/>
        <v>0</v>
      </c>
      <c r="BU196" s="253">
        <f t="shared" si="243"/>
        <v>0</v>
      </c>
      <c r="BV196" s="253">
        <f t="shared" si="243"/>
        <v>0</v>
      </c>
      <c r="BW196" s="251">
        <f t="shared" si="243"/>
        <v>0</v>
      </c>
      <c r="BX196" s="251">
        <f t="shared" si="243"/>
        <v>0</v>
      </c>
      <c r="BY196" s="252">
        <f t="shared" si="243"/>
        <v>0</v>
      </c>
      <c r="BZ196" s="252">
        <f t="shared" si="243"/>
        <v>0</v>
      </c>
      <c r="CA196" s="252">
        <f t="shared" si="243"/>
        <v>0</v>
      </c>
      <c r="CB196" s="252">
        <f t="shared" si="243"/>
        <v>0</v>
      </c>
      <c r="CC196" s="252">
        <f t="shared" si="243"/>
        <v>0</v>
      </c>
      <c r="CD196" s="252">
        <f t="shared" si="243"/>
        <v>0</v>
      </c>
      <c r="CE196" s="252">
        <f t="shared" si="243"/>
        <v>0</v>
      </c>
      <c r="CF196" s="252">
        <f t="shared" si="243"/>
        <v>0</v>
      </c>
      <c r="CG196" s="253">
        <f t="shared" si="243"/>
        <v>0</v>
      </c>
      <c r="CH196" s="253">
        <f t="shared" si="243"/>
        <v>0</v>
      </c>
    </row>
    <row r="197" spans="1:86" hidden="1" x14ac:dyDescent="0.25">
      <c r="A197" s="110"/>
      <c r="B197" s="110" t="s">
        <v>142</v>
      </c>
      <c r="C197" s="124">
        <f t="shared" ref="C197" si="244">SUM(C189:C190)</f>
        <v>0</v>
      </c>
      <c r="D197" s="124">
        <f t="shared" ref="D197:BO197" si="245">SUM(D189:D190)</f>
        <v>0</v>
      </c>
      <c r="E197" s="125">
        <f t="shared" si="245"/>
        <v>0</v>
      </c>
      <c r="F197" s="125">
        <f t="shared" si="245"/>
        <v>0</v>
      </c>
      <c r="G197" s="125">
        <f t="shared" si="245"/>
        <v>0</v>
      </c>
      <c r="H197" s="125">
        <f t="shared" si="245"/>
        <v>0</v>
      </c>
      <c r="I197" s="125">
        <f t="shared" si="245"/>
        <v>0</v>
      </c>
      <c r="J197" s="125">
        <f t="shared" si="245"/>
        <v>0</v>
      </c>
      <c r="K197" s="125">
        <f t="shared" si="245"/>
        <v>0</v>
      </c>
      <c r="L197" s="125">
        <f t="shared" si="245"/>
        <v>0</v>
      </c>
      <c r="M197" s="126">
        <f t="shared" si="245"/>
        <v>0</v>
      </c>
      <c r="N197" s="126">
        <f t="shared" si="245"/>
        <v>862.00972236375799</v>
      </c>
      <c r="O197" s="251">
        <f t="shared" si="245"/>
        <v>0</v>
      </c>
      <c r="P197" s="251">
        <f t="shared" si="245"/>
        <v>0</v>
      </c>
      <c r="Q197" s="252">
        <f t="shared" si="245"/>
        <v>0</v>
      </c>
      <c r="R197" s="252">
        <f t="shared" si="245"/>
        <v>0</v>
      </c>
      <c r="S197" s="252">
        <f t="shared" si="245"/>
        <v>0</v>
      </c>
      <c r="T197" s="252">
        <f t="shared" si="245"/>
        <v>0</v>
      </c>
      <c r="U197" s="252">
        <f t="shared" si="245"/>
        <v>0</v>
      </c>
      <c r="V197" s="252">
        <f t="shared" si="245"/>
        <v>0</v>
      </c>
      <c r="W197" s="252">
        <f t="shared" si="245"/>
        <v>0</v>
      </c>
      <c r="X197" s="252">
        <f t="shared" si="245"/>
        <v>0</v>
      </c>
      <c r="Y197" s="253">
        <f t="shared" si="245"/>
        <v>0</v>
      </c>
      <c r="Z197" s="253">
        <f t="shared" si="245"/>
        <v>0</v>
      </c>
      <c r="AA197" s="251">
        <f t="shared" si="245"/>
        <v>0</v>
      </c>
      <c r="AB197" s="251">
        <f t="shared" si="245"/>
        <v>0</v>
      </c>
      <c r="AC197" s="252">
        <f t="shared" si="245"/>
        <v>0</v>
      </c>
      <c r="AD197" s="252">
        <f t="shared" si="245"/>
        <v>0</v>
      </c>
      <c r="AE197" s="252">
        <f t="shared" si="245"/>
        <v>0</v>
      </c>
      <c r="AF197" s="252">
        <f t="shared" si="245"/>
        <v>0</v>
      </c>
      <c r="AG197" s="252">
        <f t="shared" si="245"/>
        <v>0</v>
      </c>
      <c r="AH197" s="252">
        <f t="shared" si="245"/>
        <v>0</v>
      </c>
      <c r="AI197" s="252">
        <f t="shared" si="245"/>
        <v>0</v>
      </c>
      <c r="AJ197" s="252">
        <f t="shared" si="245"/>
        <v>0</v>
      </c>
      <c r="AK197" s="253">
        <f t="shared" si="245"/>
        <v>0</v>
      </c>
      <c r="AL197" s="253">
        <f t="shared" si="245"/>
        <v>0</v>
      </c>
      <c r="AM197" s="251">
        <f t="shared" si="245"/>
        <v>0</v>
      </c>
      <c r="AN197" s="251">
        <f t="shared" si="245"/>
        <v>0</v>
      </c>
      <c r="AO197" s="252">
        <f t="shared" si="245"/>
        <v>0</v>
      </c>
      <c r="AP197" s="252">
        <f t="shared" si="245"/>
        <v>0</v>
      </c>
      <c r="AQ197" s="252">
        <f t="shared" si="245"/>
        <v>0</v>
      </c>
      <c r="AR197" s="252">
        <f t="shared" si="245"/>
        <v>0</v>
      </c>
      <c r="AS197" s="252">
        <f t="shared" si="245"/>
        <v>0</v>
      </c>
      <c r="AT197" s="252">
        <f t="shared" si="245"/>
        <v>0</v>
      </c>
      <c r="AU197" s="252">
        <f t="shared" si="245"/>
        <v>0</v>
      </c>
      <c r="AV197" s="252">
        <f t="shared" si="245"/>
        <v>0</v>
      </c>
      <c r="AW197" s="253">
        <f t="shared" si="245"/>
        <v>0</v>
      </c>
      <c r="AX197" s="253">
        <f t="shared" si="245"/>
        <v>0</v>
      </c>
      <c r="AY197" s="251">
        <f t="shared" si="245"/>
        <v>0</v>
      </c>
      <c r="AZ197" s="251">
        <f t="shared" si="245"/>
        <v>0</v>
      </c>
      <c r="BA197" s="252">
        <f t="shared" si="245"/>
        <v>0</v>
      </c>
      <c r="BB197" s="252">
        <f t="shared" si="245"/>
        <v>0</v>
      </c>
      <c r="BC197" s="252">
        <f t="shared" si="245"/>
        <v>0</v>
      </c>
      <c r="BD197" s="252">
        <f t="shared" si="245"/>
        <v>0</v>
      </c>
      <c r="BE197" s="252">
        <f t="shared" si="245"/>
        <v>0</v>
      </c>
      <c r="BF197" s="252">
        <f t="shared" si="245"/>
        <v>0</v>
      </c>
      <c r="BG197" s="252">
        <f t="shared" si="245"/>
        <v>0</v>
      </c>
      <c r="BH197" s="252">
        <f t="shared" si="245"/>
        <v>0</v>
      </c>
      <c r="BI197" s="253">
        <f t="shared" si="245"/>
        <v>0</v>
      </c>
      <c r="BJ197" s="253">
        <f t="shared" si="245"/>
        <v>0</v>
      </c>
      <c r="BK197" s="251">
        <f t="shared" si="245"/>
        <v>0</v>
      </c>
      <c r="BL197" s="251">
        <f t="shared" si="245"/>
        <v>0</v>
      </c>
      <c r="BM197" s="252">
        <f t="shared" si="245"/>
        <v>0</v>
      </c>
      <c r="BN197" s="252">
        <f t="shared" si="245"/>
        <v>0</v>
      </c>
      <c r="BO197" s="252">
        <f t="shared" si="245"/>
        <v>0</v>
      </c>
      <c r="BP197" s="252">
        <f t="shared" ref="BP197:CH197" si="246">SUM(BP189:BP190)</f>
        <v>0</v>
      </c>
      <c r="BQ197" s="252">
        <f t="shared" si="246"/>
        <v>0</v>
      </c>
      <c r="BR197" s="252">
        <f t="shared" si="246"/>
        <v>0</v>
      </c>
      <c r="BS197" s="252">
        <f t="shared" si="246"/>
        <v>0</v>
      </c>
      <c r="BT197" s="252">
        <f t="shared" si="246"/>
        <v>0</v>
      </c>
      <c r="BU197" s="253">
        <f t="shared" si="246"/>
        <v>0</v>
      </c>
      <c r="BV197" s="253">
        <f t="shared" si="246"/>
        <v>0</v>
      </c>
      <c r="BW197" s="251">
        <f t="shared" si="246"/>
        <v>0</v>
      </c>
      <c r="BX197" s="251">
        <f t="shared" si="246"/>
        <v>0</v>
      </c>
      <c r="BY197" s="252">
        <f t="shared" si="246"/>
        <v>0</v>
      </c>
      <c r="BZ197" s="252">
        <f t="shared" si="246"/>
        <v>0</v>
      </c>
      <c r="CA197" s="252">
        <f t="shared" si="246"/>
        <v>0</v>
      </c>
      <c r="CB197" s="252">
        <f t="shared" si="246"/>
        <v>0</v>
      </c>
      <c r="CC197" s="252">
        <f t="shared" si="246"/>
        <v>0</v>
      </c>
      <c r="CD197" s="252">
        <f t="shared" si="246"/>
        <v>0</v>
      </c>
      <c r="CE197" s="252">
        <f t="shared" si="246"/>
        <v>0</v>
      </c>
      <c r="CF197" s="252">
        <f t="shared" si="246"/>
        <v>0</v>
      </c>
      <c r="CG197" s="253">
        <f t="shared" si="246"/>
        <v>0</v>
      </c>
      <c r="CH197" s="253">
        <f t="shared" si="246"/>
        <v>0</v>
      </c>
    </row>
    <row r="198" spans="1:86" hidden="1" x14ac:dyDescent="0.25">
      <c r="A198" s="110"/>
      <c r="B198" s="110" t="s">
        <v>129</v>
      </c>
      <c r="C198" s="127">
        <f t="shared" ref="C198" si="247">SUM(C196:C197)</f>
        <v>0</v>
      </c>
      <c r="D198" s="127">
        <f t="shared" ref="D198:BO198" si="248">SUM(D196:D197)</f>
        <v>309.79177119556158</v>
      </c>
      <c r="E198" s="127">
        <f t="shared" si="248"/>
        <v>2027.0368635265872</v>
      </c>
      <c r="F198" s="127">
        <f t="shared" si="248"/>
        <v>5381.0612631898548</v>
      </c>
      <c r="G198" s="127">
        <f t="shared" si="248"/>
        <v>12639.135464227144</v>
      </c>
      <c r="H198" s="127">
        <f t="shared" si="248"/>
        <v>51646.054487034904</v>
      </c>
      <c r="I198" s="127">
        <f t="shared" si="248"/>
        <v>80775.022441232053</v>
      </c>
      <c r="J198" s="127">
        <f t="shared" si="248"/>
        <v>100833.68261756255</v>
      </c>
      <c r="K198" s="127">
        <f t="shared" si="248"/>
        <v>103595.67843978107</v>
      </c>
      <c r="L198" s="127">
        <f t="shared" si="248"/>
        <v>57815.43659407644</v>
      </c>
      <c r="M198" s="128">
        <f t="shared" si="248"/>
        <v>59365.927696731414</v>
      </c>
      <c r="N198" s="128">
        <f t="shared" si="248"/>
        <v>90807.632623635567</v>
      </c>
      <c r="O198" s="254">
        <f t="shared" si="248"/>
        <v>0</v>
      </c>
      <c r="P198" s="254">
        <f t="shared" si="248"/>
        <v>0</v>
      </c>
      <c r="Q198" s="254">
        <f t="shared" si="248"/>
        <v>0</v>
      </c>
      <c r="R198" s="254">
        <f t="shared" si="248"/>
        <v>0</v>
      </c>
      <c r="S198" s="254">
        <f t="shared" si="248"/>
        <v>0</v>
      </c>
      <c r="T198" s="254">
        <f t="shared" si="248"/>
        <v>0</v>
      </c>
      <c r="U198" s="254">
        <f t="shared" si="248"/>
        <v>0</v>
      </c>
      <c r="V198" s="254">
        <f t="shared" si="248"/>
        <v>0</v>
      </c>
      <c r="W198" s="254">
        <f t="shared" si="248"/>
        <v>0</v>
      </c>
      <c r="X198" s="254">
        <f t="shared" si="248"/>
        <v>0</v>
      </c>
      <c r="Y198" s="255">
        <f t="shared" si="248"/>
        <v>0</v>
      </c>
      <c r="Z198" s="255">
        <f t="shared" si="248"/>
        <v>0</v>
      </c>
      <c r="AA198" s="254">
        <f t="shared" si="248"/>
        <v>0</v>
      </c>
      <c r="AB198" s="254">
        <f t="shared" si="248"/>
        <v>0</v>
      </c>
      <c r="AC198" s="254">
        <f t="shared" si="248"/>
        <v>0</v>
      </c>
      <c r="AD198" s="254">
        <f t="shared" si="248"/>
        <v>0</v>
      </c>
      <c r="AE198" s="254">
        <f t="shared" si="248"/>
        <v>0</v>
      </c>
      <c r="AF198" s="254">
        <f t="shared" si="248"/>
        <v>0</v>
      </c>
      <c r="AG198" s="254">
        <f t="shared" si="248"/>
        <v>0</v>
      </c>
      <c r="AH198" s="254">
        <f t="shared" si="248"/>
        <v>0</v>
      </c>
      <c r="AI198" s="254">
        <f t="shared" si="248"/>
        <v>0</v>
      </c>
      <c r="AJ198" s="254">
        <f t="shared" si="248"/>
        <v>0</v>
      </c>
      <c r="AK198" s="255">
        <f t="shared" si="248"/>
        <v>0</v>
      </c>
      <c r="AL198" s="255">
        <f t="shared" si="248"/>
        <v>0</v>
      </c>
      <c r="AM198" s="254">
        <f t="shared" si="248"/>
        <v>0</v>
      </c>
      <c r="AN198" s="254">
        <f t="shared" si="248"/>
        <v>0</v>
      </c>
      <c r="AO198" s="254">
        <f t="shared" si="248"/>
        <v>0</v>
      </c>
      <c r="AP198" s="254">
        <f t="shared" si="248"/>
        <v>0</v>
      </c>
      <c r="AQ198" s="254">
        <f t="shared" si="248"/>
        <v>0</v>
      </c>
      <c r="AR198" s="254">
        <f t="shared" si="248"/>
        <v>0</v>
      </c>
      <c r="AS198" s="254">
        <f t="shared" si="248"/>
        <v>0</v>
      </c>
      <c r="AT198" s="254">
        <f t="shared" si="248"/>
        <v>0</v>
      </c>
      <c r="AU198" s="254">
        <f t="shared" si="248"/>
        <v>0</v>
      </c>
      <c r="AV198" s="254">
        <f t="shared" si="248"/>
        <v>0</v>
      </c>
      <c r="AW198" s="255">
        <f t="shared" si="248"/>
        <v>0</v>
      </c>
      <c r="AX198" s="255">
        <f t="shared" si="248"/>
        <v>0</v>
      </c>
      <c r="AY198" s="254">
        <f t="shared" si="248"/>
        <v>0</v>
      </c>
      <c r="AZ198" s="254">
        <f t="shared" si="248"/>
        <v>0</v>
      </c>
      <c r="BA198" s="254">
        <f t="shared" si="248"/>
        <v>0</v>
      </c>
      <c r="BB198" s="254">
        <f t="shared" si="248"/>
        <v>0</v>
      </c>
      <c r="BC198" s="254">
        <f t="shared" si="248"/>
        <v>0</v>
      </c>
      <c r="BD198" s="254">
        <f t="shared" si="248"/>
        <v>0</v>
      </c>
      <c r="BE198" s="254">
        <f t="shared" si="248"/>
        <v>0</v>
      </c>
      <c r="BF198" s="254">
        <f t="shared" si="248"/>
        <v>0</v>
      </c>
      <c r="BG198" s="254">
        <f t="shared" si="248"/>
        <v>0</v>
      </c>
      <c r="BH198" s="254">
        <f t="shared" si="248"/>
        <v>0</v>
      </c>
      <c r="BI198" s="255">
        <f t="shared" si="248"/>
        <v>0</v>
      </c>
      <c r="BJ198" s="255">
        <f t="shared" si="248"/>
        <v>0</v>
      </c>
      <c r="BK198" s="254">
        <f t="shared" si="248"/>
        <v>0</v>
      </c>
      <c r="BL198" s="254">
        <f t="shared" si="248"/>
        <v>0</v>
      </c>
      <c r="BM198" s="254">
        <f t="shared" si="248"/>
        <v>0</v>
      </c>
      <c r="BN198" s="254">
        <f t="shared" si="248"/>
        <v>0</v>
      </c>
      <c r="BO198" s="254">
        <f t="shared" si="248"/>
        <v>0</v>
      </c>
      <c r="BP198" s="254">
        <f t="shared" ref="BP198:CH198" si="249">SUM(BP196:BP197)</f>
        <v>0</v>
      </c>
      <c r="BQ198" s="254">
        <f t="shared" si="249"/>
        <v>0</v>
      </c>
      <c r="BR198" s="254">
        <f t="shared" si="249"/>
        <v>0</v>
      </c>
      <c r="BS198" s="254">
        <f t="shared" si="249"/>
        <v>0</v>
      </c>
      <c r="BT198" s="254">
        <f t="shared" si="249"/>
        <v>0</v>
      </c>
      <c r="BU198" s="255">
        <f t="shared" si="249"/>
        <v>0</v>
      </c>
      <c r="BV198" s="255">
        <f t="shared" si="249"/>
        <v>0</v>
      </c>
      <c r="BW198" s="254">
        <f t="shared" si="249"/>
        <v>0</v>
      </c>
      <c r="BX198" s="254">
        <f t="shared" si="249"/>
        <v>0</v>
      </c>
      <c r="BY198" s="254">
        <f t="shared" si="249"/>
        <v>0</v>
      </c>
      <c r="BZ198" s="254">
        <f t="shared" si="249"/>
        <v>0</v>
      </c>
      <c r="CA198" s="254">
        <f t="shared" si="249"/>
        <v>0</v>
      </c>
      <c r="CB198" s="254">
        <f t="shared" si="249"/>
        <v>0</v>
      </c>
      <c r="CC198" s="254">
        <f t="shared" si="249"/>
        <v>0</v>
      </c>
      <c r="CD198" s="254">
        <f t="shared" si="249"/>
        <v>0</v>
      </c>
      <c r="CE198" s="254">
        <f t="shared" si="249"/>
        <v>0</v>
      </c>
      <c r="CF198" s="254">
        <f t="shared" si="249"/>
        <v>0</v>
      </c>
      <c r="CG198" s="255">
        <f t="shared" si="249"/>
        <v>0</v>
      </c>
      <c r="CH198" s="255">
        <f t="shared" si="249"/>
        <v>0</v>
      </c>
    </row>
    <row r="199" spans="1:86" hidden="1" x14ac:dyDescent="0.25"/>
    <row r="200" spans="1:86" hidden="1" x14ac:dyDescent="0.25">
      <c r="B200" s="190" t="s">
        <v>225</v>
      </c>
      <c r="C200" s="381">
        <f>IF('YTD PROGRAM SUMMARY'!C4=0,0,C198-C73)</f>
        <v>0</v>
      </c>
      <c r="D200" s="381">
        <f>IF('YTD PROGRAM SUMMARY'!D4=0,0,D198-D73)</f>
        <v>0</v>
      </c>
      <c r="E200" s="381">
        <f>IF('YTD PROGRAM SUMMARY'!E4=0,0,E198-E73)</f>
        <v>0</v>
      </c>
      <c r="F200" s="381">
        <f>IF('YTD PROGRAM SUMMARY'!F4=0,0,F198-F73)</f>
        <v>9.0949470177292824E-13</v>
      </c>
      <c r="G200" s="381">
        <f>IF('YTD PROGRAM SUMMARY'!G4=0,0,G198-G73)</f>
        <v>0</v>
      </c>
      <c r="H200" s="381">
        <f>IF('YTD PROGRAM SUMMARY'!H4=0,0,H198-H73)</f>
        <v>0</v>
      </c>
      <c r="I200" s="381">
        <f>IF('YTD PROGRAM SUMMARY'!I4=0,0,I198-I73)</f>
        <v>2.9103830456733704E-11</v>
      </c>
      <c r="J200" s="381">
        <f>IF('YTD PROGRAM SUMMARY'!J4=0,0,J198-J73)</f>
        <v>1.4551915228366852E-11</v>
      </c>
      <c r="K200" s="381">
        <f>IF('YTD PROGRAM SUMMARY'!K4=0,0,K198-K73)</f>
        <v>1.4551915228366852E-11</v>
      </c>
      <c r="L200" s="381">
        <f>IF('YTD PROGRAM SUMMARY'!L4=0,0,L198-L73)</f>
        <v>0</v>
      </c>
      <c r="M200" s="381">
        <f>IF('YTD PROGRAM SUMMARY'!M4=0,0,M198-M73)</f>
        <v>0</v>
      </c>
      <c r="N200" s="381">
        <f>IF('YTD PROGRAM SUMMARY'!N4=0,0,N198-N73)</f>
        <v>-1.4551915228366852E-11</v>
      </c>
      <c r="BW200" s="318">
        <f>BW93-BW110-BW127</f>
        <v>0</v>
      </c>
      <c r="BX200" s="318">
        <f t="shared" ref="BX200:CH200" si="250">BX93-BX110-BX127</f>
        <v>0</v>
      </c>
      <c r="BY200" s="318">
        <f t="shared" si="250"/>
        <v>5.2041704279304213E-18</v>
      </c>
      <c r="BZ200" s="318">
        <f t="shared" si="250"/>
        <v>0</v>
      </c>
      <c r="CA200" s="318">
        <f t="shared" si="250"/>
        <v>0</v>
      </c>
      <c r="CB200" s="318">
        <f t="shared" si="250"/>
        <v>0</v>
      </c>
      <c r="CC200" s="318">
        <f t="shared" si="250"/>
        <v>0</v>
      </c>
      <c r="CD200" s="318">
        <f t="shared" si="250"/>
        <v>0</v>
      </c>
      <c r="CE200" s="318">
        <f t="shared" si="250"/>
        <v>0</v>
      </c>
      <c r="CF200" s="318">
        <f t="shared" si="250"/>
        <v>0</v>
      </c>
      <c r="CG200" s="318">
        <f t="shared" si="250"/>
        <v>0</v>
      </c>
      <c r="CH200" s="318">
        <f t="shared" si="250"/>
        <v>0</v>
      </c>
    </row>
    <row r="201" spans="1:86" hidden="1" x14ac:dyDescent="0.25">
      <c r="B201" s="190" t="s">
        <v>226</v>
      </c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  <c r="BW201" s="318">
        <f t="shared" ref="BW201:CH201" si="251">BW94-BW111-BW128</f>
        <v>0</v>
      </c>
      <c r="BX201" s="318">
        <f t="shared" si="251"/>
        <v>-6.9388939039072284E-18</v>
      </c>
      <c r="BY201" s="318">
        <f t="shared" si="251"/>
        <v>0</v>
      </c>
      <c r="BZ201" s="318">
        <f t="shared" si="251"/>
        <v>0</v>
      </c>
      <c r="CA201" s="318">
        <f t="shared" si="251"/>
        <v>0</v>
      </c>
      <c r="CB201" s="318">
        <f t="shared" si="251"/>
        <v>0</v>
      </c>
      <c r="CC201" s="318">
        <f t="shared" si="251"/>
        <v>0</v>
      </c>
      <c r="CD201" s="318">
        <f t="shared" si="251"/>
        <v>0</v>
      </c>
      <c r="CE201" s="318">
        <f t="shared" si="251"/>
        <v>0</v>
      </c>
      <c r="CF201" s="318">
        <f t="shared" si="251"/>
        <v>-4.7704895589362195E-18</v>
      </c>
      <c r="CG201" s="318">
        <f t="shared" si="251"/>
        <v>0</v>
      </c>
      <c r="CH201" s="318">
        <f t="shared" si="251"/>
        <v>-7.8062556418956319E-18</v>
      </c>
    </row>
    <row r="202" spans="1:86" hidden="1" x14ac:dyDescent="0.25">
      <c r="BW202" s="318">
        <f t="shared" ref="BW202:CH202" si="252">BW95-BW112-BW129</f>
        <v>0</v>
      </c>
      <c r="BX202" s="318">
        <f t="shared" si="252"/>
        <v>0</v>
      </c>
      <c r="BY202" s="318">
        <f t="shared" si="252"/>
        <v>0</v>
      </c>
      <c r="BZ202" s="318">
        <f t="shared" si="252"/>
        <v>7.8062556418956319E-18</v>
      </c>
      <c r="CA202" s="318">
        <f t="shared" si="252"/>
        <v>0</v>
      </c>
      <c r="CB202" s="318">
        <f t="shared" si="252"/>
        <v>0</v>
      </c>
      <c r="CC202" s="318">
        <f t="shared" si="252"/>
        <v>0</v>
      </c>
      <c r="CD202" s="318">
        <f t="shared" si="252"/>
        <v>0</v>
      </c>
      <c r="CE202" s="318">
        <f t="shared" si="252"/>
        <v>0</v>
      </c>
      <c r="CF202" s="318">
        <f t="shared" si="252"/>
        <v>0</v>
      </c>
      <c r="CG202" s="318">
        <f t="shared" si="252"/>
        <v>0</v>
      </c>
      <c r="CH202" s="318">
        <f t="shared" si="252"/>
        <v>0</v>
      </c>
    </row>
    <row r="203" spans="1:86" x14ac:dyDescent="0.25">
      <c r="BW203" s="318">
        <f t="shared" ref="BW203:CH203" si="253">BW96-BW113-BW130</f>
        <v>0</v>
      </c>
      <c r="BX203" s="318">
        <f t="shared" si="253"/>
        <v>0</v>
      </c>
      <c r="BY203" s="318">
        <f t="shared" si="253"/>
        <v>0</v>
      </c>
      <c r="BZ203" s="318">
        <f t="shared" si="253"/>
        <v>-7.8062556418956319E-18</v>
      </c>
      <c r="CA203" s="318">
        <f t="shared" si="253"/>
        <v>0</v>
      </c>
      <c r="CB203" s="318">
        <f t="shared" si="253"/>
        <v>0</v>
      </c>
      <c r="CC203" s="318">
        <f t="shared" si="253"/>
        <v>0</v>
      </c>
      <c r="CD203" s="318">
        <f t="shared" si="253"/>
        <v>0</v>
      </c>
      <c r="CE203" s="318">
        <f t="shared" si="253"/>
        <v>0</v>
      </c>
      <c r="CF203" s="318">
        <f t="shared" si="253"/>
        <v>0</v>
      </c>
      <c r="CG203" s="318">
        <f t="shared" si="253"/>
        <v>0</v>
      </c>
      <c r="CH203" s="318">
        <f t="shared" si="253"/>
        <v>0</v>
      </c>
    </row>
    <row r="204" spans="1:86" x14ac:dyDescent="0.25">
      <c r="BW204" s="318">
        <f t="shared" ref="BW204:CH204" si="254">BW97-BW114-BW131</f>
        <v>-3.6524060685605431E-18</v>
      </c>
      <c r="BX204" s="318">
        <f t="shared" si="254"/>
        <v>-1.8338263308055602E-18</v>
      </c>
      <c r="BY204" s="318">
        <f t="shared" si="254"/>
        <v>-1.6889836968250749E-18</v>
      </c>
      <c r="BZ204" s="318">
        <f t="shared" si="254"/>
        <v>-3.0357660829594124E-18</v>
      </c>
      <c r="CA204" s="318">
        <f t="shared" si="254"/>
        <v>1.8566962203814263E-18</v>
      </c>
      <c r="CB204" s="318">
        <f t="shared" si="254"/>
        <v>-2.9815559743351372E-18</v>
      </c>
      <c r="CC204" s="318">
        <f t="shared" si="254"/>
        <v>5.4210108624275222E-18</v>
      </c>
      <c r="CD204" s="318">
        <f t="shared" si="254"/>
        <v>1.8431436932253575E-18</v>
      </c>
      <c r="CE204" s="318">
        <f t="shared" si="254"/>
        <v>-5.9631119486702744E-19</v>
      </c>
      <c r="CF204" s="318">
        <f t="shared" si="254"/>
        <v>-1.5449880957918438E-18</v>
      </c>
      <c r="CG204" s="318">
        <f t="shared" si="254"/>
        <v>-4.6078592330633938E-19</v>
      </c>
      <c r="CH204" s="318">
        <f t="shared" si="254"/>
        <v>-6.0308745844506184E-19</v>
      </c>
    </row>
    <row r="205" spans="1:86" x14ac:dyDescent="0.25">
      <c r="BW205" s="318">
        <f t="shared" ref="BW205:CH205" si="255">BW98-BW115-BW132</f>
        <v>0</v>
      </c>
      <c r="BX205" s="318">
        <f t="shared" si="255"/>
        <v>0</v>
      </c>
      <c r="BY205" s="318">
        <f t="shared" si="255"/>
        <v>0</v>
      </c>
      <c r="BZ205" s="318">
        <f t="shared" si="255"/>
        <v>0</v>
      </c>
      <c r="CA205" s="318">
        <f t="shared" si="255"/>
        <v>-5.2041704279304213E-18</v>
      </c>
      <c r="CB205" s="318">
        <f t="shared" si="255"/>
        <v>0</v>
      </c>
      <c r="CC205" s="318">
        <f t="shared" si="255"/>
        <v>0</v>
      </c>
      <c r="CD205" s="318">
        <f t="shared" si="255"/>
        <v>0</v>
      </c>
      <c r="CE205" s="318">
        <f t="shared" si="255"/>
        <v>0</v>
      </c>
      <c r="CF205" s="318">
        <f t="shared" si="255"/>
        <v>0</v>
      </c>
      <c r="CG205" s="318">
        <f t="shared" si="255"/>
        <v>0</v>
      </c>
      <c r="CH205" s="318">
        <f t="shared" si="255"/>
        <v>-5.2041704279304213E-18</v>
      </c>
    </row>
    <row r="206" spans="1:86" x14ac:dyDescent="0.25">
      <c r="BW206" s="318">
        <f t="shared" ref="BW206:CH206" si="256">BW99-BW116-BW133</f>
        <v>0</v>
      </c>
      <c r="BX206" s="318">
        <f t="shared" si="256"/>
        <v>-6.9388939039072284E-18</v>
      </c>
      <c r="BY206" s="318">
        <f t="shared" si="256"/>
        <v>0</v>
      </c>
      <c r="BZ206" s="318">
        <f t="shared" si="256"/>
        <v>0</v>
      </c>
      <c r="CA206" s="318">
        <f t="shared" si="256"/>
        <v>0</v>
      </c>
      <c r="CB206" s="318">
        <f t="shared" si="256"/>
        <v>0</v>
      </c>
      <c r="CC206" s="318">
        <f t="shared" si="256"/>
        <v>0</v>
      </c>
      <c r="CD206" s="318">
        <f t="shared" si="256"/>
        <v>0</v>
      </c>
      <c r="CE206" s="318">
        <f t="shared" si="256"/>
        <v>0</v>
      </c>
      <c r="CF206" s="318">
        <f t="shared" si="256"/>
        <v>-4.7704895589362195E-18</v>
      </c>
      <c r="CG206" s="318">
        <f t="shared" si="256"/>
        <v>0</v>
      </c>
      <c r="CH206" s="318">
        <f t="shared" si="256"/>
        <v>-7.8062556418956319E-18</v>
      </c>
    </row>
    <row r="207" spans="1:86" x14ac:dyDescent="0.25">
      <c r="BW207" s="318">
        <f t="shared" ref="BW207:CH207" si="257">BW100-BW117-BW134</f>
        <v>-4.7704895589362195E-18</v>
      </c>
      <c r="BX207" s="318">
        <f t="shared" si="257"/>
        <v>-3.903127820947816E-18</v>
      </c>
      <c r="BY207" s="318">
        <f t="shared" si="257"/>
        <v>4.3368086899420177E-18</v>
      </c>
      <c r="BZ207" s="318">
        <f t="shared" si="257"/>
        <v>0</v>
      </c>
      <c r="CA207" s="318">
        <f t="shared" si="257"/>
        <v>0</v>
      </c>
      <c r="CB207" s="318">
        <f t="shared" si="257"/>
        <v>0</v>
      </c>
      <c r="CC207" s="318">
        <f t="shared" si="257"/>
        <v>0</v>
      </c>
      <c r="CD207" s="318">
        <f t="shared" si="257"/>
        <v>0</v>
      </c>
      <c r="CE207" s="318">
        <f t="shared" si="257"/>
        <v>0</v>
      </c>
      <c r="CF207" s="318">
        <f t="shared" si="257"/>
        <v>0</v>
      </c>
      <c r="CG207" s="318">
        <f t="shared" si="257"/>
        <v>0</v>
      </c>
      <c r="CH207" s="318">
        <f t="shared" si="257"/>
        <v>3.903127820947816E-18</v>
      </c>
    </row>
    <row r="208" spans="1:86" x14ac:dyDescent="0.25">
      <c r="BW208" s="318">
        <f t="shared" ref="BW208:CH208" si="258">BW101-BW118-BW135</f>
        <v>0</v>
      </c>
      <c r="BX208" s="318">
        <f t="shared" si="258"/>
        <v>0</v>
      </c>
      <c r="BY208" s="318">
        <f t="shared" si="258"/>
        <v>5.2041704279304213E-18</v>
      </c>
      <c r="BZ208" s="318">
        <f t="shared" si="258"/>
        <v>0</v>
      </c>
      <c r="CA208" s="318">
        <f t="shared" si="258"/>
        <v>0</v>
      </c>
      <c r="CB208" s="318">
        <f t="shared" si="258"/>
        <v>0</v>
      </c>
      <c r="CC208" s="318">
        <f t="shared" si="258"/>
        <v>0</v>
      </c>
      <c r="CD208" s="318">
        <f t="shared" si="258"/>
        <v>0</v>
      </c>
      <c r="CE208" s="318">
        <f t="shared" si="258"/>
        <v>0</v>
      </c>
      <c r="CF208" s="318">
        <f t="shared" si="258"/>
        <v>0</v>
      </c>
      <c r="CG208" s="318">
        <f t="shared" si="258"/>
        <v>0</v>
      </c>
      <c r="CH208" s="318">
        <f t="shared" si="258"/>
        <v>0</v>
      </c>
    </row>
    <row r="209" spans="75:86" x14ac:dyDescent="0.25">
      <c r="BW209" s="318">
        <f t="shared" ref="BW209:CH209" si="259">BW102-BW119-BW136</f>
        <v>0</v>
      </c>
      <c r="BX209" s="318">
        <f t="shared" si="259"/>
        <v>0</v>
      </c>
      <c r="BY209" s="318">
        <f t="shared" si="259"/>
        <v>5.2041704279304213E-18</v>
      </c>
      <c r="BZ209" s="318">
        <f t="shared" si="259"/>
        <v>0</v>
      </c>
      <c r="CA209" s="318">
        <f t="shared" si="259"/>
        <v>0</v>
      </c>
      <c r="CB209" s="318">
        <f t="shared" si="259"/>
        <v>0</v>
      </c>
      <c r="CC209" s="318">
        <f t="shared" si="259"/>
        <v>0</v>
      </c>
      <c r="CD209" s="318">
        <f t="shared" si="259"/>
        <v>0</v>
      </c>
      <c r="CE209" s="318">
        <f t="shared" si="259"/>
        <v>0</v>
      </c>
      <c r="CF209" s="318">
        <f t="shared" si="259"/>
        <v>0</v>
      </c>
      <c r="CG209" s="318">
        <f t="shared" si="259"/>
        <v>0</v>
      </c>
      <c r="CH209" s="318">
        <f t="shared" si="259"/>
        <v>0</v>
      </c>
    </row>
    <row r="210" spans="75:86" x14ac:dyDescent="0.25">
      <c r="BW210" s="318">
        <f t="shared" ref="BW210:CH210" si="260">BW103-BW120-BW137</f>
        <v>0</v>
      </c>
      <c r="BX210" s="318">
        <f t="shared" si="260"/>
        <v>0</v>
      </c>
      <c r="BY210" s="318">
        <f t="shared" si="260"/>
        <v>5.2041704279304213E-18</v>
      </c>
      <c r="BZ210" s="318">
        <f t="shared" si="260"/>
        <v>0</v>
      </c>
      <c r="CA210" s="318">
        <f t="shared" si="260"/>
        <v>0</v>
      </c>
      <c r="CB210" s="318">
        <f t="shared" si="260"/>
        <v>0</v>
      </c>
      <c r="CC210" s="318">
        <f t="shared" si="260"/>
        <v>0</v>
      </c>
      <c r="CD210" s="318">
        <f t="shared" si="260"/>
        <v>0</v>
      </c>
      <c r="CE210" s="318">
        <f t="shared" si="260"/>
        <v>0</v>
      </c>
      <c r="CF210" s="318">
        <f t="shared" si="260"/>
        <v>0</v>
      </c>
      <c r="CG210" s="318">
        <f t="shared" si="260"/>
        <v>0</v>
      </c>
      <c r="CH210" s="318">
        <f t="shared" si="260"/>
        <v>0</v>
      </c>
    </row>
    <row r="211" spans="75:86" x14ac:dyDescent="0.25">
      <c r="BW211" s="318">
        <f t="shared" ref="BW211:CH211" si="261">BW104-BW121-BW138</f>
        <v>0</v>
      </c>
      <c r="BX211" s="318">
        <f t="shared" si="261"/>
        <v>0</v>
      </c>
      <c r="BY211" s="318">
        <f t="shared" si="261"/>
        <v>0</v>
      </c>
      <c r="BZ211" s="318">
        <f t="shared" si="261"/>
        <v>0</v>
      </c>
      <c r="CA211" s="318">
        <f t="shared" si="261"/>
        <v>0</v>
      </c>
      <c r="CB211" s="318">
        <f t="shared" si="261"/>
        <v>0</v>
      </c>
      <c r="CC211" s="318">
        <f t="shared" si="261"/>
        <v>0</v>
      </c>
      <c r="CD211" s="318">
        <f t="shared" si="261"/>
        <v>0</v>
      </c>
      <c r="CE211" s="318">
        <f t="shared" si="261"/>
        <v>0</v>
      </c>
      <c r="CF211" s="318">
        <f t="shared" si="261"/>
        <v>0</v>
      </c>
      <c r="CG211" s="318">
        <f t="shared" si="261"/>
        <v>3.4694469519536142E-18</v>
      </c>
      <c r="CH211" s="318">
        <f t="shared" si="261"/>
        <v>0</v>
      </c>
    </row>
    <row r="212" spans="75:86" x14ac:dyDescent="0.25">
      <c r="BW212" s="318">
        <f t="shared" ref="BW212:CH212" si="262">BW105-BW122-BW139</f>
        <v>3.4694469519536142E-18</v>
      </c>
      <c r="BX212" s="318">
        <f t="shared" si="262"/>
        <v>-5.2041704279304213E-18</v>
      </c>
      <c r="BY212" s="318">
        <f t="shared" si="262"/>
        <v>0</v>
      </c>
      <c r="BZ212" s="318">
        <f t="shared" si="262"/>
        <v>0</v>
      </c>
      <c r="CA212" s="318">
        <f t="shared" si="262"/>
        <v>0</v>
      </c>
      <c r="CB212" s="318">
        <f t="shared" si="262"/>
        <v>0</v>
      </c>
      <c r="CC212" s="318">
        <f t="shared" si="262"/>
        <v>0</v>
      </c>
      <c r="CD212" s="318">
        <f t="shared" si="262"/>
        <v>0</v>
      </c>
      <c r="CE212" s="318">
        <f t="shared" si="262"/>
        <v>0</v>
      </c>
      <c r="CF212" s="318">
        <f t="shared" si="262"/>
        <v>0</v>
      </c>
      <c r="CG212" s="318">
        <f t="shared" si="262"/>
        <v>0</v>
      </c>
      <c r="CH212" s="318">
        <f t="shared" si="262"/>
        <v>-3.4694469519536142E-18</v>
      </c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conditionalFormatting sqref="C179:CH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CJ212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11.570312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18" width="13.7109375" customWidth="1"/>
    <col min="19" max="19" width="14" customWidth="1"/>
    <col min="20" max="24" width="13.7109375" customWidth="1"/>
    <col min="25" max="30" width="14.28515625" customWidth="1"/>
    <col min="31" max="86" width="13.7109375" customWidth="1"/>
    <col min="87" max="87" width="10.5703125" bestFit="1" customWidth="1"/>
    <col min="88" max="88" width="16.4257812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1M - RES'!C2</f>
        <v>0.65</v>
      </c>
      <c r="D2" s="367">
        <f>C2</f>
        <v>0.65</v>
      </c>
      <c r="E2" s="360">
        <f t="shared" ref="E2:BP2" si="0">D2</f>
        <v>0.65</v>
      </c>
      <c r="F2" s="369">
        <f t="shared" si="0"/>
        <v>0.65</v>
      </c>
      <c r="G2" s="369">
        <f t="shared" si="0"/>
        <v>0.65</v>
      </c>
      <c r="H2" s="369">
        <f t="shared" si="0"/>
        <v>0.65</v>
      </c>
      <c r="I2" s="369">
        <f t="shared" si="0"/>
        <v>0.65</v>
      </c>
      <c r="J2" s="369">
        <f t="shared" si="0"/>
        <v>0.65</v>
      </c>
      <c r="K2" s="369">
        <f t="shared" si="0"/>
        <v>0.65</v>
      </c>
      <c r="L2" s="369">
        <f t="shared" si="0"/>
        <v>0.65</v>
      </c>
      <c r="M2" s="369">
        <f t="shared" si="0"/>
        <v>0.65</v>
      </c>
      <c r="N2" s="369">
        <f t="shared" si="0"/>
        <v>0.65</v>
      </c>
      <c r="O2" s="369">
        <f t="shared" si="0"/>
        <v>0.65</v>
      </c>
      <c r="P2" s="369">
        <f t="shared" si="0"/>
        <v>0.65</v>
      </c>
      <c r="Q2" s="369">
        <f t="shared" si="0"/>
        <v>0.65</v>
      </c>
      <c r="R2" s="369">
        <f t="shared" si="0"/>
        <v>0.65</v>
      </c>
      <c r="S2" s="369">
        <f t="shared" si="0"/>
        <v>0.65</v>
      </c>
      <c r="T2" s="369">
        <f t="shared" si="0"/>
        <v>0.65</v>
      </c>
      <c r="U2" s="369">
        <f t="shared" si="0"/>
        <v>0.65</v>
      </c>
      <c r="V2" s="369">
        <f t="shared" si="0"/>
        <v>0.65</v>
      </c>
      <c r="W2" s="369">
        <f t="shared" si="0"/>
        <v>0.65</v>
      </c>
      <c r="X2" s="369">
        <f t="shared" si="0"/>
        <v>0.65</v>
      </c>
      <c r="Y2" s="369">
        <f t="shared" si="0"/>
        <v>0.65</v>
      </c>
      <c r="Z2" s="369">
        <f t="shared" si="0"/>
        <v>0.65</v>
      </c>
      <c r="AA2" s="369">
        <f t="shared" si="0"/>
        <v>0.65</v>
      </c>
      <c r="AB2" s="369">
        <f t="shared" si="0"/>
        <v>0.65</v>
      </c>
      <c r="AC2" s="369">
        <f t="shared" si="0"/>
        <v>0.65</v>
      </c>
      <c r="AD2" s="369">
        <f t="shared" si="0"/>
        <v>0.65</v>
      </c>
      <c r="AE2" s="369">
        <f t="shared" si="0"/>
        <v>0.65</v>
      </c>
      <c r="AF2" s="369">
        <f t="shared" si="0"/>
        <v>0.65</v>
      </c>
      <c r="AG2" s="369">
        <f t="shared" si="0"/>
        <v>0.65</v>
      </c>
      <c r="AH2" s="369">
        <f t="shared" si="0"/>
        <v>0.65</v>
      </c>
      <c r="AI2" s="369">
        <f t="shared" si="0"/>
        <v>0.65</v>
      </c>
      <c r="AJ2" s="369">
        <f t="shared" si="0"/>
        <v>0.65</v>
      </c>
      <c r="AK2" s="369">
        <f t="shared" si="0"/>
        <v>0.65</v>
      </c>
      <c r="AL2" s="369">
        <f t="shared" si="0"/>
        <v>0.65</v>
      </c>
      <c r="AM2" s="369">
        <f t="shared" si="0"/>
        <v>0.65</v>
      </c>
      <c r="AN2" s="369">
        <f t="shared" si="0"/>
        <v>0.65</v>
      </c>
      <c r="AO2" s="369">
        <f t="shared" si="0"/>
        <v>0.65</v>
      </c>
      <c r="AP2" s="369">
        <f t="shared" si="0"/>
        <v>0.65</v>
      </c>
      <c r="AQ2" s="369">
        <f t="shared" si="0"/>
        <v>0.65</v>
      </c>
      <c r="AR2" s="369">
        <f t="shared" si="0"/>
        <v>0.65</v>
      </c>
      <c r="AS2" s="369">
        <f t="shared" si="0"/>
        <v>0.65</v>
      </c>
      <c r="AT2" s="369">
        <f t="shared" si="0"/>
        <v>0.65</v>
      </c>
      <c r="AU2" s="369">
        <f t="shared" si="0"/>
        <v>0.65</v>
      </c>
      <c r="AV2" s="369">
        <f t="shared" si="0"/>
        <v>0.65</v>
      </c>
      <c r="AW2" s="369">
        <f t="shared" si="0"/>
        <v>0.65</v>
      </c>
      <c r="AX2" s="369">
        <f t="shared" si="0"/>
        <v>0.65</v>
      </c>
      <c r="AY2" s="369">
        <f t="shared" si="0"/>
        <v>0.65</v>
      </c>
      <c r="AZ2" s="369">
        <f t="shared" si="0"/>
        <v>0.65</v>
      </c>
      <c r="BA2" s="369">
        <f t="shared" si="0"/>
        <v>0.65</v>
      </c>
      <c r="BB2" s="369">
        <f t="shared" si="0"/>
        <v>0.65</v>
      </c>
      <c r="BC2" s="369">
        <f t="shared" si="0"/>
        <v>0.65</v>
      </c>
      <c r="BD2" s="369">
        <f t="shared" si="0"/>
        <v>0.65</v>
      </c>
      <c r="BE2" s="369">
        <f t="shared" si="0"/>
        <v>0.65</v>
      </c>
      <c r="BF2" s="369">
        <f t="shared" si="0"/>
        <v>0.65</v>
      </c>
      <c r="BG2" s="369">
        <f t="shared" si="0"/>
        <v>0.65</v>
      </c>
      <c r="BH2" s="369">
        <f t="shared" si="0"/>
        <v>0.65</v>
      </c>
      <c r="BI2" s="369">
        <f t="shared" si="0"/>
        <v>0.65</v>
      </c>
      <c r="BJ2" s="369">
        <f t="shared" si="0"/>
        <v>0.65</v>
      </c>
      <c r="BK2" s="369">
        <f t="shared" si="0"/>
        <v>0.65</v>
      </c>
      <c r="BL2" s="369">
        <f t="shared" si="0"/>
        <v>0.65</v>
      </c>
      <c r="BM2" s="369">
        <f t="shared" si="0"/>
        <v>0.65</v>
      </c>
      <c r="BN2" s="369">
        <f t="shared" si="0"/>
        <v>0.65</v>
      </c>
      <c r="BO2" s="369">
        <f t="shared" si="0"/>
        <v>0.65</v>
      </c>
      <c r="BP2" s="369">
        <f t="shared" si="0"/>
        <v>0.65</v>
      </c>
      <c r="BQ2" s="369">
        <f t="shared" ref="BQ2:CH2" si="1">BP2</f>
        <v>0.65</v>
      </c>
      <c r="BR2" s="369">
        <f t="shared" si="1"/>
        <v>0.65</v>
      </c>
      <c r="BS2" s="369">
        <f t="shared" si="1"/>
        <v>0.65</v>
      </c>
      <c r="BT2" s="369">
        <f t="shared" si="1"/>
        <v>0.65</v>
      </c>
      <c r="BU2" s="369">
        <f t="shared" si="1"/>
        <v>0.65</v>
      </c>
      <c r="BV2" s="369">
        <f t="shared" si="1"/>
        <v>0.65</v>
      </c>
      <c r="BW2" s="369">
        <f t="shared" si="1"/>
        <v>0.65</v>
      </c>
      <c r="BX2" s="369">
        <f t="shared" si="1"/>
        <v>0.65</v>
      </c>
      <c r="BY2" s="369">
        <f t="shared" si="1"/>
        <v>0.65</v>
      </c>
      <c r="BZ2" s="369">
        <f t="shared" si="1"/>
        <v>0.65</v>
      </c>
      <c r="CA2" s="369">
        <f t="shared" si="1"/>
        <v>0.65</v>
      </c>
      <c r="CB2" s="369">
        <f t="shared" si="1"/>
        <v>0.65</v>
      </c>
      <c r="CC2" s="369">
        <f t="shared" si="1"/>
        <v>0.65</v>
      </c>
      <c r="CD2" s="369">
        <f t="shared" si="1"/>
        <v>0.65</v>
      </c>
      <c r="CE2" s="369">
        <f t="shared" si="1"/>
        <v>0.65</v>
      </c>
      <c r="CF2" s="369">
        <f t="shared" si="1"/>
        <v>0.65</v>
      </c>
      <c r="CG2" s="369">
        <f t="shared" si="1"/>
        <v>0.65</v>
      </c>
      <c r="CH2" s="370">
        <f t="shared" si="1"/>
        <v>0.65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230256</v>
      </c>
      <c r="I5" s="3">
        <f>'BIZ kWh ENTRY'!AO164</f>
        <v>0</v>
      </c>
      <c r="J5" s="3">
        <f>'BIZ kWh ENTRY'!AP164</f>
        <v>168275.55641193147</v>
      </c>
      <c r="K5" s="3">
        <f>'BIZ kWh ENTRY'!AQ164</f>
        <v>318816</v>
      </c>
      <c r="L5" s="3">
        <f>'BIZ kWh ENTRY'!AR164</f>
        <v>0</v>
      </c>
      <c r="M5" s="3">
        <f>'BIZ kWh ENTRY'!AS164</f>
        <v>0</v>
      </c>
      <c r="N5" s="3">
        <f>'BIZ kWh ENTRY'!AT164</f>
        <v>653873.94495911605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ENTRY'!AI167</f>
        <v>0</v>
      </c>
      <c r="D8" s="3">
        <f>'BIZ kWh ENTRY'!AJ167</f>
        <v>10472.392863376526</v>
      </c>
      <c r="E8" s="3">
        <f>'BIZ kWh ENTRY'!AK167</f>
        <v>0</v>
      </c>
      <c r="F8" s="3">
        <f>'BIZ kWh ENTRY'!AL167</f>
        <v>0</v>
      </c>
      <c r="G8" s="3">
        <f>'BIZ kWh ENTRY'!AM167</f>
        <v>107721.20865752621</v>
      </c>
      <c r="H8" s="3">
        <f>'BIZ kWh ENTRY'!AN167</f>
        <v>171023.1330496562</v>
      </c>
      <c r="I8" s="3">
        <f>'BIZ kWh ENTRY'!AO167</f>
        <v>1676.8212720318666</v>
      </c>
      <c r="J8" s="3">
        <f>'BIZ kWh ENTRY'!AP167</f>
        <v>21212.147959480691</v>
      </c>
      <c r="K8" s="3">
        <f>'BIZ kWh ENTRY'!AQ167</f>
        <v>266001.9130476336</v>
      </c>
      <c r="L8" s="3">
        <f>'BIZ kWh ENTRY'!AR167</f>
        <v>12447.905751830518</v>
      </c>
      <c r="M8" s="3">
        <f>'BIZ kWh ENTRY'!AS167</f>
        <v>533515.87217525672</v>
      </c>
      <c r="N8" s="3">
        <f>'BIZ kWh ENTRY'!AT167</f>
        <v>1652510.0886709471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20117.130083562297</v>
      </c>
      <c r="F11" s="3">
        <f>'BIZ kWh ENTRY'!AL170</f>
        <v>0</v>
      </c>
      <c r="G11" s="3">
        <f>'BIZ kWh ENTRY'!AM170</f>
        <v>44708</v>
      </c>
      <c r="H11" s="3">
        <f>'BIZ kWh ENTRY'!AN170</f>
        <v>131681.23410925918</v>
      </c>
      <c r="I11" s="3">
        <f>'BIZ kWh ENTRY'!AO170</f>
        <v>0</v>
      </c>
      <c r="J11" s="3">
        <f>'BIZ kWh ENTRY'!AP170</f>
        <v>71744.399999999994</v>
      </c>
      <c r="K11" s="3">
        <f>'BIZ kWh ENTRY'!AQ170</f>
        <v>11427.50692470829</v>
      </c>
      <c r="L11" s="3">
        <f>'BIZ kWh ENTRY'!AR170</f>
        <v>0</v>
      </c>
      <c r="M11" s="3">
        <f>'BIZ kWh ENTRY'!AS170</f>
        <v>323933.79795262089</v>
      </c>
      <c r="N11" s="3">
        <f>'BIZ kWh ENTRY'!AT170</f>
        <v>2637805.8930334328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ENTRY'!AI171</f>
        <v>0</v>
      </c>
      <c r="D12" s="3">
        <f>'BIZ kWh ENTRY'!AJ171</f>
        <v>82858.238479430322</v>
      </c>
      <c r="E12" s="3">
        <f>'BIZ kWh ENTRY'!AK171</f>
        <v>86274.883761258781</v>
      </c>
      <c r="F12" s="3">
        <f>'BIZ kWh ENTRY'!AL171</f>
        <v>44474.913756008849</v>
      </c>
      <c r="G12" s="3">
        <f>'BIZ kWh ENTRY'!AM171</f>
        <v>512761.8730960149</v>
      </c>
      <c r="H12" s="3">
        <f>'BIZ kWh ENTRY'!AN171</f>
        <v>307921.07002123538</v>
      </c>
      <c r="I12" s="3">
        <f>'BIZ kWh ENTRY'!AO171</f>
        <v>125492.59272876203</v>
      </c>
      <c r="J12" s="3">
        <f>'BIZ kWh ENTRY'!AP171</f>
        <v>421197.79519766016</v>
      </c>
      <c r="K12" s="3">
        <f>'BIZ kWh ENTRY'!AQ171</f>
        <v>340220.61671144021</v>
      </c>
      <c r="L12" s="3">
        <f>'BIZ kWh ENTRY'!AR171</f>
        <v>368548.59993988316</v>
      </c>
      <c r="M12" s="3">
        <f>'BIZ kWh ENTRY'!AS171</f>
        <v>3018181.020637468</v>
      </c>
      <c r="N12" s="3">
        <f>'BIZ kWh ENTRY'!AT171</f>
        <v>2889359.0198656842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0</v>
      </c>
      <c r="N13" s="3">
        <f>'BIZ kWh ENTRY'!AT172</f>
        <v>0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0</v>
      </c>
      <c r="H14" s="3">
        <f>'BIZ kWh ENTRY'!AN173</f>
        <v>0</v>
      </c>
      <c r="I14" s="3">
        <f>'BIZ kWh ENTRY'!AO173</f>
        <v>0</v>
      </c>
      <c r="J14" s="3">
        <f>'BIZ kWh ENTRY'!AP173</f>
        <v>812174</v>
      </c>
      <c r="K14" s="3">
        <f>'BIZ kWh ENTRY'!AQ173</f>
        <v>0</v>
      </c>
      <c r="L14" s="3">
        <f>'BIZ kWh ENTRY'!AR173</f>
        <v>0</v>
      </c>
      <c r="M14" s="3">
        <f>'BIZ kWh ENTRY'!AS173</f>
        <v>0</v>
      </c>
      <c r="N14" s="3">
        <f>'BIZ kWh ENTRY'!AT173</f>
        <v>0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154300</v>
      </c>
      <c r="H15" s="3">
        <f>'BIZ kWh ENTRY'!AN174</f>
        <v>0</v>
      </c>
      <c r="I15" s="3">
        <f>'BIZ kWh ENTRY'!AO174</f>
        <v>9195.3531601411651</v>
      </c>
      <c r="J15" s="3">
        <f>'BIZ kWh ENTRY'!AP174</f>
        <v>1168166</v>
      </c>
      <c r="K15" s="3">
        <f>'BIZ kWh ENTRY'!AQ174</f>
        <v>0</v>
      </c>
      <c r="L15" s="3">
        <f>'BIZ kWh ENTRY'!AR174</f>
        <v>0</v>
      </c>
      <c r="M15" s="3">
        <f>'BIZ kWh ENTRY'!AS174</f>
        <v>2377322</v>
      </c>
      <c r="N15" s="3">
        <f>'BIZ kWh ENTRY'!AT174</f>
        <v>4930793.274999992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44811.92520836489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209" t="str">
        <f>' 1M - RES'!B16</f>
        <v>Monthly kWh</v>
      </c>
      <c r="C19" s="264">
        <f>SUM(C5:C18)</f>
        <v>0</v>
      </c>
      <c r="D19" s="264">
        <f t="shared" ref="D19:BO19" si="2">SUM(D5:D18)</f>
        <v>93330.631342806853</v>
      </c>
      <c r="E19" s="264">
        <f t="shared" si="2"/>
        <v>106392.01384482108</v>
      </c>
      <c r="F19" s="264">
        <f t="shared" si="2"/>
        <v>44474.913756008849</v>
      </c>
      <c r="G19" s="264">
        <f t="shared" si="2"/>
        <v>819491.08175354113</v>
      </c>
      <c r="H19" s="264">
        <f t="shared" si="2"/>
        <v>840881.43718015077</v>
      </c>
      <c r="I19" s="264">
        <f t="shared" si="2"/>
        <v>136364.76716093507</v>
      </c>
      <c r="J19" s="264">
        <f t="shared" si="2"/>
        <v>2662769.8995690723</v>
      </c>
      <c r="K19" s="264">
        <f t="shared" si="2"/>
        <v>936466.036683782</v>
      </c>
      <c r="L19" s="264">
        <f t="shared" si="2"/>
        <v>380996.50569171365</v>
      </c>
      <c r="M19" s="264">
        <f t="shared" si="2"/>
        <v>6252952.6907653455</v>
      </c>
      <c r="N19" s="264">
        <f t="shared" si="2"/>
        <v>12809154.146737536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282"/>
      <c r="B20" s="135"/>
      <c r="C20" s="9"/>
      <c r="D20" s="32"/>
      <c r="E20" s="9"/>
      <c r="F20" s="32"/>
      <c r="G20" s="32"/>
      <c r="H20" s="9"/>
      <c r="I20" s="32"/>
      <c r="J20" s="32"/>
      <c r="K20" s="9"/>
      <c r="L20" s="32"/>
      <c r="M20" s="32"/>
      <c r="N20" s="9"/>
      <c r="O20" s="32"/>
      <c r="P20" s="32"/>
      <c r="Q20" s="9"/>
      <c r="R20" s="32"/>
      <c r="S20" s="32"/>
      <c r="T20" s="9"/>
      <c r="U20" s="32"/>
      <c r="V20" s="32"/>
      <c r="W20" s="9"/>
      <c r="X20" s="32"/>
      <c r="Y20" s="32"/>
      <c r="Z20" s="9"/>
      <c r="AA20" s="32"/>
      <c r="AB20" s="32"/>
      <c r="AC20" s="9"/>
      <c r="AD20" s="32"/>
      <c r="AE20" s="32"/>
      <c r="AF20" s="9"/>
      <c r="AG20" s="32"/>
      <c r="AH20" s="32"/>
      <c r="AI20" s="9"/>
      <c r="AJ20" s="32"/>
      <c r="AK20" s="32"/>
      <c r="AL20" s="9"/>
      <c r="AM20" s="32"/>
      <c r="AN20" s="32"/>
      <c r="AO20" s="9"/>
      <c r="AP20" s="32"/>
      <c r="AQ20" s="32"/>
      <c r="AR20" s="9"/>
      <c r="AS20" s="32"/>
      <c r="AT20" s="32"/>
      <c r="AU20" s="9"/>
      <c r="AV20" s="32"/>
      <c r="AW20" s="32"/>
      <c r="AX20" s="9"/>
      <c r="AY20" s="32"/>
      <c r="AZ20" s="32"/>
      <c r="BA20" s="9"/>
      <c r="BB20" s="32"/>
      <c r="BC20" s="32"/>
      <c r="BD20" s="9"/>
      <c r="BE20" s="32"/>
      <c r="BF20" s="32"/>
      <c r="BG20" s="9"/>
      <c r="BH20" s="32"/>
      <c r="BI20" s="32"/>
      <c r="BJ20" s="9"/>
      <c r="BK20" s="32"/>
      <c r="BL20" s="32"/>
      <c r="BM20" s="9"/>
      <c r="BN20" s="32"/>
      <c r="BO20" s="32"/>
      <c r="BP20" s="9"/>
      <c r="BQ20" s="32"/>
      <c r="BR20" s="32"/>
      <c r="BS20" s="9"/>
      <c r="BT20" s="32"/>
      <c r="BU20" s="32"/>
      <c r="BV20" s="9"/>
      <c r="BW20" s="32"/>
      <c r="BX20" s="32"/>
      <c r="BY20" s="9"/>
      <c r="BZ20" s="32"/>
      <c r="CA20" s="32"/>
      <c r="CB20" s="9"/>
      <c r="CC20" s="32"/>
      <c r="CD20" s="32"/>
      <c r="CE20" s="9"/>
      <c r="CF20" s="32"/>
      <c r="CG20" s="32"/>
      <c r="CH20" s="137"/>
    </row>
    <row r="21" spans="1:86" ht="15.75" thickBot="1" x14ac:dyDescent="0.3">
      <c r="A21" s="136"/>
      <c r="B21" s="136"/>
      <c r="C21" s="286"/>
      <c r="D21" s="136"/>
      <c r="E21" s="286"/>
      <c r="F21" s="136"/>
      <c r="G21" s="136"/>
      <c r="H21" s="286"/>
      <c r="I21" s="136"/>
      <c r="J21" s="136"/>
      <c r="K21" s="286"/>
      <c r="L21" s="136"/>
      <c r="M21" s="136"/>
      <c r="N21" s="286"/>
      <c r="O21" s="136"/>
      <c r="P21" s="136"/>
      <c r="Q21" s="286"/>
      <c r="R21" s="136"/>
      <c r="S21" s="136"/>
      <c r="T21" s="286"/>
      <c r="U21" s="136"/>
      <c r="V21" s="136"/>
      <c r="W21" s="286"/>
      <c r="X21" s="136"/>
      <c r="Y21" s="136"/>
      <c r="Z21" s="286"/>
      <c r="AA21" s="136"/>
      <c r="AB21" s="136"/>
      <c r="AC21" s="286"/>
      <c r="AD21" s="136"/>
      <c r="AE21" s="136"/>
      <c r="AF21" s="286"/>
      <c r="AG21" s="136"/>
      <c r="AH21" s="136"/>
      <c r="AI21" s="286"/>
      <c r="AJ21" s="136"/>
      <c r="AK21" s="136"/>
      <c r="AL21" s="286"/>
      <c r="AM21" s="136"/>
      <c r="AN21" s="136"/>
      <c r="AO21" s="286"/>
      <c r="AP21" s="136"/>
      <c r="AQ21" s="136"/>
      <c r="AR21" s="286"/>
      <c r="AS21" s="136"/>
      <c r="AT21" s="136"/>
      <c r="AU21" s="286"/>
      <c r="AV21" s="136"/>
      <c r="AW21" s="136"/>
      <c r="AX21" s="286"/>
      <c r="AY21" s="136"/>
      <c r="AZ21" s="136"/>
      <c r="BA21" s="286"/>
      <c r="BB21" s="136"/>
      <c r="BC21" s="136"/>
      <c r="BD21" s="286"/>
      <c r="BE21" s="136"/>
      <c r="BF21" s="136"/>
      <c r="BG21" s="286"/>
      <c r="BH21" s="136"/>
      <c r="BI21" s="136"/>
      <c r="BJ21" s="286"/>
      <c r="BK21" s="136"/>
      <c r="BL21" s="136"/>
      <c r="BM21" s="286"/>
      <c r="BN21" s="136"/>
      <c r="BO21" s="136"/>
      <c r="BP21" s="286"/>
      <c r="BQ21" s="136"/>
      <c r="BR21" s="136"/>
      <c r="BS21" s="286"/>
      <c r="BT21" s="136"/>
      <c r="BU21" s="136"/>
      <c r="BV21" s="286"/>
      <c r="BW21" s="136"/>
      <c r="BX21" s="136"/>
      <c r="BY21" s="286"/>
      <c r="BZ21" s="136"/>
      <c r="CA21" s="136"/>
      <c r="CB21" s="286"/>
      <c r="CC21" s="136"/>
      <c r="CD21" s="136"/>
      <c r="CE21" s="286"/>
      <c r="CF21" s="136"/>
      <c r="CG21" s="136"/>
      <c r="CH21" s="286"/>
    </row>
    <row r="22" spans="1:86" ht="16.5" thickBot="1" x14ac:dyDescent="0.3">
      <c r="A22" s="599" t="s">
        <v>15</v>
      </c>
      <c r="B22" s="18" t="s">
        <v>10</v>
      </c>
      <c r="C22" s="162">
        <f>C$4</f>
        <v>45292</v>
      </c>
      <c r="D22" s="162">
        <f t="shared" ref="D22:BO22" si="4">D$4</f>
        <v>45323</v>
      </c>
      <c r="E22" s="162">
        <f t="shared" si="4"/>
        <v>45352</v>
      </c>
      <c r="F22" s="162">
        <f t="shared" si="4"/>
        <v>45383</v>
      </c>
      <c r="G22" s="162">
        <f t="shared" si="4"/>
        <v>45413</v>
      </c>
      <c r="H22" s="162">
        <f t="shared" si="4"/>
        <v>45444</v>
      </c>
      <c r="I22" s="162">
        <f t="shared" si="4"/>
        <v>45474</v>
      </c>
      <c r="J22" s="162">
        <f t="shared" si="4"/>
        <v>45505</v>
      </c>
      <c r="K22" s="162">
        <f t="shared" si="4"/>
        <v>45536</v>
      </c>
      <c r="L22" s="162">
        <f t="shared" si="4"/>
        <v>45566</v>
      </c>
      <c r="M22" s="162">
        <f t="shared" si="4"/>
        <v>45597</v>
      </c>
      <c r="N22" s="162">
        <f t="shared" si="4"/>
        <v>45627</v>
      </c>
      <c r="O22" s="162">
        <f t="shared" si="4"/>
        <v>45658</v>
      </c>
      <c r="P22" s="162">
        <f t="shared" si="4"/>
        <v>45689</v>
      </c>
      <c r="Q22" s="162">
        <f t="shared" si="4"/>
        <v>45717</v>
      </c>
      <c r="R22" s="162">
        <f t="shared" si="4"/>
        <v>45748</v>
      </c>
      <c r="S22" s="162">
        <f t="shared" si="4"/>
        <v>45778</v>
      </c>
      <c r="T22" s="162">
        <f t="shared" si="4"/>
        <v>45809</v>
      </c>
      <c r="U22" s="162">
        <f t="shared" si="4"/>
        <v>45839</v>
      </c>
      <c r="V22" s="162">
        <f t="shared" si="4"/>
        <v>45870</v>
      </c>
      <c r="W22" s="162">
        <f t="shared" si="4"/>
        <v>45901</v>
      </c>
      <c r="X22" s="162">
        <f t="shared" si="4"/>
        <v>45931</v>
      </c>
      <c r="Y22" s="162">
        <f t="shared" si="4"/>
        <v>45962</v>
      </c>
      <c r="Z22" s="162">
        <f t="shared" si="4"/>
        <v>45992</v>
      </c>
      <c r="AA22" s="162">
        <f t="shared" si="4"/>
        <v>46023</v>
      </c>
      <c r="AB22" s="162">
        <f t="shared" si="4"/>
        <v>46054</v>
      </c>
      <c r="AC22" s="162">
        <f t="shared" si="4"/>
        <v>46082</v>
      </c>
      <c r="AD22" s="162">
        <f t="shared" si="4"/>
        <v>46113</v>
      </c>
      <c r="AE22" s="162">
        <f t="shared" si="4"/>
        <v>46143</v>
      </c>
      <c r="AF22" s="162">
        <f t="shared" si="4"/>
        <v>46174</v>
      </c>
      <c r="AG22" s="162">
        <f t="shared" si="4"/>
        <v>46204</v>
      </c>
      <c r="AH22" s="162">
        <f t="shared" si="4"/>
        <v>46235</v>
      </c>
      <c r="AI22" s="162">
        <f t="shared" si="4"/>
        <v>46266</v>
      </c>
      <c r="AJ22" s="162">
        <f t="shared" si="4"/>
        <v>46296</v>
      </c>
      <c r="AK22" s="162">
        <f t="shared" si="4"/>
        <v>46327</v>
      </c>
      <c r="AL22" s="162">
        <f t="shared" si="4"/>
        <v>46357</v>
      </c>
      <c r="AM22" s="162">
        <f t="shared" si="4"/>
        <v>46388</v>
      </c>
      <c r="AN22" s="162">
        <f t="shared" si="4"/>
        <v>46419</v>
      </c>
      <c r="AO22" s="162">
        <f t="shared" si="4"/>
        <v>46447</v>
      </c>
      <c r="AP22" s="162">
        <f t="shared" si="4"/>
        <v>46478</v>
      </c>
      <c r="AQ22" s="162">
        <f t="shared" si="4"/>
        <v>46508</v>
      </c>
      <c r="AR22" s="162">
        <f t="shared" si="4"/>
        <v>46539</v>
      </c>
      <c r="AS22" s="162">
        <f t="shared" si="4"/>
        <v>46569</v>
      </c>
      <c r="AT22" s="162">
        <f t="shared" si="4"/>
        <v>46600</v>
      </c>
      <c r="AU22" s="162">
        <f t="shared" si="4"/>
        <v>46631</v>
      </c>
      <c r="AV22" s="162">
        <f t="shared" si="4"/>
        <v>46661</v>
      </c>
      <c r="AW22" s="162">
        <f t="shared" si="4"/>
        <v>46692</v>
      </c>
      <c r="AX22" s="162">
        <f t="shared" si="4"/>
        <v>46722</v>
      </c>
      <c r="AY22" s="162">
        <f t="shared" si="4"/>
        <v>46753</v>
      </c>
      <c r="AZ22" s="162">
        <f t="shared" si="4"/>
        <v>46784</v>
      </c>
      <c r="BA22" s="162">
        <f t="shared" si="4"/>
        <v>46813</v>
      </c>
      <c r="BB22" s="162">
        <f t="shared" si="4"/>
        <v>46844</v>
      </c>
      <c r="BC22" s="162">
        <f t="shared" si="4"/>
        <v>46874</v>
      </c>
      <c r="BD22" s="162">
        <f t="shared" si="4"/>
        <v>46905</v>
      </c>
      <c r="BE22" s="162">
        <f t="shared" si="4"/>
        <v>46935</v>
      </c>
      <c r="BF22" s="162">
        <f t="shared" si="4"/>
        <v>46966</v>
      </c>
      <c r="BG22" s="162">
        <f t="shared" si="4"/>
        <v>46997</v>
      </c>
      <c r="BH22" s="162">
        <f t="shared" si="4"/>
        <v>47027</v>
      </c>
      <c r="BI22" s="162">
        <f t="shared" si="4"/>
        <v>47058</v>
      </c>
      <c r="BJ22" s="162">
        <f t="shared" si="4"/>
        <v>47088</v>
      </c>
      <c r="BK22" s="162">
        <f t="shared" si="4"/>
        <v>47119</v>
      </c>
      <c r="BL22" s="162">
        <f t="shared" si="4"/>
        <v>47150</v>
      </c>
      <c r="BM22" s="162">
        <f t="shared" si="4"/>
        <v>47178</v>
      </c>
      <c r="BN22" s="162">
        <f t="shared" si="4"/>
        <v>47209</v>
      </c>
      <c r="BO22" s="162">
        <f t="shared" si="4"/>
        <v>47239</v>
      </c>
      <c r="BP22" s="162">
        <f t="shared" ref="BP22:CH22" si="5">BP$4</f>
        <v>47270</v>
      </c>
      <c r="BQ22" s="162">
        <f t="shared" si="5"/>
        <v>47300</v>
      </c>
      <c r="BR22" s="162">
        <f t="shared" si="5"/>
        <v>47331</v>
      </c>
      <c r="BS22" s="162">
        <f t="shared" si="5"/>
        <v>47362</v>
      </c>
      <c r="BT22" s="162">
        <f t="shared" si="5"/>
        <v>47392</v>
      </c>
      <c r="BU22" s="162">
        <f t="shared" si="5"/>
        <v>47423</v>
      </c>
      <c r="BV22" s="162">
        <f t="shared" si="5"/>
        <v>47453</v>
      </c>
      <c r="BW22" s="162">
        <f t="shared" si="5"/>
        <v>47484</v>
      </c>
      <c r="BX22" s="162">
        <f t="shared" si="5"/>
        <v>47515</v>
      </c>
      <c r="BY22" s="162">
        <f t="shared" si="5"/>
        <v>47543</v>
      </c>
      <c r="BZ22" s="162">
        <f t="shared" si="5"/>
        <v>47574</v>
      </c>
      <c r="CA22" s="162">
        <f t="shared" si="5"/>
        <v>47604</v>
      </c>
      <c r="CB22" s="162">
        <f t="shared" si="5"/>
        <v>47635</v>
      </c>
      <c r="CC22" s="162">
        <f t="shared" si="5"/>
        <v>47665</v>
      </c>
      <c r="CD22" s="162">
        <f t="shared" si="5"/>
        <v>47696</v>
      </c>
      <c r="CE22" s="162">
        <f t="shared" si="5"/>
        <v>47727</v>
      </c>
      <c r="CF22" s="162">
        <f t="shared" si="5"/>
        <v>47757</v>
      </c>
      <c r="CG22" s="162">
        <f t="shared" si="5"/>
        <v>47788</v>
      </c>
      <c r="CH22" s="163">
        <f t="shared" si="5"/>
        <v>47818</v>
      </c>
    </row>
    <row r="23" spans="1:86" ht="15" customHeight="1" x14ac:dyDescent="0.25">
      <c r="A23" s="600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3" si="7">IF(SUM($C$19:$N$19)=0,0,D23+E5)</f>
        <v>0</v>
      </c>
      <c r="F23" s="3">
        <f t="shared" si="7"/>
        <v>0</v>
      </c>
      <c r="G23" s="3">
        <f t="shared" si="7"/>
        <v>0</v>
      </c>
      <c r="H23" s="3">
        <f t="shared" si="7"/>
        <v>230256</v>
      </c>
      <c r="I23" s="3">
        <f t="shared" si="7"/>
        <v>230256</v>
      </c>
      <c r="J23" s="3">
        <f t="shared" si="7"/>
        <v>398531.55641193147</v>
      </c>
      <c r="K23" s="3">
        <f t="shared" si="7"/>
        <v>717347.55641193152</v>
      </c>
      <c r="L23" s="3">
        <f t="shared" si="7"/>
        <v>717347.55641193152</v>
      </c>
      <c r="M23" s="3">
        <f t="shared" si="7"/>
        <v>717347.55641193152</v>
      </c>
      <c r="N23" s="3">
        <f t="shared" si="7"/>
        <v>1371221.5013710475</v>
      </c>
      <c r="O23" s="3">
        <f t="shared" si="7"/>
        <v>1371221.5013710475</v>
      </c>
      <c r="P23" s="3">
        <f t="shared" si="7"/>
        <v>1371221.5013710475</v>
      </c>
      <c r="Q23" s="3">
        <f t="shared" si="7"/>
        <v>1371221.5013710475</v>
      </c>
      <c r="R23" s="3">
        <f t="shared" si="7"/>
        <v>1371221.5013710475</v>
      </c>
      <c r="S23" s="3">
        <f t="shared" si="7"/>
        <v>1371221.5013710475</v>
      </c>
      <c r="T23" s="3">
        <f t="shared" si="7"/>
        <v>1371221.5013710475</v>
      </c>
      <c r="U23" s="3">
        <f t="shared" si="7"/>
        <v>1371221.5013710475</v>
      </c>
      <c r="V23" s="3">
        <f t="shared" si="7"/>
        <v>1371221.5013710475</v>
      </c>
      <c r="W23" s="3">
        <f t="shared" si="7"/>
        <v>1371221.5013710475</v>
      </c>
      <c r="X23" s="3">
        <f t="shared" si="7"/>
        <v>1371221.5013710475</v>
      </c>
      <c r="Y23" s="3">
        <f t="shared" si="7"/>
        <v>1371221.5013710475</v>
      </c>
      <c r="Z23" s="3">
        <f t="shared" si="7"/>
        <v>1371221.5013710475</v>
      </c>
      <c r="AA23" s="3">
        <f t="shared" si="7"/>
        <v>1371221.5013710475</v>
      </c>
      <c r="AB23" s="3">
        <f t="shared" si="7"/>
        <v>1371221.5013710475</v>
      </c>
      <c r="AC23" s="3">
        <f t="shared" si="7"/>
        <v>1371221.5013710475</v>
      </c>
      <c r="AD23" s="3">
        <f t="shared" si="7"/>
        <v>1371221.5013710475</v>
      </c>
      <c r="AE23" s="3">
        <f t="shared" si="7"/>
        <v>1371221.5013710475</v>
      </c>
      <c r="AF23" s="3">
        <f t="shared" si="7"/>
        <v>1371221.5013710475</v>
      </c>
      <c r="AG23" s="3">
        <f t="shared" si="7"/>
        <v>1371221.5013710475</v>
      </c>
      <c r="AH23" s="3">
        <f t="shared" si="7"/>
        <v>1371221.5013710475</v>
      </c>
      <c r="AI23" s="3">
        <f t="shared" si="7"/>
        <v>1371221.5013710475</v>
      </c>
      <c r="AJ23" s="3">
        <f t="shared" si="7"/>
        <v>1371221.5013710475</v>
      </c>
      <c r="AK23" s="3">
        <f t="shared" si="7"/>
        <v>1371221.5013710475</v>
      </c>
      <c r="AL23" s="3">
        <f t="shared" si="7"/>
        <v>1371221.5013710475</v>
      </c>
      <c r="AM23" s="3">
        <f t="shared" si="7"/>
        <v>1371221.5013710475</v>
      </c>
      <c r="AN23" s="3">
        <f t="shared" si="7"/>
        <v>1371221.5013710475</v>
      </c>
      <c r="AO23" s="3">
        <f t="shared" si="7"/>
        <v>1371221.5013710475</v>
      </c>
      <c r="AP23" s="3">
        <f t="shared" si="7"/>
        <v>1371221.5013710475</v>
      </c>
      <c r="AQ23" s="3">
        <f t="shared" si="7"/>
        <v>1371221.5013710475</v>
      </c>
      <c r="AR23" s="3">
        <f t="shared" si="7"/>
        <v>1371221.5013710475</v>
      </c>
      <c r="AS23" s="3">
        <f t="shared" si="7"/>
        <v>1371221.5013710475</v>
      </c>
      <c r="AT23" s="3">
        <f t="shared" si="7"/>
        <v>1371221.5013710475</v>
      </c>
      <c r="AU23" s="3">
        <f t="shared" si="7"/>
        <v>1371221.5013710475</v>
      </c>
      <c r="AV23" s="3">
        <f t="shared" si="7"/>
        <v>1371221.5013710475</v>
      </c>
      <c r="AW23" s="3">
        <f t="shared" si="7"/>
        <v>1371221.5013710475</v>
      </c>
      <c r="AX23" s="3">
        <f t="shared" si="7"/>
        <v>1371221.5013710475</v>
      </c>
      <c r="AY23" s="3">
        <f t="shared" si="7"/>
        <v>1371221.5013710475</v>
      </c>
      <c r="AZ23" s="3">
        <f t="shared" si="7"/>
        <v>1371221.5013710475</v>
      </c>
      <c r="BA23" s="3">
        <f t="shared" si="7"/>
        <v>1371221.5013710475</v>
      </c>
      <c r="BB23" s="3">
        <f t="shared" si="7"/>
        <v>1371221.5013710475</v>
      </c>
      <c r="BC23" s="3">
        <f t="shared" si="7"/>
        <v>1371221.5013710475</v>
      </c>
      <c r="BD23" s="3">
        <f t="shared" si="7"/>
        <v>1371221.5013710475</v>
      </c>
      <c r="BE23" s="3">
        <f t="shared" si="7"/>
        <v>1371221.5013710475</v>
      </c>
      <c r="BF23" s="3">
        <f t="shared" si="7"/>
        <v>1371221.5013710475</v>
      </c>
      <c r="BG23" s="3">
        <f t="shared" si="7"/>
        <v>1371221.5013710475</v>
      </c>
      <c r="BH23" s="3">
        <f t="shared" si="7"/>
        <v>1371221.5013710475</v>
      </c>
      <c r="BI23" s="3">
        <f t="shared" si="7"/>
        <v>1371221.5013710475</v>
      </c>
      <c r="BJ23" s="3">
        <f t="shared" si="7"/>
        <v>1371221.5013710475</v>
      </c>
      <c r="BK23" s="3">
        <f t="shared" si="7"/>
        <v>1371221.5013710475</v>
      </c>
      <c r="BL23" s="3">
        <f t="shared" si="7"/>
        <v>1371221.5013710475</v>
      </c>
      <c r="BM23" s="3">
        <f t="shared" si="7"/>
        <v>1371221.5013710475</v>
      </c>
      <c r="BN23" s="3">
        <f t="shared" si="7"/>
        <v>1371221.5013710475</v>
      </c>
      <c r="BO23" s="3">
        <f t="shared" si="7"/>
        <v>1371221.5013710475</v>
      </c>
      <c r="BP23" s="3">
        <f t="shared" si="7"/>
        <v>1371221.5013710475</v>
      </c>
      <c r="BQ23" s="3">
        <f t="shared" ref="BQ23:CH23" si="8">IF(SUM($C$19:$N$19)=0,0,BP23+BQ5)</f>
        <v>1371221.5013710475</v>
      </c>
      <c r="BR23" s="3">
        <f t="shared" si="8"/>
        <v>1371221.5013710475</v>
      </c>
      <c r="BS23" s="3">
        <f t="shared" si="8"/>
        <v>1371221.5013710475</v>
      </c>
      <c r="BT23" s="3">
        <f t="shared" si="8"/>
        <v>1371221.5013710475</v>
      </c>
      <c r="BU23" s="3">
        <f t="shared" si="8"/>
        <v>1371221.5013710475</v>
      </c>
      <c r="BV23" s="3">
        <f t="shared" si="8"/>
        <v>1371221.5013710475</v>
      </c>
      <c r="BW23" s="3">
        <f t="shared" si="8"/>
        <v>1371221.5013710475</v>
      </c>
      <c r="BX23" s="3">
        <f t="shared" si="8"/>
        <v>1371221.5013710475</v>
      </c>
      <c r="BY23" s="3">
        <f t="shared" si="8"/>
        <v>1371221.5013710475</v>
      </c>
      <c r="BZ23" s="3">
        <f t="shared" si="8"/>
        <v>1371221.5013710475</v>
      </c>
      <c r="CA23" s="3">
        <f t="shared" si="8"/>
        <v>1371221.5013710475</v>
      </c>
      <c r="CB23" s="3">
        <f t="shared" si="8"/>
        <v>1371221.5013710475</v>
      </c>
      <c r="CC23" s="3">
        <f t="shared" si="8"/>
        <v>1371221.5013710475</v>
      </c>
      <c r="CD23" s="3">
        <f t="shared" si="8"/>
        <v>1371221.5013710475</v>
      </c>
      <c r="CE23" s="3">
        <f t="shared" si="8"/>
        <v>1371221.5013710475</v>
      </c>
      <c r="CF23" s="3">
        <f t="shared" si="8"/>
        <v>1371221.5013710475</v>
      </c>
      <c r="CG23" s="3">
        <f t="shared" si="8"/>
        <v>1371221.5013710475</v>
      </c>
      <c r="CH23" s="12">
        <f t="shared" si="8"/>
        <v>1371221.5013710475</v>
      </c>
    </row>
    <row r="24" spans="1:86" x14ac:dyDescent="0.25">
      <c r="A24" s="600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9"/>
        <v>0</v>
      </c>
      <c r="U24" s="3">
        <f t="shared" si="9"/>
        <v>0</v>
      </c>
      <c r="V24" s="3">
        <f t="shared" si="9"/>
        <v>0</v>
      </c>
      <c r="W24" s="3">
        <f t="shared" si="9"/>
        <v>0</v>
      </c>
      <c r="X24" s="3">
        <f t="shared" si="9"/>
        <v>0</v>
      </c>
      <c r="Y24" s="3">
        <f t="shared" si="9"/>
        <v>0</v>
      </c>
      <c r="Z24" s="3">
        <f t="shared" si="9"/>
        <v>0</v>
      </c>
      <c r="AA24" s="3">
        <f t="shared" si="9"/>
        <v>0</v>
      </c>
      <c r="AB24" s="3">
        <f t="shared" si="9"/>
        <v>0</v>
      </c>
      <c r="AC24" s="3">
        <f t="shared" si="9"/>
        <v>0</v>
      </c>
      <c r="AD24" s="3">
        <f t="shared" si="9"/>
        <v>0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0</v>
      </c>
      <c r="AK24" s="3">
        <f t="shared" si="9"/>
        <v>0</v>
      </c>
      <c r="AL24" s="3">
        <f t="shared" si="9"/>
        <v>0</v>
      </c>
      <c r="AM24" s="3">
        <f t="shared" si="9"/>
        <v>0</v>
      </c>
      <c r="AN24" s="3">
        <f t="shared" si="9"/>
        <v>0</v>
      </c>
      <c r="AO24" s="3">
        <f t="shared" si="9"/>
        <v>0</v>
      </c>
      <c r="AP24" s="3">
        <f t="shared" si="9"/>
        <v>0</v>
      </c>
      <c r="AQ24" s="3">
        <f t="shared" si="9"/>
        <v>0</v>
      </c>
      <c r="AR24" s="3">
        <f t="shared" si="9"/>
        <v>0</v>
      </c>
      <c r="AS24" s="3">
        <f t="shared" si="9"/>
        <v>0</v>
      </c>
      <c r="AT24" s="3">
        <f t="shared" si="9"/>
        <v>0</v>
      </c>
      <c r="AU24" s="3">
        <f t="shared" si="9"/>
        <v>0</v>
      </c>
      <c r="AV24" s="3">
        <f t="shared" si="9"/>
        <v>0</v>
      </c>
      <c r="AW24" s="3">
        <f t="shared" si="9"/>
        <v>0</v>
      </c>
      <c r="AX24" s="3">
        <f t="shared" si="9"/>
        <v>0</v>
      </c>
      <c r="AY24" s="3">
        <f t="shared" si="9"/>
        <v>0</v>
      </c>
      <c r="AZ24" s="3">
        <f t="shared" si="9"/>
        <v>0</v>
      </c>
      <c r="BA24" s="3">
        <f t="shared" si="9"/>
        <v>0</v>
      </c>
      <c r="BB24" s="3">
        <f t="shared" si="9"/>
        <v>0</v>
      </c>
      <c r="BC24" s="3">
        <f t="shared" si="9"/>
        <v>0</v>
      </c>
      <c r="BD24" s="3">
        <f t="shared" si="9"/>
        <v>0</v>
      </c>
      <c r="BE24" s="3">
        <f t="shared" si="9"/>
        <v>0</v>
      </c>
      <c r="BF24" s="3">
        <f t="shared" si="9"/>
        <v>0</v>
      </c>
      <c r="BG24" s="3">
        <f t="shared" si="9"/>
        <v>0</v>
      </c>
      <c r="BH24" s="3">
        <f t="shared" si="9"/>
        <v>0</v>
      </c>
      <c r="BI24" s="3">
        <f t="shared" si="9"/>
        <v>0</v>
      </c>
      <c r="BJ24" s="3">
        <f t="shared" si="9"/>
        <v>0</v>
      </c>
      <c r="BK24" s="3">
        <f t="shared" si="9"/>
        <v>0</v>
      </c>
      <c r="BL24" s="3">
        <f t="shared" si="9"/>
        <v>0</v>
      </c>
      <c r="BM24" s="3">
        <f t="shared" si="9"/>
        <v>0</v>
      </c>
      <c r="BN24" s="3">
        <f t="shared" si="9"/>
        <v>0</v>
      </c>
      <c r="BO24" s="3">
        <f t="shared" si="9"/>
        <v>0</v>
      </c>
      <c r="BP24" s="3">
        <f t="shared" ref="BP24:CH24" si="10">IF(SUM($C$19:$N$19)=0,0,BO24+BP6)</f>
        <v>0</v>
      </c>
      <c r="BQ24" s="3">
        <f t="shared" si="10"/>
        <v>0</v>
      </c>
      <c r="BR24" s="3">
        <f t="shared" si="10"/>
        <v>0</v>
      </c>
      <c r="BS24" s="3">
        <f t="shared" si="10"/>
        <v>0</v>
      </c>
      <c r="BT24" s="3">
        <f t="shared" si="10"/>
        <v>0</v>
      </c>
      <c r="BU24" s="3">
        <f t="shared" si="10"/>
        <v>0</v>
      </c>
      <c r="BV24" s="3">
        <f t="shared" si="10"/>
        <v>0</v>
      </c>
      <c r="BW24" s="3">
        <f t="shared" si="10"/>
        <v>0</v>
      </c>
      <c r="BX24" s="3">
        <f t="shared" si="10"/>
        <v>0</v>
      </c>
      <c r="BY24" s="3">
        <f t="shared" si="10"/>
        <v>0</v>
      </c>
      <c r="BZ24" s="3">
        <f t="shared" si="10"/>
        <v>0</v>
      </c>
      <c r="CA24" s="3">
        <f t="shared" si="10"/>
        <v>0</v>
      </c>
      <c r="CB24" s="3">
        <f t="shared" si="10"/>
        <v>0</v>
      </c>
      <c r="CC24" s="3">
        <f t="shared" si="10"/>
        <v>0</v>
      </c>
      <c r="CD24" s="3">
        <f t="shared" si="10"/>
        <v>0</v>
      </c>
      <c r="CE24" s="3">
        <f t="shared" si="10"/>
        <v>0</v>
      </c>
      <c r="CF24" s="3">
        <f t="shared" si="10"/>
        <v>0</v>
      </c>
      <c r="CG24" s="3">
        <f t="shared" si="10"/>
        <v>0</v>
      </c>
      <c r="CH24" s="12">
        <f t="shared" si="10"/>
        <v>0</v>
      </c>
    </row>
    <row r="25" spans="1:86" x14ac:dyDescent="0.25">
      <c r="A25" s="600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3">
        <f t="shared" si="11"/>
        <v>0</v>
      </c>
      <c r="K25" s="3">
        <f t="shared" si="11"/>
        <v>0</v>
      </c>
      <c r="L25" s="3">
        <f t="shared" si="11"/>
        <v>0</v>
      </c>
      <c r="M25" s="3">
        <f t="shared" si="11"/>
        <v>0</v>
      </c>
      <c r="N25" s="3">
        <f t="shared" si="11"/>
        <v>0</v>
      </c>
      <c r="O25" s="3">
        <f t="shared" si="11"/>
        <v>0</v>
      </c>
      <c r="P25" s="3">
        <f t="shared" si="11"/>
        <v>0</v>
      </c>
      <c r="Q25" s="3">
        <f t="shared" si="11"/>
        <v>0</v>
      </c>
      <c r="R25" s="3">
        <f t="shared" si="11"/>
        <v>0</v>
      </c>
      <c r="S25" s="3">
        <f t="shared" si="11"/>
        <v>0</v>
      </c>
      <c r="T25" s="3">
        <f t="shared" si="11"/>
        <v>0</v>
      </c>
      <c r="U25" s="3">
        <f t="shared" si="11"/>
        <v>0</v>
      </c>
      <c r="V25" s="3">
        <f t="shared" si="11"/>
        <v>0</v>
      </c>
      <c r="W25" s="3">
        <f t="shared" si="11"/>
        <v>0</v>
      </c>
      <c r="X25" s="3">
        <f t="shared" si="11"/>
        <v>0</v>
      </c>
      <c r="Y25" s="3">
        <f t="shared" si="11"/>
        <v>0</v>
      </c>
      <c r="Z25" s="3">
        <f t="shared" si="11"/>
        <v>0</v>
      </c>
      <c r="AA25" s="3">
        <f t="shared" si="11"/>
        <v>0</v>
      </c>
      <c r="AB25" s="3">
        <f t="shared" si="11"/>
        <v>0</v>
      </c>
      <c r="AC25" s="3">
        <f t="shared" si="11"/>
        <v>0</v>
      </c>
      <c r="AD25" s="3">
        <f t="shared" si="11"/>
        <v>0</v>
      </c>
      <c r="AE25" s="3">
        <f t="shared" si="11"/>
        <v>0</v>
      </c>
      <c r="AF25" s="3">
        <f t="shared" si="11"/>
        <v>0</v>
      </c>
      <c r="AG25" s="3">
        <f t="shared" si="11"/>
        <v>0</v>
      </c>
      <c r="AH25" s="3">
        <f t="shared" si="11"/>
        <v>0</v>
      </c>
      <c r="AI25" s="3">
        <f t="shared" si="11"/>
        <v>0</v>
      </c>
      <c r="AJ25" s="3">
        <f t="shared" si="11"/>
        <v>0</v>
      </c>
      <c r="AK25" s="3">
        <f t="shared" si="11"/>
        <v>0</v>
      </c>
      <c r="AL25" s="3">
        <f t="shared" si="11"/>
        <v>0</v>
      </c>
      <c r="AM25" s="3">
        <f t="shared" si="11"/>
        <v>0</v>
      </c>
      <c r="AN25" s="3">
        <f t="shared" si="11"/>
        <v>0</v>
      </c>
      <c r="AO25" s="3">
        <f t="shared" si="11"/>
        <v>0</v>
      </c>
      <c r="AP25" s="3">
        <f t="shared" si="11"/>
        <v>0</v>
      </c>
      <c r="AQ25" s="3">
        <f t="shared" si="11"/>
        <v>0</v>
      </c>
      <c r="AR25" s="3">
        <f t="shared" si="11"/>
        <v>0</v>
      </c>
      <c r="AS25" s="3">
        <f t="shared" si="11"/>
        <v>0</v>
      </c>
      <c r="AT25" s="3">
        <f t="shared" si="11"/>
        <v>0</v>
      </c>
      <c r="AU25" s="3">
        <f t="shared" si="11"/>
        <v>0</v>
      </c>
      <c r="AV25" s="3">
        <f t="shared" si="11"/>
        <v>0</v>
      </c>
      <c r="AW25" s="3">
        <f t="shared" si="11"/>
        <v>0</v>
      </c>
      <c r="AX25" s="3">
        <f t="shared" si="11"/>
        <v>0</v>
      </c>
      <c r="AY25" s="3">
        <f t="shared" si="11"/>
        <v>0</v>
      </c>
      <c r="AZ25" s="3">
        <f t="shared" si="11"/>
        <v>0</v>
      </c>
      <c r="BA25" s="3">
        <f t="shared" si="11"/>
        <v>0</v>
      </c>
      <c r="BB25" s="3">
        <f t="shared" si="11"/>
        <v>0</v>
      </c>
      <c r="BC25" s="3">
        <f t="shared" si="11"/>
        <v>0</v>
      </c>
      <c r="BD25" s="3">
        <f t="shared" si="11"/>
        <v>0</v>
      </c>
      <c r="BE25" s="3">
        <f t="shared" si="11"/>
        <v>0</v>
      </c>
      <c r="BF25" s="3">
        <f t="shared" si="11"/>
        <v>0</v>
      </c>
      <c r="BG25" s="3">
        <f t="shared" si="11"/>
        <v>0</v>
      </c>
      <c r="BH25" s="3">
        <f t="shared" si="11"/>
        <v>0</v>
      </c>
      <c r="BI25" s="3">
        <f t="shared" si="11"/>
        <v>0</v>
      </c>
      <c r="BJ25" s="3">
        <f t="shared" si="11"/>
        <v>0</v>
      </c>
      <c r="BK25" s="3">
        <f t="shared" si="11"/>
        <v>0</v>
      </c>
      <c r="BL25" s="3">
        <f t="shared" si="11"/>
        <v>0</v>
      </c>
      <c r="BM25" s="3">
        <f t="shared" si="11"/>
        <v>0</v>
      </c>
      <c r="BN25" s="3">
        <f t="shared" si="11"/>
        <v>0</v>
      </c>
      <c r="BO25" s="3">
        <f t="shared" si="11"/>
        <v>0</v>
      </c>
      <c r="BP25" s="3">
        <f t="shared" ref="BP25:CH25" si="12">IF(SUM($C$19:$N$19)=0,0,BO25+BP7)</f>
        <v>0</v>
      </c>
      <c r="BQ25" s="3">
        <f t="shared" si="12"/>
        <v>0</v>
      </c>
      <c r="BR25" s="3">
        <f t="shared" si="12"/>
        <v>0</v>
      </c>
      <c r="BS25" s="3">
        <f t="shared" si="12"/>
        <v>0</v>
      </c>
      <c r="BT25" s="3">
        <f t="shared" si="12"/>
        <v>0</v>
      </c>
      <c r="BU25" s="3">
        <f t="shared" si="12"/>
        <v>0</v>
      </c>
      <c r="BV25" s="3">
        <f t="shared" si="12"/>
        <v>0</v>
      </c>
      <c r="BW25" s="3">
        <f t="shared" si="12"/>
        <v>0</v>
      </c>
      <c r="BX25" s="3">
        <f t="shared" si="12"/>
        <v>0</v>
      </c>
      <c r="BY25" s="3">
        <f t="shared" si="12"/>
        <v>0</v>
      </c>
      <c r="BZ25" s="3">
        <f t="shared" si="12"/>
        <v>0</v>
      </c>
      <c r="CA25" s="3">
        <f t="shared" si="12"/>
        <v>0</v>
      </c>
      <c r="CB25" s="3">
        <f t="shared" si="12"/>
        <v>0</v>
      </c>
      <c r="CC25" s="3">
        <f t="shared" si="12"/>
        <v>0</v>
      </c>
      <c r="CD25" s="3">
        <f t="shared" si="12"/>
        <v>0</v>
      </c>
      <c r="CE25" s="3">
        <f t="shared" si="12"/>
        <v>0</v>
      </c>
      <c r="CF25" s="3">
        <f t="shared" si="12"/>
        <v>0</v>
      </c>
      <c r="CG25" s="3">
        <f t="shared" si="12"/>
        <v>0</v>
      </c>
      <c r="CH25" s="12">
        <f t="shared" si="12"/>
        <v>0</v>
      </c>
    </row>
    <row r="26" spans="1:86" x14ac:dyDescent="0.25">
      <c r="A26" s="600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10472.392863376526</v>
      </c>
      <c r="E26" s="3">
        <f t="shared" si="13"/>
        <v>10472.392863376526</v>
      </c>
      <c r="F26" s="3">
        <f t="shared" si="13"/>
        <v>10472.392863376526</v>
      </c>
      <c r="G26" s="3">
        <f t="shared" si="13"/>
        <v>118193.60152090274</v>
      </c>
      <c r="H26" s="3">
        <f t="shared" si="13"/>
        <v>289216.73457055894</v>
      </c>
      <c r="I26" s="3">
        <f t="shared" si="13"/>
        <v>290893.55584259081</v>
      </c>
      <c r="J26" s="3">
        <f t="shared" si="13"/>
        <v>312105.70380207151</v>
      </c>
      <c r="K26" s="3">
        <f t="shared" si="13"/>
        <v>578107.61684970511</v>
      </c>
      <c r="L26" s="3">
        <f t="shared" si="13"/>
        <v>590555.52260153566</v>
      </c>
      <c r="M26" s="3">
        <f t="shared" si="13"/>
        <v>1124071.3947767923</v>
      </c>
      <c r="N26" s="3">
        <f t="shared" si="13"/>
        <v>2776581.4834477394</v>
      </c>
      <c r="O26" s="3">
        <f t="shared" si="13"/>
        <v>2776581.4834477394</v>
      </c>
      <c r="P26" s="3">
        <f t="shared" si="13"/>
        <v>2776581.4834477394</v>
      </c>
      <c r="Q26" s="3">
        <f t="shared" si="13"/>
        <v>2776581.4834477394</v>
      </c>
      <c r="R26" s="3">
        <f t="shared" si="13"/>
        <v>2776581.4834477394</v>
      </c>
      <c r="S26" s="3">
        <f t="shared" si="13"/>
        <v>2776581.4834477394</v>
      </c>
      <c r="T26" s="3">
        <f t="shared" si="13"/>
        <v>2776581.4834477394</v>
      </c>
      <c r="U26" s="3">
        <f t="shared" si="13"/>
        <v>2776581.4834477394</v>
      </c>
      <c r="V26" s="3">
        <f t="shared" si="13"/>
        <v>2776581.4834477394</v>
      </c>
      <c r="W26" s="3">
        <f t="shared" si="13"/>
        <v>2776581.4834477394</v>
      </c>
      <c r="X26" s="3">
        <f t="shared" si="13"/>
        <v>2776581.4834477394</v>
      </c>
      <c r="Y26" s="3">
        <f t="shared" si="13"/>
        <v>2776581.4834477394</v>
      </c>
      <c r="Z26" s="3">
        <f t="shared" si="13"/>
        <v>2776581.4834477394</v>
      </c>
      <c r="AA26" s="3">
        <f t="shared" si="13"/>
        <v>2776581.4834477394</v>
      </c>
      <c r="AB26" s="3">
        <f t="shared" si="13"/>
        <v>2776581.4834477394</v>
      </c>
      <c r="AC26" s="3">
        <f t="shared" si="13"/>
        <v>2776581.4834477394</v>
      </c>
      <c r="AD26" s="3">
        <f t="shared" si="13"/>
        <v>2776581.4834477394</v>
      </c>
      <c r="AE26" s="3">
        <f t="shared" si="13"/>
        <v>2776581.4834477394</v>
      </c>
      <c r="AF26" s="3">
        <f t="shared" si="13"/>
        <v>2776581.4834477394</v>
      </c>
      <c r="AG26" s="3">
        <f t="shared" si="13"/>
        <v>2776581.4834477394</v>
      </c>
      <c r="AH26" s="3">
        <f t="shared" si="13"/>
        <v>2776581.4834477394</v>
      </c>
      <c r="AI26" s="3">
        <f t="shared" si="13"/>
        <v>2776581.4834477394</v>
      </c>
      <c r="AJ26" s="3">
        <f t="shared" si="13"/>
        <v>2776581.4834477394</v>
      </c>
      <c r="AK26" s="3">
        <f t="shared" si="13"/>
        <v>2776581.4834477394</v>
      </c>
      <c r="AL26" s="3">
        <f t="shared" si="13"/>
        <v>2776581.4834477394</v>
      </c>
      <c r="AM26" s="3">
        <f t="shared" si="13"/>
        <v>2776581.4834477394</v>
      </c>
      <c r="AN26" s="3">
        <f t="shared" si="13"/>
        <v>2776581.4834477394</v>
      </c>
      <c r="AO26" s="3">
        <f t="shared" si="13"/>
        <v>2776581.4834477394</v>
      </c>
      <c r="AP26" s="3">
        <f t="shared" si="13"/>
        <v>2776581.4834477394</v>
      </c>
      <c r="AQ26" s="3">
        <f t="shared" si="13"/>
        <v>2776581.4834477394</v>
      </c>
      <c r="AR26" s="3">
        <f t="shared" si="13"/>
        <v>2776581.4834477394</v>
      </c>
      <c r="AS26" s="3">
        <f t="shared" si="13"/>
        <v>2776581.4834477394</v>
      </c>
      <c r="AT26" s="3">
        <f t="shared" si="13"/>
        <v>2776581.4834477394</v>
      </c>
      <c r="AU26" s="3">
        <f t="shared" si="13"/>
        <v>2776581.4834477394</v>
      </c>
      <c r="AV26" s="3">
        <f t="shared" si="13"/>
        <v>2776581.4834477394</v>
      </c>
      <c r="AW26" s="3">
        <f t="shared" si="13"/>
        <v>2776581.4834477394</v>
      </c>
      <c r="AX26" s="3">
        <f t="shared" si="13"/>
        <v>2776581.4834477394</v>
      </c>
      <c r="AY26" s="3">
        <f t="shared" si="13"/>
        <v>2776581.4834477394</v>
      </c>
      <c r="AZ26" s="3">
        <f t="shared" si="13"/>
        <v>2776581.4834477394</v>
      </c>
      <c r="BA26" s="3">
        <f t="shared" si="13"/>
        <v>2776581.4834477394</v>
      </c>
      <c r="BB26" s="3">
        <f t="shared" si="13"/>
        <v>2776581.4834477394</v>
      </c>
      <c r="BC26" s="3">
        <f t="shared" si="13"/>
        <v>2776581.4834477394</v>
      </c>
      <c r="BD26" s="3">
        <f t="shared" si="13"/>
        <v>2776581.4834477394</v>
      </c>
      <c r="BE26" s="3">
        <f t="shared" si="13"/>
        <v>2776581.4834477394</v>
      </c>
      <c r="BF26" s="3">
        <f t="shared" si="13"/>
        <v>2776581.4834477394</v>
      </c>
      <c r="BG26" s="3">
        <f t="shared" si="13"/>
        <v>2776581.4834477394</v>
      </c>
      <c r="BH26" s="3">
        <f t="shared" si="13"/>
        <v>2776581.4834477394</v>
      </c>
      <c r="BI26" s="3">
        <f t="shared" si="13"/>
        <v>2776581.4834477394</v>
      </c>
      <c r="BJ26" s="3">
        <f t="shared" si="13"/>
        <v>2776581.4834477394</v>
      </c>
      <c r="BK26" s="3">
        <f t="shared" si="13"/>
        <v>2776581.4834477394</v>
      </c>
      <c r="BL26" s="3">
        <f t="shared" si="13"/>
        <v>2776581.4834477394</v>
      </c>
      <c r="BM26" s="3">
        <f t="shared" si="13"/>
        <v>2776581.4834477394</v>
      </c>
      <c r="BN26" s="3">
        <f t="shared" si="13"/>
        <v>2776581.4834477394</v>
      </c>
      <c r="BO26" s="3">
        <f t="shared" si="13"/>
        <v>2776581.4834477394</v>
      </c>
      <c r="BP26" s="3">
        <f t="shared" ref="BP26:CH26" si="14">IF(SUM($C$19:$N$19)=0,0,BO26+BP8)</f>
        <v>2776581.4834477394</v>
      </c>
      <c r="BQ26" s="3">
        <f t="shared" si="14"/>
        <v>2776581.4834477394</v>
      </c>
      <c r="BR26" s="3">
        <f t="shared" si="14"/>
        <v>2776581.4834477394</v>
      </c>
      <c r="BS26" s="3">
        <f t="shared" si="14"/>
        <v>2776581.4834477394</v>
      </c>
      <c r="BT26" s="3">
        <f t="shared" si="14"/>
        <v>2776581.4834477394</v>
      </c>
      <c r="BU26" s="3">
        <f t="shared" si="14"/>
        <v>2776581.4834477394</v>
      </c>
      <c r="BV26" s="3">
        <f t="shared" si="14"/>
        <v>2776581.4834477394</v>
      </c>
      <c r="BW26" s="3">
        <f t="shared" si="14"/>
        <v>2776581.4834477394</v>
      </c>
      <c r="BX26" s="3">
        <f t="shared" si="14"/>
        <v>2776581.4834477394</v>
      </c>
      <c r="BY26" s="3">
        <f t="shared" si="14"/>
        <v>2776581.4834477394</v>
      </c>
      <c r="BZ26" s="3">
        <f t="shared" si="14"/>
        <v>2776581.4834477394</v>
      </c>
      <c r="CA26" s="3">
        <f t="shared" si="14"/>
        <v>2776581.4834477394</v>
      </c>
      <c r="CB26" s="3">
        <f t="shared" si="14"/>
        <v>2776581.4834477394</v>
      </c>
      <c r="CC26" s="3">
        <f t="shared" si="14"/>
        <v>2776581.4834477394</v>
      </c>
      <c r="CD26" s="3">
        <f t="shared" si="14"/>
        <v>2776581.4834477394</v>
      </c>
      <c r="CE26" s="3">
        <f t="shared" si="14"/>
        <v>2776581.4834477394</v>
      </c>
      <c r="CF26" s="3">
        <f t="shared" si="14"/>
        <v>2776581.4834477394</v>
      </c>
      <c r="CG26" s="3">
        <f t="shared" si="14"/>
        <v>2776581.4834477394</v>
      </c>
      <c r="CH26" s="12">
        <f t="shared" si="14"/>
        <v>2776581.4834477394</v>
      </c>
    </row>
    <row r="27" spans="1:86" x14ac:dyDescent="0.25">
      <c r="A27" s="600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0</v>
      </c>
      <c r="H27" s="3">
        <f t="shared" si="15"/>
        <v>0</v>
      </c>
      <c r="I27" s="3">
        <f t="shared" si="15"/>
        <v>0</v>
      </c>
      <c r="J27" s="3">
        <f t="shared" si="15"/>
        <v>0</v>
      </c>
      <c r="K27" s="3">
        <f t="shared" si="15"/>
        <v>0</v>
      </c>
      <c r="L27" s="3">
        <f t="shared" si="15"/>
        <v>0</v>
      </c>
      <c r="M27" s="3">
        <f t="shared" si="15"/>
        <v>0</v>
      </c>
      <c r="N27" s="3">
        <f t="shared" si="15"/>
        <v>0</v>
      </c>
      <c r="O27" s="3">
        <f t="shared" si="15"/>
        <v>0</v>
      </c>
      <c r="P27" s="3">
        <f t="shared" si="15"/>
        <v>0</v>
      </c>
      <c r="Q27" s="3">
        <f t="shared" si="15"/>
        <v>0</v>
      </c>
      <c r="R27" s="3">
        <f t="shared" si="15"/>
        <v>0</v>
      </c>
      <c r="S27" s="3">
        <f t="shared" si="15"/>
        <v>0</v>
      </c>
      <c r="T27" s="3">
        <f t="shared" si="15"/>
        <v>0</v>
      </c>
      <c r="U27" s="3">
        <f t="shared" si="15"/>
        <v>0</v>
      </c>
      <c r="V27" s="3">
        <f t="shared" si="15"/>
        <v>0</v>
      </c>
      <c r="W27" s="3">
        <f t="shared" si="15"/>
        <v>0</v>
      </c>
      <c r="X27" s="3">
        <f t="shared" si="15"/>
        <v>0</v>
      </c>
      <c r="Y27" s="3">
        <f t="shared" si="15"/>
        <v>0</v>
      </c>
      <c r="Z27" s="3">
        <f t="shared" si="15"/>
        <v>0</v>
      </c>
      <c r="AA27" s="3">
        <f t="shared" si="15"/>
        <v>0</v>
      </c>
      <c r="AB27" s="3">
        <f t="shared" si="15"/>
        <v>0</v>
      </c>
      <c r="AC27" s="3">
        <f t="shared" si="15"/>
        <v>0</v>
      </c>
      <c r="AD27" s="3">
        <f t="shared" si="15"/>
        <v>0</v>
      </c>
      <c r="AE27" s="3">
        <f t="shared" si="15"/>
        <v>0</v>
      </c>
      <c r="AF27" s="3">
        <f t="shared" si="15"/>
        <v>0</v>
      </c>
      <c r="AG27" s="3">
        <f t="shared" si="15"/>
        <v>0</v>
      </c>
      <c r="AH27" s="3">
        <f t="shared" si="15"/>
        <v>0</v>
      </c>
      <c r="AI27" s="3">
        <f t="shared" si="15"/>
        <v>0</v>
      </c>
      <c r="AJ27" s="3">
        <f t="shared" si="15"/>
        <v>0</v>
      </c>
      <c r="AK27" s="3">
        <f t="shared" si="15"/>
        <v>0</v>
      </c>
      <c r="AL27" s="3">
        <f t="shared" si="15"/>
        <v>0</v>
      </c>
      <c r="AM27" s="3">
        <f t="shared" si="15"/>
        <v>0</v>
      </c>
      <c r="AN27" s="3">
        <f t="shared" si="15"/>
        <v>0</v>
      </c>
      <c r="AO27" s="3">
        <f t="shared" si="15"/>
        <v>0</v>
      </c>
      <c r="AP27" s="3">
        <f t="shared" si="15"/>
        <v>0</v>
      </c>
      <c r="AQ27" s="3">
        <f t="shared" si="15"/>
        <v>0</v>
      </c>
      <c r="AR27" s="3">
        <f t="shared" si="15"/>
        <v>0</v>
      </c>
      <c r="AS27" s="3">
        <f t="shared" si="15"/>
        <v>0</v>
      </c>
      <c r="AT27" s="3">
        <f t="shared" si="15"/>
        <v>0</v>
      </c>
      <c r="AU27" s="3">
        <f t="shared" si="15"/>
        <v>0</v>
      </c>
      <c r="AV27" s="3">
        <f t="shared" si="15"/>
        <v>0</v>
      </c>
      <c r="AW27" s="3">
        <f t="shared" si="15"/>
        <v>0</v>
      </c>
      <c r="AX27" s="3">
        <f t="shared" si="15"/>
        <v>0</v>
      </c>
      <c r="AY27" s="3">
        <f t="shared" si="15"/>
        <v>0</v>
      </c>
      <c r="AZ27" s="3">
        <f t="shared" si="15"/>
        <v>0</v>
      </c>
      <c r="BA27" s="3">
        <f t="shared" si="15"/>
        <v>0</v>
      </c>
      <c r="BB27" s="3">
        <f t="shared" si="15"/>
        <v>0</v>
      </c>
      <c r="BC27" s="3">
        <f t="shared" si="15"/>
        <v>0</v>
      </c>
      <c r="BD27" s="3">
        <f t="shared" si="15"/>
        <v>0</v>
      </c>
      <c r="BE27" s="3">
        <f t="shared" si="15"/>
        <v>0</v>
      </c>
      <c r="BF27" s="3">
        <f t="shared" si="15"/>
        <v>0</v>
      </c>
      <c r="BG27" s="3">
        <f t="shared" si="15"/>
        <v>0</v>
      </c>
      <c r="BH27" s="3">
        <f t="shared" si="15"/>
        <v>0</v>
      </c>
      <c r="BI27" s="3">
        <f t="shared" si="15"/>
        <v>0</v>
      </c>
      <c r="BJ27" s="3">
        <f t="shared" si="15"/>
        <v>0</v>
      </c>
      <c r="BK27" s="3">
        <f t="shared" si="15"/>
        <v>0</v>
      </c>
      <c r="BL27" s="3">
        <f t="shared" si="15"/>
        <v>0</v>
      </c>
      <c r="BM27" s="3">
        <f t="shared" si="15"/>
        <v>0</v>
      </c>
      <c r="BN27" s="3">
        <f t="shared" si="15"/>
        <v>0</v>
      </c>
      <c r="BO27" s="3">
        <f t="shared" si="15"/>
        <v>0</v>
      </c>
      <c r="BP27" s="3">
        <f t="shared" ref="BP27:CH27" si="16">IF(SUM($C$19:$N$19)=0,0,BO27+BP9)</f>
        <v>0</v>
      </c>
      <c r="BQ27" s="3">
        <f t="shared" si="16"/>
        <v>0</v>
      </c>
      <c r="BR27" s="3">
        <f t="shared" si="16"/>
        <v>0</v>
      </c>
      <c r="BS27" s="3">
        <f t="shared" si="16"/>
        <v>0</v>
      </c>
      <c r="BT27" s="3">
        <f t="shared" si="16"/>
        <v>0</v>
      </c>
      <c r="BU27" s="3">
        <f t="shared" si="16"/>
        <v>0</v>
      </c>
      <c r="BV27" s="3">
        <f t="shared" si="16"/>
        <v>0</v>
      </c>
      <c r="BW27" s="3">
        <f t="shared" si="16"/>
        <v>0</v>
      </c>
      <c r="BX27" s="3">
        <f t="shared" si="16"/>
        <v>0</v>
      </c>
      <c r="BY27" s="3">
        <f t="shared" si="16"/>
        <v>0</v>
      </c>
      <c r="BZ27" s="3">
        <f t="shared" si="16"/>
        <v>0</v>
      </c>
      <c r="CA27" s="3">
        <f t="shared" si="16"/>
        <v>0</v>
      </c>
      <c r="CB27" s="3">
        <f t="shared" si="16"/>
        <v>0</v>
      </c>
      <c r="CC27" s="3">
        <f t="shared" si="16"/>
        <v>0</v>
      </c>
      <c r="CD27" s="3">
        <f t="shared" si="16"/>
        <v>0</v>
      </c>
      <c r="CE27" s="3">
        <f t="shared" si="16"/>
        <v>0</v>
      </c>
      <c r="CF27" s="3">
        <f t="shared" si="16"/>
        <v>0</v>
      </c>
      <c r="CG27" s="3">
        <f t="shared" si="16"/>
        <v>0</v>
      </c>
      <c r="CH27" s="12">
        <f t="shared" si="16"/>
        <v>0</v>
      </c>
    </row>
    <row r="28" spans="1:86" x14ac:dyDescent="0.25">
      <c r="A28" s="600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25">
      <c r="A29" s="600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0</v>
      </c>
      <c r="E29" s="3">
        <f t="shared" si="19"/>
        <v>20117.130083562297</v>
      </c>
      <c r="F29" s="3">
        <f t="shared" si="19"/>
        <v>20117.130083562297</v>
      </c>
      <c r="G29" s="3">
        <f t="shared" si="19"/>
        <v>64825.130083562297</v>
      </c>
      <c r="H29" s="3">
        <f t="shared" si="19"/>
        <v>196506.36419282149</v>
      </c>
      <c r="I29" s="3">
        <f t="shared" si="19"/>
        <v>196506.36419282149</v>
      </c>
      <c r="J29" s="3">
        <f t="shared" si="19"/>
        <v>268250.76419282146</v>
      </c>
      <c r="K29" s="3">
        <f t="shared" si="19"/>
        <v>279678.27111752977</v>
      </c>
      <c r="L29" s="3">
        <f t="shared" si="19"/>
        <v>279678.27111752977</v>
      </c>
      <c r="M29" s="3">
        <f t="shared" si="19"/>
        <v>603612.06907015061</v>
      </c>
      <c r="N29" s="3">
        <f t="shared" si="19"/>
        <v>3241417.9621035834</v>
      </c>
      <c r="O29" s="3">
        <f t="shared" si="19"/>
        <v>3241417.9621035834</v>
      </c>
      <c r="P29" s="3">
        <f t="shared" si="19"/>
        <v>3241417.9621035834</v>
      </c>
      <c r="Q29" s="3">
        <f t="shared" si="19"/>
        <v>3241417.9621035834</v>
      </c>
      <c r="R29" s="3">
        <f t="shared" si="19"/>
        <v>3241417.9621035834</v>
      </c>
      <c r="S29" s="3">
        <f t="shared" si="19"/>
        <v>3241417.9621035834</v>
      </c>
      <c r="T29" s="3">
        <f t="shared" si="19"/>
        <v>3241417.9621035834</v>
      </c>
      <c r="U29" s="3">
        <f t="shared" si="19"/>
        <v>3241417.9621035834</v>
      </c>
      <c r="V29" s="3">
        <f t="shared" si="19"/>
        <v>3241417.9621035834</v>
      </c>
      <c r="W29" s="3">
        <f t="shared" si="19"/>
        <v>3241417.9621035834</v>
      </c>
      <c r="X29" s="3">
        <f t="shared" si="19"/>
        <v>3241417.9621035834</v>
      </c>
      <c r="Y29" s="3">
        <f t="shared" si="19"/>
        <v>3241417.9621035834</v>
      </c>
      <c r="Z29" s="3">
        <f t="shared" si="19"/>
        <v>3241417.9621035834</v>
      </c>
      <c r="AA29" s="3">
        <f t="shared" si="19"/>
        <v>3241417.9621035834</v>
      </c>
      <c r="AB29" s="3">
        <f t="shared" si="19"/>
        <v>3241417.9621035834</v>
      </c>
      <c r="AC29" s="3">
        <f t="shared" si="19"/>
        <v>3241417.9621035834</v>
      </c>
      <c r="AD29" s="3">
        <f t="shared" si="19"/>
        <v>3241417.9621035834</v>
      </c>
      <c r="AE29" s="3">
        <f t="shared" si="19"/>
        <v>3241417.9621035834</v>
      </c>
      <c r="AF29" s="3">
        <f t="shared" si="19"/>
        <v>3241417.9621035834</v>
      </c>
      <c r="AG29" s="3">
        <f t="shared" si="19"/>
        <v>3241417.9621035834</v>
      </c>
      <c r="AH29" s="3">
        <f t="shared" si="19"/>
        <v>3241417.9621035834</v>
      </c>
      <c r="AI29" s="3">
        <f t="shared" si="19"/>
        <v>3241417.9621035834</v>
      </c>
      <c r="AJ29" s="3">
        <f t="shared" si="19"/>
        <v>3241417.9621035834</v>
      </c>
      <c r="AK29" s="3">
        <f t="shared" si="19"/>
        <v>3241417.9621035834</v>
      </c>
      <c r="AL29" s="3">
        <f t="shared" si="19"/>
        <v>3241417.9621035834</v>
      </c>
      <c r="AM29" s="3">
        <f t="shared" si="19"/>
        <v>3241417.9621035834</v>
      </c>
      <c r="AN29" s="3">
        <f t="shared" si="19"/>
        <v>3241417.9621035834</v>
      </c>
      <c r="AO29" s="3">
        <f t="shared" si="19"/>
        <v>3241417.9621035834</v>
      </c>
      <c r="AP29" s="3">
        <f t="shared" si="19"/>
        <v>3241417.9621035834</v>
      </c>
      <c r="AQ29" s="3">
        <f t="shared" si="19"/>
        <v>3241417.9621035834</v>
      </c>
      <c r="AR29" s="3">
        <f t="shared" si="19"/>
        <v>3241417.9621035834</v>
      </c>
      <c r="AS29" s="3">
        <f t="shared" si="19"/>
        <v>3241417.9621035834</v>
      </c>
      <c r="AT29" s="3">
        <f t="shared" si="19"/>
        <v>3241417.9621035834</v>
      </c>
      <c r="AU29" s="3">
        <f t="shared" si="19"/>
        <v>3241417.9621035834</v>
      </c>
      <c r="AV29" s="3">
        <f t="shared" si="19"/>
        <v>3241417.9621035834</v>
      </c>
      <c r="AW29" s="3">
        <f t="shared" si="19"/>
        <v>3241417.9621035834</v>
      </c>
      <c r="AX29" s="3">
        <f t="shared" si="19"/>
        <v>3241417.9621035834</v>
      </c>
      <c r="AY29" s="3">
        <f t="shared" si="19"/>
        <v>3241417.9621035834</v>
      </c>
      <c r="AZ29" s="3">
        <f t="shared" si="19"/>
        <v>3241417.9621035834</v>
      </c>
      <c r="BA29" s="3">
        <f t="shared" si="19"/>
        <v>3241417.9621035834</v>
      </c>
      <c r="BB29" s="3">
        <f t="shared" si="19"/>
        <v>3241417.9621035834</v>
      </c>
      <c r="BC29" s="3">
        <f t="shared" si="19"/>
        <v>3241417.9621035834</v>
      </c>
      <c r="BD29" s="3">
        <f t="shared" si="19"/>
        <v>3241417.9621035834</v>
      </c>
      <c r="BE29" s="3">
        <f t="shared" si="19"/>
        <v>3241417.9621035834</v>
      </c>
      <c r="BF29" s="3">
        <f t="shared" si="19"/>
        <v>3241417.9621035834</v>
      </c>
      <c r="BG29" s="3">
        <f t="shared" si="19"/>
        <v>3241417.9621035834</v>
      </c>
      <c r="BH29" s="3">
        <f t="shared" si="19"/>
        <v>3241417.9621035834</v>
      </c>
      <c r="BI29" s="3">
        <f t="shared" si="19"/>
        <v>3241417.9621035834</v>
      </c>
      <c r="BJ29" s="3">
        <f t="shared" si="19"/>
        <v>3241417.9621035834</v>
      </c>
      <c r="BK29" s="3">
        <f t="shared" si="19"/>
        <v>3241417.9621035834</v>
      </c>
      <c r="BL29" s="3">
        <f t="shared" si="19"/>
        <v>3241417.9621035834</v>
      </c>
      <c r="BM29" s="3">
        <f t="shared" si="19"/>
        <v>3241417.9621035834</v>
      </c>
      <c r="BN29" s="3">
        <f t="shared" si="19"/>
        <v>3241417.9621035834</v>
      </c>
      <c r="BO29" s="3">
        <f t="shared" si="19"/>
        <v>3241417.9621035834</v>
      </c>
      <c r="BP29" s="3">
        <f t="shared" ref="BP29:CH29" si="20">IF(SUM($C$19:$N$19)=0,0,BO29+BP11)</f>
        <v>3241417.9621035834</v>
      </c>
      <c r="BQ29" s="3">
        <f t="shared" si="20"/>
        <v>3241417.9621035834</v>
      </c>
      <c r="BR29" s="3">
        <f t="shared" si="20"/>
        <v>3241417.9621035834</v>
      </c>
      <c r="BS29" s="3">
        <f t="shared" si="20"/>
        <v>3241417.9621035834</v>
      </c>
      <c r="BT29" s="3">
        <f t="shared" si="20"/>
        <v>3241417.9621035834</v>
      </c>
      <c r="BU29" s="3">
        <f t="shared" si="20"/>
        <v>3241417.9621035834</v>
      </c>
      <c r="BV29" s="3">
        <f t="shared" si="20"/>
        <v>3241417.9621035834</v>
      </c>
      <c r="BW29" s="3">
        <f t="shared" si="20"/>
        <v>3241417.9621035834</v>
      </c>
      <c r="BX29" s="3">
        <f t="shared" si="20"/>
        <v>3241417.9621035834</v>
      </c>
      <c r="BY29" s="3">
        <f t="shared" si="20"/>
        <v>3241417.9621035834</v>
      </c>
      <c r="BZ29" s="3">
        <f t="shared" si="20"/>
        <v>3241417.9621035834</v>
      </c>
      <c r="CA29" s="3">
        <f t="shared" si="20"/>
        <v>3241417.9621035834</v>
      </c>
      <c r="CB29" s="3">
        <f t="shared" si="20"/>
        <v>3241417.9621035834</v>
      </c>
      <c r="CC29" s="3">
        <f t="shared" si="20"/>
        <v>3241417.9621035834</v>
      </c>
      <c r="CD29" s="3">
        <f t="shared" si="20"/>
        <v>3241417.9621035834</v>
      </c>
      <c r="CE29" s="3">
        <f t="shared" si="20"/>
        <v>3241417.9621035834</v>
      </c>
      <c r="CF29" s="3">
        <f t="shared" si="20"/>
        <v>3241417.9621035834</v>
      </c>
      <c r="CG29" s="3">
        <f t="shared" si="20"/>
        <v>3241417.9621035834</v>
      </c>
      <c r="CH29" s="12">
        <f t="shared" si="20"/>
        <v>3241417.9621035834</v>
      </c>
    </row>
    <row r="30" spans="1:86" x14ac:dyDescent="0.25">
      <c r="A30" s="600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82858.238479430322</v>
      </c>
      <c r="E30" s="3">
        <f t="shared" si="21"/>
        <v>169133.12224068912</v>
      </c>
      <c r="F30" s="3">
        <f t="shared" si="21"/>
        <v>213608.03599669796</v>
      </c>
      <c r="G30" s="3">
        <f t="shared" si="21"/>
        <v>726369.90909271291</v>
      </c>
      <c r="H30" s="3">
        <f t="shared" si="21"/>
        <v>1034290.9791139483</v>
      </c>
      <c r="I30" s="3">
        <f t="shared" si="21"/>
        <v>1159783.5718427103</v>
      </c>
      <c r="J30" s="3">
        <f t="shared" si="21"/>
        <v>1580981.3670403704</v>
      </c>
      <c r="K30" s="3">
        <f t="shared" si="21"/>
        <v>1921201.9837518106</v>
      </c>
      <c r="L30" s="3">
        <f t="shared" si="21"/>
        <v>2289750.5836916938</v>
      </c>
      <c r="M30" s="3">
        <f t="shared" si="21"/>
        <v>5307931.6043291613</v>
      </c>
      <c r="N30" s="3">
        <f t="shared" si="21"/>
        <v>8197290.6241948456</v>
      </c>
      <c r="O30" s="3">
        <f t="shared" si="21"/>
        <v>8197290.6241948456</v>
      </c>
      <c r="P30" s="3">
        <f t="shared" si="21"/>
        <v>8197290.6241948456</v>
      </c>
      <c r="Q30" s="3">
        <f t="shared" si="21"/>
        <v>8197290.6241948456</v>
      </c>
      <c r="R30" s="3">
        <f t="shared" si="21"/>
        <v>8197290.6241948456</v>
      </c>
      <c r="S30" s="3">
        <f t="shared" si="21"/>
        <v>8197290.6241948456</v>
      </c>
      <c r="T30" s="3">
        <f t="shared" si="21"/>
        <v>8197290.6241948456</v>
      </c>
      <c r="U30" s="3">
        <f t="shared" si="21"/>
        <v>8197290.6241948456</v>
      </c>
      <c r="V30" s="3">
        <f t="shared" si="21"/>
        <v>8197290.6241948456</v>
      </c>
      <c r="W30" s="3">
        <f t="shared" si="21"/>
        <v>8197290.6241948456</v>
      </c>
      <c r="X30" s="3">
        <f t="shared" si="21"/>
        <v>8197290.6241948456</v>
      </c>
      <c r="Y30" s="3">
        <f t="shared" si="21"/>
        <v>8197290.6241948456</v>
      </c>
      <c r="Z30" s="3">
        <f t="shared" si="21"/>
        <v>8197290.6241948456</v>
      </c>
      <c r="AA30" s="3">
        <f t="shared" si="21"/>
        <v>8197290.6241948456</v>
      </c>
      <c r="AB30" s="3">
        <f t="shared" si="21"/>
        <v>8197290.6241948456</v>
      </c>
      <c r="AC30" s="3">
        <f t="shared" si="21"/>
        <v>8197290.6241948456</v>
      </c>
      <c r="AD30" s="3">
        <f t="shared" si="21"/>
        <v>8197290.6241948456</v>
      </c>
      <c r="AE30" s="3">
        <f t="shared" si="21"/>
        <v>8197290.6241948456</v>
      </c>
      <c r="AF30" s="3">
        <f t="shared" si="21"/>
        <v>8197290.6241948456</v>
      </c>
      <c r="AG30" s="3">
        <f t="shared" si="21"/>
        <v>8197290.6241948456</v>
      </c>
      <c r="AH30" s="3">
        <f t="shared" si="21"/>
        <v>8197290.6241948456</v>
      </c>
      <c r="AI30" s="3">
        <f t="shared" si="21"/>
        <v>8197290.6241948456</v>
      </c>
      <c r="AJ30" s="3">
        <f t="shared" si="21"/>
        <v>8197290.6241948456</v>
      </c>
      <c r="AK30" s="3">
        <f t="shared" si="21"/>
        <v>8197290.6241948456</v>
      </c>
      <c r="AL30" s="3">
        <f t="shared" si="21"/>
        <v>8197290.6241948456</v>
      </c>
      <c r="AM30" s="3">
        <f t="shared" si="21"/>
        <v>8197290.6241948456</v>
      </c>
      <c r="AN30" s="3">
        <f t="shared" si="21"/>
        <v>8197290.6241948456</v>
      </c>
      <c r="AO30" s="3">
        <f t="shared" si="21"/>
        <v>8197290.6241948456</v>
      </c>
      <c r="AP30" s="3">
        <f t="shared" si="21"/>
        <v>8197290.6241948456</v>
      </c>
      <c r="AQ30" s="3">
        <f t="shared" si="21"/>
        <v>8197290.6241948456</v>
      </c>
      <c r="AR30" s="3">
        <f t="shared" si="21"/>
        <v>8197290.6241948456</v>
      </c>
      <c r="AS30" s="3">
        <f t="shared" si="21"/>
        <v>8197290.6241948456</v>
      </c>
      <c r="AT30" s="3">
        <f t="shared" si="21"/>
        <v>8197290.6241948456</v>
      </c>
      <c r="AU30" s="3">
        <f t="shared" si="21"/>
        <v>8197290.6241948456</v>
      </c>
      <c r="AV30" s="3">
        <f t="shared" si="21"/>
        <v>8197290.6241948456</v>
      </c>
      <c r="AW30" s="3">
        <f t="shared" si="21"/>
        <v>8197290.6241948456</v>
      </c>
      <c r="AX30" s="3">
        <f t="shared" si="21"/>
        <v>8197290.6241948456</v>
      </c>
      <c r="AY30" s="3">
        <f t="shared" si="21"/>
        <v>8197290.6241948456</v>
      </c>
      <c r="AZ30" s="3">
        <f t="shared" si="21"/>
        <v>8197290.6241948456</v>
      </c>
      <c r="BA30" s="3">
        <f t="shared" si="21"/>
        <v>8197290.6241948456</v>
      </c>
      <c r="BB30" s="3">
        <f t="shared" si="21"/>
        <v>8197290.6241948456</v>
      </c>
      <c r="BC30" s="3">
        <f t="shared" si="21"/>
        <v>8197290.6241948456</v>
      </c>
      <c r="BD30" s="3">
        <f t="shared" si="21"/>
        <v>8197290.6241948456</v>
      </c>
      <c r="BE30" s="3">
        <f t="shared" si="21"/>
        <v>8197290.6241948456</v>
      </c>
      <c r="BF30" s="3">
        <f t="shared" si="21"/>
        <v>8197290.6241948456</v>
      </c>
      <c r="BG30" s="3">
        <f t="shared" si="21"/>
        <v>8197290.6241948456</v>
      </c>
      <c r="BH30" s="3">
        <f t="shared" si="21"/>
        <v>8197290.6241948456</v>
      </c>
      <c r="BI30" s="3">
        <f t="shared" si="21"/>
        <v>8197290.6241948456</v>
      </c>
      <c r="BJ30" s="3">
        <f t="shared" si="21"/>
        <v>8197290.6241948456</v>
      </c>
      <c r="BK30" s="3">
        <f t="shared" si="21"/>
        <v>8197290.6241948456</v>
      </c>
      <c r="BL30" s="3">
        <f t="shared" si="21"/>
        <v>8197290.6241948456</v>
      </c>
      <c r="BM30" s="3">
        <f t="shared" si="21"/>
        <v>8197290.6241948456</v>
      </c>
      <c r="BN30" s="3">
        <f t="shared" si="21"/>
        <v>8197290.6241948456</v>
      </c>
      <c r="BO30" s="3">
        <f t="shared" si="21"/>
        <v>8197290.6241948456</v>
      </c>
      <c r="BP30" s="3">
        <f t="shared" ref="BP30:CH30" si="22">IF(SUM($C$19:$N$19)=0,0,BO30+BP12)</f>
        <v>8197290.6241948456</v>
      </c>
      <c r="BQ30" s="3">
        <f t="shared" si="22"/>
        <v>8197290.6241948456</v>
      </c>
      <c r="BR30" s="3">
        <f t="shared" si="22"/>
        <v>8197290.6241948456</v>
      </c>
      <c r="BS30" s="3">
        <f t="shared" si="22"/>
        <v>8197290.6241948456</v>
      </c>
      <c r="BT30" s="3">
        <f t="shared" si="22"/>
        <v>8197290.6241948456</v>
      </c>
      <c r="BU30" s="3">
        <f t="shared" si="22"/>
        <v>8197290.6241948456</v>
      </c>
      <c r="BV30" s="3">
        <f t="shared" si="22"/>
        <v>8197290.6241948456</v>
      </c>
      <c r="BW30" s="3">
        <f t="shared" si="22"/>
        <v>8197290.6241948456</v>
      </c>
      <c r="BX30" s="3">
        <f t="shared" si="22"/>
        <v>8197290.6241948456</v>
      </c>
      <c r="BY30" s="3">
        <f t="shared" si="22"/>
        <v>8197290.6241948456</v>
      </c>
      <c r="BZ30" s="3">
        <f t="shared" si="22"/>
        <v>8197290.6241948456</v>
      </c>
      <c r="CA30" s="3">
        <f t="shared" si="22"/>
        <v>8197290.6241948456</v>
      </c>
      <c r="CB30" s="3">
        <f t="shared" si="22"/>
        <v>8197290.6241948456</v>
      </c>
      <c r="CC30" s="3">
        <f t="shared" si="22"/>
        <v>8197290.6241948456</v>
      </c>
      <c r="CD30" s="3">
        <f t="shared" si="22"/>
        <v>8197290.6241948456</v>
      </c>
      <c r="CE30" s="3">
        <f t="shared" si="22"/>
        <v>8197290.6241948456</v>
      </c>
      <c r="CF30" s="3">
        <f t="shared" si="22"/>
        <v>8197290.6241948456</v>
      </c>
      <c r="CG30" s="3">
        <f t="shared" si="22"/>
        <v>8197290.6241948456</v>
      </c>
      <c r="CH30" s="12">
        <f t="shared" si="22"/>
        <v>8197290.6241948456</v>
      </c>
    </row>
    <row r="31" spans="1:86" x14ac:dyDescent="0.25">
      <c r="A31" s="600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0</v>
      </c>
      <c r="E31" s="3">
        <f t="shared" si="23"/>
        <v>0</v>
      </c>
      <c r="F31" s="3">
        <f t="shared" si="23"/>
        <v>0</v>
      </c>
      <c r="G31" s="3">
        <f t="shared" si="23"/>
        <v>0</v>
      </c>
      <c r="H31" s="3">
        <f t="shared" si="23"/>
        <v>0</v>
      </c>
      <c r="I31" s="3">
        <f t="shared" si="23"/>
        <v>0</v>
      </c>
      <c r="J31" s="3">
        <f t="shared" si="23"/>
        <v>0</v>
      </c>
      <c r="K31" s="3">
        <f t="shared" si="23"/>
        <v>0</v>
      </c>
      <c r="L31" s="3">
        <f t="shared" si="23"/>
        <v>0</v>
      </c>
      <c r="M31" s="3">
        <f t="shared" si="23"/>
        <v>0</v>
      </c>
      <c r="N31" s="3">
        <f t="shared" si="23"/>
        <v>0</v>
      </c>
      <c r="O31" s="3">
        <f t="shared" si="23"/>
        <v>0</v>
      </c>
      <c r="P31" s="3">
        <f t="shared" si="23"/>
        <v>0</v>
      </c>
      <c r="Q31" s="3">
        <f t="shared" si="23"/>
        <v>0</v>
      </c>
      <c r="R31" s="3">
        <f t="shared" si="23"/>
        <v>0</v>
      </c>
      <c r="S31" s="3">
        <f t="shared" si="23"/>
        <v>0</v>
      </c>
      <c r="T31" s="3">
        <f t="shared" si="23"/>
        <v>0</v>
      </c>
      <c r="U31" s="3">
        <f t="shared" si="23"/>
        <v>0</v>
      </c>
      <c r="V31" s="3">
        <f t="shared" si="23"/>
        <v>0</v>
      </c>
      <c r="W31" s="3">
        <f t="shared" si="23"/>
        <v>0</v>
      </c>
      <c r="X31" s="3">
        <f t="shared" si="23"/>
        <v>0</v>
      </c>
      <c r="Y31" s="3">
        <f t="shared" si="23"/>
        <v>0</v>
      </c>
      <c r="Z31" s="3">
        <f t="shared" si="23"/>
        <v>0</v>
      </c>
      <c r="AA31" s="3">
        <f t="shared" si="23"/>
        <v>0</v>
      </c>
      <c r="AB31" s="3">
        <f t="shared" si="23"/>
        <v>0</v>
      </c>
      <c r="AC31" s="3">
        <f t="shared" si="23"/>
        <v>0</v>
      </c>
      <c r="AD31" s="3">
        <f t="shared" si="23"/>
        <v>0</v>
      </c>
      <c r="AE31" s="3">
        <f t="shared" si="23"/>
        <v>0</v>
      </c>
      <c r="AF31" s="3">
        <f t="shared" si="23"/>
        <v>0</v>
      </c>
      <c r="AG31" s="3">
        <f t="shared" si="23"/>
        <v>0</v>
      </c>
      <c r="AH31" s="3">
        <f t="shared" si="23"/>
        <v>0</v>
      </c>
      <c r="AI31" s="3">
        <f t="shared" si="23"/>
        <v>0</v>
      </c>
      <c r="AJ31" s="3">
        <f t="shared" si="23"/>
        <v>0</v>
      </c>
      <c r="AK31" s="3">
        <f t="shared" si="23"/>
        <v>0</v>
      </c>
      <c r="AL31" s="3">
        <f t="shared" si="23"/>
        <v>0</v>
      </c>
      <c r="AM31" s="3">
        <f t="shared" si="23"/>
        <v>0</v>
      </c>
      <c r="AN31" s="3">
        <f t="shared" si="23"/>
        <v>0</v>
      </c>
      <c r="AO31" s="3">
        <f t="shared" si="23"/>
        <v>0</v>
      </c>
      <c r="AP31" s="3">
        <f t="shared" si="23"/>
        <v>0</v>
      </c>
      <c r="AQ31" s="3">
        <f t="shared" si="23"/>
        <v>0</v>
      </c>
      <c r="AR31" s="3">
        <f t="shared" si="23"/>
        <v>0</v>
      </c>
      <c r="AS31" s="3">
        <f t="shared" si="23"/>
        <v>0</v>
      </c>
      <c r="AT31" s="3">
        <f t="shared" si="23"/>
        <v>0</v>
      </c>
      <c r="AU31" s="3">
        <f t="shared" si="23"/>
        <v>0</v>
      </c>
      <c r="AV31" s="3">
        <f t="shared" si="23"/>
        <v>0</v>
      </c>
      <c r="AW31" s="3">
        <f t="shared" si="23"/>
        <v>0</v>
      </c>
      <c r="AX31" s="3">
        <f t="shared" si="23"/>
        <v>0</v>
      </c>
      <c r="AY31" s="3">
        <f t="shared" si="23"/>
        <v>0</v>
      </c>
      <c r="AZ31" s="3">
        <f t="shared" si="23"/>
        <v>0</v>
      </c>
      <c r="BA31" s="3">
        <f t="shared" si="23"/>
        <v>0</v>
      </c>
      <c r="BB31" s="3">
        <f t="shared" si="23"/>
        <v>0</v>
      </c>
      <c r="BC31" s="3">
        <f t="shared" si="23"/>
        <v>0</v>
      </c>
      <c r="BD31" s="3">
        <f t="shared" si="23"/>
        <v>0</v>
      </c>
      <c r="BE31" s="3">
        <f t="shared" si="23"/>
        <v>0</v>
      </c>
      <c r="BF31" s="3">
        <f t="shared" si="23"/>
        <v>0</v>
      </c>
      <c r="BG31" s="3">
        <f t="shared" si="23"/>
        <v>0</v>
      </c>
      <c r="BH31" s="3">
        <f t="shared" si="23"/>
        <v>0</v>
      </c>
      <c r="BI31" s="3">
        <f t="shared" si="23"/>
        <v>0</v>
      </c>
      <c r="BJ31" s="3">
        <f t="shared" si="23"/>
        <v>0</v>
      </c>
      <c r="BK31" s="3">
        <f t="shared" si="23"/>
        <v>0</v>
      </c>
      <c r="BL31" s="3">
        <f t="shared" si="23"/>
        <v>0</v>
      </c>
      <c r="BM31" s="3">
        <f t="shared" si="23"/>
        <v>0</v>
      </c>
      <c r="BN31" s="3">
        <f t="shared" si="23"/>
        <v>0</v>
      </c>
      <c r="BO31" s="3">
        <f t="shared" si="23"/>
        <v>0</v>
      </c>
      <c r="BP31" s="3">
        <f t="shared" ref="BP31:CH31" si="24">IF(SUM($C$19:$N$19)=0,0,BO31+BP13)</f>
        <v>0</v>
      </c>
      <c r="BQ31" s="3">
        <f t="shared" si="24"/>
        <v>0</v>
      </c>
      <c r="BR31" s="3">
        <f t="shared" si="24"/>
        <v>0</v>
      </c>
      <c r="BS31" s="3">
        <f t="shared" si="24"/>
        <v>0</v>
      </c>
      <c r="BT31" s="3">
        <f t="shared" si="24"/>
        <v>0</v>
      </c>
      <c r="BU31" s="3">
        <f t="shared" si="24"/>
        <v>0</v>
      </c>
      <c r="BV31" s="3">
        <f t="shared" si="24"/>
        <v>0</v>
      </c>
      <c r="BW31" s="3">
        <f t="shared" si="24"/>
        <v>0</v>
      </c>
      <c r="BX31" s="3">
        <f t="shared" si="24"/>
        <v>0</v>
      </c>
      <c r="BY31" s="3">
        <f t="shared" si="24"/>
        <v>0</v>
      </c>
      <c r="BZ31" s="3">
        <f t="shared" si="24"/>
        <v>0</v>
      </c>
      <c r="CA31" s="3">
        <f t="shared" si="24"/>
        <v>0</v>
      </c>
      <c r="CB31" s="3">
        <f t="shared" si="24"/>
        <v>0</v>
      </c>
      <c r="CC31" s="3">
        <f t="shared" si="24"/>
        <v>0</v>
      </c>
      <c r="CD31" s="3">
        <f t="shared" si="24"/>
        <v>0</v>
      </c>
      <c r="CE31" s="3">
        <f t="shared" si="24"/>
        <v>0</v>
      </c>
      <c r="CF31" s="3">
        <f t="shared" si="24"/>
        <v>0</v>
      </c>
      <c r="CG31" s="3">
        <f t="shared" si="24"/>
        <v>0</v>
      </c>
      <c r="CH31" s="12">
        <f t="shared" si="24"/>
        <v>0</v>
      </c>
    </row>
    <row r="32" spans="1:86" ht="15" customHeight="1" x14ac:dyDescent="0.25">
      <c r="A32" s="600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0</v>
      </c>
      <c r="F32" s="3">
        <f t="shared" si="25"/>
        <v>0</v>
      </c>
      <c r="G32" s="3">
        <f t="shared" si="25"/>
        <v>0</v>
      </c>
      <c r="H32" s="3">
        <f t="shared" si="25"/>
        <v>0</v>
      </c>
      <c r="I32" s="3">
        <f t="shared" si="25"/>
        <v>0</v>
      </c>
      <c r="J32" s="3">
        <f t="shared" si="25"/>
        <v>812174</v>
      </c>
      <c r="K32" s="3">
        <f t="shared" si="25"/>
        <v>812174</v>
      </c>
      <c r="L32" s="3">
        <f t="shared" si="25"/>
        <v>812174</v>
      </c>
      <c r="M32" s="3">
        <f t="shared" si="25"/>
        <v>812174</v>
      </c>
      <c r="N32" s="3">
        <f t="shared" si="25"/>
        <v>812174</v>
      </c>
      <c r="O32" s="3">
        <f t="shared" si="25"/>
        <v>812174</v>
      </c>
      <c r="P32" s="3">
        <f t="shared" si="25"/>
        <v>812174</v>
      </c>
      <c r="Q32" s="3">
        <f t="shared" si="25"/>
        <v>812174</v>
      </c>
      <c r="R32" s="3">
        <f t="shared" si="25"/>
        <v>812174</v>
      </c>
      <c r="S32" s="3">
        <f t="shared" si="25"/>
        <v>812174</v>
      </c>
      <c r="T32" s="3">
        <f t="shared" si="25"/>
        <v>812174</v>
      </c>
      <c r="U32" s="3">
        <f t="shared" si="25"/>
        <v>812174</v>
      </c>
      <c r="V32" s="3">
        <f t="shared" si="25"/>
        <v>812174</v>
      </c>
      <c r="W32" s="3">
        <f t="shared" si="25"/>
        <v>812174</v>
      </c>
      <c r="X32" s="3">
        <f t="shared" si="25"/>
        <v>812174</v>
      </c>
      <c r="Y32" s="3">
        <f t="shared" si="25"/>
        <v>812174</v>
      </c>
      <c r="Z32" s="3">
        <f t="shared" si="25"/>
        <v>812174</v>
      </c>
      <c r="AA32" s="3">
        <f t="shared" si="25"/>
        <v>812174</v>
      </c>
      <c r="AB32" s="3">
        <f t="shared" si="25"/>
        <v>812174</v>
      </c>
      <c r="AC32" s="3">
        <f t="shared" si="25"/>
        <v>812174</v>
      </c>
      <c r="AD32" s="3">
        <f t="shared" si="25"/>
        <v>812174</v>
      </c>
      <c r="AE32" s="3">
        <f t="shared" si="25"/>
        <v>812174</v>
      </c>
      <c r="AF32" s="3">
        <f t="shared" si="25"/>
        <v>812174</v>
      </c>
      <c r="AG32" s="3">
        <f t="shared" si="25"/>
        <v>812174</v>
      </c>
      <c r="AH32" s="3">
        <f t="shared" si="25"/>
        <v>812174</v>
      </c>
      <c r="AI32" s="3">
        <f t="shared" si="25"/>
        <v>812174</v>
      </c>
      <c r="AJ32" s="3">
        <f t="shared" si="25"/>
        <v>812174</v>
      </c>
      <c r="AK32" s="3">
        <f t="shared" si="25"/>
        <v>812174</v>
      </c>
      <c r="AL32" s="3">
        <f t="shared" si="25"/>
        <v>812174</v>
      </c>
      <c r="AM32" s="3">
        <f t="shared" si="25"/>
        <v>812174</v>
      </c>
      <c r="AN32" s="3">
        <f t="shared" si="25"/>
        <v>812174</v>
      </c>
      <c r="AO32" s="3">
        <f t="shared" si="25"/>
        <v>812174</v>
      </c>
      <c r="AP32" s="3">
        <f t="shared" si="25"/>
        <v>812174</v>
      </c>
      <c r="AQ32" s="3">
        <f t="shared" si="25"/>
        <v>812174</v>
      </c>
      <c r="AR32" s="3">
        <f t="shared" si="25"/>
        <v>812174</v>
      </c>
      <c r="AS32" s="3">
        <f t="shared" si="25"/>
        <v>812174</v>
      </c>
      <c r="AT32" s="3">
        <f t="shared" si="25"/>
        <v>812174</v>
      </c>
      <c r="AU32" s="3">
        <f t="shared" si="25"/>
        <v>812174</v>
      </c>
      <c r="AV32" s="3">
        <f t="shared" si="25"/>
        <v>812174</v>
      </c>
      <c r="AW32" s="3">
        <f t="shared" si="25"/>
        <v>812174</v>
      </c>
      <c r="AX32" s="3">
        <f t="shared" si="25"/>
        <v>812174</v>
      </c>
      <c r="AY32" s="3">
        <f t="shared" si="25"/>
        <v>812174</v>
      </c>
      <c r="AZ32" s="3">
        <f t="shared" si="25"/>
        <v>812174</v>
      </c>
      <c r="BA32" s="3">
        <f t="shared" si="25"/>
        <v>812174</v>
      </c>
      <c r="BB32" s="3">
        <f t="shared" si="25"/>
        <v>812174</v>
      </c>
      <c r="BC32" s="3">
        <f t="shared" si="25"/>
        <v>812174</v>
      </c>
      <c r="BD32" s="3">
        <f t="shared" si="25"/>
        <v>812174</v>
      </c>
      <c r="BE32" s="3">
        <f t="shared" si="25"/>
        <v>812174</v>
      </c>
      <c r="BF32" s="3">
        <f t="shared" si="25"/>
        <v>812174</v>
      </c>
      <c r="BG32" s="3">
        <f t="shared" si="25"/>
        <v>812174</v>
      </c>
      <c r="BH32" s="3">
        <f t="shared" si="25"/>
        <v>812174</v>
      </c>
      <c r="BI32" s="3">
        <f t="shared" si="25"/>
        <v>812174</v>
      </c>
      <c r="BJ32" s="3">
        <f t="shared" si="25"/>
        <v>812174</v>
      </c>
      <c r="BK32" s="3">
        <f t="shared" si="25"/>
        <v>812174</v>
      </c>
      <c r="BL32" s="3">
        <f t="shared" si="25"/>
        <v>812174</v>
      </c>
      <c r="BM32" s="3">
        <f t="shared" si="25"/>
        <v>812174</v>
      </c>
      <c r="BN32" s="3">
        <f t="shared" si="25"/>
        <v>812174</v>
      </c>
      <c r="BO32" s="3">
        <f t="shared" si="25"/>
        <v>812174</v>
      </c>
      <c r="BP32" s="3">
        <f t="shared" ref="BP32:CH32" si="26">IF(SUM($C$19:$N$19)=0,0,BO32+BP14)</f>
        <v>812174</v>
      </c>
      <c r="BQ32" s="3">
        <f t="shared" si="26"/>
        <v>812174</v>
      </c>
      <c r="BR32" s="3">
        <f t="shared" si="26"/>
        <v>812174</v>
      </c>
      <c r="BS32" s="3">
        <f t="shared" si="26"/>
        <v>812174</v>
      </c>
      <c r="BT32" s="3">
        <f t="shared" si="26"/>
        <v>812174</v>
      </c>
      <c r="BU32" s="3">
        <f t="shared" si="26"/>
        <v>812174</v>
      </c>
      <c r="BV32" s="3">
        <f t="shared" si="26"/>
        <v>812174</v>
      </c>
      <c r="BW32" s="3">
        <f t="shared" si="26"/>
        <v>812174</v>
      </c>
      <c r="BX32" s="3">
        <f t="shared" si="26"/>
        <v>812174</v>
      </c>
      <c r="BY32" s="3">
        <f t="shared" si="26"/>
        <v>812174</v>
      </c>
      <c r="BZ32" s="3">
        <f t="shared" si="26"/>
        <v>812174</v>
      </c>
      <c r="CA32" s="3">
        <f t="shared" si="26"/>
        <v>812174</v>
      </c>
      <c r="CB32" s="3">
        <f t="shared" si="26"/>
        <v>812174</v>
      </c>
      <c r="CC32" s="3">
        <f t="shared" si="26"/>
        <v>812174</v>
      </c>
      <c r="CD32" s="3">
        <f t="shared" si="26"/>
        <v>812174</v>
      </c>
      <c r="CE32" s="3">
        <f t="shared" si="26"/>
        <v>812174</v>
      </c>
      <c r="CF32" s="3">
        <f t="shared" si="26"/>
        <v>812174</v>
      </c>
      <c r="CG32" s="3">
        <f t="shared" si="26"/>
        <v>812174</v>
      </c>
      <c r="CH32" s="12">
        <f t="shared" si="26"/>
        <v>812174</v>
      </c>
    </row>
    <row r="33" spans="1:86" x14ac:dyDescent="0.25">
      <c r="A33" s="600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154300</v>
      </c>
      <c r="H33" s="3">
        <f t="shared" si="27"/>
        <v>154300</v>
      </c>
      <c r="I33" s="3">
        <f t="shared" si="27"/>
        <v>163495.35316014115</v>
      </c>
      <c r="J33" s="3">
        <f t="shared" si="27"/>
        <v>1331661.353160141</v>
      </c>
      <c r="K33" s="3">
        <f t="shared" si="27"/>
        <v>1331661.353160141</v>
      </c>
      <c r="L33" s="3">
        <f t="shared" si="27"/>
        <v>1331661.353160141</v>
      </c>
      <c r="M33" s="3">
        <f t="shared" si="27"/>
        <v>3708983.353160141</v>
      </c>
      <c r="N33" s="3">
        <f t="shared" si="27"/>
        <v>8639776.628160134</v>
      </c>
      <c r="O33" s="3">
        <f t="shared" si="27"/>
        <v>8639776.628160134</v>
      </c>
      <c r="P33" s="3">
        <f t="shared" si="27"/>
        <v>8639776.628160134</v>
      </c>
      <c r="Q33" s="3">
        <f t="shared" si="27"/>
        <v>8639776.628160134</v>
      </c>
      <c r="R33" s="3">
        <f t="shared" si="27"/>
        <v>8639776.628160134</v>
      </c>
      <c r="S33" s="3">
        <f t="shared" si="27"/>
        <v>8639776.628160134</v>
      </c>
      <c r="T33" s="3">
        <f t="shared" si="27"/>
        <v>8639776.628160134</v>
      </c>
      <c r="U33" s="3">
        <f t="shared" si="27"/>
        <v>8639776.628160134</v>
      </c>
      <c r="V33" s="3">
        <f t="shared" si="27"/>
        <v>8639776.628160134</v>
      </c>
      <c r="W33" s="3">
        <f t="shared" si="27"/>
        <v>8639776.628160134</v>
      </c>
      <c r="X33" s="3">
        <f t="shared" si="27"/>
        <v>8639776.628160134</v>
      </c>
      <c r="Y33" s="3">
        <f t="shared" si="27"/>
        <v>8639776.628160134</v>
      </c>
      <c r="Z33" s="3">
        <f t="shared" si="27"/>
        <v>8639776.628160134</v>
      </c>
      <c r="AA33" s="3">
        <f t="shared" si="27"/>
        <v>8639776.628160134</v>
      </c>
      <c r="AB33" s="3">
        <f t="shared" si="27"/>
        <v>8639776.628160134</v>
      </c>
      <c r="AC33" s="3">
        <f t="shared" si="27"/>
        <v>8639776.628160134</v>
      </c>
      <c r="AD33" s="3">
        <f t="shared" si="27"/>
        <v>8639776.628160134</v>
      </c>
      <c r="AE33" s="3">
        <f t="shared" si="27"/>
        <v>8639776.628160134</v>
      </c>
      <c r="AF33" s="3">
        <f t="shared" si="27"/>
        <v>8639776.628160134</v>
      </c>
      <c r="AG33" s="3">
        <f t="shared" si="27"/>
        <v>8639776.628160134</v>
      </c>
      <c r="AH33" s="3">
        <f t="shared" si="27"/>
        <v>8639776.628160134</v>
      </c>
      <c r="AI33" s="3">
        <f t="shared" si="27"/>
        <v>8639776.628160134</v>
      </c>
      <c r="AJ33" s="3">
        <f t="shared" si="27"/>
        <v>8639776.628160134</v>
      </c>
      <c r="AK33" s="3">
        <f t="shared" si="27"/>
        <v>8639776.628160134</v>
      </c>
      <c r="AL33" s="3">
        <f t="shared" si="27"/>
        <v>8639776.628160134</v>
      </c>
      <c r="AM33" s="3">
        <f t="shared" si="27"/>
        <v>8639776.628160134</v>
      </c>
      <c r="AN33" s="3">
        <f t="shared" si="27"/>
        <v>8639776.628160134</v>
      </c>
      <c r="AO33" s="3">
        <f t="shared" si="27"/>
        <v>8639776.628160134</v>
      </c>
      <c r="AP33" s="3">
        <f t="shared" si="27"/>
        <v>8639776.628160134</v>
      </c>
      <c r="AQ33" s="3">
        <f t="shared" si="27"/>
        <v>8639776.628160134</v>
      </c>
      <c r="AR33" s="3">
        <f t="shared" si="27"/>
        <v>8639776.628160134</v>
      </c>
      <c r="AS33" s="3">
        <f t="shared" si="27"/>
        <v>8639776.628160134</v>
      </c>
      <c r="AT33" s="3">
        <f t="shared" si="27"/>
        <v>8639776.628160134</v>
      </c>
      <c r="AU33" s="3">
        <f t="shared" si="27"/>
        <v>8639776.628160134</v>
      </c>
      <c r="AV33" s="3">
        <f t="shared" si="27"/>
        <v>8639776.628160134</v>
      </c>
      <c r="AW33" s="3">
        <f t="shared" si="27"/>
        <v>8639776.628160134</v>
      </c>
      <c r="AX33" s="3">
        <f t="shared" si="27"/>
        <v>8639776.628160134</v>
      </c>
      <c r="AY33" s="3">
        <f t="shared" si="27"/>
        <v>8639776.628160134</v>
      </c>
      <c r="AZ33" s="3">
        <f t="shared" si="27"/>
        <v>8639776.628160134</v>
      </c>
      <c r="BA33" s="3">
        <f t="shared" si="27"/>
        <v>8639776.628160134</v>
      </c>
      <c r="BB33" s="3">
        <f t="shared" si="27"/>
        <v>8639776.628160134</v>
      </c>
      <c r="BC33" s="3">
        <f t="shared" si="27"/>
        <v>8639776.628160134</v>
      </c>
      <c r="BD33" s="3">
        <f t="shared" si="27"/>
        <v>8639776.628160134</v>
      </c>
      <c r="BE33" s="3">
        <f t="shared" si="27"/>
        <v>8639776.628160134</v>
      </c>
      <c r="BF33" s="3">
        <f t="shared" si="27"/>
        <v>8639776.628160134</v>
      </c>
      <c r="BG33" s="3">
        <f t="shared" si="27"/>
        <v>8639776.628160134</v>
      </c>
      <c r="BH33" s="3">
        <f t="shared" si="27"/>
        <v>8639776.628160134</v>
      </c>
      <c r="BI33" s="3">
        <f t="shared" si="27"/>
        <v>8639776.628160134</v>
      </c>
      <c r="BJ33" s="3">
        <f t="shared" si="27"/>
        <v>8639776.628160134</v>
      </c>
      <c r="BK33" s="3">
        <f t="shared" si="27"/>
        <v>8639776.628160134</v>
      </c>
      <c r="BL33" s="3">
        <f t="shared" si="27"/>
        <v>8639776.628160134</v>
      </c>
      <c r="BM33" s="3">
        <f t="shared" si="27"/>
        <v>8639776.628160134</v>
      </c>
      <c r="BN33" s="3">
        <f t="shared" si="27"/>
        <v>8639776.628160134</v>
      </c>
      <c r="BO33" s="3">
        <f t="shared" si="27"/>
        <v>8639776.628160134</v>
      </c>
      <c r="BP33" s="3">
        <f t="shared" ref="BP33:CH33" si="28">IF(SUM($C$19:$N$19)=0,0,BO33+BP15)</f>
        <v>8639776.628160134</v>
      </c>
      <c r="BQ33" s="3">
        <f t="shared" si="28"/>
        <v>8639776.628160134</v>
      </c>
      <c r="BR33" s="3">
        <f t="shared" si="28"/>
        <v>8639776.628160134</v>
      </c>
      <c r="BS33" s="3">
        <f t="shared" si="28"/>
        <v>8639776.628160134</v>
      </c>
      <c r="BT33" s="3">
        <f t="shared" si="28"/>
        <v>8639776.628160134</v>
      </c>
      <c r="BU33" s="3">
        <f t="shared" si="28"/>
        <v>8639776.628160134</v>
      </c>
      <c r="BV33" s="3">
        <f t="shared" si="28"/>
        <v>8639776.628160134</v>
      </c>
      <c r="BW33" s="3">
        <f t="shared" si="28"/>
        <v>8639776.628160134</v>
      </c>
      <c r="BX33" s="3">
        <f t="shared" si="28"/>
        <v>8639776.628160134</v>
      </c>
      <c r="BY33" s="3">
        <f t="shared" si="28"/>
        <v>8639776.628160134</v>
      </c>
      <c r="BZ33" s="3">
        <f t="shared" si="28"/>
        <v>8639776.628160134</v>
      </c>
      <c r="CA33" s="3">
        <f t="shared" si="28"/>
        <v>8639776.628160134</v>
      </c>
      <c r="CB33" s="3">
        <f t="shared" si="28"/>
        <v>8639776.628160134</v>
      </c>
      <c r="CC33" s="3">
        <f t="shared" si="28"/>
        <v>8639776.628160134</v>
      </c>
      <c r="CD33" s="3">
        <f t="shared" si="28"/>
        <v>8639776.628160134</v>
      </c>
      <c r="CE33" s="3">
        <f t="shared" si="28"/>
        <v>8639776.628160134</v>
      </c>
      <c r="CF33" s="3">
        <f t="shared" si="28"/>
        <v>8639776.628160134</v>
      </c>
      <c r="CG33" s="3">
        <f t="shared" si="28"/>
        <v>8639776.628160134</v>
      </c>
      <c r="CH33" s="12">
        <f t="shared" si="28"/>
        <v>8639776.628160134</v>
      </c>
    </row>
    <row r="34" spans="1:86" x14ac:dyDescent="0.25">
      <c r="A34" s="600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0</v>
      </c>
      <c r="E34" s="3">
        <f t="shared" si="29"/>
        <v>0</v>
      </c>
      <c r="F34" s="3">
        <f t="shared" si="29"/>
        <v>0</v>
      </c>
      <c r="G34" s="3">
        <f t="shared" si="29"/>
        <v>0</v>
      </c>
      <c r="H34" s="3">
        <f t="shared" si="29"/>
        <v>0</v>
      </c>
      <c r="I34" s="3">
        <f t="shared" si="29"/>
        <v>0</v>
      </c>
      <c r="J34" s="3">
        <f t="shared" si="29"/>
        <v>0</v>
      </c>
      <c r="K34" s="3">
        <f t="shared" si="29"/>
        <v>0</v>
      </c>
      <c r="L34" s="3">
        <f t="shared" si="29"/>
        <v>0</v>
      </c>
      <c r="M34" s="3">
        <f t="shared" si="29"/>
        <v>0</v>
      </c>
      <c r="N34" s="3">
        <f t="shared" si="29"/>
        <v>0</v>
      </c>
      <c r="O34" s="3">
        <f t="shared" si="29"/>
        <v>0</v>
      </c>
      <c r="P34" s="3">
        <f t="shared" si="29"/>
        <v>0</v>
      </c>
      <c r="Q34" s="3">
        <f t="shared" si="29"/>
        <v>0</v>
      </c>
      <c r="R34" s="3">
        <f t="shared" si="29"/>
        <v>0</v>
      </c>
      <c r="S34" s="3">
        <f t="shared" si="29"/>
        <v>0</v>
      </c>
      <c r="T34" s="3">
        <f t="shared" si="29"/>
        <v>0</v>
      </c>
      <c r="U34" s="3">
        <f t="shared" si="29"/>
        <v>0</v>
      </c>
      <c r="V34" s="3">
        <f t="shared" si="29"/>
        <v>0</v>
      </c>
      <c r="W34" s="3">
        <f t="shared" si="29"/>
        <v>0</v>
      </c>
      <c r="X34" s="3">
        <f t="shared" si="29"/>
        <v>0</v>
      </c>
      <c r="Y34" s="3">
        <f t="shared" si="29"/>
        <v>0</v>
      </c>
      <c r="Z34" s="3">
        <f t="shared" si="29"/>
        <v>0</v>
      </c>
      <c r="AA34" s="3">
        <f t="shared" si="29"/>
        <v>0</v>
      </c>
      <c r="AB34" s="3">
        <f t="shared" si="29"/>
        <v>0</v>
      </c>
      <c r="AC34" s="3">
        <f t="shared" si="29"/>
        <v>0</v>
      </c>
      <c r="AD34" s="3">
        <f t="shared" si="29"/>
        <v>0</v>
      </c>
      <c r="AE34" s="3">
        <f t="shared" si="29"/>
        <v>0</v>
      </c>
      <c r="AF34" s="3">
        <f t="shared" si="29"/>
        <v>0</v>
      </c>
      <c r="AG34" s="3">
        <f t="shared" si="29"/>
        <v>0</v>
      </c>
      <c r="AH34" s="3">
        <f t="shared" si="29"/>
        <v>0</v>
      </c>
      <c r="AI34" s="3">
        <f t="shared" si="29"/>
        <v>0</v>
      </c>
      <c r="AJ34" s="3">
        <f t="shared" si="29"/>
        <v>0</v>
      </c>
      <c r="AK34" s="3">
        <f t="shared" si="29"/>
        <v>0</v>
      </c>
      <c r="AL34" s="3">
        <f t="shared" si="29"/>
        <v>0</v>
      </c>
      <c r="AM34" s="3">
        <f t="shared" si="29"/>
        <v>0</v>
      </c>
      <c r="AN34" s="3">
        <f t="shared" si="29"/>
        <v>0</v>
      </c>
      <c r="AO34" s="3">
        <f t="shared" si="29"/>
        <v>0</v>
      </c>
      <c r="AP34" s="3">
        <f t="shared" si="29"/>
        <v>0</v>
      </c>
      <c r="AQ34" s="3">
        <f t="shared" si="29"/>
        <v>0</v>
      </c>
      <c r="AR34" s="3">
        <f t="shared" si="29"/>
        <v>0</v>
      </c>
      <c r="AS34" s="3">
        <f t="shared" si="29"/>
        <v>0</v>
      </c>
      <c r="AT34" s="3">
        <f t="shared" si="29"/>
        <v>0</v>
      </c>
      <c r="AU34" s="3">
        <f t="shared" si="29"/>
        <v>0</v>
      </c>
      <c r="AV34" s="3">
        <f t="shared" si="29"/>
        <v>0</v>
      </c>
      <c r="AW34" s="3">
        <f t="shared" si="29"/>
        <v>0</v>
      </c>
      <c r="AX34" s="3">
        <f t="shared" si="29"/>
        <v>0</v>
      </c>
      <c r="AY34" s="3">
        <f t="shared" si="29"/>
        <v>0</v>
      </c>
      <c r="AZ34" s="3">
        <f t="shared" si="29"/>
        <v>0</v>
      </c>
      <c r="BA34" s="3">
        <f t="shared" si="29"/>
        <v>0</v>
      </c>
      <c r="BB34" s="3">
        <f t="shared" si="29"/>
        <v>0</v>
      </c>
      <c r="BC34" s="3">
        <f t="shared" si="29"/>
        <v>0</v>
      </c>
      <c r="BD34" s="3">
        <f t="shared" si="29"/>
        <v>0</v>
      </c>
      <c r="BE34" s="3">
        <f t="shared" si="29"/>
        <v>0</v>
      </c>
      <c r="BF34" s="3">
        <f t="shared" si="29"/>
        <v>0</v>
      </c>
      <c r="BG34" s="3">
        <f t="shared" si="29"/>
        <v>0</v>
      </c>
      <c r="BH34" s="3">
        <f t="shared" si="29"/>
        <v>0</v>
      </c>
      <c r="BI34" s="3">
        <f t="shared" si="29"/>
        <v>0</v>
      </c>
      <c r="BJ34" s="3">
        <f t="shared" si="29"/>
        <v>0</v>
      </c>
      <c r="BK34" s="3">
        <f t="shared" si="29"/>
        <v>0</v>
      </c>
      <c r="BL34" s="3">
        <f t="shared" si="29"/>
        <v>0</v>
      </c>
      <c r="BM34" s="3">
        <f t="shared" si="29"/>
        <v>0</v>
      </c>
      <c r="BN34" s="3">
        <f t="shared" si="29"/>
        <v>0</v>
      </c>
      <c r="BO34" s="3">
        <f t="shared" si="29"/>
        <v>0</v>
      </c>
      <c r="BP34" s="3">
        <f t="shared" ref="BP34:CH34" si="30">IF(SUM($C$19:$N$19)=0,0,BO34+BP16)</f>
        <v>0</v>
      </c>
      <c r="BQ34" s="3">
        <f t="shared" si="30"/>
        <v>0</v>
      </c>
      <c r="BR34" s="3">
        <f t="shared" si="30"/>
        <v>0</v>
      </c>
      <c r="BS34" s="3">
        <f t="shared" si="30"/>
        <v>0</v>
      </c>
      <c r="BT34" s="3">
        <f t="shared" si="30"/>
        <v>0</v>
      </c>
      <c r="BU34" s="3">
        <f t="shared" si="30"/>
        <v>0</v>
      </c>
      <c r="BV34" s="3">
        <f t="shared" si="30"/>
        <v>0</v>
      </c>
      <c r="BW34" s="3">
        <f t="shared" si="30"/>
        <v>0</v>
      </c>
      <c r="BX34" s="3">
        <f t="shared" si="30"/>
        <v>0</v>
      </c>
      <c r="BY34" s="3">
        <f t="shared" si="30"/>
        <v>0</v>
      </c>
      <c r="BZ34" s="3">
        <f t="shared" si="30"/>
        <v>0</v>
      </c>
      <c r="CA34" s="3">
        <f t="shared" si="30"/>
        <v>0</v>
      </c>
      <c r="CB34" s="3">
        <f t="shared" si="30"/>
        <v>0</v>
      </c>
      <c r="CC34" s="3">
        <f t="shared" si="30"/>
        <v>0</v>
      </c>
      <c r="CD34" s="3">
        <f t="shared" si="30"/>
        <v>0</v>
      </c>
      <c r="CE34" s="3">
        <f t="shared" si="30"/>
        <v>0</v>
      </c>
      <c r="CF34" s="3">
        <f t="shared" si="30"/>
        <v>0</v>
      </c>
      <c r="CG34" s="3">
        <f t="shared" si="30"/>
        <v>0</v>
      </c>
      <c r="CH34" s="12">
        <f t="shared" si="30"/>
        <v>0</v>
      </c>
    </row>
    <row r="35" spans="1:86" x14ac:dyDescent="0.25">
      <c r="A35" s="600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0</v>
      </c>
      <c r="L35" s="3">
        <f t="shared" si="31"/>
        <v>0</v>
      </c>
      <c r="M35" s="3">
        <f t="shared" si="31"/>
        <v>0</v>
      </c>
      <c r="N35" s="3">
        <f t="shared" si="31"/>
        <v>44811.92520836489</v>
      </c>
      <c r="O35" s="3">
        <f t="shared" si="31"/>
        <v>44811.92520836489</v>
      </c>
      <c r="P35" s="3">
        <f t="shared" si="31"/>
        <v>44811.92520836489</v>
      </c>
      <c r="Q35" s="3">
        <f t="shared" si="31"/>
        <v>44811.92520836489</v>
      </c>
      <c r="R35" s="3">
        <f t="shared" si="31"/>
        <v>44811.92520836489</v>
      </c>
      <c r="S35" s="3">
        <f t="shared" si="31"/>
        <v>44811.92520836489</v>
      </c>
      <c r="T35" s="3">
        <f t="shared" si="31"/>
        <v>44811.92520836489</v>
      </c>
      <c r="U35" s="3">
        <f t="shared" si="31"/>
        <v>44811.92520836489</v>
      </c>
      <c r="V35" s="3">
        <f t="shared" si="31"/>
        <v>44811.92520836489</v>
      </c>
      <c r="W35" s="3">
        <f t="shared" si="31"/>
        <v>44811.92520836489</v>
      </c>
      <c r="X35" s="3">
        <f t="shared" si="31"/>
        <v>44811.92520836489</v>
      </c>
      <c r="Y35" s="3">
        <f t="shared" si="31"/>
        <v>44811.92520836489</v>
      </c>
      <c r="Z35" s="3">
        <f t="shared" si="31"/>
        <v>44811.92520836489</v>
      </c>
      <c r="AA35" s="3">
        <f t="shared" si="31"/>
        <v>44811.92520836489</v>
      </c>
      <c r="AB35" s="3">
        <f t="shared" si="31"/>
        <v>44811.92520836489</v>
      </c>
      <c r="AC35" s="3">
        <f t="shared" si="31"/>
        <v>44811.92520836489</v>
      </c>
      <c r="AD35" s="3">
        <f t="shared" si="31"/>
        <v>44811.92520836489</v>
      </c>
      <c r="AE35" s="3">
        <f t="shared" si="31"/>
        <v>44811.92520836489</v>
      </c>
      <c r="AF35" s="3">
        <f t="shared" si="31"/>
        <v>44811.92520836489</v>
      </c>
      <c r="AG35" s="3">
        <f t="shared" si="31"/>
        <v>44811.92520836489</v>
      </c>
      <c r="AH35" s="3">
        <f t="shared" si="31"/>
        <v>44811.92520836489</v>
      </c>
      <c r="AI35" s="3">
        <f t="shared" si="31"/>
        <v>44811.92520836489</v>
      </c>
      <c r="AJ35" s="3">
        <f t="shared" si="31"/>
        <v>44811.92520836489</v>
      </c>
      <c r="AK35" s="3">
        <f t="shared" si="31"/>
        <v>44811.92520836489</v>
      </c>
      <c r="AL35" s="3">
        <f t="shared" si="31"/>
        <v>44811.92520836489</v>
      </c>
      <c r="AM35" s="3">
        <f t="shared" si="31"/>
        <v>44811.92520836489</v>
      </c>
      <c r="AN35" s="3">
        <f t="shared" si="31"/>
        <v>44811.92520836489</v>
      </c>
      <c r="AO35" s="3">
        <f t="shared" si="31"/>
        <v>44811.92520836489</v>
      </c>
      <c r="AP35" s="3">
        <f t="shared" si="31"/>
        <v>44811.92520836489</v>
      </c>
      <c r="AQ35" s="3">
        <f t="shared" si="31"/>
        <v>44811.92520836489</v>
      </c>
      <c r="AR35" s="3">
        <f t="shared" si="31"/>
        <v>44811.92520836489</v>
      </c>
      <c r="AS35" s="3">
        <f t="shared" si="31"/>
        <v>44811.92520836489</v>
      </c>
      <c r="AT35" s="3">
        <f t="shared" si="31"/>
        <v>44811.92520836489</v>
      </c>
      <c r="AU35" s="3">
        <f t="shared" si="31"/>
        <v>44811.92520836489</v>
      </c>
      <c r="AV35" s="3">
        <f t="shared" si="31"/>
        <v>44811.92520836489</v>
      </c>
      <c r="AW35" s="3">
        <f t="shared" si="31"/>
        <v>44811.92520836489</v>
      </c>
      <c r="AX35" s="3">
        <f t="shared" si="31"/>
        <v>44811.92520836489</v>
      </c>
      <c r="AY35" s="3">
        <f t="shared" si="31"/>
        <v>44811.92520836489</v>
      </c>
      <c r="AZ35" s="3">
        <f t="shared" si="31"/>
        <v>44811.92520836489</v>
      </c>
      <c r="BA35" s="3">
        <f t="shared" si="31"/>
        <v>44811.92520836489</v>
      </c>
      <c r="BB35" s="3">
        <f t="shared" si="31"/>
        <v>44811.92520836489</v>
      </c>
      <c r="BC35" s="3">
        <f t="shared" si="31"/>
        <v>44811.92520836489</v>
      </c>
      <c r="BD35" s="3">
        <f t="shared" si="31"/>
        <v>44811.92520836489</v>
      </c>
      <c r="BE35" s="3">
        <f t="shared" si="31"/>
        <v>44811.92520836489</v>
      </c>
      <c r="BF35" s="3">
        <f t="shared" si="31"/>
        <v>44811.92520836489</v>
      </c>
      <c r="BG35" s="3">
        <f t="shared" si="31"/>
        <v>44811.92520836489</v>
      </c>
      <c r="BH35" s="3">
        <f t="shared" si="31"/>
        <v>44811.92520836489</v>
      </c>
      <c r="BI35" s="3">
        <f t="shared" si="31"/>
        <v>44811.92520836489</v>
      </c>
      <c r="BJ35" s="3">
        <f t="shared" si="31"/>
        <v>44811.92520836489</v>
      </c>
      <c r="BK35" s="3">
        <f t="shared" si="31"/>
        <v>44811.92520836489</v>
      </c>
      <c r="BL35" s="3">
        <f t="shared" si="31"/>
        <v>44811.92520836489</v>
      </c>
      <c r="BM35" s="3">
        <f t="shared" si="31"/>
        <v>44811.92520836489</v>
      </c>
      <c r="BN35" s="3">
        <f t="shared" si="31"/>
        <v>44811.92520836489</v>
      </c>
      <c r="BO35" s="3">
        <f t="shared" si="31"/>
        <v>44811.92520836489</v>
      </c>
      <c r="BP35" s="3">
        <f t="shared" ref="BP35:CH35" si="32">IF(SUM($C$19:$N$19)=0,0,BO35+BP17)</f>
        <v>44811.92520836489</v>
      </c>
      <c r="BQ35" s="3">
        <f t="shared" si="32"/>
        <v>44811.92520836489</v>
      </c>
      <c r="BR35" s="3">
        <f t="shared" si="32"/>
        <v>44811.92520836489</v>
      </c>
      <c r="BS35" s="3">
        <f t="shared" si="32"/>
        <v>44811.92520836489</v>
      </c>
      <c r="BT35" s="3">
        <f t="shared" si="32"/>
        <v>44811.92520836489</v>
      </c>
      <c r="BU35" s="3">
        <f t="shared" si="32"/>
        <v>44811.92520836489</v>
      </c>
      <c r="BV35" s="3">
        <f t="shared" si="32"/>
        <v>44811.92520836489</v>
      </c>
      <c r="BW35" s="3">
        <f t="shared" si="32"/>
        <v>44811.92520836489</v>
      </c>
      <c r="BX35" s="3">
        <f t="shared" si="32"/>
        <v>44811.92520836489</v>
      </c>
      <c r="BY35" s="3">
        <f t="shared" si="32"/>
        <v>44811.92520836489</v>
      </c>
      <c r="BZ35" s="3">
        <f t="shared" si="32"/>
        <v>44811.92520836489</v>
      </c>
      <c r="CA35" s="3">
        <f t="shared" si="32"/>
        <v>44811.92520836489</v>
      </c>
      <c r="CB35" s="3">
        <f t="shared" si="32"/>
        <v>44811.92520836489</v>
      </c>
      <c r="CC35" s="3">
        <f t="shared" si="32"/>
        <v>44811.92520836489</v>
      </c>
      <c r="CD35" s="3">
        <f t="shared" si="32"/>
        <v>44811.92520836489</v>
      </c>
      <c r="CE35" s="3">
        <f t="shared" si="32"/>
        <v>44811.92520836489</v>
      </c>
      <c r="CF35" s="3">
        <f t="shared" si="32"/>
        <v>44811.92520836489</v>
      </c>
      <c r="CG35" s="3">
        <f t="shared" si="32"/>
        <v>44811.92520836489</v>
      </c>
      <c r="CH35" s="12">
        <f t="shared" si="32"/>
        <v>44811.92520836489</v>
      </c>
    </row>
    <row r="36" spans="1:86" ht="15" customHeight="1" x14ac:dyDescent="0.25">
      <c r="A36" s="600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209" t="str">
        <f t="shared" si="6"/>
        <v>Monthly kWh</v>
      </c>
      <c r="C37" s="264">
        <f>SUM(C23:C36)</f>
        <v>0</v>
      </c>
      <c r="D37" s="264">
        <f t="shared" ref="D37:BO37" si="33">SUM(D23:D36)</f>
        <v>93330.631342806853</v>
      </c>
      <c r="E37" s="264">
        <f t="shared" si="33"/>
        <v>199722.64518762793</v>
      </c>
      <c r="F37" s="264">
        <f t="shared" si="33"/>
        <v>244197.55894363677</v>
      </c>
      <c r="G37" s="264">
        <f t="shared" si="33"/>
        <v>1063688.640697178</v>
      </c>
      <c r="H37" s="264">
        <f t="shared" si="33"/>
        <v>1904570.0778773287</v>
      </c>
      <c r="I37" s="264">
        <f t="shared" si="33"/>
        <v>2040934.8450382636</v>
      </c>
      <c r="J37" s="264">
        <f t="shared" si="33"/>
        <v>4703704.7446073359</v>
      </c>
      <c r="K37" s="264">
        <f t="shared" si="33"/>
        <v>5640170.7812911179</v>
      </c>
      <c r="L37" s="264">
        <f t="shared" si="33"/>
        <v>6021167.2869828325</v>
      </c>
      <c r="M37" s="264">
        <f t="shared" si="33"/>
        <v>12274119.977748176</v>
      </c>
      <c r="N37" s="264">
        <f t="shared" si="33"/>
        <v>25083274.124485712</v>
      </c>
      <c r="O37" s="264">
        <f t="shared" si="33"/>
        <v>25083274.124485712</v>
      </c>
      <c r="P37" s="264">
        <f t="shared" si="33"/>
        <v>25083274.124485712</v>
      </c>
      <c r="Q37" s="264">
        <f t="shared" si="33"/>
        <v>25083274.124485712</v>
      </c>
      <c r="R37" s="264">
        <f t="shared" si="33"/>
        <v>25083274.124485712</v>
      </c>
      <c r="S37" s="264">
        <f t="shared" si="33"/>
        <v>25083274.124485712</v>
      </c>
      <c r="T37" s="264">
        <f t="shared" si="33"/>
        <v>25083274.124485712</v>
      </c>
      <c r="U37" s="264">
        <f t="shared" si="33"/>
        <v>25083274.124485712</v>
      </c>
      <c r="V37" s="264">
        <f t="shared" si="33"/>
        <v>25083274.124485712</v>
      </c>
      <c r="W37" s="264">
        <f t="shared" si="33"/>
        <v>25083274.124485712</v>
      </c>
      <c r="X37" s="264">
        <f t="shared" si="33"/>
        <v>25083274.124485712</v>
      </c>
      <c r="Y37" s="264">
        <f t="shared" si="33"/>
        <v>25083274.124485712</v>
      </c>
      <c r="Z37" s="264">
        <f t="shared" si="33"/>
        <v>25083274.124485712</v>
      </c>
      <c r="AA37" s="264">
        <f t="shared" si="33"/>
        <v>25083274.124485712</v>
      </c>
      <c r="AB37" s="264">
        <f t="shared" si="33"/>
        <v>25083274.124485712</v>
      </c>
      <c r="AC37" s="264">
        <f t="shared" si="33"/>
        <v>25083274.124485712</v>
      </c>
      <c r="AD37" s="264">
        <f t="shared" si="33"/>
        <v>25083274.124485712</v>
      </c>
      <c r="AE37" s="264">
        <f t="shared" si="33"/>
        <v>25083274.124485712</v>
      </c>
      <c r="AF37" s="264">
        <f t="shared" si="33"/>
        <v>25083274.124485712</v>
      </c>
      <c r="AG37" s="264">
        <f t="shared" si="33"/>
        <v>25083274.124485712</v>
      </c>
      <c r="AH37" s="264">
        <f t="shared" si="33"/>
        <v>25083274.124485712</v>
      </c>
      <c r="AI37" s="264">
        <f t="shared" si="33"/>
        <v>25083274.124485712</v>
      </c>
      <c r="AJ37" s="264">
        <f t="shared" si="33"/>
        <v>25083274.124485712</v>
      </c>
      <c r="AK37" s="264">
        <f t="shared" si="33"/>
        <v>25083274.124485712</v>
      </c>
      <c r="AL37" s="264">
        <f t="shared" si="33"/>
        <v>25083274.124485712</v>
      </c>
      <c r="AM37" s="264">
        <f t="shared" si="33"/>
        <v>25083274.124485712</v>
      </c>
      <c r="AN37" s="264">
        <f t="shared" si="33"/>
        <v>25083274.124485712</v>
      </c>
      <c r="AO37" s="264">
        <f t="shared" si="33"/>
        <v>25083274.124485712</v>
      </c>
      <c r="AP37" s="264">
        <f t="shared" si="33"/>
        <v>25083274.124485712</v>
      </c>
      <c r="AQ37" s="264">
        <f t="shared" si="33"/>
        <v>25083274.124485712</v>
      </c>
      <c r="AR37" s="264">
        <f t="shared" si="33"/>
        <v>25083274.124485712</v>
      </c>
      <c r="AS37" s="264">
        <f t="shared" si="33"/>
        <v>25083274.124485712</v>
      </c>
      <c r="AT37" s="264">
        <f t="shared" si="33"/>
        <v>25083274.124485712</v>
      </c>
      <c r="AU37" s="264">
        <f t="shared" si="33"/>
        <v>25083274.124485712</v>
      </c>
      <c r="AV37" s="264">
        <f t="shared" si="33"/>
        <v>25083274.124485712</v>
      </c>
      <c r="AW37" s="264">
        <f t="shared" si="33"/>
        <v>25083274.124485712</v>
      </c>
      <c r="AX37" s="264">
        <f t="shared" si="33"/>
        <v>25083274.124485712</v>
      </c>
      <c r="AY37" s="264">
        <f t="shared" si="33"/>
        <v>25083274.124485712</v>
      </c>
      <c r="AZ37" s="264">
        <f t="shared" si="33"/>
        <v>25083274.124485712</v>
      </c>
      <c r="BA37" s="264">
        <f t="shared" si="33"/>
        <v>25083274.124485712</v>
      </c>
      <c r="BB37" s="264">
        <f t="shared" si="33"/>
        <v>25083274.124485712</v>
      </c>
      <c r="BC37" s="264">
        <f t="shared" si="33"/>
        <v>25083274.124485712</v>
      </c>
      <c r="BD37" s="264">
        <f t="shared" si="33"/>
        <v>25083274.124485712</v>
      </c>
      <c r="BE37" s="264">
        <f t="shared" si="33"/>
        <v>25083274.124485712</v>
      </c>
      <c r="BF37" s="264">
        <f t="shared" si="33"/>
        <v>25083274.124485712</v>
      </c>
      <c r="BG37" s="264">
        <f t="shared" si="33"/>
        <v>25083274.124485712</v>
      </c>
      <c r="BH37" s="264">
        <f t="shared" si="33"/>
        <v>25083274.124485712</v>
      </c>
      <c r="BI37" s="264">
        <f t="shared" si="33"/>
        <v>25083274.124485712</v>
      </c>
      <c r="BJ37" s="264">
        <f t="shared" si="33"/>
        <v>25083274.124485712</v>
      </c>
      <c r="BK37" s="264">
        <f t="shared" si="33"/>
        <v>25083274.124485712</v>
      </c>
      <c r="BL37" s="264">
        <f t="shared" si="33"/>
        <v>25083274.124485712</v>
      </c>
      <c r="BM37" s="264">
        <f t="shared" si="33"/>
        <v>25083274.124485712</v>
      </c>
      <c r="BN37" s="264">
        <f t="shared" si="33"/>
        <v>25083274.124485712</v>
      </c>
      <c r="BO37" s="264">
        <f t="shared" si="33"/>
        <v>25083274.124485712</v>
      </c>
      <c r="BP37" s="264">
        <f t="shared" ref="BP37:CH37" si="34">SUM(BP23:BP36)</f>
        <v>25083274.124485712</v>
      </c>
      <c r="BQ37" s="264">
        <f t="shared" si="34"/>
        <v>25083274.124485712</v>
      </c>
      <c r="BR37" s="264">
        <f t="shared" si="34"/>
        <v>25083274.124485712</v>
      </c>
      <c r="BS37" s="264">
        <f t="shared" si="34"/>
        <v>25083274.124485712</v>
      </c>
      <c r="BT37" s="264">
        <f t="shared" si="34"/>
        <v>25083274.124485712</v>
      </c>
      <c r="BU37" s="264">
        <f t="shared" si="34"/>
        <v>25083274.124485712</v>
      </c>
      <c r="BV37" s="264">
        <f t="shared" si="34"/>
        <v>25083274.124485712</v>
      </c>
      <c r="BW37" s="264">
        <f t="shared" si="34"/>
        <v>25083274.124485712</v>
      </c>
      <c r="BX37" s="264">
        <f t="shared" si="34"/>
        <v>25083274.124485712</v>
      </c>
      <c r="BY37" s="264">
        <f t="shared" si="34"/>
        <v>25083274.124485712</v>
      </c>
      <c r="BZ37" s="264">
        <f t="shared" si="34"/>
        <v>25083274.124485712</v>
      </c>
      <c r="CA37" s="264">
        <f t="shared" si="34"/>
        <v>25083274.124485712</v>
      </c>
      <c r="CB37" s="264">
        <f t="shared" si="34"/>
        <v>25083274.124485712</v>
      </c>
      <c r="CC37" s="264">
        <f t="shared" si="34"/>
        <v>25083274.124485712</v>
      </c>
      <c r="CD37" s="264">
        <f t="shared" si="34"/>
        <v>25083274.124485712</v>
      </c>
      <c r="CE37" s="264">
        <f t="shared" si="34"/>
        <v>25083274.124485712</v>
      </c>
      <c r="CF37" s="264">
        <f t="shared" si="34"/>
        <v>25083274.124485712</v>
      </c>
      <c r="CG37" s="264">
        <f t="shared" si="34"/>
        <v>25083274.124485712</v>
      </c>
      <c r="CH37" s="267">
        <f t="shared" si="34"/>
        <v>25083274.124485712</v>
      </c>
    </row>
    <row r="38" spans="1:86" x14ac:dyDescent="0.25">
      <c r="A38" s="8"/>
      <c r="B38" s="285"/>
      <c r="C38" s="9"/>
      <c r="D38" s="285"/>
      <c r="E38" s="9"/>
      <c r="F38" s="285"/>
      <c r="G38" s="285"/>
      <c r="H38" s="9"/>
      <c r="I38" s="285"/>
      <c r="J38" s="285"/>
      <c r="K38" s="9"/>
      <c r="L38" s="285"/>
      <c r="M38" s="285"/>
      <c r="N38" s="323" t="s">
        <v>189</v>
      </c>
      <c r="O38" s="322">
        <f>SUM(C5:N18)</f>
        <v>25083274.124485712</v>
      </c>
      <c r="P38" s="285"/>
      <c r="Q38" s="9"/>
      <c r="R38" s="285"/>
      <c r="S38" s="285"/>
      <c r="T38" s="9"/>
      <c r="U38" s="285"/>
      <c r="V38" s="285"/>
      <c r="W38" s="9"/>
      <c r="X38" s="285"/>
      <c r="Y38" s="285"/>
      <c r="Z38" s="9"/>
      <c r="AA38" s="285"/>
      <c r="AB38" s="285"/>
      <c r="AC38" s="9"/>
      <c r="AD38" s="285"/>
      <c r="AE38" s="285"/>
      <c r="AF38" s="9"/>
      <c r="AG38" s="285"/>
      <c r="AH38" s="285"/>
      <c r="AI38" s="9"/>
      <c r="AJ38" s="285"/>
      <c r="AK38" s="285"/>
      <c r="AL38" s="9"/>
      <c r="AM38" s="285"/>
      <c r="AN38" s="285"/>
      <c r="AO38" s="9"/>
      <c r="AP38" s="285"/>
      <c r="AQ38" s="285"/>
      <c r="AR38" s="9"/>
      <c r="AS38" s="285"/>
      <c r="AT38" s="285"/>
      <c r="AU38" s="9"/>
      <c r="AV38" s="285"/>
      <c r="AW38" s="285"/>
      <c r="AX38" s="9"/>
      <c r="AY38" s="285"/>
      <c r="AZ38" s="285"/>
      <c r="BA38" s="9"/>
      <c r="BB38" s="285"/>
      <c r="BC38" s="285"/>
      <c r="BD38" s="9"/>
      <c r="BE38" s="285"/>
      <c r="BF38" s="285"/>
      <c r="BG38" s="9"/>
      <c r="BH38" s="285"/>
      <c r="BI38" s="285"/>
      <c r="BJ38" s="9"/>
      <c r="BK38" s="285"/>
      <c r="BL38" s="285"/>
      <c r="BM38" s="9"/>
      <c r="BN38" s="285"/>
      <c r="BO38" s="285"/>
      <c r="BP38" s="9"/>
      <c r="BQ38" s="285"/>
      <c r="BR38" s="285"/>
      <c r="BS38" s="9"/>
      <c r="BT38" s="285"/>
      <c r="BU38" s="285"/>
      <c r="BV38" s="9"/>
      <c r="BW38" s="285"/>
      <c r="BX38" s="285"/>
      <c r="BY38" s="9"/>
      <c r="BZ38" s="285"/>
      <c r="CA38" s="285"/>
      <c r="CB38" s="9"/>
      <c r="CC38" s="285"/>
      <c r="CD38" s="285"/>
      <c r="CE38" s="9"/>
      <c r="CF38" s="285"/>
      <c r="CG38" s="285"/>
      <c r="CH38" s="137"/>
    </row>
    <row r="39" spans="1:86" ht="15.75" thickBot="1" x14ac:dyDescent="0.3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501" t="s">
        <v>256</v>
      </c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</row>
    <row r="40" spans="1:86" ht="16.5" thickBot="1" x14ac:dyDescent="0.3">
      <c r="A40" s="602" t="s">
        <v>16</v>
      </c>
      <c r="B40" s="18" t="s">
        <v>10</v>
      </c>
      <c r="C40" s="162">
        <f>C$4</f>
        <v>45292</v>
      </c>
      <c r="D40" s="162">
        <f t="shared" ref="D40:BO40" si="35">D$4</f>
        <v>45323</v>
      </c>
      <c r="E40" s="162">
        <f t="shared" si="35"/>
        <v>45352</v>
      </c>
      <c r="F40" s="162">
        <f t="shared" si="35"/>
        <v>45383</v>
      </c>
      <c r="G40" s="162">
        <f t="shared" si="35"/>
        <v>45413</v>
      </c>
      <c r="H40" s="162">
        <f t="shared" si="35"/>
        <v>45444</v>
      </c>
      <c r="I40" s="162">
        <f t="shared" si="35"/>
        <v>45474</v>
      </c>
      <c r="J40" s="162">
        <f t="shared" si="35"/>
        <v>45505</v>
      </c>
      <c r="K40" s="162">
        <f t="shared" si="35"/>
        <v>45536</v>
      </c>
      <c r="L40" s="162">
        <f t="shared" si="35"/>
        <v>45566</v>
      </c>
      <c r="M40" s="162">
        <f t="shared" si="35"/>
        <v>45597</v>
      </c>
      <c r="N40" s="162">
        <f t="shared" si="35"/>
        <v>45627</v>
      </c>
      <c r="O40" s="162">
        <f t="shared" si="35"/>
        <v>45658</v>
      </c>
      <c r="P40" s="162">
        <f t="shared" si="35"/>
        <v>45689</v>
      </c>
      <c r="Q40" s="162">
        <f t="shared" si="35"/>
        <v>45717</v>
      </c>
      <c r="R40" s="162">
        <f t="shared" si="35"/>
        <v>45748</v>
      </c>
      <c r="S40" s="162">
        <f t="shared" si="35"/>
        <v>45778</v>
      </c>
      <c r="T40" s="162">
        <f t="shared" si="35"/>
        <v>45809</v>
      </c>
      <c r="U40" s="162">
        <f t="shared" si="35"/>
        <v>45839</v>
      </c>
      <c r="V40" s="162">
        <f t="shared" si="35"/>
        <v>45870</v>
      </c>
      <c r="W40" s="162">
        <f t="shared" si="35"/>
        <v>45901</v>
      </c>
      <c r="X40" s="162">
        <f t="shared" si="35"/>
        <v>45931</v>
      </c>
      <c r="Y40" s="162">
        <f t="shared" si="35"/>
        <v>45962</v>
      </c>
      <c r="Z40" s="162">
        <f t="shared" si="35"/>
        <v>45992</v>
      </c>
      <c r="AA40" s="162">
        <f t="shared" si="35"/>
        <v>46023</v>
      </c>
      <c r="AB40" s="162">
        <f t="shared" si="35"/>
        <v>46054</v>
      </c>
      <c r="AC40" s="162">
        <f t="shared" si="35"/>
        <v>46082</v>
      </c>
      <c r="AD40" s="162">
        <f t="shared" si="35"/>
        <v>46113</v>
      </c>
      <c r="AE40" s="162">
        <f t="shared" si="35"/>
        <v>46143</v>
      </c>
      <c r="AF40" s="162">
        <f t="shared" si="35"/>
        <v>46174</v>
      </c>
      <c r="AG40" s="162">
        <f t="shared" si="35"/>
        <v>46204</v>
      </c>
      <c r="AH40" s="162">
        <f t="shared" si="35"/>
        <v>46235</v>
      </c>
      <c r="AI40" s="162">
        <f t="shared" si="35"/>
        <v>46266</v>
      </c>
      <c r="AJ40" s="162">
        <f t="shared" si="35"/>
        <v>46296</v>
      </c>
      <c r="AK40" s="162">
        <f t="shared" si="35"/>
        <v>46327</v>
      </c>
      <c r="AL40" s="162">
        <f t="shared" si="35"/>
        <v>46357</v>
      </c>
      <c r="AM40" s="162">
        <f t="shared" si="35"/>
        <v>46388</v>
      </c>
      <c r="AN40" s="162">
        <f t="shared" si="35"/>
        <v>46419</v>
      </c>
      <c r="AO40" s="162">
        <f t="shared" si="35"/>
        <v>46447</v>
      </c>
      <c r="AP40" s="162">
        <f t="shared" si="35"/>
        <v>46478</v>
      </c>
      <c r="AQ40" s="162">
        <f t="shared" si="35"/>
        <v>46508</v>
      </c>
      <c r="AR40" s="162">
        <f t="shared" si="35"/>
        <v>46539</v>
      </c>
      <c r="AS40" s="162">
        <f t="shared" si="35"/>
        <v>46569</v>
      </c>
      <c r="AT40" s="162">
        <f t="shared" si="35"/>
        <v>46600</v>
      </c>
      <c r="AU40" s="162">
        <f t="shared" si="35"/>
        <v>46631</v>
      </c>
      <c r="AV40" s="162">
        <f t="shared" si="35"/>
        <v>46661</v>
      </c>
      <c r="AW40" s="162">
        <f t="shared" si="35"/>
        <v>46692</v>
      </c>
      <c r="AX40" s="162">
        <f t="shared" si="35"/>
        <v>46722</v>
      </c>
      <c r="AY40" s="162">
        <f t="shared" si="35"/>
        <v>46753</v>
      </c>
      <c r="AZ40" s="162">
        <f t="shared" si="35"/>
        <v>46784</v>
      </c>
      <c r="BA40" s="162">
        <f t="shared" si="35"/>
        <v>46813</v>
      </c>
      <c r="BB40" s="162">
        <f t="shared" si="35"/>
        <v>46844</v>
      </c>
      <c r="BC40" s="162">
        <f t="shared" si="35"/>
        <v>46874</v>
      </c>
      <c r="BD40" s="162">
        <f t="shared" si="35"/>
        <v>46905</v>
      </c>
      <c r="BE40" s="162">
        <f t="shared" si="35"/>
        <v>46935</v>
      </c>
      <c r="BF40" s="162">
        <f t="shared" si="35"/>
        <v>46966</v>
      </c>
      <c r="BG40" s="162">
        <f t="shared" si="35"/>
        <v>46997</v>
      </c>
      <c r="BH40" s="162">
        <f t="shared" si="35"/>
        <v>47027</v>
      </c>
      <c r="BI40" s="162">
        <f t="shared" si="35"/>
        <v>47058</v>
      </c>
      <c r="BJ40" s="162">
        <f t="shared" si="35"/>
        <v>47088</v>
      </c>
      <c r="BK40" s="162">
        <f t="shared" si="35"/>
        <v>47119</v>
      </c>
      <c r="BL40" s="162">
        <f t="shared" si="35"/>
        <v>47150</v>
      </c>
      <c r="BM40" s="162">
        <f t="shared" si="35"/>
        <v>47178</v>
      </c>
      <c r="BN40" s="162">
        <f t="shared" si="35"/>
        <v>47209</v>
      </c>
      <c r="BO40" s="162">
        <f t="shared" si="35"/>
        <v>47239</v>
      </c>
      <c r="BP40" s="162">
        <f t="shared" ref="BP40:CH40" si="36">BP$4</f>
        <v>47270</v>
      </c>
      <c r="BQ40" s="162">
        <f t="shared" si="36"/>
        <v>47300</v>
      </c>
      <c r="BR40" s="162">
        <f t="shared" si="36"/>
        <v>47331</v>
      </c>
      <c r="BS40" s="162">
        <f t="shared" si="36"/>
        <v>47362</v>
      </c>
      <c r="BT40" s="162">
        <f t="shared" si="36"/>
        <v>47392</v>
      </c>
      <c r="BU40" s="162">
        <f t="shared" si="36"/>
        <v>47423</v>
      </c>
      <c r="BV40" s="162">
        <f t="shared" si="36"/>
        <v>47453</v>
      </c>
      <c r="BW40" s="162">
        <f t="shared" si="36"/>
        <v>47484</v>
      </c>
      <c r="BX40" s="162">
        <f t="shared" si="36"/>
        <v>47515</v>
      </c>
      <c r="BY40" s="162">
        <f t="shared" si="36"/>
        <v>47543</v>
      </c>
      <c r="BZ40" s="162">
        <f t="shared" si="36"/>
        <v>47574</v>
      </c>
      <c r="CA40" s="162">
        <f t="shared" si="36"/>
        <v>47604</v>
      </c>
      <c r="CB40" s="162">
        <f t="shared" si="36"/>
        <v>47635</v>
      </c>
      <c r="CC40" s="162">
        <f t="shared" si="36"/>
        <v>47665</v>
      </c>
      <c r="CD40" s="162">
        <f t="shared" si="36"/>
        <v>47696</v>
      </c>
      <c r="CE40" s="162">
        <f t="shared" si="36"/>
        <v>47727</v>
      </c>
      <c r="CF40" s="162">
        <f t="shared" si="36"/>
        <v>47757</v>
      </c>
      <c r="CG40" s="162">
        <f t="shared" si="36"/>
        <v>47788</v>
      </c>
      <c r="CH40" s="163">
        <f t="shared" si="36"/>
        <v>47818</v>
      </c>
    </row>
    <row r="41" spans="1:86" ht="15" customHeight="1" x14ac:dyDescent="0.25">
      <c r="A41" s="603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480">
        <v>1250036</v>
      </c>
      <c r="U41" s="3">
        <f t="shared" si="38"/>
        <v>1250036</v>
      </c>
      <c r="V41" s="3">
        <f t="shared" si="38"/>
        <v>1250036</v>
      </c>
      <c r="W41" s="3">
        <f t="shared" si="38"/>
        <v>1250036</v>
      </c>
      <c r="X41" s="3">
        <f t="shared" si="38"/>
        <v>1250036</v>
      </c>
      <c r="Y41" s="3">
        <f t="shared" si="38"/>
        <v>1250036</v>
      </c>
      <c r="Z41" s="3">
        <f t="shared" si="38"/>
        <v>1250036</v>
      </c>
      <c r="AA41" s="3">
        <f t="shared" si="38"/>
        <v>1250036</v>
      </c>
      <c r="AB41" s="3">
        <f t="shared" si="38"/>
        <v>1250036</v>
      </c>
      <c r="AC41" s="3">
        <f t="shared" si="38"/>
        <v>1250036</v>
      </c>
      <c r="AD41" s="3">
        <f t="shared" si="38"/>
        <v>1250036</v>
      </c>
      <c r="AE41" s="3">
        <f t="shared" si="38"/>
        <v>1250036</v>
      </c>
      <c r="AF41" s="3">
        <f t="shared" si="38"/>
        <v>1250036</v>
      </c>
      <c r="AG41" s="3">
        <f t="shared" si="38"/>
        <v>1250036</v>
      </c>
      <c r="AH41" s="3">
        <f t="shared" si="38"/>
        <v>1250036</v>
      </c>
      <c r="AI41" s="3">
        <f t="shared" si="38"/>
        <v>1250036</v>
      </c>
      <c r="AJ41" s="3">
        <f t="shared" si="38"/>
        <v>1250036</v>
      </c>
      <c r="AK41" s="3">
        <f t="shared" si="38"/>
        <v>1250036</v>
      </c>
      <c r="AL41" s="3">
        <f t="shared" si="38"/>
        <v>1250036</v>
      </c>
      <c r="AM41" s="3">
        <f t="shared" si="38"/>
        <v>1250036</v>
      </c>
      <c r="AN41" s="3">
        <f t="shared" si="38"/>
        <v>1250036</v>
      </c>
      <c r="AO41" s="3">
        <f t="shared" si="38"/>
        <v>1250036</v>
      </c>
      <c r="AP41" s="3">
        <f t="shared" si="38"/>
        <v>1250036</v>
      </c>
      <c r="AQ41" s="3">
        <f t="shared" si="38"/>
        <v>1250036</v>
      </c>
      <c r="AR41" s="3">
        <f t="shared" si="38"/>
        <v>1250036</v>
      </c>
      <c r="AS41" s="3">
        <f t="shared" si="38"/>
        <v>1250036</v>
      </c>
      <c r="AT41" s="3">
        <f t="shared" si="38"/>
        <v>1250036</v>
      </c>
      <c r="AU41" s="3">
        <f t="shared" si="38"/>
        <v>1250036</v>
      </c>
      <c r="AV41" s="3">
        <f t="shared" si="38"/>
        <v>1250036</v>
      </c>
      <c r="AW41" s="3">
        <f t="shared" si="38"/>
        <v>1250036</v>
      </c>
      <c r="AX41" s="3">
        <f t="shared" si="38"/>
        <v>1250036</v>
      </c>
      <c r="AY41" s="3">
        <f t="shared" si="38"/>
        <v>1250036</v>
      </c>
      <c r="AZ41" s="3">
        <f t="shared" si="38"/>
        <v>1250036</v>
      </c>
      <c r="BA41" s="3">
        <f t="shared" si="38"/>
        <v>1250036</v>
      </c>
      <c r="BB41" s="3">
        <f t="shared" si="38"/>
        <v>1250036</v>
      </c>
      <c r="BC41" s="3">
        <f t="shared" si="38"/>
        <v>1250036</v>
      </c>
      <c r="BD41" s="3">
        <f t="shared" si="38"/>
        <v>1250036</v>
      </c>
      <c r="BE41" s="3">
        <f t="shared" si="38"/>
        <v>1250036</v>
      </c>
      <c r="BF41" s="3">
        <f t="shared" si="38"/>
        <v>1250036</v>
      </c>
      <c r="BG41" s="3">
        <f t="shared" si="38"/>
        <v>1250036</v>
      </c>
      <c r="BH41" s="3">
        <f t="shared" si="38"/>
        <v>1250036</v>
      </c>
      <c r="BI41" s="3">
        <f t="shared" si="38"/>
        <v>1250036</v>
      </c>
      <c r="BJ41" s="3">
        <f t="shared" si="38"/>
        <v>1250036</v>
      </c>
      <c r="BK41" s="3">
        <f t="shared" si="38"/>
        <v>1250036</v>
      </c>
      <c r="BL41" s="3">
        <f t="shared" si="38"/>
        <v>1250036</v>
      </c>
      <c r="BM41" s="3">
        <f t="shared" si="38"/>
        <v>1250036</v>
      </c>
      <c r="BN41" s="3">
        <f t="shared" si="38"/>
        <v>1250036</v>
      </c>
      <c r="BO41" s="3">
        <f t="shared" si="38"/>
        <v>1250036</v>
      </c>
      <c r="BP41" s="3">
        <f t="shared" si="38"/>
        <v>1250036</v>
      </c>
      <c r="BQ41" s="3">
        <f t="shared" si="38"/>
        <v>1250036</v>
      </c>
      <c r="BR41" s="3">
        <f t="shared" si="38"/>
        <v>1250036</v>
      </c>
      <c r="BS41" s="3">
        <f t="shared" si="38"/>
        <v>1250036</v>
      </c>
      <c r="BT41" s="3">
        <f t="shared" ref="BT41:CH41" si="39">BS41</f>
        <v>1250036</v>
      </c>
      <c r="BU41" s="3">
        <f t="shared" si="39"/>
        <v>1250036</v>
      </c>
      <c r="BV41" s="3">
        <f t="shared" si="39"/>
        <v>1250036</v>
      </c>
      <c r="BW41" s="3">
        <f t="shared" si="39"/>
        <v>1250036</v>
      </c>
      <c r="BX41" s="3">
        <f t="shared" si="39"/>
        <v>1250036</v>
      </c>
      <c r="BY41" s="3">
        <f t="shared" si="39"/>
        <v>1250036</v>
      </c>
      <c r="BZ41" s="3">
        <f t="shared" si="39"/>
        <v>1250036</v>
      </c>
      <c r="CA41" s="3">
        <f t="shared" si="39"/>
        <v>1250036</v>
      </c>
      <c r="CB41" s="3">
        <f t="shared" si="39"/>
        <v>1250036</v>
      </c>
      <c r="CC41" s="3">
        <f t="shared" si="39"/>
        <v>1250036</v>
      </c>
      <c r="CD41" s="3">
        <f t="shared" si="39"/>
        <v>1250036</v>
      </c>
      <c r="CE41" s="3">
        <f t="shared" si="39"/>
        <v>1250036</v>
      </c>
      <c r="CF41" s="3">
        <f t="shared" si="39"/>
        <v>1250036</v>
      </c>
      <c r="CG41" s="3">
        <f t="shared" si="39"/>
        <v>1250036</v>
      </c>
      <c r="CH41" s="12">
        <f t="shared" si="39"/>
        <v>1250036</v>
      </c>
    </row>
    <row r="42" spans="1:86" x14ac:dyDescent="0.25">
      <c r="A42" s="603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480"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25">
      <c r="A43" s="603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480">
        <v>0</v>
      </c>
      <c r="U43" s="3">
        <f t="shared" si="42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  <c r="AN43" s="3">
        <f t="shared" si="42"/>
        <v>0</v>
      </c>
      <c r="AO43" s="3">
        <f t="shared" si="42"/>
        <v>0</v>
      </c>
      <c r="AP43" s="3">
        <f t="shared" si="42"/>
        <v>0</v>
      </c>
      <c r="AQ43" s="3">
        <f t="shared" si="42"/>
        <v>0</v>
      </c>
      <c r="AR43" s="3">
        <f t="shared" si="42"/>
        <v>0</v>
      </c>
      <c r="AS43" s="3">
        <f t="shared" si="42"/>
        <v>0</v>
      </c>
      <c r="AT43" s="3">
        <f t="shared" si="42"/>
        <v>0</v>
      </c>
      <c r="AU43" s="3">
        <f t="shared" si="42"/>
        <v>0</v>
      </c>
      <c r="AV43" s="3">
        <f t="shared" si="42"/>
        <v>0</v>
      </c>
      <c r="AW43" s="3">
        <f t="shared" si="42"/>
        <v>0</v>
      </c>
      <c r="AX43" s="3">
        <f t="shared" si="42"/>
        <v>0</v>
      </c>
      <c r="AY43" s="3">
        <f t="shared" si="42"/>
        <v>0</v>
      </c>
      <c r="AZ43" s="3">
        <f t="shared" si="42"/>
        <v>0</v>
      </c>
      <c r="BA43" s="3">
        <f t="shared" si="42"/>
        <v>0</v>
      </c>
      <c r="BB43" s="3">
        <f t="shared" si="42"/>
        <v>0</v>
      </c>
      <c r="BC43" s="3">
        <f t="shared" si="42"/>
        <v>0</v>
      </c>
      <c r="BD43" s="3">
        <f t="shared" si="42"/>
        <v>0</v>
      </c>
      <c r="BE43" s="3">
        <f t="shared" si="42"/>
        <v>0</v>
      </c>
      <c r="BF43" s="3">
        <f t="shared" si="42"/>
        <v>0</v>
      </c>
      <c r="BG43" s="3">
        <f t="shared" si="42"/>
        <v>0</v>
      </c>
      <c r="BH43" s="3">
        <f t="shared" si="42"/>
        <v>0</v>
      </c>
      <c r="BI43" s="3">
        <f t="shared" si="42"/>
        <v>0</v>
      </c>
      <c r="BJ43" s="3">
        <f t="shared" si="42"/>
        <v>0</v>
      </c>
      <c r="BK43" s="3">
        <f t="shared" si="42"/>
        <v>0</v>
      </c>
      <c r="BL43" s="3">
        <f t="shared" si="42"/>
        <v>0</v>
      </c>
      <c r="BM43" s="3">
        <f t="shared" si="42"/>
        <v>0</v>
      </c>
      <c r="BN43" s="3">
        <f t="shared" si="42"/>
        <v>0</v>
      </c>
      <c r="BO43" s="3">
        <f t="shared" si="42"/>
        <v>0</v>
      </c>
      <c r="BP43" s="3">
        <f t="shared" si="42"/>
        <v>0</v>
      </c>
      <c r="BQ43" s="3">
        <f t="shared" si="42"/>
        <v>0</v>
      </c>
      <c r="BR43" s="3">
        <f t="shared" si="42"/>
        <v>0</v>
      </c>
      <c r="BS43" s="3">
        <f t="shared" ref="BS43:CH43" si="43">BR43</f>
        <v>0</v>
      </c>
      <c r="BT43" s="3">
        <f t="shared" si="43"/>
        <v>0</v>
      </c>
      <c r="BU43" s="3">
        <f t="shared" si="43"/>
        <v>0</v>
      </c>
      <c r="BV43" s="3">
        <f t="shared" si="43"/>
        <v>0</v>
      </c>
      <c r="BW43" s="3">
        <f t="shared" si="43"/>
        <v>0</v>
      </c>
      <c r="BX43" s="3">
        <f t="shared" si="43"/>
        <v>0</v>
      </c>
      <c r="BY43" s="3">
        <f t="shared" si="43"/>
        <v>0</v>
      </c>
      <c r="BZ43" s="3">
        <f t="shared" si="43"/>
        <v>0</v>
      </c>
      <c r="CA43" s="3">
        <f t="shared" si="43"/>
        <v>0</v>
      </c>
      <c r="CB43" s="3">
        <f t="shared" si="43"/>
        <v>0</v>
      </c>
      <c r="CC43" s="3">
        <f t="shared" si="43"/>
        <v>0</v>
      </c>
      <c r="CD43" s="3">
        <f t="shared" si="43"/>
        <v>0</v>
      </c>
      <c r="CE43" s="3">
        <f t="shared" si="43"/>
        <v>0</v>
      </c>
      <c r="CF43" s="3">
        <f t="shared" si="43"/>
        <v>0</v>
      </c>
      <c r="CG43" s="3">
        <f t="shared" si="43"/>
        <v>0</v>
      </c>
      <c r="CH43" s="12">
        <f t="shared" si="43"/>
        <v>0</v>
      </c>
    </row>
    <row r="44" spans="1:86" x14ac:dyDescent="0.25">
      <c r="A44" s="603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480">
        <v>1707001</v>
      </c>
      <c r="U44" s="3">
        <f t="shared" si="44"/>
        <v>1707001</v>
      </c>
      <c r="V44" s="3">
        <f t="shared" si="44"/>
        <v>1707001</v>
      </c>
      <c r="W44" s="3">
        <f t="shared" si="44"/>
        <v>1707001</v>
      </c>
      <c r="X44" s="3">
        <f t="shared" si="44"/>
        <v>1707001</v>
      </c>
      <c r="Y44" s="3">
        <f t="shared" si="44"/>
        <v>1707001</v>
      </c>
      <c r="Z44" s="3">
        <f t="shared" si="44"/>
        <v>1707001</v>
      </c>
      <c r="AA44" s="3">
        <f t="shared" si="44"/>
        <v>1707001</v>
      </c>
      <c r="AB44" s="3">
        <f t="shared" si="44"/>
        <v>1707001</v>
      </c>
      <c r="AC44" s="3">
        <f t="shared" si="44"/>
        <v>1707001</v>
      </c>
      <c r="AD44" s="3">
        <f t="shared" si="44"/>
        <v>1707001</v>
      </c>
      <c r="AE44" s="3">
        <f t="shared" si="44"/>
        <v>1707001</v>
      </c>
      <c r="AF44" s="3">
        <f t="shared" si="44"/>
        <v>1707001</v>
      </c>
      <c r="AG44" s="3">
        <f t="shared" si="44"/>
        <v>1707001</v>
      </c>
      <c r="AH44" s="3">
        <f t="shared" si="44"/>
        <v>1707001</v>
      </c>
      <c r="AI44" s="3">
        <f t="shared" si="44"/>
        <v>1707001</v>
      </c>
      <c r="AJ44" s="3">
        <f t="shared" si="44"/>
        <v>1707001</v>
      </c>
      <c r="AK44" s="3">
        <f t="shared" si="44"/>
        <v>1707001</v>
      </c>
      <c r="AL44" s="3">
        <f t="shared" si="44"/>
        <v>1707001</v>
      </c>
      <c r="AM44" s="3">
        <f t="shared" si="44"/>
        <v>1707001</v>
      </c>
      <c r="AN44" s="3">
        <f t="shared" si="44"/>
        <v>1707001</v>
      </c>
      <c r="AO44" s="3">
        <f t="shared" si="44"/>
        <v>1707001</v>
      </c>
      <c r="AP44" s="3">
        <f t="shared" si="44"/>
        <v>1707001</v>
      </c>
      <c r="AQ44" s="3">
        <f t="shared" si="44"/>
        <v>1707001</v>
      </c>
      <c r="AR44" s="3">
        <f t="shared" si="44"/>
        <v>1707001</v>
      </c>
      <c r="AS44" s="3">
        <f t="shared" si="44"/>
        <v>1707001</v>
      </c>
      <c r="AT44" s="3">
        <f t="shared" si="44"/>
        <v>1707001</v>
      </c>
      <c r="AU44" s="3">
        <f t="shared" si="44"/>
        <v>1707001</v>
      </c>
      <c r="AV44" s="3">
        <f t="shared" si="44"/>
        <v>1707001</v>
      </c>
      <c r="AW44" s="3">
        <f t="shared" si="44"/>
        <v>1707001</v>
      </c>
      <c r="AX44" s="3">
        <f t="shared" si="44"/>
        <v>1707001</v>
      </c>
      <c r="AY44" s="3">
        <f t="shared" si="44"/>
        <v>1707001</v>
      </c>
      <c r="AZ44" s="3">
        <f t="shared" si="44"/>
        <v>1707001</v>
      </c>
      <c r="BA44" s="3">
        <f t="shared" si="44"/>
        <v>1707001</v>
      </c>
      <c r="BB44" s="3">
        <f t="shared" si="44"/>
        <v>1707001</v>
      </c>
      <c r="BC44" s="3">
        <f t="shared" si="44"/>
        <v>1707001</v>
      </c>
      <c r="BD44" s="3">
        <f t="shared" si="44"/>
        <v>1707001</v>
      </c>
      <c r="BE44" s="3">
        <f t="shared" si="44"/>
        <v>1707001</v>
      </c>
      <c r="BF44" s="3">
        <f t="shared" si="44"/>
        <v>1707001</v>
      </c>
      <c r="BG44" s="3">
        <f t="shared" si="44"/>
        <v>1707001</v>
      </c>
      <c r="BH44" s="3">
        <f t="shared" si="44"/>
        <v>1707001</v>
      </c>
      <c r="BI44" s="3">
        <f t="shared" si="44"/>
        <v>1707001</v>
      </c>
      <c r="BJ44" s="3">
        <f t="shared" si="44"/>
        <v>1707001</v>
      </c>
      <c r="BK44" s="3">
        <f t="shared" si="44"/>
        <v>1707001</v>
      </c>
      <c r="BL44" s="3">
        <f t="shared" si="44"/>
        <v>1707001</v>
      </c>
      <c r="BM44" s="3">
        <f t="shared" si="44"/>
        <v>1707001</v>
      </c>
      <c r="BN44" s="3">
        <f t="shared" si="44"/>
        <v>1707001</v>
      </c>
      <c r="BO44" s="3">
        <f t="shared" si="44"/>
        <v>1707001</v>
      </c>
      <c r="BP44" s="3">
        <f t="shared" si="44"/>
        <v>1707001</v>
      </c>
      <c r="BQ44" s="3">
        <f t="shared" si="44"/>
        <v>1707001</v>
      </c>
      <c r="BR44" s="3">
        <f t="shared" si="44"/>
        <v>1707001</v>
      </c>
      <c r="BS44" s="3">
        <f t="shared" ref="BS44:CH44" si="45">BR44</f>
        <v>1707001</v>
      </c>
      <c r="BT44" s="3">
        <f t="shared" si="45"/>
        <v>1707001</v>
      </c>
      <c r="BU44" s="3">
        <f t="shared" si="45"/>
        <v>1707001</v>
      </c>
      <c r="BV44" s="3">
        <f t="shared" si="45"/>
        <v>1707001</v>
      </c>
      <c r="BW44" s="3">
        <f t="shared" si="45"/>
        <v>1707001</v>
      </c>
      <c r="BX44" s="3">
        <f t="shared" si="45"/>
        <v>1707001</v>
      </c>
      <c r="BY44" s="3">
        <f t="shared" si="45"/>
        <v>1707001</v>
      </c>
      <c r="BZ44" s="3">
        <f t="shared" si="45"/>
        <v>1707001</v>
      </c>
      <c r="CA44" s="3">
        <f t="shared" si="45"/>
        <v>1707001</v>
      </c>
      <c r="CB44" s="3">
        <f t="shared" si="45"/>
        <v>1707001</v>
      </c>
      <c r="CC44" s="3">
        <f t="shared" si="45"/>
        <v>1707001</v>
      </c>
      <c r="CD44" s="3">
        <f t="shared" si="45"/>
        <v>1707001</v>
      </c>
      <c r="CE44" s="3">
        <f t="shared" si="45"/>
        <v>1707001</v>
      </c>
      <c r="CF44" s="3">
        <f t="shared" si="45"/>
        <v>1707001</v>
      </c>
      <c r="CG44" s="3">
        <f t="shared" si="45"/>
        <v>1707001</v>
      </c>
      <c r="CH44" s="12">
        <f t="shared" si="45"/>
        <v>1707001</v>
      </c>
    </row>
    <row r="45" spans="1:86" x14ac:dyDescent="0.25">
      <c r="A45" s="603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480"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25">
      <c r="A46" s="603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480">
        <v>0</v>
      </c>
      <c r="U46" s="3">
        <f t="shared" si="48"/>
        <v>0</v>
      </c>
      <c r="V46" s="3">
        <f t="shared" si="48"/>
        <v>0</v>
      </c>
      <c r="W46" s="3">
        <f t="shared" si="48"/>
        <v>0</v>
      </c>
      <c r="X46" s="3">
        <f t="shared" si="48"/>
        <v>0</v>
      </c>
      <c r="Y46" s="3">
        <f t="shared" si="48"/>
        <v>0</v>
      </c>
      <c r="Z46" s="3">
        <f t="shared" si="48"/>
        <v>0</v>
      </c>
      <c r="AA46" s="3">
        <f t="shared" si="48"/>
        <v>0</v>
      </c>
      <c r="AB46" s="3">
        <f t="shared" si="48"/>
        <v>0</v>
      </c>
      <c r="AC46" s="3">
        <f t="shared" si="48"/>
        <v>0</v>
      </c>
      <c r="AD46" s="3">
        <f t="shared" si="48"/>
        <v>0</v>
      </c>
      <c r="AE46" s="3">
        <f t="shared" si="48"/>
        <v>0</v>
      </c>
      <c r="AF46" s="3">
        <f t="shared" si="48"/>
        <v>0</v>
      </c>
      <c r="AG46" s="3">
        <f t="shared" si="48"/>
        <v>0</v>
      </c>
      <c r="AH46" s="3">
        <f t="shared" si="48"/>
        <v>0</v>
      </c>
      <c r="AI46" s="3">
        <f t="shared" si="48"/>
        <v>0</v>
      </c>
      <c r="AJ46" s="3">
        <f t="shared" si="48"/>
        <v>0</v>
      </c>
      <c r="AK46" s="3">
        <f t="shared" si="48"/>
        <v>0</v>
      </c>
      <c r="AL46" s="3">
        <f t="shared" si="48"/>
        <v>0</v>
      </c>
      <c r="AM46" s="3">
        <f t="shared" si="48"/>
        <v>0</v>
      </c>
      <c r="AN46" s="3">
        <f t="shared" si="48"/>
        <v>0</v>
      </c>
      <c r="AO46" s="3">
        <f t="shared" si="48"/>
        <v>0</v>
      </c>
      <c r="AP46" s="3">
        <f t="shared" si="48"/>
        <v>0</v>
      </c>
      <c r="AQ46" s="3">
        <f t="shared" si="48"/>
        <v>0</v>
      </c>
      <c r="AR46" s="3">
        <f t="shared" si="48"/>
        <v>0</v>
      </c>
      <c r="AS46" s="3">
        <f t="shared" si="48"/>
        <v>0</v>
      </c>
      <c r="AT46" s="3">
        <f t="shared" si="48"/>
        <v>0</v>
      </c>
      <c r="AU46" s="3">
        <f t="shared" si="48"/>
        <v>0</v>
      </c>
      <c r="AV46" s="3">
        <f t="shared" si="48"/>
        <v>0</v>
      </c>
      <c r="AW46" s="3">
        <f t="shared" si="48"/>
        <v>0</v>
      </c>
      <c r="AX46" s="3">
        <f t="shared" si="48"/>
        <v>0</v>
      </c>
      <c r="AY46" s="3">
        <f t="shared" si="48"/>
        <v>0</v>
      </c>
      <c r="AZ46" s="3">
        <f t="shared" si="48"/>
        <v>0</v>
      </c>
      <c r="BA46" s="3">
        <f t="shared" si="48"/>
        <v>0</v>
      </c>
      <c r="BB46" s="3">
        <f t="shared" si="48"/>
        <v>0</v>
      </c>
      <c r="BC46" s="3">
        <f t="shared" si="48"/>
        <v>0</v>
      </c>
      <c r="BD46" s="3">
        <f t="shared" si="48"/>
        <v>0</v>
      </c>
      <c r="BE46" s="3">
        <f t="shared" si="48"/>
        <v>0</v>
      </c>
      <c r="BF46" s="3">
        <f t="shared" si="48"/>
        <v>0</v>
      </c>
      <c r="BG46" s="3">
        <f t="shared" si="48"/>
        <v>0</v>
      </c>
      <c r="BH46" s="3">
        <f t="shared" si="48"/>
        <v>0</v>
      </c>
      <c r="BI46" s="3">
        <f t="shared" si="48"/>
        <v>0</v>
      </c>
      <c r="BJ46" s="3">
        <f t="shared" si="48"/>
        <v>0</v>
      </c>
      <c r="BK46" s="3">
        <f t="shared" si="48"/>
        <v>0</v>
      </c>
      <c r="BL46" s="3">
        <f t="shared" si="48"/>
        <v>0</v>
      </c>
      <c r="BM46" s="3">
        <f t="shared" si="48"/>
        <v>0</v>
      </c>
      <c r="BN46" s="3">
        <f t="shared" si="48"/>
        <v>0</v>
      </c>
      <c r="BO46" s="3">
        <f t="shared" si="48"/>
        <v>0</v>
      </c>
      <c r="BP46" s="3">
        <f t="shared" si="48"/>
        <v>0</v>
      </c>
      <c r="BQ46" s="3">
        <f t="shared" si="48"/>
        <v>0</v>
      </c>
      <c r="BR46" s="3">
        <f t="shared" si="48"/>
        <v>0</v>
      </c>
      <c r="BS46" s="3">
        <f t="shared" ref="BS46:CH46" si="49">BR46</f>
        <v>0</v>
      </c>
      <c r="BT46" s="3">
        <f t="shared" si="49"/>
        <v>0</v>
      </c>
      <c r="BU46" s="3">
        <f t="shared" si="49"/>
        <v>0</v>
      </c>
      <c r="BV46" s="3">
        <f t="shared" si="49"/>
        <v>0</v>
      </c>
      <c r="BW46" s="3">
        <f t="shared" si="49"/>
        <v>0</v>
      </c>
      <c r="BX46" s="3">
        <f t="shared" si="49"/>
        <v>0</v>
      </c>
      <c r="BY46" s="3">
        <f t="shared" si="49"/>
        <v>0</v>
      </c>
      <c r="BZ46" s="3">
        <f t="shared" si="49"/>
        <v>0</v>
      </c>
      <c r="CA46" s="3">
        <f t="shared" si="49"/>
        <v>0</v>
      </c>
      <c r="CB46" s="3">
        <f t="shared" si="49"/>
        <v>0</v>
      </c>
      <c r="CC46" s="3">
        <f t="shared" si="49"/>
        <v>0</v>
      </c>
      <c r="CD46" s="3">
        <f t="shared" si="49"/>
        <v>0</v>
      </c>
      <c r="CE46" s="3">
        <f t="shared" si="49"/>
        <v>0</v>
      </c>
      <c r="CF46" s="3">
        <f t="shared" si="49"/>
        <v>0</v>
      </c>
      <c r="CG46" s="3">
        <f t="shared" si="49"/>
        <v>0</v>
      </c>
      <c r="CH46" s="12">
        <f t="shared" si="49"/>
        <v>0</v>
      </c>
    </row>
    <row r="47" spans="1:86" x14ac:dyDescent="0.25">
      <c r="A47" s="603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480">
        <v>2397451</v>
      </c>
      <c r="U47" s="3">
        <f t="shared" si="50"/>
        <v>2397451</v>
      </c>
      <c r="V47" s="3">
        <f t="shared" si="50"/>
        <v>2397451</v>
      </c>
      <c r="W47" s="3">
        <f t="shared" si="50"/>
        <v>2397451</v>
      </c>
      <c r="X47" s="3">
        <f t="shared" si="50"/>
        <v>2397451</v>
      </c>
      <c r="Y47" s="3">
        <f t="shared" si="50"/>
        <v>2397451</v>
      </c>
      <c r="Z47" s="3">
        <f t="shared" si="50"/>
        <v>2397451</v>
      </c>
      <c r="AA47" s="3">
        <f t="shared" si="50"/>
        <v>2397451</v>
      </c>
      <c r="AB47" s="3">
        <f t="shared" si="50"/>
        <v>2397451</v>
      </c>
      <c r="AC47" s="3">
        <f t="shared" si="50"/>
        <v>2397451</v>
      </c>
      <c r="AD47" s="3">
        <f t="shared" si="50"/>
        <v>2397451</v>
      </c>
      <c r="AE47" s="3">
        <f t="shared" si="50"/>
        <v>2397451</v>
      </c>
      <c r="AF47" s="3">
        <f t="shared" si="50"/>
        <v>2397451</v>
      </c>
      <c r="AG47" s="3">
        <f t="shared" si="50"/>
        <v>2397451</v>
      </c>
      <c r="AH47" s="3">
        <f t="shared" si="50"/>
        <v>2397451</v>
      </c>
      <c r="AI47" s="3">
        <f t="shared" si="50"/>
        <v>2397451</v>
      </c>
      <c r="AJ47" s="3">
        <f t="shared" si="50"/>
        <v>2397451</v>
      </c>
      <c r="AK47" s="3">
        <f t="shared" si="50"/>
        <v>2397451</v>
      </c>
      <c r="AL47" s="3">
        <f t="shared" si="50"/>
        <v>2397451</v>
      </c>
      <c r="AM47" s="3">
        <f t="shared" si="50"/>
        <v>2397451</v>
      </c>
      <c r="AN47" s="3">
        <f t="shared" si="50"/>
        <v>2397451</v>
      </c>
      <c r="AO47" s="3">
        <f t="shared" si="50"/>
        <v>2397451</v>
      </c>
      <c r="AP47" s="3">
        <f t="shared" si="50"/>
        <v>2397451</v>
      </c>
      <c r="AQ47" s="3">
        <f t="shared" si="50"/>
        <v>2397451</v>
      </c>
      <c r="AR47" s="3">
        <f t="shared" si="50"/>
        <v>2397451</v>
      </c>
      <c r="AS47" s="3">
        <f t="shared" si="50"/>
        <v>2397451</v>
      </c>
      <c r="AT47" s="3">
        <f t="shared" si="50"/>
        <v>2397451</v>
      </c>
      <c r="AU47" s="3">
        <f t="shared" si="50"/>
        <v>2397451</v>
      </c>
      <c r="AV47" s="3">
        <f t="shared" si="50"/>
        <v>2397451</v>
      </c>
      <c r="AW47" s="3">
        <f t="shared" si="50"/>
        <v>2397451</v>
      </c>
      <c r="AX47" s="3">
        <f t="shared" si="50"/>
        <v>2397451</v>
      </c>
      <c r="AY47" s="3">
        <f t="shared" si="50"/>
        <v>2397451</v>
      </c>
      <c r="AZ47" s="3">
        <f t="shared" si="50"/>
        <v>2397451</v>
      </c>
      <c r="BA47" s="3">
        <f t="shared" si="50"/>
        <v>2397451</v>
      </c>
      <c r="BB47" s="3">
        <f t="shared" si="50"/>
        <v>2397451</v>
      </c>
      <c r="BC47" s="3">
        <f t="shared" si="50"/>
        <v>2397451</v>
      </c>
      <c r="BD47" s="3">
        <f t="shared" si="50"/>
        <v>2397451</v>
      </c>
      <c r="BE47" s="3">
        <f t="shared" si="50"/>
        <v>2397451</v>
      </c>
      <c r="BF47" s="3">
        <f t="shared" si="50"/>
        <v>2397451</v>
      </c>
      <c r="BG47" s="3">
        <f t="shared" si="50"/>
        <v>2397451</v>
      </c>
      <c r="BH47" s="3">
        <f t="shared" si="50"/>
        <v>2397451</v>
      </c>
      <c r="BI47" s="3">
        <f t="shared" si="50"/>
        <v>2397451</v>
      </c>
      <c r="BJ47" s="3">
        <f t="shared" si="50"/>
        <v>2397451</v>
      </c>
      <c r="BK47" s="3">
        <f t="shared" si="50"/>
        <v>2397451</v>
      </c>
      <c r="BL47" s="3">
        <f t="shared" si="50"/>
        <v>2397451</v>
      </c>
      <c r="BM47" s="3">
        <f t="shared" si="50"/>
        <v>2397451</v>
      </c>
      <c r="BN47" s="3">
        <f t="shared" si="50"/>
        <v>2397451</v>
      </c>
      <c r="BO47" s="3">
        <f t="shared" si="50"/>
        <v>2397451</v>
      </c>
      <c r="BP47" s="3">
        <f t="shared" si="50"/>
        <v>2397451</v>
      </c>
      <c r="BQ47" s="3">
        <f t="shared" si="50"/>
        <v>2397451</v>
      </c>
      <c r="BR47" s="3">
        <f t="shared" si="50"/>
        <v>2397451</v>
      </c>
      <c r="BS47" s="3">
        <f t="shared" ref="BS47:CH47" si="51">BR47</f>
        <v>2397451</v>
      </c>
      <c r="BT47" s="3">
        <f t="shared" si="51"/>
        <v>2397451</v>
      </c>
      <c r="BU47" s="3">
        <f t="shared" si="51"/>
        <v>2397451</v>
      </c>
      <c r="BV47" s="3">
        <f t="shared" si="51"/>
        <v>2397451</v>
      </c>
      <c r="BW47" s="3">
        <f t="shared" si="51"/>
        <v>2397451</v>
      </c>
      <c r="BX47" s="3">
        <f t="shared" si="51"/>
        <v>2397451</v>
      </c>
      <c r="BY47" s="3">
        <f t="shared" si="51"/>
        <v>2397451</v>
      </c>
      <c r="BZ47" s="3">
        <f t="shared" si="51"/>
        <v>2397451</v>
      </c>
      <c r="CA47" s="3">
        <f t="shared" si="51"/>
        <v>2397451</v>
      </c>
      <c r="CB47" s="3">
        <f t="shared" si="51"/>
        <v>2397451</v>
      </c>
      <c r="CC47" s="3">
        <f t="shared" si="51"/>
        <v>2397451</v>
      </c>
      <c r="CD47" s="3">
        <f t="shared" si="51"/>
        <v>2397451</v>
      </c>
      <c r="CE47" s="3">
        <f t="shared" si="51"/>
        <v>2397451</v>
      </c>
      <c r="CF47" s="3">
        <f t="shared" si="51"/>
        <v>2397451</v>
      </c>
      <c r="CG47" s="3">
        <f t="shared" si="51"/>
        <v>2397451</v>
      </c>
      <c r="CH47" s="12">
        <f t="shared" si="51"/>
        <v>2397451</v>
      </c>
    </row>
    <row r="48" spans="1:86" x14ac:dyDescent="0.25">
      <c r="A48" s="603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480">
        <v>7236718</v>
      </c>
      <c r="U48" s="3">
        <f t="shared" si="52"/>
        <v>7236718</v>
      </c>
      <c r="V48" s="3">
        <f t="shared" si="52"/>
        <v>7236718</v>
      </c>
      <c r="W48" s="3">
        <f t="shared" si="52"/>
        <v>7236718</v>
      </c>
      <c r="X48" s="3">
        <f t="shared" si="52"/>
        <v>7236718</v>
      </c>
      <c r="Y48" s="3">
        <f t="shared" si="52"/>
        <v>7236718</v>
      </c>
      <c r="Z48" s="3">
        <f t="shared" si="52"/>
        <v>7236718</v>
      </c>
      <c r="AA48" s="3">
        <f t="shared" si="52"/>
        <v>7236718</v>
      </c>
      <c r="AB48" s="3">
        <f t="shared" si="52"/>
        <v>7236718</v>
      </c>
      <c r="AC48" s="3">
        <f t="shared" si="52"/>
        <v>7236718</v>
      </c>
      <c r="AD48" s="3">
        <f t="shared" si="52"/>
        <v>7236718</v>
      </c>
      <c r="AE48" s="3">
        <f t="shared" si="52"/>
        <v>7236718</v>
      </c>
      <c r="AF48" s="3">
        <f t="shared" si="52"/>
        <v>7236718</v>
      </c>
      <c r="AG48" s="3">
        <f t="shared" si="52"/>
        <v>7236718</v>
      </c>
      <c r="AH48" s="3">
        <f t="shared" si="52"/>
        <v>7236718</v>
      </c>
      <c r="AI48" s="3">
        <f t="shared" si="52"/>
        <v>7236718</v>
      </c>
      <c r="AJ48" s="3">
        <f t="shared" si="52"/>
        <v>7236718</v>
      </c>
      <c r="AK48" s="3">
        <f t="shared" si="52"/>
        <v>7236718</v>
      </c>
      <c r="AL48" s="3">
        <f t="shared" si="52"/>
        <v>7236718</v>
      </c>
      <c r="AM48" s="3">
        <f t="shared" si="52"/>
        <v>7236718</v>
      </c>
      <c r="AN48" s="3">
        <f t="shared" si="52"/>
        <v>7236718</v>
      </c>
      <c r="AO48" s="3">
        <f t="shared" si="52"/>
        <v>7236718</v>
      </c>
      <c r="AP48" s="3">
        <f t="shared" si="52"/>
        <v>7236718</v>
      </c>
      <c r="AQ48" s="3">
        <f t="shared" si="52"/>
        <v>7236718</v>
      </c>
      <c r="AR48" s="3">
        <f t="shared" si="52"/>
        <v>7236718</v>
      </c>
      <c r="AS48" s="3">
        <f t="shared" si="52"/>
        <v>7236718</v>
      </c>
      <c r="AT48" s="3">
        <f t="shared" si="52"/>
        <v>7236718</v>
      </c>
      <c r="AU48" s="3">
        <f t="shared" si="52"/>
        <v>7236718</v>
      </c>
      <c r="AV48" s="3">
        <f t="shared" si="52"/>
        <v>7236718</v>
      </c>
      <c r="AW48" s="3">
        <f t="shared" si="52"/>
        <v>7236718</v>
      </c>
      <c r="AX48" s="3">
        <f t="shared" si="52"/>
        <v>7236718</v>
      </c>
      <c r="AY48" s="3">
        <f t="shared" si="52"/>
        <v>7236718</v>
      </c>
      <c r="AZ48" s="3">
        <f t="shared" si="52"/>
        <v>7236718</v>
      </c>
      <c r="BA48" s="3">
        <f t="shared" si="52"/>
        <v>7236718</v>
      </c>
      <c r="BB48" s="3">
        <f t="shared" si="52"/>
        <v>7236718</v>
      </c>
      <c r="BC48" s="3">
        <f t="shared" si="52"/>
        <v>7236718</v>
      </c>
      <c r="BD48" s="3">
        <f t="shared" si="52"/>
        <v>7236718</v>
      </c>
      <c r="BE48" s="3">
        <f t="shared" si="52"/>
        <v>7236718</v>
      </c>
      <c r="BF48" s="3">
        <f t="shared" si="52"/>
        <v>7236718</v>
      </c>
      <c r="BG48" s="3">
        <f t="shared" si="52"/>
        <v>7236718</v>
      </c>
      <c r="BH48" s="3">
        <f t="shared" si="52"/>
        <v>7236718</v>
      </c>
      <c r="BI48" s="3">
        <f t="shared" si="52"/>
        <v>7236718</v>
      </c>
      <c r="BJ48" s="3">
        <f t="shared" si="52"/>
        <v>7236718</v>
      </c>
      <c r="BK48" s="3">
        <f t="shared" si="52"/>
        <v>7236718</v>
      </c>
      <c r="BL48" s="3">
        <f t="shared" si="52"/>
        <v>7236718</v>
      </c>
      <c r="BM48" s="3">
        <f t="shared" si="52"/>
        <v>7236718</v>
      </c>
      <c r="BN48" s="3">
        <f t="shared" si="52"/>
        <v>7236718</v>
      </c>
      <c r="BO48" s="3">
        <f t="shared" si="52"/>
        <v>7236718</v>
      </c>
      <c r="BP48" s="3">
        <f t="shared" si="52"/>
        <v>7236718</v>
      </c>
      <c r="BQ48" s="3">
        <f t="shared" si="52"/>
        <v>7236718</v>
      </c>
      <c r="BR48" s="3">
        <f t="shared" si="52"/>
        <v>7236718</v>
      </c>
      <c r="BS48" s="3">
        <f t="shared" ref="BS48:CH48" si="53">BR48</f>
        <v>7236718</v>
      </c>
      <c r="BT48" s="3">
        <f t="shared" si="53"/>
        <v>7236718</v>
      </c>
      <c r="BU48" s="3">
        <f t="shared" si="53"/>
        <v>7236718</v>
      </c>
      <c r="BV48" s="3">
        <f t="shared" si="53"/>
        <v>7236718</v>
      </c>
      <c r="BW48" s="3">
        <f t="shared" si="53"/>
        <v>7236718</v>
      </c>
      <c r="BX48" s="3">
        <f t="shared" si="53"/>
        <v>7236718</v>
      </c>
      <c r="BY48" s="3">
        <f t="shared" si="53"/>
        <v>7236718</v>
      </c>
      <c r="BZ48" s="3">
        <f t="shared" si="53"/>
        <v>7236718</v>
      </c>
      <c r="CA48" s="3">
        <f t="shared" si="53"/>
        <v>7236718</v>
      </c>
      <c r="CB48" s="3">
        <f t="shared" si="53"/>
        <v>7236718</v>
      </c>
      <c r="CC48" s="3">
        <f t="shared" si="53"/>
        <v>7236718</v>
      </c>
      <c r="CD48" s="3">
        <f t="shared" si="53"/>
        <v>7236718</v>
      </c>
      <c r="CE48" s="3">
        <f t="shared" si="53"/>
        <v>7236718</v>
      </c>
      <c r="CF48" s="3">
        <f t="shared" si="53"/>
        <v>7236718</v>
      </c>
      <c r="CG48" s="3">
        <f t="shared" si="53"/>
        <v>7236718</v>
      </c>
      <c r="CH48" s="12">
        <f t="shared" si="53"/>
        <v>7236718</v>
      </c>
    </row>
    <row r="49" spans="1:86" x14ac:dyDescent="0.25">
      <c r="A49" s="603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480">
        <v>0</v>
      </c>
      <c r="U49" s="3">
        <f t="shared" si="54"/>
        <v>0</v>
      </c>
      <c r="V49" s="3">
        <f t="shared" si="54"/>
        <v>0</v>
      </c>
      <c r="W49" s="3">
        <f t="shared" si="54"/>
        <v>0</v>
      </c>
      <c r="X49" s="3">
        <f t="shared" si="54"/>
        <v>0</v>
      </c>
      <c r="Y49" s="3">
        <f t="shared" si="54"/>
        <v>0</v>
      </c>
      <c r="Z49" s="3">
        <f t="shared" si="54"/>
        <v>0</v>
      </c>
      <c r="AA49" s="3">
        <f t="shared" si="54"/>
        <v>0</v>
      </c>
      <c r="AB49" s="3">
        <f t="shared" si="54"/>
        <v>0</v>
      </c>
      <c r="AC49" s="3">
        <f t="shared" si="54"/>
        <v>0</v>
      </c>
      <c r="AD49" s="3">
        <f t="shared" si="54"/>
        <v>0</v>
      </c>
      <c r="AE49" s="3">
        <f t="shared" si="54"/>
        <v>0</v>
      </c>
      <c r="AF49" s="3">
        <f t="shared" si="54"/>
        <v>0</v>
      </c>
      <c r="AG49" s="3">
        <f t="shared" si="54"/>
        <v>0</v>
      </c>
      <c r="AH49" s="3">
        <f t="shared" si="54"/>
        <v>0</v>
      </c>
      <c r="AI49" s="3">
        <f t="shared" si="54"/>
        <v>0</v>
      </c>
      <c r="AJ49" s="3">
        <f t="shared" si="54"/>
        <v>0</v>
      </c>
      <c r="AK49" s="3">
        <f t="shared" si="54"/>
        <v>0</v>
      </c>
      <c r="AL49" s="3">
        <f t="shared" si="54"/>
        <v>0</v>
      </c>
      <c r="AM49" s="3">
        <f t="shared" si="54"/>
        <v>0</v>
      </c>
      <c r="AN49" s="3">
        <f t="shared" si="54"/>
        <v>0</v>
      </c>
      <c r="AO49" s="3">
        <f t="shared" si="54"/>
        <v>0</v>
      </c>
      <c r="AP49" s="3">
        <f t="shared" si="54"/>
        <v>0</v>
      </c>
      <c r="AQ49" s="3">
        <f t="shared" si="54"/>
        <v>0</v>
      </c>
      <c r="AR49" s="3">
        <f t="shared" si="54"/>
        <v>0</v>
      </c>
      <c r="AS49" s="3">
        <f t="shared" si="54"/>
        <v>0</v>
      </c>
      <c r="AT49" s="3">
        <f t="shared" si="54"/>
        <v>0</v>
      </c>
      <c r="AU49" s="3">
        <f t="shared" si="54"/>
        <v>0</v>
      </c>
      <c r="AV49" s="3">
        <f t="shared" si="54"/>
        <v>0</v>
      </c>
      <c r="AW49" s="3">
        <f t="shared" si="54"/>
        <v>0</v>
      </c>
      <c r="AX49" s="3">
        <f t="shared" si="54"/>
        <v>0</v>
      </c>
      <c r="AY49" s="3">
        <f t="shared" si="54"/>
        <v>0</v>
      </c>
      <c r="AZ49" s="3">
        <f t="shared" si="54"/>
        <v>0</v>
      </c>
      <c r="BA49" s="3">
        <f t="shared" si="54"/>
        <v>0</v>
      </c>
      <c r="BB49" s="3">
        <f t="shared" si="54"/>
        <v>0</v>
      </c>
      <c r="BC49" s="3">
        <f t="shared" si="54"/>
        <v>0</v>
      </c>
      <c r="BD49" s="3">
        <f t="shared" si="54"/>
        <v>0</v>
      </c>
      <c r="BE49" s="3">
        <f t="shared" si="54"/>
        <v>0</v>
      </c>
      <c r="BF49" s="3">
        <f t="shared" si="54"/>
        <v>0</v>
      </c>
      <c r="BG49" s="3">
        <f t="shared" si="54"/>
        <v>0</v>
      </c>
      <c r="BH49" s="3">
        <f t="shared" si="54"/>
        <v>0</v>
      </c>
      <c r="BI49" s="3">
        <f t="shared" si="54"/>
        <v>0</v>
      </c>
      <c r="BJ49" s="3">
        <f t="shared" si="54"/>
        <v>0</v>
      </c>
      <c r="BK49" s="3">
        <f t="shared" si="54"/>
        <v>0</v>
      </c>
      <c r="BL49" s="3">
        <f t="shared" si="54"/>
        <v>0</v>
      </c>
      <c r="BM49" s="3">
        <f t="shared" si="54"/>
        <v>0</v>
      </c>
      <c r="BN49" s="3">
        <f t="shared" si="54"/>
        <v>0</v>
      </c>
      <c r="BO49" s="3">
        <f t="shared" si="54"/>
        <v>0</v>
      </c>
      <c r="BP49" s="3">
        <f t="shared" si="54"/>
        <v>0</v>
      </c>
      <c r="BQ49" s="3">
        <f t="shared" si="54"/>
        <v>0</v>
      </c>
      <c r="BR49" s="3">
        <f t="shared" si="54"/>
        <v>0</v>
      </c>
      <c r="BS49" s="3">
        <f t="shared" ref="BS49:CH49" si="55">BR49</f>
        <v>0</v>
      </c>
      <c r="BT49" s="3">
        <f t="shared" si="55"/>
        <v>0</v>
      </c>
      <c r="BU49" s="3">
        <f t="shared" si="55"/>
        <v>0</v>
      </c>
      <c r="BV49" s="3">
        <f t="shared" si="55"/>
        <v>0</v>
      </c>
      <c r="BW49" s="3">
        <f t="shared" si="55"/>
        <v>0</v>
      </c>
      <c r="BX49" s="3">
        <f t="shared" si="55"/>
        <v>0</v>
      </c>
      <c r="BY49" s="3">
        <f t="shared" si="55"/>
        <v>0</v>
      </c>
      <c r="BZ49" s="3">
        <f t="shared" si="55"/>
        <v>0</v>
      </c>
      <c r="CA49" s="3">
        <f t="shared" si="55"/>
        <v>0</v>
      </c>
      <c r="CB49" s="3">
        <f t="shared" si="55"/>
        <v>0</v>
      </c>
      <c r="CC49" s="3">
        <f t="shared" si="55"/>
        <v>0</v>
      </c>
      <c r="CD49" s="3">
        <f t="shared" si="55"/>
        <v>0</v>
      </c>
      <c r="CE49" s="3">
        <f t="shared" si="55"/>
        <v>0</v>
      </c>
      <c r="CF49" s="3">
        <f t="shared" si="55"/>
        <v>0</v>
      </c>
      <c r="CG49" s="3">
        <f t="shared" si="55"/>
        <v>0</v>
      </c>
      <c r="CH49" s="12">
        <f t="shared" si="55"/>
        <v>0</v>
      </c>
    </row>
    <row r="50" spans="1:86" ht="15" customHeight="1" x14ac:dyDescent="0.25">
      <c r="A50" s="603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480">
        <v>812174</v>
      </c>
      <c r="U50" s="3">
        <f t="shared" si="56"/>
        <v>812174</v>
      </c>
      <c r="V50" s="3">
        <f t="shared" si="56"/>
        <v>812174</v>
      </c>
      <c r="W50" s="3">
        <f t="shared" si="56"/>
        <v>812174</v>
      </c>
      <c r="X50" s="3">
        <f t="shared" si="56"/>
        <v>812174</v>
      </c>
      <c r="Y50" s="3">
        <f t="shared" si="56"/>
        <v>812174</v>
      </c>
      <c r="Z50" s="3">
        <f t="shared" si="56"/>
        <v>812174</v>
      </c>
      <c r="AA50" s="3">
        <f t="shared" si="56"/>
        <v>812174</v>
      </c>
      <c r="AB50" s="3">
        <f t="shared" si="56"/>
        <v>812174</v>
      </c>
      <c r="AC50" s="3">
        <f t="shared" si="56"/>
        <v>812174</v>
      </c>
      <c r="AD50" s="3">
        <f t="shared" si="56"/>
        <v>812174</v>
      </c>
      <c r="AE50" s="3">
        <f t="shared" si="56"/>
        <v>812174</v>
      </c>
      <c r="AF50" s="3">
        <f t="shared" si="56"/>
        <v>812174</v>
      </c>
      <c r="AG50" s="3">
        <f t="shared" si="56"/>
        <v>812174</v>
      </c>
      <c r="AH50" s="3">
        <f t="shared" si="56"/>
        <v>812174</v>
      </c>
      <c r="AI50" s="3">
        <f t="shared" si="56"/>
        <v>812174</v>
      </c>
      <c r="AJ50" s="3">
        <f t="shared" si="56"/>
        <v>812174</v>
      </c>
      <c r="AK50" s="3">
        <f t="shared" si="56"/>
        <v>812174</v>
      </c>
      <c r="AL50" s="3">
        <f t="shared" si="56"/>
        <v>812174</v>
      </c>
      <c r="AM50" s="3">
        <f t="shared" si="56"/>
        <v>812174</v>
      </c>
      <c r="AN50" s="3">
        <f t="shared" si="56"/>
        <v>812174</v>
      </c>
      <c r="AO50" s="3">
        <f t="shared" si="56"/>
        <v>812174</v>
      </c>
      <c r="AP50" s="3">
        <f t="shared" si="56"/>
        <v>812174</v>
      </c>
      <c r="AQ50" s="3">
        <f t="shared" si="56"/>
        <v>812174</v>
      </c>
      <c r="AR50" s="3">
        <f t="shared" si="56"/>
        <v>812174</v>
      </c>
      <c r="AS50" s="3">
        <f t="shared" si="56"/>
        <v>812174</v>
      </c>
      <c r="AT50" s="3">
        <f t="shared" si="56"/>
        <v>812174</v>
      </c>
      <c r="AU50" s="3">
        <f t="shared" si="56"/>
        <v>812174</v>
      </c>
      <c r="AV50" s="3">
        <f t="shared" si="56"/>
        <v>812174</v>
      </c>
      <c r="AW50" s="3">
        <f t="shared" si="56"/>
        <v>812174</v>
      </c>
      <c r="AX50" s="3">
        <f t="shared" si="56"/>
        <v>812174</v>
      </c>
      <c r="AY50" s="3">
        <f t="shared" si="56"/>
        <v>812174</v>
      </c>
      <c r="AZ50" s="3">
        <f t="shared" si="56"/>
        <v>812174</v>
      </c>
      <c r="BA50" s="3">
        <f t="shared" si="56"/>
        <v>812174</v>
      </c>
      <c r="BB50" s="3">
        <f t="shared" si="56"/>
        <v>812174</v>
      </c>
      <c r="BC50" s="3">
        <f t="shared" si="56"/>
        <v>812174</v>
      </c>
      <c r="BD50" s="3">
        <f t="shared" si="56"/>
        <v>812174</v>
      </c>
      <c r="BE50" s="3">
        <f t="shared" si="56"/>
        <v>812174</v>
      </c>
      <c r="BF50" s="3">
        <f t="shared" si="56"/>
        <v>812174</v>
      </c>
      <c r="BG50" s="3">
        <f t="shared" si="56"/>
        <v>812174</v>
      </c>
      <c r="BH50" s="3">
        <f t="shared" si="56"/>
        <v>812174</v>
      </c>
      <c r="BI50" s="3">
        <f t="shared" si="56"/>
        <v>812174</v>
      </c>
      <c r="BJ50" s="3">
        <f t="shared" si="56"/>
        <v>812174</v>
      </c>
      <c r="BK50" s="3">
        <f t="shared" si="56"/>
        <v>812174</v>
      </c>
      <c r="BL50" s="3">
        <f t="shared" si="56"/>
        <v>812174</v>
      </c>
      <c r="BM50" s="3">
        <f t="shared" si="56"/>
        <v>812174</v>
      </c>
      <c r="BN50" s="3">
        <f t="shared" si="56"/>
        <v>812174</v>
      </c>
      <c r="BO50" s="3">
        <f t="shared" si="56"/>
        <v>812174</v>
      </c>
      <c r="BP50" s="3">
        <f t="shared" si="56"/>
        <v>812174</v>
      </c>
      <c r="BQ50" s="3">
        <f t="shared" si="56"/>
        <v>812174</v>
      </c>
      <c r="BR50" s="3">
        <f t="shared" si="56"/>
        <v>812174</v>
      </c>
      <c r="BS50" s="3">
        <f t="shared" ref="BS50:CH50" si="57">BR50</f>
        <v>812174</v>
      </c>
      <c r="BT50" s="3">
        <f t="shared" si="57"/>
        <v>812174</v>
      </c>
      <c r="BU50" s="3">
        <f t="shared" si="57"/>
        <v>812174</v>
      </c>
      <c r="BV50" s="3">
        <f t="shared" si="57"/>
        <v>812174</v>
      </c>
      <c r="BW50" s="3">
        <f t="shared" si="57"/>
        <v>812174</v>
      </c>
      <c r="BX50" s="3">
        <f t="shared" si="57"/>
        <v>812174</v>
      </c>
      <c r="BY50" s="3">
        <f t="shared" si="57"/>
        <v>812174</v>
      </c>
      <c r="BZ50" s="3">
        <f t="shared" si="57"/>
        <v>812174</v>
      </c>
      <c r="CA50" s="3">
        <f t="shared" si="57"/>
        <v>812174</v>
      </c>
      <c r="CB50" s="3">
        <f t="shared" si="57"/>
        <v>812174</v>
      </c>
      <c r="CC50" s="3">
        <f t="shared" si="57"/>
        <v>812174</v>
      </c>
      <c r="CD50" s="3">
        <f t="shared" si="57"/>
        <v>812174</v>
      </c>
      <c r="CE50" s="3">
        <f t="shared" si="57"/>
        <v>812174</v>
      </c>
      <c r="CF50" s="3">
        <f t="shared" si="57"/>
        <v>812174</v>
      </c>
      <c r="CG50" s="3">
        <f t="shared" si="57"/>
        <v>812174</v>
      </c>
      <c r="CH50" s="12">
        <f t="shared" si="57"/>
        <v>812174</v>
      </c>
    </row>
    <row r="51" spans="1:86" x14ac:dyDescent="0.25">
      <c r="A51" s="603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480">
        <v>3927599</v>
      </c>
      <c r="U51" s="3">
        <f t="shared" si="58"/>
        <v>3927599</v>
      </c>
      <c r="V51" s="3">
        <f t="shared" si="58"/>
        <v>3927599</v>
      </c>
      <c r="W51" s="3">
        <f t="shared" si="58"/>
        <v>3927599</v>
      </c>
      <c r="X51" s="3">
        <f t="shared" si="58"/>
        <v>3927599</v>
      </c>
      <c r="Y51" s="3">
        <f t="shared" si="58"/>
        <v>3927599</v>
      </c>
      <c r="Z51" s="3">
        <f t="shared" si="58"/>
        <v>3927599</v>
      </c>
      <c r="AA51" s="3">
        <f t="shared" si="58"/>
        <v>3927599</v>
      </c>
      <c r="AB51" s="3">
        <f t="shared" si="58"/>
        <v>3927599</v>
      </c>
      <c r="AC51" s="3">
        <f t="shared" si="58"/>
        <v>3927599</v>
      </c>
      <c r="AD51" s="3">
        <f t="shared" si="58"/>
        <v>3927599</v>
      </c>
      <c r="AE51" s="3">
        <f t="shared" si="58"/>
        <v>3927599</v>
      </c>
      <c r="AF51" s="3">
        <f t="shared" si="58"/>
        <v>3927599</v>
      </c>
      <c r="AG51" s="3">
        <f t="shared" si="58"/>
        <v>3927599</v>
      </c>
      <c r="AH51" s="3">
        <f t="shared" si="58"/>
        <v>3927599</v>
      </c>
      <c r="AI51" s="3">
        <f t="shared" si="58"/>
        <v>3927599</v>
      </c>
      <c r="AJ51" s="3">
        <f t="shared" si="58"/>
        <v>3927599</v>
      </c>
      <c r="AK51" s="3">
        <f t="shared" si="58"/>
        <v>3927599</v>
      </c>
      <c r="AL51" s="3">
        <f t="shared" si="58"/>
        <v>3927599</v>
      </c>
      <c r="AM51" s="3">
        <f t="shared" si="58"/>
        <v>3927599</v>
      </c>
      <c r="AN51" s="3">
        <f t="shared" si="58"/>
        <v>3927599</v>
      </c>
      <c r="AO51" s="3">
        <f t="shared" si="58"/>
        <v>3927599</v>
      </c>
      <c r="AP51" s="3">
        <f t="shared" si="58"/>
        <v>3927599</v>
      </c>
      <c r="AQ51" s="3">
        <f t="shared" si="58"/>
        <v>3927599</v>
      </c>
      <c r="AR51" s="3">
        <f t="shared" si="58"/>
        <v>3927599</v>
      </c>
      <c r="AS51" s="3">
        <f t="shared" si="58"/>
        <v>3927599</v>
      </c>
      <c r="AT51" s="3">
        <f t="shared" si="58"/>
        <v>3927599</v>
      </c>
      <c r="AU51" s="3">
        <f t="shared" si="58"/>
        <v>3927599</v>
      </c>
      <c r="AV51" s="3">
        <f t="shared" si="58"/>
        <v>3927599</v>
      </c>
      <c r="AW51" s="3">
        <f t="shared" si="58"/>
        <v>3927599</v>
      </c>
      <c r="AX51" s="3">
        <f t="shared" si="58"/>
        <v>3927599</v>
      </c>
      <c r="AY51" s="3">
        <f t="shared" si="58"/>
        <v>3927599</v>
      </c>
      <c r="AZ51" s="3">
        <f t="shared" si="58"/>
        <v>3927599</v>
      </c>
      <c r="BA51" s="3">
        <f t="shared" si="58"/>
        <v>3927599</v>
      </c>
      <c r="BB51" s="3">
        <f t="shared" si="58"/>
        <v>3927599</v>
      </c>
      <c r="BC51" s="3">
        <f t="shared" si="58"/>
        <v>3927599</v>
      </c>
      <c r="BD51" s="3">
        <f t="shared" si="58"/>
        <v>3927599</v>
      </c>
      <c r="BE51" s="3">
        <f t="shared" si="58"/>
        <v>3927599</v>
      </c>
      <c r="BF51" s="3">
        <f t="shared" si="58"/>
        <v>3927599</v>
      </c>
      <c r="BG51" s="3">
        <f t="shared" si="58"/>
        <v>3927599</v>
      </c>
      <c r="BH51" s="3">
        <f t="shared" si="58"/>
        <v>3927599</v>
      </c>
      <c r="BI51" s="3">
        <f t="shared" si="58"/>
        <v>3927599</v>
      </c>
      <c r="BJ51" s="3">
        <f t="shared" si="58"/>
        <v>3927599</v>
      </c>
      <c r="BK51" s="3">
        <f t="shared" si="58"/>
        <v>3927599</v>
      </c>
      <c r="BL51" s="3">
        <f t="shared" si="58"/>
        <v>3927599</v>
      </c>
      <c r="BM51" s="3">
        <f t="shared" si="58"/>
        <v>3927599</v>
      </c>
      <c r="BN51" s="3">
        <f t="shared" si="58"/>
        <v>3927599</v>
      </c>
      <c r="BO51" s="3">
        <f t="shared" si="58"/>
        <v>3927599</v>
      </c>
      <c r="BP51" s="3">
        <f t="shared" si="58"/>
        <v>3927599</v>
      </c>
      <c r="BQ51" s="3">
        <f t="shared" si="58"/>
        <v>3927599</v>
      </c>
      <c r="BR51" s="3">
        <f t="shared" si="58"/>
        <v>3927599</v>
      </c>
      <c r="BS51" s="3">
        <f t="shared" ref="BS51:CH51" si="59">BR51</f>
        <v>3927599</v>
      </c>
      <c r="BT51" s="3">
        <f t="shared" si="59"/>
        <v>3927599</v>
      </c>
      <c r="BU51" s="3">
        <f t="shared" si="59"/>
        <v>3927599</v>
      </c>
      <c r="BV51" s="3">
        <f t="shared" si="59"/>
        <v>3927599</v>
      </c>
      <c r="BW51" s="3">
        <f t="shared" si="59"/>
        <v>3927599</v>
      </c>
      <c r="BX51" s="3">
        <f t="shared" si="59"/>
        <v>3927599</v>
      </c>
      <c r="BY51" s="3">
        <f t="shared" si="59"/>
        <v>3927599</v>
      </c>
      <c r="BZ51" s="3">
        <f t="shared" si="59"/>
        <v>3927599</v>
      </c>
      <c r="CA51" s="3">
        <f t="shared" si="59"/>
        <v>3927599</v>
      </c>
      <c r="CB51" s="3">
        <f t="shared" si="59"/>
        <v>3927599</v>
      </c>
      <c r="CC51" s="3">
        <f t="shared" si="59"/>
        <v>3927599</v>
      </c>
      <c r="CD51" s="3">
        <f t="shared" si="59"/>
        <v>3927599</v>
      </c>
      <c r="CE51" s="3">
        <f t="shared" si="59"/>
        <v>3927599</v>
      </c>
      <c r="CF51" s="3">
        <f t="shared" si="59"/>
        <v>3927599</v>
      </c>
      <c r="CG51" s="3">
        <f t="shared" si="59"/>
        <v>3927599</v>
      </c>
      <c r="CH51" s="12">
        <f t="shared" si="59"/>
        <v>3927599</v>
      </c>
    </row>
    <row r="52" spans="1:86" x14ac:dyDescent="0.25">
      <c r="A52" s="603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480">
        <v>0</v>
      </c>
      <c r="U52" s="3">
        <f t="shared" si="60"/>
        <v>0</v>
      </c>
      <c r="V52" s="3">
        <f t="shared" si="60"/>
        <v>0</v>
      </c>
      <c r="W52" s="3">
        <f t="shared" si="60"/>
        <v>0</v>
      </c>
      <c r="X52" s="3">
        <f t="shared" si="60"/>
        <v>0</v>
      </c>
      <c r="Y52" s="3">
        <f t="shared" si="60"/>
        <v>0</v>
      </c>
      <c r="Z52" s="3">
        <f t="shared" si="60"/>
        <v>0</v>
      </c>
      <c r="AA52" s="3">
        <f t="shared" si="60"/>
        <v>0</v>
      </c>
      <c r="AB52" s="3">
        <f t="shared" si="60"/>
        <v>0</v>
      </c>
      <c r="AC52" s="3">
        <f t="shared" si="60"/>
        <v>0</v>
      </c>
      <c r="AD52" s="3">
        <f t="shared" si="60"/>
        <v>0</v>
      </c>
      <c r="AE52" s="3">
        <f t="shared" si="60"/>
        <v>0</v>
      </c>
      <c r="AF52" s="3">
        <f t="shared" si="60"/>
        <v>0</v>
      </c>
      <c r="AG52" s="3">
        <f t="shared" si="60"/>
        <v>0</v>
      </c>
      <c r="AH52" s="3">
        <f t="shared" si="60"/>
        <v>0</v>
      </c>
      <c r="AI52" s="3">
        <f t="shared" si="60"/>
        <v>0</v>
      </c>
      <c r="AJ52" s="3">
        <f t="shared" si="60"/>
        <v>0</v>
      </c>
      <c r="AK52" s="3">
        <f t="shared" si="60"/>
        <v>0</v>
      </c>
      <c r="AL52" s="3">
        <f t="shared" si="60"/>
        <v>0</v>
      </c>
      <c r="AM52" s="3">
        <f t="shared" si="60"/>
        <v>0</v>
      </c>
      <c r="AN52" s="3">
        <f t="shared" si="60"/>
        <v>0</v>
      </c>
      <c r="AO52" s="3">
        <f t="shared" si="60"/>
        <v>0</v>
      </c>
      <c r="AP52" s="3">
        <f t="shared" si="60"/>
        <v>0</v>
      </c>
      <c r="AQ52" s="3">
        <f t="shared" si="60"/>
        <v>0</v>
      </c>
      <c r="AR52" s="3">
        <f t="shared" si="60"/>
        <v>0</v>
      </c>
      <c r="AS52" s="3">
        <f t="shared" si="60"/>
        <v>0</v>
      </c>
      <c r="AT52" s="3">
        <f t="shared" si="60"/>
        <v>0</v>
      </c>
      <c r="AU52" s="3">
        <f t="shared" si="60"/>
        <v>0</v>
      </c>
      <c r="AV52" s="3">
        <f t="shared" si="60"/>
        <v>0</v>
      </c>
      <c r="AW52" s="3">
        <f t="shared" si="60"/>
        <v>0</v>
      </c>
      <c r="AX52" s="3">
        <f t="shared" si="60"/>
        <v>0</v>
      </c>
      <c r="AY52" s="3">
        <f t="shared" si="60"/>
        <v>0</v>
      </c>
      <c r="AZ52" s="3">
        <f t="shared" si="60"/>
        <v>0</v>
      </c>
      <c r="BA52" s="3">
        <f t="shared" si="60"/>
        <v>0</v>
      </c>
      <c r="BB52" s="3">
        <f t="shared" si="60"/>
        <v>0</v>
      </c>
      <c r="BC52" s="3">
        <f t="shared" si="60"/>
        <v>0</v>
      </c>
      <c r="BD52" s="3">
        <f t="shared" si="60"/>
        <v>0</v>
      </c>
      <c r="BE52" s="3">
        <f t="shared" si="60"/>
        <v>0</v>
      </c>
      <c r="BF52" s="3">
        <f t="shared" si="60"/>
        <v>0</v>
      </c>
      <c r="BG52" s="3">
        <f t="shared" si="60"/>
        <v>0</v>
      </c>
      <c r="BH52" s="3">
        <f t="shared" si="60"/>
        <v>0</v>
      </c>
      <c r="BI52" s="3">
        <f t="shared" si="60"/>
        <v>0</v>
      </c>
      <c r="BJ52" s="3">
        <f t="shared" si="60"/>
        <v>0</v>
      </c>
      <c r="BK52" s="3">
        <f t="shared" si="60"/>
        <v>0</v>
      </c>
      <c r="BL52" s="3">
        <f t="shared" si="60"/>
        <v>0</v>
      </c>
      <c r="BM52" s="3">
        <f t="shared" si="60"/>
        <v>0</v>
      </c>
      <c r="BN52" s="3">
        <f t="shared" si="60"/>
        <v>0</v>
      </c>
      <c r="BO52" s="3">
        <f t="shared" si="60"/>
        <v>0</v>
      </c>
      <c r="BP52" s="3">
        <f t="shared" si="60"/>
        <v>0</v>
      </c>
      <c r="BQ52" s="3">
        <f t="shared" si="60"/>
        <v>0</v>
      </c>
      <c r="BR52" s="3">
        <f t="shared" si="60"/>
        <v>0</v>
      </c>
      <c r="BS52" s="3">
        <f t="shared" ref="BS52:CH52" si="61">BR52</f>
        <v>0</v>
      </c>
      <c r="BT52" s="3">
        <f t="shared" si="61"/>
        <v>0</v>
      </c>
      <c r="BU52" s="3">
        <f t="shared" si="61"/>
        <v>0</v>
      </c>
      <c r="BV52" s="3">
        <f t="shared" si="61"/>
        <v>0</v>
      </c>
      <c r="BW52" s="3">
        <f t="shared" si="61"/>
        <v>0</v>
      </c>
      <c r="BX52" s="3">
        <f t="shared" si="61"/>
        <v>0</v>
      </c>
      <c r="BY52" s="3">
        <f t="shared" si="61"/>
        <v>0</v>
      </c>
      <c r="BZ52" s="3">
        <f t="shared" si="61"/>
        <v>0</v>
      </c>
      <c r="CA52" s="3">
        <f t="shared" si="61"/>
        <v>0</v>
      </c>
      <c r="CB52" s="3">
        <f t="shared" si="61"/>
        <v>0</v>
      </c>
      <c r="CC52" s="3">
        <f t="shared" si="61"/>
        <v>0</v>
      </c>
      <c r="CD52" s="3">
        <f t="shared" si="61"/>
        <v>0</v>
      </c>
      <c r="CE52" s="3">
        <f t="shared" si="61"/>
        <v>0</v>
      </c>
      <c r="CF52" s="3">
        <f t="shared" si="61"/>
        <v>0</v>
      </c>
      <c r="CG52" s="3">
        <f t="shared" si="61"/>
        <v>0</v>
      </c>
      <c r="CH52" s="12">
        <f t="shared" si="61"/>
        <v>0</v>
      </c>
    </row>
    <row r="53" spans="1:86" x14ac:dyDescent="0.25">
      <c r="A53" s="603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480">
        <v>0</v>
      </c>
      <c r="U53" s="3">
        <f t="shared" si="62"/>
        <v>0</v>
      </c>
      <c r="V53" s="3">
        <f t="shared" si="62"/>
        <v>0</v>
      </c>
      <c r="W53" s="3">
        <f t="shared" si="62"/>
        <v>0</v>
      </c>
      <c r="X53" s="3">
        <f t="shared" si="62"/>
        <v>0</v>
      </c>
      <c r="Y53" s="3">
        <f t="shared" si="62"/>
        <v>0</v>
      </c>
      <c r="Z53" s="3">
        <f t="shared" si="62"/>
        <v>0</v>
      </c>
      <c r="AA53" s="3">
        <f t="shared" si="62"/>
        <v>0</v>
      </c>
      <c r="AB53" s="3">
        <f t="shared" si="62"/>
        <v>0</v>
      </c>
      <c r="AC53" s="3">
        <f t="shared" si="62"/>
        <v>0</v>
      </c>
      <c r="AD53" s="3">
        <f t="shared" si="62"/>
        <v>0</v>
      </c>
      <c r="AE53" s="3">
        <f t="shared" si="62"/>
        <v>0</v>
      </c>
      <c r="AF53" s="3">
        <f t="shared" si="62"/>
        <v>0</v>
      </c>
      <c r="AG53" s="3">
        <f t="shared" si="62"/>
        <v>0</v>
      </c>
      <c r="AH53" s="3">
        <f t="shared" si="62"/>
        <v>0</v>
      </c>
      <c r="AI53" s="3">
        <f t="shared" si="62"/>
        <v>0</v>
      </c>
      <c r="AJ53" s="3">
        <f t="shared" si="62"/>
        <v>0</v>
      </c>
      <c r="AK53" s="3">
        <f t="shared" si="62"/>
        <v>0</v>
      </c>
      <c r="AL53" s="3">
        <f t="shared" si="62"/>
        <v>0</v>
      </c>
      <c r="AM53" s="3">
        <f t="shared" si="62"/>
        <v>0</v>
      </c>
      <c r="AN53" s="3">
        <f t="shared" si="62"/>
        <v>0</v>
      </c>
      <c r="AO53" s="3">
        <f t="shared" si="62"/>
        <v>0</v>
      </c>
      <c r="AP53" s="3">
        <f t="shared" si="62"/>
        <v>0</v>
      </c>
      <c r="AQ53" s="3">
        <f t="shared" si="62"/>
        <v>0</v>
      </c>
      <c r="AR53" s="3">
        <f t="shared" si="62"/>
        <v>0</v>
      </c>
      <c r="AS53" s="3">
        <f t="shared" si="62"/>
        <v>0</v>
      </c>
      <c r="AT53" s="3">
        <f t="shared" si="62"/>
        <v>0</v>
      </c>
      <c r="AU53" s="3">
        <f t="shared" si="62"/>
        <v>0</v>
      </c>
      <c r="AV53" s="3">
        <f t="shared" si="62"/>
        <v>0</v>
      </c>
      <c r="AW53" s="3">
        <f t="shared" si="62"/>
        <v>0</v>
      </c>
      <c r="AX53" s="3">
        <f t="shared" si="62"/>
        <v>0</v>
      </c>
      <c r="AY53" s="3">
        <f t="shared" si="62"/>
        <v>0</v>
      </c>
      <c r="AZ53" s="3">
        <f t="shared" si="62"/>
        <v>0</v>
      </c>
      <c r="BA53" s="3">
        <f t="shared" si="62"/>
        <v>0</v>
      </c>
      <c r="BB53" s="3">
        <f t="shared" si="62"/>
        <v>0</v>
      </c>
      <c r="BC53" s="3">
        <f t="shared" si="62"/>
        <v>0</v>
      </c>
      <c r="BD53" s="3">
        <f t="shared" si="62"/>
        <v>0</v>
      </c>
      <c r="BE53" s="3">
        <f t="shared" si="62"/>
        <v>0</v>
      </c>
      <c r="BF53" s="3">
        <f t="shared" si="62"/>
        <v>0</v>
      </c>
      <c r="BG53" s="3">
        <f t="shared" si="62"/>
        <v>0</v>
      </c>
      <c r="BH53" s="3">
        <f t="shared" si="62"/>
        <v>0</v>
      </c>
      <c r="BI53" s="3">
        <f t="shared" si="62"/>
        <v>0</v>
      </c>
      <c r="BJ53" s="3">
        <f t="shared" si="62"/>
        <v>0</v>
      </c>
      <c r="BK53" s="3">
        <f t="shared" si="62"/>
        <v>0</v>
      </c>
      <c r="BL53" s="3">
        <f t="shared" si="62"/>
        <v>0</v>
      </c>
      <c r="BM53" s="3">
        <f t="shared" si="62"/>
        <v>0</v>
      </c>
      <c r="BN53" s="3">
        <f t="shared" si="62"/>
        <v>0</v>
      </c>
      <c r="BO53" s="3">
        <f t="shared" si="62"/>
        <v>0</v>
      </c>
      <c r="BP53" s="3">
        <f t="shared" si="62"/>
        <v>0</v>
      </c>
      <c r="BQ53" s="3">
        <f t="shared" si="62"/>
        <v>0</v>
      </c>
      <c r="BR53" s="3">
        <f t="shared" si="62"/>
        <v>0</v>
      </c>
      <c r="BS53" s="3">
        <f t="shared" ref="BS53:CH53" si="63">BR53</f>
        <v>0</v>
      </c>
      <c r="BT53" s="3">
        <f t="shared" si="63"/>
        <v>0</v>
      </c>
      <c r="BU53" s="3">
        <f t="shared" si="63"/>
        <v>0</v>
      </c>
      <c r="BV53" s="3">
        <f t="shared" si="63"/>
        <v>0</v>
      </c>
      <c r="BW53" s="3">
        <f t="shared" si="63"/>
        <v>0</v>
      </c>
      <c r="BX53" s="3">
        <f t="shared" si="63"/>
        <v>0</v>
      </c>
      <c r="BY53" s="3">
        <f t="shared" si="63"/>
        <v>0</v>
      </c>
      <c r="BZ53" s="3">
        <f t="shared" si="63"/>
        <v>0</v>
      </c>
      <c r="CA53" s="3">
        <f t="shared" si="63"/>
        <v>0</v>
      </c>
      <c r="CB53" s="3">
        <f t="shared" si="63"/>
        <v>0</v>
      </c>
      <c r="CC53" s="3">
        <f t="shared" si="63"/>
        <v>0</v>
      </c>
      <c r="CD53" s="3">
        <f t="shared" si="63"/>
        <v>0</v>
      </c>
      <c r="CE53" s="3">
        <f t="shared" si="63"/>
        <v>0</v>
      </c>
      <c r="CF53" s="3">
        <f t="shared" si="63"/>
        <v>0</v>
      </c>
      <c r="CG53" s="3">
        <f t="shared" si="63"/>
        <v>0</v>
      </c>
      <c r="CH53" s="12">
        <f t="shared" si="63"/>
        <v>0</v>
      </c>
    </row>
    <row r="54" spans="1:86" ht="15" customHeight="1" x14ac:dyDescent="0.25">
      <c r="A54" s="603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209" t="str">
        <f t="shared" si="37"/>
        <v>Monthly kWh</v>
      </c>
      <c r="C55" s="264">
        <f>SUM(C41:C54)</f>
        <v>0</v>
      </c>
      <c r="D55" s="264">
        <f t="shared" ref="D55:BO55" si="64">SUM(D41:D54)</f>
        <v>0</v>
      </c>
      <c r="E55" s="264">
        <f t="shared" si="64"/>
        <v>0</v>
      </c>
      <c r="F55" s="264">
        <f t="shared" si="64"/>
        <v>0</v>
      </c>
      <c r="G55" s="264">
        <f t="shared" si="64"/>
        <v>0</v>
      </c>
      <c r="H55" s="264">
        <f t="shared" si="64"/>
        <v>0</v>
      </c>
      <c r="I55" s="264">
        <f t="shared" si="64"/>
        <v>0</v>
      </c>
      <c r="J55" s="264">
        <f t="shared" si="64"/>
        <v>0</v>
      </c>
      <c r="K55" s="264">
        <f t="shared" si="64"/>
        <v>0</v>
      </c>
      <c r="L55" s="264">
        <f t="shared" si="64"/>
        <v>0</v>
      </c>
      <c r="M55" s="264">
        <f t="shared" si="64"/>
        <v>0</v>
      </c>
      <c r="N55" s="264">
        <f t="shared" si="64"/>
        <v>0</v>
      </c>
      <c r="O55" s="264">
        <f t="shared" si="64"/>
        <v>0</v>
      </c>
      <c r="P55" s="264">
        <f t="shared" si="64"/>
        <v>0</v>
      </c>
      <c r="Q55" s="264">
        <f t="shared" si="64"/>
        <v>0</v>
      </c>
      <c r="R55" s="264">
        <f t="shared" si="64"/>
        <v>0</v>
      </c>
      <c r="S55" s="264">
        <f t="shared" si="64"/>
        <v>0</v>
      </c>
      <c r="T55" s="264">
        <f t="shared" si="64"/>
        <v>17330979</v>
      </c>
      <c r="U55" s="264">
        <f t="shared" si="64"/>
        <v>17330979</v>
      </c>
      <c r="V55" s="264">
        <f t="shared" si="64"/>
        <v>17330979</v>
      </c>
      <c r="W55" s="264">
        <f t="shared" si="64"/>
        <v>17330979</v>
      </c>
      <c r="X55" s="264">
        <f t="shared" si="64"/>
        <v>17330979</v>
      </c>
      <c r="Y55" s="264">
        <f t="shared" si="64"/>
        <v>17330979</v>
      </c>
      <c r="Z55" s="264">
        <f t="shared" si="64"/>
        <v>17330979</v>
      </c>
      <c r="AA55" s="264">
        <f t="shared" si="64"/>
        <v>17330979</v>
      </c>
      <c r="AB55" s="264">
        <f t="shared" si="64"/>
        <v>17330979</v>
      </c>
      <c r="AC55" s="264">
        <f t="shared" si="64"/>
        <v>17330979</v>
      </c>
      <c r="AD55" s="264">
        <f t="shared" si="64"/>
        <v>17330979</v>
      </c>
      <c r="AE55" s="264">
        <f t="shared" si="64"/>
        <v>17330979</v>
      </c>
      <c r="AF55" s="264">
        <f t="shared" si="64"/>
        <v>17330979</v>
      </c>
      <c r="AG55" s="264">
        <f t="shared" si="64"/>
        <v>17330979</v>
      </c>
      <c r="AH55" s="264">
        <f t="shared" si="64"/>
        <v>17330979</v>
      </c>
      <c r="AI55" s="264">
        <f t="shared" si="64"/>
        <v>17330979</v>
      </c>
      <c r="AJ55" s="264">
        <f t="shared" si="64"/>
        <v>17330979</v>
      </c>
      <c r="AK55" s="264">
        <f t="shared" si="64"/>
        <v>17330979</v>
      </c>
      <c r="AL55" s="264">
        <f t="shared" si="64"/>
        <v>17330979</v>
      </c>
      <c r="AM55" s="264">
        <f t="shared" si="64"/>
        <v>17330979</v>
      </c>
      <c r="AN55" s="264">
        <f t="shared" si="64"/>
        <v>17330979</v>
      </c>
      <c r="AO55" s="264">
        <f t="shared" si="64"/>
        <v>17330979</v>
      </c>
      <c r="AP55" s="264">
        <f t="shared" si="64"/>
        <v>17330979</v>
      </c>
      <c r="AQ55" s="264">
        <f t="shared" si="64"/>
        <v>17330979</v>
      </c>
      <c r="AR55" s="264">
        <f t="shared" si="64"/>
        <v>17330979</v>
      </c>
      <c r="AS55" s="264">
        <f t="shared" si="64"/>
        <v>17330979</v>
      </c>
      <c r="AT55" s="264">
        <f t="shared" si="64"/>
        <v>17330979</v>
      </c>
      <c r="AU55" s="264">
        <f t="shared" si="64"/>
        <v>17330979</v>
      </c>
      <c r="AV55" s="264">
        <f t="shared" si="64"/>
        <v>17330979</v>
      </c>
      <c r="AW55" s="264">
        <f t="shared" si="64"/>
        <v>17330979</v>
      </c>
      <c r="AX55" s="264">
        <f t="shared" si="64"/>
        <v>17330979</v>
      </c>
      <c r="AY55" s="264">
        <f t="shared" si="64"/>
        <v>17330979</v>
      </c>
      <c r="AZ55" s="264">
        <f t="shared" si="64"/>
        <v>17330979</v>
      </c>
      <c r="BA55" s="264">
        <f t="shared" si="64"/>
        <v>17330979</v>
      </c>
      <c r="BB55" s="264">
        <f t="shared" si="64"/>
        <v>17330979</v>
      </c>
      <c r="BC55" s="264">
        <f t="shared" si="64"/>
        <v>17330979</v>
      </c>
      <c r="BD55" s="264">
        <f t="shared" si="64"/>
        <v>17330979</v>
      </c>
      <c r="BE55" s="264">
        <f t="shared" si="64"/>
        <v>17330979</v>
      </c>
      <c r="BF55" s="264">
        <f t="shared" si="64"/>
        <v>17330979</v>
      </c>
      <c r="BG55" s="264">
        <f t="shared" si="64"/>
        <v>17330979</v>
      </c>
      <c r="BH55" s="264">
        <f t="shared" si="64"/>
        <v>17330979</v>
      </c>
      <c r="BI55" s="264">
        <f t="shared" si="64"/>
        <v>17330979</v>
      </c>
      <c r="BJ55" s="264">
        <f t="shared" si="64"/>
        <v>17330979</v>
      </c>
      <c r="BK55" s="264">
        <f t="shared" si="64"/>
        <v>17330979</v>
      </c>
      <c r="BL55" s="264">
        <f t="shared" si="64"/>
        <v>17330979</v>
      </c>
      <c r="BM55" s="264">
        <f t="shared" si="64"/>
        <v>17330979</v>
      </c>
      <c r="BN55" s="264">
        <f t="shared" si="64"/>
        <v>17330979</v>
      </c>
      <c r="BO55" s="264">
        <f t="shared" si="64"/>
        <v>17330979</v>
      </c>
      <c r="BP55" s="264">
        <f t="shared" ref="BP55:CH55" si="65">SUM(BP41:BP54)</f>
        <v>17330979</v>
      </c>
      <c r="BQ55" s="264">
        <f t="shared" si="65"/>
        <v>17330979</v>
      </c>
      <c r="BR55" s="264">
        <f t="shared" si="65"/>
        <v>17330979</v>
      </c>
      <c r="BS55" s="264">
        <f t="shared" si="65"/>
        <v>17330979</v>
      </c>
      <c r="BT55" s="264">
        <f t="shared" si="65"/>
        <v>17330979</v>
      </c>
      <c r="BU55" s="264">
        <f t="shared" si="65"/>
        <v>17330979</v>
      </c>
      <c r="BV55" s="264">
        <f t="shared" si="65"/>
        <v>17330979</v>
      </c>
      <c r="BW55" s="264">
        <f t="shared" si="65"/>
        <v>17330979</v>
      </c>
      <c r="BX55" s="264">
        <f t="shared" si="65"/>
        <v>17330979</v>
      </c>
      <c r="BY55" s="264">
        <f t="shared" si="65"/>
        <v>17330979</v>
      </c>
      <c r="BZ55" s="264">
        <f t="shared" si="65"/>
        <v>17330979</v>
      </c>
      <c r="CA55" s="264">
        <f t="shared" si="65"/>
        <v>17330979</v>
      </c>
      <c r="CB55" s="264">
        <f t="shared" si="65"/>
        <v>17330979</v>
      </c>
      <c r="CC55" s="264">
        <f t="shared" si="65"/>
        <v>17330979</v>
      </c>
      <c r="CD55" s="264">
        <f t="shared" si="65"/>
        <v>17330979</v>
      </c>
      <c r="CE55" s="264">
        <f t="shared" si="65"/>
        <v>17330979</v>
      </c>
      <c r="CF55" s="264">
        <f t="shared" si="65"/>
        <v>17330979</v>
      </c>
      <c r="CG55" s="264">
        <f t="shared" si="65"/>
        <v>17330979</v>
      </c>
      <c r="CH55" s="267">
        <f t="shared" si="65"/>
        <v>17330979</v>
      </c>
    </row>
    <row r="56" spans="1:86" x14ac:dyDescent="0.25">
      <c r="A56" s="8"/>
      <c r="B56" s="285"/>
      <c r="C56" s="9"/>
      <c r="D56" s="285"/>
      <c r="E56" s="9"/>
      <c r="F56" s="285"/>
      <c r="G56" s="285"/>
      <c r="H56" s="9"/>
      <c r="I56" s="285"/>
      <c r="J56" s="285"/>
      <c r="K56" s="9"/>
      <c r="L56" s="285"/>
      <c r="M56" s="285"/>
      <c r="N56" s="9"/>
      <c r="O56" s="285"/>
      <c r="P56" s="285"/>
      <c r="Q56" s="9"/>
      <c r="R56" s="285"/>
      <c r="S56" s="285"/>
      <c r="T56" s="9"/>
      <c r="U56" s="285"/>
      <c r="V56" s="285"/>
      <c r="W56" s="9"/>
      <c r="X56" s="285"/>
      <c r="Y56" s="285"/>
      <c r="Z56" s="9"/>
      <c r="AA56" s="285"/>
      <c r="AB56" s="285"/>
      <c r="AC56" s="9"/>
      <c r="AD56" s="285"/>
      <c r="AE56" s="285"/>
      <c r="AF56" s="9"/>
      <c r="AG56" s="285"/>
      <c r="AH56" s="285"/>
      <c r="AI56" s="9"/>
      <c r="AJ56" s="285"/>
      <c r="AK56" s="285"/>
      <c r="AL56" s="9"/>
      <c r="AM56" s="285"/>
      <c r="AN56" s="285"/>
      <c r="AO56" s="9"/>
      <c r="AP56" s="285"/>
      <c r="AQ56" s="285"/>
      <c r="AR56" s="9"/>
      <c r="AS56" s="285"/>
      <c r="AT56" s="285"/>
      <c r="AU56" s="9"/>
      <c r="AV56" s="285"/>
      <c r="AW56" s="285"/>
      <c r="AX56" s="9"/>
      <c r="AY56" s="285"/>
      <c r="AZ56" s="285"/>
      <c r="BA56" s="9"/>
      <c r="BB56" s="285"/>
      <c r="BC56" s="285"/>
      <c r="BD56" s="9"/>
      <c r="BE56" s="285"/>
      <c r="BF56" s="285"/>
      <c r="BG56" s="9"/>
      <c r="BH56" s="285"/>
      <c r="BI56" s="285"/>
      <c r="BJ56" s="9"/>
      <c r="BK56" s="285"/>
      <c r="BL56" s="285"/>
      <c r="BM56" s="9"/>
      <c r="BN56" s="285"/>
      <c r="BO56" s="285"/>
      <c r="BP56" s="9"/>
      <c r="BQ56" s="285"/>
      <c r="BR56" s="285"/>
      <c r="BS56" s="9"/>
      <c r="BT56" s="285"/>
      <c r="BU56" s="285"/>
      <c r="BV56" s="9"/>
      <c r="BW56" s="285"/>
      <c r="BX56" s="285"/>
      <c r="BY56" s="9"/>
      <c r="BZ56" s="285"/>
      <c r="CA56" s="285"/>
      <c r="CB56" s="9"/>
      <c r="CC56" s="285"/>
      <c r="CD56" s="285"/>
      <c r="CE56" s="9"/>
      <c r="CF56" s="285"/>
      <c r="CG56" s="285"/>
      <c r="CH56" s="137"/>
    </row>
    <row r="57" spans="1:86" ht="15.75" thickBot="1" x14ac:dyDescent="0.3">
      <c r="A57" s="229" t="s">
        <v>182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</row>
    <row r="58" spans="1:86" ht="16.5" thickBot="1" x14ac:dyDescent="0.3">
      <c r="A58" s="605" t="s">
        <v>17</v>
      </c>
      <c r="B58" s="18" t="s">
        <v>10</v>
      </c>
      <c r="C58" s="162">
        <f>C$4</f>
        <v>45292</v>
      </c>
      <c r="D58" s="162">
        <f t="shared" ref="D58:BO58" si="66">D$4</f>
        <v>45323</v>
      </c>
      <c r="E58" s="162">
        <f t="shared" si="66"/>
        <v>45352</v>
      </c>
      <c r="F58" s="162">
        <f t="shared" si="66"/>
        <v>45383</v>
      </c>
      <c r="G58" s="162">
        <f t="shared" si="66"/>
        <v>45413</v>
      </c>
      <c r="H58" s="162">
        <f t="shared" si="66"/>
        <v>45444</v>
      </c>
      <c r="I58" s="162">
        <f t="shared" si="66"/>
        <v>45474</v>
      </c>
      <c r="J58" s="162">
        <f t="shared" si="66"/>
        <v>45505</v>
      </c>
      <c r="K58" s="162">
        <f t="shared" si="66"/>
        <v>45536</v>
      </c>
      <c r="L58" s="162">
        <f t="shared" si="66"/>
        <v>45566</v>
      </c>
      <c r="M58" s="162">
        <f t="shared" si="66"/>
        <v>45597</v>
      </c>
      <c r="N58" s="162">
        <f t="shared" si="66"/>
        <v>45627</v>
      </c>
      <c r="O58" s="162">
        <f t="shared" si="66"/>
        <v>45658</v>
      </c>
      <c r="P58" s="162">
        <f t="shared" si="66"/>
        <v>45689</v>
      </c>
      <c r="Q58" s="162">
        <f t="shared" si="66"/>
        <v>45717</v>
      </c>
      <c r="R58" s="162">
        <f t="shared" si="66"/>
        <v>45748</v>
      </c>
      <c r="S58" s="162">
        <f t="shared" si="66"/>
        <v>45778</v>
      </c>
      <c r="T58" s="162">
        <f t="shared" si="66"/>
        <v>45809</v>
      </c>
      <c r="U58" s="162">
        <f t="shared" si="66"/>
        <v>45839</v>
      </c>
      <c r="V58" s="162">
        <f t="shared" si="66"/>
        <v>45870</v>
      </c>
      <c r="W58" s="162">
        <f t="shared" si="66"/>
        <v>45901</v>
      </c>
      <c r="X58" s="162">
        <f t="shared" si="66"/>
        <v>45931</v>
      </c>
      <c r="Y58" s="162">
        <f t="shared" si="66"/>
        <v>45962</v>
      </c>
      <c r="Z58" s="162">
        <f t="shared" si="66"/>
        <v>45992</v>
      </c>
      <c r="AA58" s="162">
        <f t="shared" si="66"/>
        <v>46023</v>
      </c>
      <c r="AB58" s="162">
        <f t="shared" si="66"/>
        <v>46054</v>
      </c>
      <c r="AC58" s="162">
        <f t="shared" si="66"/>
        <v>46082</v>
      </c>
      <c r="AD58" s="162">
        <f t="shared" si="66"/>
        <v>46113</v>
      </c>
      <c r="AE58" s="162">
        <f t="shared" si="66"/>
        <v>46143</v>
      </c>
      <c r="AF58" s="162">
        <f t="shared" si="66"/>
        <v>46174</v>
      </c>
      <c r="AG58" s="162">
        <f t="shared" si="66"/>
        <v>46204</v>
      </c>
      <c r="AH58" s="162">
        <f t="shared" si="66"/>
        <v>46235</v>
      </c>
      <c r="AI58" s="162">
        <f t="shared" si="66"/>
        <v>46266</v>
      </c>
      <c r="AJ58" s="162">
        <f t="shared" si="66"/>
        <v>46296</v>
      </c>
      <c r="AK58" s="162">
        <f t="shared" si="66"/>
        <v>46327</v>
      </c>
      <c r="AL58" s="162">
        <f t="shared" si="66"/>
        <v>46357</v>
      </c>
      <c r="AM58" s="162">
        <f t="shared" si="66"/>
        <v>46388</v>
      </c>
      <c r="AN58" s="162">
        <f t="shared" si="66"/>
        <v>46419</v>
      </c>
      <c r="AO58" s="162">
        <f t="shared" si="66"/>
        <v>46447</v>
      </c>
      <c r="AP58" s="162">
        <f t="shared" si="66"/>
        <v>46478</v>
      </c>
      <c r="AQ58" s="162">
        <f t="shared" si="66"/>
        <v>46508</v>
      </c>
      <c r="AR58" s="162">
        <f t="shared" si="66"/>
        <v>46539</v>
      </c>
      <c r="AS58" s="162">
        <f t="shared" si="66"/>
        <v>46569</v>
      </c>
      <c r="AT58" s="162">
        <f t="shared" si="66"/>
        <v>46600</v>
      </c>
      <c r="AU58" s="162">
        <f t="shared" si="66"/>
        <v>46631</v>
      </c>
      <c r="AV58" s="162">
        <f t="shared" si="66"/>
        <v>46661</v>
      </c>
      <c r="AW58" s="162">
        <f t="shared" si="66"/>
        <v>46692</v>
      </c>
      <c r="AX58" s="162">
        <f t="shared" si="66"/>
        <v>46722</v>
      </c>
      <c r="AY58" s="162">
        <f t="shared" si="66"/>
        <v>46753</v>
      </c>
      <c r="AZ58" s="162">
        <f t="shared" si="66"/>
        <v>46784</v>
      </c>
      <c r="BA58" s="162">
        <f t="shared" si="66"/>
        <v>46813</v>
      </c>
      <c r="BB58" s="162">
        <f t="shared" si="66"/>
        <v>46844</v>
      </c>
      <c r="BC58" s="162">
        <f t="shared" si="66"/>
        <v>46874</v>
      </c>
      <c r="BD58" s="162">
        <f t="shared" si="66"/>
        <v>46905</v>
      </c>
      <c r="BE58" s="162">
        <f t="shared" si="66"/>
        <v>46935</v>
      </c>
      <c r="BF58" s="162">
        <f t="shared" si="66"/>
        <v>46966</v>
      </c>
      <c r="BG58" s="162">
        <f t="shared" si="66"/>
        <v>46997</v>
      </c>
      <c r="BH58" s="162">
        <f t="shared" si="66"/>
        <v>47027</v>
      </c>
      <c r="BI58" s="162">
        <f t="shared" si="66"/>
        <v>47058</v>
      </c>
      <c r="BJ58" s="162">
        <f t="shared" si="66"/>
        <v>47088</v>
      </c>
      <c r="BK58" s="162">
        <f t="shared" si="66"/>
        <v>47119</v>
      </c>
      <c r="BL58" s="162">
        <f t="shared" si="66"/>
        <v>47150</v>
      </c>
      <c r="BM58" s="162">
        <f t="shared" si="66"/>
        <v>47178</v>
      </c>
      <c r="BN58" s="162">
        <f t="shared" si="66"/>
        <v>47209</v>
      </c>
      <c r="BO58" s="162">
        <f t="shared" si="66"/>
        <v>47239</v>
      </c>
      <c r="BP58" s="162">
        <f t="shared" ref="BP58:CH58" si="67">BP$4</f>
        <v>47270</v>
      </c>
      <c r="BQ58" s="162">
        <f t="shared" si="67"/>
        <v>47300</v>
      </c>
      <c r="BR58" s="162">
        <f t="shared" si="67"/>
        <v>47331</v>
      </c>
      <c r="BS58" s="162">
        <f t="shared" si="67"/>
        <v>47362</v>
      </c>
      <c r="BT58" s="162">
        <f t="shared" si="67"/>
        <v>47392</v>
      </c>
      <c r="BU58" s="162">
        <f t="shared" si="67"/>
        <v>47423</v>
      </c>
      <c r="BV58" s="162">
        <f t="shared" si="67"/>
        <v>47453</v>
      </c>
      <c r="BW58" s="162">
        <f t="shared" si="67"/>
        <v>47484</v>
      </c>
      <c r="BX58" s="162">
        <f t="shared" si="67"/>
        <v>47515</v>
      </c>
      <c r="BY58" s="162">
        <f t="shared" si="67"/>
        <v>47543</v>
      </c>
      <c r="BZ58" s="162">
        <f t="shared" si="67"/>
        <v>47574</v>
      </c>
      <c r="CA58" s="162">
        <f t="shared" si="67"/>
        <v>47604</v>
      </c>
      <c r="CB58" s="162">
        <f t="shared" si="67"/>
        <v>47635</v>
      </c>
      <c r="CC58" s="162">
        <f t="shared" si="67"/>
        <v>47665</v>
      </c>
      <c r="CD58" s="162">
        <f t="shared" si="67"/>
        <v>47696</v>
      </c>
      <c r="CE58" s="162">
        <f t="shared" si="67"/>
        <v>47727</v>
      </c>
      <c r="CF58" s="162">
        <f t="shared" si="67"/>
        <v>47757</v>
      </c>
      <c r="CG58" s="162">
        <f t="shared" si="67"/>
        <v>47788</v>
      </c>
      <c r="CH58" s="163">
        <f t="shared" si="67"/>
        <v>47818</v>
      </c>
    </row>
    <row r="59" spans="1:86" ht="15" customHeight="1" x14ac:dyDescent="0.25">
      <c r="A59" s="606"/>
      <c r="B59" s="14" t="str">
        <f t="shared" ref="B59:B72" si="68">B41</f>
        <v>Air Comp</v>
      </c>
      <c r="C59" s="25">
        <f>((C5*0.5)-C41)*C78*C93*C$2</f>
        <v>0</v>
      </c>
      <c r="D59" s="25">
        <f>((D5*0.5)+C23-D41)*D78*D93*D$2</f>
        <v>0</v>
      </c>
      <c r="E59" s="25">
        <f t="shared" ref="E59:BP59" si="69">((E5*0.5)+D23-E41)*E78*E93*E$2</f>
        <v>0</v>
      </c>
      <c r="F59" s="25">
        <f t="shared" si="69"/>
        <v>0</v>
      </c>
      <c r="G59" s="25">
        <f t="shared" si="69"/>
        <v>0</v>
      </c>
      <c r="H59" s="25">
        <f t="shared" si="69"/>
        <v>497.21429324572199</v>
      </c>
      <c r="I59" s="25">
        <f t="shared" si="69"/>
        <v>968.85592550828642</v>
      </c>
      <c r="J59" s="25">
        <f t="shared" si="69"/>
        <v>1335.6081533966733</v>
      </c>
      <c r="K59" s="25">
        <f t="shared" si="69"/>
        <v>2291.1203899881061</v>
      </c>
      <c r="L59" s="25">
        <f t="shared" si="69"/>
        <v>1678.9364834561511</v>
      </c>
      <c r="M59" s="25">
        <f t="shared" si="69"/>
        <v>1649.9292990586623</v>
      </c>
      <c r="N59" s="25">
        <f t="shared" si="69"/>
        <v>2304.8420850647612</v>
      </c>
      <c r="O59" s="25">
        <f t="shared" si="69"/>
        <v>3021.3898461358995</v>
      </c>
      <c r="P59" s="25">
        <f t="shared" si="69"/>
        <v>2784.6683695452748</v>
      </c>
      <c r="Q59" s="25">
        <f t="shared" si="69"/>
        <v>3114.5066951058925</v>
      </c>
      <c r="R59" s="25">
        <f t="shared" si="69"/>
        <v>2959.6581782862504</v>
      </c>
      <c r="S59" s="25">
        <f t="shared" si="69"/>
        <v>3327.1822073223202</v>
      </c>
      <c r="T59" s="25">
        <f t="shared" si="69"/>
        <v>592.76222034323416</v>
      </c>
      <c r="U59" s="25">
        <f t="shared" si="69"/>
        <v>589.07940888034284</v>
      </c>
      <c r="V59" s="25">
        <f t="shared" si="69"/>
        <v>597.7055907941542</v>
      </c>
      <c r="W59" s="25">
        <f t="shared" si="69"/>
        <v>580.1599541086257</v>
      </c>
      <c r="X59" s="25">
        <f t="shared" si="69"/>
        <v>328.86647424052779</v>
      </c>
      <c r="Y59" s="25">
        <f t="shared" si="69"/>
        <v>323.09327869483178</v>
      </c>
      <c r="Z59" s="25">
        <f t="shared" si="69"/>
        <v>307.31105533937688</v>
      </c>
      <c r="AA59" s="25">
        <f t="shared" si="69"/>
        <v>305.06268127004836</v>
      </c>
      <c r="AB59" s="25">
        <f t="shared" si="69"/>
        <v>282.66743372606561</v>
      </c>
      <c r="AC59" s="25">
        <f t="shared" si="69"/>
        <v>322.36129524130541</v>
      </c>
      <c r="AD59" s="25">
        <f t="shared" si="69"/>
        <v>303.37965339144222</v>
      </c>
      <c r="AE59" s="25">
        <f t="shared" si="69"/>
        <v>337.07575019937229</v>
      </c>
      <c r="AF59" s="25">
        <f t="shared" si="69"/>
        <v>592.76222034323416</v>
      </c>
      <c r="AG59" s="25">
        <f t="shared" si="69"/>
        <v>589.07940888034284</v>
      </c>
      <c r="AH59" s="25">
        <f t="shared" si="69"/>
        <v>597.7055907941542</v>
      </c>
      <c r="AI59" s="25">
        <f t="shared" si="69"/>
        <v>580.1599541086257</v>
      </c>
      <c r="AJ59" s="25">
        <f t="shared" si="69"/>
        <v>328.86647424052779</v>
      </c>
      <c r="AK59" s="25">
        <f t="shared" si="69"/>
        <v>323.09327869483178</v>
      </c>
      <c r="AL59" s="25">
        <f t="shared" si="69"/>
        <v>307.31105533937688</v>
      </c>
      <c r="AM59" s="25">
        <f t="shared" si="69"/>
        <v>305.06268127004836</v>
      </c>
      <c r="AN59" s="25">
        <f t="shared" si="69"/>
        <v>282.66743372606561</v>
      </c>
      <c r="AO59" s="25">
        <f t="shared" si="69"/>
        <v>322.36129524130541</v>
      </c>
      <c r="AP59" s="25">
        <f t="shared" si="69"/>
        <v>303.37965339144222</v>
      </c>
      <c r="AQ59" s="25">
        <f t="shared" si="69"/>
        <v>337.07575019937229</v>
      </c>
      <c r="AR59" s="25">
        <f t="shared" si="69"/>
        <v>592.76222034323416</v>
      </c>
      <c r="AS59" s="25">
        <f t="shared" si="69"/>
        <v>589.07940888034284</v>
      </c>
      <c r="AT59" s="25">
        <f t="shared" si="69"/>
        <v>597.7055907941542</v>
      </c>
      <c r="AU59" s="25">
        <f t="shared" si="69"/>
        <v>580.1599541086257</v>
      </c>
      <c r="AV59" s="25">
        <f t="shared" si="69"/>
        <v>328.86647424052779</v>
      </c>
      <c r="AW59" s="25">
        <f t="shared" si="69"/>
        <v>323.09327869483178</v>
      </c>
      <c r="AX59" s="25">
        <f t="shared" si="69"/>
        <v>307.31105533937688</v>
      </c>
      <c r="AY59" s="25">
        <f t="shared" si="69"/>
        <v>305.06268127004836</v>
      </c>
      <c r="AZ59" s="25">
        <f t="shared" si="69"/>
        <v>282.66743372606561</v>
      </c>
      <c r="BA59" s="25">
        <f t="shared" si="69"/>
        <v>322.36129524130541</v>
      </c>
      <c r="BB59" s="25">
        <f t="shared" si="69"/>
        <v>303.37965339144222</v>
      </c>
      <c r="BC59" s="25">
        <f t="shared" si="69"/>
        <v>337.07575019937229</v>
      </c>
      <c r="BD59" s="25">
        <f t="shared" si="69"/>
        <v>592.76222034323416</v>
      </c>
      <c r="BE59" s="25">
        <f t="shared" si="69"/>
        <v>589.07940888034284</v>
      </c>
      <c r="BF59" s="25">
        <f t="shared" si="69"/>
        <v>597.7055907941542</v>
      </c>
      <c r="BG59" s="25">
        <f t="shared" si="69"/>
        <v>580.1599541086257</v>
      </c>
      <c r="BH59" s="25">
        <f t="shared" si="69"/>
        <v>328.86647424052779</v>
      </c>
      <c r="BI59" s="25">
        <f t="shared" si="69"/>
        <v>323.09327869483178</v>
      </c>
      <c r="BJ59" s="25">
        <f t="shared" si="69"/>
        <v>307.31105533937688</v>
      </c>
      <c r="BK59" s="25">
        <f t="shared" si="69"/>
        <v>305.06268127004836</v>
      </c>
      <c r="BL59" s="25">
        <f t="shared" si="69"/>
        <v>282.66743372606561</v>
      </c>
      <c r="BM59" s="25">
        <f t="shared" si="69"/>
        <v>322.36129524130541</v>
      </c>
      <c r="BN59" s="25">
        <f t="shared" si="69"/>
        <v>303.37965339144222</v>
      </c>
      <c r="BO59" s="25">
        <f t="shared" si="69"/>
        <v>337.07575019937229</v>
      </c>
      <c r="BP59" s="25">
        <f t="shared" si="69"/>
        <v>592.76222034323416</v>
      </c>
      <c r="BQ59" s="25">
        <f t="shared" ref="BQ59:CH59" si="70">((BQ5*0.5)+BP23-BQ41)*BQ78*BQ93*BQ$2</f>
        <v>589.07940888034284</v>
      </c>
      <c r="BR59" s="25">
        <f t="shared" si="70"/>
        <v>597.7055907941542</v>
      </c>
      <c r="BS59" s="25">
        <f t="shared" si="70"/>
        <v>580.1599541086257</v>
      </c>
      <c r="BT59" s="25">
        <f t="shared" si="70"/>
        <v>328.86647424052779</v>
      </c>
      <c r="BU59" s="25">
        <f t="shared" si="70"/>
        <v>323.09327869483178</v>
      </c>
      <c r="BV59" s="25">
        <f t="shared" si="70"/>
        <v>307.31105533937688</v>
      </c>
      <c r="BW59" s="25">
        <f t="shared" si="70"/>
        <v>305.06268127004836</v>
      </c>
      <c r="BX59" s="25">
        <f t="shared" si="70"/>
        <v>282.66743372606561</v>
      </c>
      <c r="BY59" s="25">
        <f t="shared" si="70"/>
        <v>322.36129524130541</v>
      </c>
      <c r="BZ59" s="25">
        <f t="shared" si="70"/>
        <v>303.37965339144222</v>
      </c>
      <c r="CA59" s="25">
        <f t="shared" si="70"/>
        <v>337.07575019937229</v>
      </c>
      <c r="CB59" s="25">
        <f t="shared" si="70"/>
        <v>592.76222034323416</v>
      </c>
      <c r="CC59" s="25">
        <f t="shared" si="70"/>
        <v>589.07940888034284</v>
      </c>
      <c r="CD59" s="25">
        <f t="shared" si="70"/>
        <v>597.7055907941542</v>
      </c>
      <c r="CE59" s="25">
        <f t="shared" si="70"/>
        <v>580.1599541086257</v>
      </c>
      <c r="CF59" s="25">
        <f t="shared" si="70"/>
        <v>328.86647424052779</v>
      </c>
      <c r="CG59" s="25">
        <f t="shared" si="70"/>
        <v>323.09327869483178</v>
      </c>
      <c r="CH59" s="28">
        <f t="shared" si="70"/>
        <v>307.31105533937688</v>
      </c>
    </row>
    <row r="60" spans="1:86" ht="15.75" x14ac:dyDescent="0.25">
      <c r="A60" s="606"/>
      <c r="B60" s="14" t="str">
        <f t="shared" si="68"/>
        <v>Building Shell</v>
      </c>
      <c r="C60" s="25">
        <f t="shared" ref="C60:C71" si="71">((C6*0.5)-C42)*C79*C94*C$2</f>
        <v>0</v>
      </c>
      <c r="D60" s="25">
        <f t="shared" ref="D60:BO60" si="72">((D6*0.5)+C24-D42)*D79*D94*D$2</f>
        <v>0</v>
      </c>
      <c r="E60" s="25">
        <f t="shared" si="72"/>
        <v>0</v>
      </c>
      <c r="F60" s="25">
        <f t="shared" si="72"/>
        <v>0</v>
      </c>
      <c r="G60" s="25">
        <f t="shared" si="72"/>
        <v>0</v>
      </c>
      <c r="H60" s="25">
        <f t="shared" si="72"/>
        <v>0</v>
      </c>
      <c r="I60" s="25">
        <f t="shared" si="72"/>
        <v>0</v>
      </c>
      <c r="J60" s="25">
        <f t="shared" si="72"/>
        <v>0</v>
      </c>
      <c r="K60" s="25">
        <f t="shared" si="72"/>
        <v>0</v>
      </c>
      <c r="L60" s="25">
        <f t="shared" si="72"/>
        <v>0</v>
      </c>
      <c r="M60" s="25">
        <f t="shared" si="72"/>
        <v>0</v>
      </c>
      <c r="N60" s="25">
        <f t="shared" si="72"/>
        <v>0</v>
      </c>
      <c r="O60" s="25">
        <f t="shared" si="72"/>
        <v>0</v>
      </c>
      <c r="P60" s="25">
        <f t="shared" si="72"/>
        <v>0</v>
      </c>
      <c r="Q60" s="25">
        <f t="shared" si="72"/>
        <v>0</v>
      </c>
      <c r="R60" s="25">
        <f t="shared" si="72"/>
        <v>0</v>
      </c>
      <c r="S60" s="25">
        <f t="shared" si="72"/>
        <v>0</v>
      </c>
      <c r="T60" s="25">
        <f t="shared" si="72"/>
        <v>0</v>
      </c>
      <c r="U60" s="25">
        <f t="shared" si="72"/>
        <v>0</v>
      </c>
      <c r="V60" s="25">
        <f t="shared" si="72"/>
        <v>0</v>
      </c>
      <c r="W60" s="25">
        <f t="shared" si="72"/>
        <v>0</v>
      </c>
      <c r="X60" s="25">
        <f t="shared" si="72"/>
        <v>0</v>
      </c>
      <c r="Y60" s="25">
        <f t="shared" si="72"/>
        <v>0</v>
      </c>
      <c r="Z60" s="25">
        <f t="shared" si="72"/>
        <v>0</v>
      </c>
      <c r="AA60" s="25">
        <f t="shared" si="72"/>
        <v>0</v>
      </c>
      <c r="AB60" s="25">
        <f t="shared" si="72"/>
        <v>0</v>
      </c>
      <c r="AC60" s="25">
        <f t="shared" si="72"/>
        <v>0</v>
      </c>
      <c r="AD60" s="25">
        <f t="shared" si="72"/>
        <v>0</v>
      </c>
      <c r="AE60" s="25">
        <f t="shared" si="72"/>
        <v>0</v>
      </c>
      <c r="AF60" s="25">
        <f t="shared" si="72"/>
        <v>0</v>
      </c>
      <c r="AG60" s="25">
        <f t="shared" si="72"/>
        <v>0</v>
      </c>
      <c r="AH60" s="25">
        <f t="shared" si="72"/>
        <v>0</v>
      </c>
      <c r="AI60" s="25">
        <f t="shared" si="72"/>
        <v>0</v>
      </c>
      <c r="AJ60" s="25">
        <f t="shared" si="72"/>
        <v>0</v>
      </c>
      <c r="AK60" s="25">
        <f t="shared" si="72"/>
        <v>0</v>
      </c>
      <c r="AL60" s="25">
        <f t="shared" si="72"/>
        <v>0</v>
      </c>
      <c r="AM60" s="25">
        <f t="shared" si="72"/>
        <v>0</v>
      </c>
      <c r="AN60" s="25">
        <f t="shared" si="72"/>
        <v>0</v>
      </c>
      <c r="AO60" s="25">
        <f t="shared" si="72"/>
        <v>0</v>
      </c>
      <c r="AP60" s="25">
        <f t="shared" si="72"/>
        <v>0</v>
      </c>
      <c r="AQ60" s="25">
        <f t="shared" si="72"/>
        <v>0</v>
      </c>
      <c r="AR60" s="25">
        <f t="shared" si="72"/>
        <v>0</v>
      </c>
      <c r="AS60" s="25">
        <f t="shared" si="72"/>
        <v>0</v>
      </c>
      <c r="AT60" s="25">
        <f t="shared" si="72"/>
        <v>0</v>
      </c>
      <c r="AU60" s="25">
        <f t="shared" si="72"/>
        <v>0</v>
      </c>
      <c r="AV60" s="25">
        <f t="shared" si="72"/>
        <v>0</v>
      </c>
      <c r="AW60" s="25">
        <f t="shared" si="72"/>
        <v>0</v>
      </c>
      <c r="AX60" s="25">
        <f t="shared" si="72"/>
        <v>0</v>
      </c>
      <c r="AY60" s="25">
        <f t="shared" si="72"/>
        <v>0</v>
      </c>
      <c r="AZ60" s="25">
        <f t="shared" si="72"/>
        <v>0</v>
      </c>
      <c r="BA60" s="25">
        <f t="shared" si="72"/>
        <v>0</v>
      </c>
      <c r="BB60" s="25">
        <f t="shared" si="72"/>
        <v>0</v>
      </c>
      <c r="BC60" s="25">
        <f t="shared" si="72"/>
        <v>0</v>
      </c>
      <c r="BD60" s="25">
        <f t="shared" si="72"/>
        <v>0</v>
      </c>
      <c r="BE60" s="25">
        <f t="shared" si="72"/>
        <v>0</v>
      </c>
      <c r="BF60" s="25">
        <f t="shared" si="72"/>
        <v>0</v>
      </c>
      <c r="BG60" s="25">
        <f t="shared" si="72"/>
        <v>0</v>
      </c>
      <c r="BH60" s="25">
        <f t="shared" si="72"/>
        <v>0</v>
      </c>
      <c r="BI60" s="25">
        <f t="shared" si="72"/>
        <v>0</v>
      </c>
      <c r="BJ60" s="25">
        <f t="shared" si="72"/>
        <v>0</v>
      </c>
      <c r="BK60" s="25">
        <f t="shared" si="72"/>
        <v>0</v>
      </c>
      <c r="BL60" s="25">
        <f t="shared" si="72"/>
        <v>0</v>
      </c>
      <c r="BM60" s="25">
        <f t="shared" si="72"/>
        <v>0</v>
      </c>
      <c r="BN60" s="25">
        <f t="shared" si="72"/>
        <v>0</v>
      </c>
      <c r="BO60" s="25">
        <f t="shared" si="72"/>
        <v>0</v>
      </c>
      <c r="BP60" s="25">
        <f t="shared" ref="BP60:CH60" si="73">((BP6*0.5)+BO24-BP42)*BP79*BP94*BP$2</f>
        <v>0</v>
      </c>
      <c r="BQ60" s="25">
        <f t="shared" si="73"/>
        <v>0</v>
      </c>
      <c r="BR60" s="25">
        <f t="shared" si="73"/>
        <v>0</v>
      </c>
      <c r="BS60" s="25">
        <f t="shared" si="73"/>
        <v>0</v>
      </c>
      <c r="BT60" s="25">
        <f t="shared" si="73"/>
        <v>0</v>
      </c>
      <c r="BU60" s="25">
        <f t="shared" si="73"/>
        <v>0</v>
      </c>
      <c r="BV60" s="25">
        <f t="shared" si="73"/>
        <v>0</v>
      </c>
      <c r="BW60" s="25">
        <f t="shared" si="73"/>
        <v>0</v>
      </c>
      <c r="BX60" s="25">
        <f t="shared" si="73"/>
        <v>0</v>
      </c>
      <c r="BY60" s="25">
        <f t="shared" si="73"/>
        <v>0</v>
      </c>
      <c r="BZ60" s="25">
        <f t="shared" si="73"/>
        <v>0</v>
      </c>
      <c r="CA60" s="25">
        <f t="shared" si="73"/>
        <v>0</v>
      </c>
      <c r="CB60" s="25">
        <f t="shared" si="73"/>
        <v>0</v>
      </c>
      <c r="CC60" s="25">
        <f t="shared" si="73"/>
        <v>0</v>
      </c>
      <c r="CD60" s="25">
        <f t="shared" si="73"/>
        <v>0</v>
      </c>
      <c r="CE60" s="25">
        <f t="shared" si="73"/>
        <v>0</v>
      </c>
      <c r="CF60" s="25">
        <f t="shared" si="73"/>
        <v>0</v>
      </c>
      <c r="CG60" s="25">
        <f t="shared" si="73"/>
        <v>0</v>
      </c>
      <c r="CH60" s="28">
        <f t="shared" si="73"/>
        <v>0</v>
      </c>
    </row>
    <row r="61" spans="1:86" ht="15.75" x14ac:dyDescent="0.25">
      <c r="A61" s="606"/>
      <c r="B61" s="14" t="str">
        <f t="shared" si="68"/>
        <v>Cooking</v>
      </c>
      <c r="C61" s="25">
        <f t="shared" si="71"/>
        <v>0</v>
      </c>
      <c r="D61" s="25">
        <f t="shared" ref="D61:BO61" si="74">((D7*0.5)+C25-D43)*D80*D95*D$2</f>
        <v>0</v>
      </c>
      <c r="E61" s="25">
        <f t="shared" si="74"/>
        <v>0</v>
      </c>
      <c r="F61" s="25">
        <f t="shared" si="74"/>
        <v>0</v>
      </c>
      <c r="G61" s="25">
        <f t="shared" si="74"/>
        <v>0</v>
      </c>
      <c r="H61" s="25">
        <f t="shared" si="74"/>
        <v>0</v>
      </c>
      <c r="I61" s="25">
        <f t="shared" si="74"/>
        <v>0</v>
      </c>
      <c r="J61" s="25">
        <f t="shared" si="74"/>
        <v>0</v>
      </c>
      <c r="K61" s="25">
        <f t="shared" si="74"/>
        <v>0</v>
      </c>
      <c r="L61" s="25">
        <f t="shared" si="74"/>
        <v>0</v>
      </c>
      <c r="M61" s="25">
        <f t="shared" si="74"/>
        <v>0</v>
      </c>
      <c r="N61" s="25">
        <f t="shared" si="74"/>
        <v>0</v>
      </c>
      <c r="O61" s="25">
        <f t="shared" si="74"/>
        <v>0</v>
      </c>
      <c r="P61" s="25">
        <f t="shared" si="74"/>
        <v>0</v>
      </c>
      <c r="Q61" s="25">
        <f t="shared" si="74"/>
        <v>0</v>
      </c>
      <c r="R61" s="25">
        <f t="shared" si="74"/>
        <v>0</v>
      </c>
      <c r="S61" s="25">
        <f t="shared" si="74"/>
        <v>0</v>
      </c>
      <c r="T61" s="25">
        <f t="shared" si="74"/>
        <v>0</v>
      </c>
      <c r="U61" s="25">
        <f t="shared" si="74"/>
        <v>0</v>
      </c>
      <c r="V61" s="25">
        <f t="shared" si="74"/>
        <v>0</v>
      </c>
      <c r="W61" s="25">
        <f t="shared" si="74"/>
        <v>0</v>
      </c>
      <c r="X61" s="25">
        <f t="shared" si="74"/>
        <v>0</v>
      </c>
      <c r="Y61" s="25">
        <f t="shared" si="74"/>
        <v>0</v>
      </c>
      <c r="Z61" s="25">
        <f t="shared" si="74"/>
        <v>0</v>
      </c>
      <c r="AA61" s="25">
        <f t="shared" si="74"/>
        <v>0</v>
      </c>
      <c r="AB61" s="25">
        <f t="shared" si="74"/>
        <v>0</v>
      </c>
      <c r="AC61" s="25">
        <f t="shared" si="74"/>
        <v>0</v>
      </c>
      <c r="AD61" s="25">
        <f t="shared" si="74"/>
        <v>0</v>
      </c>
      <c r="AE61" s="25">
        <f t="shared" si="74"/>
        <v>0</v>
      </c>
      <c r="AF61" s="25">
        <f t="shared" si="74"/>
        <v>0</v>
      </c>
      <c r="AG61" s="25">
        <f t="shared" si="74"/>
        <v>0</v>
      </c>
      <c r="AH61" s="25">
        <f t="shared" si="74"/>
        <v>0</v>
      </c>
      <c r="AI61" s="25">
        <f t="shared" si="74"/>
        <v>0</v>
      </c>
      <c r="AJ61" s="25">
        <f t="shared" si="74"/>
        <v>0</v>
      </c>
      <c r="AK61" s="25">
        <f t="shared" si="74"/>
        <v>0</v>
      </c>
      <c r="AL61" s="25">
        <f t="shared" si="74"/>
        <v>0</v>
      </c>
      <c r="AM61" s="25">
        <f t="shared" si="74"/>
        <v>0</v>
      </c>
      <c r="AN61" s="25">
        <f t="shared" si="74"/>
        <v>0</v>
      </c>
      <c r="AO61" s="25">
        <f t="shared" si="74"/>
        <v>0</v>
      </c>
      <c r="AP61" s="25">
        <f t="shared" si="74"/>
        <v>0</v>
      </c>
      <c r="AQ61" s="25">
        <f t="shared" si="74"/>
        <v>0</v>
      </c>
      <c r="AR61" s="25">
        <f t="shared" si="74"/>
        <v>0</v>
      </c>
      <c r="AS61" s="25">
        <f t="shared" si="74"/>
        <v>0</v>
      </c>
      <c r="AT61" s="25">
        <f t="shared" si="74"/>
        <v>0</v>
      </c>
      <c r="AU61" s="25">
        <f t="shared" si="74"/>
        <v>0</v>
      </c>
      <c r="AV61" s="25">
        <f t="shared" si="74"/>
        <v>0</v>
      </c>
      <c r="AW61" s="25">
        <f t="shared" si="74"/>
        <v>0</v>
      </c>
      <c r="AX61" s="25">
        <f t="shared" si="74"/>
        <v>0</v>
      </c>
      <c r="AY61" s="25">
        <f t="shared" si="74"/>
        <v>0</v>
      </c>
      <c r="AZ61" s="25">
        <f t="shared" si="74"/>
        <v>0</v>
      </c>
      <c r="BA61" s="25">
        <f t="shared" si="74"/>
        <v>0</v>
      </c>
      <c r="BB61" s="25">
        <f t="shared" si="74"/>
        <v>0</v>
      </c>
      <c r="BC61" s="25">
        <f t="shared" si="74"/>
        <v>0</v>
      </c>
      <c r="BD61" s="25">
        <f t="shared" si="74"/>
        <v>0</v>
      </c>
      <c r="BE61" s="25">
        <f t="shared" si="74"/>
        <v>0</v>
      </c>
      <c r="BF61" s="25">
        <f t="shared" si="74"/>
        <v>0</v>
      </c>
      <c r="BG61" s="25">
        <f t="shared" si="74"/>
        <v>0</v>
      </c>
      <c r="BH61" s="25">
        <f t="shared" si="74"/>
        <v>0</v>
      </c>
      <c r="BI61" s="25">
        <f t="shared" si="74"/>
        <v>0</v>
      </c>
      <c r="BJ61" s="25">
        <f t="shared" si="74"/>
        <v>0</v>
      </c>
      <c r="BK61" s="25">
        <f t="shared" si="74"/>
        <v>0</v>
      </c>
      <c r="BL61" s="25">
        <f t="shared" si="74"/>
        <v>0</v>
      </c>
      <c r="BM61" s="25">
        <f t="shared" si="74"/>
        <v>0</v>
      </c>
      <c r="BN61" s="25">
        <f t="shared" si="74"/>
        <v>0</v>
      </c>
      <c r="BO61" s="25">
        <f t="shared" si="74"/>
        <v>0</v>
      </c>
      <c r="BP61" s="25">
        <f t="shared" ref="BP61:CH61" si="75">((BP7*0.5)+BO25-BP43)*BP80*BP95*BP$2</f>
        <v>0</v>
      </c>
      <c r="BQ61" s="25">
        <f t="shared" si="75"/>
        <v>0</v>
      </c>
      <c r="BR61" s="25">
        <f t="shared" si="75"/>
        <v>0</v>
      </c>
      <c r="BS61" s="25">
        <f t="shared" si="75"/>
        <v>0</v>
      </c>
      <c r="BT61" s="25">
        <f t="shared" si="75"/>
        <v>0</v>
      </c>
      <c r="BU61" s="25">
        <f t="shared" si="75"/>
        <v>0</v>
      </c>
      <c r="BV61" s="25">
        <f t="shared" si="75"/>
        <v>0</v>
      </c>
      <c r="BW61" s="25">
        <f t="shared" si="75"/>
        <v>0</v>
      </c>
      <c r="BX61" s="25">
        <f t="shared" si="75"/>
        <v>0</v>
      </c>
      <c r="BY61" s="25">
        <f t="shared" si="75"/>
        <v>0</v>
      </c>
      <c r="BZ61" s="25">
        <f t="shared" si="75"/>
        <v>0</v>
      </c>
      <c r="CA61" s="25">
        <f t="shared" si="75"/>
        <v>0</v>
      </c>
      <c r="CB61" s="25">
        <f t="shared" si="75"/>
        <v>0</v>
      </c>
      <c r="CC61" s="25">
        <f t="shared" si="75"/>
        <v>0</v>
      </c>
      <c r="CD61" s="25">
        <f t="shared" si="75"/>
        <v>0</v>
      </c>
      <c r="CE61" s="25">
        <f t="shared" si="75"/>
        <v>0</v>
      </c>
      <c r="CF61" s="25">
        <f t="shared" si="75"/>
        <v>0</v>
      </c>
      <c r="CG61" s="25">
        <f t="shared" si="75"/>
        <v>0</v>
      </c>
      <c r="CH61" s="28">
        <f t="shared" si="75"/>
        <v>0</v>
      </c>
    </row>
    <row r="62" spans="1:86" ht="15.75" x14ac:dyDescent="0.25">
      <c r="A62" s="606"/>
      <c r="B62" s="14" t="str">
        <f t="shared" si="68"/>
        <v>Cooling</v>
      </c>
      <c r="C62" s="25">
        <f t="shared" si="71"/>
        <v>0</v>
      </c>
      <c r="D62" s="25">
        <f t="shared" ref="D62:BO62" si="76">((D8*0.5)+C26-D44)*D81*D96*D$2</f>
        <v>3.1604198247221257E-2</v>
      </c>
      <c r="E62" s="25">
        <f t="shared" si="76"/>
        <v>1.89541446365452</v>
      </c>
      <c r="F62" s="25">
        <f t="shared" si="76"/>
        <v>7.251034104468606</v>
      </c>
      <c r="G62" s="25">
        <f t="shared" si="76"/>
        <v>161.02619905589765</v>
      </c>
      <c r="H62" s="25">
        <f t="shared" si="76"/>
        <v>3038.5022172080398</v>
      </c>
      <c r="I62" s="25">
        <f t="shared" si="76"/>
        <v>5242.4183219227571</v>
      </c>
      <c r="J62" s="25">
        <f t="shared" si="76"/>
        <v>5336.9770783109552</v>
      </c>
      <c r="K62" s="25">
        <f t="shared" si="76"/>
        <v>3396.9973636316572</v>
      </c>
      <c r="L62" s="25">
        <f t="shared" si="76"/>
        <v>403.40092848522215</v>
      </c>
      <c r="M62" s="25">
        <f t="shared" si="76"/>
        <v>149.82638563819916</v>
      </c>
      <c r="N62" s="25">
        <f t="shared" si="76"/>
        <v>3.4036690372324707</v>
      </c>
      <c r="O62" s="25">
        <f t="shared" si="76"/>
        <v>0.40762354144755075</v>
      </c>
      <c r="P62" s="25">
        <f t="shared" si="76"/>
        <v>16.758659228556294</v>
      </c>
      <c r="Q62" s="25">
        <f t="shared" si="76"/>
        <v>502.53774585241609</v>
      </c>
      <c r="R62" s="25">
        <f t="shared" si="76"/>
        <v>1922.4915731268939</v>
      </c>
      <c r="S62" s="25">
        <f t="shared" si="76"/>
        <v>6949.8139704767755</v>
      </c>
      <c r="T62" s="25">
        <f t="shared" si="76"/>
        <v>18057.921156558536</v>
      </c>
      <c r="U62" s="25">
        <f t="shared" si="76"/>
        <v>22363.054662532893</v>
      </c>
      <c r="V62" s="25">
        <f t="shared" si="76"/>
        <v>21922.818702692126</v>
      </c>
      <c r="W62" s="25">
        <f t="shared" si="76"/>
        <v>9560.6784337533318</v>
      </c>
      <c r="X62" s="25">
        <f t="shared" si="76"/>
        <v>859.18926865774438</v>
      </c>
      <c r="Y62" s="25">
        <f t="shared" si="76"/>
        <v>211.71972225822202</v>
      </c>
      <c r="Z62" s="25">
        <f t="shared" si="76"/>
        <v>2.1215431580462729</v>
      </c>
      <c r="AA62" s="25">
        <f t="shared" si="76"/>
        <v>0.18037811713446389</v>
      </c>
      <c r="AB62" s="25">
        <f t="shared" si="76"/>
        <v>7.5421644805887338</v>
      </c>
      <c r="AC62" s="25">
        <f t="shared" si="76"/>
        <v>227.3105910596463</v>
      </c>
      <c r="AD62" s="25">
        <f t="shared" si="76"/>
        <v>872.07147900560972</v>
      </c>
      <c r="AE62" s="25">
        <f t="shared" si="76"/>
        <v>3062.4395834204556</v>
      </c>
      <c r="AF62" s="25">
        <f t="shared" si="76"/>
        <v>18057.921156558536</v>
      </c>
      <c r="AG62" s="25">
        <f t="shared" si="76"/>
        <v>22363.054662532893</v>
      </c>
      <c r="AH62" s="25">
        <f t="shared" si="76"/>
        <v>21922.818702692126</v>
      </c>
      <c r="AI62" s="25">
        <f t="shared" si="76"/>
        <v>9560.6784337533318</v>
      </c>
      <c r="AJ62" s="25">
        <f t="shared" si="76"/>
        <v>859.18926865774438</v>
      </c>
      <c r="AK62" s="25">
        <f t="shared" si="76"/>
        <v>211.71972225822202</v>
      </c>
      <c r="AL62" s="25">
        <f t="shared" si="76"/>
        <v>2.1215431580462729</v>
      </c>
      <c r="AM62" s="25">
        <f t="shared" si="76"/>
        <v>0.18037811713446389</v>
      </c>
      <c r="AN62" s="25">
        <f t="shared" si="76"/>
        <v>7.5421644805887338</v>
      </c>
      <c r="AO62" s="25">
        <f t="shared" si="76"/>
        <v>227.3105910596463</v>
      </c>
      <c r="AP62" s="25">
        <f t="shared" si="76"/>
        <v>872.07147900560972</v>
      </c>
      <c r="AQ62" s="25">
        <f t="shared" si="76"/>
        <v>3062.4395834204556</v>
      </c>
      <c r="AR62" s="25">
        <f t="shared" si="76"/>
        <v>18057.921156558536</v>
      </c>
      <c r="AS62" s="25">
        <f t="shared" si="76"/>
        <v>22363.054662532893</v>
      </c>
      <c r="AT62" s="25">
        <f t="shared" si="76"/>
        <v>21922.818702692126</v>
      </c>
      <c r="AU62" s="25">
        <f t="shared" si="76"/>
        <v>9560.6784337533318</v>
      </c>
      <c r="AV62" s="25">
        <f t="shared" si="76"/>
        <v>859.18926865774438</v>
      </c>
      <c r="AW62" s="25">
        <f t="shared" si="76"/>
        <v>211.71972225822202</v>
      </c>
      <c r="AX62" s="25">
        <f t="shared" si="76"/>
        <v>2.1215431580462729</v>
      </c>
      <c r="AY62" s="25">
        <f t="shared" si="76"/>
        <v>0.18037811713446389</v>
      </c>
      <c r="AZ62" s="25">
        <f t="shared" si="76"/>
        <v>7.5421644805887338</v>
      </c>
      <c r="BA62" s="25">
        <f t="shared" si="76"/>
        <v>227.3105910596463</v>
      </c>
      <c r="BB62" s="25">
        <f t="shared" si="76"/>
        <v>872.07147900560972</v>
      </c>
      <c r="BC62" s="25">
        <f t="shared" si="76"/>
        <v>3062.4395834204556</v>
      </c>
      <c r="BD62" s="25">
        <f t="shared" si="76"/>
        <v>18057.921156558536</v>
      </c>
      <c r="BE62" s="25">
        <f t="shared" si="76"/>
        <v>22363.054662532893</v>
      </c>
      <c r="BF62" s="25">
        <f t="shared" si="76"/>
        <v>21922.818702692126</v>
      </c>
      <c r="BG62" s="25">
        <f t="shared" si="76"/>
        <v>9560.6784337533318</v>
      </c>
      <c r="BH62" s="25">
        <f t="shared" si="76"/>
        <v>859.18926865774438</v>
      </c>
      <c r="BI62" s="25">
        <f t="shared" si="76"/>
        <v>211.71972225822202</v>
      </c>
      <c r="BJ62" s="25">
        <f t="shared" si="76"/>
        <v>2.1215431580462729</v>
      </c>
      <c r="BK62" s="25">
        <f t="shared" si="76"/>
        <v>0.18037811713446389</v>
      </c>
      <c r="BL62" s="25">
        <f t="shared" si="76"/>
        <v>7.5421644805887338</v>
      </c>
      <c r="BM62" s="25">
        <f t="shared" si="76"/>
        <v>227.3105910596463</v>
      </c>
      <c r="BN62" s="25">
        <f t="shared" si="76"/>
        <v>872.07147900560972</v>
      </c>
      <c r="BO62" s="25">
        <f t="shared" si="76"/>
        <v>3062.4395834204556</v>
      </c>
      <c r="BP62" s="25">
        <f t="shared" ref="BP62:CH62" si="77">((BP8*0.5)+BO26-BP44)*BP81*BP96*BP$2</f>
        <v>18057.921156558536</v>
      </c>
      <c r="BQ62" s="25">
        <f t="shared" si="77"/>
        <v>22363.054662532893</v>
      </c>
      <c r="BR62" s="25">
        <f t="shared" si="77"/>
        <v>21922.818702692126</v>
      </c>
      <c r="BS62" s="25">
        <f t="shared" si="77"/>
        <v>9560.6784337533318</v>
      </c>
      <c r="BT62" s="25">
        <f t="shared" si="77"/>
        <v>859.18926865774438</v>
      </c>
      <c r="BU62" s="25">
        <f t="shared" si="77"/>
        <v>211.71972225822202</v>
      </c>
      <c r="BV62" s="25">
        <f t="shared" si="77"/>
        <v>2.1215431580462729</v>
      </c>
      <c r="BW62" s="25">
        <f t="shared" si="77"/>
        <v>0.18037811713446389</v>
      </c>
      <c r="BX62" s="25">
        <f t="shared" si="77"/>
        <v>7.5421644805887338</v>
      </c>
      <c r="BY62" s="25">
        <f t="shared" si="77"/>
        <v>227.3105910596463</v>
      </c>
      <c r="BZ62" s="25">
        <f t="shared" si="77"/>
        <v>872.07147900560972</v>
      </c>
      <c r="CA62" s="25">
        <f t="shared" si="77"/>
        <v>3062.4395834204556</v>
      </c>
      <c r="CB62" s="25">
        <f t="shared" si="77"/>
        <v>18057.921156558536</v>
      </c>
      <c r="CC62" s="25">
        <f t="shared" si="77"/>
        <v>22363.054662532893</v>
      </c>
      <c r="CD62" s="25">
        <f t="shared" si="77"/>
        <v>21922.818702692126</v>
      </c>
      <c r="CE62" s="25">
        <f t="shared" si="77"/>
        <v>9560.6784337533318</v>
      </c>
      <c r="CF62" s="25">
        <f t="shared" si="77"/>
        <v>859.18926865774438</v>
      </c>
      <c r="CG62" s="25">
        <f t="shared" si="77"/>
        <v>211.71972225822202</v>
      </c>
      <c r="CH62" s="28">
        <f t="shared" si="77"/>
        <v>2.1215431580462729</v>
      </c>
    </row>
    <row r="63" spans="1:86" ht="15.75" x14ac:dyDescent="0.25">
      <c r="A63" s="606"/>
      <c r="B63" s="14" t="str">
        <f t="shared" si="68"/>
        <v>Ext Lighting</v>
      </c>
      <c r="C63" s="25">
        <f t="shared" si="71"/>
        <v>0</v>
      </c>
      <c r="D63" s="25">
        <f t="shared" ref="D63:BO63" si="78">((D9*0.5)+C27-D45)*D82*D97*D$2</f>
        <v>0</v>
      </c>
      <c r="E63" s="25">
        <f t="shared" si="78"/>
        <v>0</v>
      </c>
      <c r="F63" s="25">
        <f t="shared" si="78"/>
        <v>0</v>
      </c>
      <c r="G63" s="25">
        <f t="shared" si="78"/>
        <v>0</v>
      </c>
      <c r="H63" s="25">
        <f t="shared" si="78"/>
        <v>0</v>
      </c>
      <c r="I63" s="25">
        <f t="shared" si="78"/>
        <v>0</v>
      </c>
      <c r="J63" s="25">
        <f t="shared" si="78"/>
        <v>0</v>
      </c>
      <c r="K63" s="25">
        <f t="shared" si="78"/>
        <v>0</v>
      </c>
      <c r="L63" s="25">
        <f t="shared" si="78"/>
        <v>0</v>
      </c>
      <c r="M63" s="25">
        <f t="shared" si="78"/>
        <v>0</v>
      </c>
      <c r="N63" s="25">
        <f t="shared" si="78"/>
        <v>0</v>
      </c>
      <c r="O63" s="25">
        <f t="shared" si="78"/>
        <v>0</v>
      </c>
      <c r="P63" s="25">
        <f t="shared" si="78"/>
        <v>0</v>
      </c>
      <c r="Q63" s="25">
        <f t="shared" si="78"/>
        <v>0</v>
      </c>
      <c r="R63" s="25">
        <f t="shared" si="78"/>
        <v>0</v>
      </c>
      <c r="S63" s="25">
        <f t="shared" si="78"/>
        <v>0</v>
      </c>
      <c r="T63" s="25">
        <f t="shared" si="78"/>
        <v>0</v>
      </c>
      <c r="U63" s="25">
        <f t="shared" si="78"/>
        <v>0</v>
      </c>
      <c r="V63" s="25">
        <f t="shared" si="78"/>
        <v>0</v>
      </c>
      <c r="W63" s="25">
        <f t="shared" si="78"/>
        <v>0</v>
      </c>
      <c r="X63" s="25">
        <f t="shared" si="78"/>
        <v>0</v>
      </c>
      <c r="Y63" s="25">
        <f t="shared" si="78"/>
        <v>0</v>
      </c>
      <c r="Z63" s="25">
        <f t="shared" si="78"/>
        <v>0</v>
      </c>
      <c r="AA63" s="25">
        <f t="shared" si="78"/>
        <v>0</v>
      </c>
      <c r="AB63" s="25">
        <f t="shared" si="78"/>
        <v>0</v>
      </c>
      <c r="AC63" s="25">
        <f t="shared" si="78"/>
        <v>0</v>
      </c>
      <c r="AD63" s="25">
        <f t="shared" si="78"/>
        <v>0</v>
      </c>
      <c r="AE63" s="25">
        <f t="shared" si="78"/>
        <v>0</v>
      </c>
      <c r="AF63" s="25">
        <f t="shared" si="78"/>
        <v>0</v>
      </c>
      <c r="AG63" s="25">
        <f t="shared" si="78"/>
        <v>0</v>
      </c>
      <c r="AH63" s="25">
        <f t="shared" si="78"/>
        <v>0</v>
      </c>
      <c r="AI63" s="25">
        <f t="shared" si="78"/>
        <v>0</v>
      </c>
      <c r="AJ63" s="25">
        <f t="shared" si="78"/>
        <v>0</v>
      </c>
      <c r="AK63" s="25">
        <f t="shared" si="78"/>
        <v>0</v>
      </c>
      <c r="AL63" s="25">
        <f t="shared" si="78"/>
        <v>0</v>
      </c>
      <c r="AM63" s="25">
        <f t="shared" si="78"/>
        <v>0</v>
      </c>
      <c r="AN63" s="25">
        <f t="shared" si="78"/>
        <v>0</v>
      </c>
      <c r="AO63" s="25">
        <f t="shared" si="78"/>
        <v>0</v>
      </c>
      <c r="AP63" s="25">
        <f t="shared" si="78"/>
        <v>0</v>
      </c>
      <c r="AQ63" s="25">
        <f t="shared" si="78"/>
        <v>0</v>
      </c>
      <c r="AR63" s="25">
        <f t="shared" si="78"/>
        <v>0</v>
      </c>
      <c r="AS63" s="25">
        <f t="shared" si="78"/>
        <v>0</v>
      </c>
      <c r="AT63" s="25">
        <f t="shared" si="78"/>
        <v>0</v>
      </c>
      <c r="AU63" s="25">
        <f t="shared" si="78"/>
        <v>0</v>
      </c>
      <c r="AV63" s="25">
        <f t="shared" si="78"/>
        <v>0</v>
      </c>
      <c r="AW63" s="25">
        <f t="shared" si="78"/>
        <v>0</v>
      </c>
      <c r="AX63" s="25">
        <f t="shared" si="78"/>
        <v>0</v>
      </c>
      <c r="AY63" s="25">
        <f t="shared" si="78"/>
        <v>0</v>
      </c>
      <c r="AZ63" s="25">
        <f t="shared" si="78"/>
        <v>0</v>
      </c>
      <c r="BA63" s="25">
        <f t="shared" si="78"/>
        <v>0</v>
      </c>
      <c r="BB63" s="25">
        <f t="shared" si="78"/>
        <v>0</v>
      </c>
      <c r="BC63" s="25">
        <f t="shared" si="78"/>
        <v>0</v>
      </c>
      <c r="BD63" s="25">
        <f t="shared" si="78"/>
        <v>0</v>
      </c>
      <c r="BE63" s="25">
        <f t="shared" si="78"/>
        <v>0</v>
      </c>
      <c r="BF63" s="25">
        <f t="shared" si="78"/>
        <v>0</v>
      </c>
      <c r="BG63" s="25">
        <f t="shared" si="78"/>
        <v>0</v>
      </c>
      <c r="BH63" s="25">
        <f t="shared" si="78"/>
        <v>0</v>
      </c>
      <c r="BI63" s="25">
        <f t="shared" si="78"/>
        <v>0</v>
      </c>
      <c r="BJ63" s="25">
        <f t="shared" si="78"/>
        <v>0</v>
      </c>
      <c r="BK63" s="25">
        <f t="shared" si="78"/>
        <v>0</v>
      </c>
      <c r="BL63" s="25">
        <f t="shared" si="78"/>
        <v>0</v>
      </c>
      <c r="BM63" s="25">
        <f t="shared" si="78"/>
        <v>0</v>
      </c>
      <c r="BN63" s="25">
        <f t="shared" si="78"/>
        <v>0</v>
      </c>
      <c r="BO63" s="25">
        <f t="shared" si="78"/>
        <v>0</v>
      </c>
      <c r="BP63" s="25">
        <f t="shared" ref="BP63:CH63" si="79">((BP9*0.5)+BO27-BP45)*BP82*BP97*BP$2</f>
        <v>0</v>
      </c>
      <c r="BQ63" s="25">
        <f t="shared" si="79"/>
        <v>0</v>
      </c>
      <c r="BR63" s="25">
        <f t="shared" si="79"/>
        <v>0</v>
      </c>
      <c r="BS63" s="25">
        <f t="shared" si="79"/>
        <v>0</v>
      </c>
      <c r="BT63" s="25">
        <f t="shared" si="79"/>
        <v>0</v>
      </c>
      <c r="BU63" s="25">
        <f t="shared" si="79"/>
        <v>0</v>
      </c>
      <c r="BV63" s="25">
        <f t="shared" si="79"/>
        <v>0</v>
      </c>
      <c r="BW63" s="25">
        <f t="shared" si="79"/>
        <v>0</v>
      </c>
      <c r="BX63" s="25">
        <f t="shared" si="79"/>
        <v>0</v>
      </c>
      <c r="BY63" s="25">
        <f t="shared" si="79"/>
        <v>0</v>
      </c>
      <c r="BZ63" s="25">
        <f t="shared" si="79"/>
        <v>0</v>
      </c>
      <c r="CA63" s="25">
        <f t="shared" si="79"/>
        <v>0</v>
      </c>
      <c r="CB63" s="25">
        <f t="shared" si="79"/>
        <v>0</v>
      </c>
      <c r="CC63" s="25">
        <f t="shared" si="79"/>
        <v>0</v>
      </c>
      <c r="CD63" s="25">
        <f t="shared" si="79"/>
        <v>0</v>
      </c>
      <c r="CE63" s="25">
        <f t="shared" si="79"/>
        <v>0</v>
      </c>
      <c r="CF63" s="25">
        <f t="shared" si="79"/>
        <v>0</v>
      </c>
      <c r="CG63" s="25">
        <f t="shared" si="79"/>
        <v>0</v>
      </c>
      <c r="CH63" s="28">
        <f t="shared" si="79"/>
        <v>0</v>
      </c>
    </row>
    <row r="64" spans="1:86" ht="15.75" x14ac:dyDescent="0.25">
      <c r="A64" s="606"/>
      <c r="B64" s="14" t="str">
        <f t="shared" si="68"/>
        <v>Heating</v>
      </c>
      <c r="C64" s="25">
        <f t="shared" si="71"/>
        <v>0</v>
      </c>
      <c r="D64" s="25">
        <f t="shared" ref="D64:BO64" si="80">((D10*0.5)+C28-D46)*D83*D98*D$2</f>
        <v>0</v>
      </c>
      <c r="E64" s="25">
        <f t="shared" si="80"/>
        <v>0</v>
      </c>
      <c r="F64" s="25">
        <f t="shared" si="80"/>
        <v>0</v>
      </c>
      <c r="G64" s="25">
        <f t="shared" si="80"/>
        <v>0</v>
      </c>
      <c r="H64" s="25">
        <f t="shared" si="80"/>
        <v>0</v>
      </c>
      <c r="I64" s="25">
        <f t="shared" si="80"/>
        <v>0</v>
      </c>
      <c r="J64" s="25">
        <f t="shared" si="80"/>
        <v>0</v>
      </c>
      <c r="K64" s="25">
        <f t="shared" si="80"/>
        <v>0</v>
      </c>
      <c r="L64" s="25">
        <f t="shared" si="80"/>
        <v>0</v>
      </c>
      <c r="M64" s="25">
        <f t="shared" si="80"/>
        <v>0</v>
      </c>
      <c r="N64" s="25">
        <f t="shared" si="80"/>
        <v>0</v>
      </c>
      <c r="O64" s="25">
        <f t="shared" si="80"/>
        <v>0</v>
      </c>
      <c r="P64" s="25">
        <f t="shared" si="80"/>
        <v>0</v>
      </c>
      <c r="Q64" s="25">
        <f t="shared" si="80"/>
        <v>0</v>
      </c>
      <c r="R64" s="25">
        <f t="shared" si="80"/>
        <v>0</v>
      </c>
      <c r="S64" s="25">
        <f t="shared" si="80"/>
        <v>0</v>
      </c>
      <c r="T64" s="25">
        <f t="shared" si="80"/>
        <v>0</v>
      </c>
      <c r="U64" s="25">
        <f t="shared" si="80"/>
        <v>0</v>
      </c>
      <c r="V64" s="25">
        <f t="shared" si="80"/>
        <v>0</v>
      </c>
      <c r="W64" s="25">
        <f t="shared" si="80"/>
        <v>0</v>
      </c>
      <c r="X64" s="25">
        <f t="shared" si="80"/>
        <v>0</v>
      </c>
      <c r="Y64" s="25">
        <f t="shared" si="80"/>
        <v>0</v>
      </c>
      <c r="Z64" s="25">
        <f t="shared" si="80"/>
        <v>0</v>
      </c>
      <c r="AA64" s="25">
        <f t="shared" si="80"/>
        <v>0</v>
      </c>
      <c r="AB64" s="25">
        <f t="shared" si="80"/>
        <v>0</v>
      </c>
      <c r="AC64" s="25">
        <f t="shared" si="80"/>
        <v>0</v>
      </c>
      <c r="AD64" s="25">
        <f t="shared" si="80"/>
        <v>0</v>
      </c>
      <c r="AE64" s="25">
        <f t="shared" si="80"/>
        <v>0</v>
      </c>
      <c r="AF64" s="25">
        <f t="shared" si="80"/>
        <v>0</v>
      </c>
      <c r="AG64" s="25">
        <f t="shared" si="80"/>
        <v>0</v>
      </c>
      <c r="AH64" s="25">
        <f t="shared" si="80"/>
        <v>0</v>
      </c>
      <c r="AI64" s="25">
        <f t="shared" si="80"/>
        <v>0</v>
      </c>
      <c r="AJ64" s="25">
        <f t="shared" si="80"/>
        <v>0</v>
      </c>
      <c r="AK64" s="25">
        <f t="shared" si="80"/>
        <v>0</v>
      </c>
      <c r="AL64" s="25">
        <f t="shared" si="80"/>
        <v>0</v>
      </c>
      <c r="AM64" s="25">
        <f t="shared" si="80"/>
        <v>0</v>
      </c>
      <c r="AN64" s="25">
        <f t="shared" si="80"/>
        <v>0</v>
      </c>
      <c r="AO64" s="25">
        <f t="shared" si="80"/>
        <v>0</v>
      </c>
      <c r="AP64" s="25">
        <f t="shared" si="80"/>
        <v>0</v>
      </c>
      <c r="AQ64" s="25">
        <f t="shared" si="80"/>
        <v>0</v>
      </c>
      <c r="AR64" s="25">
        <f t="shared" si="80"/>
        <v>0</v>
      </c>
      <c r="AS64" s="25">
        <f t="shared" si="80"/>
        <v>0</v>
      </c>
      <c r="AT64" s="25">
        <f t="shared" si="80"/>
        <v>0</v>
      </c>
      <c r="AU64" s="25">
        <f t="shared" si="80"/>
        <v>0</v>
      </c>
      <c r="AV64" s="25">
        <f t="shared" si="80"/>
        <v>0</v>
      </c>
      <c r="AW64" s="25">
        <f t="shared" si="80"/>
        <v>0</v>
      </c>
      <c r="AX64" s="25">
        <f t="shared" si="80"/>
        <v>0</v>
      </c>
      <c r="AY64" s="25">
        <f t="shared" si="80"/>
        <v>0</v>
      </c>
      <c r="AZ64" s="25">
        <f t="shared" si="80"/>
        <v>0</v>
      </c>
      <c r="BA64" s="25">
        <f t="shared" si="80"/>
        <v>0</v>
      </c>
      <c r="BB64" s="25">
        <f t="shared" si="80"/>
        <v>0</v>
      </c>
      <c r="BC64" s="25">
        <f t="shared" si="80"/>
        <v>0</v>
      </c>
      <c r="BD64" s="25">
        <f t="shared" si="80"/>
        <v>0</v>
      </c>
      <c r="BE64" s="25">
        <f t="shared" si="80"/>
        <v>0</v>
      </c>
      <c r="BF64" s="25">
        <f t="shared" si="80"/>
        <v>0</v>
      </c>
      <c r="BG64" s="25">
        <f t="shared" si="80"/>
        <v>0</v>
      </c>
      <c r="BH64" s="25">
        <f t="shared" si="80"/>
        <v>0</v>
      </c>
      <c r="BI64" s="25">
        <f t="shared" si="80"/>
        <v>0</v>
      </c>
      <c r="BJ64" s="25">
        <f t="shared" si="80"/>
        <v>0</v>
      </c>
      <c r="BK64" s="25">
        <f t="shared" si="80"/>
        <v>0</v>
      </c>
      <c r="BL64" s="25">
        <f t="shared" si="80"/>
        <v>0</v>
      </c>
      <c r="BM64" s="25">
        <f t="shared" si="80"/>
        <v>0</v>
      </c>
      <c r="BN64" s="25">
        <f t="shared" si="80"/>
        <v>0</v>
      </c>
      <c r="BO64" s="25">
        <f t="shared" si="80"/>
        <v>0</v>
      </c>
      <c r="BP64" s="25">
        <f t="shared" ref="BP64:CH64" si="81">((BP10*0.5)+BO28-BP46)*BP83*BP98*BP$2</f>
        <v>0</v>
      </c>
      <c r="BQ64" s="25">
        <f t="shared" si="81"/>
        <v>0</v>
      </c>
      <c r="BR64" s="25">
        <f t="shared" si="81"/>
        <v>0</v>
      </c>
      <c r="BS64" s="25">
        <f t="shared" si="81"/>
        <v>0</v>
      </c>
      <c r="BT64" s="25">
        <f t="shared" si="81"/>
        <v>0</v>
      </c>
      <c r="BU64" s="25">
        <f t="shared" si="81"/>
        <v>0</v>
      </c>
      <c r="BV64" s="25">
        <f t="shared" si="81"/>
        <v>0</v>
      </c>
      <c r="BW64" s="25">
        <f t="shared" si="81"/>
        <v>0</v>
      </c>
      <c r="BX64" s="25">
        <f t="shared" si="81"/>
        <v>0</v>
      </c>
      <c r="BY64" s="25">
        <f t="shared" si="81"/>
        <v>0</v>
      </c>
      <c r="BZ64" s="25">
        <f t="shared" si="81"/>
        <v>0</v>
      </c>
      <c r="CA64" s="25">
        <f t="shared" si="81"/>
        <v>0</v>
      </c>
      <c r="CB64" s="25">
        <f t="shared" si="81"/>
        <v>0</v>
      </c>
      <c r="CC64" s="25">
        <f t="shared" si="81"/>
        <v>0</v>
      </c>
      <c r="CD64" s="25">
        <f t="shared" si="81"/>
        <v>0</v>
      </c>
      <c r="CE64" s="25">
        <f t="shared" si="81"/>
        <v>0</v>
      </c>
      <c r="CF64" s="25">
        <f t="shared" si="81"/>
        <v>0</v>
      </c>
      <c r="CG64" s="25">
        <f t="shared" si="81"/>
        <v>0</v>
      </c>
      <c r="CH64" s="28">
        <f t="shared" si="81"/>
        <v>0</v>
      </c>
    </row>
    <row r="65" spans="1:88" ht="15.75" x14ac:dyDescent="0.25">
      <c r="A65" s="606"/>
      <c r="B65" s="14" t="str">
        <f t="shared" si="68"/>
        <v>HVAC</v>
      </c>
      <c r="C65" s="25">
        <f t="shared" si="71"/>
        <v>0</v>
      </c>
      <c r="D65" s="25">
        <f t="shared" ref="D65:BO65" si="82">((D11*0.5)+C29-D47)*D84*D99*D$2</f>
        <v>0</v>
      </c>
      <c r="E65" s="25">
        <f t="shared" si="82"/>
        <v>21.478109585241022</v>
      </c>
      <c r="F65" s="25">
        <f t="shared" si="82"/>
        <v>23.482334135258199</v>
      </c>
      <c r="G65" s="25">
        <f t="shared" si="82"/>
        <v>63.718992607082242</v>
      </c>
      <c r="H65" s="25">
        <f t="shared" si="82"/>
        <v>958.62040822639392</v>
      </c>
      <c r="I65" s="25">
        <f t="shared" si="82"/>
        <v>1739.4321152929472</v>
      </c>
      <c r="J65" s="25">
        <f t="shared" si="82"/>
        <v>2016.8582929903278</v>
      </c>
      <c r="K65" s="25">
        <f t="shared" si="82"/>
        <v>1056.753827793493</v>
      </c>
      <c r="L65" s="25">
        <f t="shared" si="82"/>
        <v>330.23004526241277</v>
      </c>
      <c r="M65" s="25">
        <f t="shared" si="82"/>
        <v>823.41119307658494</v>
      </c>
      <c r="N65" s="25">
        <f t="shared" si="82"/>
        <v>5857.3562040176485</v>
      </c>
      <c r="O65" s="25">
        <f t="shared" si="82"/>
        <v>10606.881184021235</v>
      </c>
      <c r="P65" s="25">
        <f t="shared" si="82"/>
        <v>8722.9389905707794</v>
      </c>
      <c r="Q65" s="25">
        <f t="shared" si="82"/>
        <v>6921.4177084350122</v>
      </c>
      <c r="R65" s="25">
        <f t="shared" si="82"/>
        <v>3783.6440556865746</v>
      </c>
      <c r="S65" s="25">
        <f t="shared" si="82"/>
        <v>4863.0654931331683</v>
      </c>
      <c r="T65" s="25">
        <f t="shared" si="82"/>
        <v>7008.5266542250802</v>
      </c>
      <c r="U65" s="25">
        <f t="shared" si="82"/>
        <v>8641.9465804431984</v>
      </c>
      <c r="V65" s="25">
        <f t="shared" si="82"/>
        <v>8482.0164114516956</v>
      </c>
      <c r="W65" s="25">
        <f t="shared" si="82"/>
        <v>3810.6413647819222</v>
      </c>
      <c r="X65" s="25">
        <f t="shared" si="82"/>
        <v>1157.6878426719363</v>
      </c>
      <c r="Y65" s="25">
        <f t="shared" si="82"/>
        <v>1811.0697575864351</v>
      </c>
      <c r="Z65" s="25">
        <f t="shared" si="82"/>
        <v>2954.2519815635314</v>
      </c>
      <c r="AA65" s="25">
        <f t="shared" si="82"/>
        <v>3144.7652272505538</v>
      </c>
      <c r="AB65" s="25">
        <f t="shared" si="82"/>
        <v>2621.2825917069413</v>
      </c>
      <c r="AC65" s="25">
        <f t="shared" si="82"/>
        <v>2113.4148587857849</v>
      </c>
      <c r="AD65" s="25">
        <f t="shared" si="82"/>
        <v>1154.7512798825035</v>
      </c>
      <c r="AE65" s="25">
        <f t="shared" si="82"/>
        <v>1449.6281976110602</v>
      </c>
      <c r="AF65" s="25">
        <f t="shared" si="82"/>
        <v>7008.5266542250802</v>
      </c>
      <c r="AG65" s="25">
        <f t="shared" si="82"/>
        <v>8641.9465804431984</v>
      </c>
      <c r="AH65" s="25">
        <f t="shared" si="82"/>
        <v>8482.0164114516956</v>
      </c>
      <c r="AI65" s="25">
        <f t="shared" si="82"/>
        <v>3810.6413647819222</v>
      </c>
      <c r="AJ65" s="25">
        <f t="shared" si="82"/>
        <v>1157.6878426719363</v>
      </c>
      <c r="AK65" s="25">
        <f t="shared" si="82"/>
        <v>1811.0697575864351</v>
      </c>
      <c r="AL65" s="25">
        <f t="shared" si="82"/>
        <v>2954.2519815635314</v>
      </c>
      <c r="AM65" s="25">
        <f t="shared" si="82"/>
        <v>3144.7652272505538</v>
      </c>
      <c r="AN65" s="25">
        <f t="shared" si="82"/>
        <v>2621.2825917069413</v>
      </c>
      <c r="AO65" s="25">
        <f t="shared" si="82"/>
        <v>2113.4148587857849</v>
      </c>
      <c r="AP65" s="25">
        <f t="shared" si="82"/>
        <v>1154.7512798825035</v>
      </c>
      <c r="AQ65" s="25">
        <f t="shared" si="82"/>
        <v>1449.6281976110602</v>
      </c>
      <c r="AR65" s="25">
        <f t="shared" si="82"/>
        <v>7008.5266542250802</v>
      </c>
      <c r="AS65" s="25">
        <f t="shared" si="82"/>
        <v>8641.9465804431984</v>
      </c>
      <c r="AT65" s="25">
        <f t="shared" si="82"/>
        <v>8482.0164114516956</v>
      </c>
      <c r="AU65" s="25">
        <f t="shared" si="82"/>
        <v>3810.6413647819222</v>
      </c>
      <c r="AV65" s="25">
        <f t="shared" si="82"/>
        <v>1157.6878426719363</v>
      </c>
      <c r="AW65" s="25">
        <f t="shared" si="82"/>
        <v>1811.0697575864351</v>
      </c>
      <c r="AX65" s="25">
        <f t="shared" si="82"/>
        <v>2954.2519815635314</v>
      </c>
      <c r="AY65" s="25">
        <f t="shared" si="82"/>
        <v>3144.7652272505538</v>
      </c>
      <c r="AZ65" s="25">
        <f t="shared" si="82"/>
        <v>2621.2825917069413</v>
      </c>
      <c r="BA65" s="25">
        <f t="shared" si="82"/>
        <v>2113.4148587857849</v>
      </c>
      <c r="BB65" s="25">
        <f t="shared" si="82"/>
        <v>1154.7512798825035</v>
      </c>
      <c r="BC65" s="25">
        <f t="shared" si="82"/>
        <v>1449.6281976110602</v>
      </c>
      <c r="BD65" s="25">
        <f t="shared" si="82"/>
        <v>7008.5266542250802</v>
      </c>
      <c r="BE65" s="25">
        <f t="shared" si="82"/>
        <v>8641.9465804431984</v>
      </c>
      <c r="BF65" s="25">
        <f t="shared" si="82"/>
        <v>8482.0164114516956</v>
      </c>
      <c r="BG65" s="25">
        <f t="shared" si="82"/>
        <v>3810.6413647819222</v>
      </c>
      <c r="BH65" s="25">
        <f t="shared" si="82"/>
        <v>1157.6878426719363</v>
      </c>
      <c r="BI65" s="25">
        <f t="shared" si="82"/>
        <v>1811.0697575864351</v>
      </c>
      <c r="BJ65" s="25">
        <f t="shared" si="82"/>
        <v>2954.2519815635314</v>
      </c>
      <c r="BK65" s="25">
        <f t="shared" si="82"/>
        <v>3144.7652272505538</v>
      </c>
      <c r="BL65" s="25">
        <f t="shared" si="82"/>
        <v>2621.2825917069413</v>
      </c>
      <c r="BM65" s="25">
        <f t="shared" si="82"/>
        <v>2113.4148587857849</v>
      </c>
      <c r="BN65" s="25">
        <f t="shared" si="82"/>
        <v>1154.7512798825035</v>
      </c>
      <c r="BO65" s="25">
        <f t="shared" si="82"/>
        <v>1449.6281976110602</v>
      </c>
      <c r="BP65" s="25">
        <f t="shared" ref="BP65:CH65" si="83">((BP11*0.5)+BO29-BP47)*BP84*BP99*BP$2</f>
        <v>7008.5266542250802</v>
      </c>
      <c r="BQ65" s="25">
        <f t="shared" si="83"/>
        <v>8641.9465804431984</v>
      </c>
      <c r="BR65" s="25">
        <f t="shared" si="83"/>
        <v>8482.0164114516956</v>
      </c>
      <c r="BS65" s="25">
        <f t="shared" si="83"/>
        <v>3810.6413647819222</v>
      </c>
      <c r="BT65" s="25">
        <f t="shared" si="83"/>
        <v>1157.6878426719363</v>
      </c>
      <c r="BU65" s="25">
        <f t="shared" si="83"/>
        <v>1811.0697575864351</v>
      </c>
      <c r="BV65" s="25">
        <f t="shared" si="83"/>
        <v>2954.2519815635314</v>
      </c>
      <c r="BW65" s="25">
        <f t="shared" si="83"/>
        <v>3144.7652272505538</v>
      </c>
      <c r="BX65" s="25">
        <f t="shared" si="83"/>
        <v>2621.2825917069413</v>
      </c>
      <c r="BY65" s="25">
        <f t="shared" si="83"/>
        <v>2113.4148587857849</v>
      </c>
      <c r="BZ65" s="25">
        <f t="shared" si="83"/>
        <v>1154.7512798825035</v>
      </c>
      <c r="CA65" s="25">
        <f t="shared" si="83"/>
        <v>1449.6281976110602</v>
      </c>
      <c r="CB65" s="25">
        <f t="shared" si="83"/>
        <v>7008.5266542250802</v>
      </c>
      <c r="CC65" s="25">
        <f t="shared" si="83"/>
        <v>8641.9465804431984</v>
      </c>
      <c r="CD65" s="25">
        <f t="shared" si="83"/>
        <v>8482.0164114516956</v>
      </c>
      <c r="CE65" s="25">
        <f t="shared" si="83"/>
        <v>3810.6413647819222</v>
      </c>
      <c r="CF65" s="25">
        <f t="shared" si="83"/>
        <v>1157.6878426719363</v>
      </c>
      <c r="CG65" s="25">
        <f t="shared" si="83"/>
        <v>1811.0697575864351</v>
      </c>
      <c r="CH65" s="28">
        <f t="shared" si="83"/>
        <v>2954.2519815635314</v>
      </c>
    </row>
    <row r="66" spans="1:88" ht="15.75" x14ac:dyDescent="0.25">
      <c r="A66" s="606"/>
      <c r="B66" s="14" t="str">
        <f t="shared" si="68"/>
        <v>Lighting</v>
      </c>
      <c r="C66" s="25">
        <f t="shared" si="71"/>
        <v>0</v>
      </c>
      <c r="D66" s="25">
        <f t="shared" ref="D66:BO66" si="84">((D12*0.5)+C30-D48)*D85*D100*D$2</f>
        <v>82.346961420603336</v>
      </c>
      <c r="E66" s="25">
        <f t="shared" si="84"/>
        <v>276.15719503538196</v>
      </c>
      <c r="F66" s="25">
        <f t="shared" si="84"/>
        <v>431.07154691561334</v>
      </c>
      <c r="G66" s="25">
        <f t="shared" si="84"/>
        <v>1358.3963196764712</v>
      </c>
      <c r="H66" s="25">
        <f t="shared" si="84"/>
        <v>3776.4124673459805</v>
      </c>
      <c r="I66" s="25">
        <f t="shared" si="84"/>
        <v>5616.9888128463417</v>
      </c>
      <c r="J66" s="25">
        <f t="shared" si="84"/>
        <v>5729.6427177072283</v>
      </c>
      <c r="K66" s="25">
        <f t="shared" si="84"/>
        <v>7358.6193801015997</v>
      </c>
      <c r="L66" s="25">
        <f t="shared" si="84"/>
        <v>5845.9683751344701</v>
      </c>
      <c r="M66" s="25">
        <f t="shared" si="84"/>
        <v>8638.9220256550507</v>
      </c>
      <c r="N66" s="25">
        <f t="shared" si="84"/>
        <v>15345.924007816855</v>
      </c>
      <c r="O66" s="25">
        <f t="shared" si="84"/>
        <v>21114.298053743467</v>
      </c>
      <c r="P66" s="25">
        <f t="shared" si="84"/>
        <v>16293.41842577601</v>
      </c>
      <c r="Q66" s="25">
        <f t="shared" si="84"/>
        <v>17966.812665310095</v>
      </c>
      <c r="R66" s="25">
        <f t="shared" si="84"/>
        <v>18464.796240684806</v>
      </c>
      <c r="S66" s="25">
        <f t="shared" si="84"/>
        <v>23692.405706743564</v>
      </c>
      <c r="T66" s="25">
        <f t="shared" si="84"/>
        <v>4666.1452461069639</v>
      </c>
      <c r="U66" s="25">
        <f t="shared" si="84"/>
        <v>5684.2740714823613</v>
      </c>
      <c r="V66" s="25">
        <f t="shared" si="84"/>
        <v>4659.2568129193678</v>
      </c>
      <c r="W66" s="25">
        <f t="shared" si="84"/>
        <v>4708.7526720326823</v>
      </c>
      <c r="X66" s="25">
        <f t="shared" si="84"/>
        <v>3095.7953022210459</v>
      </c>
      <c r="Y66" s="25">
        <f t="shared" si="84"/>
        <v>2533.7692985843992</v>
      </c>
      <c r="Z66" s="25">
        <f t="shared" si="84"/>
        <v>2503.8374457381492</v>
      </c>
      <c r="AA66" s="25">
        <f t="shared" si="84"/>
        <v>2823.6708156711597</v>
      </c>
      <c r="AB66" s="25">
        <f t="shared" si="84"/>
        <v>2192.0619387785209</v>
      </c>
      <c r="AC66" s="25">
        <f t="shared" si="84"/>
        <v>2466.0250435081043</v>
      </c>
      <c r="AD66" s="25">
        <f t="shared" si="84"/>
        <v>2505.9778048980802</v>
      </c>
      <c r="AE66" s="25">
        <f t="shared" si="84"/>
        <v>3181.5249764284813</v>
      </c>
      <c r="AF66" s="25">
        <f t="shared" si="84"/>
        <v>4666.1452461069639</v>
      </c>
      <c r="AG66" s="25">
        <f t="shared" si="84"/>
        <v>5684.2740714823613</v>
      </c>
      <c r="AH66" s="25">
        <f t="shared" si="84"/>
        <v>4659.2568129193678</v>
      </c>
      <c r="AI66" s="25">
        <f t="shared" si="84"/>
        <v>4708.7526720326823</v>
      </c>
      <c r="AJ66" s="25">
        <f t="shared" si="84"/>
        <v>3095.7953022210459</v>
      </c>
      <c r="AK66" s="25">
        <f t="shared" si="84"/>
        <v>2533.7692985843992</v>
      </c>
      <c r="AL66" s="25">
        <f t="shared" si="84"/>
        <v>2503.8374457381492</v>
      </c>
      <c r="AM66" s="25">
        <f t="shared" si="84"/>
        <v>2823.6708156711597</v>
      </c>
      <c r="AN66" s="25">
        <f t="shared" si="84"/>
        <v>2192.0619387785209</v>
      </c>
      <c r="AO66" s="25">
        <f t="shared" si="84"/>
        <v>2466.0250435081043</v>
      </c>
      <c r="AP66" s="25">
        <f t="shared" si="84"/>
        <v>2505.9778048980802</v>
      </c>
      <c r="AQ66" s="25">
        <f t="shared" si="84"/>
        <v>3181.5249764284813</v>
      </c>
      <c r="AR66" s="25">
        <f t="shared" si="84"/>
        <v>4666.1452461069639</v>
      </c>
      <c r="AS66" s="25">
        <f t="shared" si="84"/>
        <v>5684.2740714823613</v>
      </c>
      <c r="AT66" s="25">
        <f t="shared" si="84"/>
        <v>4659.2568129193678</v>
      </c>
      <c r="AU66" s="25">
        <f t="shared" si="84"/>
        <v>4708.7526720326823</v>
      </c>
      <c r="AV66" s="25">
        <f t="shared" si="84"/>
        <v>3095.7953022210459</v>
      </c>
      <c r="AW66" s="25">
        <f t="shared" si="84"/>
        <v>2533.7692985843992</v>
      </c>
      <c r="AX66" s="25">
        <f t="shared" si="84"/>
        <v>2503.8374457381492</v>
      </c>
      <c r="AY66" s="25">
        <f t="shared" si="84"/>
        <v>2823.6708156711597</v>
      </c>
      <c r="AZ66" s="25">
        <f t="shared" si="84"/>
        <v>2192.0619387785209</v>
      </c>
      <c r="BA66" s="25">
        <f t="shared" si="84"/>
        <v>2466.0250435081043</v>
      </c>
      <c r="BB66" s="25">
        <f t="shared" si="84"/>
        <v>2505.9778048980802</v>
      </c>
      <c r="BC66" s="25">
        <f t="shared" si="84"/>
        <v>3181.5249764284813</v>
      </c>
      <c r="BD66" s="25">
        <f t="shared" si="84"/>
        <v>4666.1452461069639</v>
      </c>
      <c r="BE66" s="25">
        <f t="shared" si="84"/>
        <v>5684.2740714823613</v>
      </c>
      <c r="BF66" s="25">
        <f t="shared" si="84"/>
        <v>4659.2568129193678</v>
      </c>
      <c r="BG66" s="25">
        <f t="shared" si="84"/>
        <v>4708.7526720326823</v>
      </c>
      <c r="BH66" s="25">
        <f t="shared" si="84"/>
        <v>3095.7953022210459</v>
      </c>
      <c r="BI66" s="25">
        <f t="shared" si="84"/>
        <v>2533.7692985843992</v>
      </c>
      <c r="BJ66" s="25">
        <f t="shared" si="84"/>
        <v>2503.8374457381492</v>
      </c>
      <c r="BK66" s="25">
        <f t="shared" si="84"/>
        <v>2823.6708156711597</v>
      </c>
      <c r="BL66" s="25">
        <f t="shared" si="84"/>
        <v>2192.0619387785209</v>
      </c>
      <c r="BM66" s="25">
        <f t="shared" si="84"/>
        <v>2466.0250435081043</v>
      </c>
      <c r="BN66" s="25">
        <f t="shared" si="84"/>
        <v>2505.9778048980802</v>
      </c>
      <c r="BO66" s="25">
        <f t="shared" si="84"/>
        <v>3181.5249764284813</v>
      </c>
      <c r="BP66" s="25">
        <f t="shared" ref="BP66:CH66" si="85">((BP12*0.5)+BO30-BP48)*BP85*BP100*BP$2</f>
        <v>4666.1452461069639</v>
      </c>
      <c r="BQ66" s="25">
        <f t="shared" si="85"/>
        <v>5684.2740714823613</v>
      </c>
      <c r="BR66" s="25">
        <f t="shared" si="85"/>
        <v>4659.2568129193678</v>
      </c>
      <c r="BS66" s="25">
        <f t="shared" si="85"/>
        <v>4708.7526720326823</v>
      </c>
      <c r="BT66" s="25">
        <f t="shared" si="85"/>
        <v>3095.7953022210459</v>
      </c>
      <c r="BU66" s="25">
        <f t="shared" si="85"/>
        <v>2533.7692985843992</v>
      </c>
      <c r="BV66" s="25">
        <f t="shared" si="85"/>
        <v>2503.8374457381492</v>
      </c>
      <c r="BW66" s="25">
        <f t="shared" si="85"/>
        <v>2823.6708156711597</v>
      </c>
      <c r="BX66" s="25">
        <f t="shared" si="85"/>
        <v>2192.0619387785209</v>
      </c>
      <c r="BY66" s="25">
        <f t="shared" si="85"/>
        <v>2466.0250435081043</v>
      </c>
      <c r="BZ66" s="25">
        <f t="shared" si="85"/>
        <v>2505.9778048980802</v>
      </c>
      <c r="CA66" s="25">
        <f t="shared" si="85"/>
        <v>3181.5249764284813</v>
      </c>
      <c r="CB66" s="25">
        <f t="shared" si="85"/>
        <v>4666.1452461069639</v>
      </c>
      <c r="CC66" s="25">
        <f t="shared" si="85"/>
        <v>5684.2740714823613</v>
      </c>
      <c r="CD66" s="25">
        <f t="shared" si="85"/>
        <v>4659.2568129193678</v>
      </c>
      <c r="CE66" s="25">
        <f t="shared" si="85"/>
        <v>4708.7526720326823</v>
      </c>
      <c r="CF66" s="25">
        <f t="shared" si="85"/>
        <v>3095.7953022210459</v>
      </c>
      <c r="CG66" s="25">
        <f t="shared" si="85"/>
        <v>2533.7692985843992</v>
      </c>
      <c r="CH66" s="28">
        <f t="shared" si="85"/>
        <v>2503.8374457381492</v>
      </c>
    </row>
    <row r="67" spans="1:88" ht="15.75" x14ac:dyDescent="0.25">
      <c r="A67" s="606"/>
      <c r="B67" s="14" t="str">
        <f t="shared" si="68"/>
        <v>Miscellaneous</v>
      </c>
      <c r="C67" s="25">
        <f t="shared" si="71"/>
        <v>0</v>
      </c>
      <c r="D67" s="25">
        <f t="shared" ref="D67:BO67" si="86">((D13*0.5)+C31-D49)*D86*D101*D$2</f>
        <v>0</v>
      </c>
      <c r="E67" s="25">
        <f t="shared" si="86"/>
        <v>0</v>
      </c>
      <c r="F67" s="25">
        <f t="shared" si="86"/>
        <v>0</v>
      </c>
      <c r="G67" s="25">
        <f t="shared" si="86"/>
        <v>0</v>
      </c>
      <c r="H67" s="25">
        <f t="shared" si="86"/>
        <v>0</v>
      </c>
      <c r="I67" s="25">
        <f t="shared" si="86"/>
        <v>0</v>
      </c>
      <c r="J67" s="25">
        <f t="shared" si="86"/>
        <v>0</v>
      </c>
      <c r="K67" s="25">
        <f t="shared" si="86"/>
        <v>0</v>
      </c>
      <c r="L67" s="25">
        <f t="shared" si="86"/>
        <v>0</v>
      </c>
      <c r="M67" s="25">
        <f t="shared" si="86"/>
        <v>0</v>
      </c>
      <c r="N67" s="25">
        <f t="shared" si="86"/>
        <v>0</v>
      </c>
      <c r="O67" s="25">
        <f t="shared" si="86"/>
        <v>0</v>
      </c>
      <c r="P67" s="25">
        <f t="shared" si="86"/>
        <v>0</v>
      </c>
      <c r="Q67" s="25">
        <f t="shared" si="86"/>
        <v>0</v>
      </c>
      <c r="R67" s="25">
        <f t="shared" si="86"/>
        <v>0</v>
      </c>
      <c r="S67" s="25">
        <f t="shared" si="86"/>
        <v>0</v>
      </c>
      <c r="T67" s="25">
        <f t="shared" si="86"/>
        <v>0</v>
      </c>
      <c r="U67" s="25">
        <f t="shared" si="86"/>
        <v>0</v>
      </c>
      <c r="V67" s="25">
        <f t="shared" si="86"/>
        <v>0</v>
      </c>
      <c r="W67" s="25">
        <f t="shared" si="86"/>
        <v>0</v>
      </c>
      <c r="X67" s="25">
        <f t="shared" si="86"/>
        <v>0</v>
      </c>
      <c r="Y67" s="25">
        <f t="shared" si="86"/>
        <v>0</v>
      </c>
      <c r="Z67" s="25">
        <f t="shared" si="86"/>
        <v>0</v>
      </c>
      <c r="AA67" s="25">
        <f t="shared" si="86"/>
        <v>0</v>
      </c>
      <c r="AB67" s="25">
        <f t="shared" si="86"/>
        <v>0</v>
      </c>
      <c r="AC67" s="25">
        <f t="shared" si="86"/>
        <v>0</v>
      </c>
      <c r="AD67" s="25">
        <f t="shared" si="86"/>
        <v>0</v>
      </c>
      <c r="AE67" s="25">
        <f t="shared" si="86"/>
        <v>0</v>
      </c>
      <c r="AF67" s="25">
        <f t="shared" si="86"/>
        <v>0</v>
      </c>
      <c r="AG67" s="25">
        <f t="shared" si="86"/>
        <v>0</v>
      </c>
      <c r="AH67" s="25">
        <f t="shared" si="86"/>
        <v>0</v>
      </c>
      <c r="AI67" s="25">
        <f t="shared" si="86"/>
        <v>0</v>
      </c>
      <c r="AJ67" s="25">
        <f t="shared" si="86"/>
        <v>0</v>
      </c>
      <c r="AK67" s="25">
        <f t="shared" si="86"/>
        <v>0</v>
      </c>
      <c r="AL67" s="25">
        <f t="shared" si="86"/>
        <v>0</v>
      </c>
      <c r="AM67" s="25">
        <f t="shared" si="86"/>
        <v>0</v>
      </c>
      <c r="AN67" s="25">
        <f t="shared" si="86"/>
        <v>0</v>
      </c>
      <c r="AO67" s="25">
        <f t="shared" si="86"/>
        <v>0</v>
      </c>
      <c r="AP67" s="25">
        <f t="shared" si="86"/>
        <v>0</v>
      </c>
      <c r="AQ67" s="25">
        <f t="shared" si="86"/>
        <v>0</v>
      </c>
      <c r="AR67" s="25">
        <f t="shared" si="86"/>
        <v>0</v>
      </c>
      <c r="AS67" s="25">
        <f t="shared" si="86"/>
        <v>0</v>
      </c>
      <c r="AT67" s="25">
        <f t="shared" si="86"/>
        <v>0</v>
      </c>
      <c r="AU67" s="25">
        <f t="shared" si="86"/>
        <v>0</v>
      </c>
      <c r="AV67" s="25">
        <f t="shared" si="86"/>
        <v>0</v>
      </c>
      <c r="AW67" s="25">
        <f t="shared" si="86"/>
        <v>0</v>
      </c>
      <c r="AX67" s="25">
        <f t="shared" si="86"/>
        <v>0</v>
      </c>
      <c r="AY67" s="25">
        <f t="shared" si="86"/>
        <v>0</v>
      </c>
      <c r="AZ67" s="25">
        <f t="shared" si="86"/>
        <v>0</v>
      </c>
      <c r="BA67" s="25">
        <f t="shared" si="86"/>
        <v>0</v>
      </c>
      <c r="BB67" s="25">
        <f t="shared" si="86"/>
        <v>0</v>
      </c>
      <c r="BC67" s="25">
        <f t="shared" si="86"/>
        <v>0</v>
      </c>
      <c r="BD67" s="25">
        <f t="shared" si="86"/>
        <v>0</v>
      </c>
      <c r="BE67" s="25">
        <f t="shared" si="86"/>
        <v>0</v>
      </c>
      <c r="BF67" s="25">
        <f t="shared" si="86"/>
        <v>0</v>
      </c>
      <c r="BG67" s="25">
        <f t="shared" si="86"/>
        <v>0</v>
      </c>
      <c r="BH67" s="25">
        <f t="shared" si="86"/>
        <v>0</v>
      </c>
      <c r="BI67" s="25">
        <f t="shared" si="86"/>
        <v>0</v>
      </c>
      <c r="BJ67" s="25">
        <f t="shared" si="86"/>
        <v>0</v>
      </c>
      <c r="BK67" s="25">
        <f t="shared" si="86"/>
        <v>0</v>
      </c>
      <c r="BL67" s="25">
        <f t="shared" si="86"/>
        <v>0</v>
      </c>
      <c r="BM67" s="25">
        <f t="shared" si="86"/>
        <v>0</v>
      </c>
      <c r="BN67" s="25">
        <f t="shared" si="86"/>
        <v>0</v>
      </c>
      <c r="BO67" s="25">
        <f t="shared" si="86"/>
        <v>0</v>
      </c>
      <c r="BP67" s="25">
        <f t="shared" ref="BP67:CH67" si="87">((BP13*0.5)+BO31-BP49)*BP86*BP101*BP$2</f>
        <v>0</v>
      </c>
      <c r="BQ67" s="25">
        <f t="shared" si="87"/>
        <v>0</v>
      </c>
      <c r="BR67" s="25">
        <f t="shared" si="87"/>
        <v>0</v>
      </c>
      <c r="BS67" s="25">
        <f t="shared" si="87"/>
        <v>0</v>
      </c>
      <c r="BT67" s="25">
        <f t="shared" si="87"/>
        <v>0</v>
      </c>
      <c r="BU67" s="25">
        <f t="shared" si="87"/>
        <v>0</v>
      </c>
      <c r="BV67" s="25">
        <f t="shared" si="87"/>
        <v>0</v>
      </c>
      <c r="BW67" s="25">
        <f t="shared" si="87"/>
        <v>0</v>
      </c>
      <c r="BX67" s="25">
        <f t="shared" si="87"/>
        <v>0</v>
      </c>
      <c r="BY67" s="25">
        <f t="shared" si="87"/>
        <v>0</v>
      </c>
      <c r="BZ67" s="25">
        <f t="shared" si="87"/>
        <v>0</v>
      </c>
      <c r="CA67" s="25">
        <f t="shared" si="87"/>
        <v>0</v>
      </c>
      <c r="CB67" s="25">
        <f t="shared" si="87"/>
        <v>0</v>
      </c>
      <c r="CC67" s="25">
        <f t="shared" si="87"/>
        <v>0</v>
      </c>
      <c r="CD67" s="25">
        <f t="shared" si="87"/>
        <v>0</v>
      </c>
      <c r="CE67" s="25">
        <f t="shared" si="87"/>
        <v>0</v>
      </c>
      <c r="CF67" s="25">
        <f t="shared" si="87"/>
        <v>0</v>
      </c>
      <c r="CG67" s="25">
        <f t="shared" si="87"/>
        <v>0</v>
      </c>
      <c r="CH67" s="28">
        <f t="shared" si="87"/>
        <v>0</v>
      </c>
    </row>
    <row r="68" spans="1:88" ht="15.75" customHeight="1" x14ac:dyDescent="0.25">
      <c r="A68" s="606"/>
      <c r="B68" s="14" t="str">
        <f t="shared" si="68"/>
        <v>Motors</v>
      </c>
      <c r="C68" s="25">
        <f t="shared" si="71"/>
        <v>0</v>
      </c>
      <c r="D68" s="25">
        <f t="shared" ref="D68:BO68" si="88">((D14*0.5)+C32-D50)*D87*D102*D$2</f>
        <v>0</v>
      </c>
      <c r="E68" s="25">
        <f t="shared" si="88"/>
        <v>0</v>
      </c>
      <c r="F68" s="25">
        <f t="shared" si="88"/>
        <v>0</v>
      </c>
      <c r="G68" s="25">
        <f t="shared" si="88"/>
        <v>0</v>
      </c>
      <c r="H68" s="25">
        <f t="shared" si="88"/>
        <v>0</v>
      </c>
      <c r="I68" s="25">
        <f t="shared" si="88"/>
        <v>0</v>
      </c>
      <c r="J68" s="25">
        <f t="shared" si="88"/>
        <v>1725.1394454538956</v>
      </c>
      <c r="K68" s="25">
        <f t="shared" si="88"/>
        <v>3335.1075223717676</v>
      </c>
      <c r="L68" s="25">
        <f t="shared" si="88"/>
        <v>1900.8757293814292</v>
      </c>
      <c r="M68" s="25">
        <f t="shared" si="88"/>
        <v>1868.0340743562354</v>
      </c>
      <c r="N68" s="25">
        <f t="shared" si="88"/>
        <v>1792.5505585938809</v>
      </c>
      <c r="O68" s="25">
        <f t="shared" si="88"/>
        <v>1789.568114591257</v>
      </c>
      <c r="P68" s="25">
        <f t="shared" si="88"/>
        <v>1649.3580695064334</v>
      </c>
      <c r="Q68" s="25">
        <f t="shared" si="88"/>
        <v>1844.7211906039488</v>
      </c>
      <c r="R68" s="25">
        <f t="shared" si="88"/>
        <v>1753.0044700203466</v>
      </c>
      <c r="S68" s="25">
        <f t="shared" si="88"/>
        <v>1970.6888196749323</v>
      </c>
      <c r="T68" s="25">
        <f t="shared" si="88"/>
        <v>0</v>
      </c>
      <c r="U68" s="25">
        <f t="shared" si="88"/>
        <v>0</v>
      </c>
      <c r="V68" s="25">
        <f t="shared" si="88"/>
        <v>0</v>
      </c>
      <c r="W68" s="25">
        <f t="shared" si="88"/>
        <v>0</v>
      </c>
      <c r="X68" s="25">
        <f t="shared" si="88"/>
        <v>0</v>
      </c>
      <c r="Y68" s="25">
        <f t="shared" si="88"/>
        <v>0</v>
      </c>
      <c r="Z68" s="25">
        <f t="shared" si="88"/>
        <v>0</v>
      </c>
      <c r="AA68" s="25">
        <f t="shared" si="88"/>
        <v>0</v>
      </c>
      <c r="AB68" s="25">
        <f t="shared" si="88"/>
        <v>0</v>
      </c>
      <c r="AC68" s="25">
        <f t="shared" si="88"/>
        <v>0</v>
      </c>
      <c r="AD68" s="25">
        <f t="shared" si="88"/>
        <v>0</v>
      </c>
      <c r="AE68" s="25">
        <f t="shared" si="88"/>
        <v>0</v>
      </c>
      <c r="AF68" s="25">
        <f t="shared" si="88"/>
        <v>0</v>
      </c>
      <c r="AG68" s="25">
        <f t="shared" si="88"/>
        <v>0</v>
      </c>
      <c r="AH68" s="25">
        <f t="shared" si="88"/>
        <v>0</v>
      </c>
      <c r="AI68" s="25">
        <f t="shared" si="88"/>
        <v>0</v>
      </c>
      <c r="AJ68" s="25">
        <f t="shared" si="88"/>
        <v>0</v>
      </c>
      <c r="AK68" s="25">
        <f t="shared" si="88"/>
        <v>0</v>
      </c>
      <c r="AL68" s="25">
        <f t="shared" si="88"/>
        <v>0</v>
      </c>
      <c r="AM68" s="25">
        <f t="shared" si="88"/>
        <v>0</v>
      </c>
      <c r="AN68" s="25">
        <f t="shared" si="88"/>
        <v>0</v>
      </c>
      <c r="AO68" s="25">
        <f t="shared" si="88"/>
        <v>0</v>
      </c>
      <c r="AP68" s="25">
        <f t="shared" si="88"/>
        <v>0</v>
      </c>
      <c r="AQ68" s="25">
        <f t="shared" si="88"/>
        <v>0</v>
      </c>
      <c r="AR68" s="25">
        <f t="shared" si="88"/>
        <v>0</v>
      </c>
      <c r="AS68" s="25">
        <f t="shared" si="88"/>
        <v>0</v>
      </c>
      <c r="AT68" s="25">
        <f t="shared" si="88"/>
        <v>0</v>
      </c>
      <c r="AU68" s="25">
        <f t="shared" si="88"/>
        <v>0</v>
      </c>
      <c r="AV68" s="25">
        <f t="shared" si="88"/>
        <v>0</v>
      </c>
      <c r="AW68" s="25">
        <f t="shared" si="88"/>
        <v>0</v>
      </c>
      <c r="AX68" s="25">
        <f t="shared" si="88"/>
        <v>0</v>
      </c>
      <c r="AY68" s="25">
        <f t="shared" si="88"/>
        <v>0</v>
      </c>
      <c r="AZ68" s="25">
        <f t="shared" si="88"/>
        <v>0</v>
      </c>
      <c r="BA68" s="25">
        <f t="shared" si="88"/>
        <v>0</v>
      </c>
      <c r="BB68" s="25">
        <f t="shared" si="88"/>
        <v>0</v>
      </c>
      <c r="BC68" s="25">
        <f t="shared" si="88"/>
        <v>0</v>
      </c>
      <c r="BD68" s="25">
        <f t="shared" si="88"/>
        <v>0</v>
      </c>
      <c r="BE68" s="25">
        <f t="shared" si="88"/>
        <v>0</v>
      </c>
      <c r="BF68" s="25">
        <f t="shared" si="88"/>
        <v>0</v>
      </c>
      <c r="BG68" s="25">
        <f t="shared" si="88"/>
        <v>0</v>
      </c>
      <c r="BH68" s="25">
        <f t="shared" si="88"/>
        <v>0</v>
      </c>
      <c r="BI68" s="25">
        <f t="shared" si="88"/>
        <v>0</v>
      </c>
      <c r="BJ68" s="25">
        <f t="shared" si="88"/>
        <v>0</v>
      </c>
      <c r="BK68" s="25">
        <f t="shared" si="88"/>
        <v>0</v>
      </c>
      <c r="BL68" s="25">
        <f t="shared" si="88"/>
        <v>0</v>
      </c>
      <c r="BM68" s="25">
        <f t="shared" si="88"/>
        <v>0</v>
      </c>
      <c r="BN68" s="25">
        <f t="shared" si="88"/>
        <v>0</v>
      </c>
      <c r="BO68" s="25">
        <f t="shared" si="88"/>
        <v>0</v>
      </c>
      <c r="BP68" s="25">
        <f t="shared" ref="BP68:CH68" si="89">((BP14*0.5)+BO32-BP50)*BP87*BP102*BP$2</f>
        <v>0</v>
      </c>
      <c r="BQ68" s="25">
        <f t="shared" si="89"/>
        <v>0</v>
      </c>
      <c r="BR68" s="25">
        <f t="shared" si="89"/>
        <v>0</v>
      </c>
      <c r="BS68" s="25">
        <f t="shared" si="89"/>
        <v>0</v>
      </c>
      <c r="BT68" s="25">
        <f t="shared" si="89"/>
        <v>0</v>
      </c>
      <c r="BU68" s="25">
        <f t="shared" si="89"/>
        <v>0</v>
      </c>
      <c r="BV68" s="25">
        <f t="shared" si="89"/>
        <v>0</v>
      </c>
      <c r="BW68" s="25">
        <f t="shared" si="89"/>
        <v>0</v>
      </c>
      <c r="BX68" s="25">
        <f t="shared" si="89"/>
        <v>0</v>
      </c>
      <c r="BY68" s="25">
        <f t="shared" si="89"/>
        <v>0</v>
      </c>
      <c r="BZ68" s="25">
        <f t="shared" si="89"/>
        <v>0</v>
      </c>
      <c r="CA68" s="25">
        <f t="shared" si="89"/>
        <v>0</v>
      </c>
      <c r="CB68" s="25">
        <f t="shared" si="89"/>
        <v>0</v>
      </c>
      <c r="CC68" s="25">
        <f t="shared" si="89"/>
        <v>0</v>
      </c>
      <c r="CD68" s="25">
        <f t="shared" si="89"/>
        <v>0</v>
      </c>
      <c r="CE68" s="25">
        <f t="shared" si="89"/>
        <v>0</v>
      </c>
      <c r="CF68" s="25">
        <f t="shared" si="89"/>
        <v>0</v>
      </c>
      <c r="CG68" s="25">
        <f t="shared" si="89"/>
        <v>0</v>
      </c>
      <c r="CH68" s="28">
        <f t="shared" si="89"/>
        <v>0</v>
      </c>
    </row>
    <row r="69" spans="1:88" ht="15.75" x14ac:dyDescent="0.25">
      <c r="A69" s="606"/>
      <c r="B69" s="14" t="str">
        <f t="shared" si="68"/>
        <v>Process</v>
      </c>
      <c r="C69" s="25">
        <f t="shared" si="71"/>
        <v>0</v>
      </c>
      <c r="D69" s="25">
        <f t="shared" ref="D69:BO69" si="90">((D15*0.5)+C33-D51)*D88*D103*D$2</f>
        <v>0</v>
      </c>
      <c r="E69" s="25">
        <f t="shared" si="90"/>
        <v>0</v>
      </c>
      <c r="F69" s="25">
        <f t="shared" si="90"/>
        <v>0</v>
      </c>
      <c r="G69" s="25">
        <f t="shared" si="90"/>
        <v>187.19959323731248</v>
      </c>
      <c r="H69" s="25">
        <f t="shared" si="90"/>
        <v>666.39015224632499</v>
      </c>
      <c r="I69" s="25">
        <f t="shared" si="90"/>
        <v>668.59910492712731</v>
      </c>
      <c r="J69" s="25">
        <f t="shared" si="90"/>
        <v>3175.8635602814729</v>
      </c>
      <c r="K69" s="25">
        <f t="shared" si="90"/>
        <v>5468.3279644216063</v>
      </c>
      <c r="L69" s="25">
        <f t="shared" si="90"/>
        <v>3116.7246747339163</v>
      </c>
      <c r="M69" s="25">
        <f t="shared" si="90"/>
        <v>5796.8465305031095</v>
      </c>
      <c r="N69" s="25">
        <f t="shared" si="90"/>
        <v>13627.484136685869</v>
      </c>
      <c r="O69" s="25">
        <f t="shared" si="90"/>
        <v>19037.138311428513</v>
      </c>
      <c r="P69" s="25">
        <f t="shared" si="90"/>
        <v>17545.606360692411</v>
      </c>
      <c r="Q69" s="25">
        <f t="shared" si="90"/>
        <v>19623.847879951503</v>
      </c>
      <c r="R69" s="25">
        <f t="shared" si="90"/>
        <v>18648.180130294779</v>
      </c>
      <c r="S69" s="25">
        <f t="shared" si="90"/>
        <v>20963.871295564699</v>
      </c>
      <c r="T69" s="25">
        <f t="shared" si="90"/>
        <v>23048.969075662397</v>
      </c>
      <c r="U69" s="25">
        <f t="shared" si="90"/>
        <v>22905.766616722754</v>
      </c>
      <c r="V69" s="25">
        <f t="shared" si="90"/>
        <v>23241.187116459299</v>
      </c>
      <c r="W69" s="25">
        <f t="shared" si="90"/>
        <v>22558.942493744675</v>
      </c>
      <c r="X69" s="25">
        <f t="shared" si="90"/>
        <v>12787.645593207497</v>
      </c>
      <c r="Y69" s="25">
        <f t="shared" si="90"/>
        <v>12563.160629365759</v>
      </c>
      <c r="Z69" s="25">
        <f t="shared" si="90"/>
        <v>11949.484579204462</v>
      </c>
      <c r="AA69" s="25">
        <f t="shared" si="90"/>
        <v>11862.058790893483</v>
      </c>
      <c r="AB69" s="25">
        <f t="shared" si="90"/>
        <v>10991.241875834066</v>
      </c>
      <c r="AC69" s="25">
        <f t="shared" si="90"/>
        <v>12534.698181177921</v>
      </c>
      <c r="AD69" s="25">
        <f t="shared" si="90"/>
        <v>11796.615926628263</v>
      </c>
      <c r="AE69" s="25">
        <f t="shared" si="90"/>
        <v>13106.855119751583</v>
      </c>
      <c r="AF69" s="25">
        <f t="shared" si="90"/>
        <v>23048.969075662397</v>
      </c>
      <c r="AG69" s="25">
        <f t="shared" si="90"/>
        <v>22905.766616722754</v>
      </c>
      <c r="AH69" s="25">
        <f t="shared" si="90"/>
        <v>23241.187116459299</v>
      </c>
      <c r="AI69" s="25">
        <f t="shared" si="90"/>
        <v>22558.942493744675</v>
      </c>
      <c r="AJ69" s="25">
        <f t="shared" si="90"/>
        <v>12787.645593207497</v>
      </c>
      <c r="AK69" s="25">
        <f t="shared" si="90"/>
        <v>12563.160629365759</v>
      </c>
      <c r="AL69" s="25">
        <f t="shared" si="90"/>
        <v>11949.484579204462</v>
      </c>
      <c r="AM69" s="25">
        <f t="shared" si="90"/>
        <v>11862.058790893483</v>
      </c>
      <c r="AN69" s="25">
        <f t="shared" si="90"/>
        <v>10991.241875834066</v>
      </c>
      <c r="AO69" s="25">
        <f t="shared" si="90"/>
        <v>12534.698181177921</v>
      </c>
      <c r="AP69" s="25">
        <f t="shared" si="90"/>
        <v>11796.615926628263</v>
      </c>
      <c r="AQ69" s="25">
        <f t="shared" si="90"/>
        <v>13106.855119751583</v>
      </c>
      <c r="AR69" s="25">
        <f t="shared" si="90"/>
        <v>23048.969075662397</v>
      </c>
      <c r="AS69" s="25">
        <f t="shared" si="90"/>
        <v>22905.766616722754</v>
      </c>
      <c r="AT69" s="25">
        <f t="shared" si="90"/>
        <v>23241.187116459299</v>
      </c>
      <c r="AU69" s="25">
        <f t="shared" si="90"/>
        <v>22558.942493744675</v>
      </c>
      <c r="AV69" s="25">
        <f t="shared" si="90"/>
        <v>12787.645593207497</v>
      </c>
      <c r="AW69" s="25">
        <f t="shared" si="90"/>
        <v>12563.160629365759</v>
      </c>
      <c r="AX69" s="25">
        <f t="shared" si="90"/>
        <v>11949.484579204462</v>
      </c>
      <c r="AY69" s="25">
        <f t="shared" si="90"/>
        <v>11862.058790893483</v>
      </c>
      <c r="AZ69" s="25">
        <f t="shared" si="90"/>
        <v>10991.241875834066</v>
      </c>
      <c r="BA69" s="25">
        <f t="shared" si="90"/>
        <v>12534.698181177921</v>
      </c>
      <c r="BB69" s="25">
        <f t="shared" si="90"/>
        <v>11796.615926628263</v>
      </c>
      <c r="BC69" s="25">
        <f t="shared" si="90"/>
        <v>13106.855119751583</v>
      </c>
      <c r="BD69" s="25">
        <f t="shared" si="90"/>
        <v>23048.969075662397</v>
      </c>
      <c r="BE69" s="25">
        <f t="shared" si="90"/>
        <v>22905.766616722754</v>
      </c>
      <c r="BF69" s="25">
        <f t="shared" si="90"/>
        <v>23241.187116459299</v>
      </c>
      <c r="BG69" s="25">
        <f t="shared" si="90"/>
        <v>22558.942493744675</v>
      </c>
      <c r="BH69" s="25">
        <f t="shared" si="90"/>
        <v>12787.645593207497</v>
      </c>
      <c r="BI69" s="25">
        <f t="shared" si="90"/>
        <v>12563.160629365759</v>
      </c>
      <c r="BJ69" s="25">
        <f t="shared" si="90"/>
        <v>11949.484579204462</v>
      </c>
      <c r="BK69" s="25">
        <f t="shared" si="90"/>
        <v>11862.058790893483</v>
      </c>
      <c r="BL69" s="25">
        <f t="shared" si="90"/>
        <v>10991.241875834066</v>
      </c>
      <c r="BM69" s="25">
        <f t="shared" si="90"/>
        <v>12534.698181177921</v>
      </c>
      <c r="BN69" s="25">
        <f t="shared" si="90"/>
        <v>11796.615926628263</v>
      </c>
      <c r="BO69" s="25">
        <f t="shared" si="90"/>
        <v>13106.855119751583</v>
      </c>
      <c r="BP69" s="25">
        <f t="shared" ref="BP69:CH69" si="91">((BP15*0.5)+BO33-BP51)*BP88*BP103*BP$2</f>
        <v>23048.969075662397</v>
      </c>
      <c r="BQ69" s="25">
        <f t="shared" si="91"/>
        <v>22905.766616722754</v>
      </c>
      <c r="BR69" s="25">
        <f t="shared" si="91"/>
        <v>23241.187116459299</v>
      </c>
      <c r="BS69" s="25">
        <f t="shared" si="91"/>
        <v>22558.942493744675</v>
      </c>
      <c r="BT69" s="25">
        <f t="shared" si="91"/>
        <v>12787.645593207497</v>
      </c>
      <c r="BU69" s="25">
        <f t="shared" si="91"/>
        <v>12563.160629365759</v>
      </c>
      <c r="BV69" s="25">
        <f t="shared" si="91"/>
        <v>11949.484579204462</v>
      </c>
      <c r="BW69" s="25">
        <f t="shared" si="91"/>
        <v>11862.058790893483</v>
      </c>
      <c r="BX69" s="25">
        <f t="shared" si="91"/>
        <v>10991.241875834066</v>
      </c>
      <c r="BY69" s="25">
        <f t="shared" si="91"/>
        <v>12534.698181177921</v>
      </c>
      <c r="BZ69" s="25">
        <f t="shared" si="91"/>
        <v>11796.615926628263</v>
      </c>
      <c r="CA69" s="25">
        <f t="shared" si="91"/>
        <v>13106.855119751583</v>
      </c>
      <c r="CB69" s="25">
        <f t="shared" si="91"/>
        <v>23048.969075662397</v>
      </c>
      <c r="CC69" s="25">
        <f t="shared" si="91"/>
        <v>22905.766616722754</v>
      </c>
      <c r="CD69" s="25">
        <f t="shared" si="91"/>
        <v>23241.187116459299</v>
      </c>
      <c r="CE69" s="25">
        <f t="shared" si="91"/>
        <v>22558.942493744675</v>
      </c>
      <c r="CF69" s="25">
        <f t="shared" si="91"/>
        <v>12787.645593207497</v>
      </c>
      <c r="CG69" s="25">
        <f t="shared" si="91"/>
        <v>12563.160629365759</v>
      </c>
      <c r="CH69" s="28">
        <f t="shared" si="91"/>
        <v>11949.484579204462</v>
      </c>
    </row>
    <row r="70" spans="1:88" ht="15.75" x14ac:dyDescent="0.25">
      <c r="A70" s="606"/>
      <c r="B70" s="14" t="str">
        <f t="shared" si="68"/>
        <v>Refrigeration</v>
      </c>
      <c r="C70" s="25">
        <f t="shared" si="71"/>
        <v>0</v>
      </c>
      <c r="D70" s="25">
        <f t="shared" ref="D70:BO70" si="92">((D16*0.5)+C34-D52)*D89*D104*D$2</f>
        <v>0</v>
      </c>
      <c r="E70" s="25">
        <f t="shared" si="92"/>
        <v>0</v>
      </c>
      <c r="F70" s="25">
        <f t="shared" si="92"/>
        <v>0</v>
      </c>
      <c r="G70" s="25">
        <f t="shared" si="92"/>
        <v>0</v>
      </c>
      <c r="H70" s="25">
        <f t="shared" si="92"/>
        <v>0</v>
      </c>
      <c r="I70" s="25">
        <f t="shared" si="92"/>
        <v>0</v>
      </c>
      <c r="J70" s="25">
        <f t="shared" si="92"/>
        <v>0</v>
      </c>
      <c r="K70" s="25">
        <f t="shared" si="92"/>
        <v>0</v>
      </c>
      <c r="L70" s="25">
        <f t="shared" si="92"/>
        <v>0</v>
      </c>
      <c r="M70" s="25">
        <f t="shared" si="92"/>
        <v>0</v>
      </c>
      <c r="N70" s="25">
        <f t="shared" si="92"/>
        <v>0</v>
      </c>
      <c r="O70" s="25">
        <f t="shared" si="92"/>
        <v>0</v>
      </c>
      <c r="P70" s="25">
        <f t="shared" si="92"/>
        <v>0</v>
      </c>
      <c r="Q70" s="25">
        <f t="shared" si="92"/>
        <v>0</v>
      </c>
      <c r="R70" s="25">
        <f t="shared" si="92"/>
        <v>0</v>
      </c>
      <c r="S70" s="25">
        <f t="shared" si="92"/>
        <v>0</v>
      </c>
      <c r="T70" s="25">
        <f t="shared" si="92"/>
        <v>0</v>
      </c>
      <c r="U70" s="25">
        <f t="shared" si="92"/>
        <v>0</v>
      </c>
      <c r="V70" s="25">
        <f t="shared" si="92"/>
        <v>0</v>
      </c>
      <c r="W70" s="25">
        <f t="shared" si="92"/>
        <v>0</v>
      </c>
      <c r="X70" s="25">
        <f t="shared" si="92"/>
        <v>0</v>
      </c>
      <c r="Y70" s="25">
        <f t="shared" si="92"/>
        <v>0</v>
      </c>
      <c r="Z70" s="25">
        <f t="shared" si="92"/>
        <v>0</v>
      </c>
      <c r="AA70" s="25">
        <f t="shared" si="92"/>
        <v>0</v>
      </c>
      <c r="AB70" s="25">
        <f t="shared" si="92"/>
        <v>0</v>
      </c>
      <c r="AC70" s="25">
        <f t="shared" si="92"/>
        <v>0</v>
      </c>
      <c r="AD70" s="25">
        <f t="shared" si="92"/>
        <v>0</v>
      </c>
      <c r="AE70" s="25">
        <f t="shared" si="92"/>
        <v>0</v>
      </c>
      <c r="AF70" s="25">
        <f t="shared" si="92"/>
        <v>0</v>
      </c>
      <c r="AG70" s="25">
        <f t="shared" si="92"/>
        <v>0</v>
      </c>
      <c r="AH70" s="25">
        <f t="shared" si="92"/>
        <v>0</v>
      </c>
      <c r="AI70" s="25">
        <f t="shared" si="92"/>
        <v>0</v>
      </c>
      <c r="AJ70" s="25">
        <f t="shared" si="92"/>
        <v>0</v>
      </c>
      <c r="AK70" s="25">
        <f t="shared" si="92"/>
        <v>0</v>
      </c>
      <c r="AL70" s="25">
        <f t="shared" si="92"/>
        <v>0</v>
      </c>
      <c r="AM70" s="25">
        <f t="shared" si="92"/>
        <v>0</v>
      </c>
      <c r="AN70" s="25">
        <f t="shared" si="92"/>
        <v>0</v>
      </c>
      <c r="AO70" s="25">
        <f t="shared" si="92"/>
        <v>0</v>
      </c>
      <c r="AP70" s="25">
        <f t="shared" si="92"/>
        <v>0</v>
      </c>
      <c r="AQ70" s="25">
        <f t="shared" si="92"/>
        <v>0</v>
      </c>
      <c r="AR70" s="25">
        <f t="shared" si="92"/>
        <v>0</v>
      </c>
      <c r="AS70" s="25">
        <f t="shared" si="92"/>
        <v>0</v>
      </c>
      <c r="AT70" s="25">
        <f t="shared" si="92"/>
        <v>0</v>
      </c>
      <c r="AU70" s="25">
        <f t="shared" si="92"/>
        <v>0</v>
      </c>
      <c r="AV70" s="25">
        <f t="shared" si="92"/>
        <v>0</v>
      </c>
      <c r="AW70" s="25">
        <f t="shared" si="92"/>
        <v>0</v>
      </c>
      <c r="AX70" s="25">
        <f t="shared" si="92"/>
        <v>0</v>
      </c>
      <c r="AY70" s="25">
        <f t="shared" si="92"/>
        <v>0</v>
      </c>
      <c r="AZ70" s="25">
        <f t="shared" si="92"/>
        <v>0</v>
      </c>
      <c r="BA70" s="25">
        <f t="shared" si="92"/>
        <v>0</v>
      </c>
      <c r="BB70" s="25">
        <f t="shared" si="92"/>
        <v>0</v>
      </c>
      <c r="BC70" s="25">
        <f t="shared" si="92"/>
        <v>0</v>
      </c>
      <c r="BD70" s="25">
        <f t="shared" si="92"/>
        <v>0</v>
      </c>
      <c r="BE70" s="25">
        <f t="shared" si="92"/>
        <v>0</v>
      </c>
      <c r="BF70" s="25">
        <f t="shared" si="92"/>
        <v>0</v>
      </c>
      <c r="BG70" s="25">
        <f t="shared" si="92"/>
        <v>0</v>
      </c>
      <c r="BH70" s="25">
        <f t="shared" si="92"/>
        <v>0</v>
      </c>
      <c r="BI70" s="25">
        <f t="shared" si="92"/>
        <v>0</v>
      </c>
      <c r="BJ70" s="25">
        <f t="shared" si="92"/>
        <v>0</v>
      </c>
      <c r="BK70" s="25">
        <f t="shared" si="92"/>
        <v>0</v>
      </c>
      <c r="BL70" s="25">
        <f t="shared" si="92"/>
        <v>0</v>
      </c>
      <c r="BM70" s="25">
        <f t="shared" si="92"/>
        <v>0</v>
      </c>
      <c r="BN70" s="25">
        <f t="shared" si="92"/>
        <v>0</v>
      </c>
      <c r="BO70" s="25">
        <f t="shared" si="92"/>
        <v>0</v>
      </c>
      <c r="BP70" s="25">
        <f t="shared" ref="BP70:CH70" si="93">((BP16*0.5)+BO34-BP52)*BP89*BP104*BP$2</f>
        <v>0</v>
      </c>
      <c r="BQ70" s="25">
        <f t="shared" si="93"/>
        <v>0</v>
      </c>
      <c r="BR70" s="25">
        <f t="shared" si="93"/>
        <v>0</v>
      </c>
      <c r="BS70" s="25">
        <f t="shared" si="93"/>
        <v>0</v>
      </c>
      <c r="BT70" s="25">
        <f t="shared" si="93"/>
        <v>0</v>
      </c>
      <c r="BU70" s="25">
        <f t="shared" si="93"/>
        <v>0</v>
      </c>
      <c r="BV70" s="25">
        <f t="shared" si="93"/>
        <v>0</v>
      </c>
      <c r="BW70" s="25">
        <f t="shared" si="93"/>
        <v>0</v>
      </c>
      <c r="BX70" s="25">
        <f t="shared" si="93"/>
        <v>0</v>
      </c>
      <c r="BY70" s="25">
        <f t="shared" si="93"/>
        <v>0</v>
      </c>
      <c r="BZ70" s="25">
        <f t="shared" si="93"/>
        <v>0</v>
      </c>
      <c r="CA70" s="25">
        <f t="shared" si="93"/>
        <v>0</v>
      </c>
      <c r="CB70" s="25">
        <f t="shared" si="93"/>
        <v>0</v>
      </c>
      <c r="CC70" s="25">
        <f t="shared" si="93"/>
        <v>0</v>
      </c>
      <c r="CD70" s="25">
        <f t="shared" si="93"/>
        <v>0</v>
      </c>
      <c r="CE70" s="25">
        <f t="shared" si="93"/>
        <v>0</v>
      </c>
      <c r="CF70" s="25">
        <f t="shared" si="93"/>
        <v>0</v>
      </c>
      <c r="CG70" s="25">
        <f t="shared" si="93"/>
        <v>0</v>
      </c>
      <c r="CH70" s="28">
        <f t="shared" si="93"/>
        <v>0</v>
      </c>
    </row>
    <row r="71" spans="1:88" ht="15.75" x14ac:dyDescent="0.25">
      <c r="A71" s="606"/>
      <c r="B71" s="14" t="str">
        <f t="shared" si="68"/>
        <v>Water Heating</v>
      </c>
      <c r="C71" s="25">
        <f t="shared" si="71"/>
        <v>0</v>
      </c>
      <c r="D71" s="25">
        <f t="shared" ref="D71:BO71" si="94">((D17*0.5)+C35-D53)*D90*D105*D$2</f>
        <v>0</v>
      </c>
      <c r="E71" s="25">
        <f t="shared" si="94"/>
        <v>0</v>
      </c>
      <c r="F71" s="25">
        <f t="shared" si="94"/>
        <v>0</v>
      </c>
      <c r="G71" s="25">
        <f t="shared" si="94"/>
        <v>0</v>
      </c>
      <c r="H71" s="25">
        <f t="shared" si="94"/>
        <v>0</v>
      </c>
      <c r="I71" s="25">
        <f t="shared" si="94"/>
        <v>0</v>
      </c>
      <c r="J71" s="25">
        <f t="shared" si="94"/>
        <v>0</v>
      </c>
      <c r="K71" s="25">
        <f t="shared" si="94"/>
        <v>0</v>
      </c>
      <c r="L71" s="25">
        <f t="shared" si="94"/>
        <v>0</v>
      </c>
      <c r="M71" s="25">
        <f t="shared" si="94"/>
        <v>0</v>
      </c>
      <c r="N71" s="25">
        <f t="shared" si="94"/>
        <v>55.156755532421279</v>
      </c>
      <c r="O71" s="25">
        <f t="shared" si="94"/>
        <v>123.81136887544066</v>
      </c>
      <c r="P71" s="25">
        <f t="shared" si="94"/>
        <v>107.03379610719017</v>
      </c>
      <c r="Q71" s="25">
        <f t="shared" si="94"/>
        <v>105.91091231993411</v>
      </c>
      <c r="R71" s="25">
        <f t="shared" si="94"/>
        <v>95.071743175188118</v>
      </c>
      <c r="S71" s="25">
        <f t="shared" si="94"/>
        <v>107.26225071208991</v>
      </c>
      <c r="T71" s="25">
        <f t="shared" si="94"/>
        <v>212.76251949782039</v>
      </c>
      <c r="U71" s="25">
        <f t="shared" si="94"/>
        <v>206.76533787794068</v>
      </c>
      <c r="V71" s="25">
        <f t="shared" si="94"/>
        <v>217.70523620473932</v>
      </c>
      <c r="W71" s="25">
        <f t="shared" si="94"/>
        <v>209.6876345871348</v>
      </c>
      <c r="X71" s="25">
        <f t="shared" si="94"/>
        <v>124.23785417804582</v>
      </c>
      <c r="Y71" s="25">
        <f t="shared" si="94"/>
        <v>131.62187797711726</v>
      </c>
      <c r="Z71" s="25">
        <f t="shared" si="94"/>
        <v>126.46611993534944</v>
      </c>
      <c r="AA71" s="25">
        <f t="shared" si="94"/>
        <v>141.64285470227415</v>
      </c>
      <c r="AB71" s="25">
        <f t="shared" si="94"/>
        <v>122.90077510181429</v>
      </c>
      <c r="AC71" s="25">
        <f t="shared" si="94"/>
        <v>124.06054237030612</v>
      </c>
      <c r="AD71" s="25">
        <f t="shared" si="94"/>
        <v>110.03697597979691</v>
      </c>
      <c r="AE71" s="25">
        <f t="shared" si="94"/>
        <v>122.90805409775774</v>
      </c>
      <c r="AF71" s="25">
        <f t="shared" si="94"/>
        <v>212.76251949782039</v>
      </c>
      <c r="AG71" s="25">
        <f t="shared" si="94"/>
        <v>206.76533787794068</v>
      </c>
      <c r="AH71" s="25">
        <f t="shared" si="94"/>
        <v>217.70523620473932</v>
      </c>
      <c r="AI71" s="25">
        <f t="shared" si="94"/>
        <v>209.6876345871348</v>
      </c>
      <c r="AJ71" s="25">
        <f t="shared" si="94"/>
        <v>124.23785417804582</v>
      </c>
      <c r="AK71" s="25">
        <f t="shared" si="94"/>
        <v>131.62187797711726</v>
      </c>
      <c r="AL71" s="25">
        <f t="shared" si="94"/>
        <v>126.46611993534944</v>
      </c>
      <c r="AM71" s="25">
        <f t="shared" si="94"/>
        <v>141.64285470227415</v>
      </c>
      <c r="AN71" s="25">
        <f t="shared" si="94"/>
        <v>122.90077510181429</v>
      </c>
      <c r="AO71" s="25">
        <f t="shared" si="94"/>
        <v>124.06054237030612</v>
      </c>
      <c r="AP71" s="25">
        <f t="shared" si="94"/>
        <v>110.03697597979691</v>
      </c>
      <c r="AQ71" s="25">
        <f t="shared" si="94"/>
        <v>122.90805409775774</v>
      </c>
      <c r="AR71" s="25">
        <f t="shared" si="94"/>
        <v>212.76251949782039</v>
      </c>
      <c r="AS71" s="25">
        <f t="shared" si="94"/>
        <v>206.76533787794068</v>
      </c>
      <c r="AT71" s="25">
        <f t="shared" si="94"/>
        <v>217.70523620473932</v>
      </c>
      <c r="AU71" s="25">
        <f t="shared" si="94"/>
        <v>209.6876345871348</v>
      </c>
      <c r="AV71" s="25">
        <f t="shared" si="94"/>
        <v>124.23785417804582</v>
      </c>
      <c r="AW71" s="25">
        <f t="shared" si="94"/>
        <v>131.62187797711726</v>
      </c>
      <c r="AX71" s="25">
        <f t="shared" si="94"/>
        <v>126.46611993534944</v>
      </c>
      <c r="AY71" s="25">
        <f t="shared" si="94"/>
        <v>141.64285470227415</v>
      </c>
      <c r="AZ71" s="25">
        <f t="shared" si="94"/>
        <v>122.90077510181429</v>
      </c>
      <c r="BA71" s="25">
        <f t="shared" si="94"/>
        <v>124.06054237030612</v>
      </c>
      <c r="BB71" s="25">
        <f t="shared" si="94"/>
        <v>110.03697597979691</v>
      </c>
      <c r="BC71" s="25">
        <f t="shared" si="94"/>
        <v>122.90805409775774</v>
      </c>
      <c r="BD71" s="25">
        <f t="shared" si="94"/>
        <v>212.76251949782039</v>
      </c>
      <c r="BE71" s="25">
        <f t="shared" si="94"/>
        <v>206.76533787794068</v>
      </c>
      <c r="BF71" s="25">
        <f t="shared" si="94"/>
        <v>217.70523620473932</v>
      </c>
      <c r="BG71" s="25">
        <f t="shared" si="94"/>
        <v>209.6876345871348</v>
      </c>
      <c r="BH71" s="25">
        <f t="shared" si="94"/>
        <v>124.23785417804582</v>
      </c>
      <c r="BI71" s="25">
        <f t="shared" si="94"/>
        <v>131.62187797711726</v>
      </c>
      <c r="BJ71" s="25">
        <f t="shared" si="94"/>
        <v>126.46611993534944</v>
      </c>
      <c r="BK71" s="25">
        <f t="shared" si="94"/>
        <v>141.64285470227415</v>
      </c>
      <c r="BL71" s="25">
        <f t="shared" si="94"/>
        <v>122.90077510181429</v>
      </c>
      <c r="BM71" s="25">
        <f t="shared" si="94"/>
        <v>124.06054237030612</v>
      </c>
      <c r="BN71" s="25">
        <f t="shared" si="94"/>
        <v>110.03697597979691</v>
      </c>
      <c r="BO71" s="25">
        <f t="shared" si="94"/>
        <v>122.90805409775774</v>
      </c>
      <c r="BP71" s="25">
        <f t="shared" ref="BP71:CH71" si="95">((BP17*0.5)+BO35-BP53)*BP90*BP105*BP$2</f>
        <v>212.76251949782039</v>
      </c>
      <c r="BQ71" s="25">
        <f t="shared" si="95"/>
        <v>206.76533787794068</v>
      </c>
      <c r="BR71" s="25">
        <f t="shared" si="95"/>
        <v>217.70523620473932</v>
      </c>
      <c r="BS71" s="25">
        <f t="shared" si="95"/>
        <v>209.6876345871348</v>
      </c>
      <c r="BT71" s="25">
        <f t="shared" si="95"/>
        <v>124.23785417804582</v>
      </c>
      <c r="BU71" s="25">
        <f t="shared" si="95"/>
        <v>131.62187797711726</v>
      </c>
      <c r="BV71" s="25">
        <f t="shared" si="95"/>
        <v>126.46611993534944</v>
      </c>
      <c r="BW71" s="25">
        <f t="shared" si="95"/>
        <v>141.64285470227415</v>
      </c>
      <c r="BX71" s="25">
        <f t="shared" si="95"/>
        <v>122.90077510181429</v>
      </c>
      <c r="BY71" s="25">
        <f t="shared" si="95"/>
        <v>124.06054237030612</v>
      </c>
      <c r="BZ71" s="25">
        <f t="shared" si="95"/>
        <v>110.03697597979691</v>
      </c>
      <c r="CA71" s="25">
        <f t="shared" si="95"/>
        <v>122.90805409775774</v>
      </c>
      <c r="CB71" s="25">
        <f t="shared" si="95"/>
        <v>212.76251949782039</v>
      </c>
      <c r="CC71" s="25">
        <f t="shared" si="95"/>
        <v>206.76533787794068</v>
      </c>
      <c r="CD71" s="25">
        <f t="shared" si="95"/>
        <v>217.70523620473932</v>
      </c>
      <c r="CE71" s="25">
        <f t="shared" si="95"/>
        <v>209.6876345871348</v>
      </c>
      <c r="CF71" s="25">
        <f t="shared" si="95"/>
        <v>124.23785417804582</v>
      </c>
      <c r="CG71" s="25">
        <f t="shared" si="95"/>
        <v>131.62187797711726</v>
      </c>
      <c r="CH71" s="28">
        <f t="shared" si="95"/>
        <v>126.46611993534944</v>
      </c>
    </row>
    <row r="72" spans="1:88" ht="15.75" customHeight="1" x14ac:dyDescent="0.25">
      <c r="A72" s="606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82.378565618850558</v>
      </c>
      <c r="E73" s="25">
        <f t="shared" ref="E73:BP73" si="96">SUM(E59:E72)</f>
        <v>299.53071908427751</v>
      </c>
      <c r="F73" s="25">
        <f t="shared" si="96"/>
        <v>461.80491515534015</v>
      </c>
      <c r="G73" s="25">
        <f t="shared" si="96"/>
        <v>1770.3411045767634</v>
      </c>
      <c r="H73" s="25">
        <f t="shared" si="96"/>
        <v>8937.1395382724622</v>
      </c>
      <c r="I73" s="25">
        <f t="shared" si="96"/>
        <v>14236.294280497459</v>
      </c>
      <c r="J73" s="25">
        <f t="shared" si="96"/>
        <v>19320.089248140554</v>
      </c>
      <c r="K73" s="25">
        <f t="shared" si="96"/>
        <v>22906.92644830823</v>
      </c>
      <c r="L73" s="25">
        <f t="shared" si="96"/>
        <v>13276.136236453602</v>
      </c>
      <c r="M73" s="25">
        <f t="shared" si="96"/>
        <v>18926.969508287842</v>
      </c>
      <c r="N73" s="25">
        <f t="shared" si="96"/>
        <v>38986.717416748666</v>
      </c>
      <c r="O73" s="25">
        <f t="shared" si="96"/>
        <v>55693.494502337264</v>
      </c>
      <c r="P73" s="25">
        <f t="shared" si="96"/>
        <v>47119.782671426656</v>
      </c>
      <c r="Q73" s="25">
        <f t="shared" si="96"/>
        <v>50079.754797578797</v>
      </c>
      <c r="R73" s="25">
        <f t="shared" si="96"/>
        <v>47626.846391274841</v>
      </c>
      <c r="S73" s="25">
        <f t="shared" si="96"/>
        <v>61874.289743627553</v>
      </c>
      <c r="T73" s="25">
        <f t="shared" si="96"/>
        <v>53587.086872394022</v>
      </c>
      <c r="U73" s="25">
        <f t="shared" si="96"/>
        <v>60390.886677939496</v>
      </c>
      <c r="V73" s="25">
        <f t="shared" si="96"/>
        <v>59120.689870521383</v>
      </c>
      <c r="W73" s="25">
        <f t="shared" si="96"/>
        <v>41428.862553008374</v>
      </c>
      <c r="X73" s="25">
        <f t="shared" si="96"/>
        <v>18353.422335176798</v>
      </c>
      <c r="Y73" s="25">
        <f t="shared" si="96"/>
        <v>17574.434564466766</v>
      </c>
      <c r="Z73" s="25">
        <f t="shared" si="96"/>
        <v>17843.472724938918</v>
      </c>
      <c r="AA73" s="25">
        <f t="shared" si="96"/>
        <v>18277.380747904652</v>
      </c>
      <c r="AB73" s="25">
        <f t="shared" si="96"/>
        <v>16217.696779627997</v>
      </c>
      <c r="AC73" s="25">
        <f t="shared" si="96"/>
        <v>17787.870512143065</v>
      </c>
      <c r="AD73" s="25">
        <f t="shared" si="96"/>
        <v>16742.833119785697</v>
      </c>
      <c r="AE73" s="25">
        <f t="shared" si="96"/>
        <v>21260.431681508711</v>
      </c>
      <c r="AF73" s="25">
        <f t="shared" si="96"/>
        <v>53587.086872394022</v>
      </c>
      <c r="AG73" s="25">
        <f t="shared" si="96"/>
        <v>60390.886677939496</v>
      </c>
      <c r="AH73" s="25">
        <f t="shared" si="96"/>
        <v>59120.689870521383</v>
      </c>
      <c r="AI73" s="25">
        <f t="shared" si="96"/>
        <v>41428.862553008374</v>
      </c>
      <c r="AJ73" s="25">
        <f t="shared" si="96"/>
        <v>18353.422335176798</v>
      </c>
      <c r="AK73" s="25">
        <f t="shared" si="96"/>
        <v>17574.434564466766</v>
      </c>
      <c r="AL73" s="25">
        <f t="shared" si="96"/>
        <v>17843.472724938918</v>
      </c>
      <c r="AM73" s="25">
        <f t="shared" si="96"/>
        <v>18277.380747904652</v>
      </c>
      <c r="AN73" s="25">
        <f t="shared" si="96"/>
        <v>16217.696779627997</v>
      </c>
      <c r="AO73" s="25">
        <f t="shared" si="96"/>
        <v>17787.870512143065</v>
      </c>
      <c r="AP73" s="25">
        <f t="shared" si="96"/>
        <v>16742.833119785697</v>
      </c>
      <c r="AQ73" s="25">
        <f t="shared" si="96"/>
        <v>21260.431681508711</v>
      </c>
      <c r="AR73" s="25">
        <f t="shared" si="96"/>
        <v>53587.086872394022</v>
      </c>
      <c r="AS73" s="25">
        <f t="shared" si="96"/>
        <v>60390.886677939496</v>
      </c>
      <c r="AT73" s="25">
        <f t="shared" si="96"/>
        <v>59120.689870521383</v>
      </c>
      <c r="AU73" s="25">
        <f t="shared" si="96"/>
        <v>41428.862553008374</v>
      </c>
      <c r="AV73" s="25">
        <f t="shared" si="96"/>
        <v>18353.422335176798</v>
      </c>
      <c r="AW73" s="25">
        <f t="shared" si="96"/>
        <v>17574.434564466766</v>
      </c>
      <c r="AX73" s="25">
        <f t="shared" si="96"/>
        <v>17843.472724938918</v>
      </c>
      <c r="AY73" s="25">
        <f t="shared" si="96"/>
        <v>18277.380747904652</v>
      </c>
      <c r="AZ73" s="25">
        <f t="shared" si="96"/>
        <v>16217.696779627997</v>
      </c>
      <c r="BA73" s="25">
        <f t="shared" si="96"/>
        <v>17787.870512143065</v>
      </c>
      <c r="BB73" s="25">
        <f t="shared" si="96"/>
        <v>16742.833119785697</v>
      </c>
      <c r="BC73" s="25">
        <f t="shared" si="96"/>
        <v>21260.431681508711</v>
      </c>
      <c r="BD73" s="25">
        <f t="shared" si="96"/>
        <v>53587.086872394022</v>
      </c>
      <c r="BE73" s="25">
        <f t="shared" si="96"/>
        <v>60390.886677939496</v>
      </c>
      <c r="BF73" s="25">
        <f t="shared" si="96"/>
        <v>59120.689870521383</v>
      </c>
      <c r="BG73" s="25">
        <f t="shared" si="96"/>
        <v>41428.862553008374</v>
      </c>
      <c r="BH73" s="25">
        <f t="shared" si="96"/>
        <v>18353.422335176798</v>
      </c>
      <c r="BI73" s="25">
        <f t="shared" si="96"/>
        <v>17574.434564466766</v>
      </c>
      <c r="BJ73" s="25">
        <f t="shared" si="96"/>
        <v>17843.472724938918</v>
      </c>
      <c r="BK73" s="25">
        <f t="shared" si="96"/>
        <v>18277.380747904652</v>
      </c>
      <c r="BL73" s="25">
        <f t="shared" si="96"/>
        <v>16217.696779627997</v>
      </c>
      <c r="BM73" s="25">
        <f t="shared" si="96"/>
        <v>17787.870512143065</v>
      </c>
      <c r="BN73" s="25">
        <f t="shared" si="96"/>
        <v>16742.833119785697</v>
      </c>
      <c r="BO73" s="25">
        <f t="shared" si="96"/>
        <v>21260.431681508711</v>
      </c>
      <c r="BP73" s="25">
        <f t="shared" si="96"/>
        <v>53587.086872394022</v>
      </c>
      <c r="BQ73" s="25">
        <f t="shared" ref="BQ73:CH73" si="97">SUM(BQ59:BQ72)</f>
        <v>60390.886677939496</v>
      </c>
      <c r="BR73" s="25">
        <f t="shared" si="97"/>
        <v>59120.689870521383</v>
      </c>
      <c r="BS73" s="25">
        <f t="shared" si="97"/>
        <v>41428.862553008374</v>
      </c>
      <c r="BT73" s="25">
        <f t="shared" si="97"/>
        <v>18353.422335176798</v>
      </c>
      <c r="BU73" s="25">
        <f t="shared" si="97"/>
        <v>17574.434564466766</v>
      </c>
      <c r="BV73" s="25">
        <f t="shared" si="97"/>
        <v>17843.472724938918</v>
      </c>
      <c r="BW73" s="25">
        <f t="shared" si="97"/>
        <v>18277.380747904652</v>
      </c>
      <c r="BX73" s="25">
        <f t="shared" si="97"/>
        <v>16217.696779627997</v>
      </c>
      <c r="BY73" s="25">
        <f t="shared" si="97"/>
        <v>17787.870512143065</v>
      </c>
      <c r="BZ73" s="25">
        <f t="shared" si="97"/>
        <v>16742.833119785697</v>
      </c>
      <c r="CA73" s="25">
        <f t="shared" si="97"/>
        <v>21260.431681508711</v>
      </c>
      <c r="CB73" s="25">
        <f t="shared" si="97"/>
        <v>53587.086872394022</v>
      </c>
      <c r="CC73" s="25">
        <f t="shared" si="97"/>
        <v>60390.886677939496</v>
      </c>
      <c r="CD73" s="25">
        <f t="shared" si="97"/>
        <v>59120.689870521383</v>
      </c>
      <c r="CE73" s="25">
        <f t="shared" si="97"/>
        <v>41428.862553008374</v>
      </c>
      <c r="CF73" s="25">
        <f t="shared" si="97"/>
        <v>18353.422335176798</v>
      </c>
      <c r="CG73" s="25">
        <f t="shared" si="97"/>
        <v>17574.434564466766</v>
      </c>
      <c r="CH73" s="28">
        <f t="shared" si="97"/>
        <v>17843.472724938918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82.378565618850558</v>
      </c>
      <c r="E74" s="26">
        <f t="shared" ref="E74:BP74" si="98">D74+E73</f>
        <v>381.90928470312804</v>
      </c>
      <c r="F74" s="26">
        <f t="shared" si="98"/>
        <v>843.71419985846819</v>
      </c>
      <c r="G74" s="26">
        <f t="shared" si="98"/>
        <v>2614.0553044352318</v>
      </c>
      <c r="H74" s="26">
        <f t="shared" si="98"/>
        <v>11551.194842707693</v>
      </c>
      <c r="I74" s="26">
        <f t="shared" si="98"/>
        <v>25787.489123205152</v>
      </c>
      <c r="J74" s="26">
        <f t="shared" si="98"/>
        <v>45107.578371345706</v>
      </c>
      <c r="K74" s="26">
        <f t="shared" si="98"/>
        <v>68014.504819653928</v>
      </c>
      <c r="L74" s="26">
        <f t="shared" si="98"/>
        <v>81290.641056107532</v>
      </c>
      <c r="M74" s="26">
        <f t="shared" si="98"/>
        <v>100217.61056439538</v>
      </c>
      <c r="N74" s="26">
        <f t="shared" si="98"/>
        <v>139204.32798114404</v>
      </c>
      <c r="O74" s="26">
        <f t="shared" si="98"/>
        <v>194897.82248348132</v>
      </c>
      <c r="P74" s="26">
        <f t="shared" si="98"/>
        <v>242017.60515490797</v>
      </c>
      <c r="Q74" s="26">
        <f t="shared" si="98"/>
        <v>292097.35995248676</v>
      </c>
      <c r="R74" s="26">
        <f t="shared" si="98"/>
        <v>339724.20634376159</v>
      </c>
      <c r="S74" s="26">
        <f t="shared" si="98"/>
        <v>401598.49608738913</v>
      </c>
      <c r="T74" s="26">
        <f t="shared" si="98"/>
        <v>455185.58295978315</v>
      </c>
      <c r="U74" s="26">
        <f t="shared" si="98"/>
        <v>515576.46963772265</v>
      </c>
      <c r="V74" s="26">
        <f t="shared" si="98"/>
        <v>574697.15950824402</v>
      </c>
      <c r="W74" s="26">
        <f t="shared" si="98"/>
        <v>616126.02206125238</v>
      </c>
      <c r="X74" s="26">
        <f t="shared" si="98"/>
        <v>634479.44439642923</v>
      </c>
      <c r="Y74" s="26">
        <f t="shared" si="98"/>
        <v>652053.87896089605</v>
      </c>
      <c r="Z74" s="26">
        <f t="shared" si="98"/>
        <v>669897.35168583493</v>
      </c>
      <c r="AA74" s="26">
        <f t="shared" si="98"/>
        <v>688174.73243373958</v>
      </c>
      <c r="AB74" s="26">
        <f t="shared" si="98"/>
        <v>704392.42921336764</v>
      </c>
      <c r="AC74" s="26">
        <f t="shared" si="98"/>
        <v>722180.29972551065</v>
      </c>
      <c r="AD74" s="26">
        <f t="shared" si="98"/>
        <v>738923.13284529629</v>
      </c>
      <c r="AE74" s="26">
        <f t="shared" si="98"/>
        <v>760183.56452680496</v>
      </c>
      <c r="AF74" s="26">
        <f t="shared" si="98"/>
        <v>813770.65139919892</v>
      </c>
      <c r="AG74" s="26">
        <f t="shared" si="98"/>
        <v>874161.53807713836</v>
      </c>
      <c r="AH74" s="26">
        <f t="shared" si="98"/>
        <v>933282.22794765979</v>
      </c>
      <c r="AI74" s="26">
        <f t="shared" si="98"/>
        <v>974711.09050066816</v>
      </c>
      <c r="AJ74" s="26">
        <f t="shared" si="98"/>
        <v>993064.512835845</v>
      </c>
      <c r="AK74" s="26">
        <f t="shared" si="98"/>
        <v>1010638.9474003118</v>
      </c>
      <c r="AL74" s="26">
        <f t="shared" si="98"/>
        <v>1028482.4201252507</v>
      </c>
      <c r="AM74" s="26">
        <f t="shared" si="98"/>
        <v>1046759.8008731554</v>
      </c>
      <c r="AN74" s="26">
        <f t="shared" si="98"/>
        <v>1062977.4976527833</v>
      </c>
      <c r="AO74" s="26">
        <f t="shared" si="98"/>
        <v>1080765.3681649263</v>
      </c>
      <c r="AP74" s="26">
        <f t="shared" si="98"/>
        <v>1097508.2012847119</v>
      </c>
      <c r="AQ74" s="26">
        <f t="shared" si="98"/>
        <v>1118768.6329662206</v>
      </c>
      <c r="AR74" s="26">
        <f t="shared" si="98"/>
        <v>1172355.7198386146</v>
      </c>
      <c r="AS74" s="26">
        <f t="shared" si="98"/>
        <v>1232746.606516554</v>
      </c>
      <c r="AT74" s="26">
        <f t="shared" si="98"/>
        <v>1291867.2963870754</v>
      </c>
      <c r="AU74" s="26">
        <f t="shared" si="98"/>
        <v>1333296.1589400838</v>
      </c>
      <c r="AV74" s="26">
        <f t="shared" si="98"/>
        <v>1351649.5812752605</v>
      </c>
      <c r="AW74" s="26">
        <f t="shared" si="98"/>
        <v>1369224.0158397274</v>
      </c>
      <c r="AX74" s="26">
        <f t="shared" si="98"/>
        <v>1387067.4885646664</v>
      </c>
      <c r="AY74" s="26">
        <f t="shared" si="98"/>
        <v>1405344.8693125709</v>
      </c>
      <c r="AZ74" s="26">
        <f t="shared" si="98"/>
        <v>1421562.5660921989</v>
      </c>
      <c r="BA74" s="26">
        <f t="shared" si="98"/>
        <v>1439350.436604342</v>
      </c>
      <c r="BB74" s="26">
        <f t="shared" si="98"/>
        <v>1456093.2697241276</v>
      </c>
      <c r="BC74" s="26">
        <f t="shared" si="98"/>
        <v>1477353.7014056363</v>
      </c>
      <c r="BD74" s="26">
        <f t="shared" si="98"/>
        <v>1530940.7882780302</v>
      </c>
      <c r="BE74" s="26">
        <f t="shared" si="98"/>
        <v>1591331.6749559697</v>
      </c>
      <c r="BF74" s="26">
        <f t="shared" si="98"/>
        <v>1650452.3648264911</v>
      </c>
      <c r="BG74" s="26">
        <f t="shared" si="98"/>
        <v>1691881.2273794995</v>
      </c>
      <c r="BH74" s="26">
        <f t="shared" si="98"/>
        <v>1710234.6497146762</v>
      </c>
      <c r="BI74" s="26">
        <f t="shared" si="98"/>
        <v>1727809.084279143</v>
      </c>
      <c r="BJ74" s="26">
        <f t="shared" si="98"/>
        <v>1745652.557004082</v>
      </c>
      <c r="BK74" s="26">
        <f t="shared" si="98"/>
        <v>1763929.9377519866</v>
      </c>
      <c r="BL74" s="26">
        <f t="shared" si="98"/>
        <v>1780147.6345316146</v>
      </c>
      <c r="BM74" s="26">
        <f t="shared" si="98"/>
        <v>1797935.5050437576</v>
      </c>
      <c r="BN74" s="26">
        <f t="shared" si="98"/>
        <v>1814678.3381635433</v>
      </c>
      <c r="BO74" s="26">
        <f t="shared" si="98"/>
        <v>1835938.7698450519</v>
      </c>
      <c r="BP74" s="26">
        <f t="shared" si="98"/>
        <v>1889525.8567174459</v>
      </c>
      <c r="BQ74" s="26">
        <f t="shared" ref="BQ74:CH74" si="99">BP74+BQ73</f>
        <v>1949916.7433953853</v>
      </c>
      <c r="BR74" s="26">
        <f t="shared" si="99"/>
        <v>2009037.4332659068</v>
      </c>
      <c r="BS74" s="26">
        <f t="shared" si="99"/>
        <v>2050466.2958189151</v>
      </c>
      <c r="BT74" s="26">
        <f t="shared" si="99"/>
        <v>2068819.7181540919</v>
      </c>
      <c r="BU74" s="26">
        <f t="shared" si="99"/>
        <v>2086394.1527185587</v>
      </c>
      <c r="BV74" s="26">
        <f t="shared" si="99"/>
        <v>2104237.6254434977</v>
      </c>
      <c r="BW74" s="26">
        <f t="shared" si="99"/>
        <v>2122515.0061914022</v>
      </c>
      <c r="BX74" s="26">
        <f t="shared" si="99"/>
        <v>2138732.70297103</v>
      </c>
      <c r="BY74" s="26">
        <f t="shared" si="99"/>
        <v>2156520.5734831733</v>
      </c>
      <c r="BZ74" s="26">
        <f t="shared" si="99"/>
        <v>2173263.4066029591</v>
      </c>
      <c r="CA74" s="26">
        <f t="shared" si="99"/>
        <v>2194523.8382844678</v>
      </c>
      <c r="CB74" s="26">
        <f t="shared" si="99"/>
        <v>2248110.925156862</v>
      </c>
      <c r="CC74" s="26">
        <f t="shared" si="99"/>
        <v>2308501.8118348015</v>
      </c>
      <c r="CD74" s="26">
        <f t="shared" si="99"/>
        <v>2367622.5017053229</v>
      </c>
      <c r="CE74" s="26">
        <f t="shared" si="99"/>
        <v>2409051.3642583312</v>
      </c>
      <c r="CF74" s="26">
        <f t="shared" si="99"/>
        <v>2427404.786593508</v>
      </c>
      <c r="CG74" s="26">
        <f t="shared" si="99"/>
        <v>2444979.2211579746</v>
      </c>
      <c r="CH74" s="29">
        <f t="shared" si="99"/>
        <v>2462822.6938829133</v>
      </c>
    </row>
    <row r="75" spans="1:88" x14ac:dyDescent="0.25">
      <c r="A75" s="8"/>
      <c r="B75" s="35"/>
      <c r="C75" s="230"/>
      <c r="D75" s="231"/>
      <c r="E75" s="230"/>
      <c r="F75" s="231"/>
      <c r="G75" s="230"/>
      <c r="H75" s="231"/>
      <c r="I75" s="230"/>
      <c r="J75" s="231"/>
      <c r="K75" s="230"/>
      <c r="L75" s="231"/>
      <c r="M75" s="230"/>
      <c r="N75" s="231"/>
      <c r="O75" s="230"/>
      <c r="P75" s="231"/>
      <c r="Q75" s="230"/>
      <c r="R75" s="231"/>
      <c r="S75" s="230"/>
      <c r="T75" s="231"/>
      <c r="U75" s="230"/>
      <c r="V75" s="231"/>
      <c r="W75" s="230"/>
      <c r="X75" s="231"/>
      <c r="Y75" s="230"/>
      <c r="Z75" s="231"/>
      <c r="AA75" s="230"/>
      <c r="AB75" s="231"/>
      <c r="AC75" s="230"/>
      <c r="AD75" s="231"/>
      <c r="AE75" s="230"/>
      <c r="AF75" s="231"/>
      <c r="AG75" s="230"/>
      <c r="AH75" s="231"/>
      <c r="AI75" s="230"/>
      <c r="AJ75" s="231"/>
      <c r="AK75" s="230"/>
      <c r="AL75" s="231"/>
      <c r="AM75" s="230"/>
      <c r="AN75" s="231"/>
      <c r="AO75" s="230"/>
      <c r="AP75" s="231"/>
      <c r="AQ75" s="230"/>
      <c r="AR75" s="231"/>
      <c r="AS75" s="230"/>
      <c r="AT75" s="231"/>
      <c r="AU75" s="230"/>
      <c r="AV75" s="231"/>
      <c r="AW75" s="230"/>
      <c r="AX75" s="231"/>
      <c r="AY75" s="230"/>
      <c r="AZ75" s="231"/>
      <c r="BA75" s="230"/>
      <c r="BB75" s="231"/>
      <c r="BC75" s="230"/>
      <c r="BD75" s="231"/>
      <c r="BE75" s="230"/>
      <c r="BF75" s="231"/>
      <c r="BG75" s="230"/>
      <c r="BH75" s="231"/>
      <c r="BI75" s="230"/>
      <c r="BJ75" s="231"/>
      <c r="BK75" s="230"/>
      <c r="BL75" s="231"/>
      <c r="BM75" s="230"/>
      <c r="BN75" s="231"/>
      <c r="BO75" s="230"/>
      <c r="BP75" s="231"/>
      <c r="BQ75" s="230"/>
      <c r="BR75" s="231"/>
      <c r="BS75" s="230"/>
      <c r="BT75" s="231"/>
      <c r="BU75" s="230"/>
      <c r="BV75" s="231"/>
      <c r="BW75" s="230"/>
      <c r="BX75" s="231"/>
      <c r="BY75" s="230"/>
      <c r="BZ75" s="231"/>
      <c r="CA75" s="230"/>
      <c r="CB75" s="231"/>
      <c r="CC75" s="230"/>
      <c r="CD75" s="231"/>
      <c r="CE75" s="230"/>
      <c r="CF75" s="231"/>
      <c r="CG75" s="230"/>
      <c r="CH75" s="231"/>
    </row>
    <row r="76" spans="1:88" s="110" customFormat="1" ht="15.75" thickBot="1" x14ac:dyDescent="0.3">
      <c r="B76" s="451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52"/>
      <c r="AJ76" s="452"/>
      <c r="AK76" s="452"/>
      <c r="AL76" s="452"/>
      <c r="AM76" s="452"/>
      <c r="AN76" s="452"/>
      <c r="AO76" s="452"/>
      <c r="AP76" s="452"/>
      <c r="AQ76" s="452"/>
      <c r="AR76" s="452"/>
      <c r="AS76" s="452"/>
      <c r="AT76" s="452"/>
      <c r="AU76" s="452"/>
      <c r="AV76" s="452"/>
      <c r="AW76" s="452"/>
      <c r="AX76" s="452"/>
      <c r="AY76" s="452"/>
      <c r="AZ76" s="452"/>
      <c r="BA76" s="452"/>
      <c r="BB76" s="452"/>
      <c r="BC76" s="452"/>
      <c r="BD76" s="452"/>
      <c r="BE76" s="452"/>
      <c r="BF76" s="452"/>
      <c r="BG76" s="452"/>
      <c r="BH76" s="452"/>
      <c r="BI76" s="452"/>
      <c r="BJ76" s="452"/>
      <c r="BK76" s="452"/>
      <c r="BL76" s="452"/>
      <c r="BM76" s="452"/>
      <c r="BN76" s="452"/>
      <c r="BO76" s="452"/>
      <c r="BP76" s="452"/>
      <c r="BQ76" s="452"/>
      <c r="BR76" s="452"/>
      <c r="BS76" s="452"/>
      <c r="BT76" s="452"/>
      <c r="BU76" s="452"/>
      <c r="BV76" s="452"/>
      <c r="BW76" s="452"/>
      <c r="BX76" s="452"/>
      <c r="BY76" s="452"/>
      <c r="BZ76" s="452"/>
      <c r="CA76" s="452"/>
      <c r="CB76" s="452"/>
      <c r="CC76" s="452"/>
      <c r="CD76" s="452"/>
      <c r="CE76" s="452"/>
      <c r="CF76" s="452"/>
      <c r="CG76" s="452"/>
      <c r="CH76" s="452"/>
    </row>
    <row r="77" spans="1:88" s="110" customFormat="1" ht="16.5" thickBot="1" x14ac:dyDescent="0.3">
      <c r="A77" s="608" t="s">
        <v>12</v>
      </c>
      <c r="B77" s="18" t="s">
        <v>12</v>
      </c>
      <c r="C77" s="162">
        <f>C$4</f>
        <v>45292</v>
      </c>
      <c r="D77" s="162">
        <f t="shared" ref="D77:BO77" si="100">D$4</f>
        <v>45323</v>
      </c>
      <c r="E77" s="162">
        <f t="shared" si="100"/>
        <v>45352</v>
      </c>
      <c r="F77" s="162">
        <f t="shared" si="100"/>
        <v>45383</v>
      </c>
      <c r="G77" s="162">
        <f t="shared" si="100"/>
        <v>45413</v>
      </c>
      <c r="H77" s="162">
        <f t="shared" si="100"/>
        <v>45444</v>
      </c>
      <c r="I77" s="162">
        <f t="shared" si="100"/>
        <v>45474</v>
      </c>
      <c r="J77" s="162">
        <f t="shared" si="100"/>
        <v>45505</v>
      </c>
      <c r="K77" s="162">
        <f t="shared" si="100"/>
        <v>45536</v>
      </c>
      <c r="L77" s="162">
        <f t="shared" si="100"/>
        <v>45566</v>
      </c>
      <c r="M77" s="162">
        <f t="shared" si="100"/>
        <v>45597</v>
      </c>
      <c r="N77" s="162">
        <f t="shared" si="100"/>
        <v>45627</v>
      </c>
      <c r="O77" s="162">
        <f t="shared" si="100"/>
        <v>45658</v>
      </c>
      <c r="P77" s="162">
        <f t="shared" si="100"/>
        <v>45689</v>
      </c>
      <c r="Q77" s="162">
        <f t="shared" si="100"/>
        <v>45717</v>
      </c>
      <c r="R77" s="162">
        <f t="shared" si="100"/>
        <v>45748</v>
      </c>
      <c r="S77" s="162">
        <f t="shared" si="100"/>
        <v>45778</v>
      </c>
      <c r="T77" s="162">
        <f t="shared" si="100"/>
        <v>45809</v>
      </c>
      <c r="U77" s="162">
        <f t="shared" si="100"/>
        <v>45839</v>
      </c>
      <c r="V77" s="162">
        <f t="shared" si="100"/>
        <v>45870</v>
      </c>
      <c r="W77" s="162">
        <f t="shared" si="100"/>
        <v>45901</v>
      </c>
      <c r="X77" s="162">
        <f t="shared" si="100"/>
        <v>45931</v>
      </c>
      <c r="Y77" s="162">
        <f t="shared" si="100"/>
        <v>45962</v>
      </c>
      <c r="Z77" s="162">
        <f t="shared" si="100"/>
        <v>45992</v>
      </c>
      <c r="AA77" s="162">
        <f t="shared" si="100"/>
        <v>46023</v>
      </c>
      <c r="AB77" s="162">
        <f t="shared" si="100"/>
        <v>46054</v>
      </c>
      <c r="AC77" s="162">
        <f t="shared" si="100"/>
        <v>46082</v>
      </c>
      <c r="AD77" s="162">
        <f t="shared" si="100"/>
        <v>46113</v>
      </c>
      <c r="AE77" s="162">
        <f t="shared" si="100"/>
        <v>46143</v>
      </c>
      <c r="AF77" s="162">
        <f t="shared" si="100"/>
        <v>46174</v>
      </c>
      <c r="AG77" s="162">
        <f t="shared" si="100"/>
        <v>46204</v>
      </c>
      <c r="AH77" s="162">
        <f t="shared" si="100"/>
        <v>46235</v>
      </c>
      <c r="AI77" s="162">
        <f t="shared" si="100"/>
        <v>46266</v>
      </c>
      <c r="AJ77" s="162">
        <f t="shared" si="100"/>
        <v>46296</v>
      </c>
      <c r="AK77" s="162">
        <f t="shared" si="100"/>
        <v>46327</v>
      </c>
      <c r="AL77" s="162">
        <f t="shared" si="100"/>
        <v>46357</v>
      </c>
      <c r="AM77" s="162">
        <f t="shared" si="100"/>
        <v>46388</v>
      </c>
      <c r="AN77" s="162">
        <f t="shared" si="100"/>
        <v>46419</v>
      </c>
      <c r="AO77" s="162">
        <f t="shared" si="100"/>
        <v>46447</v>
      </c>
      <c r="AP77" s="162">
        <f t="shared" si="100"/>
        <v>46478</v>
      </c>
      <c r="AQ77" s="162">
        <f t="shared" si="100"/>
        <v>46508</v>
      </c>
      <c r="AR77" s="162">
        <f t="shared" si="100"/>
        <v>46539</v>
      </c>
      <c r="AS77" s="162">
        <f t="shared" si="100"/>
        <v>46569</v>
      </c>
      <c r="AT77" s="162">
        <f t="shared" si="100"/>
        <v>46600</v>
      </c>
      <c r="AU77" s="162">
        <f t="shared" si="100"/>
        <v>46631</v>
      </c>
      <c r="AV77" s="162">
        <f t="shared" si="100"/>
        <v>46661</v>
      </c>
      <c r="AW77" s="162">
        <f t="shared" si="100"/>
        <v>46692</v>
      </c>
      <c r="AX77" s="162">
        <f t="shared" si="100"/>
        <v>46722</v>
      </c>
      <c r="AY77" s="162">
        <f t="shared" si="100"/>
        <v>46753</v>
      </c>
      <c r="AZ77" s="162">
        <f t="shared" si="100"/>
        <v>46784</v>
      </c>
      <c r="BA77" s="162">
        <f t="shared" si="100"/>
        <v>46813</v>
      </c>
      <c r="BB77" s="162">
        <f t="shared" si="100"/>
        <v>46844</v>
      </c>
      <c r="BC77" s="162">
        <f t="shared" si="100"/>
        <v>46874</v>
      </c>
      <c r="BD77" s="162">
        <f t="shared" si="100"/>
        <v>46905</v>
      </c>
      <c r="BE77" s="162">
        <f t="shared" si="100"/>
        <v>46935</v>
      </c>
      <c r="BF77" s="162">
        <f t="shared" si="100"/>
        <v>46966</v>
      </c>
      <c r="BG77" s="162">
        <f t="shared" si="100"/>
        <v>46997</v>
      </c>
      <c r="BH77" s="162">
        <f t="shared" si="100"/>
        <v>47027</v>
      </c>
      <c r="BI77" s="162">
        <f t="shared" si="100"/>
        <v>47058</v>
      </c>
      <c r="BJ77" s="162">
        <f t="shared" si="100"/>
        <v>47088</v>
      </c>
      <c r="BK77" s="162">
        <f t="shared" si="100"/>
        <v>47119</v>
      </c>
      <c r="BL77" s="162">
        <f t="shared" si="100"/>
        <v>47150</v>
      </c>
      <c r="BM77" s="162">
        <f t="shared" si="100"/>
        <v>47178</v>
      </c>
      <c r="BN77" s="162">
        <f t="shared" si="100"/>
        <v>47209</v>
      </c>
      <c r="BO77" s="162">
        <f t="shared" si="100"/>
        <v>47239</v>
      </c>
      <c r="BP77" s="162">
        <f t="shared" ref="BP77:CH77" si="101">BP$4</f>
        <v>47270</v>
      </c>
      <c r="BQ77" s="162">
        <f t="shared" si="101"/>
        <v>47300</v>
      </c>
      <c r="BR77" s="162">
        <f t="shared" si="101"/>
        <v>47331</v>
      </c>
      <c r="BS77" s="162">
        <f t="shared" si="101"/>
        <v>47362</v>
      </c>
      <c r="BT77" s="162">
        <f t="shared" si="101"/>
        <v>47392</v>
      </c>
      <c r="BU77" s="162">
        <f t="shared" si="101"/>
        <v>47423</v>
      </c>
      <c r="BV77" s="162">
        <f t="shared" si="101"/>
        <v>47453</v>
      </c>
      <c r="BW77" s="162">
        <f t="shared" si="101"/>
        <v>47484</v>
      </c>
      <c r="BX77" s="162">
        <f t="shared" si="101"/>
        <v>47515</v>
      </c>
      <c r="BY77" s="162">
        <f t="shared" si="101"/>
        <v>47543</v>
      </c>
      <c r="BZ77" s="162">
        <f t="shared" si="101"/>
        <v>47574</v>
      </c>
      <c r="CA77" s="162">
        <f t="shared" si="101"/>
        <v>47604</v>
      </c>
      <c r="CB77" s="162">
        <f t="shared" si="101"/>
        <v>47635</v>
      </c>
      <c r="CC77" s="162">
        <f t="shared" si="101"/>
        <v>47665</v>
      </c>
      <c r="CD77" s="162">
        <f t="shared" si="101"/>
        <v>47696</v>
      </c>
      <c r="CE77" s="162">
        <f t="shared" si="101"/>
        <v>47727</v>
      </c>
      <c r="CF77" s="162">
        <f t="shared" si="101"/>
        <v>47757</v>
      </c>
      <c r="CG77" s="162">
        <f t="shared" si="101"/>
        <v>47788</v>
      </c>
      <c r="CH77" s="163">
        <f t="shared" si="101"/>
        <v>47818</v>
      </c>
      <c r="CJ77" s="110" t="s">
        <v>181</v>
      </c>
    </row>
    <row r="78" spans="1:88" s="110" customFormat="1" ht="15.75" customHeight="1" x14ac:dyDescent="0.25">
      <c r="A78" s="609"/>
      <c r="B78" s="14" t="str">
        <f>B59</f>
        <v>Air Comp</v>
      </c>
      <c r="C78" s="429">
        <f>'2M - SGS'!C78</f>
        <v>8.5109000000000004E-2</v>
      </c>
      <c r="D78" s="429">
        <f>'2M - SGS'!D78</f>
        <v>7.7715000000000006E-2</v>
      </c>
      <c r="E78" s="429">
        <f>'2M - SGS'!E78</f>
        <v>8.6136000000000004E-2</v>
      </c>
      <c r="F78" s="429">
        <f>'2M - SGS'!F78</f>
        <v>7.9796000000000006E-2</v>
      </c>
      <c r="G78" s="429">
        <f>'2M - SGS'!G78</f>
        <v>8.5334999999999994E-2</v>
      </c>
      <c r="H78" s="429">
        <f>'2M - SGS'!H78</f>
        <v>8.1994999999999998E-2</v>
      </c>
      <c r="I78" s="429">
        <f>'2M - SGS'!I78</f>
        <v>8.4098999999999993E-2</v>
      </c>
      <c r="J78" s="429">
        <f>'2M - SGS'!J78</f>
        <v>8.4198999999999996E-2</v>
      </c>
      <c r="K78" s="429">
        <f>'2M - SGS'!K78</f>
        <v>8.2512000000000002E-2</v>
      </c>
      <c r="L78" s="429">
        <f>'2M - SGS'!L78</f>
        <v>8.5277000000000006E-2</v>
      </c>
      <c r="M78" s="429">
        <f>'2M - SGS'!M78</f>
        <v>8.2588999999999996E-2</v>
      </c>
      <c r="N78" s="429">
        <f>'2M - SGS'!N78</f>
        <v>8.5237999999999994E-2</v>
      </c>
      <c r="O78" s="429">
        <f>'2M - SGS'!O78</f>
        <v>8.5109000000000004E-2</v>
      </c>
      <c r="P78" s="429">
        <f>'2M - SGS'!P78</f>
        <v>7.7715000000000006E-2</v>
      </c>
      <c r="Q78" s="429">
        <f>'2M - SGS'!Q78</f>
        <v>8.6136000000000004E-2</v>
      </c>
      <c r="R78" s="429">
        <f>'2M - SGS'!R78</f>
        <v>7.9796000000000006E-2</v>
      </c>
      <c r="S78" s="429">
        <f>'2M - SGS'!S78</f>
        <v>8.5334999999999994E-2</v>
      </c>
      <c r="T78" s="429">
        <f>'2M - SGS'!T78</f>
        <v>8.1994999999999998E-2</v>
      </c>
      <c r="U78" s="429">
        <f>'2M - SGS'!U78</f>
        <v>8.4098999999999993E-2</v>
      </c>
      <c r="V78" s="429">
        <f>'2M - SGS'!V78</f>
        <v>8.4198999999999996E-2</v>
      </c>
      <c r="W78" s="429">
        <f>'2M - SGS'!W78</f>
        <v>8.2512000000000002E-2</v>
      </c>
      <c r="X78" s="429">
        <f>'2M - SGS'!X78</f>
        <v>8.5277000000000006E-2</v>
      </c>
      <c r="Y78" s="429">
        <f>'2M - SGS'!Y78</f>
        <v>8.2588999999999996E-2</v>
      </c>
      <c r="Z78" s="429">
        <f>'2M - SGS'!Z78</f>
        <v>8.5237999999999994E-2</v>
      </c>
      <c r="AA78" s="429">
        <f>'2M - SGS'!AA78</f>
        <v>8.5109000000000004E-2</v>
      </c>
      <c r="AB78" s="429">
        <f>'2M - SGS'!AB78</f>
        <v>7.7715000000000006E-2</v>
      </c>
      <c r="AC78" s="429">
        <f>'2M - SGS'!AC78</f>
        <v>8.6136000000000004E-2</v>
      </c>
      <c r="AD78" s="429">
        <f>'2M - SGS'!AD78</f>
        <v>7.9796000000000006E-2</v>
      </c>
      <c r="AE78" s="429">
        <f>'2M - SGS'!AE78</f>
        <v>8.5334999999999994E-2</v>
      </c>
      <c r="AF78" s="429">
        <f>'2M - SGS'!AF78</f>
        <v>8.1994999999999998E-2</v>
      </c>
      <c r="AG78" s="429">
        <f>'2M - SGS'!AG78</f>
        <v>8.4098999999999993E-2</v>
      </c>
      <c r="AH78" s="429">
        <f>'2M - SGS'!AH78</f>
        <v>8.4198999999999996E-2</v>
      </c>
      <c r="AI78" s="429">
        <f>'2M - SGS'!AI78</f>
        <v>8.2512000000000002E-2</v>
      </c>
      <c r="AJ78" s="429">
        <f>'2M - SGS'!AJ78</f>
        <v>8.5277000000000006E-2</v>
      </c>
      <c r="AK78" s="429">
        <f>'2M - SGS'!AK78</f>
        <v>8.2588999999999996E-2</v>
      </c>
      <c r="AL78" s="429">
        <f>'2M - SGS'!AL78</f>
        <v>8.5237999999999994E-2</v>
      </c>
      <c r="AM78" s="429">
        <f>'2M - SGS'!AM78</f>
        <v>8.5109000000000004E-2</v>
      </c>
      <c r="AN78" s="429">
        <f>'2M - SGS'!AN78</f>
        <v>7.7715000000000006E-2</v>
      </c>
      <c r="AO78" s="429">
        <f>'2M - SGS'!AO78</f>
        <v>8.6136000000000004E-2</v>
      </c>
      <c r="AP78" s="429">
        <f>'2M - SGS'!AP78</f>
        <v>7.9796000000000006E-2</v>
      </c>
      <c r="AQ78" s="429">
        <f>'2M - SGS'!AQ78</f>
        <v>8.5334999999999994E-2</v>
      </c>
      <c r="AR78" s="429">
        <f>'2M - SGS'!AR78</f>
        <v>8.1994999999999998E-2</v>
      </c>
      <c r="AS78" s="429">
        <f>'2M - SGS'!AS78</f>
        <v>8.4098999999999993E-2</v>
      </c>
      <c r="AT78" s="429">
        <f>'2M - SGS'!AT78</f>
        <v>8.4198999999999996E-2</v>
      </c>
      <c r="AU78" s="429">
        <f>'2M - SGS'!AU78</f>
        <v>8.2512000000000002E-2</v>
      </c>
      <c r="AV78" s="429">
        <f>'2M - SGS'!AV78</f>
        <v>8.5277000000000006E-2</v>
      </c>
      <c r="AW78" s="429">
        <f>'2M - SGS'!AW78</f>
        <v>8.2588999999999996E-2</v>
      </c>
      <c r="AX78" s="429">
        <f>'2M - SGS'!AX78</f>
        <v>8.5237999999999994E-2</v>
      </c>
      <c r="AY78" s="429">
        <f>'2M - SGS'!AY78</f>
        <v>8.5109000000000004E-2</v>
      </c>
      <c r="AZ78" s="429">
        <f>'2M - SGS'!AZ78</f>
        <v>7.7715000000000006E-2</v>
      </c>
      <c r="BA78" s="429">
        <f>'2M - SGS'!BA78</f>
        <v>8.6136000000000004E-2</v>
      </c>
      <c r="BB78" s="429">
        <f>'2M - SGS'!BB78</f>
        <v>7.9796000000000006E-2</v>
      </c>
      <c r="BC78" s="429">
        <f>'2M - SGS'!BC78</f>
        <v>8.5334999999999994E-2</v>
      </c>
      <c r="BD78" s="429">
        <f>'2M - SGS'!BD78</f>
        <v>8.1994999999999998E-2</v>
      </c>
      <c r="BE78" s="429">
        <f>'2M - SGS'!BE78</f>
        <v>8.4098999999999993E-2</v>
      </c>
      <c r="BF78" s="429">
        <f>'2M - SGS'!BF78</f>
        <v>8.4198999999999996E-2</v>
      </c>
      <c r="BG78" s="429">
        <f>'2M - SGS'!BG78</f>
        <v>8.2512000000000002E-2</v>
      </c>
      <c r="BH78" s="429">
        <f>'2M - SGS'!BH78</f>
        <v>8.5277000000000006E-2</v>
      </c>
      <c r="BI78" s="429">
        <f>'2M - SGS'!BI78</f>
        <v>8.2588999999999996E-2</v>
      </c>
      <c r="BJ78" s="429">
        <f>'2M - SGS'!BJ78</f>
        <v>8.5237999999999994E-2</v>
      </c>
      <c r="BK78" s="429">
        <f>'2M - SGS'!BK78</f>
        <v>8.5109000000000004E-2</v>
      </c>
      <c r="BL78" s="429">
        <f>'2M - SGS'!BL78</f>
        <v>7.7715000000000006E-2</v>
      </c>
      <c r="BM78" s="429">
        <f>'2M - SGS'!BM78</f>
        <v>8.6136000000000004E-2</v>
      </c>
      <c r="BN78" s="429">
        <f>'2M - SGS'!BN78</f>
        <v>7.9796000000000006E-2</v>
      </c>
      <c r="BO78" s="429">
        <f>'2M - SGS'!BO78</f>
        <v>8.5334999999999994E-2</v>
      </c>
      <c r="BP78" s="429">
        <f>'2M - SGS'!BP78</f>
        <v>8.1994999999999998E-2</v>
      </c>
      <c r="BQ78" s="429">
        <f>'2M - SGS'!BQ78</f>
        <v>8.4098999999999993E-2</v>
      </c>
      <c r="BR78" s="429">
        <f>'2M - SGS'!BR78</f>
        <v>8.4198999999999996E-2</v>
      </c>
      <c r="BS78" s="429">
        <f>'2M - SGS'!BS78</f>
        <v>8.2512000000000002E-2</v>
      </c>
      <c r="BT78" s="429">
        <f>'2M - SGS'!BT78</f>
        <v>8.5277000000000006E-2</v>
      </c>
      <c r="BU78" s="429">
        <f>'2M - SGS'!BU78</f>
        <v>8.2588999999999996E-2</v>
      </c>
      <c r="BV78" s="429">
        <f>'2M - SGS'!BV78</f>
        <v>8.5237999999999994E-2</v>
      </c>
      <c r="BW78" s="429">
        <f>'2M - SGS'!BW78</f>
        <v>8.5109000000000004E-2</v>
      </c>
      <c r="BX78" s="429">
        <f>'2M - SGS'!BX78</f>
        <v>7.7715000000000006E-2</v>
      </c>
      <c r="BY78" s="429">
        <f>'2M - SGS'!BY78</f>
        <v>8.6136000000000004E-2</v>
      </c>
      <c r="BZ78" s="429">
        <f>'2M - SGS'!BZ78</f>
        <v>7.9796000000000006E-2</v>
      </c>
      <c r="CA78" s="429">
        <f>'2M - SGS'!CA78</f>
        <v>8.5334999999999994E-2</v>
      </c>
      <c r="CB78" s="429">
        <f>'2M - SGS'!CB78</f>
        <v>8.1994999999999998E-2</v>
      </c>
      <c r="CC78" s="429">
        <f>'2M - SGS'!CC78</f>
        <v>8.4098999999999993E-2</v>
      </c>
      <c r="CD78" s="429">
        <f>'2M - SGS'!CD78</f>
        <v>8.4198999999999996E-2</v>
      </c>
      <c r="CE78" s="429">
        <f>'2M - SGS'!CE78</f>
        <v>8.2512000000000002E-2</v>
      </c>
      <c r="CF78" s="429">
        <f>'2M - SGS'!CF78</f>
        <v>8.5277000000000006E-2</v>
      </c>
      <c r="CG78" s="429">
        <f>'2M - SGS'!CG78</f>
        <v>8.2588999999999996E-2</v>
      </c>
      <c r="CH78" s="435">
        <f>'2M - SGS'!CH78</f>
        <v>8.5237999999999994E-2</v>
      </c>
      <c r="CJ78" s="427">
        <f>SUM(C78:N78)</f>
        <v>1.0000000000000002</v>
      </c>
    </row>
    <row r="79" spans="1:88" s="110" customFormat="1" ht="15.75" x14ac:dyDescent="0.25">
      <c r="A79" s="609"/>
      <c r="B79" s="14" t="str">
        <f t="shared" ref="B79:B90" si="102">B60</f>
        <v>Building Shell</v>
      </c>
      <c r="C79" s="429">
        <f>'2M - SGS'!C79</f>
        <v>0.107824</v>
      </c>
      <c r="D79" s="429">
        <f>'2M - SGS'!D79</f>
        <v>9.1051999999999994E-2</v>
      </c>
      <c r="E79" s="429">
        <f>'2M - SGS'!E79</f>
        <v>7.1135000000000004E-2</v>
      </c>
      <c r="F79" s="429">
        <f>'2M - SGS'!F79</f>
        <v>4.1179E-2</v>
      </c>
      <c r="G79" s="429">
        <f>'2M - SGS'!G79</f>
        <v>4.4423999999999998E-2</v>
      </c>
      <c r="H79" s="429">
        <f>'2M - SGS'!H79</f>
        <v>0.106128</v>
      </c>
      <c r="I79" s="429">
        <f>'2M - SGS'!I79</f>
        <v>0.14288100000000001</v>
      </c>
      <c r="J79" s="429">
        <f>'2M - SGS'!J79</f>
        <v>0.133494</v>
      </c>
      <c r="K79" s="429">
        <f>'2M - SGS'!K79</f>
        <v>5.781E-2</v>
      </c>
      <c r="L79" s="429">
        <f>'2M - SGS'!L79</f>
        <v>3.8018000000000003E-2</v>
      </c>
      <c r="M79" s="429">
        <f>'2M - SGS'!M79</f>
        <v>6.2103999999999999E-2</v>
      </c>
      <c r="N79" s="429">
        <f>'2M - SGS'!N79</f>
        <v>0.103951</v>
      </c>
      <c r="O79" s="429">
        <f>'2M - SGS'!O79</f>
        <v>0.107824</v>
      </c>
      <c r="P79" s="429">
        <f>'2M - SGS'!P79</f>
        <v>9.1051999999999994E-2</v>
      </c>
      <c r="Q79" s="429">
        <f>'2M - SGS'!Q79</f>
        <v>7.1135000000000004E-2</v>
      </c>
      <c r="R79" s="429">
        <f>'2M - SGS'!R79</f>
        <v>4.1179E-2</v>
      </c>
      <c r="S79" s="429">
        <f>'2M - SGS'!S79</f>
        <v>4.4423999999999998E-2</v>
      </c>
      <c r="T79" s="429">
        <f>'2M - SGS'!T79</f>
        <v>0.106128</v>
      </c>
      <c r="U79" s="429">
        <f>'2M - SGS'!U79</f>
        <v>0.14288100000000001</v>
      </c>
      <c r="V79" s="429">
        <f>'2M - SGS'!V79</f>
        <v>0.133494</v>
      </c>
      <c r="W79" s="429">
        <f>'2M - SGS'!W79</f>
        <v>5.781E-2</v>
      </c>
      <c r="X79" s="429">
        <f>'2M - SGS'!X79</f>
        <v>3.8018000000000003E-2</v>
      </c>
      <c r="Y79" s="429">
        <f>'2M - SGS'!Y79</f>
        <v>6.2103999999999999E-2</v>
      </c>
      <c r="Z79" s="429">
        <f>'2M - SGS'!Z79</f>
        <v>0.103951</v>
      </c>
      <c r="AA79" s="429">
        <f>'2M - SGS'!AA79</f>
        <v>0.107824</v>
      </c>
      <c r="AB79" s="429">
        <f>'2M - SGS'!AB79</f>
        <v>9.1051999999999994E-2</v>
      </c>
      <c r="AC79" s="429">
        <f>'2M - SGS'!AC79</f>
        <v>7.1135000000000004E-2</v>
      </c>
      <c r="AD79" s="429">
        <f>'2M - SGS'!AD79</f>
        <v>4.1179E-2</v>
      </c>
      <c r="AE79" s="429">
        <f>'2M - SGS'!AE79</f>
        <v>4.4423999999999998E-2</v>
      </c>
      <c r="AF79" s="429">
        <f>'2M - SGS'!AF79</f>
        <v>0.106128</v>
      </c>
      <c r="AG79" s="429">
        <f>'2M - SGS'!AG79</f>
        <v>0.14288100000000001</v>
      </c>
      <c r="AH79" s="429">
        <f>'2M - SGS'!AH79</f>
        <v>0.133494</v>
      </c>
      <c r="AI79" s="429">
        <f>'2M - SGS'!AI79</f>
        <v>5.781E-2</v>
      </c>
      <c r="AJ79" s="429">
        <f>'2M - SGS'!AJ79</f>
        <v>3.8018000000000003E-2</v>
      </c>
      <c r="AK79" s="429">
        <f>'2M - SGS'!AK79</f>
        <v>6.2103999999999999E-2</v>
      </c>
      <c r="AL79" s="429">
        <f>'2M - SGS'!AL79</f>
        <v>0.103951</v>
      </c>
      <c r="AM79" s="429">
        <f>'2M - SGS'!AM79</f>
        <v>0.107824</v>
      </c>
      <c r="AN79" s="429">
        <f>'2M - SGS'!AN79</f>
        <v>9.1051999999999994E-2</v>
      </c>
      <c r="AO79" s="429">
        <f>'2M - SGS'!AO79</f>
        <v>7.1135000000000004E-2</v>
      </c>
      <c r="AP79" s="429">
        <f>'2M - SGS'!AP79</f>
        <v>4.1179E-2</v>
      </c>
      <c r="AQ79" s="429">
        <f>'2M - SGS'!AQ79</f>
        <v>4.4423999999999998E-2</v>
      </c>
      <c r="AR79" s="429">
        <f>'2M - SGS'!AR79</f>
        <v>0.106128</v>
      </c>
      <c r="AS79" s="429">
        <f>'2M - SGS'!AS79</f>
        <v>0.14288100000000001</v>
      </c>
      <c r="AT79" s="429">
        <f>'2M - SGS'!AT79</f>
        <v>0.133494</v>
      </c>
      <c r="AU79" s="429">
        <f>'2M - SGS'!AU79</f>
        <v>5.781E-2</v>
      </c>
      <c r="AV79" s="429">
        <f>'2M - SGS'!AV79</f>
        <v>3.8018000000000003E-2</v>
      </c>
      <c r="AW79" s="429">
        <f>'2M - SGS'!AW79</f>
        <v>6.2103999999999999E-2</v>
      </c>
      <c r="AX79" s="429">
        <f>'2M - SGS'!AX79</f>
        <v>0.103951</v>
      </c>
      <c r="AY79" s="429">
        <f>'2M - SGS'!AY79</f>
        <v>0.107824</v>
      </c>
      <c r="AZ79" s="429">
        <f>'2M - SGS'!AZ79</f>
        <v>9.1051999999999994E-2</v>
      </c>
      <c r="BA79" s="429">
        <f>'2M - SGS'!BA79</f>
        <v>7.1135000000000004E-2</v>
      </c>
      <c r="BB79" s="429">
        <f>'2M - SGS'!BB79</f>
        <v>4.1179E-2</v>
      </c>
      <c r="BC79" s="429">
        <f>'2M - SGS'!BC79</f>
        <v>4.4423999999999998E-2</v>
      </c>
      <c r="BD79" s="429">
        <f>'2M - SGS'!BD79</f>
        <v>0.106128</v>
      </c>
      <c r="BE79" s="429">
        <f>'2M - SGS'!BE79</f>
        <v>0.14288100000000001</v>
      </c>
      <c r="BF79" s="429">
        <f>'2M - SGS'!BF79</f>
        <v>0.133494</v>
      </c>
      <c r="BG79" s="429">
        <f>'2M - SGS'!BG79</f>
        <v>5.781E-2</v>
      </c>
      <c r="BH79" s="429">
        <f>'2M - SGS'!BH79</f>
        <v>3.8018000000000003E-2</v>
      </c>
      <c r="BI79" s="429">
        <f>'2M - SGS'!BI79</f>
        <v>6.2103999999999999E-2</v>
      </c>
      <c r="BJ79" s="429">
        <f>'2M - SGS'!BJ79</f>
        <v>0.103951</v>
      </c>
      <c r="BK79" s="429">
        <f>'2M - SGS'!BK79</f>
        <v>0.107824</v>
      </c>
      <c r="BL79" s="429">
        <f>'2M - SGS'!BL79</f>
        <v>9.1051999999999994E-2</v>
      </c>
      <c r="BM79" s="429">
        <f>'2M - SGS'!BM79</f>
        <v>7.1135000000000004E-2</v>
      </c>
      <c r="BN79" s="429">
        <f>'2M - SGS'!BN79</f>
        <v>4.1179E-2</v>
      </c>
      <c r="BO79" s="429">
        <f>'2M - SGS'!BO79</f>
        <v>4.4423999999999998E-2</v>
      </c>
      <c r="BP79" s="429">
        <f>'2M - SGS'!BP79</f>
        <v>0.106128</v>
      </c>
      <c r="BQ79" s="429">
        <f>'2M - SGS'!BQ79</f>
        <v>0.14288100000000001</v>
      </c>
      <c r="BR79" s="429">
        <f>'2M - SGS'!BR79</f>
        <v>0.133494</v>
      </c>
      <c r="BS79" s="429">
        <f>'2M - SGS'!BS79</f>
        <v>5.781E-2</v>
      </c>
      <c r="BT79" s="429">
        <f>'2M - SGS'!BT79</f>
        <v>3.8018000000000003E-2</v>
      </c>
      <c r="BU79" s="429">
        <f>'2M - SGS'!BU79</f>
        <v>6.2103999999999999E-2</v>
      </c>
      <c r="BV79" s="429">
        <f>'2M - SGS'!BV79</f>
        <v>0.103951</v>
      </c>
      <c r="BW79" s="429">
        <f>'2M - SGS'!BW79</f>
        <v>0.107824</v>
      </c>
      <c r="BX79" s="429">
        <f>'2M - SGS'!BX79</f>
        <v>9.1051999999999994E-2</v>
      </c>
      <c r="BY79" s="429">
        <f>'2M - SGS'!BY79</f>
        <v>7.1135000000000004E-2</v>
      </c>
      <c r="BZ79" s="429">
        <f>'2M - SGS'!BZ79</f>
        <v>4.1179E-2</v>
      </c>
      <c r="CA79" s="429">
        <f>'2M - SGS'!CA79</f>
        <v>4.4423999999999998E-2</v>
      </c>
      <c r="CB79" s="429">
        <f>'2M - SGS'!CB79</f>
        <v>0.106128</v>
      </c>
      <c r="CC79" s="429">
        <f>'2M - SGS'!CC79</f>
        <v>0.14288100000000001</v>
      </c>
      <c r="CD79" s="429">
        <f>'2M - SGS'!CD79</f>
        <v>0.133494</v>
      </c>
      <c r="CE79" s="429">
        <f>'2M - SGS'!CE79</f>
        <v>5.781E-2</v>
      </c>
      <c r="CF79" s="429">
        <f>'2M - SGS'!CF79</f>
        <v>3.8018000000000003E-2</v>
      </c>
      <c r="CG79" s="429">
        <f>'2M - SGS'!CG79</f>
        <v>6.2103999999999999E-2</v>
      </c>
      <c r="CH79" s="435">
        <f>'2M - SGS'!CH79</f>
        <v>0.103951</v>
      </c>
      <c r="CJ79" s="427">
        <f t="shared" ref="CJ79:CJ90" si="103">SUM(C79:N79)</f>
        <v>1</v>
      </c>
    </row>
    <row r="80" spans="1:88" s="110" customFormat="1" ht="15.75" x14ac:dyDescent="0.25">
      <c r="A80" s="609"/>
      <c r="B80" s="14" t="str">
        <f t="shared" si="102"/>
        <v>Cooking</v>
      </c>
      <c r="C80" s="429">
        <f>'2M - SGS'!C80</f>
        <v>8.6096000000000006E-2</v>
      </c>
      <c r="D80" s="429">
        <f>'2M - SGS'!D80</f>
        <v>7.8608999999999998E-2</v>
      </c>
      <c r="E80" s="429">
        <f>'2M - SGS'!E80</f>
        <v>8.1547999999999995E-2</v>
      </c>
      <c r="F80" s="429">
        <f>'2M - SGS'!F80</f>
        <v>7.2947999999999999E-2</v>
      </c>
      <c r="G80" s="429">
        <f>'2M - SGS'!G80</f>
        <v>8.6277000000000006E-2</v>
      </c>
      <c r="H80" s="429">
        <f>'2M - SGS'!H80</f>
        <v>8.3294000000000007E-2</v>
      </c>
      <c r="I80" s="429">
        <f>'2M - SGS'!I80</f>
        <v>8.5859000000000005E-2</v>
      </c>
      <c r="J80" s="429">
        <f>'2M - SGS'!J80</f>
        <v>8.5885000000000003E-2</v>
      </c>
      <c r="K80" s="429">
        <f>'2M - SGS'!K80</f>
        <v>8.3474999999999994E-2</v>
      </c>
      <c r="L80" s="429">
        <f>'2M - SGS'!L80</f>
        <v>8.6262000000000005E-2</v>
      </c>
      <c r="M80" s="429">
        <f>'2M - SGS'!M80</f>
        <v>8.3496000000000001E-2</v>
      </c>
      <c r="N80" s="429">
        <f>'2M - SGS'!N80</f>
        <v>8.6250999999999994E-2</v>
      </c>
      <c r="O80" s="429">
        <f>'2M - SGS'!O80</f>
        <v>8.6096000000000006E-2</v>
      </c>
      <c r="P80" s="429">
        <f>'2M - SGS'!P80</f>
        <v>7.8608999999999998E-2</v>
      </c>
      <c r="Q80" s="429">
        <f>'2M - SGS'!Q80</f>
        <v>8.1547999999999995E-2</v>
      </c>
      <c r="R80" s="429">
        <f>'2M - SGS'!R80</f>
        <v>7.2947999999999999E-2</v>
      </c>
      <c r="S80" s="429">
        <f>'2M - SGS'!S80</f>
        <v>8.6277000000000006E-2</v>
      </c>
      <c r="T80" s="429">
        <f>'2M - SGS'!T80</f>
        <v>8.3294000000000007E-2</v>
      </c>
      <c r="U80" s="429">
        <f>'2M - SGS'!U80</f>
        <v>8.5859000000000005E-2</v>
      </c>
      <c r="V80" s="429">
        <f>'2M - SGS'!V80</f>
        <v>8.5885000000000003E-2</v>
      </c>
      <c r="W80" s="429">
        <f>'2M - SGS'!W80</f>
        <v>8.3474999999999994E-2</v>
      </c>
      <c r="X80" s="429">
        <f>'2M - SGS'!X80</f>
        <v>8.6262000000000005E-2</v>
      </c>
      <c r="Y80" s="429">
        <f>'2M - SGS'!Y80</f>
        <v>8.3496000000000001E-2</v>
      </c>
      <c r="Z80" s="429">
        <f>'2M - SGS'!Z80</f>
        <v>8.6250999999999994E-2</v>
      </c>
      <c r="AA80" s="429">
        <f>'2M - SGS'!AA80</f>
        <v>8.6096000000000006E-2</v>
      </c>
      <c r="AB80" s="429">
        <f>'2M - SGS'!AB80</f>
        <v>7.8608999999999998E-2</v>
      </c>
      <c r="AC80" s="429">
        <f>'2M - SGS'!AC80</f>
        <v>8.1547999999999995E-2</v>
      </c>
      <c r="AD80" s="429">
        <f>'2M - SGS'!AD80</f>
        <v>7.2947999999999999E-2</v>
      </c>
      <c r="AE80" s="429">
        <f>'2M - SGS'!AE80</f>
        <v>8.6277000000000006E-2</v>
      </c>
      <c r="AF80" s="429">
        <f>'2M - SGS'!AF80</f>
        <v>8.3294000000000007E-2</v>
      </c>
      <c r="AG80" s="429">
        <f>'2M - SGS'!AG80</f>
        <v>8.5859000000000005E-2</v>
      </c>
      <c r="AH80" s="429">
        <f>'2M - SGS'!AH80</f>
        <v>8.5885000000000003E-2</v>
      </c>
      <c r="AI80" s="429">
        <f>'2M - SGS'!AI80</f>
        <v>8.3474999999999994E-2</v>
      </c>
      <c r="AJ80" s="429">
        <f>'2M - SGS'!AJ80</f>
        <v>8.6262000000000005E-2</v>
      </c>
      <c r="AK80" s="429">
        <f>'2M - SGS'!AK80</f>
        <v>8.3496000000000001E-2</v>
      </c>
      <c r="AL80" s="429">
        <f>'2M - SGS'!AL80</f>
        <v>8.6250999999999994E-2</v>
      </c>
      <c r="AM80" s="429">
        <f>'2M - SGS'!AM80</f>
        <v>8.6096000000000006E-2</v>
      </c>
      <c r="AN80" s="429">
        <f>'2M - SGS'!AN80</f>
        <v>7.8608999999999998E-2</v>
      </c>
      <c r="AO80" s="429">
        <f>'2M - SGS'!AO80</f>
        <v>8.1547999999999995E-2</v>
      </c>
      <c r="AP80" s="429">
        <f>'2M - SGS'!AP80</f>
        <v>7.2947999999999999E-2</v>
      </c>
      <c r="AQ80" s="429">
        <f>'2M - SGS'!AQ80</f>
        <v>8.6277000000000006E-2</v>
      </c>
      <c r="AR80" s="429">
        <f>'2M - SGS'!AR80</f>
        <v>8.3294000000000007E-2</v>
      </c>
      <c r="AS80" s="429">
        <f>'2M - SGS'!AS80</f>
        <v>8.5859000000000005E-2</v>
      </c>
      <c r="AT80" s="429">
        <f>'2M - SGS'!AT80</f>
        <v>8.5885000000000003E-2</v>
      </c>
      <c r="AU80" s="429">
        <f>'2M - SGS'!AU80</f>
        <v>8.3474999999999994E-2</v>
      </c>
      <c r="AV80" s="429">
        <f>'2M - SGS'!AV80</f>
        <v>8.6262000000000005E-2</v>
      </c>
      <c r="AW80" s="429">
        <f>'2M - SGS'!AW80</f>
        <v>8.3496000000000001E-2</v>
      </c>
      <c r="AX80" s="429">
        <f>'2M - SGS'!AX80</f>
        <v>8.6250999999999994E-2</v>
      </c>
      <c r="AY80" s="429">
        <f>'2M - SGS'!AY80</f>
        <v>8.6096000000000006E-2</v>
      </c>
      <c r="AZ80" s="429">
        <f>'2M - SGS'!AZ80</f>
        <v>7.8608999999999998E-2</v>
      </c>
      <c r="BA80" s="429">
        <f>'2M - SGS'!BA80</f>
        <v>8.1547999999999995E-2</v>
      </c>
      <c r="BB80" s="429">
        <f>'2M - SGS'!BB80</f>
        <v>7.2947999999999999E-2</v>
      </c>
      <c r="BC80" s="429">
        <f>'2M - SGS'!BC80</f>
        <v>8.6277000000000006E-2</v>
      </c>
      <c r="BD80" s="429">
        <f>'2M - SGS'!BD80</f>
        <v>8.3294000000000007E-2</v>
      </c>
      <c r="BE80" s="429">
        <f>'2M - SGS'!BE80</f>
        <v>8.5859000000000005E-2</v>
      </c>
      <c r="BF80" s="429">
        <f>'2M - SGS'!BF80</f>
        <v>8.5885000000000003E-2</v>
      </c>
      <c r="BG80" s="429">
        <f>'2M - SGS'!BG80</f>
        <v>8.3474999999999994E-2</v>
      </c>
      <c r="BH80" s="429">
        <f>'2M - SGS'!BH80</f>
        <v>8.6262000000000005E-2</v>
      </c>
      <c r="BI80" s="429">
        <f>'2M - SGS'!BI80</f>
        <v>8.3496000000000001E-2</v>
      </c>
      <c r="BJ80" s="429">
        <f>'2M - SGS'!BJ80</f>
        <v>8.6250999999999994E-2</v>
      </c>
      <c r="BK80" s="429">
        <f>'2M - SGS'!BK80</f>
        <v>8.6096000000000006E-2</v>
      </c>
      <c r="BL80" s="429">
        <f>'2M - SGS'!BL80</f>
        <v>7.8608999999999998E-2</v>
      </c>
      <c r="BM80" s="429">
        <f>'2M - SGS'!BM80</f>
        <v>8.1547999999999995E-2</v>
      </c>
      <c r="BN80" s="429">
        <f>'2M - SGS'!BN80</f>
        <v>7.2947999999999999E-2</v>
      </c>
      <c r="BO80" s="429">
        <f>'2M - SGS'!BO80</f>
        <v>8.6277000000000006E-2</v>
      </c>
      <c r="BP80" s="429">
        <f>'2M - SGS'!BP80</f>
        <v>8.3294000000000007E-2</v>
      </c>
      <c r="BQ80" s="429">
        <f>'2M - SGS'!BQ80</f>
        <v>8.5859000000000005E-2</v>
      </c>
      <c r="BR80" s="429">
        <f>'2M - SGS'!BR80</f>
        <v>8.5885000000000003E-2</v>
      </c>
      <c r="BS80" s="429">
        <f>'2M - SGS'!BS80</f>
        <v>8.3474999999999994E-2</v>
      </c>
      <c r="BT80" s="429">
        <f>'2M - SGS'!BT80</f>
        <v>8.6262000000000005E-2</v>
      </c>
      <c r="BU80" s="429">
        <f>'2M - SGS'!BU80</f>
        <v>8.3496000000000001E-2</v>
      </c>
      <c r="BV80" s="429">
        <f>'2M - SGS'!BV80</f>
        <v>8.6250999999999994E-2</v>
      </c>
      <c r="BW80" s="429">
        <f>'2M - SGS'!BW80</f>
        <v>8.6096000000000006E-2</v>
      </c>
      <c r="BX80" s="429">
        <f>'2M - SGS'!BX80</f>
        <v>7.8608999999999998E-2</v>
      </c>
      <c r="BY80" s="429">
        <f>'2M - SGS'!BY80</f>
        <v>8.1547999999999995E-2</v>
      </c>
      <c r="BZ80" s="429">
        <f>'2M - SGS'!BZ80</f>
        <v>7.2947999999999999E-2</v>
      </c>
      <c r="CA80" s="429">
        <f>'2M - SGS'!CA80</f>
        <v>8.6277000000000006E-2</v>
      </c>
      <c r="CB80" s="429">
        <f>'2M - SGS'!CB80</f>
        <v>8.3294000000000007E-2</v>
      </c>
      <c r="CC80" s="429">
        <f>'2M - SGS'!CC80</f>
        <v>8.5859000000000005E-2</v>
      </c>
      <c r="CD80" s="429">
        <f>'2M - SGS'!CD80</f>
        <v>8.5885000000000003E-2</v>
      </c>
      <c r="CE80" s="429">
        <f>'2M - SGS'!CE80</f>
        <v>8.3474999999999994E-2</v>
      </c>
      <c r="CF80" s="429">
        <f>'2M - SGS'!CF80</f>
        <v>8.6262000000000005E-2</v>
      </c>
      <c r="CG80" s="429">
        <f>'2M - SGS'!CG80</f>
        <v>8.3496000000000001E-2</v>
      </c>
      <c r="CH80" s="435">
        <f>'2M - SGS'!CH80</f>
        <v>8.6250999999999994E-2</v>
      </c>
      <c r="CJ80" s="427">
        <f t="shared" si="103"/>
        <v>0.99999999999999989</v>
      </c>
    </row>
    <row r="81" spans="1:88" s="110" customFormat="1" ht="15.75" x14ac:dyDescent="0.25">
      <c r="A81" s="609"/>
      <c r="B81" s="14" t="str">
        <f t="shared" si="102"/>
        <v>Cooling</v>
      </c>
      <c r="C81" s="429">
        <f>'2M - SGS'!C81</f>
        <v>6.0000000000000002E-6</v>
      </c>
      <c r="D81" s="429">
        <f>'2M - SGS'!D81</f>
        <v>2.4699999999999999E-4</v>
      </c>
      <c r="E81" s="429">
        <f>'2M - SGS'!E81</f>
        <v>7.2360000000000002E-3</v>
      </c>
      <c r="F81" s="429">
        <f>'2M - SGS'!F81</f>
        <v>2.1690999999999998E-2</v>
      </c>
      <c r="G81" s="429">
        <f>'2M - SGS'!G81</f>
        <v>6.2979999999999994E-2</v>
      </c>
      <c r="H81" s="429">
        <f>'2M - SGS'!H81</f>
        <v>0.21317</v>
      </c>
      <c r="I81" s="429">
        <f>'2M - SGS'!I81</f>
        <v>0.29002899999999998</v>
      </c>
      <c r="J81" s="429">
        <f>'2M - SGS'!J81</f>
        <v>0.270206</v>
      </c>
      <c r="K81" s="429">
        <f>'2M - SGS'!K81</f>
        <v>0.108695</v>
      </c>
      <c r="L81" s="429">
        <f>'2M - SGS'!L81</f>
        <v>1.9643000000000001E-2</v>
      </c>
      <c r="M81" s="429">
        <f>'2M - SGS'!M81</f>
        <v>6.0299999999999998E-3</v>
      </c>
      <c r="N81" s="429">
        <f>'2M - SGS'!N81</f>
        <v>6.7000000000000002E-5</v>
      </c>
      <c r="O81" s="429">
        <f>'2M - SGS'!O81</f>
        <v>6.0000000000000002E-6</v>
      </c>
      <c r="P81" s="429">
        <f>'2M - SGS'!P81</f>
        <v>2.4699999999999999E-4</v>
      </c>
      <c r="Q81" s="429">
        <f>'2M - SGS'!Q81</f>
        <v>7.2360000000000002E-3</v>
      </c>
      <c r="R81" s="429">
        <f>'2M - SGS'!R81</f>
        <v>2.1690999999999998E-2</v>
      </c>
      <c r="S81" s="429">
        <f>'2M - SGS'!S81</f>
        <v>6.2979999999999994E-2</v>
      </c>
      <c r="T81" s="429">
        <f>'2M - SGS'!T81</f>
        <v>0.21317</v>
      </c>
      <c r="U81" s="429">
        <f>'2M - SGS'!U81</f>
        <v>0.29002899999999998</v>
      </c>
      <c r="V81" s="429">
        <f>'2M - SGS'!V81</f>
        <v>0.270206</v>
      </c>
      <c r="W81" s="429">
        <f>'2M - SGS'!W81</f>
        <v>0.108695</v>
      </c>
      <c r="X81" s="429">
        <f>'2M - SGS'!X81</f>
        <v>1.9643000000000001E-2</v>
      </c>
      <c r="Y81" s="429">
        <f>'2M - SGS'!Y81</f>
        <v>6.0299999999999998E-3</v>
      </c>
      <c r="Z81" s="429">
        <f>'2M - SGS'!Z81</f>
        <v>6.7000000000000002E-5</v>
      </c>
      <c r="AA81" s="429">
        <f>'2M - SGS'!AA81</f>
        <v>6.0000000000000002E-6</v>
      </c>
      <c r="AB81" s="429">
        <f>'2M - SGS'!AB81</f>
        <v>2.4699999999999999E-4</v>
      </c>
      <c r="AC81" s="429">
        <f>'2M - SGS'!AC81</f>
        <v>7.2360000000000002E-3</v>
      </c>
      <c r="AD81" s="429">
        <f>'2M - SGS'!AD81</f>
        <v>2.1690999999999998E-2</v>
      </c>
      <c r="AE81" s="429">
        <f>'2M - SGS'!AE81</f>
        <v>6.2979999999999994E-2</v>
      </c>
      <c r="AF81" s="429">
        <f>'2M - SGS'!AF81</f>
        <v>0.21317</v>
      </c>
      <c r="AG81" s="429">
        <f>'2M - SGS'!AG81</f>
        <v>0.29002899999999998</v>
      </c>
      <c r="AH81" s="429">
        <f>'2M - SGS'!AH81</f>
        <v>0.270206</v>
      </c>
      <c r="AI81" s="429">
        <f>'2M - SGS'!AI81</f>
        <v>0.108695</v>
      </c>
      <c r="AJ81" s="429">
        <f>'2M - SGS'!AJ81</f>
        <v>1.9643000000000001E-2</v>
      </c>
      <c r="AK81" s="429">
        <f>'2M - SGS'!AK81</f>
        <v>6.0299999999999998E-3</v>
      </c>
      <c r="AL81" s="429">
        <f>'2M - SGS'!AL81</f>
        <v>6.7000000000000002E-5</v>
      </c>
      <c r="AM81" s="429">
        <f>'2M - SGS'!AM81</f>
        <v>6.0000000000000002E-6</v>
      </c>
      <c r="AN81" s="429">
        <f>'2M - SGS'!AN81</f>
        <v>2.4699999999999999E-4</v>
      </c>
      <c r="AO81" s="429">
        <f>'2M - SGS'!AO81</f>
        <v>7.2360000000000002E-3</v>
      </c>
      <c r="AP81" s="429">
        <f>'2M - SGS'!AP81</f>
        <v>2.1690999999999998E-2</v>
      </c>
      <c r="AQ81" s="429">
        <f>'2M - SGS'!AQ81</f>
        <v>6.2979999999999994E-2</v>
      </c>
      <c r="AR81" s="429">
        <f>'2M - SGS'!AR81</f>
        <v>0.21317</v>
      </c>
      <c r="AS81" s="429">
        <f>'2M - SGS'!AS81</f>
        <v>0.29002899999999998</v>
      </c>
      <c r="AT81" s="429">
        <f>'2M - SGS'!AT81</f>
        <v>0.270206</v>
      </c>
      <c r="AU81" s="429">
        <f>'2M - SGS'!AU81</f>
        <v>0.108695</v>
      </c>
      <c r="AV81" s="429">
        <f>'2M - SGS'!AV81</f>
        <v>1.9643000000000001E-2</v>
      </c>
      <c r="AW81" s="429">
        <f>'2M - SGS'!AW81</f>
        <v>6.0299999999999998E-3</v>
      </c>
      <c r="AX81" s="429">
        <f>'2M - SGS'!AX81</f>
        <v>6.7000000000000002E-5</v>
      </c>
      <c r="AY81" s="429">
        <f>'2M - SGS'!AY81</f>
        <v>6.0000000000000002E-6</v>
      </c>
      <c r="AZ81" s="429">
        <f>'2M - SGS'!AZ81</f>
        <v>2.4699999999999999E-4</v>
      </c>
      <c r="BA81" s="429">
        <f>'2M - SGS'!BA81</f>
        <v>7.2360000000000002E-3</v>
      </c>
      <c r="BB81" s="429">
        <f>'2M - SGS'!BB81</f>
        <v>2.1690999999999998E-2</v>
      </c>
      <c r="BC81" s="429">
        <f>'2M - SGS'!BC81</f>
        <v>6.2979999999999994E-2</v>
      </c>
      <c r="BD81" s="429">
        <f>'2M - SGS'!BD81</f>
        <v>0.21317</v>
      </c>
      <c r="BE81" s="429">
        <f>'2M - SGS'!BE81</f>
        <v>0.29002899999999998</v>
      </c>
      <c r="BF81" s="429">
        <f>'2M - SGS'!BF81</f>
        <v>0.270206</v>
      </c>
      <c r="BG81" s="429">
        <f>'2M - SGS'!BG81</f>
        <v>0.108695</v>
      </c>
      <c r="BH81" s="429">
        <f>'2M - SGS'!BH81</f>
        <v>1.9643000000000001E-2</v>
      </c>
      <c r="BI81" s="429">
        <f>'2M - SGS'!BI81</f>
        <v>6.0299999999999998E-3</v>
      </c>
      <c r="BJ81" s="429">
        <f>'2M - SGS'!BJ81</f>
        <v>6.7000000000000002E-5</v>
      </c>
      <c r="BK81" s="429">
        <f>'2M - SGS'!BK81</f>
        <v>6.0000000000000002E-6</v>
      </c>
      <c r="BL81" s="429">
        <f>'2M - SGS'!BL81</f>
        <v>2.4699999999999999E-4</v>
      </c>
      <c r="BM81" s="429">
        <f>'2M - SGS'!BM81</f>
        <v>7.2360000000000002E-3</v>
      </c>
      <c r="BN81" s="429">
        <f>'2M - SGS'!BN81</f>
        <v>2.1690999999999998E-2</v>
      </c>
      <c r="BO81" s="429">
        <f>'2M - SGS'!BO81</f>
        <v>6.2979999999999994E-2</v>
      </c>
      <c r="BP81" s="429">
        <f>'2M - SGS'!BP81</f>
        <v>0.21317</v>
      </c>
      <c r="BQ81" s="429">
        <f>'2M - SGS'!BQ81</f>
        <v>0.29002899999999998</v>
      </c>
      <c r="BR81" s="429">
        <f>'2M - SGS'!BR81</f>
        <v>0.270206</v>
      </c>
      <c r="BS81" s="429">
        <f>'2M - SGS'!BS81</f>
        <v>0.108695</v>
      </c>
      <c r="BT81" s="429">
        <f>'2M - SGS'!BT81</f>
        <v>1.9643000000000001E-2</v>
      </c>
      <c r="BU81" s="429">
        <f>'2M - SGS'!BU81</f>
        <v>6.0299999999999998E-3</v>
      </c>
      <c r="BV81" s="429">
        <f>'2M - SGS'!BV81</f>
        <v>6.7000000000000002E-5</v>
      </c>
      <c r="BW81" s="429">
        <f>'2M - SGS'!BW81</f>
        <v>6.0000000000000002E-6</v>
      </c>
      <c r="BX81" s="429">
        <f>'2M - SGS'!BX81</f>
        <v>2.4699999999999999E-4</v>
      </c>
      <c r="BY81" s="429">
        <f>'2M - SGS'!BY81</f>
        <v>7.2360000000000002E-3</v>
      </c>
      <c r="BZ81" s="429">
        <f>'2M - SGS'!BZ81</f>
        <v>2.1690999999999998E-2</v>
      </c>
      <c r="CA81" s="429">
        <f>'2M - SGS'!CA81</f>
        <v>6.2979999999999994E-2</v>
      </c>
      <c r="CB81" s="429">
        <f>'2M - SGS'!CB81</f>
        <v>0.21317</v>
      </c>
      <c r="CC81" s="429">
        <f>'2M - SGS'!CC81</f>
        <v>0.29002899999999998</v>
      </c>
      <c r="CD81" s="429">
        <f>'2M - SGS'!CD81</f>
        <v>0.270206</v>
      </c>
      <c r="CE81" s="429">
        <f>'2M - SGS'!CE81</f>
        <v>0.108695</v>
      </c>
      <c r="CF81" s="429">
        <f>'2M - SGS'!CF81</f>
        <v>1.9643000000000001E-2</v>
      </c>
      <c r="CG81" s="429">
        <f>'2M - SGS'!CG81</f>
        <v>6.0299999999999998E-3</v>
      </c>
      <c r="CH81" s="435">
        <f>'2M - SGS'!CH81</f>
        <v>6.7000000000000002E-5</v>
      </c>
      <c r="CJ81" s="427">
        <f t="shared" si="103"/>
        <v>0.99999999999999989</v>
      </c>
    </row>
    <row r="82" spans="1:88" s="110" customFormat="1" ht="15.75" x14ac:dyDescent="0.25">
      <c r="A82" s="609"/>
      <c r="B82" s="14" t="str">
        <f t="shared" si="102"/>
        <v>Ext Lighting</v>
      </c>
      <c r="C82" s="429">
        <f>'2M - SGS'!C82</f>
        <v>0.106265</v>
      </c>
      <c r="D82" s="429">
        <f>'2M - SGS'!D82</f>
        <v>8.2161999999999999E-2</v>
      </c>
      <c r="E82" s="429">
        <f>'2M - SGS'!E82</f>
        <v>7.0887000000000006E-2</v>
      </c>
      <c r="F82" s="429">
        <f>'2M - SGS'!F82</f>
        <v>6.8145999999999998E-2</v>
      </c>
      <c r="G82" s="429">
        <f>'2M - SGS'!G82</f>
        <v>8.1852999999999995E-2</v>
      </c>
      <c r="H82" s="429">
        <f>'2M - SGS'!H82</f>
        <v>6.7163E-2</v>
      </c>
      <c r="I82" s="429">
        <f>'2M - SGS'!I82</f>
        <v>8.6751999999999996E-2</v>
      </c>
      <c r="J82" s="429">
        <f>'2M - SGS'!J82</f>
        <v>6.9401000000000004E-2</v>
      </c>
      <c r="K82" s="429">
        <f>'2M - SGS'!K82</f>
        <v>8.2907999999999996E-2</v>
      </c>
      <c r="L82" s="429">
        <f>'2M - SGS'!L82</f>
        <v>0.100507</v>
      </c>
      <c r="M82" s="429">
        <f>'2M - SGS'!M82</f>
        <v>8.7251999999999996E-2</v>
      </c>
      <c r="N82" s="429">
        <f>'2M - SGS'!N82</f>
        <v>9.6703999999999998E-2</v>
      </c>
      <c r="O82" s="429">
        <f>'2M - SGS'!O82</f>
        <v>0.106265</v>
      </c>
      <c r="P82" s="429">
        <f>'2M - SGS'!P82</f>
        <v>8.2161999999999999E-2</v>
      </c>
      <c r="Q82" s="429">
        <f>'2M - SGS'!Q82</f>
        <v>7.0887000000000006E-2</v>
      </c>
      <c r="R82" s="429">
        <f>'2M - SGS'!R82</f>
        <v>6.8145999999999998E-2</v>
      </c>
      <c r="S82" s="429">
        <f>'2M - SGS'!S82</f>
        <v>8.1852999999999995E-2</v>
      </c>
      <c r="T82" s="429">
        <f>'2M - SGS'!T82</f>
        <v>6.7163E-2</v>
      </c>
      <c r="U82" s="429">
        <f>'2M - SGS'!U82</f>
        <v>8.6751999999999996E-2</v>
      </c>
      <c r="V82" s="429">
        <f>'2M - SGS'!V82</f>
        <v>6.9401000000000004E-2</v>
      </c>
      <c r="W82" s="429">
        <f>'2M - SGS'!W82</f>
        <v>8.2907999999999996E-2</v>
      </c>
      <c r="X82" s="429">
        <f>'2M - SGS'!X82</f>
        <v>0.100507</v>
      </c>
      <c r="Y82" s="429">
        <f>'2M - SGS'!Y82</f>
        <v>8.7251999999999996E-2</v>
      </c>
      <c r="Z82" s="429">
        <f>'2M - SGS'!Z82</f>
        <v>9.6703999999999998E-2</v>
      </c>
      <c r="AA82" s="429">
        <f>'2M - SGS'!AA82</f>
        <v>0.106265</v>
      </c>
      <c r="AB82" s="429">
        <f>'2M - SGS'!AB82</f>
        <v>8.2161999999999999E-2</v>
      </c>
      <c r="AC82" s="429">
        <f>'2M - SGS'!AC82</f>
        <v>7.0887000000000006E-2</v>
      </c>
      <c r="AD82" s="429">
        <f>'2M - SGS'!AD82</f>
        <v>6.8145999999999998E-2</v>
      </c>
      <c r="AE82" s="429">
        <f>'2M - SGS'!AE82</f>
        <v>8.1852999999999995E-2</v>
      </c>
      <c r="AF82" s="429">
        <f>'2M - SGS'!AF82</f>
        <v>6.7163E-2</v>
      </c>
      <c r="AG82" s="429">
        <f>'2M - SGS'!AG82</f>
        <v>8.6751999999999996E-2</v>
      </c>
      <c r="AH82" s="429">
        <f>'2M - SGS'!AH82</f>
        <v>6.9401000000000004E-2</v>
      </c>
      <c r="AI82" s="429">
        <f>'2M - SGS'!AI82</f>
        <v>8.2907999999999996E-2</v>
      </c>
      <c r="AJ82" s="429">
        <f>'2M - SGS'!AJ82</f>
        <v>0.100507</v>
      </c>
      <c r="AK82" s="429">
        <f>'2M - SGS'!AK82</f>
        <v>8.7251999999999996E-2</v>
      </c>
      <c r="AL82" s="429">
        <f>'2M - SGS'!AL82</f>
        <v>9.6703999999999998E-2</v>
      </c>
      <c r="AM82" s="429">
        <f>'2M - SGS'!AM82</f>
        <v>0.106265</v>
      </c>
      <c r="AN82" s="429">
        <f>'2M - SGS'!AN82</f>
        <v>8.2161999999999999E-2</v>
      </c>
      <c r="AO82" s="429">
        <f>'2M - SGS'!AO82</f>
        <v>7.0887000000000006E-2</v>
      </c>
      <c r="AP82" s="429">
        <f>'2M - SGS'!AP82</f>
        <v>6.8145999999999998E-2</v>
      </c>
      <c r="AQ82" s="429">
        <f>'2M - SGS'!AQ82</f>
        <v>8.1852999999999995E-2</v>
      </c>
      <c r="AR82" s="429">
        <f>'2M - SGS'!AR82</f>
        <v>6.7163E-2</v>
      </c>
      <c r="AS82" s="429">
        <f>'2M - SGS'!AS82</f>
        <v>8.6751999999999996E-2</v>
      </c>
      <c r="AT82" s="429">
        <f>'2M - SGS'!AT82</f>
        <v>6.9401000000000004E-2</v>
      </c>
      <c r="AU82" s="429">
        <f>'2M - SGS'!AU82</f>
        <v>8.2907999999999996E-2</v>
      </c>
      <c r="AV82" s="429">
        <f>'2M - SGS'!AV82</f>
        <v>0.100507</v>
      </c>
      <c r="AW82" s="429">
        <f>'2M - SGS'!AW82</f>
        <v>8.7251999999999996E-2</v>
      </c>
      <c r="AX82" s="429">
        <f>'2M - SGS'!AX82</f>
        <v>9.6703999999999998E-2</v>
      </c>
      <c r="AY82" s="429">
        <f>'2M - SGS'!AY82</f>
        <v>0.106265</v>
      </c>
      <c r="AZ82" s="429">
        <f>'2M - SGS'!AZ82</f>
        <v>8.2161999999999999E-2</v>
      </c>
      <c r="BA82" s="429">
        <f>'2M - SGS'!BA82</f>
        <v>7.0887000000000006E-2</v>
      </c>
      <c r="BB82" s="429">
        <f>'2M - SGS'!BB82</f>
        <v>6.8145999999999998E-2</v>
      </c>
      <c r="BC82" s="429">
        <f>'2M - SGS'!BC82</f>
        <v>8.1852999999999995E-2</v>
      </c>
      <c r="BD82" s="429">
        <f>'2M - SGS'!BD82</f>
        <v>6.7163E-2</v>
      </c>
      <c r="BE82" s="429">
        <f>'2M - SGS'!BE82</f>
        <v>8.6751999999999996E-2</v>
      </c>
      <c r="BF82" s="429">
        <f>'2M - SGS'!BF82</f>
        <v>6.9401000000000004E-2</v>
      </c>
      <c r="BG82" s="429">
        <f>'2M - SGS'!BG82</f>
        <v>8.2907999999999996E-2</v>
      </c>
      <c r="BH82" s="429">
        <f>'2M - SGS'!BH82</f>
        <v>0.100507</v>
      </c>
      <c r="BI82" s="429">
        <f>'2M - SGS'!BI82</f>
        <v>8.7251999999999996E-2</v>
      </c>
      <c r="BJ82" s="429">
        <f>'2M - SGS'!BJ82</f>
        <v>9.6703999999999998E-2</v>
      </c>
      <c r="BK82" s="429">
        <f>'2M - SGS'!BK82</f>
        <v>0.106265</v>
      </c>
      <c r="BL82" s="429">
        <f>'2M - SGS'!BL82</f>
        <v>8.2161999999999999E-2</v>
      </c>
      <c r="BM82" s="429">
        <f>'2M - SGS'!BM82</f>
        <v>7.0887000000000006E-2</v>
      </c>
      <c r="BN82" s="429">
        <f>'2M - SGS'!BN82</f>
        <v>6.8145999999999998E-2</v>
      </c>
      <c r="BO82" s="429">
        <f>'2M - SGS'!BO82</f>
        <v>8.1852999999999995E-2</v>
      </c>
      <c r="BP82" s="429">
        <f>'2M - SGS'!BP82</f>
        <v>6.7163E-2</v>
      </c>
      <c r="BQ82" s="429">
        <f>'2M - SGS'!BQ82</f>
        <v>8.6751999999999996E-2</v>
      </c>
      <c r="BR82" s="429">
        <f>'2M - SGS'!BR82</f>
        <v>6.9401000000000004E-2</v>
      </c>
      <c r="BS82" s="429">
        <f>'2M - SGS'!BS82</f>
        <v>8.2907999999999996E-2</v>
      </c>
      <c r="BT82" s="429">
        <f>'2M - SGS'!BT82</f>
        <v>0.100507</v>
      </c>
      <c r="BU82" s="429">
        <f>'2M - SGS'!BU82</f>
        <v>8.7251999999999996E-2</v>
      </c>
      <c r="BV82" s="429">
        <f>'2M - SGS'!BV82</f>
        <v>9.6703999999999998E-2</v>
      </c>
      <c r="BW82" s="429">
        <f>'2M - SGS'!BW82</f>
        <v>0.106265</v>
      </c>
      <c r="BX82" s="429">
        <f>'2M - SGS'!BX82</f>
        <v>8.2161999999999999E-2</v>
      </c>
      <c r="BY82" s="429">
        <f>'2M - SGS'!BY82</f>
        <v>7.0887000000000006E-2</v>
      </c>
      <c r="BZ82" s="429">
        <f>'2M - SGS'!BZ82</f>
        <v>6.8145999999999998E-2</v>
      </c>
      <c r="CA82" s="429">
        <f>'2M - SGS'!CA82</f>
        <v>8.1852999999999995E-2</v>
      </c>
      <c r="CB82" s="429">
        <f>'2M - SGS'!CB82</f>
        <v>6.7163E-2</v>
      </c>
      <c r="CC82" s="429">
        <f>'2M - SGS'!CC82</f>
        <v>8.6751999999999996E-2</v>
      </c>
      <c r="CD82" s="429">
        <f>'2M - SGS'!CD82</f>
        <v>6.9401000000000004E-2</v>
      </c>
      <c r="CE82" s="429">
        <f>'2M - SGS'!CE82</f>
        <v>8.2907999999999996E-2</v>
      </c>
      <c r="CF82" s="429">
        <f>'2M - SGS'!CF82</f>
        <v>0.100507</v>
      </c>
      <c r="CG82" s="429">
        <f>'2M - SGS'!CG82</f>
        <v>8.7251999999999996E-2</v>
      </c>
      <c r="CH82" s="435">
        <f>'2M - SGS'!CH82</f>
        <v>9.6703999999999998E-2</v>
      </c>
      <c r="CJ82" s="427">
        <f t="shared" si="103"/>
        <v>1</v>
      </c>
    </row>
    <row r="83" spans="1:88" s="110" customFormat="1" ht="15.75" x14ac:dyDescent="0.25">
      <c r="A83" s="609"/>
      <c r="B83" s="14" t="str">
        <f t="shared" si="102"/>
        <v>Heating</v>
      </c>
      <c r="C83" s="429">
        <f>'2M - SGS'!C83</f>
        <v>0.210397</v>
      </c>
      <c r="D83" s="429">
        <f>'2M - SGS'!D83</f>
        <v>0.17743600000000001</v>
      </c>
      <c r="E83" s="429">
        <f>'2M - SGS'!E83</f>
        <v>0.13192400000000001</v>
      </c>
      <c r="F83" s="429">
        <f>'2M - SGS'!F83</f>
        <v>5.9718E-2</v>
      </c>
      <c r="G83" s="429">
        <f>'2M - SGS'!G83</f>
        <v>2.6769000000000001E-2</v>
      </c>
      <c r="H83" s="429">
        <f>'2M - SGS'!H83</f>
        <v>4.2950000000000002E-3</v>
      </c>
      <c r="I83" s="429">
        <f>'2M - SGS'!I83</f>
        <v>2.895E-3</v>
      </c>
      <c r="J83" s="429">
        <f>'2M - SGS'!J83</f>
        <v>3.4320000000000002E-3</v>
      </c>
      <c r="K83" s="429">
        <f>'2M - SGS'!K83</f>
        <v>9.4020000000000006E-3</v>
      </c>
      <c r="L83" s="429">
        <f>'2M - SGS'!L83</f>
        <v>5.5496999999999998E-2</v>
      </c>
      <c r="M83" s="429">
        <f>'2M - SGS'!M83</f>
        <v>0.115452</v>
      </c>
      <c r="N83" s="429">
        <f>'2M - SGS'!N83</f>
        <v>0.20278299999999999</v>
      </c>
      <c r="O83" s="429">
        <f>'2M - SGS'!O83</f>
        <v>0.210397</v>
      </c>
      <c r="P83" s="429">
        <f>'2M - SGS'!P83</f>
        <v>0.17743600000000001</v>
      </c>
      <c r="Q83" s="429">
        <f>'2M - SGS'!Q83</f>
        <v>0.13192400000000001</v>
      </c>
      <c r="R83" s="429">
        <f>'2M - SGS'!R83</f>
        <v>5.9718E-2</v>
      </c>
      <c r="S83" s="429">
        <f>'2M - SGS'!S83</f>
        <v>2.6769000000000001E-2</v>
      </c>
      <c r="T83" s="429">
        <f>'2M - SGS'!T83</f>
        <v>4.2950000000000002E-3</v>
      </c>
      <c r="U83" s="429">
        <f>'2M - SGS'!U83</f>
        <v>2.895E-3</v>
      </c>
      <c r="V83" s="429">
        <f>'2M - SGS'!V83</f>
        <v>3.4320000000000002E-3</v>
      </c>
      <c r="W83" s="429">
        <f>'2M - SGS'!W83</f>
        <v>9.4020000000000006E-3</v>
      </c>
      <c r="X83" s="429">
        <f>'2M - SGS'!X83</f>
        <v>5.5496999999999998E-2</v>
      </c>
      <c r="Y83" s="429">
        <f>'2M - SGS'!Y83</f>
        <v>0.115452</v>
      </c>
      <c r="Z83" s="429">
        <f>'2M - SGS'!Z83</f>
        <v>0.20278299999999999</v>
      </c>
      <c r="AA83" s="429">
        <f>'2M - SGS'!AA83</f>
        <v>0.210397</v>
      </c>
      <c r="AB83" s="429">
        <f>'2M - SGS'!AB83</f>
        <v>0.17743600000000001</v>
      </c>
      <c r="AC83" s="429">
        <f>'2M - SGS'!AC83</f>
        <v>0.13192400000000001</v>
      </c>
      <c r="AD83" s="429">
        <f>'2M - SGS'!AD83</f>
        <v>5.9718E-2</v>
      </c>
      <c r="AE83" s="429">
        <f>'2M - SGS'!AE83</f>
        <v>2.6769000000000001E-2</v>
      </c>
      <c r="AF83" s="429">
        <f>'2M - SGS'!AF83</f>
        <v>4.2950000000000002E-3</v>
      </c>
      <c r="AG83" s="429">
        <f>'2M - SGS'!AG83</f>
        <v>2.895E-3</v>
      </c>
      <c r="AH83" s="429">
        <f>'2M - SGS'!AH83</f>
        <v>3.4320000000000002E-3</v>
      </c>
      <c r="AI83" s="429">
        <f>'2M - SGS'!AI83</f>
        <v>9.4020000000000006E-3</v>
      </c>
      <c r="AJ83" s="429">
        <f>'2M - SGS'!AJ83</f>
        <v>5.5496999999999998E-2</v>
      </c>
      <c r="AK83" s="429">
        <f>'2M - SGS'!AK83</f>
        <v>0.115452</v>
      </c>
      <c r="AL83" s="429">
        <f>'2M - SGS'!AL83</f>
        <v>0.20278299999999999</v>
      </c>
      <c r="AM83" s="429">
        <f>'2M - SGS'!AM83</f>
        <v>0.210397</v>
      </c>
      <c r="AN83" s="429">
        <f>'2M - SGS'!AN83</f>
        <v>0.17743600000000001</v>
      </c>
      <c r="AO83" s="429">
        <f>'2M - SGS'!AO83</f>
        <v>0.13192400000000001</v>
      </c>
      <c r="AP83" s="429">
        <f>'2M - SGS'!AP83</f>
        <v>5.9718E-2</v>
      </c>
      <c r="AQ83" s="429">
        <f>'2M - SGS'!AQ83</f>
        <v>2.6769000000000001E-2</v>
      </c>
      <c r="AR83" s="429">
        <f>'2M - SGS'!AR83</f>
        <v>4.2950000000000002E-3</v>
      </c>
      <c r="AS83" s="429">
        <f>'2M - SGS'!AS83</f>
        <v>2.895E-3</v>
      </c>
      <c r="AT83" s="429">
        <f>'2M - SGS'!AT83</f>
        <v>3.4320000000000002E-3</v>
      </c>
      <c r="AU83" s="429">
        <f>'2M - SGS'!AU83</f>
        <v>9.4020000000000006E-3</v>
      </c>
      <c r="AV83" s="429">
        <f>'2M - SGS'!AV83</f>
        <v>5.5496999999999998E-2</v>
      </c>
      <c r="AW83" s="429">
        <f>'2M - SGS'!AW83</f>
        <v>0.115452</v>
      </c>
      <c r="AX83" s="429">
        <f>'2M - SGS'!AX83</f>
        <v>0.20278299999999999</v>
      </c>
      <c r="AY83" s="429">
        <f>'2M - SGS'!AY83</f>
        <v>0.210397</v>
      </c>
      <c r="AZ83" s="429">
        <f>'2M - SGS'!AZ83</f>
        <v>0.17743600000000001</v>
      </c>
      <c r="BA83" s="429">
        <f>'2M - SGS'!BA83</f>
        <v>0.13192400000000001</v>
      </c>
      <c r="BB83" s="429">
        <f>'2M - SGS'!BB83</f>
        <v>5.9718E-2</v>
      </c>
      <c r="BC83" s="429">
        <f>'2M - SGS'!BC83</f>
        <v>2.6769000000000001E-2</v>
      </c>
      <c r="BD83" s="429">
        <f>'2M - SGS'!BD83</f>
        <v>4.2950000000000002E-3</v>
      </c>
      <c r="BE83" s="429">
        <f>'2M - SGS'!BE83</f>
        <v>2.895E-3</v>
      </c>
      <c r="BF83" s="429">
        <f>'2M - SGS'!BF83</f>
        <v>3.4320000000000002E-3</v>
      </c>
      <c r="BG83" s="429">
        <f>'2M - SGS'!BG83</f>
        <v>9.4020000000000006E-3</v>
      </c>
      <c r="BH83" s="429">
        <f>'2M - SGS'!BH83</f>
        <v>5.5496999999999998E-2</v>
      </c>
      <c r="BI83" s="429">
        <f>'2M - SGS'!BI83</f>
        <v>0.115452</v>
      </c>
      <c r="BJ83" s="429">
        <f>'2M - SGS'!BJ83</f>
        <v>0.20278299999999999</v>
      </c>
      <c r="BK83" s="429">
        <f>'2M - SGS'!BK83</f>
        <v>0.210397</v>
      </c>
      <c r="BL83" s="429">
        <f>'2M - SGS'!BL83</f>
        <v>0.17743600000000001</v>
      </c>
      <c r="BM83" s="429">
        <f>'2M - SGS'!BM83</f>
        <v>0.13192400000000001</v>
      </c>
      <c r="BN83" s="429">
        <f>'2M - SGS'!BN83</f>
        <v>5.9718E-2</v>
      </c>
      <c r="BO83" s="429">
        <f>'2M - SGS'!BO83</f>
        <v>2.6769000000000001E-2</v>
      </c>
      <c r="BP83" s="429">
        <f>'2M - SGS'!BP83</f>
        <v>4.2950000000000002E-3</v>
      </c>
      <c r="BQ83" s="429">
        <f>'2M - SGS'!BQ83</f>
        <v>2.895E-3</v>
      </c>
      <c r="BR83" s="429">
        <f>'2M - SGS'!BR83</f>
        <v>3.4320000000000002E-3</v>
      </c>
      <c r="BS83" s="429">
        <f>'2M - SGS'!BS83</f>
        <v>9.4020000000000006E-3</v>
      </c>
      <c r="BT83" s="429">
        <f>'2M - SGS'!BT83</f>
        <v>5.5496999999999998E-2</v>
      </c>
      <c r="BU83" s="429">
        <f>'2M - SGS'!BU83</f>
        <v>0.115452</v>
      </c>
      <c r="BV83" s="429">
        <f>'2M - SGS'!BV83</f>
        <v>0.20278299999999999</v>
      </c>
      <c r="BW83" s="429">
        <f>'2M - SGS'!BW83</f>
        <v>0.210397</v>
      </c>
      <c r="BX83" s="429">
        <f>'2M - SGS'!BX83</f>
        <v>0.17743600000000001</v>
      </c>
      <c r="BY83" s="429">
        <f>'2M - SGS'!BY83</f>
        <v>0.13192400000000001</v>
      </c>
      <c r="BZ83" s="429">
        <f>'2M - SGS'!BZ83</f>
        <v>5.9718E-2</v>
      </c>
      <c r="CA83" s="429">
        <f>'2M - SGS'!CA83</f>
        <v>2.6769000000000001E-2</v>
      </c>
      <c r="CB83" s="429">
        <f>'2M - SGS'!CB83</f>
        <v>4.2950000000000002E-3</v>
      </c>
      <c r="CC83" s="429">
        <f>'2M - SGS'!CC83</f>
        <v>2.895E-3</v>
      </c>
      <c r="CD83" s="429">
        <f>'2M - SGS'!CD83</f>
        <v>3.4320000000000002E-3</v>
      </c>
      <c r="CE83" s="429">
        <f>'2M - SGS'!CE83</f>
        <v>9.4020000000000006E-3</v>
      </c>
      <c r="CF83" s="429">
        <f>'2M - SGS'!CF83</f>
        <v>5.5496999999999998E-2</v>
      </c>
      <c r="CG83" s="429">
        <f>'2M - SGS'!CG83</f>
        <v>0.115452</v>
      </c>
      <c r="CH83" s="435">
        <f>'2M - SGS'!CH83</f>
        <v>0.20278299999999999</v>
      </c>
      <c r="CJ83" s="427">
        <f t="shared" si="103"/>
        <v>1.0000000000000002</v>
      </c>
    </row>
    <row r="84" spans="1:88" s="110" customFormat="1" ht="15.75" x14ac:dyDescent="0.25">
      <c r="A84" s="609"/>
      <c r="B84" s="14" t="str">
        <f t="shared" si="102"/>
        <v>HVAC</v>
      </c>
      <c r="C84" s="429">
        <f>'2M - SGS'!C84</f>
        <v>0.107824</v>
      </c>
      <c r="D84" s="429">
        <f>'2M - SGS'!D84</f>
        <v>9.1051999999999994E-2</v>
      </c>
      <c r="E84" s="429">
        <f>'2M - SGS'!E84</f>
        <v>7.1135000000000004E-2</v>
      </c>
      <c r="F84" s="429">
        <f>'2M - SGS'!F84</f>
        <v>4.1179E-2</v>
      </c>
      <c r="G84" s="429">
        <f>'2M - SGS'!G84</f>
        <v>4.4423999999999998E-2</v>
      </c>
      <c r="H84" s="429">
        <f>'2M - SGS'!H84</f>
        <v>0.106128</v>
      </c>
      <c r="I84" s="429">
        <f>'2M - SGS'!I84</f>
        <v>0.14288100000000001</v>
      </c>
      <c r="J84" s="429">
        <f>'2M - SGS'!J84</f>
        <v>0.133494</v>
      </c>
      <c r="K84" s="429">
        <f>'2M - SGS'!K84</f>
        <v>5.781E-2</v>
      </c>
      <c r="L84" s="429">
        <f>'2M - SGS'!L84</f>
        <v>3.8018000000000003E-2</v>
      </c>
      <c r="M84" s="429">
        <f>'2M - SGS'!M84</f>
        <v>6.2103999999999999E-2</v>
      </c>
      <c r="N84" s="429">
        <f>'2M - SGS'!N84</f>
        <v>0.103951</v>
      </c>
      <c r="O84" s="429">
        <f>'2M - SGS'!O84</f>
        <v>0.107824</v>
      </c>
      <c r="P84" s="429">
        <f>'2M - SGS'!P84</f>
        <v>9.1051999999999994E-2</v>
      </c>
      <c r="Q84" s="429">
        <f>'2M - SGS'!Q84</f>
        <v>7.1135000000000004E-2</v>
      </c>
      <c r="R84" s="429">
        <f>'2M - SGS'!R84</f>
        <v>4.1179E-2</v>
      </c>
      <c r="S84" s="429">
        <f>'2M - SGS'!S84</f>
        <v>4.4423999999999998E-2</v>
      </c>
      <c r="T84" s="429">
        <f>'2M - SGS'!T84</f>
        <v>0.106128</v>
      </c>
      <c r="U84" s="429">
        <f>'2M - SGS'!U84</f>
        <v>0.14288100000000001</v>
      </c>
      <c r="V84" s="429">
        <f>'2M - SGS'!V84</f>
        <v>0.133494</v>
      </c>
      <c r="W84" s="429">
        <f>'2M - SGS'!W84</f>
        <v>5.781E-2</v>
      </c>
      <c r="X84" s="429">
        <f>'2M - SGS'!X84</f>
        <v>3.8018000000000003E-2</v>
      </c>
      <c r="Y84" s="429">
        <f>'2M - SGS'!Y84</f>
        <v>6.2103999999999999E-2</v>
      </c>
      <c r="Z84" s="429">
        <f>'2M - SGS'!Z84</f>
        <v>0.103951</v>
      </c>
      <c r="AA84" s="429">
        <f>'2M - SGS'!AA84</f>
        <v>0.107824</v>
      </c>
      <c r="AB84" s="429">
        <f>'2M - SGS'!AB84</f>
        <v>9.1051999999999994E-2</v>
      </c>
      <c r="AC84" s="429">
        <f>'2M - SGS'!AC84</f>
        <v>7.1135000000000004E-2</v>
      </c>
      <c r="AD84" s="429">
        <f>'2M - SGS'!AD84</f>
        <v>4.1179E-2</v>
      </c>
      <c r="AE84" s="429">
        <f>'2M - SGS'!AE84</f>
        <v>4.4423999999999998E-2</v>
      </c>
      <c r="AF84" s="429">
        <f>'2M - SGS'!AF84</f>
        <v>0.106128</v>
      </c>
      <c r="AG84" s="429">
        <f>'2M - SGS'!AG84</f>
        <v>0.14288100000000001</v>
      </c>
      <c r="AH84" s="429">
        <f>'2M - SGS'!AH84</f>
        <v>0.133494</v>
      </c>
      <c r="AI84" s="429">
        <f>'2M - SGS'!AI84</f>
        <v>5.781E-2</v>
      </c>
      <c r="AJ84" s="429">
        <f>'2M - SGS'!AJ84</f>
        <v>3.8018000000000003E-2</v>
      </c>
      <c r="AK84" s="429">
        <f>'2M - SGS'!AK84</f>
        <v>6.2103999999999999E-2</v>
      </c>
      <c r="AL84" s="429">
        <f>'2M - SGS'!AL84</f>
        <v>0.103951</v>
      </c>
      <c r="AM84" s="429">
        <f>'2M - SGS'!AM84</f>
        <v>0.107824</v>
      </c>
      <c r="AN84" s="429">
        <f>'2M - SGS'!AN84</f>
        <v>9.1051999999999994E-2</v>
      </c>
      <c r="AO84" s="429">
        <f>'2M - SGS'!AO84</f>
        <v>7.1135000000000004E-2</v>
      </c>
      <c r="AP84" s="429">
        <f>'2M - SGS'!AP84</f>
        <v>4.1179E-2</v>
      </c>
      <c r="AQ84" s="429">
        <f>'2M - SGS'!AQ84</f>
        <v>4.4423999999999998E-2</v>
      </c>
      <c r="AR84" s="429">
        <f>'2M - SGS'!AR84</f>
        <v>0.106128</v>
      </c>
      <c r="AS84" s="429">
        <f>'2M - SGS'!AS84</f>
        <v>0.14288100000000001</v>
      </c>
      <c r="AT84" s="429">
        <f>'2M - SGS'!AT84</f>
        <v>0.133494</v>
      </c>
      <c r="AU84" s="429">
        <f>'2M - SGS'!AU84</f>
        <v>5.781E-2</v>
      </c>
      <c r="AV84" s="429">
        <f>'2M - SGS'!AV84</f>
        <v>3.8018000000000003E-2</v>
      </c>
      <c r="AW84" s="429">
        <f>'2M - SGS'!AW84</f>
        <v>6.2103999999999999E-2</v>
      </c>
      <c r="AX84" s="429">
        <f>'2M - SGS'!AX84</f>
        <v>0.103951</v>
      </c>
      <c r="AY84" s="429">
        <f>'2M - SGS'!AY84</f>
        <v>0.107824</v>
      </c>
      <c r="AZ84" s="429">
        <f>'2M - SGS'!AZ84</f>
        <v>9.1051999999999994E-2</v>
      </c>
      <c r="BA84" s="429">
        <f>'2M - SGS'!BA84</f>
        <v>7.1135000000000004E-2</v>
      </c>
      <c r="BB84" s="429">
        <f>'2M - SGS'!BB84</f>
        <v>4.1179E-2</v>
      </c>
      <c r="BC84" s="429">
        <f>'2M - SGS'!BC84</f>
        <v>4.4423999999999998E-2</v>
      </c>
      <c r="BD84" s="429">
        <f>'2M - SGS'!BD84</f>
        <v>0.106128</v>
      </c>
      <c r="BE84" s="429">
        <f>'2M - SGS'!BE84</f>
        <v>0.14288100000000001</v>
      </c>
      <c r="BF84" s="429">
        <f>'2M - SGS'!BF84</f>
        <v>0.133494</v>
      </c>
      <c r="BG84" s="429">
        <f>'2M - SGS'!BG84</f>
        <v>5.781E-2</v>
      </c>
      <c r="BH84" s="429">
        <f>'2M - SGS'!BH84</f>
        <v>3.8018000000000003E-2</v>
      </c>
      <c r="BI84" s="429">
        <f>'2M - SGS'!BI84</f>
        <v>6.2103999999999999E-2</v>
      </c>
      <c r="BJ84" s="429">
        <f>'2M - SGS'!BJ84</f>
        <v>0.103951</v>
      </c>
      <c r="BK84" s="429">
        <f>'2M - SGS'!BK84</f>
        <v>0.107824</v>
      </c>
      <c r="BL84" s="429">
        <f>'2M - SGS'!BL84</f>
        <v>9.1051999999999994E-2</v>
      </c>
      <c r="BM84" s="429">
        <f>'2M - SGS'!BM84</f>
        <v>7.1135000000000004E-2</v>
      </c>
      <c r="BN84" s="429">
        <f>'2M - SGS'!BN84</f>
        <v>4.1179E-2</v>
      </c>
      <c r="BO84" s="429">
        <f>'2M - SGS'!BO84</f>
        <v>4.4423999999999998E-2</v>
      </c>
      <c r="BP84" s="429">
        <f>'2M - SGS'!BP84</f>
        <v>0.106128</v>
      </c>
      <c r="BQ84" s="429">
        <f>'2M - SGS'!BQ84</f>
        <v>0.14288100000000001</v>
      </c>
      <c r="BR84" s="429">
        <f>'2M - SGS'!BR84</f>
        <v>0.133494</v>
      </c>
      <c r="BS84" s="429">
        <f>'2M - SGS'!BS84</f>
        <v>5.781E-2</v>
      </c>
      <c r="BT84" s="429">
        <f>'2M - SGS'!BT84</f>
        <v>3.8018000000000003E-2</v>
      </c>
      <c r="BU84" s="429">
        <f>'2M - SGS'!BU84</f>
        <v>6.2103999999999999E-2</v>
      </c>
      <c r="BV84" s="429">
        <f>'2M - SGS'!BV84</f>
        <v>0.103951</v>
      </c>
      <c r="BW84" s="429">
        <f>'2M - SGS'!BW84</f>
        <v>0.107824</v>
      </c>
      <c r="BX84" s="429">
        <f>'2M - SGS'!BX84</f>
        <v>9.1051999999999994E-2</v>
      </c>
      <c r="BY84" s="429">
        <f>'2M - SGS'!BY84</f>
        <v>7.1135000000000004E-2</v>
      </c>
      <c r="BZ84" s="429">
        <f>'2M - SGS'!BZ84</f>
        <v>4.1179E-2</v>
      </c>
      <c r="CA84" s="429">
        <f>'2M - SGS'!CA84</f>
        <v>4.4423999999999998E-2</v>
      </c>
      <c r="CB84" s="429">
        <f>'2M - SGS'!CB84</f>
        <v>0.106128</v>
      </c>
      <c r="CC84" s="429">
        <f>'2M - SGS'!CC84</f>
        <v>0.14288100000000001</v>
      </c>
      <c r="CD84" s="429">
        <f>'2M - SGS'!CD84</f>
        <v>0.133494</v>
      </c>
      <c r="CE84" s="429">
        <f>'2M - SGS'!CE84</f>
        <v>5.781E-2</v>
      </c>
      <c r="CF84" s="429">
        <f>'2M - SGS'!CF84</f>
        <v>3.8018000000000003E-2</v>
      </c>
      <c r="CG84" s="429">
        <f>'2M - SGS'!CG84</f>
        <v>6.2103999999999999E-2</v>
      </c>
      <c r="CH84" s="435">
        <f>'2M - SGS'!CH84</f>
        <v>0.103951</v>
      </c>
      <c r="CJ84" s="427">
        <f t="shared" si="103"/>
        <v>1</v>
      </c>
    </row>
    <row r="85" spans="1:88" s="110" customFormat="1" ht="15.75" x14ac:dyDescent="0.25">
      <c r="A85" s="609"/>
      <c r="B85" s="14" t="str">
        <f t="shared" si="102"/>
        <v>Lighting</v>
      </c>
      <c r="C85" s="429">
        <f>'2M - SGS'!C85</f>
        <v>9.3563999999999994E-2</v>
      </c>
      <c r="D85" s="429">
        <f>'2M - SGS'!D85</f>
        <v>7.2162000000000004E-2</v>
      </c>
      <c r="E85" s="429">
        <f>'2M - SGS'!E85</f>
        <v>7.8372999999999998E-2</v>
      </c>
      <c r="F85" s="429">
        <f>'2M - SGS'!F85</f>
        <v>7.6534000000000005E-2</v>
      </c>
      <c r="G85" s="429">
        <f>'2M - SGS'!G85</f>
        <v>9.4246999999999997E-2</v>
      </c>
      <c r="H85" s="429">
        <f>'2M - SGS'!H85</f>
        <v>7.5599E-2</v>
      </c>
      <c r="I85" s="429">
        <f>'2M - SGS'!I85</f>
        <v>9.6199999999999994E-2</v>
      </c>
      <c r="J85" s="429">
        <f>'2M - SGS'!J85</f>
        <v>7.7077999999999994E-2</v>
      </c>
      <c r="K85" s="429">
        <f>'2M - SGS'!K85</f>
        <v>8.1374000000000002E-2</v>
      </c>
      <c r="L85" s="429">
        <f>'2M - SGS'!L85</f>
        <v>9.4072000000000003E-2</v>
      </c>
      <c r="M85" s="429">
        <f>'2M - SGS'!M85</f>
        <v>7.6706999999999997E-2</v>
      </c>
      <c r="N85" s="429">
        <f>'2M - SGS'!N85</f>
        <v>8.4089999999999998E-2</v>
      </c>
      <c r="O85" s="429">
        <f>'2M - SGS'!O85</f>
        <v>9.3563999999999994E-2</v>
      </c>
      <c r="P85" s="429">
        <f>'2M - SGS'!P85</f>
        <v>7.2162000000000004E-2</v>
      </c>
      <c r="Q85" s="429">
        <f>'2M - SGS'!Q85</f>
        <v>7.8372999999999998E-2</v>
      </c>
      <c r="R85" s="429">
        <f>'2M - SGS'!R85</f>
        <v>7.6534000000000005E-2</v>
      </c>
      <c r="S85" s="429">
        <f>'2M - SGS'!S85</f>
        <v>9.4246999999999997E-2</v>
      </c>
      <c r="T85" s="429">
        <f>'2M - SGS'!T85</f>
        <v>7.5599E-2</v>
      </c>
      <c r="U85" s="429">
        <f>'2M - SGS'!U85</f>
        <v>9.6199999999999994E-2</v>
      </c>
      <c r="V85" s="429">
        <f>'2M - SGS'!V85</f>
        <v>7.7077999999999994E-2</v>
      </c>
      <c r="W85" s="429">
        <f>'2M - SGS'!W85</f>
        <v>8.1374000000000002E-2</v>
      </c>
      <c r="X85" s="429">
        <f>'2M - SGS'!X85</f>
        <v>9.4072000000000003E-2</v>
      </c>
      <c r="Y85" s="429">
        <f>'2M - SGS'!Y85</f>
        <v>7.6706999999999997E-2</v>
      </c>
      <c r="Z85" s="429">
        <f>'2M - SGS'!Z85</f>
        <v>8.4089999999999998E-2</v>
      </c>
      <c r="AA85" s="429">
        <f>'2M - SGS'!AA85</f>
        <v>9.3563999999999994E-2</v>
      </c>
      <c r="AB85" s="429">
        <f>'2M - SGS'!AB85</f>
        <v>7.2162000000000004E-2</v>
      </c>
      <c r="AC85" s="429">
        <f>'2M - SGS'!AC85</f>
        <v>7.8372999999999998E-2</v>
      </c>
      <c r="AD85" s="429">
        <f>'2M - SGS'!AD85</f>
        <v>7.6534000000000005E-2</v>
      </c>
      <c r="AE85" s="429">
        <f>'2M - SGS'!AE85</f>
        <v>9.4246999999999997E-2</v>
      </c>
      <c r="AF85" s="429">
        <f>'2M - SGS'!AF85</f>
        <v>7.5599E-2</v>
      </c>
      <c r="AG85" s="429">
        <f>'2M - SGS'!AG85</f>
        <v>9.6199999999999994E-2</v>
      </c>
      <c r="AH85" s="429">
        <f>'2M - SGS'!AH85</f>
        <v>7.7077999999999994E-2</v>
      </c>
      <c r="AI85" s="429">
        <f>'2M - SGS'!AI85</f>
        <v>8.1374000000000002E-2</v>
      </c>
      <c r="AJ85" s="429">
        <f>'2M - SGS'!AJ85</f>
        <v>9.4072000000000003E-2</v>
      </c>
      <c r="AK85" s="429">
        <f>'2M - SGS'!AK85</f>
        <v>7.6706999999999997E-2</v>
      </c>
      <c r="AL85" s="429">
        <f>'2M - SGS'!AL85</f>
        <v>8.4089999999999998E-2</v>
      </c>
      <c r="AM85" s="429">
        <f>'2M - SGS'!AM85</f>
        <v>9.3563999999999994E-2</v>
      </c>
      <c r="AN85" s="429">
        <f>'2M - SGS'!AN85</f>
        <v>7.2162000000000004E-2</v>
      </c>
      <c r="AO85" s="429">
        <f>'2M - SGS'!AO85</f>
        <v>7.8372999999999998E-2</v>
      </c>
      <c r="AP85" s="429">
        <f>'2M - SGS'!AP85</f>
        <v>7.6534000000000005E-2</v>
      </c>
      <c r="AQ85" s="429">
        <f>'2M - SGS'!AQ85</f>
        <v>9.4246999999999997E-2</v>
      </c>
      <c r="AR85" s="429">
        <f>'2M - SGS'!AR85</f>
        <v>7.5599E-2</v>
      </c>
      <c r="AS85" s="429">
        <f>'2M - SGS'!AS85</f>
        <v>9.6199999999999994E-2</v>
      </c>
      <c r="AT85" s="429">
        <f>'2M - SGS'!AT85</f>
        <v>7.7077999999999994E-2</v>
      </c>
      <c r="AU85" s="429">
        <f>'2M - SGS'!AU85</f>
        <v>8.1374000000000002E-2</v>
      </c>
      <c r="AV85" s="429">
        <f>'2M - SGS'!AV85</f>
        <v>9.4072000000000003E-2</v>
      </c>
      <c r="AW85" s="429">
        <f>'2M - SGS'!AW85</f>
        <v>7.6706999999999997E-2</v>
      </c>
      <c r="AX85" s="429">
        <f>'2M - SGS'!AX85</f>
        <v>8.4089999999999998E-2</v>
      </c>
      <c r="AY85" s="429">
        <f>'2M - SGS'!AY85</f>
        <v>9.3563999999999994E-2</v>
      </c>
      <c r="AZ85" s="429">
        <f>'2M - SGS'!AZ85</f>
        <v>7.2162000000000004E-2</v>
      </c>
      <c r="BA85" s="429">
        <f>'2M - SGS'!BA85</f>
        <v>7.8372999999999998E-2</v>
      </c>
      <c r="BB85" s="429">
        <f>'2M - SGS'!BB85</f>
        <v>7.6534000000000005E-2</v>
      </c>
      <c r="BC85" s="429">
        <f>'2M - SGS'!BC85</f>
        <v>9.4246999999999997E-2</v>
      </c>
      <c r="BD85" s="429">
        <f>'2M - SGS'!BD85</f>
        <v>7.5599E-2</v>
      </c>
      <c r="BE85" s="429">
        <f>'2M - SGS'!BE85</f>
        <v>9.6199999999999994E-2</v>
      </c>
      <c r="BF85" s="429">
        <f>'2M - SGS'!BF85</f>
        <v>7.7077999999999994E-2</v>
      </c>
      <c r="BG85" s="429">
        <f>'2M - SGS'!BG85</f>
        <v>8.1374000000000002E-2</v>
      </c>
      <c r="BH85" s="429">
        <f>'2M - SGS'!BH85</f>
        <v>9.4072000000000003E-2</v>
      </c>
      <c r="BI85" s="429">
        <f>'2M - SGS'!BI85</f>
        <v>7.6706999999999997E-2</v>
      </c>
      <c r="BJ85" s="429">
        <f>'2M - SGS'!BJ85</f>
        <v>8.4089999999999998E-2</v>
      </c>
      <c r="BK85" s="429">
        <f>'2M - SGS'!BK85</f>
        <v>9.3563999999999994E-2</v>
      </c>
      <c r="BL85" s="429">
        <f>'2M - SGS'!BL85</f>
        <v>7.2162000000000004E-2</v>
      </c>
      <c r="BM85" s="429">
        <f>'2M - SGS'!BM85</f>
        <v>7.8372999999999998E-2</v>
      </c>
      <c r="BN85" s="429">
        <f>'2M - SGS'!BN85</f>
        <v>7.6534000000000005E-2</v>
      </c>
      <c r="BO85" s="429">
        <f>'2M - SGS'!BO85</f>
        <v>9.4246999999999997E-2</v>
      </c>
      <c r="BP85" s="429">
        <f>'2M - SGS'!BP85</f>
        <v>7.5599E-2</v>
      </c>
      <c r="BQ85" s="429">
        <f>'2M - SGS'!BQ85</f>
        <v>9.6199999999999994E-2</v>
      </c>
      <c r="BR85" s="429">
        <f>'2M - SGS'!BR85</f>
        <v>7.7077999999999994E-2</v>
      </c>
      <c r="BS85" s="429">
        <f>'2M - SGS'!BS85</f>
        <v>8.1374000000000002E-2</v>
      </c>
      <c r="BT85" s="429">
        <f>'2M - SGS'!BT85</f>
        <v>9.4072000000000003E-2</v>
      </c>
      <c r="BU85" s="429">
        <f>'2M - SGS'!BU85</f>
        <v>7.6706999999999997E-2</v>
      </c>
      <c r="BV85" s="429">
        <f>'2M - SGS'!BV85</f>
        <v>8.4089999999999998E-2</v>
      </c>
      <c r="BW85" s="429">
        <f>'2M - SGS'!BW85</f>
        <v>9.3563999999999994E-2</v>
      </c>
      <c r="BX85" s="429">
        <f>'2M - SGS'!BX85</f>
        <v>7.2162000000000004E-2</v>
      </c>
      <c r="BY85" s="429">
        <f>'2M - SGS'!BY85</f>
        <v>7.8372999999999998E-2</v>
      </c>
      <c r="BZ85" s="429">
        <f>'2M - SGS'!BZ85</f>
        <v>7.6534000000000005E-2</v>
      </c>
      <c r="CA85" s="429">
        <f>'2M - SGS'!CA85</f>
        <v>9.4246999999999997E-2</v>
      </c>
      <c r="CB85" s="429">
        <f>'2M - SGS'!CB85</f>
        <v>7.5599E-2</v>
      </c>
      <c r="CC85" s="429">
        <f>'2M - SGS'!CC85</f>
        <v>9.6199999999999994E-2</v>
      </c>
      <c r="CD85" s="429">
        <f>'2M - SGS'!CD85</f>
        <v>7.7077999999999994E-2</v>
      </c>
      <c r="CE85" s="429">
        <f>'2M - SGS'!CE85</f>
        <v>8.1374000000000002E-2</v>
      </c>
      <c r="CF85" s="429">
        <f>'2M - SGS'!CF85</f>
        <v>9.4072000000000003E-2</v>
      </c>
      <c r="CG85" s="429">
        <f>'2M - SGS'!CG85</f>
        <v>7.6706999999999997E-2</v>
      </c>
      <c r="CH85" s="435">
        <f>'2M - SGS'!CH85</f>
        <v>8.4089999999999998E-2</v>
      </c>
      <c r="CJ85" s="427">
        <f t="shared" si="103"/>
        <v>1</v>
      </c>
    </row>
    <row r="86" spans="1:88" s="110" customFormat="1" ht="15.75" x14ac:dyDescent="0.25">
      <c r="A86" s="609"/>
      <c r="B86" s="14" t="str">
        <f t="shared" si="102"/>
        <v>Miscellaneous</v>
      </c>
      <c r="C86" s="429">
        <f>'2M - SGS'!C86</f>
        <v>8.5109000000000004E-2</v>
      </c>
      <c r="D86" s="429">
        <f>'2M - SGS'!D86</f>
        <v>7.7715000000000006E-2</v>
      </c>
      <c r="E86" s="429">
        <f>'2M - SGS'!E86</f>
        <v>8.6136000000000004E-2</v>
      </c>
      <c r="F86" s="429">
        <f>'2M - SGS'!F86</f>
        <v>7.9796000000000006E-2</v>
      </c>
      <c r="G86" s="429">
        <f>'2M - SGS'!G86</f>
        <v>8.5334999999999994E-2</v>
      </c>
      <c r="H86" s="429">
        <f>'2M - SGS'!H86</f>
        <v>8.1994999999999998E-2</v>
      </c>
      <c r="I86" s="429">
        <f>'2M - SGS'!I86</f>
        <v>8.4098999999999993E-2</v>
      </c>
      <c r="J86" s="429">
        <f>'2M - SGS'!J86</f>
        <v>8.4198999999999996E-2</v>
      </c>
      <c r="K86" s="429">
        <f>'2M - SGS'!K86</f>
        <v>8.2512000000000002E-2</v>
      </c>
      <c r="L86" s="429">
        <f>'2M - SGS'!L86</f>
        <v>8.5277000000000006E-2</v>
      </c>
      <c r="M86" s="429">
        <f>'2M - SGS'!M86</f>
        <v>8.2588999999999996E-2</v>
      </c>
      <c r="N86" s="429">
        <f>'2M - SGS'!N86</f>
        <v>8.5237999999999994E-2</v>
      </c>
      <c r="O86" s="429">
        <f>'2M - SGS'!O86</f>
        <v>8.5109000000000004E-2</v>
      </c>
      <c r="P86" s="429">
        <f>'2M - SGS'!P86</f>
        <v>7.7715000000000006E-2</v>
      </c>
      <c r="Q86" s="429">
        <f>'2M - SGS'!Q86</f>
        <v>8.6136000000000004E-2</v>
      </c>
      <c r="R86" s="429">
        <f>'2M - SGS'!R86</f>
        <v>7.9796000000000006E-2</v>
      </c>
      <c r="S86" s="429">
        <f>'2M - SGS'!S86</f>
        <v>8.5334999999999994E-2</v>
      </c>
      <c r="T86" s="429">
        <f>'2M - SGS'!T86</f>
        <v>8.1994999999999998E-2</v>
      </c>
      <c r="U86" s="429">
        <f>'2M - SGS'!U86</f>
        <v>8.4098999999999993E-2</v>
      </c>
      <c r="V86" s="429">
        <f>'2M - SGS'!V86</f>
        <v>8.4198999999999996E-2</v>
      </c>
      <c r="W86" s="429">
        <f>'2M - SGS'!W86</f>
        <v>8.2512000000000002E-2</v>
      </c>
      <c r="X86" s="429">
        <f>'2M - SGS'!X86</f>
        <v>8.5277000000000006E-2</v>
      </c>
      <c r="Y86" s="429">
        <f>'2M - SGS'!Y86</f>
        <v>8.2588999999999996E-2</v>
      </c>
      <c r="Z86" s="429">
        <f>'2M - SGS'!Z86</f>
        <v>8.5237999999999994E-2</v>
      </c>
      <c r="AA86" s="429">
        <f>'2M - SGS'!AA86</f>
        <v>8.5109000000000004E-2</v>
      </c>
      <c r="AB86" s="429">
        <f>'2M - SGS'!AB86</f>
        <v>7.7715000000000006E-2</v>
      </c>
      <c r="AC86" s="429">
        <f>'2M - SGS'!AC86</f>
        <v>8.6136000000000004E-2</v>
      </c>
      <c r="AD86" s="429">
        <f>'2M - SGS'!AD86</f>
        <v>7.9796000000000006E-2</v>
      </c>
      <c r="AE86" s="429">
        <f>'2M - SGS'!AE86</f>
        <v>8.5334999999999994E-2</v>
      </c>
      <c r="AF86" s="429">
        <f>'2M - SGS'!AF86</f>
        <v>8.1994999999999998E-2</v>
      </c>
      <c r="AG86" s="429">
        <f>'2M - SGS'!AG86</f>
        <v>8.4098999999999993E-2</v>
      </c>
      <c r="AH86" s="429">
        <f>'2M - SGS'!AH86</f>
        <v>8.4198999999999996E-2</v>
      </c>
      <c r="AI86" s="429">
        <f>'2M - SGS'!AI86</f>
        <v>8.2512000000000002E-2</v>
      </c>
      <c r="AJ86" s="429">
        <f>'2M - SGS'!AJ86</f>
        <v>8.5277000000000006E-2</v>
      </c>
      <c r="AK86" s="429">
        <f>'2M - SGS'!AK86</f>
        <v>8.2588999999999996E-2</v>
      </c>
      <c r="AL86" s="429">
        <f>'2M - SGS'!AL86</f>
        <v>8.5237999999999994E-2</v>
      </c>
      <c r="AM86" s="429">
        <f>'2M - SGS'!AM86</f>
        <v>8.5109000000000004E-2</v>
      </c>
      <c r="AN86" s="429">
        <f>'2M - SGS'!AN86</f>
        <v>7.7715000000000006E-2</v>
      </c>
      <c r="AO86" s="429">
        <f>'2M - SGS'!AO86</f>
        <v>8.6136000000000004E-2</v>
      </c>
      <c r="AP86" s="429">
        <f>'2M - SGS'!AP86</f>
        <v>7.9796000000000006E-2</v>
      </c>
      <c r="AQ86" s="429">
        <f>'2M - SGS'!AQ86</f>
        <v>8.5334999999999994E-2</v>
      </c>
      <c r="AR86" s="429">
        <f>'2M - SGS'!AR86</f>
        <v>8.1994999999999998E-2</v>
      </c>
      <c r="AS86" s="429">
        <f>'2M - SGS'!AS86</f>
        <v>8.4098999999999993E-2</v>
      </c>
      <c r="AT86" s="429">
        <f>'2M - SGS'!AT86</f>
        <v>8.4198999999999996E-2</v>
      </c>
      <c r="AU86" s="429">
        <f>'2M - SGS'!AU86</f>
        <v>8.2512000000000002E-2</v>
      </c>
      <c r="AV86" s="429">
        <f>'2M - SGS'!AV86</f>
        <v>8.5277000000000006E-2</v>
      </c>
      <c r="AW86" s="429">
        <f>'2M - SGS'!AW86</f>
        <v>8.2588999999999996E-2</v>
      </c>
      <c r="AX86" s="429">
        <f>'2M - SGS'!AX86</f>
        <v>8.5237999999999994E-2</v>
      </c>
      <c r="AY86" s="429">
        <f>'2M - SGS'!AY86</f>
        <v>8.5109000000000004E-2</v>
      </c>
      <c r="AZ86" s="429">
        <f>'2M - SGS'!AZ86</f>
        <v>7.7715000000000006E-2</v>
      </c>
      <c r="BA86" s="429">
        <f>'2M - SGS'!BA86</f>
        <v>8.6136000000000004E-2</v>
      </c>
      <c r="BB86" s="429">
        <f>'2M - SGS'!BB86</f>
        <v>7.9796000000000006E-2</v>
      </c>
      <c r="BC86" s="429">
        <f>'2M - SGS'!BC86</f>
        <v>8.5334999999999994E-2</v>
      </c>
      <c r="BD86" s="429">
        <f>'2M - SGS'!BD86</f>
        <v>8.1994999999999998E-2</v>
      </c>
      <c r="BE86" s="429">
        <f>'2M - SGS'!BE86</f>
        <v>8.4098999999999993E-2</v>
      </c>
      <c r="BF86" s="429">
        <f>'2M - SGS'!BF86</f>
        <v>8.4198999999999996E-2</v>
      </c>
      <c r="BG86" s="429">
        <f>'2M - SGS'!BG86</f>
        <v>8.2512000000000002E-2</v>
      </c>
      <c r="BH86" s="429">
        <f>'2M - SGS'!BH86</f>
        <v>8.5277000000000006E-2</v>
      </c>
      <c r="BI86" s="429">
        <f>'2M - SGS'!BI86</f>
        <v>8.2588999999999996E-2</v>
      </c>
      <c r="BJ86" s="429">
        <f>'2M - SGS'!BJ86</f>
        <v>8.5237999999999994E-2</v>
      </c>
      <c r="BK86" s="429">
        <f>'2M - SGS'!BK86</f>
        <v>8.5109000000000004E-2</v>
      </c>
      <c r="BL86" s="429">
        <f>'2M - SGS'!BL86</f>
        <v>7.7715000000000006E-2</v>
      </c>
      <c r="BM86" s="429">
        <f>'2M - SGS'!BM86</f>
        <v>8.6136000000000004E-2</v>
      </c>
      <c r="BN86" s="429">
        <f>'2M - SGS'!BN86</f>
        <v>7.9796000000000006E-2</v>
      </c>
      <c r="BO86" s="429">
        <f>'2M - SGS'!BO86</f>
        <v>8.5334999999999994E-2</v>
      </c>
      <c r="BP86" s="429">
        <f>'2M - SGS'!BP86</f>
        <v>8.1994999999999998E-2</v>
      </c>
      <c r="BQ86" s="429">
        <f>'2M - SGS'!BQ86</f>
        <v>8.4098999999999993E-2</v>
      </c>
      <c r="BR86" s="429">
        <f>'2M - SGS'!BR86</f>
        <v>8.4198999999999996E-2</v>
      </c>
      <c r="BS86" s="429">
        <f>'2M - SGS'!BS86</f>
        <v>8.2512000000000002E-2</v>
      </c>
      <c r="BT86" s="429">
        <f>'2M - SGS'!BT86</f>
        <v>8.5277000000000006E-2</v>
      </c>
      <c r="BU86" s="429">
        <f>'2M - SGS'!BU86</f>
        <v>8.2588999999999996E-2</v>
      </c>
      <c r="BV86" s="429">
        <f>'2M - SGS'!BV86</f>
        <v>8.5237999999999994E-2</v>
      </c>
      <c r="BW86" s="429">
        <f>'2M - SGS'!BW86</f>
        <v>8.5109000000000004E-2</v>
      </c>
      <c r="BX86" s="429">
        <f>'2M - SGS'!BX86</f>
        <v>7.7715000000000006E-2</v>
      </c>
      <c r="BY86" s="429">
        <f>'2M - SGS'!BY86</f>
        <v>8.6136000000000004E-2</v>
      </c>
      <c r="BZ86" s="429">
        <f>'2M - SGS'!BZ86</f>
        <v>7.9796000000000006E-2</v>
      </c>
      <c r="CA86" s="429">
        <f>'2M - SGS'!CA86</f>
        <v>8.5334999999999994E-2</v>
      </c>
      <c r="CB86" s="429">
        <f>'2M - SGS'!CB86</f>
        <v>8.1994999999999998E-2</v>
      </c>
      <c r="CC86" s="429">
        <f>'2M - SGS'!CC86</f>
        <v>8.4098999999999993E-2</v>
      </c>
      <c r="CD86" s="429">
        <f>'2M - SGS'!CD86</f>
        <v>8.4198999999999996E-2</v>
      </c>
      <c r="CE86" s="429">
        <f>'2M - SGS'!CE86</f>
        <v>8.2512000000000002E-2</v>
      </c>
      <c r="CF86" s="429">
        <f>'2M - SGS'!CF86</f>
        <v>8.5277000000000006E-2</v>
      </c>
      <c r="CG86" s="429">
        <f>'2M - SGS'!CG86</f>
        <v>8.2588999999999996E-2</v>
      </c>
      <c r="CH86" s="435">
        <f>'2M - SGS'!CH86</f>
        <v>8.5237999999999994E-2</v>
      </c>
      <c r="CJ86" s="427">
        <f t="shared" si="103"/>
        <v>1.0000000000000002</v>
      </c>
    </row>
    <row r="87" spans="1:88" s="110" customFormat="1" ht="15.75" x14ac:dyDescent="0.25">
      <c r="A87" s="609"/>
      <c r="B87" s="14" t="str">
        <f t="shared" si="102"/>
        <v>Motors</v>
      </c>
      <c r="C87" s="429">
        <f>'2M - SGS'!C87</f>
        <v>8.5109000000000004E-2</v>
      </c>
      <c r="D87" s="429">
        <f>'2M - SGS'!D87</f>
        <v>7.7715000000000006E-2</v>
      </c>
      <c r="E87" s="429">
        <f>'2M - SGS'!E87</f>
        <v>8.6136000000000004E-2</v>
      </c>
      <c r="F87" s="429">
        <f>'2M - SGS'!F87</f>
        <v>7.9796000000000006E-2</v>
      </c>
      <c r="G87" s="429">
        <f>'2M - SGS'!G87</f>
        <v>8.5334999999999994E-2</v>
      </c>
      <c r="H87" s="429">
        <f>'2M - SGS'!H87</f>
        <v>8.1994999999999998E-2</v>
      </c>
      <c r="I87" s="429">
        <f>'2M - SGS'!I87</f>
        <v>8.4098999999999993E-2</v>
      </c>
      <c r="J87" s="429">
        <f>'2M - SGS'!J87</f>
        <v>8.4198999999999996E-2</v>
      </c>
      <c r="K87" s="429">
        <f>'2M - SGS'!K87</f>
        <v>8.2512000000000002E-2</v>
      </c>
      <c r="L87" s="429">
        <f>'2M - SGS'!L87</f>
        <v>8.5277000000000006E-2</v>
      </c>
      <c r="M87" s="429">
        <f>'2M - SGS'!M87</f>
        <v>8.2588999999999996E-2</v>
      </c>
      <c r="N87" s="429">
        <f>'2M - SGS'!N87</f>
        <v>8.5237999999999994E-2</v>
      </c>
      <c r="O87" s="429">
        <f>'2M - SGS'!O87</f>
        <v>8.5109000000000004E-2</v>
      </c>
      <c r="P87" s="429">
        <f>'2M - SGS'!P87</f>
        <v>7.7715000000000006E-2</v>
      </c>
      <c r="Q87" s="429">
        <f>'2M - SGS'!Q87</f>
        <v>8.6136000000000004E-2</v>
      </c>
      <c r="R87" s="429">
        <f>'2M - SGS'!R87</f>
        <v>7.9796000000000006E-2</v>
      </c>
      <c r="S87" s="429">
        <f>'2M - SGS'!S87</f>
        <v>8.5334999999999994E-2</v>
      </c>
      <c r="T87" s="429">
        <f>'2M - SGS'!T87</f>
        <v>8.1994999999999998E-2</v>
      </c>
      <c r="U87" s="429">
        <f>'2M - SGS'!U87</f>
        <v>8.4098999999999993E-2</v>
      </c>
      <c r="V87" s="429">
        <f>'2M - SGS'!V87</f>
        <v>8.4198999999999996E-2</v>
      </c>
      <c r="W87" s="429">
        <f>'2M - SGS'!W87</f>
        <v>8.2512000000000002E-2</v>
      </c>
      <c r="X87" s="429">
        <f>'2M - SGS'!X87</f>
        <v>8.5277000000000006E-2</v>
      </c>
      <c r="Y87" s="429">
        <f>'2M - SGS'!Y87</f>
        <v>8.2588999999999996E-2</v>
      </c>
      <c r="Z87" s="429">
        <f>'2M - SGS'!Z87</f>
        <v>8.5237999999999994E-2</v>
      </c>
      <c r="AA87" s="429">
        <f>'2M - SGS'!AA87</f>
        <v>8.5109000000000004E-2</v>
      </c>
      <c r="AB87" s="429">
        <f>'2M - SGS'!AB87</f>
        <v>7.7715000000000006E-2</v>
      </c>
      <c r="AC87" s="429">
        <f>'2M - SGS'!AC87</f>
        <v>8.6136000000000004E-2</v>
      </c>
      <c r="AD87" s="429">
        <f>'2M - SGS'!AD87</f>
        <v>7.9796000000000006E-2</v>
      </c>
      <c r="AE87" s="429">
        <f>'2M - SGS'!AE87</f>
        <v>8.5334999999999994E-2</v>
      </c>
      <c r="AF87" s="429">
        <f>'2M - SGS'!AF87</f>
        <v>8.1994999999999998E-2</v>
      </c>
      <c r="AG87" s="429">
        <f>'2M - SGS'!AG87</f>
        <v>8.4098999999999993E-2</v>
      </c>
      <c r="AH87" s="429">
        <f>'2M - SGS'!AH87</f>
        <v>8.4198999999999996E-2</v>
      </c>
      <c r="AI87" s="429">
        <f>'2M - SGS'!AI87</f>
        <v>8.2512000000000002E-2</v>
      </c>
      <c r="AJ87" s="429">
        <f>'2M - SGS'!AJ87</f>
        <v>8.5277000000000006E-2</v>
      </c>
      <c r="AK87" s="429">
        <f>'2M - SGS'!AK87</f>
        <v>8.2588999999999996E-2</v>
      </c>
      <c r="AL87" s="429">
        <f>'2M - SGS'!AL87</f>
        <v>8.5237999999999994E-2</v>
      </c>
      <c r="AM87" s="429">
        <f>'2M - SGS'!AM87</f>
        <v>8.5109000000000004E-2</v>
      </c>
      <c r="AN87" s="429">
        <f>'2M - SGS'!AN87</f>
        <v>7.7715000000000006E-2</v>
      </c>
      <c r="AO87" s="429">
        <f>'2M - SGS'!AO87</f>
        <v>8.6136000000000004E-2</v>
      </c>
      <c r="AP87" s="429">
        <f>'2M - SGS'!AP87</f>
        <v>7.9796000000000006E-2</v>
      </c>
      <c r="AQ87" s="429">
        <f>'2M - SGS'!AQ87</f>
        <v>8.5334999999999994E-2</v>
      </c>
      <c r="AR87" s="429">
        <f>'2M - SGS'!AR87</f>
        <v>8.1994999999999998E-2</v>
      </c>
      <c r="AS87" s="429">
        <f>'2M - SGS'!AS87</f>
        <v>8.4098999999999993E-2</v>
      </c>
      <c r="AT87" s="429">
        <f>'2M - SGS'!AT87</f>
        <v>8.4198999999999996E-2</v>
      </c>
      <c r="AU87" s="429">
        <f>'2M - SGS'!AU87</f>
        <v>8.2512000000000002E-2</v>
      </c>
      <c r="AV87" s="429">
        <f>'2M - SGS'!AV87</f>
        <v>8.5277000000000006E-2</v>
      </c>
      <c r="AW87" s="429">
        <f>'2M - SGS'!AW87</f>
        <v>8.2588999999999996E-2</v>
      </c>
      <c r="AX87" s="429">
        <f>'2M - SGS'!AX87</f>
        <v>8.5237999999999994E-2</v>
      </c>
      <c r="AY87" s="429">
        <f>'2M - SGS'!AY87</f>
        <v>8.5109000000000004E-2</v>
      </c>
      <c r="AZ87" s="429">
        <f>'2M - SGS'!AZ87</f>
        <v>7.7715000000000006E-2</v>
      </c>
      <c r="BA87" s="429">
        <f>'2M - SGS'!BA87</f>
        <v>8.6136000000000004E-2</v>
      </c>
      <c r="BB87" s="429">
        <f>'2M - SGS'!BB87</f>
        <v>7.9796000000000006E-2</v>
      </c>
      <c r="BC87" s="429">
        <f>'2M - SGS'!BC87</f>
        <v>8.5334999999999994E-2</v>
      </c>
      <c r="BD87" s="429">
        <f>'2M - SGS'!BD87</f>
        <v>8.1994999999999998E-2</v>
      </c>
      <c r="BE87" s="429">
        <f>'2M - SGS'!BE87</f>
        <v>8.4098999999999993E-2</v>
      </c>
      <c r="BF87" s="429">
        <f>'2M - SGS'!BF87</f>
        <v>8.4198999999999996E-2</v>
      </c>
      <c r="BG87" s="429">
        <f>'2M - SGS'!BG87</f>
        <v>8.2512000000000002E-2</v>
      </c>
      <c r="BH87" s="429">
        <f>'2M - SGS'!BH87</f>
        <v>8.5277000000000006E-2</v>
      </c>
      <c r="BI87" s="429">
        <f>'2M - SGS'!BI87</f>
        <v>8.2588999999999996E-2</v>
      </c>
      <c r="BJ87" s="429">
        <f>'2M - SGS'!BJ87</f>
        <v>8.5237999999999994E-2</v>
      </c>
      <c r="BK87" s="429">
        <f>'2M - SGS'!BK87</f>
        <v>8.5109000000000004E-2</v>
      </c>
      <c r="BL87" s="429">
        <f>'2M - SGS'!BL87</f>
        <v>7.7715000000000006E-2</v>
      </c>
      <c r="BM87" s="429">
        <f>'2M - SGS'!BM87</f>
        <v>8.6136000000000004E-2</v>
      </c>
      <c r="BN87" s="429">
        <f>'2M - SGS'!BN87</f>
        <v>7.9796000000000006E-2</v>
      </c>
      <c r="BO87" s="429">
        <f>'2M - SGS'!BO87</f>
        <v>8.5334999999999994E-2</v>
      </c>
      <c r="BP87" s="429">
        <f>'2M - SGS'!BP87</f>
        <v>8.1994999999999998E-2</v>
      </c>
      <c r="BQ87" s="429">
        <f>'2M - SGS'!BQ87</f>
        <v>8.4098999999999993E-2</v>
      </c>
      <c r="BR87" s="429">
        <f>'2M - SGS'!BR87</f>
        <v>8.4198999999999996E-2</v>
      </c>
      <c r="BS87" s="429">
        <f>'2M - SGS'!BS87</f>
        <v>8.2512000000000002E-2</v>
      </c>
      <c r="BT87" s="429">
        <f>'2M - SGS'!BT87</f>
        <v>8.5277000000000006E-2</v>
      </c>
      <c r="BU87" s="429">
        <f>'2M - SGS'!BU87</f>
        <v>8.2588999999999996E-2</v>
      </c>
      <c r="BV87" s="429">
        <f>'2M - SGS'!BV87</f>
        <v>8.5237999999999994E-2</v>
      </c>
      <c r="BW87" s="429">
        <f>'2M - SGS'!BW87</f>
        <v>8.5109000000000004E-2</v>
      </c>
      <c r="BX87" s="429">
        <f>'2M - SGS'!BX87</f>
        <v>7.7715000000000006E-2</v>
      </c>
      <c r="BY87" s="429">
        <f>'2M - SGS'!BY87</f>
        <v>8.6136000000000004E-2</v>
      </c>
      <c r="BZ87" s="429">
        <f>'2M - SGS'!BZ87</f>
        <v>7.9796000000000006E-2</v>
      </c>
      <c r="CA87" s="429">
        <f>'2M - SGS'!CA87</f>
        <v>8.5334999999999994E-2</v>
      </c>
      <c r="CB87" s="429">
        <f>'2M - SGS'!CB87</f>
        <v>8.1994999999999998E-2</v>
      </c>
      <c r="CC87" s="429">
        <f>'2M - SGS'!CC87</f>
        <v>8.4098999999999993E-2</v>
      </c>
      <c r="CD87" s="429">
        <f>'2M - SGS'!CD87</f>
        <v>8.4198999999999996E-2</v>
      </c>
      <c r="CE87" s="429">
        <f>'2M - SGS'!CE87</f>
        <v>8.2512000000000002E-2</v>
      </c>
      <c r="CF87" s="429">
        <f>'2M - SGS'!CF87</f>
        <v>8.5277000000000006E-2</v>
      </c>
      <c r="CG87" s="429">
        <f>'2M - SGS'!CG87</f>
        <v>8.2588999999999996E-2</v>
      </c>
      <c r="CH87" s="435">
        <f>'2M - SGS'!CH87</f>
        <v>8.5237999999999994E-2</v>
      </c>
      <c r="CJ87" s="427">
        <f t="shared" si="103"/>
        <v>1.0000000000000002</v>
      </c>
    </row>
    <row r="88" spans="1:88" s="110" customFormat="1" ht="15.75" x14ac:dyDescent="0.25">
      <c r="A88" s="609"/>
      <c r="B88" s="14" t="str">
        <f t="shared" si="102"/>
        <v>Process</v>
      </c>
      <c r="C88" s="429">
        <f>'2M - SGS'!C88</f>
        <v>8.5109000000000004E-2</v>
      </c>
      <c r="D88" s="429">
        <f>'2M - SGS'!D88</f>
        <v>7.7715000000000006E-2</v>
      </c>
      <c r="E88" s="429">
        <f>'2M - SGS'!E88</f>
        <v>8.6136000000000004E-2</v>
      </c>
      <c r="F88" s="429">
        <f>'2M - SGS'!F88</f>
        <v>7.9796000000000006E-2</v>
      </c>
      <c r="G88" s="429">
        <f>'2M - SGS'!G88</f>
        <v>8.5334999999999994E-2</v>
      </c>
      <c r="H88" s="429">
        <f>'2M - SGS'!H88</f>
        <v>8.1994999999999998E-2</v>
      </c>
      <c r="I88" s="429">
        <f>'2M - SGS'!I88</f>
        <v>8.4098999999999993E-2</v>
      </c>
      <c r="J88" s="429">
        <f>'2M - SGS'!J88</f>
        <v>8.4198999999999996E-2</v>
      </c>
      <c r="K88" s="429">
        <f>'2M - SGS'!K88</f>
        <v>8.2512000000000002E-2</v>
      </c>
      <c r="L88" s="429">
        <f>'2M - SGS'!L88</f>
        <v>8.5277000000000006E-2</v>
      </c>
      <c r="M88" s="429">
        <f>'2M - SGS'!M88</f>
        <v>8.2588999999999996E-2</v>
      </c>
      <c r="N88" s="429">
        <f>'2M - SGS'!N88</f>
        <v>8.5237999999999994E-2</v>
      </c>
      <c r="O88" s="429">
        <f>'2M - SGS'!O88</f>
        <v>8.5109000000000004E-2</v>
      </c>
      <c r="P88" s="429">
        <f>'2M - SGS'!P88</f>
        <v>7.7715000000000006E-2</v>
      </c>
      <c r="Q88" s="429">
        <f>'2M - SGS'!Q88</f>
        <v>8.6136000000000004E-2</v>
      </c>
      <c r="R88" s="429">
        <f>'2M - SGS'!R88</f>
        <v>7.9796000000000006E-2</v>
      </c>
      <c r="S88" s="429">
        <f>'2M - SGS'!S88</f>
        <v>8.5334999999999994E-2</v>
      </c>
      <c r="T88" s="429">
        <f>'2M - SGS'!T88</f>
        <v>8.1994999999999998E-2</v>
      </c>
      <c r="U88" s="429">
        <f>'2M - SGS'!U88</f>
        <v>8.4098999999999993E-2</v>
      </c>
      <c r="V88" s="429">
        <f>'2M - SGS'!V88</f>
        <v>8.4198999999999996E-2</v>
      </c>
      <c r="W88" s="429">
        <f>'2M - SGS'!W88</f>
        <v>8.2512000000000002E-2</v>
      </c>
      <c r="X88" s="429">
        <f>'2M - SGS'!X88</f>
        <v>8.5277000000000006E-2</v>
      </c>
      <c r="Y88" s="429">
        <f>'2M - SGS'!Y88</f>
        <v>8.2588999999999996E-2</v>
      </c>
      <c r="Z88" s="429">
        <f>'2M - SGS'!Z88</f>
        <v>8.5237999999999994E-2</v>
      </c>
      <c r="AA88" s="429">
        <f>'2M - SGS'!AA88</f>
        <v>8.5109000000000004E-2</v>
      </c>
      <c r="AB88" s="429">
        <f>'2M - SGS'!AB88</f>
        <v>7.7715000000000006E-2</v>
      </c>
      <c r="AC88" s="429">
        <f>'2M - SGS'!AC88</f>
        <v>8.6136000000000004E-2</v>
      </c>
      <c r="AD88" s="429">
        <f>'2M - SGS'!AD88</f>
        <v>7.9796000000000006E-2</v>
      </c>
      <c r="AE88" s="429">
        <f>'2M - SGS'!AE88</f>
        <v>8.5334999999999994E-2</v>
      </c>
      <c r="AF88" s="429">
        <f>'2M - SGS'!AF88</f>
        <v>8.1994999999999998E-2</v>
      </c>
      <c r="AG88" s="429">
        <f>'2M - SGS'!AG88</f>
        <v>8.4098999999999993E-2</v>
      </c>
      <c r="AH88" s="429">
        <f>'2M - SGS'!AH88</f>
        <v>8.4198999999999996E-2</v>
      </c>
      <c r="AI88" s="429">
        <f>'2M - SGS'!AI88</f>
        <v>8.2512000000000002E-2</v>
      </c>
      <c r="AJ88" s="429">
        <f>'2M - SGS'!AJ88</f>
        <v>8.5277000000000006E-2</v>
      </c>
      <c r="AK88" s="429">
        <f>'2M - SGS'!AK88</f>
        <v>8.2588999999999996E-2</v>
      </c>
      <c r="AL88" s="429">
        <f>'2M - SGS'!AL88</f>
        <v>8.5237999999999994E-2</v>
      </c>
      <c r="AM88" s="429">
        <f>'2M - SGS'!AM88</f>
        <v>8.5109000000000004E-2</v>
      </c>
      <c r="AN88" s="429">
        <f>'2M - SGS'!AN88</f>
        <v>7.7715000000000006E-2</v>
      </c>
      <c r="AO88" s="429">
        <f>'2M - SGS'!AO88</f>
        <v>8.6136000000000004E-2</v>
      </c>
      <c r="AP88" s="429">
        <f>'2M - SGS'!AP88</f>
        <v>7.9796000000000006E-2</v>
      </c>
      <c r="AQ88" s="429">
        <f>'2M - SGS'!AQ88</f>
        <v>8.5334999999999994E-2</v>
      </c>
      <c r="AR88" s="429">
        <f>'2M - SGS'!AR88</f>
        <v>8.1994999999999998E-2</v>
      </c>
      <c r="AS88" s="429">
        <f>'2M - SGS'!AS88</f>
        <v>8.4098999999999993E-2</v>
      </c>
      <c r="AT88" s="429">
        <f>'2M - SGS'!AT88</f>
        <v>8.4198999999999996E-2</v>
      </c>
      <c r="AU88" s="429">
        <f>'2M - SGS'!AU88</f>
        <v>8.2512000000000002E-2</v>
      </c>
      <c r="AV88" s="429">
        <f>'2M - SGS'!AV88</f>
        <v>8.5277000000000006E-2</v>
      </c>
      <c r="AW88" s="429">
        <f>'2M - SGS'!AW88</f>
        <v>8.2588999999999996E-2</v>
      </c>
      <c r="AX88" s="429">
        <f>'2M - SGS'!AX88</f>
        <v>8.5237999999999994E-2</v>
      </c>
      <c r="AY88" s="429">
        <f>'2M - SGS'!AY88</f>
        <v>8.5109000000000004E-2</v>
      </c>
      <c r="AZ88" s="429">
        <f>'2M - SGS'!AZ88</f>
        <v>7.7715000000000006E-2</v>
      </c>
      <c r="BA88" s="429">
        <f>'2M - SGS'!BA88</f>
        <v>8.6136000000000004E-2</v>
      </c>
      <c r="BB88" s="429">
        <f>'2M - SGS'!BB88</f>
        <v>7.9796000000000006E-2</v>
      </c>
      <c r="BC88" s="429">
        <f>'2M - SGS'!BC88</f>
        <v>8.5334999999999994E-2</v>
      </c>
      <c r="BD88" s="429">
        <f>'2M - SGS'!BD88</f>
        <v>8.1994999999999998E-2</v>
      </c>
      <c r="BE88" s="429">
        <f>'2M - SGS'!BE88</f>
        <v>8.4098999999999993E-2</v>
      </c>
      <c r="BF88" s="429">
        <f>'2M - SGS'!BF88</f>
        <v>8.4198999999999996E-2</v>
      </c>
      <c r="BG88" s="429">
        <f>'2M - SGS'!BG88</f>
        <v>8.2512000000000002E-2</v>
      </c>
      <c r="BH88" s="429">
        <f>'2M - SGS'!BH88</f>
        <v>8.5277000000000006E-2</v>
      </c>
      <c r="BI88" s="429">
        <f>'2M - SGS'!BI88</f>
        <v>8.2588999999999996E-2</v>
      </c>
      <c r="BJ88" s="429">
        <f>'2M - SGS'!BJ88</f>
        <v>8.5237999999999994E-2</v>
      </c>
      <c r="BK88" s="429">
        <f>'2M - SGS'!BK88</f>
        <v>8.5109000000000004E-2</v>
      </c>
      <c r="BL88" s="429">
        <f>'2M - SGS'!BL88</f>
        <v>7.7715000000000006E-2</v>
      </c>
      <c r="BM88" s="429">
        <f>'2M - SGS'!BM88</f>
        <v>8.6136000000000004E-2</v>
      </c>
      <c r="BN88" s="429">
        <f>'2M - SGS'!BN88</f>
        <v>7.9796000000000006E-2</v>
      </c>
      <c r="BO88" s="429">
        <f>'2M - SGS'!BO88</f>
        <v>8.5334999999999994E-2</v>
      </c>
      <c r="BP88" s="429">
        <f>'2M - SGS'!BP88</f>
        <v>8.1994999999999998E-2</v>
      </c>
      <c r="BQ88" s="429">
        <f>'2M - SGS'!BQ88</f>
        <v>8.4098999999999993E-2</v>
      </c>
      <c r="BR88" s="429">
        <f>'2M - SGS'!BR88</f>
        <v>8.4198999999999996E-2</v>
      </c>
      <c r="BS88" s="429">
        <f>'2M - SGS'!BS88</f>
        <v>8.2512000000000002E-2</v>
      </c>
      <c r="BT88" s="429">
        <f>'2M - SGS'!BT88</f>
        <v>8.5277000000000006E-2</v>
      </c>
      <c r="BU88" s="429">
        <f>'2M - SGS'!BU88</f>
        <v>8.2588999999999996E-2</v>
      </c>
      <c r="BV88" s="429">
        <f>'2M - SGS'!BV88</f>
        <v>8.5237999999999994E-2</v>
      </c>
      <c r="BW88" s="429">
        <f>'2M - SGS'!BW88</f>
        <v>8.5109000000000004E-2</v>
      </c>
      <c r="BX88" s="429">
        <f>'2M - SGS'!BX88</f>
        <v>7.7715000000000006E-2</v>
      </c>
      <c r="BY88" s="429">
        <f>'2M - SGS'!BY88</f>
        <v>8.6136000000000004E-2</v>
      </c>
      <c r="BZ88" s="429">
        <f>'2M - SGS'!BZ88</f>
        <v>7.9796000000000006E-2</v>
      </c>
      <c r="CA88" s="429">
        <f>'2M - SGS'!CA88</f>
        <v>8.5334999999999994E-2</v>
      </c>
      <c r="CB88" s="429">
        <f>'2M - SGS'!CB88</f>
        <v>8.1994999999999998E-2</v>
      </c>
      <c r="CC88" s="429">
        <f>'2M - SGS'!CC88</f>
        <v>8.4098999999999993E-2</v>
      </c>
      <c r="CD88" s="429">
        <f>'2M - SGS'!CD88</f>
        <v>8.4198999999999996E-2</v>
      </c>
      <c r="CE88" s="429">
        <f>'2M - SGS'!CE88</f>
        <v>8.2512000000000002E-2</v>
      </c>
      <c r="CF88" s="429">
        <f>'2M - SGS'!CF88</f>
        <v>8.5277000000000006E-2</v>
      </c>
      <c r="CG88" s="429">
        <f>'2M - SGS'!CG88</f>
        <v>8.2588999999999996E-2</v>
      </c>
      <c r="CH88" s="435">
        <f>'2M - SGS'!CH88</f>
        <v>8.5237999999999994E-2</v>
      </c>
      <c r="CJ88" s="427">
        <f t="shared" si="103"/>
        <v>1.0000000000000002</v>
      </c>
    </row>
    <row r="89" spans="1:88" s="110" customFormat="1" ht="15.75" x14ac:dyDescent="0.25">
      <c r="A89" s="609"/>
      <c r="B89" s="14" t="str">
        <f t="shared" si="102"/>
        <v>Refrigeration</v>
      </c>
      <c r="C89" s="429">
        <f>'2M - SGS'!C89</f>
        <v>8.3486000000000005E-2</v>
      </c>
      <c r="D89" s="429">
        <f>'2M - SGS'!D89</f>
        <v>7.6158000000000003E-2</v>
      </c>
      <c r="E89" s="429">
        <f>'2M - SGS'!E89</f>
        <v>8.3346000000000003E-2</v>
      </c>
      <c r="F89" s="429">
        <f>'2M - SGS'!F89</f>
        <v>8.0782999999999994E-2</v>
      </c>
      <c r="G89" s="429">
        <f>'2M - SGS'!G89</f>
        <v>8.5133E-2</v>
      </c>
      <c r="H89" s="429">
        <f>'2M - SGS'!H89</f>
        <v>8.4294999999999995E-2</v>
      </c>
      <c r="I89" s="429">
        <f>'2M - SGS'!I89</f>
        <v>8.7456999999999993E-2</v>
      </c>
      <c r="J89" s="429">
        <f>'2M - SGS'!J89</f>
        <v>8.7230000000000002E-2</v>
      </c>
      <c r="K89" s="429">
        <f>'2M - SGS'!K89</f>
        <v>8.3319000000000004E-2</v>
      </c>
      <c r="L89" s="429">
        <f>'2M - SGS'!L89</f>
        <v>8.4562999999999999E-2</v>
      </c>
      <c r="M89" s="429">
        <f>'2M - SGS'!M89</f>
        <v>8.1112000000000004E-2</v>
      </c>
      <c r="N89" s="429">
        <f>'2M - SGS'!N89</f>
        <v>8.3117999999999997E-2</v>
      </c>
      <c r="O89" s="429">
        <f>'2M - SGS'!O89</f>
        <v>8.3486000000000005E-2</v>
      </c>
      <c r="P89" s="429">
        <f>'2M - SGS'!P89</f>
        <v>7.6158000000000003E-2</v>
      </c>
      <c r="Q89" s="429">
        <f>'2M - SGS'!Q89</f>
        <v>8.3346000000000003E-2</v>
      </c>
      <c r="R89" s="429">
        <f>'2M - SGS'!R89</f>
        <v>8.0782999999999994E-2</v>
      </c>
      <c r="S89" s="429">
        <f>'2M - SGS'!S89</f>
        <v>8.5133E-2</v>
      </c>
      <c r="T89" s="429">
        <f>'2M - SGS'!T89</f>
        <v>8.4294999999999995E-2</v>
      </c>
      <c r="U89" s="429">
        <f>'2M - SGS'!U89</f>
        <v>8.7456999999999993E-2</v>
      </c>
      <c r="V89" s="429">
        <f>'2M - SGS'!V89</f>
        <v>8.7230000000000002E-2</v>
      </c>
      <c r="W89" s="429">
        <f>'2M - SGS'!W89</f>
        <v>8.3319000000000004E-2</v>
      </c>
      <c r="X89" s="429">
        <f>'2M - SGS'!X89</f>
        <v>8.4562999999999999E-2</v>
      </c>
      <c r="Y89" s="429">
        <f>'2M - SGS'!Y89</f>
        <v>8.1112000000000004E-2</v>
      </c>
      <c r="Z89" s="429">
        <f>'2M - SGS'!Z89</f>
        <v>8.3117999999999997E-2</v>
      </c>
      <c r="AA89" s="429">
        <f>'2M - SGS'!AA89</f>
        <v>8.3486000000000005E-2</v>
      </c>
      <c r="AB89" s="429">
        <f>'2M - SGS'!AB89</f>
        <v>7.6158000000000003E-2</v>
      </c>
      <c r="AC89" s="429">
        <f>'2M - SGS'!AC89</f>
        <v>8.3346000000000003E-2</v>
      </c>
      <c r="AD89" s="429">
        <f>'2M - SGS'!AD89</f>
        <v>8.0782999999999994E-2</v>
      </c>
      <c r="AE89" s="429">
        <f>'2M - SGS'!AE89</f>
        <v>8.5133E-2</v>
      </c>
      <c r="AF89" s="429">
        <f>'2M - SGS'!AF89</f>
        <v>8.4294999999999995E-2</v>
      </c>
      <c r="AG89" s="429">
        <f>'2M - SGS'!AG89</f>
        <v>8.7456999999999993E-2</v>
      </c>
      <c r="AH89" s="429">
        <f>'2M - SGS'!AH89</f>
        <v>8.7230000000000002E-2</v>
      </c>
      <c r="AI89" s="429">
        <f>'2M - SGS'!AI89</f>
        <v>8.3319000000000004E-2</v>
      </c>
      <c r="AJ89" s="429">
        <f>'2M - SGS'!AJ89</f>
        <v>8.4562999999999999E-2</v>
      </c>
      <c r="AK89" s="429">
        <f>'2M - SGS'!AK89</f>
        <v>8.1112000000000004E-2</v>
      </c>
      <c r="AL89" s="429">
        <f>'2M - SGS'!AL89</f>
        <v>8.3117999999999997E-2</v>
      </c>
      <c r="AM89" s="429">
        <f>'2M - SGS'!AM89</f>
        <v>8.3486000000000005E-2</v>
      </c>
      <c r="AN89" s="429">
        <f>'2M - SGS'!AN89</f>
        <v>7.6158000000000003E-2</v>
      </c>
      <c r="AO89" s="429">
        <f>'2M - SGS'!AO89</f>
        <v>8.3346000000000003E-2</v>
      </c>
      <c r="AP89" s="429">
        <f>'2M - SGS'!AP89</f>
        <v>8.0782999999999994E-2</v>
      </c>
      <c r="AQ89" s="429">
        <f>'2M - SGS'!AQ89</f>
        <v>8.5133E-2</v>
      </c>
      <c r="AR89" s="429">
        <f>'2M - SGS'!AR89</f>
        <v>8.4294999999999995E-2</v>
      </c>
      <c r="AS89" s="429">
        <f>'2M - SGS'!AS89</f>
        <v>8.7456999999999993E-2</v>
      </c>
      <c r="AT89" s="429">
        <f>'2M - SGS'!AT89</f>
        <v>8.7230000000000002E-2</v>
      </c>
      <c r="AU89" s="429">
        <f>'2M - SGS'!AU89</f>
        <v>8.3319000000000004E-2</v>
      </c>
      <c r="AV89" s="429">
        <f>'2M - SGS'!AV89</f>
        <v>8.4562999999999999E-2</v>
      </c>
      <c r="AW89" s="429">
        <f>'2M - SGS'!AW89</f>
        <v>8.1112000000000004E-2</v>
      </c>
      <c r="AX89" s="429">
        <f>'2M - SGS'!AX89</f>
        <v>8.3117999999999997E-2</v>
      </c>
      <c r="AY89" s="429">
        <f>'2M - SGS'!AY89</f>
        <v>8.3486000000000005E-2</v>
      </c>
      <c r="AZ89" s="429">
        <f>'2M - SGS'!AZ89</f>
        <v>7.6158000000000003E-2</v>
      </c>
      <c r="BA89" s="429">
        <f>'2M - SGS'!BA89</f>
        <v>8.3346000000000003E-2</v>
      </c>
      <c r="BB89" s="429">
        <f>'2M - SGS'!BB89</f>
        <v>8.0782999999999994E-2</v>
      </c>
      <c r="BC89" s="429">
        <f>'2M - SGS'!BC89</f>
        <v>8.5133E-2</v>
      </c>
      <c r="BD89" s="429">
        <f>'2M - SGS'!BD89</f>
        <v>8.4294999999999995E-2</v>
      </c>
      <c r="BE89" s="429">
        <f>'2M - SGS'!BE89</f>
        <v>8.7456999999999993E-2</v>
      </c>
      <c r="BF89" s="429">
        <f>'2M - SGS'!BF89</f>
        <v>8.7230000000000002E-2</v>
      </c>
      <c r="BG89" s="429">
        <f>'2M - SGS'!BG89</f>
        <v>8.3319000000000004E-2</v>
      </c>
      <c r="BH89" s="429">
        <f>'2M - SGS'!BH89</f>
        <v>8.4562999999999999E-2</v>
      </c>
      <c r="BI89" s="429">
        <f>'2M - SGS'!BI89</f>
        <v>8.1112000000000004E-2</v>
      </c>
      <c r="BJ89" s="429">
        <f>'2M - SGS'!BJ89</f>
        <v>8.3117999999999997E-2</v>
      </c>
      <c r="BK89" s="429">
        <f>'2M - SGS'!BK89</f>
        <v>8.3486000000000005E-2</v>
      </c>
      <c r="BL89" s="429">
        <f>'2M - SGS'!BL89</f>
        <v>7.6158000000000003E-2</v>
      </c>
      <c r="BM89" s="429">
        <f>'2M - SGS'!BM89</f>
        <v>8.3346000000000003E-2</v>
      </c>
      <c r="BN89" s="429">
        <f>'2M - SGS'!BN89</f>
        <v>8.0782999999999994E-2</v>
      </c>
      <c r="BO89" s="429">
        <f>'2M - SGS'!BO89</f>
        <v>8.5133E-2</v>
      </c>
      <c r="BP89" s="429">
        <f>'2M - SGS'!BP89</f>
        <v>8.4294999999999995E-2</v>
      </c>
      <c r="BQ89" s="429">
        <f>'2M - SGS'!BQ89</f>
        <v>8.7456999999999993E-2</v>
      </c>
      <c r="BR89" s="429">
        <f>'2M - SGS'!BR89</f>
        <v>8.7230000000000002E-2</v>
      </c>
      <c r="BS89" s="429">
        <f>'2M - SGS'!BS89</f>
        <v>8.3319000000000004E-2</v>
      </c>
      <c r="BT89" s="429">
        <f>'2M - SGS'!BT89</f>
        <v>8.4562999999999999E-2</v>
      </c>
      <c r="BU89" s="429">
        <f>'2M - SGS'!BU89</f>
        <v>8.1112000000000004E-2</v>
      </c>
      <c r="BV89" s="429">
        <f>'2M - SGS'!BV89</f>
        <v>8.3117999999999997E-2</v>
      </c>
      <c r="BW89" s="429">
        <f>'2M - SGS'!BW89</f>
        <v>8.3486000000000005E-2</v>
      </c>
      <c r="BX89" s="429">
        <f>'2M - SGS'!BX89</f>
        <v>7.6158000000000003E-2</v>
      </c>
      <c r="BY89" s="429">
        <f>'2M - SGS'!BY89</f>
        <v>8.3346000000000003E-2</v>
      </c>
      <c r="BZ89" s="429">
        <f>'2M - SGS'!BZ89</f>
        <v>8.0782999999999994E-2</v>
      </c>
      <c r="CA89" s="429">
        <f>'2M - SGS'!CA89</f>
        <v>8.5133E-2</v>
      </c>
      <c r="CB89" s="429">
        <f>'2M - SGS'!CB89</f>
        <v>8.4294999999999995E-2</v>
      </c>
      <c r="CC89" s="429">
        <f>'2M - SGS'!CC89</f>
        <v>8.7456999999999993E-2</v>
      </c>
      <c r="CD89" s="429">
        <f>'2M - SGS'!CD89</f>
        <v>8.7230000000000002E-2</v>
      </c>
      <c r="CE89" s="429">
        <f>'2M - SGS'!CE89</f>
        <v>8.3319000000000004E-2</v>
      </c>
      <c r="CF89" s="429">
        <f>'2M - SGS'!CF89</f>
        <v>8.4562999999999999E-2</v>
      </c>
      <c r="CG89" s="429">
        <f>'2M - SGS'!CG89</f>
        <v>8.1112000000000004E-2</v>
      </c>
      <c r="CH89" s="435">
        <f>'2M - SGS'!CH89</f>
        <v>8.3117999999999997E-2</v>
      </c>
      <c r="CJ89" s="427">
        <f t="shared" si="103"/>
        <v>1</v>
      </c>
    </row>
    <row r="90" spans="1:88" s="110" customFormat="1" ht="16.5" thickBot="1" x14ac:dyDescent="0.3">
      <c r="A90" s="610"/>
      <c r="B90" s="15" t="str">
        <f t="shared" si="102"/>
        <v>Water Heating</v>
      </c>
      <c r="C90" s="436">
        <f>'2M - SGS'!C90</f>
        <v>0.108255</v>
      </c>
      <c r="D90" s="436">
        <f>'2M - SGS'!D90</f>
        <v>9.1078000000000006E-2</v>
      </c>
      <c r="E90" s="436">
        <f>'2M - SGS'!E90</f>
        <v>8.5239999999999996E-2</v>
      </c>
      <c r="F90" s="436">
        <f>'2M - SGS'!F90</f>
        <v>7.2980000000000003E-2</v>
      </c>
      <c r="G90" s="436">
        <f>'2M - SGS'!G90</f>
        <v>7.9849000000000003E-2</v>
      </c>
      <c r="H90" s="436">
        <f>'2M - SGS'!H90</f>
        <v>7.2720999999999994E-2</v>
      </c>
      <c r="I90" s="436">
        <f>'2M - SGS'!I90</f>
        <v>7.4929999999999997E-2</v>
      </c>
      <c r="J90" s="436">
        <f>'2M - SGS'!J90</f>
        <v>7.5861999999999999E-2</v>
      </c>
      <c r="K90" s="436">
        <f>'2M - SGS'!K90</f>
        <v>7.5733999999999996E-2</v>
      </c>
      <c r="L90" s="436">
        <f>'2M - SGS'!L90</f>
        <v>8.2808000000000007E-2</v>
      </c>
      <c r="M90" s="436">
        <f>'2M - SGS'!M90</f>
        <v>8.6345000000000005E-2</v>
      </c>
      <c r="N90" s="436">
        <f>'2M - SGS'!N90</f>
        <v>9.4198000000000004E-2</v>
      </c>
      <c r="O90" s="436">
        <f>'2M - SGS'!O90</f>
        <v>0.108255</v>
      </c>
      <c r="P90" s="436">
        <f>'2M - SGS'!P90</f>
        <v>9.1078000000000006E-2</v>
      </c>
      <c r="Q90" s="436">
        <f>'2M - SGS'!Q90</f>
        <v>8.5239999999999996E-2</v>
      </c>
      <c r="R90" s="436">
        <f>'2M - SGS'!R90</f>
        <v>7.2980000000000003E-2</v>
      </c>
      <c r="S90" s="436">
        <f>'2M - SGS'!S90</f>
        <v>7.9849000000000003E-2</v>
      </c>
      <c r="T90" s="436">
        <f>'2M - SGS'!T90</f>
        <v>7.2720999999999994E-2</v>
      </c>
      <c r="U90" s="436">
        <f>'2M - SGS'!U90</f>
        <v>7.4929999999999997E-2</v>
      </c>
      <c r="V90" s="436">
        <f>'2M - SGS'!V90</f>
        <v>7.5861999999999999E-2</v>
      </c>
      <c r="W90" s="436">
        <f>'2M - SGS'!W90</f>
        <v>7.5733999999999996E-2</v>
      </c>
      <c r="X90" s="436">
        <f>'2M - SGS'!X90</f>
        <v>8.2808000000000007E-2</v>
      </c>
      <c r="Y90" s="436">
        <f>'2M - SGS'!Y90</f>
        <v>8.6345000000000005E-2</v>
      </c>
      <c r="Z90" s="436">
        <f>'2M - SGS'!Z90</f>
        <v>9.4198000000000004E-2</v>
      </c>
      <c r="AA90" s="436">
        <f>'2M - SGS'!AA90</f>
        <v>0.108255</v>
      </c>
      <c r="AB90" s="436">
        <f>'2M - SGS'!AB90</f>
        <v>9.1078000000000006E-2</v>
      </c>
      <c r="AC90" s="436">
        <f>'2M - SGS'!AC90</f>
        <v>8.5239999999999996E-2</v>
      </c>
      <c r="AD90" s="436">
        <f>'2M - SGS'!AD90</f>
        <v>7.2980000000000003E-2</v>
      </c>
      <c r="AE90" s="436">
        <f>'2M - SGS'!AE90</f>
        <v>7.9849000000000003E-2</v>
      </c>
      <c r="AF90" s="436">
        <f>'2M - SGS'!AF90</f>
        <v>7.2720999999999994E-2</v>
      </c>
      <c r="AG90" s="436">
        <f>'2M - SGS'!AG90</f>
        <v>7.4929999999999997E-2</v>
      </c>
      <c r="AH90" s="436">
        <f>'2M - SGS'!AH90</f>
        <v>7.5861999999999999E-2</v>
      </c>
      <c r="AI90" s="436">
        <f>'2M - SGS'!AI90</f>
        <v>7.5733999999999996E-2</v>
      </c>
      <c r="AJ90" s="436">
        <f>'2M - SGS'!AJ90</f>
        <v>8.2808000000000007E-2</v>
      </c>
      <c r="AK90" s="436">
        <f>'2M - SGS'!AK90</f>
        <v>8.6345000000000005E-2</v>
      </c>
      <c r="AL90" s="436">
        <f>'2M - SGS'!AL90</f>
        <v>9.4198000000000004E-2</v>
      </c>
      <c r="AM90" s="436">
        <f>'2M - SGS'!AM90</f>
        <v>0.108255</v>
      </c>
      <c r="AN90" s="436">
        <f>'2M - SGS'!AN90</f>
        <v>9.1078000000000006E-2</v>
      </c>
      <c r="AO90" s="436">
        <f>'2M - SGS'!AO90</f>
        <v>8.5239999999999996E-2</v>
      </c>
      <c r="AP90" s="436">
        <f>'2M - SGS'!AP90</f>
        <v>7.2980000000000003E-2</v>
      </c>
      <c r="AQ90" s="436">
        <f>'2M - SGS'!AQ90</f>
        <v>7.9849000000000003E-2</v>
      </c>
      <c r="AR90" s="436">
        <f>'2M - SGS'!AR90</f>
        <v>7.2720999999999994E-2</v>
      </c>
      <c r="AS90" s="436">
        <f>'2M - SGS'!AS90</f>
        <v>7.4929999999999997E-2</v>
      </c>
      <c r="AT90" s="436">
        <f>'2M - SGS'!AT90</f>
        <v>7.5861999999999999E-2</v>
      </c>
      <c r="AU90" s="436">
        <f>'2M - SGS'!AU90</f>
        <v>7.5733999999999996E-2</v>
      </c>
      <c r="AV90" s="436">
        <f>'2M - SGS'!AV90</f>
        <v>8.2808000000000007E-2</v>
      </c>
      <c r="AW90" s="436">
        <f>'2M - SGS'!AW90</f>
        <v>8.6345000000000005E-2</v>
      </c>
      <c r="AX90" s="436">
        <f>'2M - SGS'!AX90</f>
        <v>9.4198000000000004E-2</v>
      </c>
      <c r="AY90" s="436">
        <f>'2M - SGS'!AY90</f>
        <v>0.108255</v>
      </c>
      <c r="AZ90" s="436">
        <f>'2M - SGS'!AZ90</f>
        <v>9.1078000000000006E-2</v>
      </c>
      <c r="BA90" s="436">
        <f>'2M - SGS'!BA90</f>
        <v>8.5239999999999996E-2</v>
      </c>
      <c r="BB90" s="436">
        <f>'2M - SGS'!BB90</f>
        <v>7.2980000000000003E-2</v>
      </c>
      <c r="BC90" s="436">
        <f>'2M - SGS'!BC90</f>
        <v>7.9849000000000003E-2</v>
      </c>
      <c r="BD90" s="436">
        <f>'2M - SGS'!BD90</f>
        <v>7.2720999999999994E-2</v>
      </c>
      <c r="BE90" s="436">
        <f>'2M - SGS'!BE90</f>
        <v>7.4929999999999997E-2</v>
      </c>
      <c r="BF90" s="436">
        <f>'2M - SGS'!BF90</f>
        <v>7.5861999999999999E-2</v>
      </c>
      <c r="BG90" s="436">
        <f>'2M - SGS'!BG90</f>
        <v>7.5733999999999996E-2</v>
      </c>
      <c r="BH90" s="436">
        <f>'2M - SGS'!BH90</f>
        <v>8.2808000000000007E-2</v>
      </c>
      <c r="BI90" s="436">
        <f>'2M - SGS'!BI90</f>
        <v>8.6345000000000005E-2</v>
      </c>
      <c r="BJ90" s="436">
        <f>'2M - SGS'!BJ90</f>
        <v>9.4198000000000004E-2</v>
      </c>
      <c r="BK90" s="436">
        <f>'2M - SGS'!BK90</f>
        <v>0.108255</v>
      </c>
      <c r="BL90" s="436">
        <f>'2M - SGS'!BL90</f>
        <v>9.1078000000000006E-2</v>
      </c>
      <c r="BM90" s="436">
        <f>'2M - SGS'!BM90</f>
        <v>8.5239999999999996E-2</v>
      </c>
      <c r="BN90" s="436">
        <f>'2M - SGS'!BN90</f>
        <v>7.2980000000000003E-2</v>
      </c>
      <c r="BO90" s="436">
        <f>'2M - SGS'!BO90</f>
        <v>7.9849000000000003E-2</v>
      </c>
      <c r="BP90" s="436">
        <f>'2M - SGS'!BP90</f>
        <v>7.2720999999999994E-2</v>
      </c>
      <c r="BQ90" s="436">
        <f>'2M - SGS'!BQ90</f>
        <v>7.4929999999999997E-2</v>
      </c>
      <c r="BR90" s="436">
        <f>'2M - SGS'!BR90</f>
        <v>7.5861999999999999E-2</v>
      </c>
      <c r="BS90" s="436">
        <f>'2M - SGS'!BS90</f>
        <v>7.5733999999999996E-2</v>
      </c>
      <c r="BT90" s="436">
        <f>'2M - SGS'!BT90</f>
        <v>8.2808000000000007E-2</v>
      </c>
      <c r="BU90" s="436">
        <f>'2M - SGS'!BU90</f>
        <v>8.6345000000000005E-2</v>
      </c>
      <c r="BV90" s="436">
        <f>'2M - SGS'!BV90</f>
        <v>9.4198000000000004E-2</v>
      </c>
      <c r="BW90" s="436">
        <f>'2M - SGS'!BW90</f>
        <v>0.108255</v>
      </c>
      <c r="BX90" s="436">
        <f>'2M - SGS'!BX90</f>
        <v>9.1078000000000006E-2</v>
      </c>
      <c r="BY90" s="436">
        <f>'2M - SGS'!BY90</f>
        <v>8.5239999999999996E-2</v>
      </c>
      <c r="BZ90" s="436">
        <f>'2M - SGS'!BZ90</f>
        <v>7.2980000000000003E-2</v>
      </c>
      <c r="CA90" s="436">
        <f>'2M - SGS'!CA90</f>
        <v>7.9849000000000003E-2</v>
      </c>
      <c r="CB90" s="436">
        <f>'2M - SGS'!CB90</f>
        <v>7.2720999999999994E-2</v>
      </c>
      <c r="CC90" s="436">
        <f>'2M - SGS'!CC90</f>
        <v>7.4929999999999997E-2</v>
      </c>
      <c r="CD90" s="436">
        <f>'2M - SGS'!CD90</f>
        <v>7.5861999999999999E-2</v>
      </c>
      <c r="CE90" s="436">
        <f>'2M - SGS'!CE90</f>
        <v>7.5733999999999996E-2</v>
      </c>
      <c r="CF90" s="436">
        <f>'2M - SGS'!CF90</f>
        <v>8.2808000000000007E-2</v>
      </c>
      <c r="CG90" s="436">
        <f>'2M - SGS'!CG90</f>
        <v>8.6345000000000005E-2</v>
      </c>
      <c r="CH90" s="437">
        <f>'2M - SGS'!CH90</f>
        <v>9.4198000000000004E-2</v>
      </c>
      <c r="CJ90" s="427">
        <f t="shared" si="103"/>
        <v>1</v>
      </c>
    </row>
    <row r="91" spans="1:88" s="110" customFormat="1" ht="15.75" thickBot="1" x14ac:dyDescent="0.3">
      <c r="CJ91" s="110" t="s">
        <v>235</v>
      </c>
    </row>
    <row r="92" spans="1:88" s="110" customFormat="1" ht="15" customHeight="1" thickBot="1" x14ac:dyDescent="0.3">
      <c r="A92" s="632" t="s">
        <v>28</v>
      </c>
      <c r="B92" s="439" t="s">
        <v>32</v>
      </c>
      <c r="C92" s="162">
        <f>C$4</f>
        <v>45292</v>
      </c>
      <c r="D92" s="162">
        <f t="shared" ref="D92:BO92" si="104">D$4</f>
        <v>45323</v>
      </c>
      <c r="E92" s="162">
        <f t="shared" si="104"/>
        <v>45352</v>
      </c>
      <c r="F92" s="162">
        <f t="shared" si="104"/>
        <v>45383</v>
      </c>
      <c r="G92" s="162">
        <f t="shared" si="104"/>
        <v>45413</v>
      </c>
      <c r="H92" s="162">
        <f t="shared" si="104"/>
        <v>45444</v>
      </c>
      <c r="I92" s="162">
        <f t="shared" si="104"/>
        <v>45474</v>
      </c>
      <c r="J92" s="162">
        <f t="shared" si="104"/>
        <v>45505</v>
      </c>
      <c r="K92" s="162">
        <f t="shared" si="104"/>
        <v>45536</v>
      </c>
      <c r="L92" s="162">
        <f t="shared" si="104"/>
        <v>45566</v>
      </c>
      <c r="M92" s="162">
        <f t="shared" si="104"/>
        <v>45597</v>
      </c>
      <c r="N92" s="162">
        <f t="shared" si="104"/>
        <v>45627</v>
      </c>
      <c r="O92" s="162">
        <f t="shared" si="104"/>
        <v>45658</v>
      </c>
      <c r="P92" s="162">
        <f t="shared" si="104"/>
        <v>45689</v>
      </c>
      <c r="Q92" s="162">
        <f t="shared" si="104"/>
        <v>45717</v>
      </c>
      <c r="R92" s="162">
        <f t="shared" si="104"/>
        <v>45748</v>
      </c>
      <c r="S92" s="162">
        <f t="shared" si="104"/>
        <v>45778</v>
      </c>
      <c r="T92" s="162">
        <f t="shared" si="104"/>
        <v>45809</v>
      </c>
      <c r="U92" s="162">
        <f t="shared" si="104"/>
        <v>45839</v>
      </c>
      <c r="V92" s="162">
        <f t="shared" si="104"/>
        <v>45870</v>
      </c>
      <c r="W92" s="162">
        <f t="shared" si="104"/>
        <v>45901</v>
      </c>
      <c r="X92" s="162">
        <f t="shared" si="104"/>
        <v>45931</v>
      </c>
      <c r="Y92" s="162">
        <f t="shared" si="104"/>
        <v>45962</v>
      </c>
      <c r="Z92" s="162">
        <f t="shared" si="104"/>
        <v>45992</v>
      </c>
      <c r="AA92" s="162">
        <f t="shared" si="104"/>
        <v>46023</v>
      </c>
      <c r="AB92" s="162">
        <f t="shared" si="104"/>
        <v>46054</v>
      </c>
      <c r="AC92" s="162">
        <f t="shared" si="104"/>
        <v>46082</v>
      </c>
      <c r="AD92" s="162">
        <f t="shared" si="104"/>
        <v>46113</v>
      </c>
      <c r="AE92" s="162">
        <f t="shared" si="104"/>
        <v>46143</v>
      </c>
      <c r="AF92" s="162">
        <f t="shared" si="104"/>
        <v>46174</v>
      </c>
      <c r="AG92" s="162">
        <f t="shared" si="104"/>
        <v>46204</v>
      </c>
      <c r="AH92" s="162">
        <f t="shared" si="104"/>
        <v>46235</v>
      </c>
      <c r="AI92" s="162">
        <f t="shared" si="104"/>
        <v>46266</v>
      </c>
      <c r="AJ92" s="162">
        <f t="shared" si="104"/>
        <v>46296</v>
      </c>
      <c r="AK92" s="162">
        <f t="shared" si="104"/>
        <v>46327</v>
      </c>
      <c r="AL92" s="162">
        <f t="shared" si="104"/>
        <v>46357</v>
      </c>
      <c r="AM92" s="162">
        <f t="shared" si="104"/>
        <v>46388</v>
      </c>
      <c r="AN92" s="162">
        <f t="shared" si="104"/>
        <v>46419</v>
      </c>
      <c r="AO92" s="162">
        <f t="shared" si="104"/>
        <v>46447</v>
      </c>
      <c r="AP92" s="162">
        <f t="shared" si="104"/>
        <v>46478</v>
      </c>
      <c r="AQ92" s="162">
        <f t="shared" si="104"/>
        <v>46508</v>
      </c>
      <c r="AR92" s="162">
        <f t="shared" si="104"/>
        <v>46539</v>
      </c>
      <c r="AS92" s="162">
        <f t="shared" si="104"/>
        <v>46569</v>
      </c>
      <c r="AT92" s="162">
        <f t="shared" si="104"/>
        <v>46600</v>
      </c>
      <c r="AU92" s="162">
        <f t="shared" si="104"/>
        <v>46631</v>
      </c>
      <c r="AV92" s="162">
        <f t="shared" si="104"/>
        <v>46661</v>
      </c>
      <c r="AW92" s="162">
        <f t="shared" si="104"/>
        <v>46692</v>
      </c>
      <c r="AX92" s="162">
        <f t="shared" si="104"/>
        <v>46722</v>
      </c>
      <c r="AY92" s="162">
        <f t="shared" si="104"/>
        <v>46753</v>
      </c>
      <c r="AZ92" s="162">
        <f t="shared" si="104"/>
        <v>46784</v>
      </c>
      <c r="BA92" s="162">
        <f t="shared" si="104"/>
        <v>46813</v>
      </c>
      <c r="BB92" s="162">
        <f t="shared" si="104"/>
        <v>46844</v>
      </c>
      <c r="BC92" s="162">
        <f t="shared" si="104"/>
        <v>46874</v>
      </c>
      <c r="BD92" s="162">
        <f t="shared" si="104"/>
        <v>46905</v>
      </c>
      <c r="BE92" s="162">
        <f t="shared" si="104"/>
        <v>46935</v>
      </c>
      <c r="BF92" s="162">
        <f t="shared" si="104"/>
        <v>46966</v>
      </c>
      <c r="BG92" s="162">
        <f t="shared" si="104"/>
        <v>46997</v>
      </c>
      <c r="BH92" s="162">
        <f t="shared" si="104"/>
        <v>47027</v>
      </c>
      <c r="BI92" s="162">
        <f t="shared" si="104"/>
        <v>47058</v>
      </c>
      <c r="BJ92" s="162">
        <f t="shared" si="104"/>
        <v>47088</v>
      </c>
      <c r="BK92" s="162">
        <f t="shared" si="104"/>
        <v>47119</v>
      </c>
      <c r="BL92" s="162">
        <f t="shared" si="104"/>
        <v>47150</v>
      </c>
      <c r="BM92" s="162">
        <f t="shared" si="104"/>
        <v>47178</v>
      </c>
      <c r="BN92" s="162">
        <f t="shared" si="104"/>
        <v>47209</v>
      </c>
      <c r="BO92" s="162">
        <f t="shared" si="104"/>
        <v>47239</v>
      </c>
      <c r="BP92" s="162">
        <f t="shared" ref="BP92:CH92" si="105">BP$4</f>
        <v>47270</v>
      </c>
      <c r="BQ92" s="162">
        <f t="shared" si="105"/>
        <v>47300</v>
      </c>
      <c r="BR92" s="162">
        <f t="shared" si="105"/>
        <v>47331</v>
      </c>
      <c r="BS92" s="162">
        <f t="shared" si="105"/>
        <v>47362</v>
      </c>
      <c r="BT92" s="162">
        <f t="shared" si="105"/>
        <v>47392</v>
      </c>
      <c r="BU92" s="162">
        <f t="shared" si="105"/>
        <v>47423</v>
      </c>
      <c r="BV92" s="162">
        <f t="shared" si="105"/>
        <v>47453</v>
      </c>
      <c r="BW92" s="162">
        <f t="shared" si="105"/>
        <v>47484</v>
      </c>
      <c r="BX92" s="162">
        <f t="shared" si="105"/>
        <v>47515</v>
      </c>
      <c r="BY92" s="162">
        <f t="shared" si="105"/>
        <v>47543</v>
      </c>
      <c r="BZ92" s="162">
        <f t="shared" si="105"/>
        <v>47574</v>
      </c>
      <c r="CA92" s="162">
        <f t="shared" si="105"/>
        <v>47604</v>
      </c>
      <c r="CB92" s="162">
        <f t="shared" si="105"/>
        <v>47635</v>
      </c>
      <c r="CC92" s="162">
        <f t="shared" si="105"/>
        <v>47665</v>
      </c>
      <c r="CD92" s="162">
        <f t="shared" si="105"/>
        <v>47696</v>
      </c>
      <c r="CE92" s="162">
        <f t="shared" si="105"/>
        <v>47727</v>
      </c>
      <c r="CF92" s="162">
        <f t="shared" si="105"/>
        <v>47757</v>
      </c>
      <c r="CG92" s="162">
        <f t="shared" si="105"/>
        <v>47788</v>
      </c>
      <c r="CH92" s="163">
        <f t="shared" si="105"/>
        <v>47818</v>
      </c>
    </row>
    <row r="93" spans="1:88" s="110" customFormat="1" ht="15.75" customHeight="1" x14ac:dyDescent="0.25">
      <c r="A93" s="633"/>
      <c r="B93" s="89" t="str">
        <f>B78</f>
        <v>Air Comp</v>
      </c>
      <c r="C93" s="440">
        <v>3.9829999999999997E-2</v>
      </c>
      <c r="D93" s="440">
        <v>4.0202000000000002E-2</v>
      </c>
      <c r="E93" s="440">
        <v>4.0568E-2</v>
      </c>
      <c r="F93" s="440">
        <v>4.1613999999999998E-2</v>
      </c>
      <c r="G93" s="440">
        <v>4.3744999999999999E-2</v>
      </c>
      <c r="H93" s="440">
        <v>8.1032999999999994E-2</v>
      </c>
      <c r="I93" s="440">
        <v>7.6974000000000001E-2</v>
      </c>
      <c r="J93" s="440">
        <v>7.7621999999999997E-2</v>
      </c>
      <c r="K93" s="440">
        <v>7.6564999999999994E-2</v>
      </c>
      <c r="L93" s="440">
        <v>4.2223999999999998E-2</v>
      </c>
      <c r="M93" s="440">
        <v>4.2845000000000001E-2</v>
      </c>
      <c r="N93" s="440">
        <v>3.9836000000000003E-2</v>
      </c>
      <c r="O93" s="440">
        <f>C93</f>
        <v>3.9829999999999997E-2</v>
      </c>
      <c r="P93" s="440">
        <f t="shared" ref="P93:P105" si="106">D93</f>
        <v>4.0202000000000002E-2</v>
      </c>
      <c r="Q93" s="440">
        <f t="shared" ref="Q93:Q105" si="107">E93</f>
        <v>4.0568E-2</v>
      </c>
      <c r="R93" s="440">
        <f t="shared" ref="R93:R105" si="108">F93</f>
        <v>4.1613999999999998E-2</v>
      </c>
      <c r="S93" s="440">
        <f t="shared" ref="S93:S105" si="109">G93</f>
        <v>4.3744999999999999E-2</v>
      </c>
      <c r="T93" s="493">
        <v>9.1775999999999996E-2</v>
      </c>
      <c r="U93" s="493">
        <v>8.8924000000000003E-2</v>
      </c>
      <c r="V93" s="493">
        <v>9.0119000000000005E-2</v>
      </c>
      <c r="W93" s="493">
        <v>8.9261999999999994E-2</v>
      </c>
      <c r="X93" s="493">
        <v>4.8958000000000002E-2</v>
      </c>
      <c r="Y93" s="493">
        <v>4.9664E-2</v>
      </c>
      <c r="Z93" s="493">
        <v>4.5769999999999998E-2</v>
      </c>
      <c r="AA93" s="493">
        <v>4.5504000000000003E-2</v>
      </c>
      <c r="AB93" s="493">
        <v>4.6175000000000001E-2</v>
      </c>
      <c r="AC93" s="493">
        <v>4.7510999999999998E-2</v>
      </c>
      <c r="AD93" s="493">
        <v>4.8266000000000003E-2</v>
      </c>
      <c r="AE93" s="493">
        <v>5.0146000000000003E-2</v>
      </c>
      <c r="AF93" s="493">
        <v>9.1775999999999996E-2</v>
      </c>
      <c r="AG93" s="493">
        <v>8.8924000000000003E-2</v>
      </c>
      <c r="AH93" s="493">
        <v>9.0119000000000005E-2</v>
      </c>
      <c r="AI93" s="493">
        <v>8.9261999999999994E-2</v>
      </c>
      <c r="AJ93" s="493">
        <v>4.8958000000000002E-2</v>
      </c>
      <c r="AK93" s="493">
        <v>4.9664E-2</v>
      </c>
      <c r="AL93" s="493">
        <v>4.5769999999999998E-2</v>
      </c>
      <c r="AM93" s="493">
        <f t="shared" ref="AM93:BB105" si="110">AA93</f>
        <v>4.5504000000000003E-2</v>
      </c>
      <c r="AN93" s="493">
        <f t="shared" si="110"/>
        <v>4.6175000000000001E-2</v>
      </c>
      <c r="AO93" s="493">
        <f t="shared" si="110"/>
        <v>4.7510999999999998E-2</v>
      </c>
      <c r="AP93" s="493">
        <f t="shared" si="110"/>
        <v>4.8266000000000003E-2</v>
      </c>
      <c r="AQ93" s="493">
        <f t="shared" si="110"/>
        <v>5.0146000000000003E-2</v>
      </c>
      <c r="AR93" s="493">
        <f t="shared" si="110"/>
        <v>9.1775999999999996E-2</v>
      </c>
      <c r="AS93" s="493">
        <f t="shared" si="110"/>
        <v>8.8924000000000003E-2</v>
      </c>
      <c r="AT93" s="493">
        <f t="shared" si="110"/>
        <v>9.0119000000000005E-2</v>
      </c>
      <c r="AU93" s="493">
        <f t="shared" si="110"/>
        <v>8.9261999999999994E-2</v>
      </c>
      <c r="AV93" s="493">
        <f t="shared" si="110"/>
        <v>4.8958000000000002E-2</v>
      </c>
      <c r="AW93" s="493">
        <f t="shared" si="110"/>
        <v>4.9664E-2</v>
      </c>
      <c r="AX93" s="493">
        <f t="shared" si="110"/>
        <v>4.5769999999999998E-2</v>
      </c>
      <c r="AY93" s="493">
        <f t="shared" si="110"/>
        <v>4.5504000000000003E-2</v>
      </c>
      <c r="AZ93" s="493">
        <f t="shared" si="110"/>
        <v>4.6175000000000001E-2</v>
      </c>
      <c r="BA93" s="493">
        <f t="shared" si="110"/>
        <v>4.7510999999999998E-2</v>
      </c>
      <c r="BB93" s="493">
        <f t="shared" si="110"/>
        <v>4.8266000000000003E-2</v>
      </c>
      <c r="BC93" s="493">
        <f t="shared" ref="BC93:BR105" si="111">AQ93</f>
        <v>5.0146000000000003E-2</v>
      </c>
      <c r="BD93" s="493">
        <f t="shared" si="111"/>
        <v>9.1775999999999996E-2</v>
      </c>
      <c r="BE93" s="493">
        <f t="shared" si="111"/>
        <v>8.8924000000000003E-2</v>
      </c>
      <c r="BF93" s="493">
        <f t="shared" si="111"/>
        <v>9.0119000000000005E-2</v>
      </c>
      <c r="BG93" s="493">
        <f t="shared" si="111"/>
        <v>8.9261999999999994E-2</v>
      </c>
      <c r="BH93" s="493">
        <f t="shared" si="111"/>
        <v>4.8958000000000002E-2</v>
      </c>
      <c r="BI93" s="493">
        <f t="shared" si="111"/>
        <v>4.9664E-2</v>
      </c>
      <c r="BJ93" s="493">
        <f t="shared" si="111"/>
        <v>4.5769999999999998E-2</v>
      </c>
      <c r="BK93" s="493">
        <f t="shared" si="111"/>
        <v>4.5504000000000003E-2</v>
      </c>
      <c r="BL93" s="493">
        <f t="shared" si="111"/>
        <v>4.6175000000000001E-2</v>
      </c>
      <c r="BM93" s="493">
        <f t="shared" si="111"/>
        <v>4.7510999999999998E-2</v>
      </c>
      <c r="BN93" s="493">
        <f t="shared" si="111"/>
        <v>4.8266000000000003E-2</v>
      </c>
      <c r="BO93" s="493">
        <f t="shared" si="111"/>
        <v>5.0146000000000003E-2</v>
      </c>
      <c r="BP93" s="493">
        <f t="shared" si="111"/>
        <v>9.1775999999999996E-2</v>
      </c>
      <c r="BQ93" s="493">
        <f t="shared" si="111"/>
        <v>8.8924000000000003E-2</v>
      </c>
      <c r="BR93" s="493">
        <f t="shared" si="111"/>
        <v>9.0119000000000005E-2</v>
      </c>
      <c r="BS93" s="493">
        <f t="shared" ref="BS93:CH105" si="112">BG93</f>
        <v>8.9261999999999994E-2</v>
      </c>
      <c r="BT93" s="493">
        <f t="shared" si="112"/>
        <v>4.8958000000000002E-2</v>
      </c>
      <c r="BU93" s="493">
        <f t="shared" si="112"/>
        <v>4.9664E-2</v>
      </c>
      <c r="BV93" s="493">
        <f t="shared" si="112"/>
        <v>4.5769999999999998E-2</v>
      </c>
      <c r="BW93" s="493">
        <f t="shared" si="112"/>
        <v>4.5504000000000003E-2</v>
      </c>
      <c r="BX93" s="493">
        <f t="shared" si="112"/>
        <v>4.6175000000000001E-2</v>
      </c>
      <c r="BY93" s="493">
        <f t="shared" si="112"/>
        <v>4.7510999999999998E-2</v>
      </c>
      <c r="BZ93" s="493">
        <f t="shared" si="112"/>
        <v>4.8266000000000003E-2</v>
      </c>
      <c r="CA93" s="493">
        <f t="shared" si="112"/>
        <v>5.0146000000000003E-2</v>
      </c>
      <c r="CB93" s="493">
        <f t="shared" si="112"/>
        <v>9.1775999999999996E-2</v>
      </c>
      <c r="CC93" s="493">
        <f t="shared" si="112"/>
        <v>8.8924000000000003E-2</v>
      </c>
      <c r="CD93" s="493">
        <f t="shared" si="112"/>
        <v>9.0119000000000005E-2</v>
      </c>
      <c r="CE93" s="493">
        <f t="shared" si="112"/>
        <v>8.9261999999999994E-2</v>
      </c>
      <c r="CF93" s="493">
        <f t="shared" si="112"/>
        <v>4.8958000000000002E-2</v>
      </c>
      <c r="CG93" s="493">
        <f t="shared" si="112"/>
        <v>4.9664E-2</v>
      </c>
      <c r="CH93" s="493">
        <f t="shared" si="112"/>
        <v>4.5769999999999998E-2</v>
      </c>
      <c r="CJ93" s="110" t="s">
        <v>258</v>
      </c>
    </row>
    <row r="94" spans="1:88" s="110" customFormat="1" x14ac:dyDescent="0.25">
      <c r="A94" s="633"/>
      <c r="B94" s="89" t="str">
        <f t="shared" ref="B94:B105" si="113">B79</f>
        <v>Building Shell</v>
      </c>
      <c r="C94" s="440">
        <v>4.6690000000000002E-2</v>
      </c>
      <c r="D94" s="440">
        <v>4.5469999999999997E-2</v>
      </c>
      <c r="E94" s="440">
        <v>4.6181E-2</v>
      </c>
      <c r="F94" s="440">
        <v>4.3610000000000003E-2</v>
      </c>
      <c r="G94" s="440">
        <v>5.1957000000000003E-2</v>
      </c>
      <c r="H94" s="440">
        <v>0.106351</v>
      </c>
      <c r="I94" s="440">
        <v>9.5311000000000007E-2</v>
      </c>
      <c r="J94" s="440">
        <v>0.100024</v>
      </c>
      <c r="K94" s="440">
        <v>0.10265100000000001</v>
      </c>
      <c r="L94" s="440">
        <v>4.7780999999999997E-2</v>
      </c>
      <c r="M94" s="440">
        <v>4.6185999999999998E-2</v>
      </c>
      <c r="N94" s="440">
        <v>4.5090999999999999E-2</v>
      </c>
      <c r="O94" s="440">
        <f t="shared" ref="O94:O105" si="114">C94</f>
        <v>4.6690000000000002E-2</v>
      </c>
      <c r="P94" s="440">
        <f t="shared" si="106"/>
        <v>4.5469999999999997E-2</v>
      </c>
      <c r="Q94" s="440">
        <f t="shared" si="107"/>
        <v>4.6181E-2</v>
      </c>
      <c r="R94" s="440">
        <f t="shared" si="108"/>
        <v>4.3610000000000003E-2</v>
      </c>
      <c r="S94" s="440">
        <f t="shared" si="109"/>
        <v>5.1957000000000003E-2</v>
      </c>
      <c r="T94" s="493">
        <v>0.120381</v>
      </c>
      <c r="U94" s="493">
        <v>0.11025500000000001</v>
      </c>
      <c r="V94" s="493">
        <v>0.115824</v>
      </c>
      <c r="W94" s="493">
        <v>0.120159</v>
      </c>
      <c r="X94" s="493">
        <v>5.5509000000000003E-2</v>
      </c>
      <c r="Y94" s="493">
        <v>5.3158999999999998E-2</v>
      </c>
      <c r="Z94" s="493">
        <v>5.1805999999999998E-2</v>
      </c>
      <c r="AA94" s="493">
        <v>5.3165999999999998E-2</v>
      </c>
      <c r="AB94" s="493">
        <v>5.2478999999999998E-2</v>
      </c>
      <c r="AC94" s="493">
        <v>5.4157999999999998E-2</v>
      </c>
      <c r="AD94" s="493">
        <v>5.1117999999999997E-2</v>
      </c>
      <c r="AE94" s="493">
        <v>5.9484000000000002E-2</v>
      </c>
      <c r="AF94" s="493">
        <v>0.120381</v>
      </c>
      <c r="AG94" s="493">
        <v>0.11025500000000001</v>
      </c>
      <c r="AH94" s="493">
        <v>0.115824</v>
      </c>
      <c r="AI94" s="493">
        <v>0.120159</v>
      </c>
      <c r="AJ94" s="493">
        <v>5.5509000000000003E-2</v>
      </c>
      <c r="AK94" s="493">
        <v>5.3158999999999998E-2</v>
      </c>
      <c r="AL94" s="493">
        <v>5.1805999999999998E-2</v>
      </c>
      <c r="AM94" s="493">
        <f t="shared" si="110"/>
        <v>5.3165999999999998E-2</v>
      </c>
      <c r="AN94" s="493">
        <f t="shared" si="110"/>
        <v>5.2478999999999998E-2</v>
      </c>
      <c r="AO94" s="493">
        <f t="shared" si="110"/>
        <v>5.4157999999999998E-2</v>
      </c>
      <c r="AP94" s="493">
        <f t="shared" si="110"/>
        <v>5.1117999999999997E-2</v>
      </c>
      <c r="AQ94" s="493">
        <f t="shared" si="110"/>
        <v>5.9484000000000002E-2</v>
      </c>
      <c r="AR94" s="493">
        <f t="shared" si="110"/>
        <v>0.120381</v>
      </c>
      <c r="AS94" s="493">
        <f t="shared" si="110"/>
        <v>0.11025500000000001</v>
      </c>
      <c r="AT94" s="493">
        <f t="shared" si="110"/>
        <v>0.115824</v>
      </c>
      <c r="AU94" s="493">
        <f t="shared" si="110"/>
        <v>0.120159</v>
      </c>
      <c r="AV94" s="493">
        <f t="shared" si="110"/>
        <v>5.5509000000000003E-2</v>
      </c>
      <c r="AW94" s="493">
        <f t="shared" si="110"/>
        <v>5.3158999999999998E-2</v>
      </c>
      <c r="AX94" s="493">
        <f t="shared" si="110"/>
        <v>5.1805999999999998E-2</v>
      </c>
      <c r="AY94" s="493">
        <f t="shared" si="110"/>
        <v>5.3165999999999998E-2</v>
      </c>
      <c r="AZ94" s="493">
        <f t="shared" si="110"/>
        <v>5.2478999999999998E-2</v>
      </c>
      <c r="BA94" s="493">
        <f t="shared" si="110"/>
        <v>5.4157999999999998E-2</v>
      </c>
      <c r="BB94" s="493">
        <f t="shared" si="110"/>
        <v>5.1117999999999997E-2</v>
      </c>
      <c r="BC94" s="493">
        <f t="shared" si="111"/>
        <v>5.9484000000000002E-2</v>
      </c>
      <c r="BD94" s="493">
        <f t="shared" si="111"/>
        <v>0.120381</v>
      </c>
      <c r="BE94" s="493">
        <f t="shared" si="111"/>
        <v>0.11025500000000001</v>
      </c>
      <c r="BF94" s="493">
        <f t="shared" si="111"/>
        <v>0.115824</v>
      </c>
      <c r="BG94" s="493">
        <f t="shared" si="111"/>
        <v>0.120159</v>
      </c>
      <c r="BH94" s="493">
        <f t="shared" si="111"/>
        <v>5.5509000000000003E-2</v>
      </c>
      <c r="BI94" s="493">
        <f t="shared" si="111"/>
        <v>5.3158999999999998E-2</v>
      </c>
      <c r="BJ94" s="493">
        <f t="shared" si="111"/>
        <v>5.1805999999999998E-2</v>
      </c>
      <c r="BK94" s="493">
        <f t="shared" si="111"/>
        <v>5.3165999999999998E-2</v>
      </c>
      <c r="BL94" s="493">
        <f t="shared" si="111"/>
        <v>5.2478999999999998E-2</v>
      </c>
      <c r="BM94" s="493">
        <f t="shared" si="111"/>
        <v>5.4157999999999998E-2</v>
      </c>
      <c r="BN94" s="493">
        <f t="shared" si="111"/>
        <v>5.1117999999999997E-2</v>
      </c>
      <c r="BO94" s="493">
        <f t="shared" si="111"/>
        <v>5.9484000000000002E-2</v>
      </c>
      <c r="BP94" s="493">
        <f t="shared" si="111"/>
        <v>0.120381</v>
      </c>
      <c r="BQ94" s="493">
        <f t="shared" si="111"/>
        <v>0.11025500000000001</v>
      </c>
      <c r="BR94" s="493">
        <f t="shared" si="111"/>
        <v>0.115824</v>
      </c>
      <c r="BS94" s="493">
        <f t="shared" si="112"/>
        <v>0.120159</v>
      </c>
      <c r="BT94" s="493">
        <f t="shared" si="112"/>
        <v>5.5509000000000003E-2</v>
      </c>
      <c r="BU94" s="493">
        <f t="shared" si="112"/>
        <v>5.3158999999999998E-2</v>
      </c>
      <c r="BV94" s="493">
        <f t="shared" si="112"/>
        <v>5.1805999999999998E-2</v>
      </c>
      <c r="BW94" s="493">
        <f t="shared" si="112"/>
        <v>5.3165999999999998E-2</v>
      </c>
      <c r="BX94" s="493">
        <f t="shared" si="112"/>
        <v>5.2478999999999998E-2</v>
      </c>
      <c r="BY94" s="493">
        <f t="shared" si="112"/>
        <v>5.4157999999999998E-2</v>
      </c>
      <c r="BZ94" s="493">
        <f t="shared" si="112"/>
        <v>5.1117999999999997E-2</v>
      </c>
      <c r="CA94" s="493">
        <f t="shared" si="112"/>
        <v>5.9484000000000002E-2</v>
      </c>
      <c r="CB94" s="493">
        <f t="shared" si="112"/>
        <v>0.120381</v>
      </c>
      <c r="CC94" s="493">
        <f t="shared" si="112"/>
        <v>0.11025500000000001</v>
      </c>
      <c r="CD94" s="493">
        <f t="shared" si="112"/>
        <v>0.115824</v>
      </c>
      <c r="CE94" s="493">
        <f t="shared" si="112"/>
        <v>0.120159</v>
      </c>
      <c r="CF94" s="493">
        <f t="shared" si="112"/>
        <v>5.5509000000000003E-2</v>
      </c>
      <c r="CG94" s="493">
        <f t="shared" si="112"/>
        <v>5.3158999999999998E-2</v>
      </c>
      <c r="CH94" s="493">
        <f t="shared" si="112"/>
        <v>5.1805999999999998E-2</v>
      </c>
      <c r="CJ94" s="110" t="s">
        <v>260</v>
      </c>
    </row>
    <row r="95" spans="1:88" s="110" customFormat="1" x14ac:dyDescent="0.25">
      <c r="A95" s="633"/>
      <c r="B95" s="89" t="str">
        <f t="shared" si="113"/>
        <v>Cooking</v>
      </c>
      <c r="C95" s="440">
        <v>4.0557000000000003E-2</v>
      </c>
      <c r="D95" s="440">
        <v>4.1267999999999999E-2</v>
      </c>
      <c r="E95" s="440">
        <v>4.3454E-2</v>
      </c>
      <c r="F95" s="440">
        <v>4.5587000000000003E-2</v>
      </c>
      <c r="G95" s="440">
        <v>4.6787000000000002E-2</v>
      </c>
      <c r="H95" s="440">
        <v>8.8827000000000003E-2</v>
      </c>
      <c r="I95" s="440">
        <v>8.3249000000000004E-2</v>
      </c>
      <c r="J95" s="440">
        <v>8.5038000000000002E-2</v>
      </c>
      <c r="K95" s="440">
        <v>8.2868999999999998E-2</v>
      </c>
      <c r="L95" s="440">
        <v>4.5005000000000003E-2</v>
      </c>
      <c r="M95" s="440">
        <v>4.5767000000000002E-2</v>
      </c>
      <c r="N95" s="440">
        <v>4.1034000000000001E-2</v>
      </c>
      <c r="O95" s="440">
        <f t="shared" si="114"/>
        <v>4.0557000000000003E-2</v>
      </c>
      <c r="P95" s="440">
        <f t="shared" si="106"/>
        <v>4.1267999999999999E-2</v>
      </c>
      <c r="Q95" s="440">
        <f t="shared" si="107"/>
        <v>4.3454E-2</v>
      </c>
      <c r="R95" s="440">
        <f t="shared" si="108"/>
        <v>4.5587000000000003E-2</v>
      </c>
      <c r="S95" s="440">
        <f t="shared" si="109"/>
        <v>4.6787000000000002E-2</v>
      </c>
      <c r="T95" s="493">
        <v>0.10058400000000001</v>
      </c>
      <c r="U95" s="493">
        <v>9.6225000000000005E-2</v>
      </c>
      <c r="V95" s="493">
        <v>9.8633999999999999E-2</v>
      </c>
      <c r="W95" s="493">
        <v>9.6726999999999994E-2</v>
      </c>
      <c r="X95" s="493">
        <v>5.2224E-2</v>
      </c>
      <c r="Y95" s="493">
        <v>5.3099E-2</v>
      </c>
      <c r="Z95" s="493">
        <v>4.7057000000000002E-2</v>
      </c>
      <c r="AA95" s="493">
        <v>4.6351999999999997E-2</v>
      </c>
      <c r="AB95" s="493">
        <v>4.7388E-2</v>
      </c>
      <c r="AC95" s="493">
        <v>5.0922000000000002E-2</v>
      </c>
      <c r="AD95" s="493">
        <v>5.2740000000000002E-2</v>
      </c>
      <c r="AE95" s="493">
        <v>5.3603999999999999E-2</v>
      </c>
      <c r="AF95" s="493">
        <v>0.10058400000000001</v>
      </c>
      <c r="AG95" s="493">
        <v>9.6225000000000005E-2</v>
      </c>
      <c r="AH95" s="493">
        <v>9.8633999999999999E-2</v>
      </c>
      <c r="AI95" s="493">
        <v>9.6726999999999994E-2</v>
      </c>
      <c r="AJ95" s="493">
        <v>5.2224E-2</v>
      </c>
      <c r="AK95" s="493">
        <v>5.3099E-2</v>
      </c>
      <c r="AL95" s="493">
        <v>4.7057000000000002E-2</v>
      </c>
      <c r="AM95" s="493">
        <f t="shared" si="110"/>
        <v>4.6351999999999997E-2</v>
      </c>
      <c r="AN95" s="493">
        <f t="shared" si="110"/>
        <v>4.7388E-2</v>
      </c>
      <c r="AO95" s="493">
        <f t="shared" si="110"/>
        <v>5.0922000000000002E-2</v>
      </c>
      <c r="AP95" s="493">
        <f t="shared" si="110"/>
        <v>5.2740000000000002E-2</v>
      </c>
      <c r="AQ95" s="493">
        <f t="shared" si="110"/>
        <v>5.3603999999999999E-2</v>
      </c>
      <c r="AR95" s="493">
        <f t="shared" si="110"/>
        <v>0.10058400000000001</v>
      </c>
      <c r="AS95" s="493">
        <f t="shared" si="110"/>
        <v>9.6225000000000005E-2</v>
      </c>
      <c r="AT95" s="493">
        <f t="shared" si="110"/>
        <v>9.8633999999999999E-2</v>
      </c>
      <c r="AU95" s="493">
        <f t="shared" si="110"/>
        <v>9.6726999999999994E-2</v>
      </c>
      <c r="AV95" s="493">
        <f t="shared" si="110"/>
        <v>5.2224E-2</v>
      </c>
      <c r="AW95" s="493">
        <f t="shared" si="110"/>
        <v>5.3099E-2</v>
      </c>
      <c r="AX95" s="493">
        <f t="shared" si="110"/>
        <v>4.7057000000000002E-2</v>
      </c>
      <c r="AY95" s="493">
        <f t="shared" si="110"/>
        <v>4.6351999999999997E-2</v>
      </c>
      <c r="AZ95" s="493">
        <f t="shared" si="110"/>
        <v>4.7388E-2</v>
      </c>
      <c r="BA95" s="493">
        <f t="shared" si="110"/>
        <v>5.0922000000000002E-2</v>
      </c>
      <c r="BB95" s="493">
        <f t="shared" si="110"/>
        <v>5.2740000000000002E-2</v>
      </c>
      <c r="BC95" s="493">
        <f t="shared" si="111"/>
        <v>5.3603999999999999E-2</v>
      </c>
      <c r="BD95" s="493">
        <f t="shared" si="111"/>
        <v>0.10058400000000001</v>
      </c>
      <c r="BE95" s="493">
        <f t="shared" si="111"/>
        <v>9.6225000000000005E-2</v>
      </c>
      <c r="BF95" s="493">
        <f t="shared" si="111"/>
        <v>9.8633999999999999E-2</v>
      </c>
      <c r="BG95" s="493">
        <f t="shared" si="111"/>
        <v>9.6726999999999994E-2</v>
      </c>
      <c r="BH95" s="493">
        <f t="shared" si="111"/>
        <v>5.2224E-2</v>
      </c>
      <c r="BI95" s="493">
        <f t="shared" si="111"/>
        <v>5.3099E-2</v>
      </c>
      <c r="BJ95" s="493">
        <f t="shared" si="111"/>
        <v>4.7057000000000002E-2</v>
      </c>
      <c r="BK95" s="493">
        <f t="shared" si="111"/>
        <v>4.6351999999999997E-2</v>
      </c>
      <c r="BL95" s="493">
        <f t="shared" si="111"/>
        <v>4.7388E-2</v>
      </c>
      <c r="BM95" s="493">
        <f t="shared" si="111"/>
        <v>5.0922000000000002E-2</v>
      </c>
      <c r="BN95" s="493">
        <f t="shared" si="111"/>
        <v>5.2740000000000002E-2</v>
      </c>
      <c r="BO95" s="493">
        <f t="shared" si="111"/>
        <v>5.3603999999999999E-2</v>
      </c>
      <c r="BP95" s="493">
        <f t="shared" si="111"/>
        <v>0.10058400000000001</v>
      </c>
      <c r="BQ95" s="493">
        <f t="shared" si="111"/>
        <v>9.6225000000000005E-2</v>
      </c>
      <c r="BR95" s="493">
        <f t="shared" si="111"/>
        <v>9.8633999999999999E-2</v>
      </c>
      <c r="BS95" s="493">
        <f t="shared" si="112"/>
        <v>9.6726999999999994E-2</v>
      </c>
      <c r="BT95" s="493">
        <f t="shared" si="112"/>
        <v>5.2224E-2</v>
      </c>
      <c r="BU95" s="493">
        <f t="shared" si="112"/>
        <v>5.3099E-2</v>
      </c>
      <c r="BV95" s="493">
        <f t="shared" si="112"/>
        <v>4.7057000000000002E-2</v>
      </c>
      <c r="BW95" s="493">
        <f t="shared" si="112"/>
        <v>4.6351999999999997E-2</v>
      </c>
      <c r="BX95" s="493">
        <f t="shared" si="112"/>
        <v>4.7388E-2</v>
      </c>
      <c r="BY95" s="493">
        <f t="shared" si="112"/>
        <v>5.0922000000000002E-2</v>
      </c>
      <c r="BZ95" s="493">
        <f t="shared" si="112"/>
        <v>5.2740000000000002E-2</v>
      </c>
      <c r="CA95" s="493">
        <f t="shared" si="112"/>
        <v>5.3603999999999999E-2</v>
      </c>
      <c r="CB95" s="493">
        <f t="shared" si="112"/>
        <v>0.10058400000000001</v>
      </c>
      <c r="CC95" s="493">
        <f t="shared" si="112"/>
        <v>9.6225000000000005E-2</v>
      </c>
      <c r="CD95" s="493">
        <f t="shared" si="112"/>
        <v>9.8633999999999999E-2</v>
      </c>
      <c r="CE95" s="493">
        <f t="shared" si="112"/>
        <v>9.6726999999999994E-2</v>
      </c>
      <c r="CF95" s="493">
        <f t="shared" si="112"/>
        <v>5.2224E-2</v>
      </c>
      <c r="CG95" s="493">
        <f t="shared" si="112"/>
        <v>5.3099E-2</v>
      </c>
      <c r="CH95" s="493">
        <f t="shared" si="112"/>
        <v>4.7057000000000002E-2</v>
      </c>
    </row>
    <row r="96" spans="1:88" s="110" customFormat="1" x14ac:dyDescent="0.25">
      <c r="A96" s="633"/>
      <c r="B96" s="89" t="str">
        <f t="shared" si="113"/>
        <v>Cooling</v>
      </c>
      <c r="C96" s="440">
        <v>3.7643000000000003E-2</v>
      </c>
      <c r="D96" s="440">
        <v>3.7594000000000002E-2</v>
      </c>
      <c r="E96" s="440">
        <v>3.8481000000000001E-2</v>
      </c>
      <c r="F96" s="440">
        <v>4.9109E-2</v>
      </c>
      <c r="G96" s="440">
        <v>6.1143000000000003E-2</v>
      </c>
      <c r="H96" s="440">
        <v>0.107651</v>
      </c>
      <c r="I96" s="440">
        <v>9.5873E-2</v>
      </c>
      <c r="J96" s="440">
        <v>0.100786</v>
      </c>
      <c r="K96" s="440">
        <v>0.10802100000000001</v>
      </c>
      <c r="L96" s="440">
        <v>5.407E-2</v>
      </c>
      <c r="M96" s="440">
        <v>4.4588000000000003E-2</v>
      </c>
      <c r="N96" s="440">
        <v>4.0072999999999998E-2</v>
      </c>
      <c r="O96" s="440">
        <f t="shared" si="114"/>
        <v>3.7643000000000003E-2</v>
      </c>
      <c r="P96" s="440">
        <f t="shared" si="106"/>
        <v>3.7594000000000002E-2</v>
      </c>
      <c r="Q96" s="440">
        <f t="shared" si="107"/>
        <v>3.8481000000000001E-2</v>
      </c>
      <c r="R96" s="440">
        <f t="shared" si="108"/>
        <v>4.9109E-2</v>
      </c>
      <c r="S96" s="440">
        <f t="shared" si="109"/>
        <v>6.1143000000000003E-2</v>
      </c>
      <c r="T96" s="493">
        <v>0.121847</v>
      </c>
      <c r="U96" s="493">
        <v>0.11090800000000001</v>
      </c>
      <c r="V96" s="493">
        <v>0.116701</v>
      </c>
      <c r="W96" s="493">
        <v>0.12651799999999999</v>
      </c>
      <c r="X96" s="493">
        <v>6.2914999999999999E-2</v>
      </c>
      <c r="Y96" s="493">
        <v>5.0502999999999999E-2</v>
      </c>
      <c r="Z96" s="493">
        <v>4.5546000000000003E-2</v>
      </c>
      <c r="AA96" s="493">
        <v>4.3242000000000003E-2</v>
      </c>
      <c r="AB96" s="493">
        <v>4.3921000000000002E-2</v>
      </c>
      <c r="AC96" s="493">
        <v>4.5185000000000003E-2</v>
      </c>
      <c r="AD96" s="493">
        <v>5.7828999999999998E-2</v>
      </c>
      <c r="AE96" s="493">
        <v>6.9942000000000004E-2</v>
      </c>
      <c r="AF96" s="493">
        <v>0.121847</v>
      </c>
      <c r="AG96" s="493">
        <v>0.11090800000000001</v>
      </c>
      <c r="AH96" s="493">
        <v>0.116701</v>
      </c>
      <c r="AI96" s="493">
        <v>0.12651799999999999</v>
      </c>
      <c r="AJ96" s="493">
        <v>6.2914999999999999E-2</v>
      </c>
      <c r="AK96" s="493">
        <v>5.0502999999999999E-2</v>
      </c>
      <c r="AL96" s="493">
        <v>4.5546000000000003E-2</v>
      </c>
      <c r="AM96" s="493">
        <f t="shared" si="110"/>
        <v>4.3242000000000003E-2</v>
      </c>
      <c r="AN96" s="493">
        <f t="shared" si="110"/>
        <v>4.3921000000000002E-2</v>
      </c>
      <c r="AO96" s="493">
        <f t="shared" si="110"/>
        <v>4.5185000000000003E-2</v>
      </c>
      <c r="AP96" s="493">
        <f t="shared" si="110"/>
        <v>5.7828999999999998E-2</v>
      </c>
      <c r="AQ96" s="493">
        <f t="shared" si="110"/>
        <v>6.9942000000000004E-2</v>
      </c>
      <c r="AR96" s="493">
        <f t="shared" si="110"/>
        <v>0.121847</v>
      </c>
      <c r="AS96" s="493">
        <f t="shared" si="110"/>
        <v>0.11090800000000001</v>
      </c>
      <c r="AT96" s="493">
        <f t="shared" si="110"/>
        <v>0.116701</v>
      </c>
      <c r="AU96" s="493">
        <f t="shared" si="110"/>
        <v>0.12651799999999999</v>
      </c>
      <c r="AV96" s="493">
        <f t="shared" si="110"/>
        <v>6.2914999999999999E-2</v>
      </c>
      <c r="AW96" s="493">
        <f t="shared" si="110"/>
        <v>5.0502999999999999E-2</v>
      </c>
      <c r="AX96" s="493">
        <f t="shared" si="110"/>
        <v>4.5546000000000003E-2</v>
      </c>
      <c r="AY96" s="493">
        <f t="shared" si="110"/>
        <v>4.3242000000000003E-2</v>
      </c>
      <c r="AZ96" s="493">
        <f t="shared" si="110"/>
        <v>4.3921000000000002E-2</v>
      </c>
      <c r="BA96" s="493">
        <f t="shared" si="110"/>
        <v>4.5185000000000003E-2</v>
      </c>
      <c r="BB96" s="493">
        <f t="shared" si="110"/>
        <v>5.7828999999999998E-2</v>
      </c>
      <c r="BC96" s="493">
        <f t="shared" si="111"/>
        <v>6.9942000000000004E-2</v>
      </c>
      <c r="BD96" s="493">
        <f t="shared" si="111"/>
        <v>0.121847</v>
      </c>
      <c r="BE96" s="493">
        <f t="shared" si="111"/>
        <v>0.11090800000000001</v>
      </c>
      <c r="BF96" s="493">
        <f t="shared" si="111"/>
        <v>0.116701</v>
      </c>
      <c r="BG96" s="493">
        <f t="shared" si="111"/>
        <v>0.12651799999999999</v>
      </c>
      <c r="BH96" s="493">
        <f t="shared" si="111"/>
        <v>6.2914999999999999E-2</v>
      </c>
      <c r="BI96" s="493">
        <f t="shared" si="111"/>
        <v>5.0502999999999999E-2</v>
      </c>
      <c r="BJ96" s="493">
        <f t="shared" si="111"/>
        <v>4.5546000000000003E-2</v>
      </c>
      <c r="BK96" s="493">
        <f t="shared" si="111"/>
        <v>4.3242000000000003E-2</v>
      </c>
      <c r="BL96" s="493">
        <f t="shared" si="111"/>
        <v>4.3921000000000002E-2</v>
      </c>
      <c r="BM96" s="493">
        <f t="shared" si="111"/>
        <v>4.5185000000000003E-2</v>
      </c>
      <c r="BN96" s="493">
        <f t="shared" si="111"/>
        <v>5.7828999999999998E-2</v>
      </c>
      <c r="BO96" s="493">
        <f t="shared" si="111"/>
        <v>6.9942000000000004E-2</v>
      </c>
      <c r="BP96" s="493">
        <f t="shared" si="111"/>
        <v>0.121847</v>
      </c>
      <c r="BQ96" s="493">
        <f t="shared" si="111"/>
        <v>0.11090800000000001</v>
      </c>
      <c r="BR96" s="493">
        <f t="shared" si="111"/>
        <v>0.116701</v>
      </c>
      <c r="BS96" s="493">
        <f t="shared" si="112"/>
        <v>0.12651799999999999</v>
      </c>
      <c r="BT96" s="493">
        <f t="shared" si="112"/>
        <v>6.2914999999999999E-2</v>
      </c>
      <c r="BU96" s="493">
        <f t="shared" si="112"/>
        <v>5.0502999999999999E-2</v>
      </c>
      <c r="BV96" s="493">
        <f t="shared" si="112"/>
        <v>4.5546000000000003E-2</v>
      </c>
      <c r="BW96" s="493">
        <f t="shared" si="112"/>
        <v>4.3242000000000003E-2</v>
      </c>
      <c r="BX96" s="493">
        <f t="shared" si="112"/>
        <v>4.3921000000000002E-2</v>
      </c>
      <c r="BY96" s="493">
        <f t="shared" si="112"/>
        <v>4.5185000000000003E-2</v>
      </c>
      <c r="BZ96" s="493">
        <f t="shared" si="112"/>
        <v>5.7828999999999998E-2</v>
      </c>
      <c r="CA96" s="493">
        <f t="shared" si="112"/>
        <v>6.9942000000000004E-2</v>
      </c>
      <c r="CB96" s="493">
        <f t="shared" si="112"/>
        <v>0.121847</v>
      </c>
      <c r="CC96" s="493">
        <f t="shared" si="112"/>
        <v>0.11090800000000001</v>
      </c>
      <c r="CD96" s="493">
        <f t="shared" si="112"/>
        <v>0.116701</v>
      </c>
      <c r="CE96" s="493">
        <f t="shared" si="112"/>
        <v>0.12651799999999999</v>
      </c>
      <c r="CF96" s="493">
        <f t="shared" si="112"/>
        <v>6.2914999999999999E-2</v>
      </c>
      <c r="CG96" s="493">
        <f t="shared" si="112"/>
        <v>5.0502999999999999E-2</v>
      </c>
      <c r="CH96" s="493">
        <f t="shared" si="112"/>
        <v>4.5546000000000003E-2</v>
      </c>
    </row>
    <row r="97" spans="1:86" s="110" customFormat="1" x14ac:dyDescent="0.25">
      <c r="A97" s="633"/>
      <c r="B97" s="89" t="str">
        <f t="shared" si="113"/>
        <v>Ext Lighting</v>
      </c>
      <c r="C97" s="440">
        <v>2.8396999999999999E-2</v>
      </c>
      <c r="D97" s="440">
        <v>2.7067000000000001E-2</v>
      </c>
      <c r="E97" s="440">
        <v>2.7428000000000001E-2</v>
      </c>
      <c r="F97" s="440">
        <v>2.8527E-2</v>
      </c>
      <c r="G97" s="440">
        <v>2.7924000000000001E-2</v>
      </c>
      <c r="H97" s="440">
        <v>4.5346999999999998E-2</v>
      </c>
      <c r="I97" s="440">
        <v>4.3922999999999997E-2</v>
      </c>
      <c r="J97" s="440">
        <v>4.3657000000000001E-2</v>
      </c>
      <c r="K97" s="440">
        <v>4.4394999999999997E-2</v>
      </c>
      <c r="L97" s="440">
        <v>2.7671999999999999E-2</v>
      </c>
      <c r="M97" s="440">
        <v>2.7786999999999999E-2</v>
      </c>
      <c r="N97" s="440">
        <v>2.7320000000000001E-2</v>
      </c>
      <c r="O97" s="440">
        <f t="shared" si="114"/>
        <v>2.8396999999999999E-2</v>
      </c>
      <c r="P97" s="440">
        <f t="shared" si="106"/>
        <v>2.7067000000000001E-2</v>
      </c>
      <c r="Q97" s="440">
        <f t="shared" si="107"/>
        <v>2.7428000000000001E-2</v>
      </c>
      <c r="R97" s="440">
        <f t="shared" si="108"/>
        <v>2.8527E-2</v>
      </c>
      <c r="S97" s="440">
        <f t="shared" si="109"/>
        <v>2.7924000000000001E-2</v>
      </c>
      <c r="T97" s="493">
        <v>5.1388999999999997E-2</v>
      </c>
      <c r="U97" s="493">
        <v>5.0473999999999998E-2</v>
      </c>
      <c r="V97" s="493">
        <v>5.1123000000000002E-2</v>
      </c>
      <c r="W97" s="493">
        <v>5.1249000000000003E-2</v>
      </c>
      <c r="X97" s="493">
        <v>3.1897000000000002E-2</v>
      </c>
      <c r="Y97" s="493">
        <v>3.1947000000000003E-2</v>
      </c>
      <c r="Z97" s="493">
        <v>3.1501000000000001E-2</v>
      </c>
      <c r="AA97" s="493">
        <v>3.2620000000000003E-2</v>
      </c>
      <c r="AB97" s="493">
        <v>3.1168000000000001E-2</v>
      </c>
      <c r="AC97" s="493">
        <v>3.2108999999999999E-2</v>
      </c>
      <c r="AD97" s="493">
        <v>3.3001999999999997E-2</v>
      </c>
      <c r="AE97" s="493">
        <v>3.2203000000000002E-2</v>
      </c>
      <c r="AF97" s="493">
        <v>5.1388999999999997E-2</v>
      </c>
      <c r="AG97" s="493">
        <v>5.0473999999999998E-2</v>
      </c>
      <c r="AH97" s="493">
        <v>5.1123000000000002E-2</v>
      </c>
      <c r="AI97" s="493">
        <v>5.1249000000000003E-2</v>
      </c>
      <c r="AJ97" s="493">
        <v>3.1897000000000002E-2</v>
      </c>
      <c r="AK97" s="493">
        <v>3.1947000000000003E-2</v>
      </c>
      <c r="AL97" s="493">
        <v>3.1501000000000001E-2</v>
      </c>
      <c r="AM97" s="493">
        <f t="shared" si="110"/>
        <v>3.2620000000000003E-2</v>
      </c>
      <c r="AN97" s="493">
        <f t="shared" si="110"/>
        <v>3.1168000000000001E-2</v>
      </c>
      <c r="AO97" s="493">
        <f t="shared" si="110"/>
        <v>3.2108999999999999E-2</v>
      </c>
      <c r="AP97" s="493">
        <f t="shared" si="110"/>
        <v>3.3001999999999997E-2</v>
      </c>
      <c r="AQ97" s="493">
        <f t="shared" si="110"/>
        <v>3.2203000000000002E-2</v>
      </c>
      <c r="AR97" s="493">
        <f t="shared" si="110"/>
        <v>5.1388999999999997E-2</v>
      </c>
      <c r="AS97" s="493">
        <f t="shared" si="110"/>
        <v>5.0473999999999998E-2</v>
      </c>
      <c r="AT97" s="493">
        <f t="shared" si="110"/>
        <v>5.1123000000000002E-2</v>
      </c>
      <c r="AU97" s="493">
        <f t="shared" si="110"/>
        <v>5.1249000000000003E-2</v>
      </c>
      <c r="AV97" s="493">
        <f t="shared" si="110"/>
        <v>3.1897000000000002E-2</v>
      </c>
      <c r="AW97" s="493">
        <f t="shared" si="110"/>
        <v>3.1947000000000003E-2</v>
      </c>
      <c r="AX97" s="493">
        <f t="shared" si="110"/>
        <v>3.1501000000000001E-2</v>
      </c>
      <c r="AY97" s="493">
        <f t="shared" si="110"/>
        <v>3.2620000000000003E-2</v>
      </c>
      <c r="AZ97" s="493">
        <f t="shared" si="110"/>
        <v>3.1168000000000001E-2</v>
      </c>
      <c r="BA97" s="493">
        <f t="shared" si="110"/>
        <v>3.2108999999999999E-2</v>
      </c>
      <c r="BB97" s="493">
        <f t="shared" si="110"/>
        <v>3.3001999999999997E-2</v>
      </c>
      <c r="BC97" s="493">
        <f t="shared" si="111"/>
        <v>3.2203000000000002E-2</v>
      </c>
      <c r="BD97" s="493">
        <f t="shared" si="111"/>
        <v>5.1388999999999997E-2</v>
      </c>
      <c r="BE97" s="493">
        <f t="shared" si="111"/>
        <v>5.0473999999999998E-2</v>
      </c>
      <c r="BF97" s="493">
        <f t="shared" si="111"/>
        <v>5.1123000000000002E-2</v>
      </c>
      <c r="BG97" s="493">
        <f t="shared" si="111"/>
        <v>5.1249000000000003E-2</v>
      </c>
      <c r="BH97" s="493">
        <f t="shared" si="111"/>
        <v>3.1897000000000002E-2</v>
      </c>
      <c r="BI97" s="493">
        <f t="shared" si="111"/>
        <v>3.1947000000000003E-2</v>
      </c>
      <c r="BJ97" s="493">
        <f t="shared" si="111"/>
        <v>3.1501000000000001E-2</v>
      </c>
      <c r="BK97" s="493">
        <f t="shared" si="111"/>
        <v>3.2620000000000003E-2</v>
      </c>
      <c r="BL97" s="493">
        <f t="shared" si="111"/>
        <v>3.1168000000000001E-2</v>
      </c>
      <c r="BM97" s="493">
        <f t="shared" si="111"/>
        <v>3.2108999999999999E-2</v>
      </c>
      <c r="BN97" s="493">
        <f t="shared" si="111"/>
        <v>3.3001999999999997E-2</v>
      </c>
      <c r="BO97" s="493">
        <f t="shared" si="111"/>
        <v>3.2203000000000002E-2</v>
      </c>
      <c r="BP97" s="493">
        <f t="shared" si="111"/>
        <v>5.1388999999999997E-2</v>
      </c>
      <c r="BQ97" s="493">
        <f t="shared" si="111"/>
        <v>5.0473999999999998E-2</v>
      </c>
      <c r="BR97" s="493">
        <f t="shared" si="111"/>
        <v>5.1123000000000002E-2</v>
      </c>
      <c r="BS97" s="493">
        <f t="shared" si="112"/>
        <v>5.1249000000000003E-2</v>
      </c>
      <c r="BT97" s="493">
        <f t="shared" si="112"/>
        <v>3.1897000000000002E-2</v>
      </c>
      <c r="BU97" s="493">
        <f t="shared" si="112"/>
        <v>3.1947000000000003E-2</v>
      </c>
      <c r="BV97" s="493">
        <f t="shared" si="112"/>
        <v>3.1501000000000001E-2</v>
      </c>
      <c r="BW97" s="493">
        <f t="shared" si="112"/>
        <v>3.2620000000000003E-2</v>
      </c>
      <c r="BX97" s="493">
        <f t="shared" si="112"/>
        <v>3.1168000000000001E-2</v>
      </c>
      <c r="BY97" s="493">
        <f t="shared" si="112"/>
        <v>3.2108999999999999E-2</v>
      </c>
      <c r="BZ97" s="493">
        <f t="shared" si="112"/>
        <v>3.3001999999999997E-2</v>
      </c>
      <c r="CA97" s="493">
        <f t="shared" si="112"/>
        <v>3.2203000000000002E-2</v>
      </c>
      <c r="CB97" s="493">
        <f t="shared" si="112"/>
        <v>5.1388999999999997E-2</v>
      </c>
      <c r="CC97" s="493">
        <f t="shared" si="112"/>
        <v>5.0473999999999998E-2</v>
      </c>
      <c r="CD97" s="493">
        <f t="shared" si="112"/>
        <v>5.1123000000000002E-2</v>
      </c>
      <c r="CE97" s="493">
        <f t="shared" si="112"/>
        <v>5.1249000000000003E-2</v>
      </c>
      <c r="CF97" s="493">
        <f t="shared" si="112"/>
        <v>3.1897000000000002E-2</v>
      </c>
      <c r="CG97" s="493">
        <f t="shared" si="112"/>
        <v>3.1947000000000003E-2</v>
      </c>
      <c r="CH97" s="493">
        <f t="shared" si="112"/>
        <v>3.1501000000000001E-2</v>
      </c>
    </row>
    <row r="98" spans="1:86" s="110" customFormat="1" x14ac:dyDescent="0.25">
      <c r="A98" s="633"/>
      <c r="B98" s="89" t="str">
        <f t="shared" si="113"/>
        <v>Heating</v>
      </c>
      <c r="C98" s="440">
        <v>4.4441000000000001E-2</v>
      </c>
      <c r="D98" s="440">
        <v>4.3256999999999997E-2</v>
      </c>
      <c r="E98" s="440">
        <v>4.4178000000000002E-2</v>
      </c>
      <c r="F98" s="440">
        <v>4.3381000000000003E-2</v>
      </c>
      <c r="G98" s="440">
        <v>4.3248000000000002E-2</v>
      </c>
      <c r="H98" s="440">
        <v>4.4656000000000001E-2</v>
      </c>
      <c r="I98" s="440">
        <v>4.3243999999999998E-2</v>
      </c>
      <c r="J98" s="440">
        <v>4.2998000000000001E-2</v>
      </c>
      <c r="K98" s="440">
        <v>7.9738000000000003E-2</v>
      </c>
      <c r="L98" s="440">
        <v>4.2855999999999998E-2</v>
      </c>
      <c r="M98" s="440">
        <v>4.2256000000000002E-2</v>
      </c>
      <c r="N98" s="440">
        <v>4.2143E-2</v>
      </c>
      <c r="O98" s="440">
        <f t="shared" si="114"/>
        <v>4.4441000000000001E-2</v>
      </c>
      <c r="P98" s="440">
        <f t="shared" si="106"/>
        <v>4.3256999999999997E-2</v>
      </c>
      <c r="Q98" s="440">
        <f t="shared" si="107"/>
        <v>4.4178000000000002E-2</v>
      </c>
      <c r="R98" s="440">
        <f t="shared" si="108"/>
        <v>4.3381000000000003E-2</v>
      </c>
      <c r="S98" s="440">
        <f t="shared" si="109"/>
        <v>4.3248000000000002E-2</v>
      </c>
      <c r="T98" s="493">
        <v>5.0605999999999998E-2</v>
      </c>
      <c r="U98" s="493">
        <v>4.9686000000000001E-2</v>
      </c>
      <c r="V98" s="493">
        <v>5.0367000000000002E-2</v>
      </c>
      <c r="W98" s="493">
        <v>9.3019000000000004E-2</v>
      </c>
      <c r="X98" s="493">
        <v>4.9519000000000001E-2</v>
      </c>
      <c r="Y98" s="493">
        <v>4.8910000000000002E-2</v>
      </c>
      <c r="Z98" s="493">
        <v>4.8503999999999999E-2</v>
      </c>
      <c r="AA98" s="493">
        <v>5.0491000000000001E-2</v>
      </c>
      <c r="AB98" s="493">
        <v>4.9575000000000001E-2</v>
      </c>
      <c r="AC98" s="493">
        <v>5.1875999999999999E-2</v>
      </c>
      <c r="AD98" s="493">
        <v>5.0056999999999997E-2</v>
      </c>
      <c r="AE98" s="493">
        <v>4.938E-2</v>
      </c>
      <c r="AF98" s="493">
        <v>5.0605999999999998E-2</v>
      </c>
      <c r="AG98" s="493">
        <v>4.9686000000000001E-2</v>
      </c>
      <c r="AH98" s="493">
        <v>5.0367000000000002E-2</v>
      </c>
      <c r="AI98" s="493">
        <v>9.3019000000000004E-2</v>
      </c>
      <c r="AJ98" s="493">
        <v>4.9519000000000001E-2</v>
      </c>
      <c r="AK98" s="493">
        <v>4.8910000000000002E-2</v>
      </c>
      <c r="AL98" s="493">
        <v>4.8503999999999999E-2</v>
      </c>
      <c r="AM98" s="493">
        <f t="shared" si="110"/>
        <v>5.0491000000000001E-2</v>
      </c>
      <c r="AN98" s="493">
        <f t="shared" si="110"/>
        <v>4.9575000000000001E-2</v>
      </c>
      <c r="AO98" s="493">
        <f t="shared" si="110"/>
        <v>5.1875999999999999E-2</v>
      </c>
      <c r="AP98" s="493">
        <f t="shared" si="110"/>
        <v>5.0056999999999997E-2</v>
      </c>
      <c r="AQ98" s="493">
        <f t="shared" si="110"/>
        <v>4.938E-2</v>
      </c>
      <c r="AR98" s="493">
        <f t="shared" si="110"/>
        <v>5.0605999999999998E-2</v>
      </c>
      <c r="AS98" s="493">
        <f t="shared" si="110"/>
        <v>4.9686000000000001E-2</v>
      </c>
      <c r="AT98" s="493">
        <f t="shared" si="110"/>
        <v>5.0367000000000002E-2</v>
      </c>
      <c r="AU98" s="493">
        <f t="shared" si="110"/>
        <v>9.3019000000000004E-2</v>
      </c>
      <c r="AV98" s="493">
        <f t="shared" si="110"/>
        <v>4.9519000000000001E-2</v>
      </c>
      <c r="AW98" s="493">
        <f t="shared" si="110"/>
        <v>4.8910000000000002E-2</v>
      </c>
      <c r="AX98" s="493">
        <f t="shared" si="110"/>
        <v>4.8503999999999999E-2</v>
      </c>
      <c r="AY98" s="493">
        <f t="shared" si="110"/>
        <v>5.0491000000000001E-2</v>
      </c>
      <c r="AZ98" s="493">
        <f t="shared" si="110"/>
        <v>4.9575000000000001E-2</v>
      </c>
      <c r="BA98" s="493">
        <f t="shared" si="110"/>
        <v>5.1875999999999999E-2</v>
      </c>
      <c r="BB98" s="493">
        <f t="shared" si="110"/>
        <v>5.0056999999999997E-2</v>
      </c>
      <c r="BC98" s="493">
        <f t="shared" si="111"/>
        <v>4.938E-2</v>
      </c>
      <c r="BD98" s="493">
        <f t="shared" si="111"/>
        <v>5.0605999999999998E-2</v>
      </c>
      <c r="BE98" s="493">
        <f t="shared" si="111"/>
        <v>4.9686000000000001E-2</v>
      </c>
      <c r="BF98" s="493">
        <f t="shared" si="111"/>
        <v>5.0367000000000002E-2</v>
      </c>
      <c r="BG98" s="493">
        <f t="shared" si="111"/>
        <v>9.3019000000000004E-2</v>
      </c>
      <c r="BH98" s="493">
        <f t="shared" si="111"/>
        <v>4.9519000000000001E-2</v>
      </c>
      <c r="BI98" s="493">
        <f t="shared" si="111"/>
        <v>4.8910000000000002E-2</v>
      </c>
      <c r="BJ98" s="493">
        <f t="shared" si="111"/>
        <v>4.8503999999999999E-2</v>
      </c>
      <c r="BK98" s="493">
        <f t="shared" si="111"/>
        <v>5.0491000000000001E-2</v>
      </c>
      <c r="BL98" s="493">
        <f t="shared" si="111"/>
        <v>4.9575000000000001E-2</v>
      </c>
      <c r="BM98" s="493">
        <f t="shared" si="111"/>
        <v>5.1875999999999999E-2</v>
      </c>
      <c r="BN98" s="493">
        <f t="shared" si="111"/>
        <v>5.0056999999999997E-2</v>
      </c>
      <c r="BO98" s="493">
        <f t="shared" si="111"/>
        <v>4.938E-2</v>
      </c>
      <c r="BP98" s="493">
        <f t="shared" si="111"/>
        <v>5.0605999999999998E-2</v>
      </c>
      <c r="BQ98" s="493">
        <f t="shared" si="111"/>
        <v>4.9686000000000001E-2</v>
      </c>
      <c r="BR98" s="493">
        <f t="shared" si="111"/>
        <v>5.0367000000000002E-2</v>
      </c>
      <c r="BS98" s="493">
        <f t="shared" si="112"/>
        <v>9.3019000000000004E-2</v>
      </c>
      <c r="BT98" s="493">
        <f t="shared" si="112"/>
        <v>4.9519000000000001E-2</v>
      </c>
      <c r="BU98" s="493">
        <f t="shared" si="112"/>
        <v>4.8910000000000002E-2</v>
      </c>
      <c r="BV98" s="493">
        <f t="shared" si="112"/>
        <v>4.8503999999999999E-2</v>
      </c>
      <c r="BW98" s="493">
        <f t="shared" si="112"/>
        <v>5.0491000000000001E-2</v>
      </c>
      <c r="BX98" s="493">
        <f t="shared" si="112"/>
        <v>4.9575000000000001E-2</v>
      </c>
      <c r="BY98" s="493">
        <f t="shared" si="112"/>
        <v>5.1875999999999999E-2</v>
      </c>
      <c r="BZ98" s="493">
        <f t="shared" si="112"/>
        <v>5.0056999999999997E-2</v>
      </c>
      <c r="CA98" s="493">
        <f t="shared" si="112"/>
        <v>4.938E-2</v>
      </c>
      <c r="CB98" s="493">
        <f t="shared" si="112"/>
        <v>5.0605999999999998E-2</v>
      </c>
      <c r="CC98" s="493">
        <f t="shared" si="112"/>
        <v>4.9686000000000001E-2</v>
      </c>
      <c r="CD98" s="493">
        <f t="shared" si="112"/>
        <v>5.0367000000000002E-2</v>
      </c>
      <c r="CE98" s="493">
        <f t="shared" si="112"/>
        <v>9.3019000000000004E-2</v>
      </c>
      <c r="CF98" s="493">
        <f t="shared" si="112"/>
        <v>4.9519000000000001E-2</v>
      </c>
      <c r="CG98" s="493">
        <f t="shared" si="112"/>
        <v>4.8910000000000002E-2</v>
      </c>
      <c r="CH98" s="493">
        <f t="shared" si="112"/>
        <v>4.8503999999999999E-2</v>
      </c>
    </row>
    <row r="99" spans="1:86" s="110" customFormat="1" x14ac:dyDescent="0.25">
      <c r="A99" s="633"/>
      <c r="B99" s="89" t="str">
        <f t="shared" si="113"/>
        <v>HVAC</v>
      </c>
      <c r="C99" s="440">
        <v>4.6690000000000002E-2</v>
      </c>
      <c r="D99" s="440">
        <v>4.5469999999999997E-2</v>
      </c>
      <c r="E99" s="440">
        <v>4.6181E-2</v>
      </c>
      <c r="F99" s="440">
        <v>4.3610000000000003E-2</v>
      </c>
      <c r="G99" s="440">
        <v>5.1957000000000003E-2</v>
      </c>
      <c r="H99" s="440">
        <v>0.106351</v>
      </c>
      <c r="I99" s="440">
        <v>9.5311000000000007E-2</v>
      </c>
      <c r="J99" s="440">
        <v>0.100024</v>
      </c>
      <c r="K99" s="440">
        <v>0.10265100000000001</v>
      </c>
      <c r="L99" s="440">
        <v>4.7780999999999997E-2</v>
      </c>
      <c r="M99" s="440">
        <v>4.6185999999999998E-2</v>
      </c>
      <c r="N99" s="440">
        <v>4.5090999999999999E-2</v>
      </c>
      <c r="O99" s="440">
        <f t="shared" si="114"/>
        <v>4.6690000000000002E-2</v>
      </c>
      <c r="P99" s="440">
        <f t="shared" si="106"/>
        <v>4.5469999999999997E-2</v>
      </c>
      <c r="Q99" s="440">
        <f t="shared" si="107"/>
        <v>4.6181E-2</v>
      </c>
      <c r="R99" s="440">
        <f t="shared" si="108"/>
        <v>4.3610000000000003E-2</v>
      </c>
      <c r="S99" s="440">
        <f t="shared" si="109"/>
        <v>5.1957000000000003E-2</v>
      </c>
      <c r="T99" s="493">
        <v>0.120381</v>
      </c>
      <c r="U99" s="493">
        <v>0.11025500000000001</v>
      </c>
      <c r="V99" s="493">
        <v>0.115824</v>
      </c>
      <c r="W99" s="493">
        <v>0.120159</v>
      </c>
      <c r="X99" s="493">
        <v>5.5509000000000003E-2</v>
      </c>
      <c r="Y99" s="493">
        <v>5.3158999999999998E-2</v>
      </c>
      <c r="Z99" s="493">
        <v>5.1805999999999998E-2</v>
      </c>
      <c r="AA99" s="493">
        <v>5.3165999999999998E-2</v>
      </c>
      <c r="AB99" s="493">
        <v>5.2478999999999998E-2</v>
      </c>
      <c r="AC99" s="493">
        <v>5.4157999999999998E-2</v>
      </c>
      <c r="AD99" s="493">
        <v>5.1117999999999997E-2</v>
      </c>
      <c r="AE99" s="493">
        <v>5.9484000000000002E-2</v>
      </c>
      <c r="AF99" s="493">
        <v>0.120381</v>
      </c>
      <c r="AG99" s="493">
        <v>0.11025500000000001</v>
      </c>
      <c r="AH99" s="493">
        <v>0.115824</v>
      </c>
      <c r="AI99" s="493">
        <v>0.120159</v>
      </c>
      <c r="AJ99" s="493">
        <v>5.5509000000000003E-2</v>
      </c>
      <c r="AK99" s="493">
        <v>5.3158999999999998E-2</v>
      </c>
      <c r="AL99" s="493">
        <v>5.1805999999999998E-2</v>
      </c>
      <c r="AM99" s="493">
        <f t="shared" si="110"/>
        <v>5.3165999999999998E-2</v>
      </c>
      <c r="AN99" s="493">
        <f t="shared" si="110"/>
        <v>5.2478999999999998E-2</v>
      </c>
      <c r="AO99" s="493">
        <f t="shared" si="110"/>
        <v>5.4157999999999998E-2</v>
      </c>
      <c r="AP99" s="493">
        <f t="shared" si="110"/>
        <v>5.1117999999999997E-2</v>
      </c>
      <c r="AQ99" s="493">
        <f t="shared" si="110"/>
        <v>5.9484000000000002E-2</v>
      </c>
      <c r="AR99" s="493">
        <f t="shared" si="110"/>
        <v>0.120381</v>
      </c>
      <c r="AS99" s="493">
        <f t="shared" si="110"/>
        <v>0.11025500000000001</v>
      </c>
      <c r="AT99" s="493">
        <f t="shared" si="110"/>
        <v>0.115824</v>
      </c>
      <c r="AU99" s="493">
        <f t="shared" si="110"/>
        <v>0.120159</v>
      </c>
      <c r="AV99" s="493">
        <f t="shared" si="110"/>
        <v>5.5509000000000003E-2</v>
      </c>
      <c r="AW99" s="493">
        <f t="shared" si="110"/>
        <v>5.3158999999999998E-2</v>
      </c>
      <c r="AX99" s="493">
        <f t="shared" si="110"/>
        <v>5.1805999999999998E-2</v>
      </c>
      <c r="AY99" s="493">
        <f t="shared" si="110"/>
        <v>5.3165999999999998E-2</v>
      </c>
      <c r="AZ99" s="493">
        <f t="shared" si="110"/>
        <v>5.2478999999999998E-2</v>
      </c>
      <c r="BA99" s="493">
        <f t="shared" si="110"/>
        <v>5.4157999999999998E-2</v>
      </c>
      <c r="BB99" s="493">
        <f t="shared" si="110"/>
        <v>5.1117999999999997E-2</v>
      </c>
      <c r="BC99" s="493">
        <f t="shared" si="111"/>
        <v>5.9484000000000002E-2</v>
      </c>
      <c r="BD99" s="493">
        <f t="shared" si="111"/>
        <v>0.120381</v>
      </c>
      <c r="BE99" s="493">
        <f t="shared" si="111"/>
        <v>0.11025500000000001</v>
      </c>
      <c r="BF99" s="493">
        <f t="shared" si="111"/>
        <v>0.115824</v>
      </c>
      <c r="BG99" s="493">
        <f t="shared" si="111"/>
        <v>0.120159</v>
      </c>
      <c r="BH99" s="493">
        <f t="shared" si="111"/>
        <v>5.5509000000000003E-2</v>
      </c>
      <c r="BI99" s="493">
        <f t="shared" si="111"/>
        <v>5.3158999999999998E-2</v>
      </c>
      <c r="BJ99" s="493">
        <f t="shared" si="111"/>
        <v>5.1805999999999998E-2</v>
      </c>
      <c r="BK99" s="493">
        <f t="shared" si="111"/>
        <v>5.3165999999999998E-2</v>
      </c>
      <c r="BL99" s="493">
        <f t="shared" si="111"/>
        <v>5.2478999999999998E-2</v>
      </c>
      <c r="BM99" s="493">
        <f t="shared" si="111"/>
        <v>5.4157999999999998E-2</v>
      </c>
      <c r="BN99" s="493">
        <f t="shared" si="111"/>
        <v>5.1117999999999997E-2</v>
      </c>
      <c r="BO99" s="493">
        <f t="shared" si="111"/>
        <v>5.9484000000000002E-2</v>
      </c>
      <c r="BP99" s="493">
        <f t="shared" si="111"/>
        <v>0.120381</v>
      </c>
      <c r="BQ99" s="493">
        <f t="shared" si="111"/>
        <v>0.11025500000000001</v>
      </c>
      <c r="BR99" s="493">
        <f t="shared" si="111"/>
        <v>0.115824</v>
      </c>
      <c r="BS99" s="493">
        <f t="shared" si="112"/>
        <v>0.120159</v>
      </c>
      <c r="BT99" s="493">
        <f t="shared" si="112"/>
        <v>5.5509000000000003E-2</v>
      </c>
      <c r="BU99" s="493">
        <f t="shared" si="112"/>
        <v>5.3158999999999998E-2</v>
      </c>
      <c r="BV99" s="493">
        <f t="shared" si="112"/>
        <v>5.1805999999999998E-2</v>
      </c>
      <c r="BW99" s="493">
        <f t="shared" si="112"/>
        <v>5.3165999999999998E-2</v>
      </c>
      <c r="BX99" s="493">
        <f t="shared" si="112"/>
        <v>5.2478999999999998E-2</v>
      </c>
      <c r="BY99" s="493">
        <f t="shared" si="112"/>
        <v>5.4157999999999998E-2</v>
      </c>
      <c r="BZ99" s="493">
        <f t="shared" si="112"/>
        <v>5.1117999999999997E-2</v>
      </c>
      <c r="CA99" s="493">
        <f t="shared" si="112"/>
        <v>5.9484000000000002E-2</v>
      </c>
      <c r="CB99" s="493">
        <f t="shared" si="112"/>
        <v>0.120381</v>
      </c>
      <c r="CC99" s="493">
        <f t="shared" si="112"/>
        <v>0.11025500000000001</v>
      </c>
      <c r="CD99" s="493">
        <f t="shared" si="112"/>
        <v>0.115824</v>
      </c>
      <c r="CE99" s="493">
        <f t="shared" si="112"/>
        <v>0.120159</v>
      </c>
      <c r="CF99" s="493">
        <f t="shared" si="112"/>
        <v>5.5509000000000003E-2</v>
      </c>
      <c r="CG99" s="493">
        <f t="shared" si="112"/>
        <v>5.3158999999999998E-2</v>
      </c>
      <c r="CH99" s="493">
        <f t="shared" si="112"/>
        <v>5.1805999999999998E-2</v>
      </c>
    </row>
    <row r="100" spans="1:86" s="110" customFormat="1" x14ac:dyDescent="0.25">
      <c r="A100" s="633"/>
      <c r="B100" s="89" t="str">
        <f t="shared" si="113"/>
        <v>Lighting</v>
      </c>
      <c r="C100" s="440">
        <v>4.2353000000000002E-2</v>
      </c>
      <c r="D100" s="440">
        <v>4.2375999999999997E-2</v>
      </c>
      <c r="E100" s="440">
        <v>4.3025000000000001E-2</v>
      </c>
      <c r="F100" s="440">
        <v>4.5280000000000001E-2</v>
      </c>
      <c r="G100" s="440">
        <v>4.718E-2</v>
      </c>
      <c r="H100" s="440">
        <v>8.7298000000000001E-2</v>
      </c>
      <c r="I100" s="440">
        <v>8.1882999999999997E-2</v>
      </c>
      <c r="J100" s="440">
        <v>8.3452999999999999E-2</v>
      </c>
      <c r="K100" s="440">
        <v>7.9449000000000006E-2</v>
      </c>
      <c r="L100" s="440">
        <v>4.5407999999999997E-2</v>
      </c>
      <c r="M100" s="440">
        <v>4.5609999999999998E-2</v>
      </c>
      <c r="N100" s="440">
        <v>4.1577999999999997E-2</v>
      </c>
      <c r="O100" s="440">
        <f t="shared" si="114"/>
        <v>4.2353000000000002E-2</v>
      </c>
      <c r="P100" s="440">
        <f t="shared" si="106"/>
        <v>4.2375999999999997E-2</v>
      </c>
      <c r="Q100" s="440">
        <f t="shared" si="107"/>
        <v>4.3025000000000001E-2</v>
      </c>
      <c r="R100" s="440">
        <f t="shared" si="108"/>
        <v>4.5280000000000001E-2</v>
      </c>
      <c r="S100" s="440">
        <f t="shared" si="109"/>
        <v>4.718E-2</v>
      </c>
      <c r="T100" s="493">
        <v>9.8854999999999998E-2</v>
      </c>
      <c r="U100" s="493">
        <v>9.4635999999999998E-2</v>
      </c>
      <c r="V100" s="493">
        <v>9.6814999999999998E-2</v>
      </c>
      <c r="W100" s="493">
        <v>9.2677999999999996E-2</v>
      </c>
      <c r="X100" s="493">
        <v>5.2706999999999997E-2</v>
      </c>
      <c r="Y100" s="493">
        <v>5.2904E-2</v>
      </c>
      <c r="Z100" s="493">
        <v>4.7689000000000002E-2</v>
      </c>
      <c r="AA100" s="493">
        <v>4.8335000000000003E-2</v>
      </c>
      <c r="AB100" s="493">
        <v>4.8652000000000001E-2</v>
      </c>
      <c r="AC100" s="493">
        <v>5.0395000000000002E-2</v>
      </c>
      <c r="AD100" s="493">
        <v>5.2442000000000003E-2</v>
      </c>
      <c r="AE100" s="493">
        <v>5.4066000000000003E-2</v>
      </c>
      <c r="AF100" s="493">
        <v>9.8854999999999998E-2</v>
      </c>
      <c r="AG100" s="493">
        <v>9.4635999999999998E-2</v>
      </c>
      <c r="AH100" s="493">
        <v>9.6814999999999998E-2</v>
      </c>
      <c r="AI100" s="493">
        <v>9.2677999999999996E-2</v>
      </c>
      <c r="AJ100" s="493">
        <v>5.2706999999999997E-2</v>
      </c>
      <c r="AK100" s="493">
        <v>5.2904E-2</v>
      </c>
      <c r="AL100" s="493">
        <v>4.7689000000000002E-2</v>
      </c>
      <c r="AM100" s="493">
        <f t="shared" si="110"/>
        <v>4.8335000000000003E-2</v>
      </c>
      <c r="AN100" s="493">
        <f t="shared" si="110"/>
        <v>4.8652000000000001E-2</v>
      </c>
      <c r="AO100" s="493">
        <f t="shared" si="110"/>
        <v>5.0395000000000002E-2</v>
      </c>
      <c r="AP100" s="493">
        <f t="shared" si="110"/>
        <v>5.2442000000000003E-2</v>
      </c>
      <c r="AQ100" s="493">
        <f t="shared" si="110"/>
        <v>5.4066000000000003E-2</v>
      </c>
      <c r="AR100" s="493">
        <f t="shared" si="110"/>
        <v>9.8854999999999998E-2</v>
      </c>
      <c r="AS100" s="493">
        <f t="shared" si="110"/>
        <v>9.4635999999999998E-2</v>
      </c>
      <c r="AT100" s="493">
        <f t="shared" si="110"/>
        <v>9.6814999999999998E-2</v>
      </c>
      <c r="AU100" s="493">
        <f t="shared" si="110"/>
        <v>9.2677999999999996E-2</v>
      </c>
      <c r="AV100" s="493">
        <f t="shared" si="110"/>
        <v>5.2706999999999997E-2</v>
      </c>
      <c r="AW100" s="493">
        <f t="shared" si="110"/>
        <v>5.2904E-2</v>
      </c>
      <c r="AX100" s="493">
        <f t="shared" si="110"/>
        <v>4.7689000000000002E-2</v>
      </c>
      <c r="AY100" s="493">
        <f t="shared" si="110"/>
        <v>4.8335000000000003E-2</v>
      </c>
      <c r="AZ100" s="493">
        <f t="shared" si="110"/>
        <v>4.8652000000000001E-2</v>
      </c>
      <c r="BA100" s="493">
        <f t="shared" si="110"/>
        <v>5.0395000000000002E-2</v>
      </c>
      <c r="BB100" s="493">
        <f t="shared" si="110"/>
        <v>5.2442000000000003E-2</v>
      </c>
      <c r="BC100" s="493">
        <f t="shared" si="111"/>
        <v>5.4066000000000003E-2</v>
      </c>
      <c r="BD100" s="493">
        <f t="shared" si="111"/>
        <v>9.8854999999999998E-2</v>
      </c>
      <c r="BE100" s="493">
        <f t="shared" si="111"/>
        <v>9.4635999999999998E-2</v>
      </c>
      <c r="BF100" s="493">
        <f t="shared" si="111"/>
        <v>9.6814999999999998E-2</v>
      </c>
      <c r="BG100" s="493">
        <f t="shared" si="111"/>
        <v>9.2677999999999996E-2</v>
      </c>
      <c r="BH100" s="493">
        <f t="shared" si="111"/>
        <v>5.2706999999999997E-2</v>
      </c>
      <c r="BI100" s="493">
        <f t="shared" si="111"/>
        <v>5.2904E-2</v>
      </c>
      <c r="BJ100" s="493">
        <f t="shared" si="111"/>
        <v>4.7689000000000002E-2</v>
      </c>
      <c r="BK100" s="493">
        <f t="shared" si="111"/>
        <v>4.8335000000000003E-2</v>
      </c>
      <c r="BL100" s="493">
        <f t="shared" si="111"/>
        <v>4.8652000000000001E-2</v>
      </c>
      <c r="BM100" s="493">
        <f t="shared" si="111"/>
        <v>5.0395000000000002E-2</v>
      </c>
      <c r="BN100" s="493">
        <f t="shared" si="111"/>
        <v>5.2442000000000003E-2</v>
      </c>
      <c r="BO100" s="493">
        <f t="shared" si="111"/>
        <v>5.4066000000000003E-2</v>
      </c>
      <c r="BP100" s="493">
        <f t="shared" si="111"/>
        <v>9.8854999999999998E-2</v>
      </c>
      <c r="BQ100" s="493">
        <f t="shared" si="111"/>
        <v>9.4635999999999998E-2</v>
      </c>
      <c r="BR100" s="493">
        <f t="shared" si="111"/>
        <v>9.6814999999999998E-2</v>
      </c>
      <c r="BS100" s="493">
        <f t="shared" si="112"/>
        <v>9.2677999999999996E-2</v>
      </c>
      <c r="BT100" s="493">
        <f t="shared" si="112"/>
        <v>5.2706999999999997E-2</v>
      </c>
      <c r="BU100" s="493">
        <f t="shared" si="112"/>
        <v>5.2904E-2</v>
      </c>
      <c r="BV100" s="493">
        <f t="shared" si="112"/>
        <v>4.7689000000000002E-2</v>
      </c>
      <c r="BW100" s="493">
        <f t="shared" si="112"/>
        <v>4.8335000000000003E-2</v>
      </c>
      <c r="BX100" s="493">
        <f t="shared" si="112"/>
        <v>4.8652000000000001E-2</v>
      </c>
      <c r="BY100" s="493">
        <f t="shared" si="112"/>
        <v>5.0395000000000002E-2</v>
      </c>
      <c r="BZ100" s="493">
        <f t="shared" si="112"/>
        <v>5.2442000000000003E-2</v>
      </c>
      <c r="CA100" s="493">
        <f t="shared" si="112"/>
        <v>5.4066000000000003E-2</v>
      </c>
      <c r="CB100" s="493">
        <f t="shared" si="112"/>
        <v>9.8854999999999998E-2</v>
      </c>
      <c r="CC100" s="493">
        <f t="shared" si="112"/>
        <v>9.4635999999999998E-2</v>
      </c>
      <c r="CD100" s="493">
        <f t="shared" si="112"/>
        <v>9.6814999999999998E-2</v>
      </c>
      <c r="CE100" s="493">
        <f t="shared" si="112"/>
        <v>9.2677999999999996E-2</v>
      </c>
      <c r="CF100" s="493">
        <f t="shared" si="112"/>
        <v>5.2706999999999997E-2</v>
      </c>
      <c r="CG100" s="493">
        <f t="shared" si="112"/>
        <v>5.2904E-2</v>
      </c>
      <c r="CH100" s="493">
        <f t="shared" si="112"/>
        <v>4.7689000000000002E-2</v>
      </c>
    </row>
    <row r="101" spans="1:86" s="110" customFormat="1" x14ac:dyDescent="0.25">
      <c r="A101" s="633"/>
      <c r="B101" s="89" t="str">
        <f t="shared" si="113"/>
        <v>Miscellaneous</v>
      </c>
      <c r="C101" s="440">
        <v>3.9829999999999997E-2</v>
      </c>
      <c r="D101" s="440">
        <v>4.0202000000000002E-2</v>
      </c>
      <c r="E101" s="440">
        <v>4.0568E-2</v>
      </c>
      <c r="F101" s="440">
        <v>4.1613999999999998E-2</v>
      </c>
      <c r="G101" s="440">
        <v>4.3744999999999999E-2</v>
      </c>
      <c r="H101" s="440">
        <v>8.1032999999999994E-2</v>
      </c>
      <c r="I101" s="440">
        <v>7.6974000000000001E-2</v>
      </c>
      <c r="J101" s="440">
        <v>7.7621999999999997E-2</v>
      </c>
      <c r="K101" s="440">
        <v>7.6564999999999994E-2</v>
      </c>
      <c r="L101" s="440">
        <v>4.2223999999999998E-2</v>
      </c>
      <c r="M101" s="440">
        <v>4.2845000000000001E-2</v>
      </c>
      <c r="N101" s="440">
        <v>3.9836000000000003E-2</v>
      </c>
      <c r="O101" s="440">
        <f t="shared" si="114"/>
        <v>3.9829999999999997E-2</v>
      </c>
      <c r="P101" s="440">
        <f t="shared" si="106"/>
        <v>4.0202000000000002E-2</v>
      </c>
      <c r="Q101" s="440">
        <f t="shared" si="107"/>
        <v>4.0568E-2</v>
      </c>
      <c r="R101" s="440">
        <f t="shared" si="108"/>
        <v>4.1613999999999998E-2</v>
      </c>
      <c r="S101" s="440">
        <f t="shared" si="109"/>
        <v>4.3744999999999999E-2</v>
      </c>
      <c r="T101" s="493">
        <v>9.1775999999999996E-2</v>
      </c>
      <c r="U101" s="493">
        <v>8.8924000000000003E-2</v>
      </c>
      <c r="V101" s="493">
        <v>9.0119000000000005E-2</v>
      </c>
      <c r="W101" s="493">
        <v>8.9261999999999994E-2</v>
      </c>
      <c r="X101" s="493">
        <v>4.8958000000000002E-2</v>
      </c>
      <c r="Y101" s="493">
        <v>4.9664E-2</v>
      </c>
      <c r="Z101" s="493">
        <v>4.5769999999999998E-2</v>
      </c>
      <c r="AA101" s="493">
        <v>4.5504000000000003E-2</v>
      </c>
      <c r="AB101" s="493">
        <v>4.6175000000000001E-2</v>
      </c>
      <c r="AC101" s="493">
        <v>4.7510999999999998E-2</v>
      </c>
      <c r="AD101" s="493">
        <v>4.8266000000000003E-2</v>
      </c>
      <c r="AE101" s="493">
        <v>5.0146000000000003E-2</v>
      </c>
      <c r="AF101" s="493">
        <v>9.1775999999999996E-2</v>
      </c>
      <c r="AG101" s="493">
        <v>8.8924000000000003E-2</v>
      </c>
      <c r="AH101" s="493">
        <v>9.0119000000000005E-2</v>
      </c>
      <c r="AI101" s="493">
        <v>8.9261999999999994E-2</v>
      </c>
      <c r="AJ101" s="493">
        <v>4.8958000000000002E-2</v>
      </c>
      <c r="AK101" s="493">
        <v>4.9664E-2</v>
      </c>
      <c r="AL101" s="493">
        <v>4.5769999999999998E-2</v>
      </c>
      <c r="AM101" s="493">
        <f t="shared" si="110"/>
        <v>4.5504000000000003E-2</v>
      </c>
      <c r="AN101" s="493">
        <f t="shared" si="110"/>
        <v>4.6175000000000001E-2</v>
      </c>
      <c r="AO101" s="493">
        <f t="shared" si="110"/>
        <v>4.7510999999999998E-2</v>
      </c>
      <c r="AP101" s="493">
        <f t="shared" si="110"/>
        <v>4.8266000000000003E-2</v>
      </c>
      <c r="AQ101" s="493">
        <f t="shared" si="110"/>
        <v>5.0146000000000003E-2</v>
      </c>
      <c r="AR101" s="493">
        <f t="shared" si="110"/>
        <v>9.1775999999999996E-2</v>
      </c>
      <c r="AS101" s="493">
        <f t="shared" si="110"/>
        <v>8.8924000000000003E-2</v>
      </c>
      <c r="AT101" s="493">
        <f t="shared" si="110"/>
        <v>9.0119000000000005E-2</v>
      </c>
      <c r="AU101" s="493">
        <f t="shared" si="110"/>
        <v>8.9261999999999994E-2</v>
      </c>
      <c r="AV101" s="493">
        <f t="shared" si="110"/>
        <v>4.8958000000000002E-2</v>
      </c>
      <c r="AW101" s="493">
        <f t="shared" si="110"/>
        <v>4.9664E-2</v>
      </c>
      <c r="AX101" s="493">
        <f t="shared" si="110"/>
        <v>4.5769999999999998E-2</v>
      </c>
      <c r="AY101" s="493">
        <f t="shared" si="110"/>
        <v>4.5504000000000003E-2</v>
      </c>
      <c r="AZ101" s="493">
        <f t="shared" si="110"/>
        <v>4.6175000000000001E-2</v>
      </c>
      <c r="BA101" s="493">
        <f t="shared" si="110"/>
        <v>4.7510999999999998E-2</v>
      </c>
      <c r="BB101" s="493">
        <f t="shared" si="110"/>
        <v>4.8266000000000003E-2</v>
      </c>
      <c r="BC101" s="493">
        <f t="shared" si="111"/>
        <v>5.0146000000000003E-2</v>
      </c>
      <c r="BD101" s="493">
        <f t="shared" si="111"/>
        <v>9.1775999999999996E-2</v>
      </c>
      <c r="BE101" s="493">
        <f t="shared" si="111"/>
        <v>8.8924000000000003E-2</v>
      </c>
      <c r="BF101" s="493">
        <f t="shared" si="111"/>
        <v>9.0119000000000005E-2</v>
      </c>
      <c r="BG101" s="493">
        <f t="shared" si="111"/>
        <v>8.9261999999999994E-2</v>
      </c>
      <c r="BH101" s="493">
        <f t="shared" si="111"/>
        <v>4.8958000000000002E-2</v>
      </c>
      <c r="BI101" s="493">
        <f t="shared" si="111"/>
        <v>4.9664E-2</v>
      </c>
      <c r="BJ101" s="493">
        <f t="shared" si="111"/>
        <v>4.5769999999999998E-2</v>
      </c>
      <c r="BK101" s="493">
        <f t="shared" si="111"/>
        <v>4.5504000000000003E-2</v>
      </c>
      <c r="BL101" s="493">
        <f t="shared" si="111"/>
        <v>4.6175000000000001E-2</v>
      </c>
      <c r="BM101" s="493">
        <f t="shared" si="111"/>
        <v>4.7510999999999998E-2</v>
      </c>
      <c r="BN101" s="493">
        <f t="shared" si="111"/>
        <v>4.8266000000000003E-2</v>
      </c>
      <c r="BO101" s="493">
        <f t="shared" si="111"/>
        <v>5.0146000000000003E-2</v>
      </c>
      <c r="BP101" s="493">
        <f t="shared" si="111"/>
        <v>9.1775999999999996E-2</v>
      </c>
      <c r="BQ101" s="493">
        <f t="shared" si="111"/>
        <v>8.8924000000000003E-2</v>
      </c>
      <c r="BR101" s="493">
        <f t="shared" si="111"/>
        <v>9.0119000000000005E-2</v>
      </c>
      <c r="BS101" s="493">
        <f t="shared" si="112"/>
        <v>8.9261999999999994E-2</v>
      </c>
      <c r="BT101" s="493">
        <f t="shared" si="112"/>
        <v>4.8958000000000002E-2</v>
      </c>
      <c r="BU101" s="493">
        <f t="shared" si="112"/>
        <v>4.9664E-2</v>
      </c>
      <c r="BV101" s="493">
        <f t="shared" si="112"/>
        <v>4.5769999999999998E-2</v>
      </c>
      <c r="BW101" s="493">
        <f t="shared" si="112"/>
        <v>4.5504000000000003E-2</v>
      </c>
      <c r="BX101" s="493">
        <f t="shared" si="112"/>
        <v>4.6175000000000001E-2</v>
      </c>
      <c r="BY101" s="493">
        <f t="shared" si="112"/>
        <v>4.7510999999999998E-2</v>
      </c>
      <c r="BZ101" s="493">
        <f t="shared" si="112"/>
        <v>4.8266000000000003E-2</v>
      </c>
      <c r="CA101" s="493">
        <f t="shared" si="112"/>
        <v>5.0146000000000003E-2</v>
      </c>
      <c r="CB101" s="493">
        <f t="shared" si="112"/>
        <v>9.1775999999999996E-2</v>
      </c>
      <c r="CC101" s="493">
        <f t="shared" si="112"/>
        <v>8.8924000000000003E-2</v>
      </c>
      <c r="CD101" s="493">
        <f t="shared" si="112"/>
        <v>9.0119000000000005E-2</v>
      </c>
      <c r="CE101" s="493">
        <f t="shared" si="112"/>
        <v>8.9261999999999994E-2</v>
      </c>
      <c r="CF101" s="493">
        <f t="shared" si="112"/>
        <v>4.8958000000000002E-2</v>
      </c>
      <c r="CG101" s="493">
        <f t="shared" si="112"/>
        <v>4.9664E-2</v>
      </c>
      <c r="CH101" s="493">
        <f t="shared" si="112"/>
        <v>4.5769999999999998E-2</v>
      </c>
    </row>
    <row r="102" spans="1:86" s="110" customFormat="1" x14ac:dyDescent="0.25">
      <c r="A102" s="633"/>
      <c r="B102" s="89" t="str">
        <f t="shared" si="113"/>
        <v>Motors</v>
      </c>
      <c r="C102" s="440">
        <v>3.9829999999999997E-2</v>
      </c>
      <c r="D102" s="440">
        <v>4.0202000000000002E-2</v>
      </c>
      <c r="E102" s="440">
        <v>4.0568E-2</v>
      </c>
      <c r="F102" s="440">
        <v>4.1613999999999998E-2</v>
      </c>
      <c r="G102" s="440">
        <v>4.3744999999999999E-2</v>
      </c>
      <c r="H102" s="440">
        <v>8.1032999999999994E-2</v>
      </c>
      <c r="I102" s="440">
        <v>7.6974000000000001E-2</v>
      </c>
      <c r="J102" s="440">
        <v>7.7621999999999997E-2</v>
      </c>
      <c r="K102" s="440">
        <v>7.6564999999999994E-2</v>
      </c>
      <c r="L102" s="440">
        <v>4.2223999999999998E-2</v>
      </c>
      <c r="M102" s="440">
        <v>4.2845000000000001E-2</v>
      </c>
      <c r="N102" s="440">
        <v>3.9836000000000003E-2</v>
      </c>
      <c r="O102" s="440">
        <f t="shared" si="114"/>
        <v>3.9829999999999997E-2</v>
      </c>
      <c r="P102" s="440">
        <f t="shared" si="106"/>
        <v>4.0202000000000002E-2</v>
      </c>
      <c r="Q102" s="440">
        <f t="shared" si="107"/>
        <v>4.0568E-2</v>
      </c>
      <c r="R102" s="440">
        <f t="shared" si="108"/>
        <v>4.1613999999999998E-2</v>
      </c>
      <c r="S102" s="440">
        <f t="shared" si="109"/>
        <v>4.3744999999999999E-2</v>
      </c>
      <c r="T102" s="493">
        <v>9.1775999999999996E-2</v>
      </c>
      <c r="U102" s="493">
        <v>8.8924000000000003E-2</v>
      </c>
      <c r="V102" s="493">
        <v>9.0119000000000005E-2</v>
      </c>
      <c r="W102" s="493">
        <v>8.9261999999999994E-2</v>
      </c>
      <c r="X102" s="493">
        <v>4.8958000000000002E-2</v>
      </c>
      <c r="Y102" s="493">
        <v>4.9664E-2</v>
      </c>
      <c r="Z102" s="493">
        <v>4.5769999999999998E-2</v>
      </c>
      <c r="AA102" s="493">
        <v>4.5504000000000003E-2</v>
      </c>
      <c r="AB102" s="493">
        <v>4.6175000000000001E-2</v>
      </c>
      <c r="AC102" s="493">
        <v>4.7510999999999998E-2</v>
      </c>
      <c r="AD102" s="493">
        <v>4.8266000000000003E-2</v>
      </c>
      <c r="AE102" s="493">
        <v>5.0146000000000003E-2</v>
      </c>
      <c r="AF102" s="493">
        <v>9.1775999999999996E-2</v>
      </c>
      <c r="AG102" s="493">
        <v>8.8924000000000003E-2</v>
      </c>
      <c r="AH102" s="493">
        <v>9.0119000000000005E-2</v>
      </c>
      <c r="AI102" s="493">
        <v>8.9261999999999994E-2</v>
      </c>
      <c r="AJ102" s="493">
        <v>4.8958000000000002E-2</v>
      </c>
      <c r="AK102" s="493">
        <v>4.9664E-2</v>
      </c>
      <c r="AL102" s="493">
        <v>4.5769999999999998E-2</v>
      </c>
      <c r="AM102" s="493">
        <f t="shared" si="110"/>
        <v>4.5504000000000003E-2</v>
      </c>
      <c r="AN102" s="493">
        <f t="shared" si="110"/>
        <v>4.6175000000000001E-2</v>
      </c>
      <c r="AO102" s="493">
        <f t="shared" si="110"/>
        <v>4.7510999999999998E-2</v>
      </c>
      <c r="AP102" s="493">
        <f t="shared" si="110"/>
        <v>4.8266000000000003E-2</v>
      </c>
      <c r="AQ102" s="493">
        <f t="shared" si="110"/>
        <v>5.0146000000000003E-2</v>
      </c>
      <c r="AR102" s="493">
        <f t="shared" si="110"/>
        <v>9.1775999999999996E-2</v>
      </c>
      <c r="AS102" s="493">
        <f t="shared" si="110"/>
        <v>8.8924000000000003E-2</v>
      </c>
      <c r="AT102" s="493">
        <f t="shared" si="110"/>
        <v>9.0119000000000005E-2</v>
      </c>
      <c r="AU102" s="493">
        <f t="shared" si="110"/>
        <v>8.9261999999999994E-2</v>
      </c>
      <c r="AV102" s="493">
        <f t="shared" si="110"/>
        <v>4.8958000000000002E-2</v>
      </c>
      <c r="AW102" s="493">
        <f t="shared" si="110"/>
        <v>4.9664E-2</v>
      </c>
      <c r="AX102" s="493">
        <f t="shared" si="110"/>
        <v>4.5769999999999998E-2</v>
      </c>
      <c r="AY102" s="493">
        <f t="shared" si="110"/>
        <v>4.5504000000000003E-2</v>
      </c>
      <c r="AZ102" s="493">
        <f t="shared" si="110"/>
        <v>4.6175000000000001E-2</v>
      </c>
      <c r="BA102" s="493">
        <f t="shared" si="110"/>
        <v>4.7510999999999998E-2</v>
      </c>
      <c r="BB102" s="493">
        <f t="shared" si="110"/>
        <v>4.8266000000000003E-2</v>
      </c>
      <c r="BC102" s="493">
        <f t="shared" si="111"/>
        <v>5.0146000000000003E-2</v>
      </c>
      <c r="BD102" s="493">
        <f t="shared" si="111"/>
        <v>9.1775999999999996E-2</v>
      </c>
      <c r="BE102" s="493">
        <f t="shared" si="111"/>
        <v>8.8924000000000003E-2</v>
      </c>
      <c r="BF102" s="493">
        <f t="shared" si="111"/>
        <v>9.0119000000000005E-2</v>
      </c>
      <c r="BG102" s="493">
        <f t="shared" si="111"/>
        <v>8.9261999999999994E-2</v>
      </c>
      <c r="BH102" s="493">
        <f t="shared" si="111"/>
        <v>4.8958000000000002E-2</v>
      </c>
      <c r="BI102" s="493">
        <f t="shared" si="111"/>
        <v>4.9664E-2</v>
      </c>
      <c r="BJ102" s="493">
        <f t="shared" si="111"/>
        <v>4.5769999999999998E-2</v>
      </c>
      <c r="BK102" s="493">
        <f t="shared" si="111"/>
        <v>4.5504000000000003E-2</v>
      </c>
      <c r="BL102" s="493">
        <f t="shared" si="111"/>
        <v>4.6175000000000001E-2</v>
      </c>
      <c r="BM102" s="493">
        <f t="shared" si="111"/>
        <v>4.7510999999999998E-2</v>
      </c>
      <c r="BN102" s="493">
        <f t="shared" si="111"/>
        <v>4.8266000000000003E-2</v>
      </c>
      <c r="BO102" s="493">
        <f t="shared" si="111"/>
        <v>5.0146000000000003E-2</v>
      </c>
      <c r="BP102" s="493">
        <f t="shared" si="111"/>
        <v>9.1775999999999996E-2</v>
      </c>
      <c r="BQ102" s="493">
        <f t="shared" si="111"/>
        <v>8.8924000000000003E-2</v>
      </c>
      <c r="BR102" s="493">
        <f t="shared" si="111"/>
        <v>9.0119000000000005E-2</v>
      </c>
      <c r="BS102" s="493">
        <f t="shared" si="112"/>
        <v>8.9261999999999994E-2</v>
      </c>
      <c r="BT102" s="493">
        <f t="shared" si="112"/>
        <v>4.8958000000000002E-2</v>
      </c>
      <c r="BU102" s="493">
        <f t="shared" si="112"/>
        <v>4.9664E-2</v>
      </c>
      <c r="BV102" s="493">
        <f t="shared" si="112"/>
        <v>4.5769999999999998E-2</v>
      </c>
      <c r="BW102" s="493">
        <f t="shared" si="112"/>
        <v>4.5504000000000003E-2</v>
      </c>
      <c r="BX102" s="493">
        <f t="shared" si="112"/>
        <v>4.6175000000000001E-2</v>
      </c>
      <c r="BY102" s="493">
        <f t="shared" si="112"/>
        <v>4.7510999999999998E-2</v>
      </c>
      <c r="BZ102" s="493">
        <f t="shared" si="112"/>
        <v>4.8266000000000003E-2</v>
      </c>
      <c r="CA102" s="493">
        <f t="shared" si="112"/>
        <v>5.0146000000000003E-2</v>
      </c>
      <c r="CB102" s="493">
        <f t="shared" si="112"/>
        <v>9.1775999999999996E-2</v>
      </c>
      <c r="CC102" s="493">
        <f t="shared" si="112"/>
        <v>8.8924000000000003E-2</v>
      </c>
      <c r="CD102" s="493">
        <f t="shared" si="112"/>
        <v>9.0119000000000005E-2</v>
      </c>
      <c r="CE102" s="493">
        <f t="shared" si="112"/>
        <v>8.9261999999999994E-2</v>
      </c>
      <c r="CF102" s="493">
        <f t="shared" si="112"/>
        <v>4.8958000000000002E-2</v>
      </c>
      <c r="CG102" s="493">
        <f t="shared" si="112"/>
        <v>4.9664E-2</v>
      </c>
      <c r="CH102" s="493">
        <f t="shared" si="112"/>
        <v>4.5769999999999998E-2</v>
      </c>
    </row>
    <row r="103" spans="1:86" s="110" customFormat="1" x14ac:dyDescent="0.25">
      <c r="A103" s="633"/>
      <c r="B103" s="89" t="str">
        <f t="shared" si="113"/>
        <v>Process</v>
      </c>
      <c r="C103" s="440">
        <v>3.9829999999999997E-2</v>
      </c>
      <c r="D103" s="440">
        <v>4.0202000000000002E-2</v>
      </c>
      <c r="E103" s="440">
        <v>4.0568E-2</v>
      </c>
      <c r="F103" s="440">
        <v>4.1613999999999998E-2</v>
      </c>
      <c r="G103" s="440">
        <v>4.3744999999999999E-2</v>
      </c>
      <c r="H103" s="440">
        <v>8.1032999999999994E-2</v>
      </c>
      <c r="I103" s="440">
        <v>7.6974000000000001E-2</v>
      </c>
      <c r="J103" s="440">
        <v>7.7621999999999997E-2</v>
      </c>
      <c r="K103" s="440">
        <v>7.6564999999999994E-2</v>
      </c>
      <c r="L103" s="440">
        <v>4.2223999999999998E-2</v>
      </c>
      <c r="M103" s="440">
        <v>4.2845000000000001E-2</v>
      </c>
      <c r="N103" s="440">
        <v>3.9836000000000003E-2</v>
      </c>
      <c r="O103" s="440">
        <f t="shared" si="114"/>
        <v>3.9829999999999997E-2</v>
      </c>
      <c r="P103" s="440">
        <f t="shared" si="106"/>
        <v>4.0202000000000002E-2</v>
      </c>
      <c r="Q103" s="440">
        <f t="shared" si="107"/>
        <v>4.0568E-2</v>
      </c>
      <c r="R103" s="440">
        <f t="shared" si="108"/>
        <v>4.1613999999999998E-2</v>
      </c>
      <c r="S103" s="440">
        <f t="shared" si="109"/>
        <v>4.3744999999999999E-2</v>
      </c>
      <c r="T103" s="493">
        <v>9.1775999999999996E-2</v>
      </c>
      <c r="U103" s="493">
        <v>8.8924000000000003E-2</v>
      </c>
      <c r="V103" s="493">
        <v>9.0119000000000005E-2</v>
      </c>
      <c r="W103" s="493">
        <v>8.9261999999999994E-2</v>
      </c>
      <c r="X103" s="493">
        <v>4.8958000000000002E-2</v>
      </c>
      <c r="Y103" s="493">
        <v>4.9664E-2</v>
      </c>
      <c r="Z103" s="493">
        <v>4.5769999999999998E-2</v>
      </c>
      <c r="AA103" s="493">
        <v>4.5504000000000003E-2</v>
      </c>
      <c r="AB103" s="493">
        <v>4.6175000000000001E-2</v>
      </c>
      <c r="AC103" s="493">
        <v>4.7510999999999998E-2</v>
      </c>
      <c r="AD103" s="493">
        <v>4.8266000000000003E-2</v>
      </c>
      <c r="AE103" s="493">
        <v>5.0146000000000003E-2</v>
      </c>
      <c r="AF103" s="493">
        <v>9.1775999999999996E-2</v>
      </c>
      <c r="AG103" s="493">
        <v>8.8924000000000003E-2</v>
      </c>
      <c r="AH103" s="493">
        <v>9.0119000000000005E-2</v>
      </c>
      <c r="AI103" s="493">
        <v>8.9261999999999994E-2</v>
      </c>
      <c r="AJ103" s="493">
        <v>4.8958000000000002E-2</v>
      </c>
      <c r="AK103" s="493">
        <v>4.9664E-2</v>
      </c>
      <c r="AL103" s="493">
        <v>4.5769999999999998E-2</v>
      </c>
      <c r="AM103" s="493">
        <f t="shared" si="110"/>
        <v>4.5504000000000003E-2</v>
      </c>
      <c r="AN103" s="493">
        <f t="shared" si="110"/>
        <v>4.6175000000000001E-2</v>
      </c>
      <c r="AO103" s="493">
        <f t="shared" si="110"/>
        <v>4.7510999999999998E-2</v>
      </c>
      <c r="AP103" s="493">
        <f t="shared" si="110"/>
        <v>4.8266000000000003E-2</v>
      </c>
      <c r="AQ103" s="493">
        <f t="shared" si="110"/>
        <v>5.0146000000000003E-2</v>
      </c>
      <c r="AR103" s="493">
        <f t="shared" si="110"/>
        <v>9.1775999999999996E-2</v>
      </c>
      <c r="AS103" s="493">
        <f t="shared" si="110"/>
        <v>8.8924000000000003E-2</v>
      </c>
      <c r="AT103" s="493">
        <f t="shared" si="110"/>
        <v>9.0119000000000005E-2</v>
      </c>
      <c r="AU103" s="493">
        <f t="shared" si="110"/>
        <v>8.9261999999999994E-2</v>
      </c>
      <c r="AV103" s="493">
        <f t="shared" si="110"/>
        <v>4.8958000000000002E-2</v>
      </c>
      <c r="AW103" s="493">
        <f t="shared" si="110"/>
        <v>4.9664E-2</v>
      </c>
      <c r="AX103" s="493">
        <f t="shared" si="110"/>
        <v>4.5769999999999998E-2</v>
      </c>
      <c r="AY103" s="493">
        <f t="shared" si="110"/>
        <v>4.5504000000000003E-2</v>
      </c>
      <c r="AZ103" s="493">
        <f t="shared" si="110"/>
        <v>4.6175000000000001E-2</v>
      </c>
      <c r="BA103" s="493">
        <f t="shared" si="110"/>
        <v>4.7510999999999998E-2</v>
      </c>
      <c r="BB103" s="493">
        <f t="shared" si="110"/>
        <v>4.8266000000000003E-2</v>
      </c>
      <c r="BC103" s="493">
        <f t="shared" si="111"/>
        <v>5.0146000000000003E-2</v>
      </c>
      <c r="BD103" s="493">
        <f t="shared" si="111"/>
        <v>9.1775999999999996E-2</v>
      </c>
      <c r="BE103" s="493">
        <f t="shared" si="111"/>
        <v>8.8924000000000003E-2</v>
      </c>
      <c r="BF103" s="493">
        <f t="shared" si="111"/>
        <v>9.0119000000000005E-2</v>
      </c>
      <c r="BG103" s="493">
        <f t="shared" si="111"/>
        <v>8.9261999999999994E-2</v>
      </c>
      <c r="BH103" s="493">
        <f t="shared" si="111"/>
        <v>4.8958000000000002E-2</v>
      </c>
      <c r="BI103" s="493">
        <f t="shared" si="111"/>
        <v>4.9664E-2</v>
      </c>
      <c r="BJ103" s="493">
        <f t="shared" si="111"/>
        <v>4.5769999999999998E-2</v>
      </c>
      <c r="BK103" s="493">
        <f t="shared" si="111"/>
        <v>4.5504000000000003E-2</v>
      </c>
      <c r="BL103" s="493">
        <f t="shared" si="111"/>
        <v>4.6175000000000001E-2</v>
      </c>
      <c r="BM103" s="493">
        <f t="shared" si="111"/>
        <v>4.7510999999999998E-2</v>
      </c>
      <c r="BN103" s="493">
        <f t="shared" si="111"/>
        <v>4.8266000000000003E-2</v>
      </c>
      <c r="BO103" s="493">
        <f t="shared" si="111"/>
        <v>5.0146000000000003E-2</v>
      </c>
      <c r="BP103" s="493">
        <f t="shared" si="111"/>
        <v>9.1775999999999996E-2</v>
      </c>
      <c r="BQ103" s="493">
        <f t="shared" si="111"/>
        <v>8.8924000000000003E-2</v>
      </c>
      <c r="BR103" s="493">
        <f t="shared" si="111"/>
        <v>9.0119000000000005E-2</v>
      </c>
      <c r="BS103" s="493">
        <f t="shared" si="112"/>
        <v>8.9261999999999994E-2</v>
      </c>
      <c r="BT103" s="493">
        <f t="shared" si="112"/>
        <v>4.8958000000000002E-2</v>
      </c>
      <c r="BU103" s="493">
        <f t="shared" si="112"/>
        <v>4.9664E-2</v>
      </c>
      <c r="BV103" s="493">
        <f t="shared" si="112"/>
        <v>4.5769999999999998E-2</v>
      </c>
      <c r="BW103" s="493">
        <f t="shared" si="112"/>
        <v>4.5504000000000003E-2</v>
      </c>
      <c r="BX103" s="493">
        <f t="shared" si="112"/>
        <v>4.6175000000000001E-2</v>
      </c>
      <c r="BY103" s="493">
        <f t="shared" si="112"/>
        <v>4.7510999999999998E-2</v>
      </c>
      <c r="BZ103" s="493">
        <f t="shared" si="112"/>
        <v>4.8266000000000003E-2</v>
      </c>
      <c r="CA103" s="493">
        <f t="shared" si="112"/>
        <v>5.0146000000000003E-2</v>
      </c>
      <c r="CB103" s="493">
        <f t="shared" si="112"/>
        <v>9.1775999999999996E-2</v>
      </c>
      <c r="CC103" s="493">
        <f t="shared" si="112"/>
        <v>8.8924000000000003E-2</v>
      </c>
      <c r="CD103" s="493">
        <f t="shared" si="112"/>
        <v>9.0119000000000005E-2</v>
      </c>
      <c r="CE103" s="493">
        <f t="shared" si="112"/>
        <v>8.9261999999999994E-2</v>
      </c>
      <c r="CF103" s="493">
        <f t="shared" si="112"/>
        <v>4.8958000000000002E-2</v>
      </c>
      <c r="CG103" s="493">
        <f t="shared" si="112"/>
        <v>4.9664E-2</v>
      </c>
      <c r="CH103" s="493">
        <f t="shared" si="112"/>
        <v>4.5769999999999998E-2</v>
      </c>
    </row>
    <row r="104" spans="1:86" s="110" customFormat="1" x14ac:dyDescent="0.25">
      <c r="A104" s="633"/>
      <c r="B104" s="89" t="str">
        <f t="shared" si="113"/>
        <v>Refrigeration</v>
      </c>
      <c r="C104" s="440">
        <v>3.7731000000000001E-2</v>
      </c>
      <c r="D104" s="440">
        <v>3.7999999999999999E-2</v>
      </c>
      <c r="E104" s="440">
        <v>3.9366999999999999E-2</v>
      </c>
      <c r="F104" s="440">
        <v>4.0410000000000001E-2</v>
      </c>
      <c r="G104" s="440">
        <v>4.1471000000000001E-2</v>
      </c>
      <c r="H104" s="440">
        <v>7.6507000000000006E-2</v>
      </c>
      <c r="I104" s="440">
        <v>7.2470999999999994E-2</v>
      </c>
      <c r="J104" s="440">
        <v>7.3424000000000003E-2</v>
      </c>
      <c r="K104" s="440">
        <v>7.2287000000000004E-2</v>
      </c>
      <c r="L104" s="440">
        <v>4.011E-2</v>
      </c>
      <c r="M104" s="440">
        <v>4.0693E-2</v>
      </c>
      <c r="N104" s="440">
        <v>3.7767000000000002E-2</v>
      </c>
      <c r="O104" s="440">
        <f t="shared" si="114"/>
        <v>3.7731000000000001E-2</v>
      </c>
      <c r="P104" s="440">
        <f t="shared" si="106"/>
        <v>3.7999999999999999E-2</v>
      </c>
      <c r="Q104" s="440">
        <f t="shared" si="107"/>
        <v>3.9366999999999999E-2</v>
      </c>
      <c r="R104" s="440">
        <f t="shared" si="108"/>
        <v>4.0410000000000001E-2</v>
      </c>
      <c r="S104" s="440">
        <f t="shared" si="109"/>
        <v>4.1471000000000001E-2</v>
      </c>
      <c r="T104" s="493">
        <v>8.6664000000000005E-2</v>
      </c>
      <c r="U104" s="493">
        <v>8.3682000000000006E-2</v>
      </c>
      <c r="V104" s="493">
        <v>8.5294999999999996E-2</v>
      </c>
      <c r="W104" s="493">
        <v>8.4197999999999995E-2</v>
      </c>
      <c r="X104" s="493">
        <v>4.6477999999999998E-2</v>
      </c>
      <c r="Y104" s="493">
        <v>4.7128999999999997E-2</v>
      </c>
      <c r="Z104" s="493">
        <v>4.3395000000000003E-2</v>
      </c>
      <c r="AA104" s="493">
        <v>4.3159999999999997E-2</v>
      </c>
      <c r="AB104" s="493">
        <v>4.3653999999999998E-2</v>
      </c>
      <c r="AC104" s="493">
        <v>4.6134000000000001E-2</v>
      </c>
      <c r="AD104" s="493">
        <v>4.6808000000000002E-2</v>
      </c>
      <c r="AE104" s="493">
        <v>4.7559999999999998E-2</v>
      </c>
      <c r="AF104" s="493">
        <v>8.6664000000000005E-2</v>
      </c>
      <c r="AG104" s="493">
        <v>8.3682000000000006E-2</v>
      </c>
      <c r="AH104" s="493">
        <v>8.5294999999999996E-2</v>
      </c>
      <c r="AI104" s="493">
        <v>8.4197999999999995E-2</v>
      </c>
      <c r="AJ104" s="493">
        <v>4.6477999999999998E-2</v>
      </c>
      <c r="AK104" s="493">
        <v>4.7128999999999997E-2</v>
      </c>
      <c r="AL104" s="493">
        <v>4.3395000000000003E-2</v>
      </c>
      <c r="AM104" s="493">
        <f t="shared" si="110"/>
        <v>4.3159999999999997E-2</v>
      </c>
      <c r="AN104" s="493">
        <f t="shared" si="110"/>
        <v>4.3653999999999998E-2</v>
      </c>
      <c r="AO104" s="493">
        <f t="shared" si="110"/>
        <v>4.6134000000000001E-2</v>
      </c>
      <c r="AP104" s="493">
        <f t="shared" si="110"/>
        <v>4.6808000000000002E-2</v>
      </c>
      <c r="AQ104" s="493">
        <f t="shared" si="110"/>
        <v>4.7559999999999998E-2</v>
      </c>
      <c r="AR104" s="493">
        <f t="shared" si="110"/>
        <v>8.6664000000000005E-2</v>
      </c>
      <c r="AS104" s="493">
        <f t="shared" si="110"/>
        <v>8.3682000000000006E-2</v>
      </c>
      <c r="AT104" s="493">
        <f t="shared" si="110"/>
        <v>8.5294999999999996E-2</v>
      </c>
      <c r="AU104" s="493">
        <f t="shared" si="110"/>
        <v>8.4197999999999995E-2</v>
      </c>
      <c r="AV104" s="493">
        <f t="shared" si="110"/>
        <v>4.6477999999999998E-2</v>
      </c>
      <c r="AW104" s="493">
        <f t="shared" si="110"/>
        <v>4.7128999999999997E-2</v>
      </c>
      <c r="AX104" s="493">
        <f t="shared" si="110"/>
        <v>4.3395000000000003E-2</v>
      </c>
      <c r="AY104" s="493">
        <f t="shared" si="110"/>
        <v>4.3159999999999997E-2</v>
      </c>
      <c r="AZ104" s="493">
        <f t="shared" si="110"/>
        <v>4.3653999999999998E-2</v>
      </c>
      <c r="BA104" s="493">
        <f t="shared" si="110"/>
        <v>4.6134000000000001E-2</v>
      </c>
      <c r="BB104" s="493">
        <f t="shared" si="110"/>
        <v>4.6808000000000002E-2</v>
      </c>
      <c r="BC104" s="493">
        <f t="shared" si="111"/>
        <v>4.7559999999999998E-2</v>
      </c>
      <c r="BD104" s="493">
        <f t="shared" si="111"/>
        <v>8.6664000000000005E-2</v>
      </c>
      <c r="BE104" s="493">
        <f t="shared" si="111"/>
        <v>8.3682000000000006E-2</v>
      </c>
      <c r="BF104" s="493">
        <f t="shared" si="111"/>
        <v>8.5294999999999996E-2</v>
      </c>
      <c r="BG104" s="493">
        <f t="shared" si="111"/>
        <v>8.4197999999999995E-2</v>
      </c>
      <c r="BH104" s="493">
        <f t="shared" si="111"/>
        <v>4.6477999999999998E-2</v>
      </c>
      <c r="BI104" s="493">
        <f t="shared" si="111"/>
        <v>4.7128999999999997E-2</v>
      </c>
      <c r="BJ104" s="493">
        <f t="shared" si="111"/>
        <v>4.3395000000000003E-2</v>
      </c>
      <c r="BK104" s="493">
        <f t="shared" si="111"/>
        <v>4.3159999999999997E-2</v>
      </c>
      <c r="BL104" s="493">
        <f t="shared" si="111"/>
        <v>4.3653999999999998E-2</v>
      </c>
      <c r="BM104" s="493">
        <f t="shared" si="111"/>
        <v>4.6134000000000001E-2</v>
      </c>
      <c r="BN104" s="493">
        <f t="shared" si="111"/>
        <v>4.6808000000000002E-2</v>
      </c>
      <c r="BO104" s="493">
        <f t="shared" si="111"/>
        <v>4.7559999999999998E-2</v>
      </c>
      <c r="BP104" s="493">
        <f t="shared" si="111"/>
        <v>8.6664000000000005E-2</v>
      </c>
      <c r="BQ104" s="493">
        <f t="shared" si="111"/>
        <v>8.3682000000000006E-2</v>
      </c>
      <c r="BR104" s="493">
        <f t="shared" si="111"/>
        <v>8.5294999999999996E-2</v>
      </c>
      <c r="BS104" s="493">
        <f t="shared" si="112"/>
        <v>8.4197999999999995E-2</v>
      </c>
      <c r="BT104" s="493">
        <f t="shared" si="112"/>
        <v>4.6477999999999998E-2</v>
      </c>
      <c r="BU104" s="493">
        <f t="shared" si="112"/>
        <v>4.7128999999999997E-2</v>
      </c>
      <c r="BV104" s="493">
        <f t="shared" si="112"/>
        <v>4.3395000000000003E-2</v>
      </c>
      <c r="BW104" s="493">
        <f t="shared" si="112"/>
        <v>4.3159999999999997E-2</v>
      </c>
      <c r="BX104" s="493">
        <f t="shared" si="112"/>
        <v>4.3653999999999998E-2</v>
      </c>
      <c r="BY104" s="493">
        <f t="shared" si="112"/>
        <v>4.6134000000000001E-2</v>
      </c>
      <c r="BZ104" s="493">
        <f t="shared" si="112"/>
        <v>4.6808000000000002E-2</v>
      </c>
      <c r="CA104" s="493">
        <f t="shared" si="112"/>
        <v>4.7559999999999998E-2</v>
      </c>
      <c r="CB104" s="493">
        <f t="shared" si="112"/>
        <v>8.6664000000000005E-2</v>
      </c>
      <c r="CC104" s="493">
        <f t="shared" si="112"/>
        <v>8.3682000000000006E-2</v>
      </c>
      <c r="CD104" s="493">
        <f t="shared" si="112"/>
        <v>8.5294999999999996E-2</v>
      </c>
      <c r="CE104" s="493">
        <f t="shared" si="112"/>
        <v>8.4197999999999995E-2</v>
      </c>
      <c r="CF104" s="493">
        <f t="shared" si="112"/>
        <v>4.6477999999999998E-2</v>
      </c>
      <c r="CG104" s="493">
        <f t="shared" si="112"/>
        <v>4.7128999999999997E-2</v>
      </c>
      <c r="CH104" s="493">
        <f t="shared" si="112"/>
        <v>4.3395000000000003E-2</v>
      </c>
    </row>
    <row r="105" spans="1:86" s="110" customFormat="1" ht="15.75" thickBot="1" x14ac:dyDescent="0.3">
      <c r="A105" s="634"/>
      <c r="B105" s="91" t="str">
        <f t="shared" si="113"/>
        <v>Water Heating</v>
      </c>
      <c r="C105" s="438">
        <v>3.9265000000000001E-2</v>
      </c>
      <c r="D105" s="438">
        <v>4.0346E-2</v>
      </c>
      <c r="E105" s="438">
        <v>4.2657E-2</v>
      </c>
      <c r="F105" s="438">
        <v>4.4724E-2</v>
      </c>
      <c r="G105" s="438">
        <v>4.6117999999999999E-2</v>
      </c>
      <c r="H105" s="438">
        <v>8.8703000000000004E-2</v>
      </c>
      <c r="I105" s="438">
        <v>8.1969E-2</v>
      </c>
      <c r="J105" s="438">
        <v>8.4942000000000004E-2</v>
      </c>
      <c r="K105" s="438">
        <v>8.1456000000000001E-2</v>
      </c>
      <c r="L105" s="438">
        <v>4.4394999999999997E-2</v>
      </c>
      <c r="M105" s="438">
        <v>4.5121000000000001E-2</v>
      </c>
      <c r="N105" s="438">
        <v>4.0204999999999998E-2</v>
      </c>
      <c r="O105" s="438">
        <f t="shared" si="114"/>
        <v>3.9265000000000001E-2</v>
      </c>
      <c r="P105" s="438">
        <f t="shared" si="106"/>
        <v>4.0346E-2</v>
      </c>
      <c r="Q105" s="438">
        <f t="shared" si="107"/>
        <v>4.2657E-2</v>
      </c>
      <c r="R105" s="438">
        <f t="shared" si="108"/>
        <v>4.4724E-2</v>
      </c>
      <c r="S105" s="438">
        <f t="shared" si="109"/>
        <v>4.6117999999999999E-2</v>
      </c>
      <c r="T105" s="492">
        <v>0.10044500000000001</v>
      </c>
      <c r="U105" s="492">
        <v>9.4736000000000001E-2</v>
      </c>
      <c r="V105" s="492">
        <v>9.8522999999999999E-2</v>
      </c>
      <c r="W105" s="492">
        <v>9.5055000000000001E-2</v>
      </c>
      <c r="X105" s="492">
        <v>5.1507999999999998E-2</v>
      </c>
      <c r="Y105" s="492">
        <v>5.2333999999999999E-2</v>
      </c>
      <c r="Z105" s="492">
        <v>4.6092000000000001E-2</v>
      </c>
      <c r="AA105" s="492">
        <v>4.4920000000000002E-2</v>
      </c>
      <c r="AB105" s="492">
        <v>4.6327E-2</v>
      </c>
      <c r="AC105" s="492">
        <v>4.9966999999999998E-2</v>
      </c>
      <c r="AD105" s="492">
        <v>5.1763999999999998E-2</v>
      </c>
      <c r="AE105" s="492">
        <v>5.2845000000000003E-2</v>
      </c>
      <c r="AF105" s="492">
        <v>0.10044500000000001</v>
      </c>
      <c r="AG105" s="492">
        <v>9.4736000000000001E-2</v>
      </c>
      <c r="AH105" s="492">
        <v>9.8522999999999999E-2</v>
      </c>
      <c r="AI105" s="492">
        <v>9.5055000000000001E-2</v>
      </c>
      <c r="AJ105" s="492">
        <v>5.1507999999999998E-2</v>
      </c>
      <c r="AK105" s="492">
        <v>5.2333999999999999E-2</v>
      </c>
      <c r="AL105" s="492">
        <v>4.6092000000000001E-2</v>
      </c>
      <c r="AM105" s="492">
        <f t="shared" si="110"/>
        <v>4.4920000000000002E-2</v>
      </c>
      <c r="AN105" s="492">
        <f t="shared" si="110"/>
        <v>4.6327E-2</v>
      </c>
      <c r="AO105" s="492">
        <f t="shared" si="110"/>
        <v>4.9966999999999998E-2</v>
      </c>
      <c r="AP105" s="492">
        <f t="shared" si="110"/>
        <v>5.1763999999999998E-2</v>
      </c>
      <c r="AQ105" s="492">
        <f t="shared" si="110"/>
        <v>5.2845000000000003E-2</v>
      </c>
      <c r="AR105" s="492">
        <f t="shared" si="110"/>
        <v>0.10044500000000001</v>
      </c>
      <c r="AS105" s="492">
        <f t="shared" si="110"/>
        <v>9.4736000000000001E-2</v>
      </c>
      <c r="AT105" s="492">
        <f t="shared" si="110"/>
        <v>9.8522999999999999E-2</v>
      </c>
      <c r="AU105" s="492">
        <f t="shared" si="110"/>
        <v>9.5055000000000001E-2</v>
      </c>
      <c r="AV105" s="492">
        <f t="shared" si="110"/>
        <v>5.1507999999999998E-2</v>
      </c>
      <c r="AW105" s="492">
        <f t="shared" si="110"/>
        <v>5.2333999999999999E-2</v>
      </c>
      <c r="AX105" s="492">
        <f t="shared" si="110"/>
        <v>4.6092000000000001E-2</v>
      </c>
      <c r="AY105" s="492">
        <f t="shared" si="110"/>
        <v>4.4920000000000002E-2</v>
      </c>
      <c r="AZ105" s="492">
        <f t="shared" si="110"/>
        <v>4.6327E-2</v>
      </c>
      <c r="BA105" s="492">
        <f t="shared" si="110"/>
        <v>4.9966999999999998E-2</v>
      </c>
      <c r="BB105" s="492">
        <f t="shared" si="110"/>
        <v>5.1763999999999998E-2</v>
      </c>
      <c r="BC105" s="492">
        <f t="shared" si="111"/>
        <v>5.2845000000000003E-2</v>
      </c>
      <c r="BD105" s="492">
        <f t="shared" si="111"/>
        <v>0.10044500000000001</v>
      </c>
      <c r="BE105" s="492">
        <f t="shared" si="111"/>
        <v>9.4736000000000001E-2</v>
      </c>
      <c r="BF105" s="492">
        <f t="shared" si="111"/>
        <v>9.8522999999999999E-2</v>
      </c>
      <c r="BG105" s="492">
        <f t="shared" si="111"/>
        <v>9.5055000000000001E-2</v>
      </c>
      <c r="BH105" s="492">
        <f t="shared" si="111"/>
        <v>5.1507999999999998E-2</v>
      </c>
      <c r="BI105" s="492">
        <f t="shared" si="111"/>
        <v>5.2333999999999999E-2</v>
      </c>
      <c r="BJ105" s="492">
        <f t="shared" si="111"/>
        <v>4.6092000000000001E-2</v>
      </c>
      <c r="BK105" s="492">
        <f t="shared" si="111"/>
        <v>4.4920000000000002E-2</v>
      </c>
      <c r="BL105" s="492">
        <f t="shared" si="111"/>
        <v>4.6327E-2</v>
      </c>
      <c r="BM105" s="492">
        <f t="shared" si="111"/>
        <v>4.9966999999999998E-2</v>
      </c>
      <c r="BN105" s="492">
        <f t="shared" si="111"/>
        <v>5.1763999999999998E-2</v>
      </c>
      <c r="BO105" s="492">
        <f t="shared" si="111"/>
        <v>5.2845000000000003E-2</v>
      </c>
      <c r="BP105" s="492">
        <f t="shared" si="111"/>
        <v>0.10044500000000001</v>
      </c>
      <c r="BQ105" s="492">
        <f t="shared" si="111"/>
        <v>9.4736000000000001E-2</v>
      </c>
      <c r="BR105" s="492">
        <f t="shared" si="111"/>
        <v>9.8522999999999999E-2</v>
      </c>
      <c r="BS105" s="492">
        <f t="shared" si="112"/>
        <v>9.5055000000000001E-2</v>
      </c>
      <c r="BT105" s="492">
        <f t="shared" si="112"/>
        <v>5.1507999999999998E-2</v>
      </c>
      <c r="BU105" s="492">
        <f t="shared" si="112"/>
        <v>5.2333999999999999E-2</v>
      </c>
      <c r="BV105" s="492">
        <f t="shared" si="112"/>
        <v>4.6092000000000001E-2</v>
      </c>
      <c r="BW105" s="492">
        <f t="shared" si="112"/>
        <v>4.4920000000000002E-2</v>
      </c>
      <c r="BX105" s="492">
        <f t="shared" si="112"/>
        <v>4.6327E-2</v>
      </c>
      <c r="BY105" s="492">
        <f t="shared" si="112"/>
        <v>4.9966999999999998E-2</v>
      </c>
      <c r="BZ105" s="492">
        <f t="shared" si="112"/>
        <v>5.1763999999999998E-2</v>
      </c>
      <c r="CA105" s="492">
        <f t="shared" si="112"/>
        <v>5.2845000000000003E-2</v>
      </c>
      <c r="CB105" s="492">
        <f t="shared" si="112"/>
        <v>0.10044500000000001</v>
      </c>
      <c r="CC105" s="492">
        <f t="shared" si="112"/>
        <v>9.4736000000000001E-2</v>
      </c>
      <c r="CD105" s="492">
        <f t="shared" si="112"/>
        <v>9.8522999999999999E-2</v>
      </c>
      <c r="CE105" s="492">
        <f t="shared" si="112"/>
        <v>9.5055000000000001E-2</v>
      </c>
      <c r="CF105" s="492">
        <f t="shared" si="112"/>
        <v>5.1507999999999998E-2</v>
      </c>
      <c r="CG105" s="492">
        <f t="shared" si="112"/>
        <v>5.2333999999999999E-2</v>
      </c>
      <c r="CH105" s="492">
        <f t="shared" si="112"/>
        <v>4.6092000000000001E-2</v>
      </c>
    </row>
    <row r="106" spans="1:86" s="110" customFormat="1" x14ac:dyDescent="0.25">
      <c r="C106" s="433" t="s">
        <v>230</v>
      </c>
      <c r="T106" s="491" t="s">
        <v>259</v>
      </c>
    </row>
    <row r="107" spans="1:86" s="110" customFormat="1" hidden="1" x14ac:dyDescent="0.25">
      <c r="A107" s="619" t="s">
        <v>121</v>
      </c>
      <c r="B107" s="621" t="s">
        <v>122</v>
      </c>
      <c r="C107" s="622"/>
      <c r="D107" s="622"/>
      <c r="E107" s="622"/>
      <c r="F107" s="622"/>
      <c r="G107" s="622"/>
      <c r="H107" s="622"/>
      <c r="I107" s="622"/>
      <c r="J107" s="622"/>
      <c r="K107" s="622"/>
      <c r="L107" s="622"/>
      <c r="M107" s="622"/>
      <c r="N107" s="635"/>
      <c r="O107" s="621" t="s">
        <v>122</v>
      </c>
      <c r="P107" s="622"/>
      <c r="Q107" s="622"/>
      <c r="R107" s="622"/>
      <c r="S107" s="622"/>
      <c r="T107" s="622"/>
      <c r="U107" s="622"/>
      <c r="V107" s="622"/>
      <c r="W107" s="622"/>
      <c r="X107" s="622"/>
      <c r="Y107" s="622"/>
      <c r="Z107" s="622"/>
      <c r="AA107" s="621" t="s">
        <v>122</v>
      </c>
      <c r="AB107" s="622"/>
      <c r="AC107" s="622"/>
      <c r="AD107" s="622"/>
      <c r="AE107" s="622"/>
      <c r="AF107" s="622"/>
      <c r="AG107" s="622"/>
      <c r="AH107" s="622"/>
      <c r="AI107" s="622"/>
      <c r="AJ107" s="622"/>
      <c r="AK107" s="622"/>
      <c r="AL107" s="622"/>
      <c r="AM107" s="621" t="s">
        <v>122</v>
      </c>
      <c r="AN107" s="622"/>
      <c r="AO107" s="622"/>
      <c r="AP107" s="622"/>
      <c r="AQ107" s="622"/>
      <c r="AR107" s="622"/>
      <c r="AS107" s="622"/>
      <c r="AT107" s="622"/>
      <c r="AU107" s="622"/>
      <c r="AV107" s="622"/>
      <c r="AW107" s="622"/>
      <c r="AX107" s="622"/>
      <c r="AY107" s="621" t="s">
        <v>122</v>
      </c>
      <c r="AZ107" s="622"/>
      <c r="BA107" s="622"/>
      <c r="BB107" s="622"/>
      <c r="BC107" s="622"/>
      <c r="BD107" s="622"/>
      <c r="BE107" s="622"/>
      <c r="BF107" s="622"/>
      <c r="BG107" s="622"/>
      <c r="BH107" s="622"/>
      <c r="BI107" s="622"/>
      <c r="BJ107" s="622"/>
      <c r="BK107" s="621" t="s">
        <v>122</v>
      </c>
      <c r="BL107" s="622"/>
      <c r="BM107" s="622"/>
      <c r="BN107" s="622"/>
      <c r="BO107" s="622"/>
      <c r="BP107" s="622"/>
      <c r="BQ107" s="622"/>
      <c r="BR107" s="622"/>
      <c r="BS107" s="622"/>
      <c r="BT107" s="622"/>
      <c r="BU107" s="622"/>
      <c r="BV107" s="622"/>
      <c r="BW107" s="621" t="s">
        <v>122</v>
      </c>
      <c r="BX107" s="622"/>
      <c r="BY107" s="622"/>
      <c r="BZ107" s="622"/>
      <c r="CA107" s="622"/>
      <c r="CB107" s="622"/>
      <c r="CC107" s="622"/>
      <c r="CD107" s="622"/>
      <c r="CE107" s="622"/>
      <c r="CF107" s="622"/>
      <c r="CG107" s="622"/>
      <c r="CH107" s="636"/>
    </row>
    <row r="108" spans="1:86" s="110" customFormat="1" ht="15.75" hidden="1" thickBot="1" x14ac:dyDescent="0.3">
      <c r="A108" s="620"/>
      <c r="B108" s="625" t="s">
        <v>250</v>
      </c>
      <c r="C108" s="626"/>
      <c r="D108" s="626"/>
      <c r="E108" s="626"/>
      <c r="F108" s="626"/>
      <c r="G108" s="626"/>
      <c r="H108" s="626"/>
      <c r="I108" s="626"/>
      <c r="J108" s="626"/>
      <c r="K108" s="626"/>
      <c r="L108" s="626"/>
      <c r="M108" s="626"/>
      <c r="N108" s="637"/>
      <c r="O108" s="625" t="s">
        <v>250</v>
      </c>
      <c r="P108" s="626"/>
      <c r="Q108" s="626"/>
      <c r="R108" s="626"/>
      <c r="S108" s="626"/>
      <c r="T108" s="626"/>
      <c r="U108" s="626"/>
      <c r="V108" s="626"/>
      <c r="W108" s="626"/>
      <c r="X108" s="626"/>
      <c r="Y108" s="626"/>
      <c r="Z108" s="626"/>
      <c r="AA108" s="625" t="s">
        <v>250</v>
      </c>
      <c r="AB108" s="626"/>
      <c r="AC108" s="626"/>
      <c r="AD108" s="626"/>
      <c r="AE108" s="626"/>
      <c r="AF108" s="626"/>
      <c r="AG108" s="626"/>
      <c r="AH108" s="626"/>
      <c r="AI108" s="626"/>
      <c r="AJ108" s="626"/>
      <c r="AK108" s="626"/>
      <c r="AL108" s="626"/>
      <c r="AM108" s="625" t="s">
        <v>123</v>
      </c>
      <c r="AN108" s="626"/>
      <c r="AO108" s="626"/>
      <c r="AP108" s="626"/>
      <c r="AQ108" s="626"/>
      <c r="AR108" s="626"/>
      <c r="AS108" s="626"/>
      <c r="AT108" s="626"/>
      <c r="AU108" s="626"/>
      <c r="AV108" s="626"/>
      <c r="AW108" s="626"/>
      <c r="AX108" s="626"/>
      <c r="AY108" s="625" t="s">
        <v>250</v>
      </c>
      <c r="AZ108" s="626"/>
      <c r="BA108" s="626"/>
      <c r="BB108" s="626"/>
      <c r="BC108" s="626"/>
      <c r="BD108" s="626"/>
      <c r="BE108" s="626"/>
      <c r="BF108" s="626"/>
      <c r="BG108" s="626"/>
      <c r="BH108" s="626"/>
      <c r="BI108" s="626"/>
      <c r="BJ108" s="626"/>
      <c r="BK108" s="625" t="s">
        <v>250</v>
      </c>
      <c r="BL108" s="626"/>
      <c r="BM108" s="626"/>
      <c r="BN108" s="626"/>
      <c r="BO108" s="626"/>
      <c r="BP108" s="626"/>
      <c r="BQ108" s="626"/>
      <c r="BR108" s="626"/>
      <c r="BS108" s="626"/>
      <c r="BT108" s="626"/>
      <c r="BU108" s="626"/>
      <c r="BV108" s="626"/>
      <c r="BW108" s="625" t="s">
        <v>250</v>
      </c>
      <c r="BX108" s="626"/>
      <c r="BY108" s="626"/>
      <c r="BZ108" s="626"/>
      <c r="CA108" s="626"/>
      <c r="CB108" s="626"/>
      <c r="CC108" s="626"/>
      <c r="CD108" s="626"/>
      <c r="CE108" s="626"/>
      <c r="CF108" s="626"/>
      <c r="CG108" s="626"/>
      <c r="CH108" s="626"/>
    </row>
    <row r="109" spans="1:86" s="110" customFormat="1" ht="16.5" hidden="1" thickBot="1" x14ac:dyDescent="0.3">
      <c r="A109" s="616"/>
      <c r="B109" s="271" t="s">
        <v>143</v>
      </c>
      <c r="C109" s="162">
        <f>C$4</f>
        <v>45292</v>
      </c>
      <c r="D109" s="162">
        <f t="shared" ref="D109:BO109" si="115">D$4</f>
        <v>45323</v>
      </c>
      <c r="E109" s="162">
        <f t="shared" si="115"/>
        <v>45352</v>
      </c>
      <c r="F109" s="162">
        <f t="shared" si="115"/>
        <v>45383</v>
      </c>
      <c r="G109" s="162">
        <f t="shared" si="115"/>
        <v>45413</v>
      </c>
      <c r="H109" s="162">
        <f t="shared" si="115"/>
        <v>45444</v>
      </c>
      <c r="I109" s="162">
        <f t="shared" si="115"/>
        <v>45474</v>
      </c>
      <c r="J109" s="162">
        <f t="shared" si="115"/>
        <v>45505</v>
      </c>
      <c r="K109" s="162">
        <f t="shared" si="115"/>
        <v>45536</v>
      </c>
      <c r="L109" s="162">
        <f t="shared" si="115"/>
        <v>45566</v>
      </c>
      <c r="M109" s="162">
        <f t="shared" si="115"/>
        <v>45597</v>
      </c>
      <c r="N109" s="162">
        <f t="shared" si="115"/>
        <v>45627</v>
      </c>
      <c r="O109" s="162">
        <f t="shared" si="115"/>
        <v>45658</v>
      </c>
      <c r="P109" s="162">
        <f t="shared" si="115"/>
        <v>45689</v>
      </c>
      <c r="Q109" s="162">
        <f t="shared" si="115"/>
        <v>45717</v>
      </c>
      <c r="R109" s="162">
        <f t="shared" si="115"/>
        <v>45748</v>
      </c>
      <c r="S109" s="162">
        <f t="shared" si="115"/>
        <v>45778</v>
      </c>
      <c r="T109" s="162">
        <f t="shared" si="115"/>
        <v>45809</v>
      </c>
      <c r="U109" s="162">
        <f t="shared" si="115"/>
        <v>45839</v>
      </c>
      <c r="V109" s="162">
        <f t="shared" si="115"/>
        <v>45870</v>
      </c>
      <c r="W109" s="162">
        <f t="shared" si="115"/>
        <v>45901</v>
      </c>
      <c r="X109" s="162">
        <f t="shared" si="115"/>
        <v>45931</v>
      </c>
      <c r="Y109" s="162">
        <f t="shared" si="115"/>
        <v>45962</v>
      </c>
      <c r="Z109" s="162">
        <f t="shared" si="115"/>
        <v>45992</v>
      </c>
      <c r="AA109" s="162">
        <f t="shared" si="115"/>
        <v>46023</v>
      </c>
      <c r="AB109" s="162">
        <f t="shared" si="115"/>
        <v>46054</v>
      </c>
      <c r="AC109" s="162">
        <f t="shared" si="115"/>
        <v>46082</v>
      </c>
      <c r="AD109" s="162">
        <f t="shared" si="115"/>
        <v>46113</v>
      </c>
      <c r="AE109" s="162">
        <f t="shared" si="115"/>
        <v>46143</v>
      </c>
      <c r="AF109" s="162">
        <f t="shared" si="115"/>
        <v>46174</v>
      </c>
      <c r="AG109" s="162">
        <f t="shared" si="115"/>
        <v>46204</v>
      </c>
      <c r="AH109" s="162">
        <f t="shared" si="115"/>
        <v>46235</v>
      </c>
      <c r="AI109" s="162">
        <f t="shared" si="115"/>
        <v>46266</v>
      </c>
      <c r="AJ109" s="162">
        <f t="shared" si="115"/>
        <v>46296</v>
      </c>
      <c r="AK109" s="162">
        <f t="shared" si="115"/>
        <v>46327</v>
      </c>
      <c r="AL109" s="162">
        <f t="shared" si="115"/>
        <v>46357</v>
      </c>
      <c r="AM109" s="162">
        <f t="shared" si="115"/>
        <v>46388</v>
      </c>
      <c r="AN109" s="162">
        <f t="shared" si="115"/>
        <v>46419</v>
      </c>
      <c r="AO109" s="162">
        <f t="shared" si="115"/>
        <v>46447</v>
      </c>
      <c r="AP109" s="162">
        <f t="shared" si="115"/>
        <v>46478</v>
      </c>
      <c r="AQ109" s="162">
        <f t="shared" si="115"/>
        <v>46508</v>
      </c>
      <c r="AR109" s="162">
        <f t="shared" si="115"/>
        <v>46539</v>
      </c>
      <c r="AS109" s="162">
        <f t="shared" si="115"/>
        <v>46569</v>
      </c>
      <c r="AT109" s="162">
        <f t="shared" si="115"/>
        <v>46600</v>
      </c>
      <c r="AU109" s="162">
        <f t="shared" si="115"/>
        <v>46631</v>
      </c>
      <c r="AV109" s="162">
        <f t="shared" si="115"/>
        <v>46661</v>
      </c>
      <c r="AW109" s="162">
        <f t="shared" si="115"/>
        <v>46692</v>
      </c>
      <c r="AX109" s="162">
        <f t="shared" si="115"/>
        <v>46722</v>
      </c>
      <c r="AY109" s="162">
        <f t="shared" si="115"/>
        <v>46753</v>
      </c>
      <c r="AZ109" s="162">
        <f t="shared" si="115"/>
        <v>46784</v>
      </c>
      <c r="BA109" s="162">
        <f t="shared" si="115"/>
        <v>46813</v>
      </c>
      <c r="BB109" s="162">
        <f t="shared" si="115"/>
        <v>46844</v>
      </c>
      <c r="BC109" s="162">
        <f t="shared" si="115"/>
        <v>46874</v>
      </c>
      <c r="BD109" s="162">
        <f t="shared" si="115"/>
        <v>46905</v>
      </c>
      <c r="BE109" s="162">
        <f t="shared" si="115"/>
        <v>46935</v>
      </c>
      <c r="BF109" s="162">
        <f t="shared" si="115"/>
        <v>46966</v>
      </c>
      <c r="BG109" s="162">
        <f t="shared" si="115"/>
        <v>46997</v>
      </c>
      <c r="BH109" s="162">
        <f t="shared" si="115"/>
        <v>47027</v>
      </c>
      <c r="BI109" s="162">
        <f t="shared" si="115"/>
        <v>47058</v>
      </c>
      <c r="BJ109" s="162">
        <f t="shared" si="115"/>
        <v>47088</v>
      </c>
      <c r="BK109" s="162">
        <f t="shared" si="115"/>
        <v>47119</v>
      </c>
      <c r="BL109" s="162">
        <f t="shared" si="115"/>
        <v>47150</v>
      </c>
      <c r="BM109" s="162">
        <f t="shared" si="115"/>
        <v>47178</v>
      </c>
      <c r="BN109" s="162">
        <f t="shared" si="115"/>
        <v>47209</v>
      </c>
      <c r="BO109" s="162">
        <f t="shared" si="115"/>
        <v>47239</v>
      </c>
      <c r="BP109" s="162">
        <f t="shared" ref="BP109:CH109" si="116">BP$4</f>
        <v>47270</v>
      </c>
      <c r="BQ109" s="162">
        <f t="shared" si="116"/>
        <v>47300</v>
      </c>
      <c r="BR109" s="162">
        <f t="shared" si="116"/>
        <v>47331</v>
      </c>
      <c r="BS109" s="162">
        <f t="shared" si="116"/>
        <v>47362</v>
      </c>
      <c r="BT109" s="162">
        <f t="shared" si="116"/>
        <v>47392</v>
      </c>
      <c r="BU109" s="162">
        <f t="shared" si="116"/>
        <v>47423</v>
      </c>
      <c r="BV109" s="162">
        <f t="shared" si="116"/>
        <v>47453</v>
      </c>
      <c r="BW109" s="162">
        <f t="shared" si="116"/>
        <v>47484</v>
      </c>
      <c r="BX109" s="162">
        <f t="shared" si="116"/>
        <v>47515</v>
      </c>
      <c r="BY109" s="162">
        <f t="shared" si="116"/>
        <v>47543</v>
      </c>
      <c r="BZ109" s="162">
        <f t="shared" si="116"/>
        <v>47574</v>
      </c>
      <c r="CA109" s="162">
        <f t="shared" si="116"/>
        <v>47604</v>
      </c>
      <c r="CB109" s="162">
        <f t="shared" si="116"/>
        <v>47635</v>
      </c>
      <c r="CC109" s="162">
        <f t="shared" si="116"/>
        <v>47665</v>
      </c>
      <c r="CD109" s="162">
        <f t="shared" si="116"/>
        <v>47696</v>
      </c>
      <c r="CE109" s="162">
        <f t="shared" si="116"/>
        <v>47727</v>
      </c>
      <c r="CF109" s="162">
        <f t="shared" si="116"/>
        <v>47757</v>
      </c>
      <c r="CG109" s="162">
        <f t="shared" si="116"/>
        <v>47788</v>
      </c>
      <c r="CH109" s="163">
        <f t="shared" si="116"/>
        <v>47818</v>
      </c>
    </row>
    <row r="110" spans="1:86" s="110" customFormat="1" hidden="1" x14ac:dyDescent="0.25">
      <c r="A110" s="616"/>
      <c r="B110" s="270" t="s">
        <v>20</v>
      </c>
      <c r="C110" s="453">
        <v>3.7309360712313777E-2</v>
      </c>
      <c r="D110" s="453">
        <v>3.7592595090519432E-2</v>
      </c>
      <c r="E110" s="453">
        <v>3.790549063990227E-2</v>
      </c>
      <c r="F110" s="453">
        <v>3.8795312696370085E-2</v>
      </c>
      <c r="G110" s="453">
        <v>4.0256529624143049E-2</v>
      </c>
      <c r="H110" s="453">
        <v>7.0755895095357096E-2</v>
      </c>
      <c r="I110" s="453">
        <v>6.7753562472526563E-2</v>
      </c>
      <c r="J110" s="453">
        <v>6.823915742998507E-2</v>
      </c>
      <c r="K110" s="453">
        <v>6.7525399252015297E-2</v>
      </c>
      <c r="L110" s="453">
        <v>3.9063382109163408E-2</v>
      </c>
      <c r="M110" s="453">
        <v>3.9553696920511257E-2</v>
      </c>
      <c r="N110" s="453">
        <v>3.7562326323709046E-2</v>
      </c>
      <c r="O110" s="453">
        <f>C110</f>
        <v>3.7309360712313777E-2</v>
      </c>
      <c r="P110" s="453">
        <f t="shared" ref="P110:P122" si="117">D110</f>
        <v>3.7592595090519432E-2</v>
      </c>
      <c r="Q110" s="453">
        <f t="shared" ref="Q110:Q122" si="118">E110</f>
        <v>3.790549063990227E-2</v>
      </c>
      <c r="R110" s="453">
        <f t="shared" ref="R110:R122" si="119">F110</f>
        <v>3.8795312696370085E-2</v>
      </c>
      <c r="S110" s="453">
        <f t="shared" ref="S110:S122" si="120">G110</f>
        <v>4.0256529624143049E-2</v>
      </c>
      <c r="T110" s="497">
        <v>7.9510077581870273E-2</v>
      </c>
      <c r="U110" s="497">
        <v>7.7383542180068696E-2</v>
      </c>
      <c r="V110" s="497">
        <v>7.8313464599173391E-2</v>
      </c>
      <c r="W110" s="497">
        <v>7.7649369252783984E-2</v>
      </c>
      <c r="X110" s="497">
        <v>4.4937306579294942E-2</v>
      </c>
      <c r="Y110" s="497">
        <v>4.5437401042652557E-2</v>
      </c>
      <c r="Z110" s="497">
        <v>4.289506132791146E-2</v>
      </c>
      <c r="AA110" s="497">
        <v>4.2401976122032031E-2</v>
      </c>
      <c r="AB110" s="497">
        <v>4.2918767292986895E-2</v>
      </c>
      <c r="AC110" s="497">
        <v>4.4038735465077361E-2</v>
      </c>
      <c r="AD110" s="497">
        <v>4.469091762017955E-2</v>
      </c>
      <c r="AE110" s="497">
        <v>4.5890958187531021E-2</v>
      </c>
      <c r="AF110" s="497">
        <v>7.9510077581870273E-2</v>
      </c>
      <c r="AG110" s="497">
        <v>7.7383542180068696E-2</v>
      </c>
      <c r="AH110" s="497">
        <v>7.8313464599173391E-2</v>
      </c>
      <c r="AI110" s="497">
        <v>7.7649369252783984E-2</v>
      </c>
      <c r="AJ110" s="497">
        <v>4.4937306579294942E-2</v>
      </c>
      <c r="AK110" s="497">
        <v>4.5437401042652557E-2</v>
      </c>
      <c r="AL110" s="497">
        <v>4.289506132791146E-2</v>
      </c>
      <c r="AM110" s="497">
        <f t="shared" ref="AM110:BB122" si="121">AA110</f>
        <v>4.2401976122032031E-2</v>
      </c>
      <c r="AN110" s="497">
        <f t="shared" si="121"/>
        <v>4.2918767292986895E-2</v>
      </c>
      <c r="AO110" s="497">
        <f t="shared" si="121"/>
        <v>4.4038735465077361E-2</v>
      </c>
      <c r="AP110" s="497">
        <f t="shared" si="121"/>
        <v>4.469091762017955E-2</v>
      </c>
      <c r="AQ110" s="497">
        <f t="shared" si="121"/>
        <v>4.5890958187531021E-2</v>
      </c>
      <c r="AR110" s="497">
        <f t="shared" si="121"/>
        <v>7.9510077581870273E-2</v>
      </c>
      <c r="AS110" s="497">
        <f t="shared" si="121"/>
        <v>7.7383542180068696E-2</v>
      </c>
      <c r="AT110" s="497">
        <f t="shared" si="121"/>
        <v>7.8313464599173391E-2</v>
      </c>
      <c r="AU110" s="497">
        <f t="shared" si="121"/>
        <v>7.7649369252783984E-2</v>
      </c>
      <c r="AV110" s="497">
        <f t="shared" si="121"/>
        <v>4.4937306579294942E-2</v>
      </c>
      <c r="AW110" s="497">
        <f t="shared" si="121"/>
        <v>4.5437401042652557E-2</v>
      </c>
      <c r="AX110" s="497">
        <f t="shared" si="121"/>
        <v>4.289506132791146E-2</v>
      </c>
      <c r="AY110" s="497">
        <f t="shared" si="121"/>
        <v>4.2401976122032031E-2</v>
      </c>
      <c r="AZ110" s="497">
        <f t="shared" si="121"/>
        <v>4.2918767292986895E-2</v>
      </c>
      <c r="BA110" s="497">
        <f t="shared" si="121"/>
        <v>4.4038735465077361E-2</v>
      </c>
      <c r="BB110" s="497">
        <f t="shared" si="121"/>
        <v>4.469091762017955E-2</v>
      </c>
      <c r="BC110" s="497">
        <f t="shared" ref="BC110:BR122" si="122">AQ110</f>
        <v>4.5890958187531021E-2</v>
      </c>
      <c r="BD110" s="497">
        <f t="shared" si="122"/>
        <v>7.9510077581870273E-2</v>
      </c>
      <c r="BE110" s="497">
        <f t="shared" si="122"/>
        <v>7.7383542180068696E-2</v>
      </c>
      <c r="BF110" s="497">
        <f t="shared" si="122"/>
        <v>7.8313464599173391E-2</v>
      </c>
      <c r="BG110" s="497">
        <f t="shared" si="122"/>
        <v>7.7649369252783984E-2</v>
      </c>
      <c r="BH110" s="497">
        <f t="shared" si="122"/>
        <v>4.4937306579294942E-2</v>
      </c>
      <c r="BI110" s="497">
        <f t="shared" si="122"/>
        <v>4.5437401042652557E-2</v>
      </c>
      <c r="BJ110" s="497">
        <f t="shared" si="122"/>
        <v>4.289506132791146E-2</v>
      </c>
      <c r="BK110" s="497">
        <f t="shared" si="122"/>
        <v>4.2401976122032031E-2</v>
      </c>
      <c r="BL110" s="497">
        <f t="shared" si="122"/>
        <v>4.2918767292986895E-2</v>
      </c>
      <c r="BM110" s="497">
        <f t="shared" si="122"/>
        <v>4.4038735465077361E-2</v>
      </c>
      <c r="BN110" s="497">
        <f t="shared" si="122"/>
        <v>4.469091762017955E-2</v>
      </c>
      <c r="BO110" s="497">
        <f t="shared" si="122"/>
        <v>4.5890958187531021E-2</v>
      </c>
      <c r="BP110" s="497">
        <f t="shared" si="122"/>
        <v>7.9510077581870273E-2</v>
      </c>
      <c r="BQ110" s="497">
        <f t="shared" si="122"/>
        <v>7.7383542180068696E-2</v>
      </c>
      <c r="BR110" s="497">
        <f t="shared" si="122"/>
        <v>7.8313464599173391E-2</v>
      </c>
      <c r="BS110" s="497">
        <f t="shared" ref="BS110:CH122" si="123">BG110</f>
        <v>7.7649369252783984E-2</v>
      </c>
      <c r="BT110" s="497">
        <f t="shared" si="123"/>
        <v>4.4937306579294942E-2</v>
      </c>
      <c r="BU110" s="497">
        <f t="shared" si="123"/>
        <v>4.5437401042652557E-2</v>
      </c>
      <c r="BV110" s="497">
        <f t="shared" si="123"/>
        <v>4.289506132791146E-2</v>
      </c>
      <c r="BW110" s="497">
        <f t="shared" si="123"/>
        <v>4.2401976122032031E-2</v>
      </c>
      <c r="BX110" s="497">
        <f t="shared" si="123"/>
        <v>4.2918767292986895E-2</v>
      </c>
      <c r="BY110" s="497">
        <f t="shared" si="123"/>
        <v>4.4038735465077361E-2</v>
      </c>
      <c r="BZ110" s="497">
        <f t="shared" si="123"/>
        <v>4.469091762017955E-2</v>
      </c>
      <c r="CA110" s="497">
        <f t="shared" si="123"/>
        <v>4.5890958187531021E-2</v>
      </c>
      <c r="CB110" s="497">
        <f t="shared" si="123"/>
        <v>7.9510077581870273E-2</v>
      </c>
      <c r="CC110" s="497">
        <f t="shared" si="123"/>
        <v>7.7383542180068696E-2</v>
      </c>
      <c r="CD110" s="497">
        <f t="shared" si="123"/>
        <v>7.8313464599173391E-2</v>
      </c>
      <c r="CE110" s="497">
        <f t="shared" si="123"/>
        <v>7.7649369252783984E-2</v>
      </c>
      <c r="CF110" s="497">
        <f t="shared" si="123"/>
        <v>4.4937306579294942E-2</v>
      </c>
      <c r="CG110" s="497">
        <f t="shared" si="123"/>
        <v>4.5437401042652557E-2</v>
      </c>
      <c r="CH110" s="497">
        <f t="shared" si="123"/>
        <v>4.289506132791146E-2</v>
      </c>
    </row>
    <row r="111" spans="1:86" s="110" customFormat="1" hidden="1" x14ac:dyDescent="0.25">
      <c r="A111" s="616"/>
      <c r="B111" s="270" t="s">
        <v>0</v>
      </c>
      <c r="C111" s="453">
        <v>4.2520723114963382E-2</v>
      </c>
      <c r="D111" s="453">
        <v>4.1743510531885644E-2</v>
      </c>
      <c r="E111" s="453">
        <v>4.2304659778201283E-2</v>
      </c>
      <c r="F111" s="453">
        <v>4.1033300936625446E-2</v>
      </c>
      <c r="G111" s="453">
        <v>4.5919524731222877E-2</v>
      </c>
      <c r="H111" s="453">
        <v>8.828635664133308E-2</v>
      </c>
      <c r="I111" s="453">
        <v>8.0635132489662531E-2</v>
      </c>
      <c r="J111" s="453">
        <v>8.4009606331493389E-2</v>
      </c>
      <c r="K111" s="453">
        <v>8.5745407007655414E-2</v>
      </c>
      <c r="L111" s="453">
        <v>4.4458666257811495E-2</v>
      </c>
      <c r="M111" s="453">
        <v>4.3145560230729206E-2</v>
      </c>
      <c r="N111" s="453">
        <v>4.1885704303761657E-2</v>
      </c>
      <c r="O111" s="453">
        <f t="shared" ref="O111:O122" si="124">C111</f>
        <v>4.2520723114963382E-2</v>
      </c>
      <c r="P111" s="453">
        <f t="shared" si="117"/>
        <v>4.1743510531885644E-2</v>
      </c>
      <c r="Q111" s="453">
        <f t="shared" si="118"/>
        <v>4.2304659778201283E-2</v>
      </c>
      <c r="R111" s="453">
        <f t="shared" si="119"/>
        <v>4.1033300936625446E-2</v>
      </c>
      <c r="S111" s="453">
        <f t="shared" si="120"/>
        <v>4.5919524731222877E-2</v>
      </c>
      <c r="T111" s="497">
        <v>9.8910563784186292E-2</v>
      </c>
      <c r="U111" s="497">
        <v>9.195555657538336E-2</v>
      </c>
      <c r="V111" s="497">
        <v>9.5777195178819052E-2</v>
      </c>
      <c r="W111" s="497">
        <v>9.8553157711066083E-2</v>
      </c>
      <c r="X111" s="497">
        <v>5.1290569397417891E-2</v>
      </c>
      <c r="Y111" s="497">
        <v>4.9265793892428474E-2</v>
      </c>
      <c r="Z111" s="497">
        <v>4.7761935328408042E-2</v>
      </c>
      <c r="AA111" s="497">
        <v>4.8052370654002127E-2</v>
      </c>
      <c r="AB111" s="497">
        <v>4.7834360169005517E-2</v>
      </c>
      <c r="AC111" s="497">
        <v>4.9115068720552366E-2</v>
      </c>
      <c r="AD111" s="497">
        <v>4.7845235477833134E-2</v>
      </c>
      <c r="AE111" s="497">
        <v>5.2141026777590402E-2</v>
      </c>
      <c r="AF111" s="497">
        <v>9.8910563784186292E-2</v>
      </c>
      <c r="AG111" s="497">
        <v>9.195555657538336E-2</v>
      </c>
      <c r="AH111" s="497">
        <v>9.5777195178819052E-2</v>
      </c>
      <c r="AI111" s="497">
        <v>9.8553157711066083E-2</v>
      </c>
      <c r="AJ111" s="497">
        <v>5.1290569397417891E-2</v>
      </c>
      <c r="AK111" s="497">
        <v>4.9265793892428474E-2</v>
      </c>
      <c r="AL111" s="497">
        <v>4.7761935328408042E-2</v>
      </c>
      <c r="AM111" s="497">
        <f t="shared" si="121"/>
        <v>4.8052370654002127E-2</v>
      </c>
      <c r="AN111" s="497">
        <f t="shared" si="121"/>
        <v>4.7834360169005517E-2</v>
      </c>
      <c r="AO111" s="497">
        <f t="shared" si="121"/>
        <v>4.9115068720552366E-2</v>
      </c>
      <c r="AP111" s="497">
        <f t="shared" si="121"/>
        <v>4.7845235477833134E-2</v>
      </c>
      <c r="AQ111" s="497">
        <f t="shared" si="121"/>
        <v>5.2141026777590402E-2</v>
      </c>
      <c r="AR111" s="497">
        <f t="shared" si="121"/>
        <v>9.8910563784186292E-2</v>
      </c>
      <c r="AS111" s="497">
        <f t="shared" si="121"/>
        <v>9.195555657538336E-2</v>
      </c>
      <c r="AT111" s="497">
        <f t="shared" si="121"/>
        <v>9.5777195178819052E-2</v>
      </c>
      <c r="AU111" s="497">
        <f t="shared" si="121"/>
        <v>9.8553157711066083E-2</v>
      </c>
      <c r="AV111" s="497">
        <f t="shared" si="121"/>
        <v>5.1290569397417891E-2</v>
      </c>
      <c r="AW111" s="497">
        <f t="shared" si="121"/>
        <v>4.9265793892428474E-2</v>
      </c>
      <c r="AX111" s="497">
        <f t="shared" si="121"/>
        <v>4.7761935328408042E-2</v>
      </c>
      <c r="AY111" s="497">
        <f t="shared" si="121"/>
        <v>4.8052370654002127E-2</v>
      </c>
      <c r="AZ111" s="497">
        <f t="shared" si="121"/>
        <v>4.7834360169005517E-2</v>
      </c>
      <c r="BA111" s="497">
        <f t="shared" si="121"/>
        <v>4.9115068720552366E-2</v>
      </c>
      <c r="BB111" s="497">
        <f t="shared" si="121"/>
        <v>4.7845235477833134E-2</v>
      </c>
      <c r="BC111" s="497">
        <f t="shared" si="122"/>
        <v>5.2141026777590402E-2</v>
      </c>
      <c r="BD111" s="497">
        <f t="shared" si="122"/>
        <v>9.8910563784186292E-2</v>
      </c>
      <c r="BE111" s="497">
        <f t="shared" si="122"/>
        <v>9.195555657538336E-2</v>
      </c>
      <c r="BF111" s="497">
        <f t="shared" si="122"/>
        <v>9.5777195178819052E-2</v>
      </c>
      <c r="BG111" s="497">
        <f t="shared" si="122"/>
        <v>9.8553157711066083E-2</v>
      </c>
      <c r="BH111" s="497">
        <f t="shared" si="122"/>
        <v>5.1290569397417891E-2</v>
      </c>
      <c r="BI111" s="497">
        <f t="shared" si="122"/>
        <v>4.9265793892428474E-2</v>
      </c>
      <c r="BJ111" s="497">
        <f t="shared" si="122"/>
        <v>4.7761935328408042E-2</v>
      </c>
      <c r="BK111" s="497">
        <f t="shared" si="122"/>
        <v>4.8052370654002127E-2</v>
      </c>
      <c r="BL111" s="497">
        <f t="shared" si="122"/>
        <v>4.7834360169005517E-2</v>
      </c>
      <c r="BM111" s="497">
        <f t="shared" si="122"/>
        <v>4.9115068720552366E-2</v>
      </c>
      <c r="BN111" s="497">
        <f t="shared" si="122"/>
        <v>4.7845235477833134E-2</v>
      </c>
      <c r="BO111" s="497">
        <f t="shared" si="122"/>
        <v>5.2141026777590402E-2</v>
      </c>
      <c r="BP111" s="497">
        <f t="shared" si="122"/>
        <v>9.8910563784186292E-2</v>
      </c>
      <c r="BQ111" s="497">
        <f t="shared" si="122"/>
        <v>9.195555657538336E-2</v>
      </c>
      <c r="BR111" s="497">
        <f t="shared" si="122"/>
        <v>9.5777195178819052E-2</v>
      </c>
      <c r="BS111" s="497">
        <f t="shared" si="123"/>
        <v>9.8553157711066083E-2</v>
      </c>
      <c r="BT111" s="497">
        <f t="shared" si="123"/>
        <v>5.1290569397417891E-2</v>
      </c>
      <c r="BU111" s="497">
        <f t="shared" si="123"/>
        <v>4.9265793892428474E-2</v>
      </c>
      <c r="BV111" s="497">
        <f t="shared" si="123"/>
        <v>4.7761935328408042E-2</v>
      </c>
      <c r="BW111" s="497">
        <f t="shared" si="123"/>
        <v>4.8052370654002127E-2</v>
      </c>
      <c r="BX111" s="497">
        <f t="shared" si="123"/>
        <v>4.7834360169005517E-2</v>
      </c>
      <c r="BY111" s="497">
        <f t="shared" si="123"/>
        <v>4.9115068720552366E-2</v>
      </c>
      <c r="BZ111" s="497">
        <f t="shared" si="123"/>
        <v>4.7845235477833134E-2</v>
      </c>
      <c r="CA111" s="497">
        <f t="shared" si="123"/>
        <v>5.2141026777590402E-2</v>
      </c>
      <c r="CB111" s="497">
        <f t="shared" si="123"/>
        <v>9.8910563784186292E-2</v>
      </c>
      <c r="CC111" s="497">
        <f t="shared" si="123"/>
        <v>9.195555657538336E-2</v>
      </c>
      <c r="CD111" s="497">
        <f t="shared" si="123"/>
        <v>9.5777195178819052E-2</v>
      </c>
      <c r="CE111" s="497">
        <f t="shared" si="123"/>
        <v>9.8553157711066083E-2</v>
      </c>
      <c r="CF111" s="497">
        <f t="shared" si="123"/>
        <v>5.1290569397417891E-2</v>
      </c>
      <c r="CG111" s="497">
        <f t="shared" si="123"/>
        <v>4.9265793892428474E-2</v>
      </c>
      <c r="CH111" s="497">
        <f t="shared" si="123"/>
        <v>4.7761935328408042E-2</v>
      </c>
    </row>
    <row r="112" spans="1:86" s="110" customFormat="1" hidden="1" x14ac:dyDescent="0.25">
      <c r="A112" s="616"/>
      <c r="B112" s="270" t="s">
        <v>21</v>
      </c>
      <c r="C112" s="453">
        <v>3.812480333592938E-2</v>
      </c>
      <c r="D112" s="453">
        <v>3.863584650399525E-2</v>
      </c>
      <c r="E112" s="453">
        <v>4.0110968412696429E-2</v>
      </c>
      <c r="F112" s="453">
        <v>4.1692552246356249E-2</v>
      </c>
      <c r="G112" s="453">
        <v>4.2574877465881671E-2</v>
      </c>
      <c r="H112" s="453">
        <v>7.6182846728634554E-2</v>
      </c>
      <c r="I112" s="453">
        <v>7.2182560224524711E-2</v>
      </c>
      <c r="J112" s="453">
        <v>7.3486687391125252E-2</v>
      </c>
      <c r="K112" s="453">
        <v>7.1961972198973156E-2</v>
      </c>
      <c r="L112" s="453">
        <v>4.1202779153548821E-2</v>
      </c>
      <c r="M112" s="453">
        <v>4.1783383909177088E-2</v>
      </c>
      <c r="N112" s="453">
        <v>3.8741878479679928E-2</v>
      </c>
      <c r="O112" s="453">
        <f t="shared" si="124"/>
        <v>3.812480333592938E-2</v>
      </c>
      <c r="P112" s="453">
        <f t="shared" si="117"/>
        <v>3.863584650399525E-2</v>
      </c>
      <c r="Q112" s="453">
        <f t="shared" si="118"/>
        <v>4.0110968412696429E-2</v>
      </c>
      <c r="R112" s="453">
        <f t="shared" si="119"/>
        <v>4.1692552246356249E-2</v>
      </c>
      <c r="S112" s="453">
        <f t="shared" si="120"/>
        <v>4.2574877465881671E-2</v>
      </c>
      <c r="T112" s="497">
        <v>8.5515778998937642E-2</v>
      </c>
      <c r="U112" s="497">
        <v>8.2393800627705155E-2</v>
      </c>
      <c r="V112" s="497">
        <v>8.4128545119334999E-2</v>
      </c>
      <c r="W112" s="497">
        <v>8.2736105660607309E-2</v>
      </c>
      <c r="X112" s="497">
        <v>4.7392118971268431E-2</v>
      </c>
      <c r="Y112" s="497">
        <v>4.7988624351919779E-2</v>
      </c>
      <c r="Z112" s="497">
        <v>4.4161547411792172E-2</v>
      </c>
      <c r="AA112" s="497">
        <v>4.3359486978481604E-2</v>
      </c>
      <c r="AB112" s="497">
        <v>4.410515684864829E-2</v>
      </c>
      <c r="AC112" s="497">
        <v>4.6568079384446098E-2</v>
      </c>
      <c r="AD112" s="497">
        <v>4.7811937499234729E-2</v>
      </c>
      <c r="AE112" s="497">
        <v>4.8472448005502253E-2</v>
      </c>
      <c r="AF112" s="497">
        <v>8.5515778998937642E-2</v>
      </c>
      <c r="AG112" s="497">
        <v>8.2393800627705155E-2</v>
      </c>
      <c r="AH112" s="497">
        <v>8.4128545119334999E-2</v>
      </c>
      <c r="AI112" s="497">
        <v>8.2736105660607309E-2</v>
      </c>
      <c r="AJ112" s="497">
        <v>4.7392118971268431E-2</v>
      </c>
      <c r="AK112" s="497">
        <v>4.7988624351919779E-2</v>
      </c>
      <c r="AL112" s="497">
        <v>4.4161547411792172E-2</v>
      </c>
      <c r="AM112" s="497">
        <f t="shared" si="121"/>
        <v>4.3359486978481604E-2</v>
      </c>
      <c r="AN112" s="497">
        <f t="shared" si="121"/>
        <v>4.410515684864829E-2</v>
      </c>
      <c r="AO112" s="497">
        <f t="shared" si="121"/>
        <v>4.6568079384446098E-2</v>
      </c>
      <c r="AP112" s="497">
        <f t="shared" si="121"/>
        <v>4.7811937499234729E-2</v>
      </c>
      <c r="AQ112" s="497">
        <f t="shared" si="121"/>
        <v>4.8472448005502253E-2</v>
      </c>
      <c r="AR112" s="497">
        <f t="shared" si="121"/>
        <v>8.5515778998937642E-2</v>
      </c>
      <c r="AS112" s="497">
        <f t="shared" si="121"/>
        <v>8.2393800627705155E-2</v>
      </c>
      <c r="AT112" s="497">
        <f t="shared" si="121"/>
        <v>8.4128545119334999E-2</v>
      </c>
      <c r="AU112" s="497">
        <f t="shared" si="121"/>
        <v>8.2736105660607309E-2</v>
      </c>
      <c r="AV112" s="497">
        <f t="shared" si="121"/>
        <v>4.7392118971268431E-2</v>
      </c>
      <c r="AW112" s="497">
        <f t="shared" si="121"/>
        <v>4.7988624351919779E-2</v>
      </c>
      <c r="AX112" s="497">
        <f t="shared" si="121"/>
        <v>4.4161547411792172E-2</v>
      </c>
      <c r="AY112" s="497">
        <f t="shared" si="121"/>
        <v>4.3359486978481604E-2</v>
      </c>
      <c r="AZ112" s="497">
        <f t="shared" si="121"/>
        <v>4.410515684864829E-2</v>
      </c>
      <c r="BA112" s="497">
        <f t="shared" si="121"/>
        <v>4.6568079384446098E-2</v>
      </c>
      <c r="BB112" s="497">
        <f t="shared" si="121"/>
        <v>4.7811937499234729E-2</v>
      </c>
      <c r="BC112" s="497">
        <f t="shared" si="122"/>
        <v>4.8472448005502253E-2</v>
      </c>
      <c r="BD112" s="497">
        <f t="shared" si="122"/>
        <v>8.5515778998937642E-2</v>
      </c>
      <c r="BE112" s="497">
        <f t="shared" si="122"/>
        <v>8.2393800627705155E-2</v>
      </c>
      <c r="BF112" s="497">
        <f t="shared" si="122"/>
        <v>8.4128545119334999E-2</v>
      </c>
      <c r="BG112" s="497">
        <f t="shared" si="122"/>
        <v>8.2736105660607309E-2</v>
      </c>
      <c r="BH112" s="497">
        <f t="shared" si="122"/>
        <v>4.7392118971268431E-2</v>
      </c>
      <c r="BI112" s="497">
        <f t="shared" si="122"/>
        <v>4.7988624351919779E-2</v>
      </c>
      <c r="BJ112" s="497">
        <f t="shared" si="122"/>
        <v>4.4161547411792172E-2</v>
      </c>
      <c r="BK112" s="497">
        <f t="shared" si="122"/>
        <v>4.3359486978481604E-2</v>
      </c>
      <c r="BL112" s="497">
        <f t="shared" si="122"/>
        <v>4.410515684864829E-2</v>
      </c>
      <c r="BM112" s="497">
        <f t="shared" si="122"/>
        <v>4.6568079384446098E-2</v>
      </c>
      <c r="BN112" s="497">
        <f t="shared" si="122"/>
        <v>4.7811937499234729E-2</v>
      </c>
      <c r="BO112" s="497">
        <f t="shared" si="122"/>
        <v>4.8472448005502253E-2</v>
      </c>
      <c r="BP112" s="497">
        <f t="shared" si="122"/>
        <v>8.5515778998937642E-2</v>
      </c>
      <c r="BQ112" s="497">
        <f t="shared" si="122"/>
        <v>8.2393800627705155E-2</v>
      </c>
      <c r="BR112" s="497">
        <f t="shared" si="122"/>
        <v>8.4128545119334999E-2</v>
      </c>
      <c r="BS112" s="497">
        <f t="shared" si="123"/>
        <v>8.2736105660607309E-2</v>
      </c>
      <c r="BT112" s="497">
        <f t="shared" si="123"/>
        <v>4.7392118971268431E-2</v>
      </c>
      <c r="BU112" s="497">
        <f t="shared" si="123"/>
        <v>4.7988624351919779E-2</v>
      </c>
      <c r="BV112" s="497">
        <f t="shared" si="123"/>
        <v>4.4161547411792172E-2</v>
      </c>
      <c r="BW112" s="497">
        <f t="shared" si="123"/>
        <v>4.3359486978481604E-2</v>
      </c>
      <c r="BX112" s="497">
        <f t="shared" si="123"/>
        <v>4.410515684864829E-2</v>
      </c>
      <c r="BY112" s="497">
        <f t="shared" si="123"/>
        <v>4.6568079384446098E-2</v>
      </c>
      <c r="BZ112" s="497">
        <f t="shared" si="123"/>
        <v>4.7811937499234729E-2</v>
      </c>
      <c r="CA112" s="497">
        <f t="shared" si="123"/>
        <v>4.8472448005502253E-2</v>
      </c>
      <c r="CB112" s="497">
        <f t="shared" si="123"/>
        <v>8.5515778998937642E-2</v>
      </c>
      <c r="CC112" s="497">
        <f t="shared" si="123"/>
        <v>8.2393800627705155E-2</v>
      </c>
      <c r="CD112" s="497">
        <f t="shared" si="123"/>
        <v>8.4128545119334999E-2</v>
      </c>
      <c r="CE112" s="497">
        <f t="shared" si="123"/>
        <v>8.2736105660607309E-2</v>
      </c>
      <c r="CF112" s="497">
        <f t="shared" si="123"/>
        <v>4.7392118971268431E-2</v>
      </c>
      <c r="CG112" s="497">
        <f t="shared" si="123"/>
        <v>4.7988624351919779E-2</v>
      </c>
      <c r="CH112" s="497">
        <f t="shared" si="123"/>
        <v>4.4161547411792172E-2</v>
      </c>
    </row>
    <row r="113" spans="1:86" s="110" customFormat="1" hidden="1" x14ac:dyDescent="0.25">
      <c r="A113" s="616"/>
      <c r="B113" s="270" t="s">
        <v>1</v>
      </c>
      <c r="C113" s="453">
        <v>3.7643000000000003E-2</v>
      </c>
      <c r="D113" s="453">
        <v>3.7594000000000002E-2</v>
      </c>
      <c r="E113" s="453">
        <v>3.8481000000000001E-2</v>
      </c>
      <c r="F113" s="453">
        <v>4.5546527424448306E-2</v>
      </c>
      <c r="G113" s="453">
        <v>5.2139423884773821E-2</v>
      </c>
      <c r="H113" s="453">
        <v>8.918045167108582E-2</v>
      </c>
      <c r="I113" s="453">
        <v>8.1027324509359955E-2</v>
      </c>
      <c r="J113" s="453">
        <v>8.4542112011390252E-2</v>
      </c>
      <c r="K113" s="453">
        <v>8.9460509002049729E-2</v>
      </c>
      <c r="L113" s="453">
        <v>5.0502845272441692E-2</v>
      </c>
      <c r="M113" s="453">
        <v>4.4588000000000003E-2</v>
      </c>
      <c r="N113" s="453">
        <v>4.0072999999999998E-2</v>
      </c>
      <c r="O113" s="453">
        <f t="shared" si="124"/>
        <v>3.7643000000000003E-2</v>
      </c>
      <c r="P113" s="453">
        <f t="shared" si="117"/>
        <v>3.7594000000000002E-2</v>
      </c>
      <c r="Q113" s="453">
        <f t="shared" si="118"/>
        <v>3.8481000000000001E-2</v>
      </c>
      <c r="R113" s="453">
        <f t="shared" si="119"/>
        <v>4.5546527424448306E-2</v>
      </c>
      <c r="S113" s="453">
        <f t="shared" si="120"/>
        <v>5.2139423884773821E-2</v>
      </c>
      <c r="T113" s="497">
        <v>9.9897910659503125E-2</v>
      </c>
      <c r="U113" s="497">
        <v>9.2398741649694693E-2</v>
      </c>
      <c r="V113" s="497">
        <v>9.6369500138671779E-2</v>
      </c>
      <c r="W113" s="497">
        <v>0.10281652912514347</v>
      </c>
      <c r="X113" s="497">
        <v>5.8394300118172024E-2</v>
      </c>
      <c r="Y113" s="497">
        <v>5.0502999999999999E-2</v>
      </c>
      <c r="Z113" s="497">
        <v>4.5546000000000003E-2</v>
      </c>
      <c r="AA113" s="497">
        <v>4.3242000000000003E-2</v>
      </c>
      <c r="AB113" s="497">
        <v>4.3921000000000002E-2</v>
      </c>
      <c r="AC113" s="497">
        <v>4.5185000000000003E-2</v>
      </c>
      <c r="AD113" s="497">
        <v>5.3311060585216834E-2</v>
      </c>
      <c r="AE113" s="497">
        <v>5.9018025316611565E-2</v>
      </c>
      <c r="AF113" s="497">
        <v>9.9897910659503125E-2</v>
      </c>
      <c r="AG113" s="497">
        <v>9.2398741649694693E-2</v>
      </c>
      <c r="AH113" s="497">
        <v>9.6369500138671779E-2</v>
      </c>
      <c r="AI113" s="497">
        <v>0.10281652912514347</v>
      </c>
      <c r="AJ113" s="497">
        <v>5.8394300118172024E-2</v>
      </c>
      <c r="AK113" s="497">
        <v>5.0502999999999999E-2</v>
      </c>
      <c r="AL113" s="497">
        <v>4.5546000000000003E-2</v>
      </c>
      <c r="AM113" s="497">
        <f t="shared" si="121"/>
        <v>4.3242000000000003E-2</v>
      </c>
      <c r="AN113" s="497">
        <f t="shared" si="121"/>
        <v>4.3921000000000002E-2</v>
      </c>
      <c r="AO113" s="497">
        <f t="shared" si="121"/>
        <v>4.5185000000000003E-2</v>
      </c>
      <c r="AP113" s="497">
        <f t="shared" si="121"/>
        <v>5.3311060585216834E-2</v>
      </c>
      <c r="AQ113" s="497">
        <f t="shared" si="121"/>
        <v>5.9018025316611565E-2</v>
      </c>
      <c r="AR113" s="497">
        <f t="shared" si="121"/>
        <v>9.9897910659503125E-2</v>
      </c>
      <c r="AS113" s="497">
        <f t="shared" si="121"/>
        <v>9.2398741649694693E-2</v>
      </c>
      <c r="AT113" s="497">
        <f t="shared" si="121"/>
        <v>9.6369500138671779E-2</v>
      </c>
      <c r="AU113" s="497">
        <f t="shared" si="121"/>
        <v>0.10281652912514347</v>
      </c>
      <c r="AV113" s="497">
        <f t="shared" si="121"/>
        <v>5.8394300118172024E-2</v>
      </c>
      <c r="AW113" s="497">
        <f t="shared" si="121"/>
        <v>5.0502999999999999E-2</v>
      </c>
      <c r="AX113" s="497">
        <f t="shared" si="121"/>
        <v>4.5546000000000003E-2</v>
      </c>
      <c r="AY113" s="497">
        <f t="shared" si="121"/>
        <v>4.3242000000000003E-2</v>
      </c>
      <c r="AZ113" s="497">
        <f t="shared" si="121"/>
        <v>4.3921000000000002E-2</v>
      </c>
      <c r="BA113" s="497">
        <f t="shared" si="121"/>
        <v>4.5185000000000003E-2</v>
      </c>
      <c r="BB113" s="497">
        <f t="shared" si="121"/>
        <v>5.3311060585216834E-2</v>
      </c>
      <c r="BC113" s="497">
        <f t="shared" si="122"/>
        <v>5.9018025316611565E-2</v>
      </c>
      <c r="BD113" s="497">
        <f t="shared" si="122"/>
        <v>9.9897910659503125E-2</v>
      </c>
      <c r="BE113" s="497">
        <f t="shared" si="122"/>
        <v>9.2398741649694693E-2</v>
      </c>
      <c r="BF113" s="497">
        <f t="shared" si="122"/>
        <v>9.6369500138671779E-2</v>
      </c>
      <c r="BG113" s="497">
        <f t="shared" si="122"/>
        <v>0.10281652912514347</v>
      </c>
      <c r="BH113" s="497">
        <f t="shared" si="122"/>
        <v>5.8394300118172024E-2</v>
      </c>
      <c r="BI113" s="497">
        <f t="shared" si="122"/>
        <v>5.0502999999999999E-2</v>
      </c>
      <c r="BJ113" s="497">
        <f t="shared" si="122"/>
        <v>4.5546000000000003E-2</v>
      </c>
      <c r="BK113" s="497">
        <f t="shared" si="122"/>
        <v>4.3242000000000003E-2</v>
      </c>
      <c r="BL113" s="497">
        <f t="shared" si="122"/>
        <v>4.3921000000000002E-2</v>
      </c>
      <c r="BM113" s="497">
        <f t="shared" si="122"/>
        <v>4.5185000000000003E-2</v>
      </c>
      <c r="BN113" s="497">
        <f t="shared" si="122"/>
        <v>5.3311060585216834E-2</v>
      </c>
      <c r="BO113" s="497">
        <f t="shared" si="122"/>
        <v>5.9018025316611565E-2</v>
      </c>
      <c r="BP113" s="497">
        <f t="shared" si="122"/>
        <v>9.9897910659503125E-2</v>
      </c>
      <c r="BQ113" s="497">
        <f t="shared" si="122"/>
        <v>9.2398741649694693E-2</v>
      </c>
      <c r="BR113" s="497">
        <f t="shared" si="122"/>
        <v>9.6369500138671779E-2</v>
      </c>
      <c r="BS113" s="497">
        <f t="shared" si="123"/>
        <v>0.10281652912514347</v>
      </c>
      <c r="BT113" s="497">
        <f t="shared" si="123"/>
        <v>5.8394300118172024E-2</v>
      </c>
      <c r="BU113" s="497">
        <f t="shared" si="123"/>
        <v>5.0502999999999999E-2</v>
      </c>
      <c r="BV113" s="497">
        <f t="shared" si="123"/>
        <v>4.5546000000000003E-2</v>
      </c>
      <c r="BW113" s="497">
        <f t="shared" si="123"/>
        <v>4.3242000000000003E-2</v>
      </c>
      <c r="BX113" s="497">
        <f t="shared" si="123"/>
        <v>4.3921000000000002E-2</v>
      </c>
      <c r="BY113" s="497">
        <f t="shared" si="123"/>
        <v>4.5185000000000003E-2</v>
      </c>
      <c r="BZ113" s="497">
        <f t="shared" si="123"/>
        <v>5.3311060585216834E-2</v>
      </c>
      <c r="CA113" s="497">
        <f t="shared" si="123"/>
        <v>5.9018025316611565E-2</v>
      </c>
      <c r="CB113" s="497">
        <f t="shared" si="123"/>
        <v>9.9897910659503125E-2</v>
      </c>
      <c r="CC113" s="497">
        <f t="shared" si="123"/>
        <v>9.2398741649694693E-2</v>
      </c>
      <c r="CD113" s="497">
        <f t="shared" si="123"/>
        <v>9.6369500138671779E-2</v>
      </c>
      <c r="CE113" s="497">
        <f t="shared" si="123"/>
        <v>0.10281652912514347</v>
      </c>
      <c r="CF113" s="497">
        <f t="shared" si="123"/>
        <v>5.8394300118172024E-2</v>
      </c>
      <c r="CG113" s="497">
        <f t="shared" si="123"/>
        <v>5.0502999999999999E-2</v>
      </c>
      <c r="CH113" s="497">
        <f t="shared" si="123"/>
        <v>4.5546000000000003E-2</v>
      </c>
    </row>
    <row r="114" spans="1:86" s="110" customFormat="1" hidden="1" x14ac:dyDescent="0.25">
      <c r="A114" s="616"/>
      <c r="B114" s="270" t="s">
        <v>22</v>
      </c>
      <c r="C114" s="453">
        <v>2.7979023307448891E-2</v>
      </c>
      <c r="D114" s="453">
        <v>2.7062237345416705E-2</v>
      </c>
      <c r="E114" s="453">
        <v>2.7366766574322021E-2</v>
      </c>
      <c r="F114" s="453">
        <v>2.8203953398476794E-2</v>
      </c>
      <c r="G114" s="453">
        <v>2.7858111953350514E-2</v>
      </c>
      <c r="H114" s="453">
        <v>4.517263626282926E-2</v>
      </c>
      <c r="I114" s="453">
        <v>4.3757210070201225E-2</v>
      </c>
      <c r="J114" s="453">
        <v>4.3498044615800903E-2</v>
      </c>
      <c r="K114" s="453">
        <v>4.4228232364900331E-2</v>
      </c>
      <c r="L114" s="453">
        <v>2.7623053960593121E-2</v>
      </c>
      <c r="M114" s="453">
        <v>2.7741626843932658E-2</v>
      </c>
      <c r="N114" s="453">
        <v>2.7315147361757344E-2</v>
      </c>
      <c r="O114" s="453">
        <f t="shared" si="124"/>
        <v>2.7979023307448891E-2</v>
      </c>
      <c r="P114" s="453">
        <f t="shared" si="117"/>
        <v>2.7062237345416705E-2</v>
      </c>
      <c r="Q114" s="453">
        <f t="shared" si="118"/>
        <v>2.7366766574322021E-2</v>
      </c>
      <c r="R114" s="453">
        <f t="shared" si="119"/>
        <v>2.8203953398476794E-2</v>
      </c>
      <c r="S114" s="453">
        <f t="shared" si="120"/>
        <v>2.7858111953350514E-2</v>
      </c>
      <c r="T114" s="497">
        <v>5.11783628578363E-2</v>
      </c>
      <c r="U114" s="497">
        <v>5.0263920444823536E-2</v>
      </c>
      <c r="V114" s="497">
        <v>5.0919729973442698E-2</v>
      </c>
      <c r="W114" s="497">
        <v>5.1032244195683668E-2</v>
      </c>
      <c r="X114" s="497">
        <v>3.1834282914929901E-2</v>
      </c>
      <c r="Y114" s="497">
        <v>3.1888338288885681E-2</v>
      </c>
      <c r="Z114" s="497">
        <v>3.1494810525499989E-2</v>
      </c>
      <c r="AA114" s="497">
        <v>3.2101429198820274E-2</v>
      </c>
      <c r="AB114" s="497">
        <v>3.1162005371043862E-2</v>
      </c>
      <c r="AC114" s="497">
        <v>3.2028393651727299E-2</v>
      </c>
      <c r="AD114" s="497">
        <v>3.2589271142712109E-2</v>
      </c>
      <c r="AE114" s="497">
        <v>3.2121803164922365E-2</v>
      </c>
      <c r="AF114" s="497">
        <v>5.11783628578363E-2</v>
      </c>
      <c r="AG114" s="497">
        <v>5.0263920444823536E-2</v>
      </c>
      <c r="AH114" s="497">
        <v>5.0919729973442698E-2</v>
      </c>
      <c r="AI114" s="497">
        <v>5.1032244195683668E-2</v>
      </c>
      <c r="AJ114" s="497">
        <v>3.1834282914929901E-2</v>
      </c>
      <c r="AK114" s="497">
        <v>3.1888338288885681E-2</v>
      </c>
      <c r="AL114" s="497">
        <v>3.1494810525499989E-2</v>
      </c>
      <c r="AM114" s="497">
        <f t="shared" si="121"/>
        <v>3.2101429198820274E-2</v>
      </c>
      <c r="AN114" s="497">
        <f t="shared" si="121"/>
        <v>3.1162005371043862E-2</v>
      </c>
      <c r="AO114" s="497">
        <f t="shared" si="121"/>
        <v>3.2028393651727299E-2</v>
      </c>
      <c r="AP114" s="497">
        <f t="shared" si="121"/>
        <v>3.2589271142712109E-2</v>
      </c>
      <c r="AQ114" s="497">
        <f t="shared" si="121"/>
        <v>3.2121803164922365E-2</v>
      </c>
      <c r="AR114" s="497">
        <f t="shared" si="121"/>
        <v>5.11783628578363E-2</v>
      </c>
      <c r="AS114" s="497">
        <f t="shared" si="121"/>
        <v>5.0263920444823536E-2</v>
      </c>
      <c r="AT114" s="497">
        <f t="shared" si="121"/>
        <v>5.0919729973442698E-2</v>
      </c>
      <c r="AU114" s="497">
        <f t="shared" si="121"/>
        <v>5.1032244195683668E-2</v>
      </c>
      <c r="AV114" s="497">
        <f t="shared" si="121"/>
        <v>3.1834282914929901E-2</v>
      </c>
      <c r="AW114" s="497">
        <f t="shared" si="121"/>
        <v>3.1888338288885681E-2</v>
      </c>
      <c r="AX114" s="497">
        <f t="shared" si="121"/>
        <v>3.1494810525499989E-2</v>
      </c>
      <c r="AY114" s="497">
        <f t="shared" si="121"/>
        <v>3.2101429198820274E-2</v>
      </c>
      <c r="AZ114" s="497">
        <f t="shared" si="121"/>
        <v>3.1162005371043862E-2</v>
      </c>
      <c r="BA114" s="497">
        <f t="shared" si="121"/>
        <v>3.2028393651727299E-2</v>
      </c>
      <c r="BB114" s="497">
        <f t="shared" si="121"/>
        <v>3.2589271142712109E-2</v>
      </c>
      <c r="BC114" s="497">
        <f t="shared" si="122"/>
        <v>3.2121803164922365E-2</v>
      </c>
      <c r="BD114" s="497">
        <f t="shared" si="122"/>
        <v>5.11783628578363E-2</v>
      </c>
      <c r="BE114" s="497">
        <f t="shared" si="122"/>
        <v>5.0263920444823536E-2</v>
      </c>
      <c r="BF114" s="497">
        <f t="shared" si="122"/>
        <v>5.0919729973442698E-2</v>
      </c>
      <c r="BG114" s="497">
        <f t="shared" si="122"/>
        <v>5.1032244195683668E-2</v>
      </c>
      <c r="BH114" s="497">
        <f t="shared" si="122"/>
        <v>3.1834282914929901E-2</v>
      </c>
      <c r="BI114" s="497">
        <f t="shared" si="122"/>
        <v>3.1888338288885681E-2</v>
      </c>
      <c r="BJ114" s="497">
        <f t="shared" si="122"/>
        <v>3.1494810525499989E-2</v>
      </c>
      <c r="BK114" s="497">
        <f t="shared" si="122"/>
        <v>3.2101429198820274E-2</v>
      </c>
      <c r="BL114" s="497">
        <f t="shared" si="122"/>
        <v>3.1162005371043862E-2</v>
      </c>
      <c r="BM114" s="497">
        <f t="shared" si="122"/>
        <v>3.2028393651727299E-2</v>
      </c>
      <c r="BN114" s="497">
        <f t="shared" si="122"/>
        <v>3.2589271142712109E-2</v>
      </c>
      <c r="BO114" s="497">
        <f t="shared" si="122"/>
        <v>3.2121803164922365E-2</v>
      </c>
      <c r="BP114" s="497">
        <f t="shared" si="122"/>
        <v>5.11783628578363E-2</v>
      </c>
      <c r="BQ114" s="497">
        <f t="shared" si="122"/>
        <v>5.0263920444823536E-2</v>
      </c>
      <c r="BR114" s="497">
        <f t="shared" si="122"/>
        <v>5.0919729973442698E-2</v>
      </c>
      <c r="BS114" s="497">
        <f t="shared" si="123"/>
        <v>5.1032244195683668E-2</v>
      </c>
      <c r="BT114" s="497">
        <f t="shared" si="123"/>
        <v>3.1834282914929901E-2</v>
      </c>
      <c r="BU114" s="497">
        <f t="shared" si="123"/>
        <v>3.1888338288885681E-2</v>
      </c>
      <c r="BV114" s="497">
        <f t="shared" si="123"/>
        <v>3.1494810525499989E-2</v>
      </c>
      <c r="BW114" s="497">
        <f t="shared" si="123"/>
        <v>3.2101429198820274E-2</v>
      </c>
      <c r="BX114" s="497">
        <f t="shared" si="123"/>
        <v>3.1162005371043862E-2</v>
      </c>
      <c r="BY114" s="497">
        <f t="shared" si="123"/>
        <v>3.2028393651727299E-2</v>
      </c>
      <c r="BZ114" s="497">
        <f t="shared" si="123"/>
        <v>3.2589271142712109E-2</v>
      </c>
      <c r="CA114" s="497">
        <f t="shared" si="123"/>
        <v>3.2121803164922365E-2</v>
      </c>
      <c r="CB114" s="497">
        <f t="shared" si="123"/>
        <v>5.11783628578363E-2</v>
      </c>
      <c r="CC114" s="497">
        <f t="shared" si="123"/>
        <v>5.0263920444823536E-2</v>
      </c>
      <c r="CD114" s="497">
        <f t="shared" si="123"/>
        <v>5.0919729973442698E-2</v>
      </c>
      <c r="CE114" s="497">
        <f t="shared" si="123"/>
        <v>5.1032244195683668E-2</v>
      </c>
      <c r="CF114" s="497">
        <f t="shared" si="123"/>
        <v>3.1834282914929901E-2</v>
      </c>
      <c r="CG114" s="497">
        <f t="shared" si="123"/>
        <v>3.1888338288885681E-2</v>
      </c>
      <c r="CH114" s="497">
        <f t="shared" si="123"/>
        <v>3.1494810525499989E-2</v>
      </c>
    </row>
    <row r="115" spans="1:86" s="110" customFormat="1" hidden="1" x14ac:dyDescent="0.25">
      <c r="A115" s="616"/>
      <c r="B115" s="89" t="s">
        <v>9</v>
      </c>
      <c r="C115" s="453">
        <v>4.0318557896803296E-2</v>
      </c>
      <c r="D115" s="453">
        <v>3.9568248587468539E-2</v>
      </c>
      <c r="E115" s="453">
        <v>4.0207620734309842E-2</v>
      </c>
      <c r="F115" s="453">
        <v>3.9948730023870067E-2</v>
      </c>
      <c r="G115" s="453">
        <v>4.0203143576144802E-2</v>
      </c>
      <c r="H115" s="453">
        <v>4.4656000000000001E-2</v>
      </c>
      <c r="I115" s="453">
        <v>4.3243999999999998E-2</v>
      </c>
      <c r="J115" s="453">
        <v>4.2998000000000001E-2</v>
      </c>
      <c r="K115" s="453">
        <v>6.9761842481432038E-2</v>
      </c>
      <c r="L115" s="453">
        <v>3.8970456467593638E-2</v>
      </c>
      <c r="M115" s="453">
        <v>3.9130451436498209E-2</v>
      </c>
      <c r="N115" s="453">
        <v>3.8987207833272704E-2</v>
      </c>
      <c r="O115" s="453">
        <f t="shared" si="124"/>
        <v>4.0318557896803296E-2</v>
      </c>
      <c r="P115" s="453">
        <f t="shared" si="117"/>
        <v>3.9568248587468539E-2</v>
      </c>
      <c r="Q115" s="453">
        <f t="shared" si="118"/>
        <v>4.0207620734309842E-2</v>
      </c>
      <c r="R115" s="453">
        <f t="shared" si="119"/>
        <v>3.9948730023870067E-2</v>
      </c>
      <c r="S115" s="453">
        <f t="shared" si="120"/>
        <v>4.0203143576144802E-2</v>
      </c>
      <c r="T115" s="497">
        <v>5.0605999999999998E-2</v>
      </c>
      <c r="U115" s="497">
        <v>4.9686000000000001E-2</v>
      </c>
      <c r="V115" s="497">
        <v>5.0367000000000002E-2</v>
      </c>
      <c r="W115" s="497">
        <v>8.0213116119369376E-2</v>
      </c>
      <c r="X115" s="497">
        <v>4.4581278033074399E-2</v>
      </c>
      <c r="Y115" s="497">
        <v>4.4896473465286448E-2</v>
      </c>
      <c r="Z115" s="497">
        <v>4.451608244196837E-2</v>
      </c>
      <c r="AA115" s="497">
        <v>4.5433396278296651E-2</v>
      </c>
      <c r="AB115" s="497">
        <v>4.498042662427993E-2</v>
      </c>
      <c r="AC115" s="497">
        <v>4.6704649300783101E-2</v>
      </c>
      <c r="AD115" s="497">
        <v>4.5712233618312538E-2</v>
      </c>
      <c r="AE115" s="497">
        <v>4.5668710636157968E-2</v>
      </c>
      <c r="AF115" s="497">
        <v>5.0605999999999998E-2</v>
      </c>
      <c r="AG115" s="497">
        <v>4.9686000000000001E-2</v>
      </c>
      <c r="AH115" s="497">
        <v>5.0367000000000002E-2</v>
      </c>
      <c r="AI115" s="497">
        <v>8.0213116119369376E-2</v>
      </c>
      <c r="AJ115" s="497">
        <v>4.4581278033074399E-2</v>
      </c>
      <c r="AK115" s="497">
        <v>4.4896473465286448E-2</v>
      </c>
      <c r="AL115" s="497">
        <v>4.451608244196837E-2</v>
      </c>
      <c r="AM115" s="497">
        <f t="shared" si="121"/>
        <v>4.5433396278296651E-2</v>
      </c>
      <c r="AN115" s="497">
        <f t="shared" si="121"/>
        <v>4.498042662427993E-2</v>
      </c>
      <c r="AO115" s="497">
        <f t="shared" si="121"/>
        <v>4.6704649300783101E-2</v>
      </c>
      <c r="AP115" s="497">
        <f t="shared" si="121"/>
        <v>4.5712233618312538E-2</v>
      </c>
      <c r="AQ115" s="497">
        <f t="shared" si="121"/>
        <v>4.5668710636157968E-2</v>
      </c>
      <c r="AR115" s="497">
        <f t="shared" si="121"/>
        <v>5.0605999999999998E-2</v>
      </c>
      <c r="AS115" s="497">
        <f t="shared" si="121"/>
        <v>4.9686000000000001E-2</v>
      </c>
      <c r="AT115" s="497">
        <f t="shared" si="121"/>
        <v>5.0367000000000002E-2</v>
      </c>
      <c r="AU115" s="497">
        <f t="shared" si="121"/>
        <v>8.0213116119369376E-2</v>
      </c>
      <c r="AV115" s="497">
        <f t="shared" si="121"/>
        <v>4.4581278033074399E-2</v>
      </c>
      <c r="AW115" s="497">
        <f t="shared" si="121"/>
        <v>4.4896473465286448E-2</v>
      </c>
      <c r="AX115" s="497">
        <f t="shared" si="121"/>
        <v>4.451608244196837E-2</v>
      </c>
      <c r="AY115" s="497">
        <f t="shared" si="121"/>
        <v>4.5433396278296651E-2</v>
      </c>
      <c r="AZ115" s="497">
        <f t="shared" si="121"/>
        <v>4.498042662427993E-2</v>
      </c>
      <c r="BA115" s="497">
        <f t="shared" si="121"/>
        <v>4.6704649300783101E-2</v>
      </c>
      <c r="BB115" s="497">
        <f t="shared" si="121"/>
        <v>4.5712233618312538E-2</v>
      </c>
      <c r="BC115" s="497">
        <f t="shared" si="122"/>
        <v>4.5668710636157968E-2</v>
      </c>
      <c r="BD115" s="497">
        <f t="shared" si="122"/>
        <v>5.0605999999999998E-2</v>
      </c>
      <c r="BE115" s="497">
        <f t="shared" si="122"/>
        <v>4.9686000000000001E-2</v>
      </c>
      <c r="BF115" s="497">
        <f t="shared" si="122"/>
        <v>5.0367000000000002E-2</v>
      </c>
      <c r="BG115" s="497">
        <f t="shared" si="122"/>
        <v>8.0213116119369376E-2</v>
      </c>
      <c r="BH115" s="497">
        <f t="shared" si="122"/>
        <v>4.4581278033074399E-2</v>
      </c>
      <c r="BI115" s="497">
        <f t="shared" si="122"/>
        <v>4.4896473465286448E-2</v>
      </c>
      <c r="BJ115" s="497">
        <f t="shared" si="122"/>
        <v>4.451608244196837E-2</v>
      </c>
      <c r="BK115" s="497">
        <f t="shared" si="122"/>
        <v>4.5433396278296651E-2</v>
      </c>
      <c r="BL115" s="497">
        <f t="shared" si="122"/>
        <v>4.498042662427993E-2</v>
      </c>
      <c r="BM115" s="497">
        <f t="shared" si="122"/>
        <v>4.6704649300783101E-2</v>
      </c>
      <c r="BN115" s="497">
        <f t="shared" si="122"/>
        <v>4.5712233618312538E-2</v>
      </c>
      <c r="BO115" s="497">
        <f t="shared" si="122"/>
        <v>4.5668710636157968E-2</v>
      </c>
      <c r="BP115" s="497">
        <f t="shared" si="122"/>
        <v>5.0605999999999998E-2</v>
      </c>
      <c r="BQ115" s="497">
        <f t="shared" si="122"/>
        <v>4.9686000000000001E-2</v>
      </c>
      <c r="BR115" s="497">
        <f t="shared" si="122"/>
        <v>5.0367000000000002E-2</v>
      </c>
      <c r="BS115" s="497">
        <f t="shared" si="123"/>
        <v>8.0213116119369376E-2</v>
      </c>
      <c r="BT115" s="497">
        <f t="shared" si="123"/>
        <v>4.4581278033074399E-2</v>
      </c>
      <c r="BU115" s="497">
        <f t="shared" si="123"/>
        <v>4.4896473465286448E-2</v>
      </c>
      <c r="BV115" s="497">
        <f t="shared" si="123"/>
        <v>4.451608244196837E-2</v>
      </c>
      <c r="BW115" s="497">
        <f t="shared" si="123"/>
        <v>4.5433396278296651E-2</v>
      </c>
      <c r="BX115" s="497">
        <f t="shared" si="123"/>
        <v>4.498042662427993E-2</v>
      </c>
      <c r="BY115" s="497">
        <f t="shared" si="123"/>
        <v>4.6704649300783101E-2</v>
      </c>
      <c r="BZ115" s="497">
        <f t="shared" si="123"/>
        <v>4.5712233618312538E-2</v>
      </c>
      <c r="CA115" s="497">
        <f t="shared" si="123"/>
        <v>4.5668710636157968E-2</v>
      </c>
      <c r="CB115" s="497">
        <f t="shared" si="123"/>
        <v>5.0605999999999998E-2</v>
      </c>
      <c r="CC115" s="497">
        <f t="shared" si="123"/>
        <v>4.9686000000000001E-2</v>
      </c>
      <c r="CD115" s="497">
        <f t="shared" si="123"/>
        <v>5.0367000000000002E-2</v>
      </c>
      <c r="CE115" s="497">
        <f t="shared" si="123"/>
        <v>8.0213116119369376E-2</v>
      </c>
      <c r="CF115" s="497">
        <f t="shared" si="123"/>
        <v>4.4581278033074399E-2</v>
      </c>
      <c r="CG115" s="497">
        <f t="shared" si="123"/>
        <v>4.4896473465286448E-2</v>
      </c>
      <c r="CH115" s="497">
        <f t="shared" si="123"/>
        <v>4.451608244196837E-2</v>
      </c>
    </row>
    <row r="116" spans="1:86" s="110" customFormat="1" hidden="1" x14ac:dyDescent="0.25">
      <c r="A116" s="616"/>
      <c r="B116" s="89" t="s">
        <v>3</v>
      </c>
      <c r="C116" s="453">
        <v>4.2520723114963382E-2</v>
      </c>
      <c r="D116" s="453">
        <v>4.1743510531885644E-2</v>
      </c>
      <c r="E116" s="453">
        <v>4.2304659778201283E-2</v>
      </c>
      <c r="F116" s="453">
        <v>4.1033300936625446E-2</v>
      </c>
      <c r="G116" s="453">
        <v>4.5919524731222877E-2</v>
      </c>
      <c r="H116" s="453">
        <v>8.828635664133308E-2</v>
      </c>
      <c r="I116" s="453">
        <v>8.0635132489662531E-2</v>
      </c>
      <c r="J116" s="453">
        <v>8.4009606331493389E-2</v>
      </c>
      <c r="K116" s="453">
        <v>8.5745407007655414E-2</v>
      </c>
      <c r="L116" s="453">
        <v>4.4458666257811495E-2</v>
      </c>
      <c r="M116" s="453">
        <v>4.3145560230729206E-2</v>
      </c>
      <c r="N116" s="453">
        <v>4.1885704303761657E-2</v>
      </c>
      <c r="O116" s="453">
        <f t="shared" si="124"/>
        <v>4.2520723114963382E-2</v>
      </c>
      <c r="P116" s="453">
        <f t="shared" si="117"/>
        <v>4.1743510531885644E-2</v>
      </c>
      <c r="Q116" s="453">
        <f t="shared" si="118"/>
        <v>4.2304659778201283E-2</v>
      </c>
      <c r="R116" s="453">
        <f t="shared" si="119"/>
        <v>4.1033300936625446E-2</v>
      </c>
      <c r="S116" s="453">
        <f t="shared" si="120"/>
        <v>4.5919524731222877E-2</v>
      </c>
      <c r="T116" s="497">
        <v>9.8910563784186292E-2</v>
      </c>
      <c r="U116" s="497">
        <v>9.195555657538336E-2</v>
      </c>
      <c r="V116" s="497">
        <v>9.5777195178819052E-2</v>
      </c>
      <c r="W116" s="497">
        <v>9.8553157711066083E-2</v>
      </c>
      <c r="X116" s="497">
        <v>5.1290569397417891E-2</v>
      </c>
      <c r="Y116" s="497">
        <v>4.9265793892428474E-2</v>
      </c>
      <c r="Z116" s="497">
        <v>4.7761935328408042E-2</v>
      </c>
      <c r="AA116" s="497">
        <v>4.8052370654002127E-2</v>
      </c>
      <c r="AB116" s="497">
        <v>4.7834360169005517E-2</v>
      </c>
      <c r="AC116" s="497">
        <v>4.9115068720552366E-2</v>
      </c>
      <c r="AD116" s="497">
        <v>4.7845235477833134E-2</v>
      </c>
      <c r="AE116" s="497">
        <v>5.2141026777590402E-2</v>
      </c>
      <c r="AF116" s="497">
        <v>9.8910563784186292E-2</v>
      </c>
      <c r="AG116" s="497">
        <v>9.195555657538336E-2</v>
      </c>
      <c r="AH116" s="497">
        <v>9.5777195178819052E-2</v>
      </c>
      <c r="AI116" s="497">
        <v>9.8553157711066083E-2</v>
      </c>
      <c r="AJ116" s="497">
        <v>5.1290569397417891E-2</v>
      </c>
      <c r="AK116" s="497">
        <v>4.9265793892428474E-2</v>
      </c>
      <c r="AL116" s="497">
        <v>4.7761935328408042E-2</v>
      </c>
      <c r="AM116" s="497">
        <f t="shared" si="121"/>
        <v>4.8052370654002127E-2</v>
      </c>
      <c r="AN116" s="497">
        <f t="shared" si="121"/>
        <v>4.7834360169005517E-2</v>
      </c>
      <c r="AO116" s="497">
        <f t="shared" si="121"/>
        <v>4.9115068720552366E-2</v>
      </c>
      <c r="AP116" s="497">
        <f t="shared" si="121"/>
        <v>4.7845235477833134E-2</v>
      </c>
      <c r="AQ116" s="497">
        <f t="shared" si="121"/>
        <v>5.2141026777590402E-2</v>
      </c>
      <c r="AR116" s="497">
        <f t="shared" si="121"/>
        <v>9.8910563784186292E-2</v>
      </c>
      <c r="AS116" s="497">
        <f t="shared" si="121"/>
        <v>9.195555657538336E-2</v>
      </c>
      <c r="AT116" s="497">
        <f t="shared" si="121"/>
        <v>9.5777195178819052E-2</v>
      </c>
      <c r="AU116" s="497">
        <f t="shared" si="121"/>
        <v>9.8553157711066083E-2</v>
      </c>
      <c r="AV116" s="497">
        <f t="shared" si="121"/>
        <v>5.1290569397417891E-2</v>
      </c>
      <c r="AW116" s="497">
        <f t="shared" si="121"/>
        <v>4.9265793892428474E-2</v>
      </c>
      <c r="AX116" s="497">
        <f t="shared" si="121"/>
        <v>4.7761935328408042E-2</v>
      </c>
      <c r="AY116" s="497">
        <f t="shared" si="121"/>
        <v>4.8052370654002127E-2</v>
      </c>
      <c r="AZ116" s="497">
        <f t="shared" si="121"/>
        <v>4.7834360169005517E-2</v>
      </c>
      <c r="BA116" s="497">
        <f t="shared" si="121"/>
        <v>4.9115068720552366E-2</v>
      </c>
      <c r="BB116" s="497">
        <f t="shared" si="121"/>
        <v>4.7845235477833134E-2</v>
      </c>
      <c r="BC116" s="497">
        <f t="shared" si="122"/>
        <v>5.2141026777590402E-2</v>
      </c>
      <c r="BD116" s="497">
        <f t="shared" si="122"/>
        <v>9.8910563784186292E-2</v>
      </c>
      <c r="BE116" s="497">
        <f t="shared" si="122"/>
        <v>9.195555657538336E-2</v>
      </c>
      <c r="BF116" s="497">
        <f t="shared" si="122"/>
        <v>9.5777195178819052E-2</v>
      </c>
      <c r="BG116" s="497">
        <f t="shared" si="122"/>
        <v>9.8553157711066083E-2</v>
      </c>
      <c r="BH116" s="497">
        <f t="shared" si="122"/>
        <v>5.1290569397417891E-2</v>
      </c>
      <c r="BI116" s="497">
        <f t="shared" si="122"/>
        <v>4.9265793892428474E-2</v>
      </c>
      <c r="BJ116" s="497">
        <f t="shared" si="122"/>
        <v>4.7761935328408042E-2</v>
      </c>
      <c r="BK116" s="497">
        <f t="shared" si="122"/>
        <v>4.8052370654002127E-2</v>
      </c>
      <c r="BL116" s="497">
        <f t="shared" si="122"/>
        <v>4.7834360169005517E-2</v>
      </c>
      <c r="BM116" s="497">
        <f t="shared" si="122"/>
        <v>4.9115068720552366E-2</v>
      </c>
      <c r="BN116" s="497">
        <f t="shared" si="122"/>
        <v>4.7845235477833134E-2</v>
      </c>
      <c r="BO116" s="497">
        <f t="shared" si="122"/>
        <v>5.2141026777590402E-2</v>
      </c>
      <c r="BP116" s="497">
        <f t="shared" si="122"/>
        <v>9.8910563784186292E-2</v>
      </c>
      <c r="BQ116" s="497">
        <f t="shared" si="122"/>
        <v>9.195555657538336E-2</v>
      </c>
      <c r="BR116" s="497">
        <f t="shared" si="122"/>
        <v>9.5777195178819052E-2</v>
      </c>
      <c r="BS116" s="497">
        <f t="shared" si="123"/>
        <v>9.8553157711066083E-2</v>
      </c>
      <c r="BT116" s="497">
        <f t="shared" si="123"/>
        <v>5.1290569397417891E-2</v>
      </c>
      <c r="BU116" s="497">
        <f t="shared" si="123"/>
        <v>4.9265793892428474E-2</v>
      </c>
      <c r="BV116" s="497">
        <f t="shared" si="123"/>
        <v>4.7761935328408042E-2</v>
      </c>
      <c r="BW116" s="497">
        <f t="shared" si="123"/>
        <v>4.8052370654002127E-2</v>
      </c>
      <c r="BX116" s="497">
        <f t="shared" si="123"/>
        <v>4.7834360169005517E-2</v>
      </c>
      <c r="BY116" s="497">
        <f t="shared" si="123"/>
        <v>4.9115068720552366E-2</v>
      </c>
      <c r="BZ116" s="497">
        <f t="shared" si="123"/>
        <v>4.7845235477833134E-2</v>
      </c>
      <c r="CA116" s="497">
        <f t="shared" si="123"/>
        <v>5.2141026777590402E-2</v>
      </c>
      <c r="CB116" s="497">
        <f t="shared" si="123"/>
        <v>9.8910563784186292E-2</v>
      </c>
      <c r="CC116" s="497">
        <f t="shared" si="123"/>
        <v>9.195555657538336E-2</v>
      </c>
      <c r="CD116" s="497">
        <f t="shared" si="123"/>
        <v>9.5777195178819052E-2</v>
      </c>
      <c r="CE116" s="497">
        <f t="shared" si="123"/>
        <v>9.8553157711066083E-2</v>
      </c>
      <c r="CF116" s="497">
        <f t="shared" si="123"/>
        <v>5.1290569397417891E-2</v>
      </c>
      <c r="CG116" s="497">
        <f t="shared" si="123"/>
        <v>4.9265793892428474E-2</v>
      </c>
      <c r="CH116" s="497">
        <f t="shared" si="123"/>
        <v>4.7761935328408042E-2</v>
      </c>
    </row>
    <row r="117" spans="1:86" s="110" customFormat="1" hidden="1" x14ac:dyDescent="0.25">
      <c r="A117" s="616"/>
      <c r="B117" s="89" t="s">
        <v>4</v>
      </c>
      <c r="C117" s="453">
        <v>3.9332392744537863E-2</v>
      </c>
      <c r="D117" s="453">
        <v>3.9395134594588245E-2</v>
      </c>
      <c r="E117" s="453">
        <v>3.9889592752648043E-2</v>
      </c>
      <c r="F117" s="453">
        <v>4.1567530398382256E-2</v>
      </c>
      <c r="G117" s="453">
        <v>4.2877148484720788E-2</v>
      </c>
      <c r="H117" s="453">
        <v>7.5120845496107133E-2</v>
      </c>
      <c r="I117" s="453">
        <v>7.1220477912199667E-2</v>
      </c>
      <c r="J117" s="453">
        <v>7.2367615303684074E-2</v>
      </c>
      <c r="K117" s="453">
        <v>6.9558311182514918E-2</v>
      </c>
      <c r="L117" s="453">
        <v>4.1479096302891857E-2</v>
      </c>
      <c r="M117" s="453">
        <v>4.1768887377816956E-2</v>
      </c>
      <c r="N117" s="453">
        <v>3.9137667024608053E-2</v>
      </c>
      <c r="O117" s="453">
        <f t="shared" si="124"/>
        <v>3.9332392744537863E-2</v>
      </c>
      <c r="P117" s="453">
        <f t="shared" si="117"/>
        <v>3.9395134594588245E-2</v>
      </c>
      <c r="Q117" s="453">
        <f t="shared" si="118"/>
        <v>3.9889592752648043E-2</v>
      </c>
      <c r="R117" s="453">
        <f t="shared" si="119"/>
        <v>4.1567530398382256E-2</v>
      </c>
      <c r="S117" s="453">
        <f t="shared" si="120"/>
        <v>4.2877148484720788E-2</v>
      </c>
      <c r="T117" s="497">
        <v>8.4339191855156342E-2</v>
      </c>
      <c r="U117" s="497">
        <v>8.1305668252964217E-2</v>
      </c>
      <c r="V117" s="497">
        <v>8.2889255598368225E-2</v>
      </c>
      <c r="W117" s="497">
        <v>7.9980800342486641E-2</v>
      </c>
      <c r="X117" s="497">
        <v>4.7714605745392387E-2</v>
      </c>
      <c r="Y117" s="497">
        <v>4.7976376121747467E-2</v>
      </c>
      <c r="Z117" s="497">
        <v>4.4606959534996216E-2</v>
      </c>
      <c r="AA117" s="497">
        <v>4.4622578847787253E-2</v>
      </c>
      <c r="AB117" s="497">
        <v>4.4936242447317053E-2</v>
      </c>
      <c r="AC117" s="497">
        <v>4.6311001696948344E-2</v>
      </c>
      <c r="AD117" s="497">
        <v>4.7742451948499416E-2</v>
      </c>
      <c r="AE117" s="497">
        <v>4.8824336976823986E-2</v>
      </c>
      <c r="AF117" s="497">
        <v>8.4339191855156342E-2</v>
      </c>
      <c r="AG117" s="497">
        <v>8.1305668252964217E-2</v>
      </c>
      <c r="AH117" s="497">
        <v>8.2889255598368225E-2</v>
      </c>
      <c r="AI117" s="497">
        <v>7.9980800342486641E-2</v>
      </c>
      <c r="AJ117" s="497">
        <v>4.7714605745392387E-2</v>
      </c>
      <c r="AK117" s="497">
        <v>4.7976376121747467E-2</v>
      </c>
      <c r="AL117" s="497">
        <v>4.4606959534996216E-2</v>
      </c>
      <c r="AM117" s="497">
        <f t="shared" si="121"/>
        <v>4.4622578847787253E-2</v>
      </c>
      <c r="AN117" s="497">
        <f t="shared" si="121"/>
        <v>4.4936242447317053E-2</v>
      </c>
      <c r="AO117" s="497">
        <f t="shared" si="121"/>
        <v>4.6311001696948344E-2</v>
      </c>
      <c r="AP117" s="497">
        <f t="shared" si="121"/>
        <v>4.7742451948499416E-2</v>
      </c>
      <c r="AQ117" s="497">
        <f t="shared" si="121"/>
        <v>4.8824336976823986E-2</v>
      </c>
      <c r="AR117" s="497">
        <f t="shared" si="121"/>
        <v>8.4339191855156342E-2</v>
      </c>
      <c r="AS117" s="497">
        <f t="shared" si="121"/>
        <v>8.1305668252964217E-2</v>
      </c>
      <c r="AT117" s="497">
        <f t="shared" si="121"/>
        <v>8.2889255598368225E-2</v>
      </c>
      <c r="AU117" s="497">
        <f t="shared" si="121"/>
        <v>7.9980800342486641E-2</v>
      </c>
      <c r="AV117" s="497">
        <f t="shared" si="121"/>
        <v>4.7714605745392387E-2</v>
      </c>
      <c r="AW117" s="497">
        <f t="shared" si="121"/>
        <v>4.7976376121747467E-2</v>
      </c>
      <c r="AX117" s="497">
        <f t="shared" si="121"/>
        <v>4.4606959534996216E-2</v>
      </c>
      <c r="AY117" s="497">
        <f t="shared" si="121"/>
        <v>4.4622578847787253E-2</v>
      </c>
      <c r="AZ117" s="497">
        <f t="shared" si="121"/>
        <v>4.4936242447317053E-2</v>
      </c>
      <c r="BA117" s="497">
        <f t="shared" si="121"/>
        <v>4.6311001696948344E-2</v>
      </c>
      <c r="BB117" s="497">
        <f t="shared" si="121"/>
        <v>4.7742451948499416E-2</v>
      </c>
      <c r="BC117" s="497">
        <f t="shared" si="122"/>
        <v>4.8824336976823986E-2</v>
      </c>
      <c r="BD117" s="497">
        <f t="shared" si="122"/>
        <v>8.4339191855156342E-2</v>
      </c>
      <c r="BE117" s="497">
        <f t="shared" si="122"/>
        <v>8.1305668252964217E-2</v>
      </c>
      <c r="BF117" s="497">
        <f t="shared" si="122"/>
        <v>8.2889255598368225E-2</v>
      </c>
      <c r="BG117" s="497">
        <f t="shared" si="122"/>
        <v>7.9980800342486641E-2</v>
      </c>
      <c r="BH117" s="497">
        <f t="shared" si="122"/>
        <v>4.7714605745392387E-2</v>
      </c>
      <c r="BI117" s="497">
        <f t="shared" si="122"/>
        <v>4.7976376121747467E-2</v>
      </c>
      <c r="BJ117" s="497">
        <f t="shared" si="122"/>
        <v>4.4606959534996216E-2</v>
      </c>
      <c r="BK117" s="497">
        <f t="shared" si="122"/>
        <v>4.4622578847787253E-2</v>
      </c>
      <c r="BL117" s="497">
        <f t="shared" si="122"/>
        <v>4.4936242447317053E-2</v>
      </c>
      <c r="BM117" s="497">
        <f t="shared" si="122"/>
        <v>4.6311001696948344E-2</v>
      </c>
      <c r="BN117" s="497">
        <f t="shared" si="122"/>
        <v>4.7742451948499416E-2</v>
      </c>
      <c r="BO117" s="497">
        <f t="shared" si="122"/>
        <v>4.8824336976823986E-2</v>
      </c>
      <c r="BP117" s="497">
        <f t="shared" si="122"/>
        <v>8.4339191855156342E-2</v>
      </c>
      <c r="BQ117" s="497">
        <f t="shared" si="122"/>
        <v>8.1305668252964217E-2</v>
      </c>
      <c r="BR117" s="497">
        <f t="shared" si="122"/>
        <v>8.2889255598368225E-2</v>
      </c>
      <c r="BS117" s="497">
        <f t="shared" si="123"/>
        <v>7.9980800342486641E-2</v>
      </c>
      <c r="BT117" s="497">
        <f t="shared" si="123"/>
        <v>4.7714605745392387E-2</v>
      </c>
      <c r="BU117" s="497">
        <f t="shared" si="123"/>
        <v>4.7976376121747467E-2</v>
      </c>
      <c r="BV117" s="497">
        <f t="shared" si="123"/>
        <v>4.4606959534996216E-2</v>
      </c>
      <c r="BW117" s="497">
        <f t="shared" si="123"/>
        <v>4.4622578847787253E-2</v>
      </c>
      <c r="BX117" s="497">
        <f t="shared" si="123"/>
        <v>4.4936242447317053E-2</v>
      </c>
      <c r="BY117" s="497">
        <f t="shared" si="123"/>
        <v>4.6311001696948344E-2</v>
      </c>
      <c r="BZ117" s="497">
        <f t="shared" si="123"/>
        <v>4.7742451948499416E-2</v>
      </c>
      <c r="CA117" s="497">
        <f t="shared" si="123"/>
        <v>4.8824336976823986E-2</v>
      </c>
      <c r="CB117" s="497">
        <f t="shared" si="123"/>
        <v>8.4339191855156342E-2</v>
      </c>
      <c r="CC117" s="497">
        <f t="shared" si="123"/>
        <v>8.1305668252964217E-2</v>
      </c>
      <c r="CD117" s="497">
        <f t="shared" si="123"/>
        <v>8.2889255598368225E-2</v>
      </c>
      <c r="CE117" s="497">
        <f t="shared" si="123"/>
        <v>7.9980800342486641E-2</v>
      </c>
      <c r="CF117" s="497">
        <f t="shared" si="123"/>
        <v>4.7714605745392387E-2</v>
      </c>
      <c r="CG117" s="497">
        <f t="shared" si="123"/>
        <v>4.7976376121747467E-2</v>
      </c>
      <c r="CH117" s="497">
        <f t="shared" si="123"/>
        <v>4.4606959534996216E-2</v>
      </c>
    </row>
    <row r="118" spans="1:86" s="110" customFormat="1" hidden="1" x14ac:dyDescent="0.25">
      <c r="A118" s="616"/>
      <c r="B118" s="89" t="s">
        <v>5</v>
      </c>
      <c r="C118" s="453">
        <v>3.7309360712313777E-2</v>
      </c>
      <c r="D118" s="453">
        <v>3.7592595090519432E-2</v>
      </c>
      <c r="E118" s="453">
        <v>3.790549063990227E-2</v>
      </c>
      <c r="F118" s="453">
        <v>3.8795312696370085E-2</v>
      </c>
      <c r="G118" s="453">
        <v>4.0256529624143049E-2</v>
      </c>
      <c r="H118" s="453">
        <v>7.0755895095357096E-2</v>
      </c>
      <c r="I118" s="453">
        <v>6.7753562472526563E-2</v>
      </c>
      <c r="J118" s="453">
        <v>6.823915742998507E-2</v>
      </c>
      <c r="K118" s="453">
        <v>6.7525399252015297E-2</v>
      </c>
      <c r="L118" s="453">
        <v>3.9063382109163408E-2</v>
      </c>
      <c r="M118" s="453">
        <v>3.9553696920511257E-2</v>
      </c>
      <c r="N118" s="453">
        <v>3.7562326323709046E-2</v>
      </c>
      <c r="O118" s="453">
        <f t="shared" si="124"/>
        <v>3.7309360712313777E-2</v>
      </c>
      <c r="P118" s="453">
        <f t="shared" si="117"/>
        <v>3.7592595090519432E-2</v>
      </c>
      <c r="Q118" s="453">
        <f t="shared" si="118"/>
        <v>3.790549063990227E-2</v>
      </c>
      <c r="R118" s="453">
        <f t="shared" si="119"/>
        <v>3.8795312696370085E-2</v>
      </c>
      <c r="S118" s="453">
        <f t="shared" si="120"/>
        <v>4.0256529624143049E-2</v>
      </c>
      <c r="T118" s="497">
        <v>7.9510077581870273E-2</v>
      </c>
      <c r="U118" s="497">
        <v>7.7383542180068696E-2</v>
      </c>
      <c r="V118" s="497">
        <v>7.8313464599173391E-2</v>
      </c>
      <c r="W118" s="497">
        <v>7.7649369252783984E-2</v>
      </c>
      <c r="X118" s="497">
        <v>4.4937306579294942E-2</v>
      </c>
      <c r="Y118" s="497">
        <v>4.5437401042652557E-2</v>
      </c>
      <c r="Z118" s="497">
        <v>4.289506132791146E-2</v>
      </c>
      <c r="AA118" s="497">
        <v>4.2401976122032031E-2</v>
      </c>
      <c r="AB118" s="497">
        <v>4.2918767292986895E-2</v>
      </c>
      <c r="AC118" s="497">
        <v>4.4038735465077361E-2</v>
      </c>
      <c r="AD118" s="497">
        <v>4.469091762017955E-2</v>
      </c>
      <c r="AE118" s="497">
        <v>4.5890958187531021E-2</v>
      </c>
      <c r="AF118" s="497">
        <v>7.9510077581870273E-2</v>
      </c>
      <c r="AG118" s="497">
        <v>7.7383542180068696E-2</v>
      </c>
      <c r="AH118" s="497">
        <v>7.8313464599173391E-2</v>
      </c>
      <c r="AI118" s="497">
        <v>7.7649369252783984E-2</v>
      </c>
      <c r="AJ118" s="497">
        <v>4.4937306579294942E-2</v>
      </c>
      <c r="AK118" s="497">
        <v>4.5437401042652557E-2</v>
      </c>
      <c r="AL118" s="497">
        <v>4.289506132791146E-2</v>
      </c>
      <c r="AM118" s="497">
        <f t="shared" si="121"/>
        <v>4.2401976122032031E-2</v>
      </c>
      <c r="AN118" s="497">
        <f t="shared" si="121"/>
        <v>4.2918767292986895E-2</v>
      </c>
      <c r="AO118" s="497">
        <f t="shared" si="121"/>
        <v>4.4038735465077361E-2</v>
      </c>
      <c r="AP118" s="497">
        <f t="shared" si="121"/>
        <v>4.469091762017955E-2</v>
      </c>
      <c r="AQ118" s="497">
        <f t="shared" si="121"/>
        <v>4.5890958187531021E-2</v>
      </c>
      <c r="AR118" s="497">
        <f t="shared" si="121"/>
        <v>7.9510077581870273E-2</v>
      </c>
      <c r="AS118" s="497">
        <f t="shared" si="121"/>
        <v>7.7383542180068696E-2</v>
      </c>
      <c r="AT118" s="497">
        <f t="shared" si="121"/>
        <v>7.8313464599173391E-2</v>
      </c>
      <c r="AU118" s="497">
        <f t="shared" si="121"/>
        <v>7.7649369252783984E-2</v>
      </c>
      <c r="AV118" s="497">
        <f t="shared" si="121"/>
        <v>4.4937306579294942E-2</v>
      </c>
      <c r="AW118" s="497">
        <f t="shared" si="121"/>
        <v>4.5437401042652557E-2</v>
      </c>
      <c r="AX118" s="497">
        <f t="shared" si="121"/>
        <v>4.289506132791146E-2</v>
      </c>
      <c r="AY118" s="497">
        <f t="shared" si="121"/>
        <v>4.2401976122032031E-2</v>
      </c>
      <c r="AZ118" s="497">
        <f t="shared" si="121"/>
        <v>4.2918767292986895E-2</v>
      </c>
      <c r="BA118" s="497">
        <f t="shared" si="121"/>
        <v>4.4038735465077361E-2</v>
      </c>
      <c r="BB118" s="497">
        <f t="shared" si="121"/>
        <v>4.469091762017955E-2</v>
      </c>
      <c r="BC118" s="497">
        <f t="shared" si="122"/>
        <v>4.5890958187531021E-2</v>
      </c>
      <c r="BD118" s="497">
        <f t="shared" si="122"/>
        <v>7.9510077581870273E-2</v>
      </c>
      <c r="BE118" s="497">
        <f t="shared" si="122"/>
        <v>7.7383542180068696E-2</v>
      </c>
      <c r="BF118" s="497">
        <f t="shared" si="122"/>
        <v>7.8313464599173391E-2</v>
      </c>
      <c r="BG118" s="497">
        <f t="shared" si="122"/>
        <v>7.7649369252783984E-2</v>
      </c>
      <c r="BH118" s="497">
        <f t="shared" si="122"/>
        <v>4.4937306579294942E-2</v>
      </c>
      <c r="BI118" s="497">
        <f t="shared" si="122"/>
        <v>4.5437401042652557E-2</v>
      </c>
      <c r="BJ118" s="497">
        <f t="shared" si="122"/>
        <v>4.289506132791146E-2</v>
      </c>
      <c r="BK118" s="497">
        <f t="shared" si="122"/>
        <v>4.2401976122032031E-2</v>
      </c>
      <c r="BL118" s="497">
        <f t="shared" si="122"/>
        <v>4.2918767292986895E-2</v>
      </c>
      <c r="BM118" s="497">
        <f t="shared" si="122"/>
        <v>4.4038735465077361E-2</v>
      </c>
      <c r="BN118" s="497">
        <f t="shared" si="122"/>
        <v>4.469091762017955E-2</v>
      </c>
      <c r="BO118" s="497">
        <f t="shared" si="122"/>
        <v>4.5890958187531021E-2</v>
      </c>
      <c r="BP118" s="497">
        <f t="shared" si="122"/>
        <v>7.9510077581870273E-2</v>
      </c>
      <c r="BQ118" s="497">
        <f t="shared" si="122"/>
        <v>7.7383542180068696E-2</v>
      </c>
      <c r="BR118" s="497">
        <f t="shared" si="122"/>
        <v>7.8313464599173391E-2</v>
      </c>
      <c r="BS118" s="497">
        <f t="shared" si="123"/>
        <v>7.7649369252783984E-2</v>
      </c>
      <c r="BT118" s="497">
        <f t="shared" si="123"/>
        <v>4.4937306579294942E-2</v>
      </c>
      <c r="BU118" s="497">
        <f t="shared" si="123"/>
        <v>4.5437401042652557E-2</v>
      </c>
      <c r="BV118" s="497">
        <f t="shared" si="123"/>
        <v>4.289506132791146E-2</v>
      </c>
      <c r="BW118" s="497">
        <f t="shared" si="123"/>
        <v>4.2401976122032031E-2</v>
      </c>
      <c r="BX118" s="497">
        <f t="shared" si="123"/>
        <v>4.2918767292986895E-2</v>
      </c>
      <c r="BY118" s="497">
        <f t="shared" si="123"/>
        <v>4.4038735465077361E-2</v>
      </c>
      <c r="BZ118" s="497">
        <f t="shared" si="123"/>
        <v>4.469091762017955E-2</v>
      </c>
      <c r="CA118" s="497">
        <f t="shared" si="123"/>
        <v>4.5890958187531021E-2</v>
      </c>
      <c r="CB118" s="497">
        <f t="shared" si="123"/>
        <v>7.9510077581870273E-2</v>
      </c>
      <c r="CC118" s="497">
        <f t="shared" si="123"/>
        <v>7.7383542180068696E-2</v>
      </c>
      <c r="CD118" s="497">
        <f t="shared" si="123"/>
        <v>7.8313464599173391E-2</v>
      </c>
      <c r="CE118" s="497">
        <f t="shared" si="123"/>
        <v>7.7649369252783984E-2</v>
      </c>
      <c r="CF118" s="497">
        <f t="shared" si="123"/>
        <v>4.4937306579294942E-2</v>
      </c>
      <c r="CG118" s="497">
        <f t="shared" si="123"/>
        <v>4.5437401042652557E-2</v>
      </c>
      <c r="CH118" s="497">
        <f t="shared" si="123"/>
        <v>4.289506132791146E-2</v>
      </c>
    </row>
    <row r="119" spans="1:86" s="110" customFormat="1" hidden="1" x14ac:dyDescent="0.25">
      <c r="A119" s="616"/>
      <c r="B119" s="89" t="s">
        <v>23</v>
      </c>
      <c r="C119" s="453">
        <v>3.7309360712313777E-2</v>
      </c>
      <c r="D119" s="453">
        <v>3.7592595090519432E-2</v>
      </c>
      <c r="E119" s="453">
        <v>3.790549063990227E-2</v>
      </c>
      <c r="F119" s="453">
        <v>3.8795312696370085E-2</v>
      </c>
      <c r="G119" s="453">
        <v>4.0256529624143049E-2</v>
      </c>
      <c r="H119" s="453">
        <v>7.0755895095357096E-2</v>
      </c>
      <c r="I119" s="453">
        <v>6.7753562472526563E-2</v>
      </c>
      <c r="J119" s="453">
        <v>6.823915742998507E-2</v>
      </c>
      <c r="K119" s="453">
        <v>6.7525399252015297E-2</v>
      </c>
      <c r="L119" s="453">
        <v>3.9063382109163408E-2</v>
      </c>
      <c r="M119" s="453">
        <v>3.9553696920511257E-2</v>
      </c>
      <c r="N119" s="453">
        <v>3.7562326323709046E-2</v>
      </c>
      <c r="O119" s="453">
        <f t="shared" si="124"/>
        <v>3.7309360712313777E-2</v>
      </c>
      <c r="P119" s="453">
        <f t="shared" si="117"/>
        <v>3.7592595090519432E-2</v>
      </c>
      <c r="Q119" s="453">
        <f t="shared" si="118"/>
        <v>3.790549063990227E-2</v>
      </c>
      <c r="R119" s="453">
        <f t="shared" si="119"/>
        <v>3.8795312696370085E-2</v>
      </c>
      <c r="S119" s="453">
        <f t="shared" si="120"/>
        <v>4.0256529624143049E-2</v>
      </c>
      <c r="T119" s="497">
        <v>7.9510077581870273E-2</v>
      </c>
      <c r="U119" s="497">
        <v>7.7383542180068696E-2</v>
      </c>
      <c r="V119" s="497">
        <v>7.8313464599173391E-2</v>
      </c>
      <c r="W119" s="497">
        <v>7.7649369252783984E-2</v>
      </c>
      <c r="X119" s="497">
        <v>4.4937306579294942E-2</v>
      </c>
      <c r="Y119" s="497">
        <v>4.5437401042652557E-2</v>
      </c>
      <c r="Z119" s="497">
        <v>4.289506132791146E-2</v>
      </c>
      <c r="AA119" s="497">
        <v>4.2401976122032031E-2</v>
      </c>
      <c r="AB119" s="497">
        <v>4.2918767292986895E-2</v>
      </c>
      <c r="AC119" s="497">
        <v>4.4038735465077361E-2</v>
      </c>
      <c r="AD119" s="497">
        <v>4.469091762017955E-2</v>
      </c>
      <c r="AE119" s="497">
        <v>4.5890958187531021E-2</v>
      </c>
      <c r="AF119" s="497">
        <v>7.9510077581870273E-2</v>
      </c>
      <c r="AG119" s="497">
        <v>7.7383542180068696E-2</v>
      </c>
      <c r="AH119" s="497">
        <v>7.8313464599173391E-2</v>
      </c>
      <c r="AI119" s="497">
        <v>7.7649369252783984E-2</v>
      </c>
      <c r="AJ119" s="497">
        <v>4.4937306579294942E-2</v>
      </c>
      <c r="AK119" s="497">
        <v>4.5437401042652557E-2</v>
      </c>
      <c r="AL119" s="497">
        <v>4.289506132791146E-2</v>
      </c>
      <c r="AM119" s="497">
        <f t="shared" si="121"/>
        <v>4.2401976122032031E-2</v>
      </c>
      <c r="AN119" s="497">
        <f t="shared" si="121"/>
        <v>4.2918767292986895E-2</v>
      </c>
      <c r="AO119" s="497">
        <f t="shared" si="121"/>
        <v>4.4038735465077361E-2</v>
      </c>
      <c r="AP119" s="497">
        <f t="shared" si="121"/>
        <v>4.469091762017955E-2</v>
      </c>
      <c r="AQ119" s="497">
        <f t="shared" si="121"/>
        <v>4.5890958187531021E-2</v>
      </c>
      <c r="AR119" s="497">
        <f t="shared" si="121"/>
        <v>7.9510077581870273E-2</v>
      </c>
      <c r="AS119" s="497">
        <f t="shared" si="121"/>
        <v>7.7383542180068696E-2</v>
      </c>
      <c r="AT119" s="497">
        <f t="shared" si="121"/>
        <v>7.8313464599173391E-2</v>
      </c>
      <c r="AU119" s="497">
        <f t="shared" si="121"/>
        <v>7.7649369252783984E-2</v>
      </c>
      <c r="AV119" s="497">
        <f t="shared" si="121"/>
        <v>4.4937306579294942E-2</v>
      </c>
      <c r="AW119" s="497">
        <f t="shared" si="121"/>
        <v>4.5437401042652557E-2</v>
      </c>
      <c r="AX119" s="497">
        <f t="shared" si="121"/>
        <v>4.289506132791146E-2</v>
      </c>
      <c r="AY119" s="497">
        <f t="shared" si="121"/>
        <v>4.2401976122032031E-2</v>
      </c>
      <c r="AZ119" s="497">
        <f t="shared" si="121"/>
        <v>4.2918767292986895E-2</v>
      </c>
      <c r="BA119" s="497">
        <f t="shared" si="121"/>
        <v>4.4038735465077361E-2</v>
      </c>
      <c r="BB119" s="497">
        <f t="shared" si="121"/>
        <v>4.469091762017955E-2</v>
      </c>
      <c r="BC119" s="497">
        <f t="shared" si="122"/>
        <v>4.5890958187531021E-2</v>
      </c>
      <c r="BD119" s="497">
        <f t="shared" si="122"/>
        <v>7.9510077581870273E-2</v>
      </c>
      <c r="BE119" s="497">
        <f t="shared" si="122"/>
        <v>7.7383542180068696E-2</v>
      </c>
      <c r="BF119" s="497">
        <f t="shared" si="122"/>
        <v>7.8313464599173391E-2</v>
      </c>
      <c r="BG119" s="497">
        <f t="shared" si="122"/>
        <v>7.7649369252783984E-2</v>
      </c>
      <c r="BH119" s="497">
        <f t="shared" si="122"/>
        <v>4.4937306579294942E-2</v>
      </c>
      <c r="BI119" s="497">
        <f t="shared" si="122"/>
        <v>4.5437401042652557E-2</v>
      </c>
      <c r="BJ119" s="497">
        <f t="shared" si="122"/>
        <v>4.289506132791146E-2</v>
      </c>
      <c r="BK119" s="497">
        <f t="shared" si="122"/>
        <v>4.2401976122032031E-2</v>
      </c>
      <c r="BL119" s="497">
        <f t="shared" si="122"/>
        <v>4.2918767292986895E-2</v>
      </c>
      <c r="BM119" s="497">
        <f t="shared" si="122"/>
        <v>4.4038735465077361E-2</v>
      </c>
      <c r="BN119" s="497">
        <f t="shared" si="122"/>
        <v>4.469091762017955E-2</v>
      </c>
      <c r="BO119" s="497">
        <f t="shared" si="122"/>
        <v>4.5890958187531021E-2</v>
      </c>
      <c r="BP119" s="497">
        <f t="shared" si="122"/>
        <v>7.9510077581870273E-2</v>
      </c>
      <c r="BQ119" s="497">
        <f t="shared" si="122"/>
        <v>7.7383542180068696E-2</v>
      </c>
      <c r="BR119" s="497">
        <f t="shared" si="122"/>
        <v>7.8313464599173391E-2</v>
      </c>
      <c r="BS119" s="497">
        <f t="shared" si="123"/>
        <v>7.7649369252783984E-2</v>
      </c>
      <c r="BT119" s="497">
        <f t="shared" si="123"/>
        <v>4.4937306579294942E-2</v>
      </c>
      <c r="BU119" s="497">
        <f t="shared" si="123"/>
        <v>4.5437401042652557E-2</v>
      </c>
      <c r="BV119" s="497">
        <f t="shared" si="123"/>
        <v>4.289506132791146E-2</v>
      </c>
      <c r="BW119" s="497">
        <f t="shared" si="123"/>
        <v>4.2401976122032031E-2</v>
      </c>
      <c r="BX119" s="497">
        <f t="shared" si="123"/>
        <v>4.2918767292986895E-2</v>
      </c>
      <c r="BY119" s="497">
        <f t="shared" si="123"/>
        <v>4.4038735465077361E-2</v>
      </c>
      <c r="BZ119" s="497">
        <f t="shared" si="123"/>
        <v>4.469091762017955E-2</v>
      </c>
      <c r="CA119" s="497">
        <f t="shared" si="123"/>
        <v>4.5890958187531021E-2</v>
      </c>
      <c r="CB119" s="497">
        <f t="shared" si="123"/>
        <v>7.9510077581870273E-2</v>
      </c>
      <c r="CC119" s="497">
        <f t="shared" si="123"/>
        <v>7.7383542180068696E-2</v>
      </c>
      <c r="CD119" s="497">
        <f t="shared" si="123"/>
        <v>7.8313464599173391E-2</v>
      </c>
      <c r="CE119" s="497">
        <f t="shared" si="123"/>
        <v>7.7649369252783984E-2</v>
      </c>
      <c r="CF119" s="497">
        <f t="shared" si="123"/>
        <v>4.4937306579294942E-2</v>
      </c>
      <c r="CG119" s="497">
        <f t="shared" si="123"/>
        <v>4.5437401042652557E-2</v>
      </c>
      <c r="CH119" s="497">
        <f t="shared" si="123"/>
        <v>4.289506132791146E-2</v>
      </c>
    </row>
    <row r="120" spans="1:86" s="110" customFormat="1" hidden="1" x14ac:dyDescent="0.25">
      <c r="A120" s="616"/>
      <c r="B120" s="89" t="s">
        <v>24</v>
      </c>
      <c r="C120" s="453">
        <v>3.7309360712313777E-2</v>
      </c>
      <c r="D120" s="453">
        <v>3.7592595090519432E-2</v>
      </c>
      <c r="E120" s="453">
        <v>3.790549063990227E-2</v>
      </c>
      <c r="F120" s="453">
        <v>3.8795312696370085E-2</v>
      </c>
      <c r="G120" s="453">
        <v>4.0256529624143049E-2</v>
      </c>
      <c r="H120" s="453">
        <v>7.0755895095357096E-2</v>
      </c>
      <c r="I120" s="453">
        <v>6.7753562472526563E-2</v>
      </c>
      <c r="J120" s="453">
        <v>6.823915742998507E-2</v>
      </c>
      <c r="K120" s="453">
        <v>6.7525399252015297E-2</v>
      </c>
      <c r="L120" s="453">
        <v>3.9063382109163408E-2</v>
      </c>
      <c r="M120" s="453">
        <v>3.9553696920511257E-2</v>
      </c>
      <c r="N120" s="453">
        <v>3.7562326323709046E-2</v>
      </c>
      <c r="O120" s="453">
        <f t="shared" si="124"/>
        <v>3.7309360712313777E-2</v>
      </c>
      <c r="P120" s="453">
        <f t="shared" si="117"/>
        <v>3.7592595090519432E-2</v>
      </c>
      <c r="Q120" s="453">
        <f t="shared" si="118"/>
        <v>3.790549063990227E-2</v>
      </c>
      <c r="R120" s="453">
        <f t="shared" si="119"/>
        <v>3.8795312696370085E-2</v>
      </c>
      <c r="S120" s="453">
        <f t="shared" si="120"/>
        <v>4.0256529624143049E-2</v>
      </c>
      <c r="T120" s="497">
        <v>7.9510077581870273E-2</v>
      </c>
      <c r="U120" s="497">
        <v>7.7383542180068696E-2</v>
      </c>
      <c r="V120" s="497">
        <v>7.8313464599173391E-2</v>
      </c>
      <c r="W120" s="497">
        <v>7.7649369252783984E-2</v>
      </c>
      <c r="X120" s="497">
        <v>4.4937306579294942E-2</v>
      </c>
      <c r="Y120" s="497">
        <v>4.5437401042652557E-2</v>
      </c>
      <c r="Z120" s="497">
        <v>4.289506132791146E-2</v>
      </c>
      <c r="AA120" s="497">
        <v>4.2401976122032031E-2</v>
      </c>
      <c r="AB120" s="497">
        <v>4.2918767292986895E-2</v>
      </c>
      <c r="AC120" s="497">
        <v>4.4038735465077361E-2</v>
      </c>
      <c r="AD120" s="497">
        <v>4.469091762017955E-2</v>
      </c>
      <c r="AE120" s="497">
        <v>4.5890958187531021E-2</v>
      </c>
      <c r="AF120" s="497">
        <v>7.9510077581870273E-2</v>
      </c>
      <c r="AG120" s="497">
        <v>7.7383542180068696E-2</v>
      </c>
      <c r="AH120" s="497">
        <v>7.8313464599173391E-2</v>
      </c>
      <c r="AI120" s="497">
        <v>7.7649369252783984E-2</v>
      </c>
      <c r="AJ120" s="497">
        <v>4.4937306579294942E-2</v>
      </c>
      <c r="AK120" s="497">
        <v>4.5437401042652557E-2</v>
      </c>
      <c r="AL120" s="497">
        <v>4.289506132791146E-2</v>
      </c>
      <c r="AM120" s="497">
        <f t="shared" si="121"/>
        <v>4.2401976122032031E-2</v>
      </c>
      <c r="AN120" s="497">
        <f t="shared" si="121"/>
        <v>4.2918767292986895E-2</v>
      </c>
      <c r="AO120" s="497">
        <f t="shared" si="121"/>
        <v>4.4038735465077361E-2</v>
      </c>
      <c r="AP120" s="497">
        <f t="shared" si="121"/>
        <v>4.469091762017955E-2</v>
      </c>
      <c r="AQ120" s="497">
        <f t="shared" si="121"/>
        <v>4.5890958187531021E-2</v>
      </c>
      <c r="AR120" s="497">
        <f t="shared" si="121"/>
        <v>7.9510077581870273E-2</v>
      </c>
      <c r="AS120" s="497">
        <f t="shared" si="121"/>
        <v>7.7383542180068696E-2</v>
      </c>
      <c r="AT120" s="497">
        <f t="shared" si="121"/>
        <v>7.8313464599173391E-2</v>
      </c>
      <c r="AU120" s="497">
        <f t="shared" si="121"/>
        <v>7.7649369252783984E-2</v>
      </c>
      <c r="AV120" s="497">
        <f t="shared" si="121"/>
        <v>4.4937306579294942E-2</v>
      </c>
      <c r="AW120" s="497">
        <f t="shared" si="121"/>
        <v>4.5437401042652557E-2</v>
      </c>
      <c r="AX120" s="497">
        <f t="shared" si="121"/>
        <v>4.289506132791146E-2</v>
      </c>
      <c r="AY120" s="497">
        <f t="shared" si="121"/>
        <v>4.2401976122032031E-2</v>
      </c>
      <c r="AZ120" s="497">
        <f t="shared" si="121"/>
        <v>4.2918767292986895E-2</v>
      </c>
      <c r="BA120" s="497">
        <f t="shared" si="121"/>
        <v>4.4038735465077361E-2</v>
      </c>
      <c r="BB120" s="497">
        <f t="shared" si="121"/>
        <v>4.469091762017955E-2</v>
      </c>
      <c r="BC120" s="497">
        <f t="shared" si="122"/>
        <v>4.5890958187531021E-2</v>
      </c>
      <c r="BD120" s="497">
        <f t="shared" si="122"/>
        <v>7.9510077581870273E-2</v>
      </c>
      <c r="BE120" s="497">
        <f t="shared" si="122"/>
        <v>7.7383542180068696E-2</v>
      </c>
      <c r="BF120" s="497">
        <f t="shared" si="122"/>
        <v>7.8313464599173391E-2</v>
      </c>
      <c r="BG120" s="497">
        <f t="shared" si="122"/>
        <v>7.7649369252783984E-2</v>
      </c>
      <c r="BH120" s="497">
        <f t="shared" si="122"/>
        <v>4.4937306579294942E-2</v>
      </c>
      <c r="BI120" s="497">
        <f t="shared" si="122"/>
        <v>4.5437401042652557E-2</v>
      </c>
      <c r="BJ120" s="497">
        <f t="shared" si="122"/>
        <v>4.289506132791146E-2</v>
      </c>
      <c r="BK120" s="497">
        <f t="shared" si="122"/>
        <v>4.2401976122032031E-2</v>
      </c>
      <c r="BL120" s="497">
        <f t="shared" si="122"/>
        <v>4.2918767292986895E-2</v>
      </c>
      <c r="BM120" s="497">
        <f t="shared" si="122"/>
        <v>4.4038735465077361E-2</v>
      </c>
      <c r="BN120" s="497">
        <f t="shared" si="122"/>
        <v>4.469091762017955E-2</v>
      </c>
      <c r="BO120" s="497">
        <f t="shared" si="122"/>
        <v>4.5890958187531021E-2</v>
      </c>
      <c r="BP120" s="497">
        <f t="shared" si="122"/>
        <v>7.9510077581870273E-2</v>
      </c>
      <c r="BQ120" s="497">
        <f t="shared" si="122"/>
        <v>7.7383542180068696E-2</v>
      </c>
      <c r="BR120" s="497">
        <f t="shared" si="122"/>
        <v>7.8313464599173391E-2</v>
      </c>
      <c r="BS120" s="497">
        <f t="shared" si="123"/>
        <v>7.7649369252783984E-2</v>
      </c>
      <c r="BT120" s="497">
        <f t="shared" si="123"/>
        <v>4.4937306579294942E-2</v>
      </c>
      <c r="BU120" s="497">
        <f t="shared" si="123"/>
        <v>4.5437401042652557E-2</v>
      </c>
      <c r="BV120" s="497">
        <f t="shared" si="123"/>
        <v>4.289506132791146E-2</v>
      </c>
      <c r="BW120" s="497">
        <f t="shared" si="123"/>
        <v>4.2401976122032031E-2</v>
      </c>
      <c r="BX120" s="497">
        <f t="shared" si="123"/>
        <v>4.2918767292986895E-2</v>
      </c>
      <c r="BY120" s="497">
        <f t="shared" si="123"/>
        <v>4.4038735465077361E-2</v>
      </c>
      <c r="BZ120" s="497">
        <f t="shared" si="123"/>
        <v>4.469091762017955E-2</v>
      </c>
      <c r="CA120" s="497">
        <f t="shared" si="123"/>
        <v>4.5890958187531021E-2</v>
      </c>
      <c r="CB120" s="497">
        <f t="shared" si="123"/>
        <v>7.9510077581870273E-2</v>
      </c>
      <c r="CC120" s="497">
        <f t="shared" si="123"/>
        <v>7.7383542180068696E-2</v>
      </c>
      <c r="CD120" s="497">
        <f t="shared" si="123"/>
        <v>7.8313464599173391E-2</v>
      </c>
      <c r="CE120" s="497">
        <f t="shared" si="123"/>
        <v>7.7649369252783984E-2</v>
      </c>
      <c r="CF120" s="497">
        <f t="shared" si="123"/>
        <v>4.4937306579294942E-2</v>
      </c>
      <c r="CG120" s="497">
        <f t="shared" si="123"/>
        <v>4.5437401042652557E-2</v>
      </c>
      <c r="CH120" s="497">
        <f t="shared" si="123"/>
        <v>4.289506132791146E-2</v>
      </c>
    </row>
    <row r="121" spans="1:86" s="110" customFormat="1" hidden="1" x14ac:dyDescent="0.25">
      <c r="A121" s="616"/>
      <c r="B121" s="89" t="s">
        <v>7</v>
      </c>
      <c r="C121" s="453">
        <v>3.5682741979693122E-2</v>
      </c>
      <c r="D121" s="453">
        <v>3.5900332017223431E-2</v>
      </c>
      <c r="E121" s="453">
        <v>3.6855222703080198E-2</v>
      </c>
      <c r="F121" s="453">
        <v>3.7713234347840394E-2</v>
      </c>
      <c r="G121" s="453">
        <v>3.8506725867705857E-2</v>
      </c>
      <c r="H121" s="453">
        <v>6.7586919778914373E-2</v>
      </c>
      <c r="I121" s="453">
        <v>6.4558915989139196E-2</v>
      </c>
      <c r="J121" s="453">
        <v>6.5253104129576744E-2</v>
      </c>
      <c r="K121" s="453">
        <v>6.4498460821838438E-2</v>
      </c>
      <c r="L121" s="453">
        <v>3.7446622718188112E-2</v>
      </c>
      <c r="M121" s="453">
        <v>3.7897793768534443E-2</v>
      </c>
      <c r="N121" s="453">
        <v>3.5939490764754653E-2</v>
      </c>
      <c r="O121" s="453">
        <f t="shared" si="124"/>
        <v>3.5682741979693122E-2</v>
      </c>
      <c r="P121" s="453">
        <f t="shared" si="117"/>
        <v>3.5900332017223431E-2</v>
      </c>
      <c r="Q121" s="453">
        <f t="shared" si="118"/>
        <v>3.6855222703080198E-2</v>
      </c>
      <c r="R121" s="453">
        <f t="shared" si="119"/>
        <v>3.7713234347840394E-2</v>
      </c>
      <c r="S121" s="453">
        <f t="shared" si="120"/>
        <v>3.8506725867705857E-2</v>
      </c>
      <c r="T121" s="497">
        <v>7.6006995700110214E-2</v>
      </c>
      <c r="U121" s="497">
        <v>7.3767747211345963E-2</v>
      </c>
      <c r="V121" s="497">
        <v>7.500139112434763E-2</v>
      </c>
      <c r="W121" s="497">
        <v>7.4181492605889951E-2</v>
      </c>
      <c r="X121" s="497">
        <v>4.3086895410529735E-2</v>
      </c>
      <c r="Y121" s="497">
        <v>4.3536621518492115E-2</v>
      </c>
      <c r="Z121" s="497">
        <v>4.1081863431092103E-2</v>
      </c>
      <c r="AA121" s="497">
        <v>4.0636051269151235E-2</v>
      </c>
      <c r="AB121" s="497">
        <v>4.1031074110099472E-2</v>
      </c>
      <c r="AC121" s="497">
        <v>4.2855648258242861E-2</v>
      </c>
      <c r="AD121" s="497">
        <v>4.3386601179202781E-2</v>
      </c>
      <c r="AE121" s="497">
        <v>4.394077132166159E-2</v>
      </c>
      <c r="AF121" s="497">
        <v>7.6006995700110214E-2</v>
      </c>
      <c r="AG121" s="497">
        <v>7.3767747211345963E-2</v>
      </c>
      <c r="AH121" s="497">
        <v>7.500139112434763E-2</v>
      </c>
      <c r="AI121" s="497">
        <v>7.4181492605889951E-2</v>
      </c>
      <c r="AJ121" s="497">
        <v>4.3086895410529735E-2</v>
      </c>
      <c r="AK121" s="497">
        <v>4.3536621518492115E-2</v>
      </c>
      <c r="AL121" s="497">
        <v>4.1081863431092103E-2</v>
      </c>
      <c r="AM121" s="497">
        <f t="shared" si="121"/>
        <v>4.0636051269151235E-2</v>
      </c>
      <c r="AN121" s="497">
        <f t="shared" si="121"/>
        <v>4.1031074110099472E-2</v>
      </c>
      <c r="AO121" s="497">
        <f t="shared" si="121"/>
        <v>4.2855648258242861E-2</v>
      </c>
      <c r="AP121" s="497">
        <f t="shared" si="121"/>
        <v>4.3386601179202781E-2</v>
      </c>
      <c r="AQ121" s="497">
        <f t="shared" si="121"/>
        <v>4.394077132166159E-2</v>
      </c>
      <c r="AR121" s="497">
        <f t="shared" si="121"/>
        <v>7.6006995700110214E-2</v>
      </c>
      <c r="AS121" s="497">
        <f t="shared" si="121"/>
        <v>7.3767747211345963E-2</v>
      </c>
      <c r="AT121" s="497">
        <f t="shared" si="121"/>
        <v>7.500139112434763E-2</v>
      </c>
      <c r="AU121" s="497">
        <f t="shared" si="121"/>
        <v>7.4181492605889951E-2</v>
      </c>
      <c r="AV121" s="497">
        <f t="shared" si="121"/>
        <v>4.3086895410529735E-2</v>
      </c>
      <c r="AW121" s="497">
        <f t="shared" si="121"/>
        <v>4.3536621518492115E-2</v>
      </c>
      <c r="AX121" s="497">
        <f t="shared" si="121"/>
        <v>4.1081863431092103E-2</v>
      </c>
      <c r="AY121" s="497">
        <f t="shared" si="121"/>
        <v>4.0636051269151235E-2</v>
      </c>
      <c r="AZ121" s="497">
        <f t="shared" si="121"/>
        <v>4.1031074110099472E-2</v>
      </c>
      <c r="BA121" s="497">
        <f t="shared" si="121"/>
        <v>4.2855648258242861E-2</v>
      </c>
      <c r="BB121" s="497">
        <f t="shared" si="121"/>
        <v>4.3386601179202781E-2</v>
      </c>
      <c r="BC121" s="497">
        <f t="shared" si="122"/>
        <v>4.394077132166159E-2</v>
      </c>
      <c r="BD121" s="497">
        <f t="shared" si="122"/>
        <v>7.6006995700110214E-2</v>
      </c>
      <c r="BE121" s="497">
        <f t="shared" si="122"/>
        <v>7.3767747211345963E-2</v>
      </c>
      <c r="BF121" s="497">
        <f t="shared" si="122"/>
        <v>7.500139112434763E-2</v>
      </c>
      <c r="BG121" s="497">
        <f t="shared" si="122"/>
        <v>7.4181492605889951E-2</v>
      </c>
      <c r="BH121" s="497">
        <f t="shared" si="122"/>
        <v>4.3086895410529735E-2</v>
      </c>
      <c r="BI121" s="497">
        <f t="shared" si="122"/>
        <v>4.3536621518492115E-2</v>
      </c>
      <c r="BJ121" s="497">
        <f t="shared" si="122"/>
        <v>4.1081863431092103E-2</v>
      </c>
      <c r="BK121" s="497">
        <f t="shared" si="122"/>
        <v>4.0636051269151235E-2</v>
      </c>
      <c r="BL121" s="497">
        <f t="shared" si="122"/>
        <v>4.1031074110099472E-2</v>
      </c>
      <c r="BM121" s="497">
        <f t="shared" si="122"/>
        <v>4.2855648258242861E-2</v>
      </c>
      <c r="BN121" s="497">
        <f t="shared" si="122"/>
        <v>4.3386601179202781E-2</v>
      </c>
      <c r="BO121" s="497">
        <f t="shared" si="122"/>
        <v>4.394077132166159E-2</v>
      </c>
      <c r="BP121" s="497">
        <f t="shared" si="122"/>
        <v>7.6006995700110214E-2</v>
      </c>
      <c r="BQ121" s="497">
        <f t="shared" si="122"/>
        <v>7.3767747211345963E-2</v>
      </c>
      <c r="BR121" s="497">
        <f t="shared" si="122"/>
        <v>7.500139112434763E-2</v>
      </c>
      <c r="BS121" s="497">
        <f t="shared" si="123"/>
        <v>7.4181492605889951E-2</v>
      </c>
      <c r="BT121" s="497">
        <f t="shared" si="123"/>
        <v>4.3086895410529735E-2</v>
      </c>
      <c r="BU121" s="497">
        <f t="shared" si="123"/>
        <v>4.3536621518492115E-2</v>
      </c>
      <c r="BV121" s="497">
        <f t="shared" si="123"/>
        <v>4.1081863431092103E-2</v>
      </c>
      <c r="BW121" s="497">
        <f t="shared" si="123"/>
        <v>4.0636051269151235E-2</v>
      </c>
      <c r="BX121" s="497">
        <f t="shared" si="123"/>
        <v>4.1031074110099472E-2</v>
      </c>
      <c r="BY121" s="497">
        <f t="shared" si="123"/>
        <v>4.2855648258242861E-2</v>
      </c>
      <c r="BZ121" s="497">
        <f t="shared" si="123"/>
        <v>4.3386601179202781E-2</v>
      </c>
      <c r="CA121" s="497">
        <f t="shared" si="123"/>
        <v>4.394077132166159E-2</v>
      </c>
      <c r="CB121" s="497">
        <f t="shared" si="123"/>
        <v>7.6006995700110214E-2</v>
      </c>
      <c r="CC121" s="497">
        <f t="shared" si="123"/>
        <v>7.3767747211345963E-2</v>
      </c>
      <c r="CD121" s="497">
        <f t="shared" si="123"/>
        <v>7.500139112434763E-2</v>
      </c>
      <c r="CE121" s="497">
        <f t="shared" si="123"/>
        <v>7.4181492605889951E-2</v>
      </c>
      <c r="CF121" s="497">
        <f t="shared" si="123"/>
        <v>4.3086895410529735E-2</v>
      </c>
      <c r="CG121" s="497">
        <f t="shared" si="123"/>
        <v>4.3536621518492115E-2</v>
      </c>
      <c r="CH121" s="497">
        <f t="shared" si="123"/>
        <v>4.1081863431092103E-2</v>
      </c>
    </row>
    <row r="122" spans="1:86" s="110" customFormat="1" ht="15.75" hidden="1" thickBot="1" x14ac:dyDescent="0.3">
      <c r="A122" s="617"/>
      <c r="B122" s="91" t="s">
        <v>8</v>
      </c>
      <c r="C122" s="453">
        <v>3.720867190622492E-2</v>
      </c>
      <c r="D122" s="453">
        <v>3.7965054983119348E-2</v>
      </c>
      <c r="E122" s="453">
        <v>3.9526899842224586E-2</v>
      </c>
      <c r="F122" s="453">
        <v>4.1066274953560376E-2</v>
      </c>
      <c r="G122" s="453">
        <v>4.2068085643249667E-2</v>
      </c>
      <c r="H122" s="453">
        <v>7.6096635164427801E-2</v>
      </c>
      <c r="I122" s="453">
        <v>7.1281056658700187E-2</v>
      </c>
      <c r="J122" s="453">
        <v>7.3419066539057082E-2</v>
      </c>
      <c r="K122" s="453">
        <v>7.0969717842630911E-2</v>
      </c>
      <c r="L122" s="453">
        <v>4.0735333196233868E-2</v>
      </c>
      <c r="M122" s="453">
        <v>4.1293551146050066E-2</v>
      </c>
      <c r="N122" s="453">
        <v>3.8129622671069403E-2</v>
      </c>
      <c r="O122" s="453">
        <f t="shared" si="124"/>
        <v>3.720867190622492E-2</v>
      </c>
      <c r="P122" s="453">
        <f t="shared" si="117"/>
        <v>3.7965054983119348E-2</v>
      </c>
      <c r="Q122" s="453">
        <f t="shared" si="118"/>
        <v>3.9526899842224586E-2</v>
      </c>
      <c r="R122" s="453">
        <f t="shared" si="119"/>
        <v>4.1066274953560376E-2</v>
      </c>
      <c r="S122" s="453">
        <f t="shared" si="120"/>
        <v>4.2068085643249667E-2</v>
      </c>
      <c r="T122" s="497">
        <v>8.5421290752115769E-2</v>
      </c>
      <c r="U122" s="497">
        <v>8.1374145819631816E-2</v>
      </c>
      <c r="V122" s="497">
        <v>8.4052972330393119E-2</v>
      </c>
      <c r="W122" s="497">
        <v>8.1599401894075566E-2</v>
      </c>
      <c r="X122" s="497">
        <v>4.6856237216303179E-2</v>
      </c>
      <c r="Y122" s="497">
        <v>4.7422920079751796E-2</v>
      </c>
      <c r="Z122" s="497">
        <v>4.3469584651946724E-2</v>
      </c>
      <c r="AA122" s="497">
        <v>4.2387829214501176E-2</v>
      </c>
      <c r="AB122" s="497">
        <v>4.3356261633246691E-2</v>
      </c>
      <c r="AC122" s="497">
        <v>4.5889135076079626E-2</v>
      </c>
      <c r="AD122" s="497">
        <v>4.713332980093863E-2</v>
      </c>
      <c r="AE122" s="497">
        <v>4.7909771247272172E-2</v>
      </c>
      <c r="AF122" s="497">
        <v>8.5421290752115769E-2</v>
      </c>
      <c r="AG122" s="497">
        <v>8.1374145819631816E-2</v>
      </c>
      <c r="AH122" s="497">
        <v>8.4052972330393119E-2</v>
      </c>
      <c r="AI122" s="497">
        <v>8.1599401894075566E-2</v>
      </c>
      <c r="AJ122" s="497">
        <v>4.6856237216303179E-2</v>
      </c>
      <c r="AK122" s="497">
        <v>4.7422920079751796E-2</v>
      </c>
      <c r="AL122" s="497">
        <v>4.3469584651946724E-2</v>
      </c>
      <c r="AM122" s="497">
        <f t="shared" si="121"/>
        <v>4.2387829214501176E-2</v>
      </c>
      <c r="AN122" s="497">
        <f t="shared" si="121"/>
        <v>4.3356261633246691E-2</v>
      </c>
      <c r="AO122" s="497">
        <f t="shared" si="121"/>
        <v>4.5889135076079626E-2</v>
      </c>
      <c r="AP122" s="497">
        <f t="shared" si="121"/>
        <v>4.713332980093863E-2</v>
      </c>
      <c r="AQ122" s="497">
        <f t="shared" si="121"/>
        <v>4.7909771247272172E-2</v>
      </c>
      <c r="AR122" s="497">
        <f t="shared" si="121"/>
        <v>8.5421290752115769E-2</v>
      </c>
      <c r="AS122" s="497">
        <f t="shared" si="121"/>
        <v>8.1374145819631816E-2</v>
      </c>
      <c r="AT122" s="497">
        <f t="shared" si="121"/>
        <v>8.4052972330393119E-2</v>
      </c>
      <c r="AU122" s="497">
        <f t="shared" si="121"/>
        <v>8.1599401894075566E-2</v>
      </c>
      <c r="AV122" s="497">
        <f t="shared" si="121"/>
        <v>4.6856237216303179E-2</v>
      </c>
      <c r="AW122" s="497">
        <f t="shared" si="121"/>
        <v>4.7422920079751796E-2</v>
      </c>
      <c r="AX122" s="497">
        <f t="shared" si="121"/>
        <v>4.3469584651946724E-2</v>
      </c>
      <c r="AY122" s="497">
        <f t="shared" si="121"/>
        <v>4.2387829214501176E-2</v>
      </c>
      <c r="AZ122" s="497">
        <f t="shared" si="121"/>
        <v>4.3356261633246691E-2</v>
      </c>
      <c r="BA122" s="497">
        <f t="shared" si="121"/>
        <v>4.5889135076079626E-2</v>
      </c>
      <c r="BB122" s="497">
        <f t="shared" si="121"/>
        <v>4.713332980093863E-2</v>
      </c>
      <c r="BC122" s="497">
        <f t="shared" si="122"/>
        <v>4.7909771247272172E-2</v>
      </c>
      <c r="BD122" s="497">
        <f t="shared" si="122"/>
        <v>8.5421290752115769E-2</v>
      </c>
      <c r="BE122" s="497">
        <f t="shared" si="122"/>
        <v>8.1374145819631816E-2</v>
      </c>
      <c r="BF122" s="497">
        <f t="shared" si="122"/>
        <v>8.4052972330393119E-2</v>
      </c>
      <c r="BG122" s="497">
        <f t="shared" si="122"/>
        <v>8.1599401894075566E-2</v>
      </c>
      <c r="BH122" s="497">
        <f t="shared" si="122"/>
        <v>4.6856237216303179E-2</v>
      </c>
      <c r="BI122" s="497">
        <f t="shared" si="122"/>
        <v>4.7422920079751796E-2</v>
      </c>
      <c r="BJ122" s="497">
        <f t="shared" si="122"/>
        <v>4.3469584651946724E-2</v>
      </c>
      <c r="BK122" s="497">
        <f t="shared" si="122"/>
        <v>4.2387829214501176E-2</v>
      </c>
      <c r="BL122" s="497">
        <f t="shared" si="122"/>
        <v>4.3356261633246691E-2</v>
      </c>
      <c r="BM122" s="497">
        <f t="shared" si="122"/>
        <v>4.5889135076079626E-2</v>
      </c>
      <c r="BN122" s="497">
        <f t="shared" si="122"/>
        <v>4.713332980093863E-2</v>
      </c>
      <c r="BO122" s="497">
        <f t="shared" si="122"/>
        <v>4.7909771247272172E-2</v>
      </c>
      <c r="BP122" s="497">
        <f t="shared" si="122"/>
        <v>8.5421290752115769E-2</v>
      </c>
      <c r="BQ122" s="497">
        <f t="shared" si="122"/>
        <v>8.1374145819631816E-2</v>
      </c>
      <c r="BR122" s="497">
        <f t="shared" si="122"/>
        <v>8.4052972330393119E-2</v>
      </c>
      <c r="BS122" s="497">
        <f t="shared" si="123"/>
        <v>8.1599401894075566E-2</v>
      </c>
      <c r="BT122" s="497">
        <f t="shared" si="123"/>
        <v>4.6856237216303179E-2</v>
      </c>
      <c r="BU122" s="497">
        <f t="shared" si="123"/>
        <v>4.7422920079751796E-2</v>
      </c>
      <c r="BV122" s="497">
        <f t="shared" si="123"/>
        <v>4.3469584651946724E-2</v>
      </c>
      <c r="BW122" s="497">
        <f t="shared" si="123"/>
        <v>4.2387829214501176E-2</v>
      </c>
      <c r="BX122" s="497">
        <f t="shared" si="123"/>
        <v>4.3356261633246691E-2</v>
      </c>
      <c r="BY122" s="497">
        <f t="shared" si="123"/>
        <v>4.5889135076079626E-2</v>
      </c>
      <c r="BZ122" s="497">
        <f t="shared" si="123"/>
        <v>4.713332980093863E-2</v>
      </c>
      <c r="CA122" s="497">
        <f t="shared" si="123"/>
        <v>4.7909771247272172E-2</v>
      </c>
      <c r="CB122" s="497">
        <f t="shared" si="123"/>
        <v>8.5421290752115769E-2</v>
      </c>
      <c r="CC122" s="497">
        <f t="shared" si="123"/>
        <v>8.1374145819631816E-2</v>
      </c>
      <c r="CD122" s="497">
        <f t="shared" si="123"/>
        <v>8.4052972330393119E-2</v>
      </c>
      <c r="CE122" s="497">
        <f t="shared" si="123"/>
        <v>8.1599401894075566E-2</v>
      </c>
      <c r="CF122" s="497">
        <f t="shared" si="123"/>
        <v>4.6856237216303179E-2</v>
      </c>
      <c r="CG122" s="497">
        <f t="shared" si="123"/>
        <v>4.7422920079751796E-2</v>
      </c>
      <c r="CH122" s="497">
        <f t="shared" si="123"/>
        <v>4.3469584651946724E-2</v>
      </c>
    </row>
    <row r="123" spans="1:86" s="110" customFormat="1" hidden="1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</row>
    <row r="124" spans="1:86" s="110" customFormat="1" ht="15.75" hidden="1" thickBot="1" x14ac:dyDescent="0.3"/>
    <row r="125" spans="1:86" s="110" customFormat="1" ht="15.75" hidden="1" thickBot="1" x14ac:dyDescent="0.3">
      <c r="C125" s="618" t="s">
        <v>125</v>
      </c>
      <c r="D125" s="612"/>
      <c r="E125" s="612"/>
      <c r="F125" s="612"/>
      <c r="G125" s="612"/>
      <c r="H125" s="612"/>
      <c r="I125" s="612"/>
      <c r="J125" s="612"/>
      <c r="K125" s="612"/>
      <c r="L125" s="612"/>
      <c r="M125" s="612"/>
      <c r="N125" s="613"/>
      <c r="O125" s="611" t="s">
        <v>125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1" t="s">
        <v>125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611" t="s">
        <v>125</v>
      </c>
      <c r="AN125" s="612"/>
      <c r="AO125" s="612"/>
      <c r="AP125" s="612"/>
      <c r="AQ125" s="612"/>
      <c r="AR125" s="612"/>
      <c r="AS125" s="612"/>
      <c r="AT125" s="612"/>
      <c r="AU125" s="612"/>
      <c r="AV125" s="612"/>
      <c r="AW125" s="612"/>
      <c r="AX125" s="613"/>
      <c r="AY125" s="611" t="s">
        <v>125</v>
      </c>
      <c r="AZ125" s="612"/>
      <c r="BA125" s="612"/>
      <c r="BB125" s="612"/>
      <c r="BC125" s="612"/>
      <c r="BD125" s="612"/>
      <c r="BE125" s="612"/>
      <c r="BF125" s="612"/>
      <c r="BG125" s="612"/>
      <c r="BH125" s="612"/>
      <c r="BI125" s="612"/>
      <c r="BJ125" s="613"/>
      <c r="BK125" s="611" t="s">
        <v>125</v>
      </c>
      <c r="BL125" s="612"/>
      <c r="BM125" s="612"/>
      <c r="BN125" s="612"/>
      <c r="BO125" s="612"/>
      <c r="BP125" s="612"/>
      <c r="BQ125" s="612"/>
      <c r="BR125" s="612"/>
      <c r="BS125" s="612"/>
      <c r="BT125" s="612"/>
      <c r="BU125" s="612"/>
      <c r="BV125" s="613"/>
      <c r="BW125" s="611" t="s">
        <v>125</v>
      </c>
      <c r="BX125" s="612"/>
      <c r="BY125" s="612"/>
      <c r="BZ125" s="612"/>
      <c r="CA125" s="612"/>
      <c r="CB125" s="612"/>
      <c r="CC125" s="612"/>
      <c r="CD125" s="612"/>
      <c r="CE125" s="612"/>
      <c r="CF125" s="612"/>
      <c r="CG125" s="612"/>
      <c r="CH125" s="614"/>
    </row>
    <row r="126" spans="1:86" s="110" customFormat="1" ht="16.5" hidden="1" thickBot="1" x14ac:dyDescent="0.3">
      <c r="A126" s="615" t="s">
        <v>126</v>
      </c>
      <c r="B126" s="271" t="s">
        <v>143</v>
      </c>
      <c r="C126" s="162">
        <f>C$4</f>
        <v>45292</v>
      </c>
      <c r="D126" s="162">
        <f t="shared" ref="D126:BO126" si="125">D$4</f>
        <v>45323</v>
      </c>
      <c r="E126" s="162">
        <f t="shared" si="125"/>
        <v>45352</v>
      </c>
      <c r="F126" s="162">
        <f t="shared" si="125"/>
        <v>45383</v>
      </c>
      <c r="G126" s="162">
        <f t="shared" si="125"/>
        <v>45413</v>
      </c>
      <c r="H126" s="162">
        <f t="shared" si="125"/>
        <v>45444</v>
      </c>
      <c r="I126" s="162">
        <f t="shared" si="125"/>
        <v>45474</v>
      </c>
      <c r="J126" s="162">
        <f t="shared" si="125"/>
        <v>45505</v>
      </c>
      <c r="K126" s="162">
        <f t="shared" si="125"/>
        <v>45536</v>
      </c>
      <c r="L126" s="162">
        <f t="shared" si="125"/>
        <v>45566</v>
      </c>
      <c r="M126" s="162">
        <f t="shared" si="125"/>
        <v>45597</v>
      </c>
      <c r="N126" s="162">
        <f t="shared" si="125"/>
        <v>45627</v>
      </c>
      <c r="O126" s="162">
        <f t="shared" si="125"/>
        <v>45658</v>
      </c>
      <c r="P126" s="162">
        <f t="shared" si="125"/>
        <v>45689</v>
      </c>
      <c r="Q126" s="162">
        <f t="shared" si="125"/>
        <v>45717</v>
      </c>
      <c r="R126" s="162">
        <f t="shared" si="125"/>
        <v>45748</v>
      </c>
      <c r="S126" s="162">
        <f t="shared" si="125"/>
        <v>45778</v>
      </c>
      <c r="T126" s="162">
        <f t="shared" si="125"/>
        <v>45809</v>
      </c>
      <c r="U126" s="162">
        <f t="shared" si="125"/>
        <v>45839</v>
      </c>
      <c r="V126" s="162">
        <f t="shared" si="125"/>
        <v>45870</v>
      </c>
      <c r="W126" s="162">
        <f t="shared" si="125"/>
        <v>45901</v>
      </c>
      <c r="X126" s="162">
        <f t="shared" si="125"/>
        <v>45931</v>
      </c>
      <c r="Y126" s="162">
        <f t="shared" si="125"/>
        <v>45962</v>
      </c>
      <c r="Z126" s="162">
        <f t="shared" si="125"/>
        <v>45992</v>
      </c>
      <c r="AA126" s="162">
        <f t="shared" si="125"/>
        <v>46023</v>
      </c>
      <c r="AB126" s="162">
        <f t="shared" si="125"/>
        <v>46054</v>
      </c>
      <c r="AC126" s="162">
        <f t="shared" si="125"/>
        <v>46082</v>
      </c>
      <c r="AD126" s="162">
        <f t="shared" si="125"/>
        <v>46113</v>
      </c>
      <c r="AE126" s="162">
        <f t="shared" si="125"/>
        <v>46143</v>
      </c>
      <c r="AF126" s="162">
        <f t="shared" si="125"/>
        <v>46174</v>
      </c>
      <c r="AG126" s="162">
        <f t="shared" si="125"/>
        <v>46204</v>
      </c>
      <c r="AH126" s="162">
        <f t="shared" si="125"/>
        <v>46235</v>
      </c>
      <c r="AI126" s="162">
        <f t="shared" si="125"/>
        <v>46266</v>
      </c>
      <c r="AJ126" s="162">
        <f t="shared" si="125"/>
        <v>46296</v>
      </c>
      <c r="AK126" s="162">
        <f t="shared" si="125"/>
        <v>46327</v>
      </c>
      <c r="AL126" s="162">
        <f t="shared" si="125"/>
        <v>46357</v>
      </c>
      <c r="AM126" s="162">
        <f t="shared" si="125"/>
        <v>46388</v>
      </c>
      <c r="AN126" s="162">
        <f t="shared" si="125"/>
        <v>46419</v>
      </c>
      <c r="AO126" s="162">
        <f t="shared" si="125"/>
        <v>46447</v>
      </c>
      <c r="AP126" s="162">
        <f t="shared" si="125"/>
        <v>46478</v>
      </c>
      <c r="AQ126" s="162">
        <f t="shared" si="125"/>
        <v>46508</v>
      </c>
      <c r="AR126" s="162">
        <f t="shared" si="125"/>
        <v>46539</v>
      </c>
      <c r="AS126" s="162">
        <f t="shared" si="125"/>
        <v>46569</v>
      </c>
      <c r="AT126" s="162">
        <f t="shared" si="125"/>
        <v>46600</v>
      </c>
      <c r="AU126" s="162">
        <f t="shared" si="125"/>
        <v>46631</v>
      </c>
      <c r="AV126" s="162">
        <f t="shared" si="125"/>
        <v>46661</v>
      </c>
      <c r="AW126" s="162">
        <f t="shared" si="125"/>
        <v>46692</v>
      </c>
      <c r="AX126" s="162">
        <f t="shared" si="125"/>
        <v>46722</v>
      </c>
      <c r="AY126" s="162">
        <f t="shared" si="125"/>
        <v>46753</v>
      </c>
      <c r="AZ126" s="162">
        <f t="shared" si="125"/>
        <v>46784</v>
      </c>
      <c r="BA126" s="162">
        <f t="shared" si="125"/>
        <v>46813</v>
      </c>
      <c r="BB126" s="162">
        <f t="shared" si="125"/>
        <v>46844</v>
      </c>
      <c r="BC126" s="162">
        <f t="shared" si="125"/>
        <v>46874</v>
      </c>
      <c r="BD126" s="162">
        <f t="shared" si="125"/>
        <v>46905</v>
      </c>
      <c r="BE126" s="162">
        <f t="shared" si="125"/>
        <v>46935</v>
      </c>
      <c r="BF126" s="162">
        <f t="shared" si="125"/>
        <v>46966</v>
      </c>
      <c r="BG126" s="162">
        <f t="shared" si="125"/>
        <v>46997</v>
      </c>
      <c r="BH126" s="162">
        <f t="shared" si="125"/>
        <v>47027</v>
      </c>
      <c r="BI126" s="162">
        <f t="shared" si="125"/>
        <v>47058</v>
      </c>
      <c r="BJ126" s="162">
        <f t="shared" si="125"/>
        <v>47088</v>
      </c>
      <c r="BK126" s="162">
        <f t="shared" si="125"/>
        <v>47119</v>
      </c>
      <c r="BL126" s="162">
        <f t="shared" si="125"/>
        <v>47150</v>
      </c>
      <c r="BM126" s="162">
        <f t="shared" si="125"/>
        <v>47178</v>
      </c>
      <c r="BN126" s="162">
        <f t="shared" si="125"/>
        <v>47209</v>
      </c>
      <c r="BO126" s="162">
        <f t="shared" si="125"/>
        <v>47239</v>
      </c>
      <c r="BP126" s="162">
        <f t="shared" ref="BP126:CH126" si="126">BP$4</f>
        <v>47270</v>
      </c>
      <c r="BQ126" s="162">
        <f t="shared" si="126"/>
        <v>47300</v>
      </c>
      <c r="BR126" s="162">
        <f t="shared" si="126"/>
        <v>47331</v>
      </c>
      <c r="BS126" s="162">
        <f t="shared" si="126"/>
        <v>47362</v>
      </c>
      <c r="BT126" s="162">
        <f t="shared" si="126"/>
        <v>47392</v>
      </c>
      <c r="BU126" s="162">
        <f t="shared" si="126"/>
        <v>47423</v>
      </c>
      <c r="BV126" s="162">
        <f t="shared" si="126"/>
        <v>47453</v>
      </c>
      <c r="BW126" s="162">
        <f t="shared" si="126"/>
        <v>47484</v>
      </c>
      <c r="BX126" s="162">
        <f t="shared" si="126"/>
        <v>47515</v>
      </c>
      <c r="BY126" s="162">
        <f t="shared" si="126"/>
        <v>47543</v>
      </c>
      <c r="BZ126" s="162">
        <f t="shared" si="126"/>
        <v>47574</v>
      </c>
      <c r="CA126" s="162">
        <f t="shared" si="126"/>
        <v>47604</v>
      </c>
      <c r="CB126" s="162">
        <f t="shared" si="126"/>
        <v>47635</v>
      </c>
      <c r="CC126" s="162">
        <f t="shared" si="126"/>
        <v>47665</v>
      </c>
      <c r="CD126" s="162">
        <f t="shared" si="126"/>
        <v>47696</v>
      </c>
      <c r="CE126" s="162">
        <f t="shared" si="126"/>
        <v>47727</v>
      </c>
      <c r="CF126" s="162">
        <f t="shared" si="126"/>
        <v>47757</v>
      </c>
      <c r="CG126" s="162">
        <f t="shared" si="126"/>
        <v>47788</v>
      </c>
      <c r="CH126" s="163">
        <f t="shared" si="126"/>
        <v>47818</v>
      </c>
    </row>
    <row r="127" spans="1:86" s="110" customFormat="1" hidden="1" x14ac:dyDescent="0.25">
      <c r="A127" s="616"/>
      <c r="B127" s="270" t="s">
        <v>20</v>
      </c>
      <c r="C127" s="453">
        <v>2.5206392876862228E-3</v>
      </c>
      <c r="D127" s="453">
        <v>2.6094049094805729E-3</v>
      </c>
      <c r="E127" s="453">
        <v>2.6625093600977324E-3</v>
      </c>
      <c r="F127" s="453">
        <v>2.8186873036299166E-3</v>
      </c>
      <c r="G127" s="453">
        <v>3.4884703758569541E-3</v>
      </c>
      <c r="H127" s="453">
        <v>1.0277104904642899E-2</v>
      </c>
      <c r="I127" s="453">
        <v>9.2204375274734379E-3</v>
      </c>
      <c r="J127" s="453">
        <v>9.38284257001493E-3</v>
      </c>
      <c r="K127" s="453">
        <v>9.0396007479847072E-3</v>
      </c>
      <c r="L127" s="453">
        <v>3.1606178908365895E-3</v>
      </c>
      <c r="M127" s="453">
        <v>3.2913030794887426E-3</v>
      </c>
      <c r="N127" s="453">
        <v>2.2736736762909611E-3</v>
      </c>
      <c r="O127" s="453">
        <f>C127</f>
        <v>2.5206392876862228E-3</v>
      </c>
      <c r="P127" s="453">
        <f t="shared" ref="P127:P139" si="127">D127</f>
        <v>2.6094049094805729E-3</v>
      </c>
      <c r="Q127" s="453">
        <f t="shared" ref="Q127:Q139" si="128">E127</f>
        <v>2.6625093600977324E-3</v>
      </c>
      <c r="R127" s="453">
        <f t="shared" ref="R127:R139" si="129">F127</f>
        <v>2.8186873036299166E-3</v>
      </c>
      <c r="S127" s="453">
        <f t="shared" ref="S127:S139" si="130">G127</f>
        <v>3.4884703758569541E-3</v>
      </c>
      <c r="T127" s="497">
        <v>1.2265922418129727E-2</v>
      </c>
      <c r="U127" s="497">
        <v>1.1540457819931309E-2</v>
      </c>
      <c r="V127" s="497">
        <v>1.180553540082661E-2</v>
      </c>
      <c r="W127" s="497">
        <v>1.1612630747216001E-2</v>
      </c>
      <c r="X127" s="497">
        <v>4.020693420705059E-3</v>
      </c>
      <c r="Y127" s="497">
        <v>4.2265989573474503E-3</v>
      </c>
      <c r="Z127" s="497">
        <v>2.8749386720885359E-3</v>
      </c>
      <c r="AA127" s="497">
        <v>3.1020238779679707E-3</v>
      </c>
      <c r="AB127" s="497">
        <v>3.256232707013106E-3</v>
      </c>
      <c r="AC127" s="497">
        <v>3.4722645349226392E-3</v>
      </c>
      <c r="AD127" s="497">
        <v>3.5750823798204566E-3</v>
      </c>
      <c r="AE127" s="497">
        <v>4.2550418124689821E-3</v>
      </c>
      <c r="AF127" s="497">
        <v>1.2265922418129727E-2</v>
      </c>
      <c r="AG127" s="497">
        <v>1.1540457819931309E-2</v>
      </c>
      <c r="AH127" s="497">
        <v>1.180553540082661E-2</v>
      </c>
      <c r="AI127" s="497">
        <v>1.1612630747216001E-2</v>
      </c>
      <c r="AJ127" s="497">
        <v>4.020693420705059E-3</v>
      </c>
      <c r="AK127" s="497">
        <v>4.2265989573474503E-3</v>
      </c>
      <c r="AL127" s="497">
        <v>2.8749386720885359E-3</v>
      </c>
      <c r="AM127" s="497">
        <f t="shared" ref="AM127:BB139" si="131">AA127</f>
        <v>3.1020238779679707E-3</v>
      </c>
      <c r="AN127" s="497">
        <f t="shared" si="131"/>
        <v>3.256232707013106E-3</v>
      </c>
      <c r="AO127" s="497">
        <f t="shared" si="131"/>
        <v>3.4722645349226392E-3</v>
      </c>
      <c r="AP127" s="497">
        <f t="shared" si="131"/>
        <v>3.5750823798204566E-3</v>
      </c>
      <c r="AQ127" s="497">
        <f t="shared" si="131"/>
        <v>4.2550418124689821E-3</v>
      </c>
      <c r="AR127" s="497">
        <f t="shared" si="131"/>
        <v>1.2265922418129727E-2</v>
      </c>
      <c r="AS127" s="497">
        <f t="shared" si="131"/>
        <v>1.1540457819931309E-2</v>
      </c>
      <c r="AT127" s="497">
        <f t="shared" si="131"/>
        <v>1.180553540082661E-2</v>
      </c>
      <c r="AU127" s="497">
        <f t="shared" si="131"/>
        <v>1.1612630747216001E-2</v>
      </c>
      <c r="AV127" s="497">
        <f t="shared" si="131"/>
        <v>4.020693420705059E-3</v>
      </c>
      <c r="AW127" s="497">
        <f t="shared" si="131"/>
        <v>4.2265989573474503E-3</v>
      </c>
      <c r="AX127" s="497">
        <f t="shared" si="131"/>
        <v>2.8749386720885359E-3</v>
      </c>
      <c r="AY127" s="497">
        <f t="shared" si="131"/>
        <v>3.1020238779679707E-3</v>
      </c>
      <c r="AZ127" s="497">
        <f t="shared" si="131"/>
        <v>3.256232707013106E-3</v>
      </c>
      <c r="BA127" s="497">
        <f t="shared" si="131"/>
        <v>3.4722645349226392E-3</v>
      </c>
      <c r="BB127" s="497">
        <f t="shared" si="131"/>
        <v>3.5750823798204566E-3</v>
      </c>
      <c r="BC127" s="497">
        <f t="shared" ref="BC127:BR139" si="132">AQ127</f>
        <v>4.2550418124689821E-3</v>
      </c>
      <c r="BD127" s="497">
        <f t="shared" si="132"/>
        <v>1.2265922418129727E-2</v>
      </c>
      <c r="BE127" s="497">
        <f t="shared" si="132"/>
        <v>1.1540457819931309E-2</v>
      </c>
      <c r="BF127" s="497">
        <f t="shared" si="132"/>
        <v>1.180553540082661E-2</v>
      </c>
      <c r="BG127" s="497">
        <f t="shared" si="132"/>
        <v>1.1612630747216001E-2</v>
      </c>
      <c r="BH127" s="497">
        <f t="shared" si="132"/>
        <v>4.020693420705059E-3</v>
      </c>
      <c r="BI127" s="497">
        <f t="shared" si="132"/>
        <v>4.2265989573474503E-3</v>
      </c>
      <c r="BJ127" s="497">
        <f t="shared" si="132"/>
        <v>2.8749386720885359E-3</v>
      </c>
      <c r="BK127" s="497">
        <f t="shared" si="132"/>
        <v>3.1020238779679707E-3</v>
      </c>
      <c r="BL127" s="497">
        <f t="shared" si="132"/>
        <v>3.256232707013106E-3</v>
      </c>
      <c r="BM127" s="497">
        <f t="shared" si="132"/>
        <v>3.4722645349226392E-3</v>
      </c>
      <c r="BN127" s="497">
        <f t="shared" si="132"/>
        <v>3.5750823798204566E-3</v>
      </c>
      <c r="BO127" s="497">
        <f t="shared" si="132"/>
        <v>4.2550418124689821E-3</v>
      </c>
      <c r="BP127" s="497">
        <f t="shared" si="132"/>
        <v>1.2265922418129727E-2</v>
      </c>
      <c r="BQ127" s="497">
        <f t="shared" si="132"/>
        <v>1.1540457819931309E-2</v>
      </c>
      <c r="BR127" s="497">
        <f t="shared" si="132"/>
        <v>1.180553540082661E-2</v>
      </c>
      <c r="BS127" s="497">
        <f t="shared" ref="BS127:CH139" si="133">BG127</f>
        <v>1.1612630747216001E-2</v>
      </c>
      <c r="BT127" s="497">
        <f t="shared" si="133"/>
        <v>4.020693420705059E-3</v>
      </c>
      <c r="BU127" s="497">
        <f t="shared" si="133"/>
        <v>4.2265989573474503E-3</v>
      </c>
      <c r="BV127" s="497">
        <f t="shared" si="133"/>
        <v>2.8749386720885359E-3</v>
      </c>
      <c r="BW127" s="497">
        <f t="shared" si="133"/>
        <v>3.1020238779679707E-3</v>
      </c>
      <c r="BX127" s="497">
        <f t="shared" si="133"/>
        <v>3.256232707013106E-3</v>
      </c>
      <c r="BY127" s="497">
        <f t="shared" si="133"/>
        <v>3.4722645349226392E-3</v>
      </c>
      <c r="BZ127" s="497">
        <f t="shared" si="133"/>
        <v>3.5750823798204566E-3</v>
      </c>
      <c r="CA127" s="497">
        <f t="shared" si="133"/>
        <v>4.2550418124689821E-3</v>
      </c>
      <c r="CB127" s="497">
        <f t="shared" si="133"/>
        <v>1.2265922418129727E-2</v>
      </c>
      <c r="CC127" s="497">
        <f t="shared" si="133"/>
        <v>1.1540457819931309E-2</v>
      </c>
      <c r="CD127" s="497">
        <f t="shared" si="133"/>
        <v>1.180553540082661E-2</v>
      </c>
      <c r="CE127" s="497">
        <f t="shared" si="133"/>
        <v>1.1612630747216001E-2</v>
      </c>
      <c r="CF127" s="497">
        <f t="shared" si="133"/>
        <v>4.020693420705059E-3</v>
      </c>
      <c r="CG127" s="497">
        <f t="shared" si="133"/>
        <v>4.2265989573474503E-3</v>
      </c>
      <c r="CH127" s="497">
        <f t="shared" si="133"/>
        <v>2.8749386720885359E-3</v>
      </c>
    </row>
    <row r="128" spans="1:86" s="110" customFormat="1" hidden="1" x14ac:dyDescent="0.25">
      <c r="A128" s="616"/>
      <c r="B128" s="270" t="s">
        <v>0</v>
      </c>
      <c r="C128" s="453">
        <v>4.1692768850366182E-3</v>
      </c>
      <c r="D128" s="453">
        <v>3.7264894681143467E-3</v>
      </c>
      <c r="E128" s="453">
        <v>3.8763402217987103E-3</v>
      </c>
      <c r="F128" s="453">
        <v>2.5766990633745573E-3</v>
      </c>
      <c r="G128" s="453">
        <v>6.0374752687771217E-3</v>
      </c>
      <c r="H128" s="453">
        <v>1.8064643358666917E-2</v>
      </c>
      <c r="I128" s="453">
        <v>1.4675867510337476E-2</v>
      </c>
      <c r="J128" s="453">
        <v>1.6014393668506627E-2</v>
      </c>
      <c r="K128" s="453">
        <v>1.6905592992344596E-2</v>
      </c>
      <c r="L128" s="453">
        <v>3.3223337421884975E-3</v>
      </c>
      <c r="M128" s="453">
        <v>3.0404397692707871E-3</v>
      </c>
      <c r="N128" s="453">
        <v>3.2052956962383477E-3</v>
      </c>
      <c r="O128" s="453">
        <f t="shared" ref="O128:O139" si="134">C128</f>
        <v>4.1692768850366182E-3</v>
      </c>
      <c r="P128" s="453">
        <f t="shared" si="127"/>
        <v>3.7264894681143467E-3</v>
      </c>
      <c r="Q128" s="453">
        <f t="shared" si="128"/>
        <v>3.8763402217987103E-3</v>
      </c>
      <c r="R128" s="453">
        <f t="shared" si="129"/>
        <v>2.5766990633745573E-3</v>
      </c>
      <c r="S128" s="453">
        <f t="shared" si="130"/>
        <v>6.0374752687771217E-3</v>
      </c>
      <c r="T128" s="497">
        <v>2.147043621581371E-2</v>
      </c>
      <c r="U128" s="497">
        <v>1.8299443424616649E-2</v>
      </c>
      <c r="V128" s="497">
        <v>2.0046804821180941E-2</v>
      </c>
      <c r="W128" s="497">
        <v>2.1605842288933919E-2</v>
      </c>
      <c r="X128" s="497">
        <v>4.2184306025821097E-3</v>
      </c>
      <c r="Y128" s="497">
        <v>3.8932061075715226E-3</v>
      </c>
      <c r="Z128" s="497">
        <v>4.0440646715919591E-3</v>
      </c>
      <c r="AA128" s="497">
        <v>5.113629345997869E-3</v>
      </c>
      <c r="AB128" s="497">
        <v>4.6446398309944823E-3</v>
      </c>
      <c r="AC128" s="497">
        <v>5.0429312794476322E-3</v>
      </c>
      <c r="AD128" s="497">
        <v>3.2727645221668589E-3</v>
      </c>
      <c r="AE128" s="497">
        <v>7.3429732224096003E-3</v>
      </c>
      <c r="AF128" s="497">
        <v>2.147043621581371E-2</v>
      </c>
      <c r="AG128" s="497">
        <v>1.8299443424616649E-2</v>
      </c>
      <c r="AH128" s="497">
        <v>2.0046804821180941E-2</v>
      </c>
      <c r="AI128" s="497">
        <v>2.1605842288933919E-2</v>
      </c>
      <c r="AJ128" s="497">
        <v>4.2184306025821097E-3</v>
      </c>
      <c r="AK128" s="497">
        <v>3.8932061075715226E-3</v>
      </c>
      <c r="AL128" s="497">
        <v>4.0440646715919591E-3</v>
      </c>
      <c r="AM128" s="497">
        <f t="shared" si="131"/>
        <v>5.113629345997869E-3</v>
      </c>
      <c r="AN128" s="497">
        <f t="shared" si="131"/>
        <v>4.6446398309944823E-3</v>
      </c>
      <c r="AO128" s="497">
        <f t="shared" si="131"/>
        <v>5.0429312794476322E-3</v>
      </c>
      <c r="AP128" s="497">
        <f t="shared" si="131"/>
        <v>3.2727645221668589E-3</v>
      </c>
      <c r="AQ128" s="497">
        <f t="shared" si="131"/>
        <v>7.3429732224096003E-3</v>
      </c>
      <c r="AR128" s="497">
        <f t="shared" si="131"/>
        <v>2.147043621581371E-2</v>
      </c>
      <c r="AS128" s="497">
        <f t="shared" si="131"/>
        <v>1.8299443424616649E-2</v>
      </c>
      <c r="AT128" s="497">
        <f t="shared" si="131"/>
        <v>2.0046804821180941E-2</v>
      </c>
      <c r="AU128" s="497">
        <f t="shared" si="131"/>
        <v>2.1605842288933919E-2</v>
      </c>
      <c r="AV128" s="497">
        <f t="shared" si="131"/>
        <v>4.2184306025821097E-3</v>
      </c>
      <c r="AW128" s="497">
        <f t="shared" si="131"/>
        <v>3.8932061075715226E-3</v>
      </c>
      <c r="AX128" s="497">
        <f t="shared" si="131"/>
        <v>4.0440646715919591E-3</v>
      </c>
      <c r="AY128" s="497">
        <f t="shared" si="131"/>
        <v>5.113629345997869E-3</v>
      </c>
      <c r="AZ128" s="497">
        <f t="shared" si="131"/>
        <v>4.6446398309944823E-3</v>
      </c>
      <c r="BA128" s="497">
        <f t="shared" si="131"/>
        <v>5.0429312794476322E-3</v>
      </c>
      <c r="BB128" s="497">
        <f t="shared" si="131"/>
        <v>3.2727645221668589E-3</v>
      </c>
      <c r="BC128" s="497">
        <f t="shared" si="132"/>
        <v>7.3429732224096003E-3</v>
      </c>
      <c r="BD128" s="497">
        <f t="shared" si="132"/>
        <v>2.147043621581371E-2</v>
      </c>
      <c r="BE128" s="497">
        <f t="shared" si="132"/>
        <v>1.8299443424616649E-2</v>
      </c>
      <c r="BF128" s="497">
        <f t="shared" si="132"/>
        <v>2.0046804821180941E-2</v>
      </c>
      <c r="BG128" s="497">
        <f t="shared" si="132"/>
        <v>2.1605842288933919E-2</v>
      </c>
      <c r="BH128" s="497">
        <f t="shared" si="132"/>
        <v>4.2184306025821097E-3</v>
      </c>
      <c r="BI128" s="497">
        <f t="shared" si="132"/>
        <v>3.8932061075715226E-3</v>
      </c>
      <c r="BJ128" s="497">
        <f t="shared" si="132"/>
        <v>4.0440646715919591E-3</v>
      </c>
      <c r="BK128" s="497">
        <f t="shared" si="132"/>
        <v>5.113629345997869E-3</v>
      </c>
      <c r="BL128" s="497">
        <f t="shared" si="132"/>
        <v>4.6446398309944823E-3</v>
      </c>
      <c r="BM128" s="497">
        <f t="shared" si="132"/>
        <v>5.0429312794476322E-3</v>
      </c>
      <c r="BN128" s="497">
        <f t="shared" si="132"/>
        <v>3.2727645221668589E-3</v>
      </c>
      <c r="BO128" s="497">
        <f t="shared" si="132"/>
        <v>7.3429732224096003E-3</v>
      </c>
      <c r="BP128" s="497">
        <f t="shared" si="132"/>
        <v>2.147043621581371E-2</v>
      </c>
      <c r="BQ128" s="497">
        <f t="shared" si="132"/>
        <v>1.8299443424616649E-2</v>
      </c>
      <c r="BR128" s="497">
        <f t="shared" si="132"/>
        <v>2.0046804821180941E-2</v>
      </c>
      <c r="BS128" s="497">
        <f t="shared" si="133"/>
        <v>2.1605842288933919E-2</v>
      </c>
      <c r="BT128" s="497">
        <f t="shared" si="133"/>
        <v>4.2184306025821097E-3</v>
      </c>
      <c r="BU128" s="497">
        <f t="shared" si="133"/>
        <v>3.8932061075715226E-3</v>
      </c>
      <c r="BV128" s="497">
        <f t="shared" si="133"/>
        <v>4.0440646715919591E-3</v>
      </c>
      <c r="BW128" s="497">
        <f t="shared" si="133"/>
        <v>5.113629345997869E-3</v>
      </c>
      <c r="BX128" s="497">
        <f t="shared" si="133"/>
        <v>4.6446398309944823E-3</v>
      </c>
      <c r="BY128" s="497">
        <f t="shared" si="133"/>
        <v>5.0429312794476322E-3</v>
      </c>
      <c r="BZ128" s="497">
        <f t="shared" si="133"/>
        <v>3.2727645221668589E-3</v>
      </c>
      <c r="CA128" s="497">
        <f t="shared" si="133"/>
        <v>7.3429732224096003E-3</v>
      </c>
      <c r="CB128" s="497">
        <f t="shared" si="133"/>
        <v>2.147043621581371E-2</v>
      </c>
      <c r="CC128" s="497">
        <f t="shared" si="133"/>
        <v>1.8299443424616649E-2</v>
      </c>
      <c r="CD128" s="497">
        <f t="shared" si="133"/>
        <v>2.0046804821180941E-2</v>
      </c>
      <c r="CE128" s="497">
        <f t="shared" si="133"/>
        <v>2.1605842288933919E-2</v>
      </c>
      <c r="CF128" s="497">
        <f t="shared" si="133"/>
        <v>4.2184306025821097E-3</v>
      </c>
      <c r="CG128" s="497">
        <f t="shared" si="133"/>
        <v>3.8932061075715226E-3</v>
      </c>
      <c r="CH128" s="497">
        <f t="shared" si="133"/>
        <v>4.0440646715919591E-3</v>
      </c>
    </row>
    <row r="129" spans="1:86" s="110" customFormat="1" hidden="1" x14ac:dyDescent="0.25">
      <c r="A129" s="616"/>
      <c r="B129" s="270" t="s">
        <v>21</v>
      </c>
      <c r="C129" s="453">
        <v>2.4321966640706207E-3</v>
      </c>
      <c r="D129" s="453">
        <v>2.6321534960047515E-3</v>
      </c>
      <c r="E129" s="453">
        <v>3.343031587303571E-3</v>
      </c>
      <c r="F129" s="453">
        <v>3.894447753643759E-3</v>
      </c>
      <c r="G129" s="453">
        <v>4.2121225341183359E-3</v>
      </c>
      <c r="H129" s="453">
        <v>1.2644153271365446E-2</v>
      </c>
      <c r="I129" s="453">
        <v>1.1066439775475291E-2</v>
      </c>
      <c r="J129" s="453">
        <v>1.1551312608874764E-2</v>
      </c>
      <c r="K129" s="453">
        <v>1.0907027801026845E-2</v>
      </c>
      <c r="L129" s="453">
        <v>3.8022208464511746E-3</v>
      </c>
      <c r="M129" s="453">
        <v>3.983616090822921E-3</v>
      </c>
      <c r="N129" s="453">
        <v>2.2921215203200737E-3</v>
      </c>
      <c r="O129" s="453">
        <f t="shared" si="134"/>
        <v>2.4321966640706207E-3</v>
      </c>
      <c r="P129" s="453">
        <f t="shared" si="127"/>
        <v>2.6321534960047515E-3</v>
      </c>
      <c r="Q129" s="453">
        <f t="shared" si="128"/>
        <v>3.343031587303571E-3</v>
      </c>
      <c r="R129" s="453">
        <f t="shared" si="129"/>
        <v>3.894447753643759E-3</v>
      </c>
      <c r="S129" s="453">
        <f t="shared" si="130"/>
        <v>4.2121225341183359E-3</v>
      </c>
      <c r="T129" s="497">
        <v>1.5068221001062383E-2</v>
      </c>
      <c r="U129" s="497">
        <v>1.3831199372294845E-2</v>
      </c>
      <c r="V129" s="497">
        <v>1.4505454880665002E-2</v>
      </c>
      <c r="W129" s="497">
        <v>1.3990894339392679E-2</v>
      </c>
      <c r="X129" s="497">
        <v>4.8318810287315671E-3</v>
      </c>
      <c r="Y129" s="497">
        <v>5.11037564808022E-3</v>
      </c>
      <c r="Z129" s="497">
        <v>2.8954525882078255E-3</v>
      </c>
      <c r="AA129" s="497">
        <v>2.992513021518393E-3</v>
      </c>
      <c r="AB129" s="497">
        <v>3.2828431513517186E-3</v>
      </c>
      <c r="AC129" s="497">
        <v>4.3539206155539037E-3</v>
      </c>
      <c r="AD129" s="497">
        <v>4.9280625007652717E-3</v>
      </c>
      <c r="AE129" s="497">
        <v>5.1315519944977366E-3</v>
      </c>
      <c r="AF129" s="497">
        <v>1.5068221001062383E-2</v>
      </c>
      <c r="AG129" s="497">
        <v>1.3831199372294845E-2</v>
      </c>
      <c r="AH129" s="497">
        <v>1.4505454880665002E-2</v>
      </c>
      <c r="AI129" s="497">
        <v>1.3990894339392679E-2</v>
      </c>
      <c r="AJ129" s="497">
        <v>4.8318810287315671E-3</v>
      </c>
      <c r="AK129" s="497">
        <v>5.11037564808022E-3</v>
      </c>
      <c r="AL129" s="497">
        <v>2.8954525882078255E-3</v>
      </c>
      <c r="AM129" s="497">
        <f t="shared" si="131"/>
        <v>2.992513021518393E-3</v>
      </c>
      <c r="AN129" s="497">
        <f t="shared" si="131"/>
        <v>3.2828431513517186E-3</v>
      </c>
      <c r="AO129" s="497">
        <f t="shared" si="131"/>
        <v>4.3539206155539037E-3</v>
      </c>
      <c r="AP129" s="497">
        <f t="shared" si="131"/>
        <v>4.9280625007652717E-3</v>
      </c>
      <c r="AQ129" s="497">
        <f t="shared" si="131"/>
        <v>5.1315519944977366E-3</v>
      </c>
      <c r="AR129" s="497">
        <f t="shared" si="131"/>
        <v>1.5068221001062383E-2</v>
      </c>
      <c r="AS129" s="497">
        <f t="shared" si="131"/>
        <v>1.3831199372294845E-2</v>
      </c>
      <c r="AT129" s="497">
        <f t="shared" si="131"/>
        <v>1.4505454880665002E-2</v>
      </c>
      <c r="AU129" s="497">
        <f t="shared" si="131"/>
        <v>1.3990894339392679E-2</v>
      </c>
      <c r="AV129" s="497">
        <f t="shared" si="131"/>
        <v>4.8318810287315671E-3</v>
      </c>
      <c r="AW129" s="497">
        <f t="shared" si="131"/>
        <v>5.11037564808022E-3</v>
      </c>
      <c r="AX129" s="497">
        <f t="shared" si="131"/>
        <v>2.8954525882078255E-3</v>
      </c>
      <c r="AY129" s="497">
        <f t="shared" si="131"/>
        <v>2.992513021518393E-3</v>
      </c>
      <c r="AZ129" s="497">
        <f t="shared" si="131"/>
        <v>3.2828431513517186E-3</v>
      </c>
      <c r="BA129" s="497">
        <f t="shared" si="131"/>
        <v>4.3539206155539037E-3</v>
      </c>
      <c r="BB129" s="497">
        <f t="shared" si="131"/>
        <v>4.9280625007652717E-3</v>
      </c>
      <c r="BC129" s="497">
        <f t="shared" si="132"/>
        <v>5.1315519944977366E-3</v>
      </c>
      <c r="BD129" s="497">
        <f t="shared" si="132"/>
        <v>1.5068221001062383E-2</v>
      </c>
      <c r="BE129" s="497">
        <f t="shared" si="132"/>
        <v>1.3831199372294845E-2</v>
      </c>
      <c r="BF129" s="497">
        <f t="shared" si="132"/>
        <v>1.4505454880665002E-2</v>
      </c>
      <c r="BG129" s="497">
        <f t="shared" si="132"/>
        <v>1.3990894339392679E-2</v>
      </c>
      <c r="BH129" s="497">
        <f t="shared" si="132"/>
        <v>4.8318810287315671E-3</v>
      </c>
      <c r="BI129" s="497">
        <f t="shared" si="132"/>
        <v>5.11037564808022E-3</v>
      </c>
      <c r="BJ129" s="497">
        <f t="shared" si="132"/>
        <v>2.8954525882078255E-3</v>
      </c>
      <c r="BK129" s="497">
        <f t="shared" si="132"/>
        <v>2.992513021518393E-3</v>
      </c>
      <c r="BL129" s="497">
        <f t="shared" si="132"/>
        <v>3.2828431513517186E-3</v>
      </c>
      <c r="BM129" s="497">
        <f t="shared" si="132"/>
        <v>4.3539206155539037E-3</v>
      </c>
      <c r="BN129" s="497">
        <f t="shared" si="132"/>
        <v>4.9280625007652717E-3</v>
      </c>
      <c r="BO129" s="497">
        <f t="shared" si="132"/>
        <v>5.1315519944977366E-3</v>
      </c>
      <c r="BP129" s="497">
        <f t="shared" si="132"/>
        <v>1.5068221001062383E-2</v>
      </c>
      <c r="BQ129" s="497">
        <f t="shared" si="132"/>
        <v>1.3831199372294845E-2</v>
      </c>
      <c r="BR129" s="497">
        <f t="shared" si="132"/>
        <v>1.4505454880665002E-2</v>
      </c>
      <c r="BS129" s="497">
        <f t="shared" si="133"/>
        <v>1.3990894339392679E-2</v>
      </c>
      <c r="BT129" s="497">
        <f t="shared" si="133"/>
        <v>4.8318810287315671E-3</v>
      </c>
      <c r="BU129" s="497">
        <f t="shared" si="133"/>
        <v>5.11037564808022E-3</v>
      </c>
      <c r="BV129" s="497">
        <f t="shared" si="133"/>
        <v>2.8954525882078255E-3</v>
      </c>
      <c r="BW129" s="497">
        <f t="shared" si="133"/>
        <v>2.992513021518393E-3</v>
      </c>
      <c r="BX129" s="497">
        <f t="shared" si="133"/>
        <v>3.2828431513517186E-3</v>
      </c>
      <c r="BY129" s="497">
        <f t="shared" si="133"/>
        <v>4.3539206155539037E-3</v>
      </c>
      <c r="BZ129" s="497">
        <f t="shared" si="133"/>
        <v>4.9280625007652717E-3</v>
      </c>
      <c r="CA129" s="497">
        <f t="shared" si="133"/>
        <v>5.1315519944977366E-3</v>
      </c>
      <c r="CB129" s="497">
        <f t="shared" si="133"/>
        <v>1.5068221001062383E-2</v>
      </c>
      <c r="CC129" s="497">
        <f t="shared" si="133"/>
        <v>1.3831199372294845E-2</v>
      </c>
      <c r="CD129" s="497">
        <f t="shared" si="133"/>
        <v>1.4505454880665002E-2</v>
      </c>
      <c r="CE129" s="497">
        <f t="shared" si="133"/>
        <v>1.3990894339392679E-2</v>
      </c>
      <c r="CF129" s="497">
        <f t="shared" si="133"/>
        <v>4.8318810287315671E-3</v>
      </c>
      <c r="CG129" s="497">
        <f t="shared" si="133"/>
        <v>5.11037564808022E-3</v>
      </c>
      <c r="CH129" s="497">
        <f t="shared" si="133"/>
        <v>2.8954525882078255E-3</v>
      </c>
    </row>
    <row r="130" spans="1:86" s="110" customFormat="1" hidden="1" x14ac:dyDescent="0.25">
      <c r="A130" s="616"/>
      <c r="B130" s="270" t="s">
        <v>1</v>
      </c>
      <c r="C130" s="453">
        <v>0</v>
      </c>
      <c r="D130" s="453">
        <v>0</v>
      </c>
      <c r="E130" s="453">
        <v>0</v>
      </c>
      <c r="F130" s="453">
        <v>3.5624725755516919E-3</v>
      </c>
      <c r="G130" s="453">
        <v>9.0035761152261768E-3</v>
      </c>
      <c r="H130" s="453">
        <v>1.8470548328914174E-2</v>
      </c>
      <c r="I130" s="453">
        <v>1.4845675490640056E-2</v>
      </c>
      <c r="J130" s="453">
        <v>1.6243887988609765E-2</v>
      </c>
      <c r="K130" s="453">
        <v>1.856049099795027E-2</v>
      </c>
      <c r="L130" s="453">
        <v>3.5671547275583052E-3</v>
      </c>
      <c r="M130" s="453">
        <v>0</v>
      </c>
      <c r="N130" s="453">
        <v>0</v>
      </c>
      <c r="O130" s="453">
        <f t="shared" si="134"/>
        <v>0</v>
      </c>
      <c r="P130" s="453">
        <f t="shared" si="127"/>
        <v>0</v>
      </c>
      <c r="Q130" s="453">
        <f t="shared" si="128"/>
        <v>0</v>
      </c>
      <c r="R130" s="453">
        <f t="shared" si="129"/>
        <v>3.5624725755516919E-3</v>
      </c>
      <c r="S130" s="453">
        <f t="shared" si="130"/>
        <v>9.0035761152261768E-3</v>
      </c>
      <c r="T130" s="497">
        <v>2.1949089340496868E-2</v>
      </c>
      <c r="U130" s="497">
        <v>1.8509258350305331E-2</v>
      </c>
      <c r="V130" s="497">
        <v>2.033149986132823E-2</v>
      </c>
      <c r="W130" s="497">
        <v>2.3701470874856523E-2</v>
      </c>
      <c r="X130" s="497">
        <v>4.520699881827973E-3</v>
      </c>
      <c r="Y130" s="497">
        <v>0</v>
      </c>
      <c r="Z130" s="497">
        <v>0</v>
      </c>
      <c r="AA130" s="497">
        <v>0</v>
      </c>
      <c r="AB130" s="497">
        <v>0</v>
      </c>
      <c r="AC130" s="497">
        <v>0</v>
      </c>
      <c r="AD130" s="497">
        <v>4.5179394147831708E-3</v>
      </c>
      <c r="AE130" s="497">
        <v>1.0923974683388441E-2</v>
      </c>
      <c r="AF130" s="497">
        <v>2.1949089340496868E-2</v>
      </c>
      <c r="AG130" s="497">
        <v>1.8509258350305331E-2</v>
      </c>
      <c r="AH130" s="497">
        <v>2.033149986132823E-2</v>
      </c>
      <c r="AI130" s="497">
        <v>2.3701470874856523E-2</v>
      </c>
      <c r="AJ130" s="497">
        <v>4.520699881827973E-3</v>
      </c>
      <c r="AK130" s="497">
        <v>0</v>
      </c>
      <c r="AL130" s="497">
        <v>0</v>
      </c>
      <c r="AM130" s="497">
        <f t="shared" si="131"/>
        <v>0</v>
      </c>
      <c r="AN130" s="497">
        <f t="shared" si="131"/>
        <v>0</v>
      </c>
      <c r="AO130" s="497">
        <f t="shared" si="131"/>
        <v>0</v>
      </c>
      <c r="AP130" s="497">
        <f t="shared" si="131"/>
        <v>4.5179394147831708E-3</v>
      </c>
      <c r="AQ130" s="497">
        <f t="shared" si="131"/>
        <v>1.0923974683388441E-2</v>
      </c>
      <c r="AR130" s="497">
        <f t="shared" si="131"/>
        <v>2.1949089340496868E-2</v>
      </c>
      <c r="AS130" s="497">
        <f t="shared" si="131"/>
        <v>1.8509258350305331E-2</v>
      </c>
      <c r="AT130" s="497">
        <f t="shared" si="131"/>
        <v>2.033149986132823E-2</v>
      </c>
      <c r="AU130" s="497">
        <f t="shared" si="131"/>
        <v>2.3701470874856523E-2</v>
      </c>
      <c r="AV130" s="497">
        <f t="shared" si="131"/>
        <v>4.520699881827973E-3</v>
      </c>
      <c r="AW130" s="497">
        <f t="shared" si="131"/>
        <v>0</v>
      </c>
      <c r="AX130" s="497">
        <f t="shared" si="131"/>
        <v>0</v>
      </c>
      <c r="AY130" s="497">
        <f t="shared" si="131"/>
        <v>0</v>
      </c>
      <c r="AZ130" s="497">
        <f t="shared" si="131"/>
        <v>0</v>
      </c>
      <c r="BA130" s="497">
        <f t="shared" si="131"/>
        <v>0</v>
      </c>
      <c r="BB130" s="497">
        <f t="shared" si="131"/>
        <v>4.5179394147831708E-3</v>
      </c>
      <c r="BC130" s="497">
        <f t="shared" si="132"/>
        <v>1.0923974683388441E-2</v>
      </c>
      <c r="BD130" s="497">
        <f t="shared" si="132"/>
        <v>2.1949089340496868E-2</v>
      </c>
      <c r="BE130" s="497">
        <f t="shared" si="132"/>
        <v>1.8509258350305331E-2</v>
      </c>
      <c r="BF130" s="497">
        <f t="shared" si="132"/>
        <v>2.033149986132823E-2</v>
      </c>
      <c r="BG130" s="497">
        <f t="shared" si="132"/>
        <v>2.3701470874856523E-2</v>
      </c>
      <c r="BH130" s="497">
        <f t="shared" si="132"/>
        <v>4.520699881827973E-3</v>
      </c>
      <c r="BI130" s="497">
        <f t="shared" si="132"/>
        <v>0</v>
      </c>
      <c r="BJ130" s="497">
        <f t="shared" si="132"/>
        <v>0</v>
      </c>
      <c r="BK130" s="497">
        <f t="shared" si="132"/>
        <v>0</v>
      </c>
      <c r="BL130" s="497">
        <f t="shared" si="132"/>
        <v>0</v>
      </c>
      <c r="BM130" s="497">
        <f t="shared" si="132"/>
        <v>0</v>
      </c>
      <c r="BN130" s="497">
        <f t="shared" si="132"/>
        <v>4.5179394147831708E-3</v>
      </c>
      <c r="BO130" s="497">
        <f t="shared" si="132"/>
        <v>1.0923974683388441E-2</v>
      </c>
      <c r="BP130" s="497">
        <f t="shared" si="132"/>
        <v>2.1949089340496868E-2</v>
      </c>
      <c r="BQ130" s="497">
        <f t="shared" si="132"/>
        <v>1.8509258350305331E-2</v>
      </c>
      <c r="BR130" s="497">
        <f t="shared" si="132"/>
        <v>2.033149986132823E-2</v>
      </c>
      <c r="BS130" s="497">
        <f t="shared" si="133"/>
        <v>2.3701470874856523E-2</v>
      </c>
      <c r="BT130" s="497">
        <f t="shared" si="133"/>
        <v>4.520699881827973E-3</v>
      </c>
      <c r="BU130" s="497">
        <f t="shared" si="133"/>
        <v>0</v>
      </c>
      <c r="BV130" s="497">
        <f t="shared" si="133"/>
        <v>0</v>
      </c>
      <c r="BW130" s="497">
        <f t="shared" si="133"/>
        <v>0</v>
      </c>
      <c r="BX130" s="497">
        <f t="shared" si="133"/>
        <v>0</v>
      </c>
      <c r="BY130" s="497">
        <f t="shared" si="133"/>
        <v>0</v>
      </c>
      <c r="BZ130" s="497">
        <f t="shared" si="133"/>
        <v>4.5179394147831708E-3</v>
      </c>
      <c r="CA130" s="497">
        <f t="shared" si="133"/>
        <v>1.0923974683388441E-2</v>
      </c>
      <c r="CB130" s="497">
        <f t="shared" si="133"/>
        <v>2.1949089340496868E-2</v>
      </c>
      <c r="CC130" s="497">
        <f t="shared" si="133"/>
        <v>1.8509258350305331E-2</v>
      </c>
      <c r="CD130" s="497">
        <f t="shared" si="133"/>
        <v>2.033149986132823E-2</v>
      </c>
      <c r="CE130" s="497">
        <f t="shared" si="133"/>
        <v>2.3701470874856523E-2</v>
      </c>
      <c r="CF130" s="497">
        <f t="shared" si="133"/>
        <v>4.520699881827973E-3</v>
      </c>
      <c r="CG130" s="497">
        <f t="shared" si="133"/>
        <v>0</v>
      </c>
      <c r="CH130" s="497">
        <f t="shared" si="133"/>
        <v>0</v>
      </c>
    </row>
    <row r="131" spans="1:86" s="110" customFormat="1" hidden="1" x14ac:dyDescent="0.25">
      <c r="A131" s="616"/>
      <c r="B131" s="270" t="s">
        <v>22</v>
      </c>
      <c r="C131" s="453">
        <v>4.1797669255110828E-4</v>
      </c>
      <c r="D131" s="453">
        <v>4.7626545832960722E-6</v>
      </c>
      <c r="E131" s="453">
        <v>6.1233425677979886E-5</v>
      </c>
      <c r="F131" s="453">
        <v>3.2304660152320788E-4</v>
      </c>
      <c r="G131" s="453">
        <v>6.5888046649485832E-5</v>
      </c>
      <c r="H131" s="453">
        <v>1.7436373717073588E-4</v>
      </c>
      <c r="I131" s="453">
        <v>1.6578992979877382E-4</v>
      </c>
      <c r="J131" s="453">
        <v>1.589553841990964E-4</v>
      </c>
      <c r="K131" s="453">
        <v>1.6676763509966403E-4</v>
      </c>
      <c r="L131" s="453">
        <v>4.8946039406879454E-5</v>
      </c>
      <c r="M131" s="453">
        <v>4.5373156067342698E-5</v>
      </c>
      <c r="N131" s="453">
        <v>4.8526382426554074E-6</v>
      </c>
      <c r="O131" s="453">
        <f t="shared" si="134"/>
        <v>4.1797669255110828E-4</v>
      </c>
      <c r="P131" s="453">
        <f t="shared" si="127"/>
        <v>4.7626545832960722E-6</v>
      </c>
      <c r="Q131" s="453">
        <f t="shared" si="128"/>
        <v>6.1233425677979886E-5</v>
      </c>
      <c r="R131" s="453">
        <f t="shared" si="129"/>
        <v>3.2304660152320788E-4</v>
      </c>
      <c r="S131" s="453">
        <f t="shared" si="130"/>
        <v>6.5888046649485832E-5</v>
      </c>
      <c r="T131" s="497">
        <v>2.1063714216369717E-4</v>
      </c>
      <c r="U131" s="497">
        <v>2.1007955517646099E-4</v>
      </c>
      <c r="V131" s="497">
        <v>2.0327002655730092E-4</v>
      </c>
      <c r="W131" s="497">
        <v>2.1675580431633945E-4</v>
      </c>
      <c r="X131" s="497">
        <v>6.2717085070096424E-5</v>
      </c>
      <c r="Y131" s="497">
        <v>5.8661711114318465E-5</v>
      </c>
      <c r="Z131" s="497">
        <v>6.1894745000106972E-6</v>
      </c>
      <c r="AA131" s="497">
        <v>5.1857080117972498E-4</v>
      </c>
      <c r="AB131" s="497">
        <v>5.9946289561374402E-6</v>
      </c>
      <c r="AC131" s="497">
        <v>8.0606348272701538E-5</v>
      </c>
      <c r="AD131" s="497">
        <v>4.1272885728788582E-4</v>
      </c>
      <c r="AE131" s="497">
        <v>8.1196835077634985E-5</v>
      </c>
      <c r="AF131" s="497">
        <v>2.1063714216369717E-4</v>
      </c>
      <c r="AG131" s="497">
        <v>2.1007955517646099E-4</v>
      </c>
      <c r="AH131" s="497">
        <v>2.0327002655730092E-4</v>
      </c>
      <c r="AI131" s="497">
        <v>2.1675580431633945E-4</v>
      </c>
      <c r="AJ131" s="497">
        <v>6.2717085070096424E-5</v>
      </c>
      <c r="AK131" s="497">
        <v>5.8661711114318465E-5</v>
      </c>
      <c r="AL131" s="497">
        <v>6.1894745000106972E-6</v>
      </c>
      <c r="AM131" s="497">
        <f t="shared" si="131"/>
        <v>5.1857080117972498E-4</v>
      </c>
      <c r="AN131" s="497">
        <f t="shared" si="131"/>
        <v>5.9946289561374402E-6</v>
      </c>
      <c r="AO131" s="497">
        <f t="shared" si="131"/>
        <v>8.0606348272701538E-5</v>
      </c>
      <c r="AP131" s="497">
        <f t="shared" si="131"/>
        <v>4.1272885728788582E-4</v>
      </c>
      <c r="AQ131" s="497">
        <f t="shared" si="131"/>
        <v>8.1196835077634985E-5</v>
      </c>
      <c r="AR131" s="497">
        <f t="shared" si="131"/>
        <v>2.1063714216369717E-4</v>
      </c>
      <c r="AS131" s="497">
        <f t="shared" si="131"/>
        <v>2.1007955517646099E-4</v>
      </c>
      <c r="AT131" s="497">
        <f t="shared" si="131"/>
        <v>2.0327002655730092E-4</v>
      </c>
      <c r="AU131" s="497">
        <f t="shared" si="131"/>
        <v>2.1675580431633945E-4</v>
      </c>
      <c r="AV131" s="497">
        <f t="shared" si="131"/>
        <v>6.2717085070096424E-5</v>
      </c>
      <c r="AW131" s="497">
        <f t="shared" si="131"/>
        <v>5.8661711114318465E-5</v>
      </c>
      <c r="AX131" s="497">
        <f t="shared" si="131"/>
        <v>6.1894745000106972E-6</v>
      </c>
      <c r="AY131" s="497">
        <f t="shared" si="131"/>
        <v>5.1857080117972498E-4</v>
      </c>
      <c r="AZ131" s="497">
        <f t="shared" si="131"/>
        <v>5.9946289561374402E-6</v>
      </c>
      <c r="BA131" s="497">
        <f t="shared" si="131"/>
        <v>8.0606348272701538E-5</v>
      </c>
      <c r="BB131" s="497">
        <f t="shared" si="131"/>
        <v>4.1272885728788582E-4</v>
      </c>
      <c r="BC131" s="497">
        <f t="shared" si="132"/>
        <v>8.1196835077634985E-5</v>
      </c>
      <c r="BD131" s="497">
        <f t="shared" si="132"/>
        <v>2.1063714216369717E-4</v>
      </c>
      <c r="BE131" s="497">
        <f t="shared" si="132"/>
        <v>2.1007955517646099E-4</v>
      </c>
      <c r="BF131" s="497">
        <f t="shared" si="132"/>
        <v>2.0327002655730092E-4</v>
      </c>
      <c r="BG131" s="497">
        <f t="shared" si="132"/>
        <v>2.1675580431633945E-4</v>
      </c>
      <c r="BH131" s="497">
        <f t="shared" si="132"/>
        <v>6.2717085070096424E-5</v>
      </c>
      <c r="BI131" s="497">
        <f t="shared" si="132"/>
        <v>5.8661711114318465E-5</v>
      </c>
      <c r="BJ131" s="497">
        <f t="shared" si="132"/>
        <v>6.1894745000106972E-6</v>
      </c>
      <c r="BK131" s="497">
        <f t="shared" si="132"/>
        <v>5.1857080117972498E-4</v>
      </c>
      <c r="BL131" s="497">
        <f t="shared" si="132"/>
        <v>5.9946289561374402E-6</v>
      </c>
      <c r="BM131" s="497">
        <f t="shared" si="132"/>
        <v>8.0606348272701538E-5</v>
      </c>
      <c r="BN131" s="497">
        <f t="shared" si="132"/>
        <v>4.1272885728788582E-4</v>
      </c>
      <c r="BO131" s="497">
        <f t="shared" si="132"/>
        <v>8.1196835077634985E-5</v>
      </c>
      <c r="BP131" s="497">
        <f t="shared" si="132"/>
        <v>2.1063714216369717E-4</v>
      </c>
      <c r="BQ131" s="497">
        <f t="shared" si="132"/>
        <v>2.1007955517646099E-4</v>
      </c>
      <c r="BR131" s="497">
        <f t="shared" si="132"/>
        <v>2.0327002655730092E-4</v>
      </c>
      <c r="BS131" s="497">
        <f t="shared" si="133"/>
        <v>2.1675580431633945E-4</v>
      </c>
      <c r="BT131" s="497">
        <f t="shared" si="133"/>
        <v>6.2717085070096424E-5</v>
      </c>
      <c r="BU131" s="497">
        <f t="shared" si="133"/>
        <v>5.8661711114318465E-5</v>
      </c>
      <c r="BV131" s="497">
        <f t="shared" si="133"/>
        <v>6.1894745000106972E-6</v>
      </c>
      <c r="BW131" s="497">
        <f t="shared" si="133"/>
        <v>5.1857080117972498E-4</v>
      </c>
      <c r="BX131" s="497">
        <f t="shared" si="133"/>
        <v>5.9946289561374402E-6</v>
      </c>
      <c r="BY131" s="497">
        <f t="shared" si="133"/>
        <v>8.0606348272701538E-5</v>
      </c>
      <c r="BZ131" s="497">
        <f t="shared" si="133"/>
        <v>4.1272885728788582E-4</v>
      </c>
      <c r="CA131" s="497">
        <f t="shared" si="133"/>
        <v>8.1196835077634985E-5</v>
      </c>
      <c r="CB131" s="497">
        <f t="shared" si="133"/>
        <v>2.1063714216369717E-4</v>
      </c>
      <c r="CC131" s="497">
        <f t="shared" si="133"/>
        <v>2.1007955517646099E-4</v>
      </c>
      <c r="CD131" s="497">
        <f t="shared" si="133"/>
        <v>2.0327002655730092E-4</v>
      </c>
      <c r="CE131" s="497">
        <f t="shared" si="133"/>
        <v>2.1675580431633945E-4</v>
      </c>
      <c r="CF131" s="497">
        <f t="shared" si="133"/>
        <v>6.2717085070096424E-5</v>
      </c>
      <c r="CG131" s="497">
        <f t="shared" si="133"/>
        <v>5.8661711114318465E-5</v>
      </c>
      <c r="CH131" s="497">
        <f t="shared" si="133"/>
        <v>6.1894745000106972E-6</v>
      </c>
    </row>
    <row r="132" spans="1:86" s="110" customFormat="1" hidden="1" x14ac:dyDescent="0.25">
      <c r="A132" s="616"/>
      <c r="B132" s="89" t="s">
        <v>9</v>
      </c>
      <c r="C132" s="453">
        <v>4.1224421031967025E-3</v>
      </c>
      <c r="D132" s="453">
        <v>3.6887514125314639E-3</v>
      </c>
      <c r="E132" s="453">
        <v>3.9703792656901622E-3</v>
      </c>
      <c r="F132" s="453">
        <v>3.4322699761299359E-3</v>
      </c>
      <c r="G132" s="453">
        <v>3.0448564238552043E-3</v>
      </c>
      <c r="H132" s="453">
        <v>0</v>
      </c>
      <c r="I132" s="453">
        <v>0</v>
      </c>
      <c r="J132" s="453">
        <v>0</v>
      </c>
      <c r="K132" s="453">
        <v>9.9761575185679744E-3</v>
      </c>
      <c r="L132" s="453">
        <v>3.8855435324063642E-3</v>
      </c>
      <c r="M132" s="453">
        <v>3.1255485635017944E-3</v>
      </c>
      <c r="N132" s="453">
        <v>3.1557921667272936E-3</v>
      </c>
      <c r="O132" s="453">
        <f t="shared" si="134"/>
        <v>4.1224421031967025E-3</v>
      </c>
      <c r="P132" s="453">
        <f t="shared" si="127"/>
        <v>3.6887514125314639E-3</v>
      </c>
      <c r="Q132" s="453">
        <f t="shared" si="128"/>
        <v>3.9703792656901622E-3</v>
      </c>
      <c r="R132" s="453">
        <f t="shared" si="129"/>
        <v>3.4322699761299359E-3</v>
      </c>
      <c r="S132" s="453">
        <f t="shared" si="130"/>
        <v>3.0448564238552043E-3</v>
      </c>
      <c r="T132" s="497">
        <v>0</v>
      </c>
      <c r="U132" s="497">
        <v>0</v>
      </c>
      <c r="V132" s="497">
        <v>0</v>
      </c>
      <c r="W132" s="497">
        <v>1.2805883880630621E-2</v>
      </c>
      <c r="X132" s="497">
        <v>4.9377219669255994E-3</v>
      </c>
      <c r="Y132" s="497">
        <v>4.0135265347135589E-3</v>
      </c>
      <c r="Z132" s="497">
        <v>3.9879175580316362E-3</v>
      </c>
      <c r="AA132" s="497">
        <v>5.0576037217033498E-3</v>
      </c>
      <c r="AB132" s="497">
        <v>4.594573375720069E-3</v>
      </c>
      <c r="AC132" s="497">
        <v>5.1713506992168987E-3</v>
      </c>
      <c r="AD132" s="497">
        <v>4.344766381687455E-3</v>
      </c>
      <c r="AE132" s="497">
        <v>3.7112893638420359E-3</v>
      </c>
      <c r="AF132" s="497">
        <v>0</v>
      </c>
      <c r="AG132" s="497">
        <v>0</v>
      </c>
      <c r="AH132" s="497">
        <v>0</v>
      </c>
      <c r="AI132" s="497">
        <v>1.2805883880630621E-2</v>
      </c>
      <c r="AJ132" s="497">
        <v>4.9377219669255994E-3</v>
      </c>
      <c r="AK132" s="497">
        <v>4.0135265347135589E-3</v>
      </c>
      <c r="AL132" s="497">
        <v>3.9879175580316362E-3</v>
      </c>
      <c r="AM132" s="497">
        <f t="shared" si="131"/>
        <v>5.0576037217033498E-3</v>
      </c>
      <c r="AN132" s="497">
        <f t="shared" si="131"/>
        <v>4.594573375720069E-3</v>
      </c>
      <c r="AO132" s="497">
        <f t="shared" si="131"/>
        <v>5.1713506992168987E-3</v>
      </c>
      <c r="AP132" s="497">
        <f t="shared" si="131"/>
        <v>4.344766381687455E-3</v>
      </c>
      <c r="AQ132" s="497">
        <f t="shared" si="131"/>
        <v>3.7112893638420359E-3</v>
      </c>
      <c r="AR132" s="497">
        <f t="shared" si="131"/>
        <v>0</v>
      </c>
      <c r="AS132" s="497">
        <f t="shared" si="131"/>
        <v>0</v>
      </c>
      <c r="AT132" s="497">
        <f t="shared" si="131"/>
        <v>0</v>
      </c>
      <c r="AU132" s="497">
        <f t="shared" si="131"/>
        <v>1.2805883880630621E-2</v>
      </c>
      <c r="AV132" s="497">
        <f t="shared" si="131"/>
        <v>4.9377219669255994E-3</v>
      </c>
      <c r="AW132" s="497">
        <f t="shared" si="131"/>
        <v>4.0135265347135589E-3</v>
      </c>
      <c r="AX132" s="497">
        <f t="shared" si="131"/>
        <v>3.9879175580316362E-3</v>
      </c>
      <c r="AY132" s="497">
        <f t="shared" si="131"/>
        <v>5.0576037217033498E-3</v>
      </c>
      <c r="AZ132" s="497">
        <f t="shared" si="131"/>
        <v>4.594573375720069E-3</v>
      </c>
      <c r="BA132" s="497">
        <f t="shared" si="131"/>
        <v>5.1713506992168987E-3</v>
      </c>
      <c r="BB132" s="497">
        <f t="shared" si="131"/>
        <v>4.344766381687455E-3</v>
      </c>
      <c r="BC132" s="497">
        <f t="shared" si="132"/>
        <v>3.7112893638420359E-3</v>
      </c>
      <c r="BD132" s="497">
        <f t="shared" si="132"/>
        <v>0</v>
      </c>
      <c r="BE132" s="497">
        <f t="shared" si="132"/>
        <v>0</v>
      </c>
      <c r="BF132" s="497">
        <f t="shared" si="132"/>
        <v>0</v>
      </c>
      <c r="BG132" s="497">
        <f t="shared" si="132"/>
        <v>1.2805883880630621E-2</v>
      </c>
      <c r="BH132" s="497">
        <f t="shared" si="132"/>
        <v>4.9377219669255994E-3</v>
      </c>
      <c r="BI132" s="497">
        <f t="shared" si="132"/>
        <v>4.0135265347135589E-3</v>
      </c>
      <c r="BJ132" s="497">
        <f t="shared" si="132"/>
        <v>3.9879175580316362E-3</v>
      </c>
      <c r="BK132" s="497">
        <f t="shared" si="132"/>
        <v>5.0576037217033498E-3</v>
      </c>
      <c r="BL132" s="497">
        <f t="shared" si="132"/>
        <v>4.594573375720069E-3</v>
      </c>
      <c r="BM132" s="497">
        <f t="shared" si="132"/>
        <v>5.1713506992168987E-3</v>
      </c>
      <c r="BN132" s="497">
        <f t="shared" si="132"/>
        <v>4.344766381687455E-3</v>
      </c>
      <c r="BO132" s="497">
        <f t="shared" si="132"/>
        <v>3.7112893638420359E-3</v>
      </c>
      <c r="BP132" s="497">
        <f t="shared" si="132"/>
        <v>0</v>
      </c>
      <c r="BQ132" s="497">
        <f t="shared" si="132"/>
        <v>0</v>
      </c>
      <c r="BR132" s="497">
        <f t="shared" si="132"/>
        <v>0</v>
      </c>
      <c r="BS132" s="497">
        <f t="shared" si="133"/>
        <v>1.2805883880630621E-2</v>
      </c>
      <c r="BT132" s="497">
        <f t="shared" si="133"/>
        <v>4.9377219669255994E-3</v>
      </c>
      <c r="BU132" s="497">
        <f t="shared" si="133"/>
        <v>4.0135265347135589E-3</v>
      </c>
      <c r="BV132" s="497">
        <f t="shared" si="133"/>
        <v>3.9879175580316362E-3</v>
      </c>
      <c r="BW132" s="497">
        <f t="shared" si="133"/>
        <v>5.0576037217033498E-3</v>
      </c>
      <c r="BX132" s="497">
        <f t="shared" si="133"/>
        <v>4.594573375720069E-3</v>
      </c>
      <c r="BY132" s="497">
        <f t="shared" si="133"/>
        <v>5.1713506992168987E-3</v>
      </c>
      <c r="BZ132" s="497">
        <f t="shared" si="133"/>
        <v>4.344766381687455E-3</v>
      </c>
      <c r="CA132" s="497">
        <f t="shared" si="133"/>
        <v>3.7112893638420359E-3</v>
      </c>
      <c r="CB132" s="497">
        <f t="shared" si="133"/>
        <v>0</v>
      </c>
      <c r="CC132" s="497">
        <f t="shared" si="133"/>
        <v>0</v>
      </c>
      <c r="CD132" s="497">
        <f t="shared" si="133"/>
        <v>0</v>
      </c>
      <c r="CE132" s="497">
        <f t="shared" si="133"/>
        <v>1.2805883880630621E-2</v>
      </c>
      <c r="CF132" s="497">
        <f t="shared" si="133"/>
        <v>4.9377219669255994E-3</v>
      </c>
      <c r="CG132" s="497">
        <f t="shared" si="133"/>
        <v>4.0135265347135589E-3</v>
      </c>
      <c r="CH132" s="497">
        <f t="shared" si="133"/>
        <v>3.9879175580316362E-3</v>
      </c>
    </row>
    <row r="133" spans="1:86" s="110" customFormat="1" hidden="1" x14ac:dyDescent="0.25">
      <c r="A133" s="616"/>
      <c r="B133" s="89" t="s">
        <v>3</v>
      </c>
      <c r="C133" s="453">
        <v>4.1692768850366182E-3</v>
      </c>
      <c r="D133" s="453">
        <v>3.7264894681143467E-3</v>
      </c>
      <c r="E133" s="453">
        <v>3.8763402217987103E-3</v>
      </c>
      <c r="F133" s="453">
        <v>2.5766990633745573E-3</v>
      </c>
      <c r="G133" s="453">
        <v>6.0374752687771217E-3</v>
      </c>
      <c r="H133" s="453">
        <v>1.8064643358666917E-2</v>
      </c>
      <c r="I133" s="453">
        <v>1.4675867510337476E-2</v>
      </c>
      <c r="J133" s="453">
        <v>1.6014393668506627E-2</v>
      </c>
      <c r="K133" s="453">
        <v>1.6905592992344596E-2</v>
      </c>
      <c r="L133" s="453">
        <v>3.3223337421884975E-3</v>
      </c>
      <c r="M133" s="453">
        <v>3.0404397692707871E-3</v>
      </c>
      <c r="N133" s="453">
        <v>3.2052956962383477E-3</v>
      </c>
      <c r="O133" s="453">
        <f t="shared" si="134"/>
        <v>4.1692768850366182E-3</v>
      </c>
      <c r="P133" s="453">
        <f t="shared" si="127"/>
        <v>3.7264894681143467E-3</v>
      </c>
      <c r="Q133" s="453">
        <f t="shared" si="128"/>
        <v>3.8763402217987103E-3</v>
      </c>
      <c r="R133" s="453">
        <f t="shared" si="129"/>
        <v>2.5766990633745573E-3</v>
      </c>
      <c r="S133" s="453">
        <f t="shared" si="130"/>
        <v>6.0374752687771217E-3</v>
      </c>
      <c r="T133" s="497">
        <v>2.147043621581371E-2</v>
      </c>
      <c r="U133" s="497">
        <v>1.8299443424616649E-2</v>
      </c>
      <c r="V133" s="497">
        <v>2.0046804821180941E-2</v>
      </c>
      <c r="W133" s="497">
        <v>2.1605842288933919E-2</v>
      </c>
      <c r="X133" s="497">
        <v>4.2184306025821097E-3</v>
      </c>
      <c r="Y133" s="497">
        <v>3.8932061075715226E-3</v>
      </c>
      <c r="Z133" s="497">
        <v>4.0440646715919591E-3</v>
      </c>
      <c r="AA133" s="497">
        <v>5.113629345997869E-3</v>
      </c>
      <c r="AB133" s="497">
        <v>4.6446398309944823E-3</v>
      </c>
      <c r="AC133" s="497">
        <v>5.0429312794476322E-3</v>
      </c>
      <c r="AD133" s="497">
        <v>3.2727645221668589E-3</v>
      </c>
      <c r="AE133" s="497">
        <v>7.3429732224096003E-3</v>
      </c>
      <c r="AF133" s="497">
        <v>2.147043621581371E-2</v>
      </c>
      <c r="AG133" s="497">
        <v>1.8299443424616649E-2</v>
      </c>
      <c r="AH133" s="497">
        <v>2.0046804821180941E-2</v>
      </c>
      <c r="AI133" s="497">
        <v>2.1605842288933919E-2</v>
      </c>
      <c r="AJ133" s="497">
        <v>4.2184306025821097E-3</v>
      </c>
      <c r="AK133" s="497">
        <v>3.8932061075715226E-3</v>
      </c>
      <c r="AL133" s="497">
        <v>4.0440646715919591E-3</v>
      </c>
      <c r="AM133" s="497">
        <f t="shared" si="131"/>
        <v>5.113629345997869E-3</v>
      </c>
      <c r="AN133" s="497">
        <f t="shared" si="131"/>
        <v>4.6446398309944823E-3</v>
      </c>
      <c r="AO133" s="497">
        <f t="shared" si="131"/>
        <v>5.0429312794476322E-3</v>
      </c>
      <c r="AP133" s="497">
        <f t="shared" si="131"/>
        <v>3.2727645221668589E-3</v>
      </c>
      <c r="AQ133" s="497">
        <f t="shared" si="131"/>
        <v>7.3429732224096003E-3</v>
      </c>
      <c r="AR133" s="497">
        <f t="shared" si="131"/>
        <v>2.147043621581371E-2</v>
      </c>
      <c r="AS133" s="497">
        <f t="shared" si="131"/>
        <v>1.8299443424616649E-2</v>
      </c>
      <c r="AT133" s="497">
        <f t="shared" si="131"/>
        <v>2.0046804821180941E-2</v>
      </c>
      <c r="AU133" s="497">
        <f t="shared" si="131"/>
        <v>2.1605842288933919E-2</v>
      </c>
      <c r="AV133" s="497">
        <f t="shared" si="131"/>
        <v>4.2184306025821097E-3</v>
      </c>
      <c r="AW133" s="497">
        <f t="shared" si="131"/>
        <v>3.8932061075715226E-3</v>
      </c>
      <c r="AX133" s="497">
        <f t="shared" si="131"/>
        <v>4.0440646715919591E-3</v>
      </c>
      <c r="AY133" s="497">
        <f t="shared" si="131"/>
        <v>5.113629345997869E-3</v>
      </c>
      <c r="AZ133" s="497">
        <f t="shared" si="131"/>
        <v>4.6446398309944823E-3</v>
      </c>
      <c r="BA133" s="497">
        <f t="shared" si="131"/>
        <v>5.0429312794476322E-3</v>
      </c>
      <c r="BB133" s="497">
        <f t="shared" si="131"/>
        <v>3.2727645221668589E-3</v>
      </c>
      <c r="BC133" s="497">
        <f t="shared" si="132"/>
        <v>7.3429732224096003E-3</v>
      </c>
      <c r="BD133" s="497">
        <f t="shared" si="132"/>
        <v>2.147043621581371E-2</v>
      </c>
      <c r="BE133" s="497">
        <f t="shared" si="132"/>
        <v>1.8299443424616649E-2</v>
      </c>
      <c r="BF133" s="497">
        <f t="shared" si="132"/>
        <v>2.0046804821180941E-2</v>
      </c>
      <c r="BG133" s="497">
        <f t="shared" si="132"/>
        <v>2.1605842288933919E-2</v>
      </c>
      <c r="BH133" s="497">
        <f t="shared" si="132"/>
        <v>4.2184306025821097E-3</v>
      </c>
      <c r="BI133" s="497">
        <f t="shared" si="132"/>
        <v>3.8932061075715226E-3</v>
      </c>
      <c r="BJ133" s="497">
        <f t="shared" si="132"/>
        <v>4.0440646715919591E-3</v>
      </c>
      <c r="BK133" s="497">
        <f t="shared" si="132"/>
        <v>5.113629345997869E-3</v>
      </c>
      <c r="BL133" s="497">
        <f t="shared" si="132"/>
        <v>4.6446398309944823E-3</v>
      </c>
      <c r="BM133" s="497">
        <f t="shared" si="132"/>
        <v>5.0429312794476322E-3</v>
      </c>
      <c r="BN133" s="497">
        <f t="shared" si="132"/>
        <v>3.2727645221668589E-3</v>
      </c>
      <c r="BO133" s="497">
        <f t="shared" si="132"/>
        <v>7.3429732224096003E-3</v>
      </c>
      <c r="BP133" s="497">
        <f t="shared" si="132"/>
        <v>2.147043621581371E-2</v>
      </c>
      <c r="BQ133" s="497">
        <f t="shared" si="132"/>
        <v>1.8299443424616649E-2</v>
      </c>
      <c r="BR133" s="497">
        <f t="shared" si="132"/>
        <v>2.0046804821180941E-2</v>
      </c>
      <c r="BS133" s="497">
        <f t="shared" si="133"/>
        <v>2.1605842288933919E-2</v>
      </c>
      <c r="BT133" s="497">
        <f t="shared" si="133"/>
        <v>4.2184306025821097E-3</v>
      </c>
      <c r="BU133" s="497">
        <f t="shared" si="133"/>
        <v>3.8932061075715226E-3</v>
      </c>
      <c r="BV133" s="497">
        <f t="shared" si="133"/>
        <v>4.0440646715919591E-3</v>
      </c>
      <c r="BW133" s="497">
        <f t="shared" si="133"/>
        <v>5.113629345997869E-3</v>
      </c>
      <c r="BX133" s="497">
        <f t="shared" si="133"/>
        <v>4.6446398309944823E-3</v>
      </c>
      <c r="BY133" s="497">
        <f t="shared" si="133"/>
        <v>5.0429312794476322E-3</v>
      </c>
      <c r="BZ133" s="497">
        <f t="shared" si="133"/>
        <v>3.2727645221668589E-3</v>
      </c>
      <c r="CA133" s="497">
        <f t="shared" si="133"/>
        <v>7.3429732224096003E-3</v>
      </c>
      <c r="CB133" s="497">
        <f t="shared" si="133"/>
        <v>2.147043621581371E-2</v>
      </c>
      <c r="CC133" s="497">
        <f t="shared" si="133"/>
        <v>1.8299443424616649E-2</v>
      </c>
      <c r="CD133" s="497">
        <f t="shared" si="133"/>
        <v>2.0046804821180941E-2</v>
      </c>
      <c r="CE133" s="497">
        <f t="shared" si="133"/>
        <v>2.1605842288933919E-2</v>
      </c>
      <c r="CF133" s="497">
        <f t="shared" si="133"/>
        <v>4.2184306025821097E-3</v>
      </c>
      <c r="CG133" s="497">
        <f t="shared" si="133"/>
        <v>3.8932061075715226E-3</v>
      </c>
      <c r="CH133" s="497">
        <f t="shared" si="133"/>
        <v>4.0440646715919591E-3</v>
      </c>
    </row>
    <row r="134" spans="1:86" s="110" customFormat="1" hidden="1" x14ac:dyDescent="0.25">
      <c r="A134" s="616"/>
      <c r="B134" s="89" t="s">
        <v>4</v>
      </c>
      <c r="C134" s="453">
        <v>3.0206072554621395E-3</v>
      </c>
      <c r="D134" s="453">
        <v>2.9808654054117568E-3</v>
      </c>
      <c r="E134" s="453">
        <v>3.1354072473519607E-3</v>
      </c>
      <c r="F134" s="453">
        <v>3.7124696016177404E-3</v>
      </c>
      <c r="G134" s="453">
        <v>4.3028515152792133E-3</v>
      </c>
      <c r="H134" s="453">
        <v>1.2177154503892866E-2</v>
      </c>
      <c r="I134" s="453">
        <v>1.0662522087800325E-2</v>
      </c>
      <c r="J134" s="453">
        <v>1.1085384696315924E-2</v>
      </c>
      <c r="K134" s="453">
        <v>9.8906888174850882E-3</v>
      </c>
      <c r="L134" s="453">
        <v>3.9289036971081369E-3</v>
      </c>
      <c r="M134" s="453">
        <v>3.8411126221830454E-3</v>
      </c>
      <c r="N134" s="453">
        <v>2.4403329753919399E-3</v>
      </c>
      <c r="O134" s="453">
        <f t="shared" si="134"/>
        <v>3.0206072554621395E-3</v>
      </c>
      <c r="P134" s="453">
        <f t="shared" si="127"/>
        <v>2.9808654054117568E-3</v>
      </c>
      <c r="Q134" s="453">
        <f t="shared" si="128"/>
        <v>3.1354072473519607E-3</v>
      </c>
      <c r="R134" s="453">
        <f t="shared" si="129"/>
        <v>3.7124696016177404E-3</v>
      </c>
      <c r="S134" s="453">
        <f t="shared" si="130"/>
        <v>4.3028515152792133E-3</v>
      </c>
      <c r="T134" s="497">
        <v>1.4515808144843659E-2</v>
      </c>
      <c r="U134" s="497">
        <v>1.3330331747035793E-2</v>
      </c>
      <c r="V134" s="497">
        <v>1.3925744401631775E-2</v>
      </c>
      <c r="W134" s="497">
        <v>1.2697199657513368E-2</v>
      </c>
      <c r="X134" s="497">
        <v>4.9923942546076109E-3</v>
      </c>
      <c r="Y134" s="497">
        <v>4.9276238782525322E-3</v>
      </c>
      <c r="Z134" s="497">
        <v>3.082040465003791E-3</v>
      </c>
      <c r="AA134" s="497">
        <v>3.7124211522127542E-3</v>
      </c>
      <c r="AB134" s="497">
        <v>3.7157575526829542E-3</v>
      </c>
      <c r="AC134" s="497">
        <v>4.0839983030516586E-3</v>
      </c>
      <c r="AD134" s="497">
        <v>4.6995480515005933E-3</v>
      </c>
      <c r="AE134" s="497">
        <v>5.2416630231760198E-3</v>
      </c>
      <c r="AF134" s="497">
        <v>1.4515808144843659E-2</v>
      </c>
      <c r="AG134" s="497">
        <v>1.3330331747035793E-2</v>
      </c>
      <c r="AH134" s="497">
        <v>1.3925744401631775E-2</v>
      </c>
      <c r="AI134" s="497">
        <v>1.2697199657513368E-2</v>
      </c>
      <c r="AJ134" s="497">
        <v>4.9923942546076109E-3</v>
      </c>
      <c r="AK134" s="497">
        <v>4.9276238782525322E-3</v>
      </c>
      <c r="AL134" s="497">
        <v>3.082040465003791E-3</v>
      </c>
      <c r="AM134" s="497">
        <f t="shared" si="131"/>
        <v>3.7124211522127542E-3</v>
      </c>
      <c r="AN134" s="497">
        <f t="shared" si="131"/>
        <v>3.7157575526829542E-3</v>
      </c>
      <c r="AO134" s="497">
        <f t="shared" si="131"/>
        <v>4.0839983030516586E-3</v>
      </c>
      <c r="AP134" s="497">
        <f t="shared" si="131"/>
        <v>4.6995480515005933E-3</v>
      </c>
      <c r="AQ134" s="497">
        <f t="shared" si="131"/>
        <v>5.2416630231760198E-3</v>
      </c>
      <c r="AR134" s="497">
        <f t="shared" si="131"/>
        <v>1.4515808144843659E-2</v>
      </c>
      <c r="AS134" s="497">
        <f t="shared" si="131"/>
        <v>1.3330331747035793E-2</v>
      </c>
      <c r="AT134" s="497">
        <f t="shared" si="131"/>
        <v>1.3925744401631775E-2</v>
      </c>
      <c r="AU134" s="497">
        <f t="shared" si="131"/>
        <v>1.2697199657513368E-2</v>
      </c>
      <c r="AV134" s="497">
        <f t="shared" si="131"/>
        <v>4.9923942546076109E-3</v>
      </c>
      <c r="AW134" s="497">
        <f t="shared" si="131"/>
        <v>4.9276238782525322E-3</v>
      </c>
      <c r="AX134" s="497">
        <f t="shared" si="131"/>
        <v>3.082040465003791E-3</v>
      </c>
      <c r="AY134" s="497">
        <f t="shared" si="131"/>
        <v>3.7124211522127542E-3</v>
      </c>
      <c r="AZ134" s="497">
        <f t="shared" si="131"/>
        <v>3.7157575526829542E-3</v>
      </c>
      <c r="BA134" s="497">
        <f t="shared" si="131"/>
        <v>4.0839983030516586E-3</v>
      </c>
      <c r="BB134" s="497">
        <f t="shared" si="131"/>
        <v>4.6995480515005933E-3</v>
      </c>
      <c r="BC134" s="497">
        <f t="shared" si="132"/>
        <v>5.2416630231760198E-3</v>
      </c>
      <c r="BD134" s="497">
        <f t="shared" si="132"/>
        <v>1.4515808144843659E-2</v>
      </c>
      <c r="BE134" s="497">
        <f t="shared" si="132"/>
        <v>1.3330331747035793E-2</v>
      </c>
      <c r="BF134" s="497">
        <f t="shared" si="132"/>
        <v>1.3925744401631775E-2</v>
      </c>
      <c r="BG134" s="497">
        <f t="shared" si="132"/>
        <v>1.2697199657513368E-2</v>
      </c>
      <c r="BH134" s="497">
        <f t="shared" si="132"/>
        <v>4.9923942546076109E-3</v>
      </c>
      <c r="BI134" s="497">
        <f t="shared" si="132"/>
        <v>4.9276238782525322E-3</v>
      </c>
      <c r="BJ134" s="497">
        <f t="shared" si="132"/>
        <v>3.082040465003791E-3</v>
      </c>
      <c r="BK134" s="497">
        <f t="shared" si="132"/>
        <v>3.7124211522127542E-3</v>
      </c>
      <c r="BL134" s="497">
        <f t="shared" si="132"/>
        <v>3.7157575526829542E-3</v>
      </c>
      <c r="BM134" s="497">
        <f t="shared" si="132"/>
        <v>4.0839983030516586E-3</v>
      </c>
      <c r="BN134" s="497">
        <f t="shared" si="132"/>
        <v>4.6995480515005933E-3</v>
      </c>
      <c r="BO134" s="497">
        <f t="shared" si="132"/>
        <v>5.2416630231760198E-3</v>
      </c>
      <c r="BP134" s="497">
        <f t="shared" si="132"/>
        <v>1.4515808144843659E-2</v>
      </c>
      <c r="BQ134" s="497">
        <f t="shared" si="132"/>
        <v>1.3330331747035793E-2</v>
      </c>
      <c r="BR134" s="497">
        <f t="shared" si="132"/>
        <v>1.3925744401631775E-2</v>
      </c>
      <c r="BS134" s="497">
        <f t="shared" si="133"/>
        <v>1.2697199657513368E-2</v>
      </c>
      <c r="BT134" s="497">
        <f t="shared" si="133"/>
        <v>4.9923942546076109E-3</v>
      </c>
      <c r="BU134" s="497">
        <f t="shared" si="133"/>
        <v>4.9276238782525322E-3</v>
      </c>
      <c r="BV134" s="497">
        <f t="shared" si="133"/>
        <v>3.082040465003791E-3</v>
      </c>
      <c r="BW134" s="497">
        <f t="shared" si="133"/>
        <v>3.7124211522127542E-3</v>
      </c>
      <c r="BX134" s="497">
        <f t="shared" si="133"/>
        <v>3.7157575526829542E-3</v>
      </c>
      <c r="BY134" s="497">
        <f t="shared" si="133"/>
        <v>4.0839983030516586E-3</v>
      </c>
      <c r="BZ134" s="497">
        <f t="shared" si="133"/>
        <v>4.6995480515005933E-3</v>
      </c>
      <c r="CA134" s="497">
        <f t="shared" si="133"/>
        <v>5.2416630231760198E-3</v>
      </c>
      <c r="CB134" s="497">
        <f t="shared" si="133"/>
        <v>1.4515808144843659E-2</v>
      </c>
      <c r="CC134" s="497">
        <f t="shared" si="133"/>
        <v>1.3330331747035793E-2</v>
      </c>
      <c r="CD134" s="497">
        <f t="shared" si="133"/>
        <v>1.3925744401631775E-2</v>
      </c>
      <c r="CE134" s="497">
        <f t="shared" si="133"/>
        <v>1.2697199657513368E-2</v>
      </c>
      <c r="CF134" s="497">
        <f t="shared" si="133"/>
        <v>4.9923942546076109E-3</v>
      </c>
      <c r="CG134" s="497">
        <f t="shared" si="133"/>
        <v>4.9276238782525322E-3</v>
      </c>
      <c r="CH134" s="497">
        <f t="shared" si="133"/>
        <v>3.082040465003791E-3</v>
      </c>
    </row>
    <row r="135" spans="1:86" s="110" customFormat="1" hidden="1" x14ac:dyDescent="0.25">
      <c r="A135" s="616"/>
      <c r="B135" s="89" t="s">
        <v>5</v>
      </c>
      <c r="C135" s="453">
        <v>2.5206392876862228E-3</v>
      </c>
      <c r="D135" s="453">
        <v>2.6094049094805729E-3</v>
      </c>
      <c r="E135" s="453">
        <v>2.6625093600977324E-3</v>
      </c>
      <c r="F135" s="453">
        <v>2.8186873036299166E-3</v>
      </c>
      <c r="G135" s="453">
        <v>3.4884703758569541E-3</v>
      </c>
      <c r="H135" s="453">
        <v>1.0277104904642899E-2</v>
      </c>
      <c r="I135" s="453">
        <v>9.2204375274734379E-3</v>
      </c>
      <c r="J135" s="453">
        <v>9.38284257001493E-3</v>
      </c>
      <c r="K135" s="453">
        <v>9.0396007479847072E-3</v>
      </c>
      <c r="L135" s="453">
        <v>3.1606178908365895E-3</v>
      </c>
      <c r="M135" s="453">
        <v>3.2913030794887426E-3</v>
      </c>
      <c r="N135" s="453">
        <v>2.2736736762909611E-3</v>
      </c>
      <c r="O135" s="453">
        <f t="shared" si="134"/>
        <v>2.5206392876862228E-3</v>
      </c>
      <c r="P135" s="453">
        <f t="shared" si="127"/>
        <v>2.6094049094805729E-3</v>
      </c>
      <c r="Q135" s="453">
        <f t="shared" si="128"/>
        <v>2.6625093600977324E-3</v>
      </c>
      <c r="R135" s="453">
        <f t="shared" si="129"/>
        <v>2.8186873036299166E-3</v>
      </c>
      <c r="S135" s="453">
        <f t="shared" si="130"/>
        <v>3.4884703758569541E-3</v>
      </c>
      <c r="T135" s="497">
        <v>1.2265922418129727E-2</v>
      </c>
      <c r="U135" s="497">
        <v>1.1540457819931309E-2</v>
      </c>
      <c r="V135" s="497">
        <v>1.180553540082661E-2</v>
      </c>
      <c r="W135" s="497">
        <v>1.1612630747216001E-2</v>
      </c>
      <c r="X135" s="497">
        <v>4.020693420705059E-3</v>
      </c>
      <c r="Y135" s="497">
        <v>4.2265989573474503E-3</v>
      </c>
      <c r="Z135" s="497">
        <v>2.8749386720885359E-3</v>
      </c>
      <c r="AA135" s="497">
        <v>3.1020238779679707E-3</v>
      </c>
      <c r="AB135" s="497">
        <v>3.256232707013106E-3</v>
      </c>
      <c r="AC135" s="497">
        <v>3.4722645349226392E-3</v>
      </c>
      <c r="AD135" s="497">
        <v>3.5750823798204566E-3</v>
      </c>
      <c r="AE135" s="497">
        <v>4.2550418124689821E-3</v>
      </c>
      <c r="AF135" s="497">
        <v>1.2265922418129727E-2</v>
      </c>
      <c r="AG135" s="497">
        <v>1.1540457819931309E-2</v>
      </c>
      <c r="AH135" s="497">
        <v>1.180553540082661E-2</v>
      </c>
      <c r="AI135" s="497">
        <v>1.1612630747216001E-2</v>
      </c>
      <c r="AJ135" s="497">
        <v>4.020693420705059E-3</v>
      </c>
      <c r="AK135" s="497">
        <v>4.2265989573474503E-3</v>
      </c>
      <c r="AL135" s="497">
        <v>2.8749386720885359E-3</v>
      </c>
      <c r="AM135" s="497">
        <f t="shared" si="131"/>
        <v>3.1020238779679707E-3</v>
      </c>
      <c r="AN135" s="497">
        <f t="shared" si="131"/>
        <v>3.256232707013106E-3</v>
      </c>
      <c r="AO135" s="497">
        <f t="shared" si="131"/>
        <v>3.4722645349226392E-3</v>
      </c>
      <c r="AP135" s="497">
        <f t="shared" si="131"/>
        <v>3.5750823798204566E-3</v>
      </c>
      <c r="AQ135" s="497">
        <f t="shared" si="131"/>
        <v>4.2550418124689821E-3</v>
      </c>
      <c r="AR135" s="497">
        <f t="shared" si="131"/>
        <v>1.2265922418129727E-2</v>
      </c>
      <c r="AS135" s="497">
        <f t="shared" si="131"/>
        <v>1.1540457819931309E-2</v>
      </c>
      <c r="AT135" s="497">
        <f t="shared" si="131"/>
        <v>1.180553540082661E-2</v>
      </c>
      <c r="AU135" s="497">
        <f t="shared" si="131"/>
        <v>1.1612630747216001E-2</v>
      </c>
      <c r="AV135" s="497">
        <f t="shared" si="131"/>
        <v>4.020693420705059E-3</v>
      </c>
      <c r="AW135" s="497">
        <f t="shared" si="131"/>
        <v>4.2265989573474503E-3</v>
      </c>
      <c r="AX135" s="497">
        <f t="shared" si="131"/>
        <v>2.8749386720885359E-3</v>
      </c>
      <c r="AY135" s="497">
        <f t="shared" si="131"/>
        <v>3.1020238779679707E-3</v>
      </c>
      <c r="AZ135" s="497">
        <f t="shared" si="131"/>
        <v>3.256232707013106E-3</v>
      </c>
      <c r="BA135" s="497">
        <f t="shared" si="131"/>
        <v>3.4722645349226392E-3</v>
      </c>
      <c r="BB135" s="497">
        <f t="shared" si="131"/>
        <v>3.5750823798204566E-3</v>
      </c>
      <c r="BC135" s="497">
        <f t="shared" si="132"/>
        <v>4.2550418124689821E-3</v>
      </c>
      <c r="BD135" s="497">
        <f t="shared" si="132"/>
        <v>1.2265922418129727E-2</v>
      </c>
      <c r="BE135" s="497">
        <f t="shared" si="132"/>
        <v>1.1540457819931309E-2</v>
      </c>
      <c r="BF135" s="497">
        <f t="shared" si="132"/>
        <v>1.180553540082661E-2</v>
      </c>
      <c r="BG135" s="497">
        <f t="shared" si="132"/>
        <v>1.1612630747216001E-2</v>
      </c>
      <c r="BH135" s="497">
        <f t="shared" si="132"/>
        <v>4.020693420705059E-3</v>
      </c>
      <c r="BI135" s="497">
        <f t="shared" si="132"/>
        <v>4.2265989573474503E-3</v>
      </c>
      <c r="BJ135" s="497">
        <f t="shared" si="132"/>
        <v>2.8749386720885359E-3</v>
      </c>
      <c r="BK135" s="497">
        <f t="shared" si="132"/>
        <v>3.1020238779679707E-3</v>
      </c>
      <c r="BL135" s="497">
        <f t="shared" si="132"/>
        <v>3.256232707013106E-3</v>
      </c>
      <c r="BM135" s="497">
        <f t="shared" si="132"/>
        <v>3.4722645349226392E-3</v>
      </c>
      <c r="BN135" s="497">
        <f t="shared" si="132"/>
        <v>3.5750823798204566E-3</v>
      </c>
      <c r="BO135" s="497">
        <f t="shared" si="132"/>
        <v>4.2550418124689821E-3</v>
      </c>
      <c r="BP135" s="497">
        <f t="shared" si="132"/>
        <v>1.2265922418129727E-2</v>
      </c>
      <c r="BQ135" s="497">
        <f t="shared" si="132"/>
        <v>1.1540457819931309E-2</v>
      </c>
      <c r="BR135" s="497">
        <f t="shared" si="132"/>
        <v>1.180553540082661E-2</v>
      </c>
      <c r="BS135" s="497">
        <f t="shared" si="133"/>
        <v>1.1612630747216001E-2</v>
      </c>
      <c r="BT135" s="497">
        <f t="shared" si="133"/>
        <v>4.020693420705059E-3</v>
      </c>
      <c r="BU135" s="497">
        <f t="shared" si="133"/>
        <v>4.2265989573474503E-3</v>
      </c>
      <c r="BV135" s="497">
        <f t="shared" si="133"/>
        <v>2.8749386720885359E-3</v>
      </c>
      <c r="BW135" s="497">
        <f t="shared" si="133"/>
        <v>3.1020238779679707E-3</v>
      </c>
      <c r="BX135" s="497">
        <f t="shared" si="133"/>
        <v>3.256232707013106E-3</v>
      </c>
      <c r="BY135" s="497">
        <f t="shared" si="133"/>
        <v>3.4722645349226392E-3</v>
      </c>
      <c r="BZ135" s="497">
        <f t="shared" si="133"/>
        <v>3.5750823798204566E-3</v>
      </c>
      <c r="CA135" s="497">
        <f t="shared" si="133"/>
        <v>4.2550418124689821E-3</v>
      </c>
      <c r="CB135" s="497">
        <f t="shared" si="133"/>
        <v>1.2265922418129727E-2</v>
      </c>
      <c r="CC135" s="497">
        <f t="shared" si="133"/>
        <v>1.1540457819931309E-2</v>
      </c>
      <c r="CD135" s="497">
        <f t="shared" si="133"/>
        <v>1.180553540082661E-2</v>
      </c>
      <c r="CE135" s="497">
        <f t="shared" si="133"/>
        <v>1.1612630747216001E-2</v>
      </c>
      <c r="CF135" s="497">
        <f t="shared" si="133"/>
        <v>4.020693420705059E-3</v>
      </c>
      <c r="CG135" s="497">
        <f t="shared" si="133"/>
        <v>4.2265989573474503E-3</v>
      </c>
      <c r="CH135" s="497">
        <f t="shared" si="133"/>
        <v>2.8749386720885359E-3</v>
      </c>
    </row>
    <row r="136" spans="1:86" s="110" customFormat="1" hidden="1" x14ac:dyDescent="0.25">
      <c r="A136" s="616"/>
      <c r="B136" s="89" t="s">
        <v>23</v>
      </c>
      <c r="C136" s="453">
        <v>2.5206392876862228E-3</v>
      </c>
      <c r="D136" s="453">
        <v>2.6094049094805729E-3</v>
      </c>
      <c r="E136" s="453">
        <v>2.6625093600977324E-3</v>
      </c>
      <c r="F136" s="453">
        <v>2.8186873036299166E-3</v>
      </c>
      <c r="G136" s="453">
        <v>3.4884703758569541E-3</v>
      </c>
      <c r="H136" s="453">
        <v>1.0277104904642899E-2</v>
      </c>
      <c r="I136" s="453">
        <v>9.2204375274734379E-3</v>
      </c>
      <c r="J136" s="453">
        <v>9.38284257001493E-3</v>
      </c>
      <c r="K136" s="453">
        <v>9.0396007479847072E-3</v>
      </c>
      <c r="L136" s="453">
        <v>3.1606178908365895E-3</v>
      </c>
      <c r="M136" s="453">
        <v>3.2913030794887426E-3</v>
      </c>
      <c r="N136" s="453">
        <v>2.2736736762909611E-3</v>
      </c>
      <c r="O136" s="453">
        <f t="shared" si="134"/>
        <v>2.5206392876862228E-3</v>
      </c>
      <c r="P136" s="453">
        <f t="shared" si="127"/>
        <v>2.6094049094805729E-3</v>
      </c>
      <c r="Q136" s="453">
        <f t="shared" si="128"/>
        <v>2.6625093600977324E-3</v>
      </c>
      <c r="R136" s="453">
        <f t="shared" si="129"/>
        <v>2.8186873036299166E-3</v>
      </c>
      <c r="S136" s="453">
        <f t="shared" si="130"/>
        <v>3.4884703758569541E-3</v>
      </c>
      <c r="T136" s="497">
        <v>1.2265922418129727E-2</v>
      </c>
      <c r="U136" s="497">
        <v>1.1540457819931309E-2</v>
      </c>
      <c r="V136" s="497">
        <v>1.180553540082661E-2</v>
      </c>
      <c r="W136" s="497">
        <v>1.1612630747216001E-2</v>
      </c>
      <c r="X136" s="497">
        <v>4.020693420705059E-3</v>
      </c>
      <c r="Y136" s="497">
        <v>4.2265989573474503E-3</v>
      </c>
      <c r="Z136" s="497">
        <v>2.8749386720885359E-3</v>
      </c>
      <c r="AA136" s="497">
        <v>3.1020238779679707E-3</v>
      </c>
      <c r="AB136" s="497">
        <v>3.256232707013106E-3</v>
      </c>
      <c r="AC136" s="497">
        <v>3.4722645349226392E-3</v>
      </c>
      <c r="AD136" s="497">
        <v>3.5750823798204566E-3</v>
      </c>
      <c r="AE136" s="497">
        <v>4.2550418124689821E-3</v>
      </c>
      <c r="AF136" s="497">
        <v>1.2265922418129727E-2</v>
      </c>
      <c r="AG136" s="497">
        <v>1.1540457819931309E-2</v>
      </c>
      <c r="AH136" s="497">
        <v>1.180553540082661E-2</v>
      </c>
      <c r="AI136" s="497">
        <v>1.1612630747216001E-2</v>
      </c>
      <c r="AJ136" s="497">
        <v>4.020693420705059E-3</v>
      </c>
      <c r="AK136" s="497">
        <v>4.2265989573474503E-3</v>
      </c>
      <c r="AL136" s="497">
        <v>2.8749386720885359E-3</v>
      </c>
      <c r="AM136" s="497">
        <f t="shared" si="131"/>
        <v>3.1020238779679707E-3</v>
      </c>
      <c r="AN136" s="497">
        <f t="shared" si="131"/>
        <v>3.256232707013106E-3</v>
      </c>
      <c r="AO136" s="497">
        <f t="shared" si="131"/>
        <v>3.4722645349226392E-3</v>
      </c>
      <c r="AP136" s="497">
        <f t="shared" si="131"/>
        <v>3.5750823798204566E-3</v>
      </c>
      <c r="AQ136" s="497">
        <f t="shared" si="131"/>
        <v>4.2550418124689821E-3</v>
      </c>
      <c r="AR136" s="497">
        <f t="shared" si="131"/>
        <v>1.2265922418129727E-2</v>
      </c>
      <c r="AS136" s="497">
        <f t="shared" si="131"/>
        <v>1.1540457819931309E-2</v>
      </c>
      <c r="AT136" s="497">
        <f t="shared" si="131"/>
        <v>1.180553540082661E-2</v>
      </c>
      <c r="AU136" s="497">
        <f t="shared" si="131"/>
        <v>1.1612630747216001E-2</v>
      </c>
      <c r="AV136" s="497">
        <f t="shared" si="131"/>
        <v>4.020693420705059E-3</v>
      </c>
      <c r="AW136" s="497">
        <f t="shared" si="131"/>
        <v>4.2265989573474503E-3</v>
      </c>
      <c r="AX136" s="497">
        <f t="shared" si="131"/>
        <v>2.8749386720885359E-3</v>
      </c>
      <c r="AY136" s="497">
        <f t="shared" si="131"/>
        <v>3.1020238779679707E-3</v>
      </c>
      <c r="AZ136" s="497">
        <f t="shared" si="131"/>
        <v>3.256232707013106E-3</v>
      </c>
      <c r="BA136" s="497">
        <f t="shared" si="131"/>
        <v>3.4722645349226392E-3</v>
      </c>
      <c r="BB136" s="497">
        <f t="shared" si="131"/>
        <v>3.5750823798204566E-3</v>
      </c>
      <c r="BC136" s="497">
        <f t="shared" si="132"/>
        <v>4.2550418124689821E-3</v>
      </c>
      <c r="BD136" s="497">
        <f t="shared" si="132"/>
        <v>1.2265922418129727E-2</v>
      </c>
      <c r="BE136" s="497">
        <f t="shared" si="132"/>
        <v>1.1540457819931309E-2</v>
      </c>
      <c r="BF136" s="497">
        <f t="shared" si="132"/>
        <v>1.180553540082661E-2</v>
      </c>
      <c r="BG136" s="497">
        <f t="shared" si="132"/>
        <v>1.1612630747216001E-2</v>
      </c>
      <c r="BH136" s="497">
        <f t="shared" si="132"/>
        <v>4.020693420705059E-3</v>
      </c>
      <c r="BI136" s="497">
        <f t="shared" si="132"/>
        <v>4.2265989573474503E-3</v>
      </c>
      <c r="BJ136" s="497">
        <f t="shared" si="132"/>
        <v>2.8749386720885359E-3</v>
      </c>
      <c r="BK136" s="497">
        <f t="shared" si="132"/>
        <v>3.1020238779679707E-3</v>
      </c>
      <c r="BL136" s="497">
        <f t="shared" si="132"/>
        <v>3.256232707013106E-3</v>
      </c>
      <c r="BM136" s="497">
        <f t="shared" si="132"/>
        <v>3.4722645349226392E-3</v>
      </c>
      <c r="BN136" s="497">
        <f t="shared" si="132"/>
        <v>3.5750823798204566E-3</v>
      </c>
      <c r="BO136" s="497">
        <f t="shared" si="132"/>
        <v>4.2550418124689821E-3</v>
      </c>
      <c r="BP136" s="497">
        <f t="shared" si="132"/>
        <v>1.2265922418129727E-2</v>
      </c>
      <c r="BQ136" s="497">
        <f t="shared" si="132"/>
        <v>1.1540457819931309E-2</v>
      </c>
      <c r="BR136" s="497">
        <f t="shared" si="132"/>
        <v>1.180553540082661E-2</v>
      </c>
      <c r="BS136" s="497">
        <f t="shared" si="133"/>
        <v>1.1612630747216001E-2</v>
      </c>
      <c r="BT136" s="497">
        <f t="shared" si="133"/>
        <v>4.020693420705059E-3</v>
      </c>
      <c r="BU136" s="497">
        <f t="shared" si="133"/>
        <v>4.2265989573474503E-3</v>
      </c>
      <c r="BV136" s="497">
        <f t="shared" si="133"/>
        <v>2.8749386720885359E-3</v>
      </c>
      <c r="BW136" s="497">
        <f t="shared" si="133"/>
        <v>3.1020238779679707E-3</v>
      </c>
      <c r="BX136" s="497">
        <f t="shared" si="133"/>
        <v>3.256232707013106E-3</v>
      </c>
      <c r="BY136" s="497">
        <f t="shared" si="133"/>
        <v>3.4722645349226392E-3</v>
      </c>
      <c r="BZ136" s="497">
        <f t="shared" si="133"/>
        <v>3.5750823798204566E-3</v>
      </c>
      <c r="CA136" s="497">
        <f t="shared" si="133"/>
        <v>4.2550418124689821E-3</v>
      </c>
      <c r="CB136" s="497">
        <f t="shared" si="133"/>
        <v>1.2265922418129727E-2</v>
      </c>
      <c r="CC136" s="497">
        <f t="shared" si="133"/>
        <v>1.1540457819931309E-2</v>
      </c>
      <c r="CD136" s="497">
        <f t="shared" si="133"/>
        <v>1.180553540082661E-2</v>
      </c>
      <c r="CE136" s="497">
        <f t="shared" si="133"/>
        <v>1.1612630747216001E-2</v>
      </c>
      <c r="CF136" s="497">
        <f t="shared" si="133"/>
        <v>4.020693420705059E-3</v>
      </c>
      <c r="CG136" s="497">
        <f t="shared" si="133"/>
        <v>4.2265989573474503E-3</v>
      </c>
      <c r="CH136" s="497">
        <f t="shared" si="133"/>
        <v>2.8749386720885359E-3</v>
      </c>
    </row>
    <row r="137" spans="1:86" s="110" customFormat="1" hidden="1" x14ac:dyDescent="0.25">
      <c r="A137" s="616"/>
      <c r="B137" s="89" t="s">
        <v>24</v>
      </c>
      <c r="C137" s="453">
        <v>2.5206392876862228E-3</v>
      </c>
      <c r="D137" s="453">
        <v>2.6094049094805729E-3</v>
      </c>
      <c r="E137" s="453">
        <v>2.6625093600977324E-3</v>
      </c>
      <c r="F137" s="453">
        <v>2.8186873036299166E-3</v>
      </c>
      <c r="G137" s="453">
        <v>3.4884703758569541E-3</v>
      </c>
      <c r="H137" s="453">
        <v>1.0277104904642899E-2</v>
      </c>
      <c r="I137" s="453">
        <v>9.2204375274734379E-3</v>
      </c>
      <c r="J137" s="453">
        <v>9.38284257001493E-3</v>
      </c>
      <c r="K137" s="453">
        <v>9.0396007479847072E-3</v>
      </c>
      <c r="L137" s="453">
        <v>3.1606178908365895E-3</v>
      </c>
      <c r="M137" s="453">
        <v>3.2913030794887426E-3</v>
      </c>
      <c r="N137" s="453">
        <v>2.2736736762909611E-3</v>
      </c>
      <c r="O137" s="453">
        <f t="shared" si="134"/>
        <v>2.5206392876862228E-3</v>
      </c>
      <c r="P137" s="453">
        <f t="shared" si="127"/>
        <v>2.6094049094805729E-3</v>
      </c>
      <c r="Q137" s="453">
        <f t="shared" si="128"/>
        <v>2.6625093600977324E-3</v>
      </c>
      <c r="R137" s="453">
        <f t="shared" si="129"/>
        <v>2.8186873036299166E-3</v>
      </c>
      <c r="S137" s="453">
        <f t="shared" si="130"/>
        <v>3.4884703758569541E-3</v>
      </c>
      <c r="T137" s="497">
        <v>1.2265922418129727E-2</v>
      </c>
      <c r="U137" s="497">
        <v>1.1540457819931309E-2</v>
      </c>
      <c r="V137" s="497">
        <v>1.180553540082661E-2</v>
      </c>
      <c r="W137" s="497">
        <v>1.1612630747216001E-2</v>
      </c>
      <c r="X137" s="497">
        <v>4.020693420705059E-3</v>
      </c>
      <c r="Y137" s="497">
        <v>4.2265989573474503E-3</v>
      </c>
      <c r="Z137" s="497">
        <v>2.8749386720885359E-3</v>
      </c>
      <c r="AA137" s="497">
        <v>3.1020238779679707E-3</v>
      </c>
      <c r="AB137" s="497">
        <v>3.256232707013106E-3</v>
      </c>
      <c r="AC137" s="497">
        <v>3.4722645349226392E-3</v>
      </c>
      <c r="AD137" s="497">
        <v>3.5750823798204566E-3</v>
      </c>
      <c r="AE137" s="497">
        <v>4.2550418124689821E-3</v>
      </c>
      <c r="AF137" s="497">
        <v>1.2265922418129727E-2</v>
      </c>
      <c r="AG137" s="497">
        <v>1.1540457819931309E-2</v>
      </c>
      <c r="AH137" s="497">
        <v>1.180553540082661E-2</v>
      </c>
      <c r="AI137" s="497">
        <v>1.1612630747216001E-2</v>
      </c>
      <c r="AJ137" s="497">
        <v>4.020693420705059E-3</v>
      </c>
      <c r="AK137" s="497">
        <v>4.2265989573474503E-3</v>
      </c>
      <c r="AL137" s="497">
        <v>2.8749386720885359E-3</v>
      </c>
      <c r="AM137" s="497">
        <f t="shared" si="131"/>
        <v>3.1020238779679707E-3</v>
      </c>
      <c r="AN137" s="497">
        <f t="shared" si="131"/>
        <v>3.256232707013106E-3</v>
      </c>
      <c r="AO137" s="497">
        <f t="shared" si="131"/>
        <v>3.4722645349226392E-3</v>
      </c>
      <c r="AP137" s="497">
        <f t="shared" si="131"/>
        <v>3.5750823798204566E-3</v>
      </c>
      <c r="AQ137" s="497">
        <f t="shared" si="131"/>
        <v>4.2550418124689821E-3</v>
      </c>
      <c r="AR137" s="497">
        <f t="shared" si="131"/>
        <v>1.2265922418129727E-2</v>
      </c>
      <c r="AS137" s="497">
        <f t="shared" si="131"/>
        <v>1.1540457819931309E-2</v>
      </c>
      <c r="AT137" s="497">
        <f t="shared" si="131"/>
        <v>1.180553540082661E-2</v>
      </c>
      <c r="AU137" s="497">
        <f t="shared" si="131"/>
        <v>1.1612630747216001E-2</v>
      </c>
      <c r="AV137" s="497">
        <f t="shared" si="131"/>
        <v>4.020693420705059E-3</v>
      </c>
      <c r="AW137" s="497">
        <f t="shared" si="131"/>
        <v>4.2265989573474503E-3</v>
      </c>
      <c r="AX137" s="497">
        <f t="shared" si="131"/>
        <v>2.8749386720885359E-3</v>
      </c>
      <c r="AY137" s="497">
        <f t="shared" si="131"/>
        <v>3.1020238779679707E-3</v>
      </c>
      <c r="AZ137" s="497">
        <f t="shared" si="131"/>
        <v>3.256232707013106E-3</v>
      </c>
      <c r="BA137" s="497">
        <f t="shared" si="131"/>
        <v>3.4722645349226392E-3</v>
      </c>
      <c r="BB137" s="497">
        <f t="shared" si="131"/>
        <v>3.5750823798204566E-3</v>
      </c>
      <c r="BC137" s="497">
        <f t="shared" si="132"/>
        <v>4.2550418124689821E-3</v>
      </c>
      <c r="BD137" s="497">
        <f t="shared" si="132"/>
        <v>1.2265922418129727E-2</v>
      </c>
      <c r="BE137" s="497">
        <f t="shared" si="132"/>
        <v>1.1540457819931309E-2</v>
      </c>
      <c r="BF137" s="497">
        <f t="shared" si="132"/>
        <v>1.180553540082661E-2</v>
      </c>
      <c r="BG137" s="497">
        <f t="shared" si="132"/>
        <v>1.1612630747216001E-2</v>
      </c>
      <c r="BH137" s="497">
        <f t="shared" si="132"/>
        <v>4.020693420705059E-3</v>
      </c>
      <c r="BI137" s="497">
        <f t="shared" si="132"/>
        <v>4.2265989573474503E-3</v>
      </c>
      <c r="BJ137" s="497">
        <f t="shared" si="132"/>
        <v>2.8749386720885359E-3</v>
      </c>
      <c r="BK137" s="497">
        <f t="shared" si="132"/>
        <v>3.1020238779679707E-3</v>
      </c>
      <c r="BL137" s="497">
        <f t="shared" si="132"/>
        <v>3.256232707013106E-3</v>
      </c>
      <c r="BM137" s="497">
        <f t="shared" si="132"/>
        <v>3.4722645349226392E-3</v>
      </c>
      <c r="BN137" s="497">
        <f t="shared" si="132"/>
        <v>3.5750823798204566E-3</v>
      </c>
      <c r="BO137" s="497">
        <f t="shared" si="132"/>
        <v>4.2550418124689821E-3</v>
      </c>
      <c r="BP137" s="497">
        <f t="shared" si="132"/>
        <v>1.2265922418129727E-2</v>
      </c>
      <c r="BQ137" s="497">
        <f t="shared" si="132"/>
        <v>1.1540457819931309E-2</v>
      </c>
      <c r="BR137" s="497">
        <f t="shared" si="132"/>
        <v>1.180553540082661E-2</v>
      </c>
      <c r="BS137" s="497">
        <f t="shared" si="133"/>
        <v>1.1612630747216001E-2</v>
      </c>
      <c r="BT137" s="497">
        <f t="shared" si="133"/>
        <v>4.020693420705059E-3</v>
      </c>
      <c r="BU137" s="497">
        <f t="shared" si="133"/>
        <v>4.2265989573474503E-3</v>
      </c>
      <c r="BV137" s="497">
        <f t="shared" si="133"/>
        <v>2.8749386720885359E-3</v>
      </c>
      <c r="BW137" s="497">
        <f t="shared" si="133"/>
        <v>3.1020238779679707E-3</v>
      </c>
      <c r="BX137" s="497">
        <f t="shared" si="133"/>
        <v>3.256232707013106E-3</v>
      </c>
      <c r="BY137" s="497">
        <f t="shared" si="133"/>
        <v>3.4722645349226392E-3</v>
      </c>
      <c r="BZ137" s="497">
        <f t="shared" si="133"/>
        <v>3.5750823798204566E-3</v>
      </c>
      <c r="CA137" s="497">
        <f t="shared" si="133"/>
        <v>4.2550418124689821E-3</v>
      </c>
      <c r="CB137" s="497">
        <f t="shared" si="133"/>
        <v>1.2265922418129727E-2</v>
      </c>
      <c r="CC137" s="497">
        <f t="shared" si="133"/>
        <v>1.1540457819931309E-2</v>
      </c>
      <c r="CD137" s="497">
        <f t="shared" si="133"/>
        <v>1.180553540082661E-2</v>
      </c>
      <c r="CE137" s="497">
        <f t="shared" si="133"/>
        <v>1.1612630747216001E-2</v>
      </c>
      <c r="CF137" s="497">
        <f t="shared" si="133"/>
        <v>4.020693420705059E-3</v>
      </c>
      <c r="CG137" s="497">
        <f t="shared" si="133"/>
        <v>4.2265989573474503E-3</v>
      </c>
      <c r="CH137" s="497">
        <f t="shared" si="133"/>
        <v>2.8749386720885359E-3</v>
      </c>
    </row>
    <row r="138" spans="1:86" s="110" customFormat="1" hidden="1" x14ac:dyDescent="0.25">
      <c r="A138" s="616"/>
      <c r="B138" s="89" t="s">
        <v>7</v>
      </c>
      <c r="C138" s="453">
        <v>2.0482580203068823E-3</v>
      </c>
      <c r="D138" s="453">
        <v>2.0996679827765714E-3</v>
      </c>
      <c r="E138" s="453">
        <v>2.5117772969197988E-3</v>
      </c>
      <c r="F138" s="453">
        <v>2.6967656521596078E-3</v>
      </c>
      <c r="G138" s="453">
        <v>2.9642741322941464E-3</v>
      </c>
      <c r="H138" s="453">
        <v>8.9200802210856432E-3</v>
      </c>
      <c r="I138" s="453">
        <v>7.9120840108608016E-3</v>
      </c>
      <c r="J138" s="453">
        <v>8.1708958704232535E-3</v>
      </c>
      <c r="K138" s="453">
        <v>7.7885391781615703E-3</v>
      </c>
      <c r="L138" s="453">
        <v>2.663377281811887E-3</v>
      </c>
      <c r="M138" s="453">
        <v>2.7952062314655561E-3</v>
      </c>
      <c r="N138" s="453">
        <v>1.8275092352453522E-3</v>
      </c>
      <c r="O138" s="453">
        <f t="shared" si="134"/>
        <v>2.0482580203068823E-3</v>
      </c>
      <c r="P138" s="453">
        <f t="shared" si="127"/>
        <v>2.0996679827765714E-3</v>
      </c>
      <c r="Q138" s="453">
        <f t="shared" si="128"/>
        <v>2.5117772969197988E-3</v>
      </c>
      <c r="R138" s="453">
        <f t="shared" si="129"/>
        <v>2.6967656521596078E-3</v>
      </c>
      <c r="S138" s="453">
        <f t="shared" si="130"/>
        <v>2.9642741322941464E-3</v>
      </c>
      <c r="T138" s="497">
        <v>1.0657004299889791E-2</v>
      </c>
      <c r="U138" s="497">
        <v>9.9142527886540467E-3</v>
      </c>
      <c r="V138" s="497">
        <v>1.0293608875652354E-2</v>
      </c>
      <c r="W138" s="497">
        <v>1.0016507394110049E-2</v>
      </c>
      <c r="X138" s="497">
        <v>3.3911045894702697E-3</v>
      </c>
      <c r="Y138" s="497">
        <v>3.5923784815078798E-3</v>
      </c>
      <c r="Z138" s="497">
        <v>2.3131365689079007E-3</v>
      </c>
      <c r="AA138" s="497">
        <v>2.5239487308487654E-3</v>
      </c>
      <c r="AB138" s="497">
        <v>2.6229258899005273E-3</v>
      </c>
      <c r="AC138" s="497">
        <v>3.2783517417571441E-3</v>
      </c>
      <c r="AD138" s="497">
        <v>3.4213988207972166E-3</v>
      </c>
      <c r="AE138" s="497">
        <v>3.6192286783384041E-3</v>
      </c>
      <c r="AF138" s="497">
        <v>1.0657004299889791E-2</v>
      </c>
      <c r="AG138" s="497">
        <v>9.9142527886540467E-3</v>
      </c>
      <c r="AH138" s="497">
        <v>1.0293608875652354E-2</v>
      </c>
      <c r="AI138" s="497">
        <v>1.0016507394110049E-2</v>
      </c>
      <c r="AJ138" s="497">
        <v>3.3911045894702697E-3</v>
      </c>
      <c r="AK138" s="497">
        <v>3.5923784815078798E-3</v>
      </c>
      <c r="AL138" s="497">
        <v>2.3131365689079007E-3</v>
      </c>
      <c r="AM138" s="497">
        <f t="shared" si="131"/>
        <v>2.5239487308487654E-3</v>
      </c>
      <c r="AN138" s="497">
        <f t="shared" si="131"/>
        <v>2.6229258899005273E-3</v>
      </c>
      <c r="AO138" s="497">
        <f t="shared" si="131"/>
        <v>3.2783517417571441E-3</v>
      </c>
      <c r="AP138" s="497">
        <f t="shared" si="131"/>
        <v>3.4213988207972166E-3</v>
      </c>
      <c r="AQ138" s="497">
        <f t="shared" si="131"/>
        <v>3.6192286783384041E-3</v>
      </c>
      <c r="AR138" s="497">
        <f t="shared" si="131"/>
        <v>1.0657004299889791E-2</v>
      </c>
      <c r="AS138" s="497">
        <f t="shared" si="131"/>
        <v>9.9142527886540467E-3</v>
      </c>
      <c r="AT138" s="497">
        <f t="shared" si="131"/>
        <v>1.0293608875652354E-2</v>
      </c>
      <c r="AU138" s="497">
        <f t="shared" si="131"/>
        <v>1.0016507394110049E-2</v>
      </c>
      <c r="AV138" s="497">
        <f t="shared" si="131"/>
        <v>3.3911045894702697E-3</v>
      </c>
      <c r="AW138" s="497">
        <f t="shared" si="131"/>
        <v>3.5923784815078798E-3</v>
      </c>
      <c r="AX138" s="497">
        <f t="shared" si="131"/>
        <v>2.3131365689079007E-3</v>
      </c>
      <c r="AY138" s="497">
        <f t="shared" si="131"/>
        <v>2.5239487308487654E-3</v>
      </c>
      <c r="AZ138" s="497">
        <f t="shared" si="131"/>
        <v>2.6229258899005273E-3</v>
      </c>
      <c r="BA138" s="497">
        <f t="shared" si="131"/>
        <v>3.2783517417571441E-3</v>
      </c>
      <c r="BB138" s="497">
        <f t="shared" si="131"/>
        <v>3.4213988207972166E-3</v>
      </c>
      <c r="BC138" s="497">
        <f t="shared" si="132"/>
        <v>3.6192286783384041E-3</v>
      </c>
      <c r="BD138" s="497">
        <f t="shared" si="132"/>
        <v>1.0657004299889791E-2</v>
      </c>
      <c r="BE138" s="497">
        <f t="shared" si="132"/>
        <v>9.9142527886540467E-3</v>
      </c>
      <c r="BF138" s="497">
        <f t="shared" si="132"/>
        <v>1.0293608875652354E-2</v>
      </c>
      <c r="BG138" s="497">
        <f t="shared" si="132"/>
        <v>1.0016507394110049E-2</v>
      </c>
      <c r="BH138" s="497">
        <f t="shared" si="132"/>
        <v>3.3911045894702697E-3</v>
      </c>
      <c r="BI138" s="497">
        <f t="shared" si="132"/>
        <v>3.5923784815078798E-3</v>
      </c>
      <c r="BJ138" s="497">
        <f t="shared" si="132"/>
        <v>2.3131365689079007E-3</v>
      </c>
      <c r="BK138" s="497">
        <f t="shared" si="132"/>
        <v>2.5239487308487654E-3</v>
      </c>
      <c r="BL138" s="497">
        <f t="shared" si="132"/>
        <v>2.6229258899005273E-3</v>
      </c>
      <c r="BM138" s="497">
        <f t="shared" si="132"/>
        <v>3.2783517417571441E-3</v>
      </c>
      <c r="BN138" s="497">
        <f t="shared" si="132"/>
        <v>3.4213988207972166E-3</v>
      </c>
      <c r="BO138" s="497">
        <f t="shared" si="132"/>
        <v>3.6192286783384041E-3</v>
      </c>
      <c r="BP138" s="497">
        <f t="shared" si="132"/>
        <v>1.0657004299889791E-2</v>
      </c>
      <c r="BQ138" s="497">
        <f t="shared" si="132"/>
        <v>9.9142527886540467E-3</v>
      </c>
      <c r="BR138" s="497">
        <f t="shared" si="132"/>
        <v>1.0293608875652354E-2</v>
      </c>
      <c r="BS138" s="497">
        <f t="shared" si="133"/>
        <v>1.0016507394110049E-2</v>
      </c>
      <c r="BT138" s="497">
        <f t="shared" si="133"/>
        <v>3.3911045894702697E-3</v>
      </c>
      <c r="BU138" s="497">
        <f t="shared" si="133"/>
        <v>3.5923784815078798E-3</v>
      </c>
      <c r="BV138" s="497">
        <f t="shared" si="133"/>
        <v>2.3131365689079007E-3</v>
      </c>
      <c r="BW138" s="497">
        <f t="shared" si="133"/>
        <v>2.5239487308487654E-3</v>
      </c>
      <c r="BX138" s="497">
        <f t="shared" si="133"/>
        <v>2.6229258899005273E-3</v>
      </c>
      <c r="BY138" s="497">
        <f t="shared" si="133"/>
        <v>3.2783517417571441E-3</v>
      </c>
      <c r="BZ138" s="497">
        <f t="shared" si="133"/>
        <v>3.4213988207972166E-3</v>
      </c>
      <c r="CA138" s="497">
        <f t="shared" si="133"/>
        <v>3.6192286783384041E-3</v>
      </c>
      <c r="CB138" s="497">
        <f t="shared" si="133"/>
        <v>1.0657004299889791E-2</v>
      </c>
      <c r="CC138" s="497">
        <f t="shared" si="133"/>
        <v>9.9142527886540467E-3</v>
      </c>
      <c r="CD138" s="497">
        <f t="shared" si="133"/>
        <v>1.0293608875652354E-2</v>
      </c>
      <c r="CE138" s="497">
        <f t="shared" si="133"/>
        <v>1.0016507394110049E-2</v>
      </c>
      <c r="CF138" s="497">
        <f t="shared" si="133"/>
        <v>3.3911045894702697E-3</v>
      </c>
      <c r="CG138" s="497">
        <f t="shared" si="133"/>
        <v>3.5923784815078798E-3</v>
      </c>
      <c r="CH138" s="497">
        <f t="shared" si="133"/>
        <v>2.3131365689079007E-3</v>
      </c>
    </row>
    <row r="139" spans="1:86" s="110" customFormat="1" ht="15.75" hidden="1" thickBot="1" x14ac:dyDescent="0.3">
      <c r="A139" s="617"/>
      <c r="B139" s="91" t="s">
        <v>8</v>
      </c>
      <c r="C139" s="453">
        <v>2.056328093775078E-3</v>
      </c>
      <c r="D139" s="453">
        <v>2.3809450168806499E-3</v>
      </c>
      <c r="E139" s="453">
        <v>3.1301001577754123E-3</v>
      </c>
      <c r="F139" s="453">
        <v>3.6577250464396274E-3</v>
      </c>
      <c r="G139" s="453">
        <v>4.0499143567503358E-3</v>
      </c>
      <c r="H139" s="453">
        <v>1.2606364835572214E-2</v>
      </c>
      <c r="I139" s="453">
        <v>1.0687943341299815E-2</v>
      </c>
      <c r="J139" s="453">
        <v>1.1522933460942934E-2</v>
      </c>
      <c r="K139" s="453">
        <v>1.0486282157369091E-2</v>
      </c>
      <c r="L139" s="453">
        <v>3.6596668037661337E-3</v>
      </c>
      <c r="M139" s="453">
        <v>3.8274488539499401E-3</v>
      </c>
      <c r="N139" s="453">
        <v>2.075377328930593E-3</v>
      </c>
      <c r="O139" s="453">
        <f t="shared" si="134"/>
        <v>2.056328093775078E-3</v>
      </c>
      <c r="P139" s="453">
        <f t="shared" si="127"/>
        <v>2.3809450168806499E-3</v>
      </c>
      <c r="Q139" s="453">
        <f t="shared" si="128"/>
        <v>3.1301001577754123E-3</v>
      </c>
      <c r="R139" s="453">
        <f t="shared" si="129"/>
        <v>3.6577250464396274E-3</v>
      </c>
      <c r="S139" s="453">
        <f t="shared" si="130"/>
        <v>4.0499143567503358E-3</v>
      </c>
      <c r="T139" s="497">
        <v>1.5023709247884228E-2</v>
      </c>
      <c r="U139" s="497">
        <v>1.3361854180368192E-2</v>
      </c>
      <c r="V139" s="497">
        <v>1.4470027669606873E-2</v>
      </c>
      <c r="W139" s="497">
        <v>1.3455598105924432E-2</v>
      </c>
      <c r="X139" s="497">
        <v>4.6517627836968204E-3</v>
      </c>
      <c r="Y139" s="497">
        <v>4.9110799202482062E-3</v>
      </c>
      <c r="Z139" s="497">
        <v>2.6224153480532775E-3</v>
      </c>
      <c r="AA139" s="497">
        <v>2.5321707854988316E-3</v>
      </c>
      <c r="AB139" s="497">
        <v>2.9707383667533136E-3</v>
      </c>
      <c r="AC139" s="497">
        <v>4.0778649239203634E-3</v>
      </c>
      <c r="AD139" s="497">
        <v>4.6306701990613671E-3</v>
      </c>
      <c r="AE139" s="497">
        <v>4.9352287527278365E-3</v>
      </c>
      <c r="AF139" s="497">
        <v>1.5023709247884228E-2</v>
      </c>
      <c r="AG139" s="497">
        <v>1.3361854180368192E-2</v>
      </c>
      <c r="AH139" s="497">
        <v>1.4470027669606873E-2</v>
      </c>
      <c r="AI139" s="497">
        <v>1.3455598105924432E-2</v>
      </c>
      <c r="AJ139" s="497">
        <v>4.6517627836968204E-3</v>
      </c>
      <c r="AK139" s="497">
        <v>4.9110799202482062E-3</v>
      </c>
      <c r="AL139" s="497">
        <v>2.6224153480532775E-3</v>
      </c>
      <c r="AM139" s="497">
        <f t="shared" si="131"/>
        <v>2.5321707854988316E-3</v>
      </c>
      <c r="AN139" s="497">
        <f t="shared" si="131"/>
        <v>2.9707383667533136E-3</v>
      </c>
      <c r="AO139" s="497">
        <f t="shared" si="131"/>
        <v>4.0778649239203634E-3</v>
      </c>
      <c r="AP139" s="497">
        <f t="shared" si="131"/>
        <v>4.6306701990613671E-3</v>
      </c>
      <c r="AQ139" s="497">
        <f t="shared" si="131"/>
        <v>4.9352287527278365E-3</v>
      </c>
      <c r="AR139" s="497">
        <f t="shared" si="131"/>
        <v>1.5023709247884228E-2</v>
      </c>
      <c r="AS139" s="497">
        <f t="shared" si="131"/>
        <v>1.3361854180368192E-2</v>
      </c>
      <c r="AT139" s="497">
        <f t="shared" si="131"/>
        <v>1.4470027669606873E-2</v>
      </c>
      <c r="AU139" s="497">
        <f t="shared" si="131"/>
        <v>1.3455598105924432E-2</v>
      </c>
      <c r="AV139" s="497">
        <f t="shared" si="131"/>
        <v>4.6517627836968204E-3</v>
      </c>
      <c r="AW139" s="497">
        <f t="shared" si="131"/>
        <v>4.9110799202482062E-3</v>
      </c>
      <c r="AX139" s="497">
        <f t="shared" si="131"/>
        <v>2.6224153480532775E-3</v>
      </c>
      <c r="AY139" s="497">
        <f t="shared" si="131"/>
        <v>2.5321707854988316E-3</v>
      </c>
      <c r="AZ139" s="497">
        <f t="shared" si="131"/>
        <v>2.9707383667533136E-3</v>
      </c>
      <c r="BA139" s="497">
        <f t="shared" si="131"/>
        <v>4.0778649239203634E-3</v>
      </c>
      <c r="BB139" s="497">
        <f t="shared" si="131"/>
        <v>4.6306701990613671E-3</v>
      </c>
      <c r="BC139" s="497">
        <f t="shared" si="132"/>
        <v>4.9352287527278365E-3</v>
      </c>
      <c r="BD139" s="497">
        <f t="shared" si="132"/>
        <v>1.5023709247884228E-2</v>
      </c>
      <c r="BE139" s="497">
        <f t="shared" si="132"/>
        <v>1.3361854180368192E-2</v>
      </c>
      <c r="BF139" s="497">
        <f t="shared" si="132"/>
        <v>1.4470027669606873E-2</v>
      </c>
      <c r="BG139" s="497">
        <f t="shared" si="132"/>
        <v>1.3455598105924432E-2</v>
      </c>
      <c r="BH139" s="497">
        <f t="shared" si="132"/>
        <v>4.6517627836968204E-3</v>
      </c>
      <c r="BI139" s="497">
        <f t="shared" si="132"/>
        <v>4.9110799202482062E-3</v>
      </c>
      <c r="BJ139" s="497">
        <f t="shared" si="132"/>
        <v>2.6224153480532775E-3</v>
      </c>
      <c r="BK139" s="497">
        <f t="shared" si="132"/>
        <v>2.5321707854988316E-3</v>
      </c>
      <c r="BL139" s="497">
        <f t="shared" si="132"/>
        <v>2.9707383667533136E-3</v>
      </c>
      <c r="BM139" s="497">
        <f t="shared" si="132"/>
        <v>4.0778649239203634E-3</v>
      </c>
      <c r="BN139" s="497">
        <f t="shared" si="132"/>
        <v>4.6306701990613671E-3</v>
      </c>
      <c r="BO139" s="497">
        <f t="shared" si="132"/>
        <v>4.9352287527278365E-3</v>
      </c>
      <c r="BP139" s="497">
        <f t="shared" si="132"/>
        <v>1.5023709247884228E-2</v>
      </c>
      <c r="BQ139" s="497">
        <f t="shared" si="132"/>
        <v>1.3361854180368192E-2</v>
      </c>
      <c r="BR139" s="497">
        <f t="shared" si="132"/>
        <v>1.4470027669606873E-2</v>
      </c>
      <c r="BS139" s="497">
        <f t="shared" si="133"/>
        <v>1.3455598105924432E-2</v>
      </c>
      <c r="BT139" s="497">
        <f t="shared" si="133"/>
        <v>4.6517627836968204E-3</v>
      </c>
      <c r="BU139" s="497">
        <f t="shared" si="133"/>
        <v>4.9110799202482062E-3</v>
      </c>
      <c r="BV139" s="497">
        <f t="shared" si="133"/>
        <v>2.6224153480532775E-3</v>
      </c>
      <c r="BW139" s="497">
        <f t="shared" si="133"/>
        <v>2.5321707854988316E-3</v>
      </c>
      <c r="BX139" s="497">
        <f t="shared" si="133"/>
        <v>2.9707383667533136E-3</v>
      </c>
      <c r="BY139" s="497">
        <f t="shared" si="133"/>
        <v>4.0778649239203634E-3</v>
      </c>
      <c r="BZ139" s="497">
        <f t="shared" si="133"/>
        <v>4.6306701990613671E-3</v>
      </c>
      <c r="CA139" s="497">
        <f t="shared" si="133"/>
        <v>4.9352287527278365E-3</v>
      </c>
      <c r="CB139" s="497">
        <f t="shared" si="133"/>
        <v>1.5023709247884228E-2</v>
      </c>
      <c r="CC139" s="497">
        <f t="shared" si="133"/>
        <v>1.3361854180368192E-2</v>
      </c>
      <c r="CD139" s="497">
        <f t="shared" si="133"/>
        <v>1.4470027669606873E-2</v>
      </c>
      <c r="CE139" s="497">
        <f t="shared" si="133"/>
        <v>1.3455598105924432E-2</v>
      </c>
      <c r="CF139" s="497">
        <f t="shared" si="133"/>
        <v>4.6517627836968204E-3</v>
      </c>
      <c r="CG139" s="497">
        <f t="shared" si="133"/>
        <v>4.9110799202482062E-3</v>
      </c>
      <c r="CH139" s="497">
        <f t="shared" si="133"/>
        <v>2.6224153480532775E-3</v>
      </c>
    </row>
    <row r="140" spans="1:86" s="110" customFormat="1" hidden="1" x14ac:dyDescent="0.25"/>
    <row r="141" spans="1:86" s="110" customFormat="1" ht="15.75" hidden="1" thickBot="1" x14ac:dyDescent="0.3">
      <c r="A141" s="110" t="s">
        <v>179</v>
      </c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86" s="110" customFormat="1" ht="16.5" hidden="1" thickBot="1" x14ac:dyDescent="0.3">
      <c r="A142" s="605" t="s">
        <v>127</v>
      </c>
      <c r="B142" s="271" t="s">
        <v>143</v>
      </c>
      <c r="C142" s="162">
        <f>C$4</f>
        <v>45292</v>
      </c>
      <c r="D142" s="162">
        <f t="shared" ref="D142:BO142" si="135">D$4</f>
        <v>45323</v>
      </c>
      <c r="E142" s="162">
        <f t="shared" si="135"/>
        <v>45352</v>
      </c>
      <c r="F142" s="162">
        <f t="shared" si="135"/>
        <v>45383</v>
      </c>
      <c r="G142" s="162">
        <f t="shared" si="135"/>
        <v>45413</v>
      </c>
      <c r="H142" s="162">
        <f t="shared" si="135"/>
        <v>45444</v>
      </c>
      <c r="I142" s="162">
        <f t="shared" si="135"/>
        <v>45474</v>
      </c>
      <c r="J142" s="162">
        <f t="shared" si="135"/>
        <v>45505</v>
      </c>
      <c r="K142" s="162">
        <f t="shared" si="135"/>
        <v>45536</v>
      </c>
      <c r="L142" s="162">
        <f t="shared" si="135"/>
        <v>45566</v>
      </c>
      <c r="M142" s="162">
        <f t="shared" si="135"/>
        <v>45597</v>
      </c>
      <c r="N142" s="162">
        <f t="shared" si="135"/>
        <v>45627</v>
      </c>
      <c r="O142" s="162">
        <f t="shared" si="135"/>
        <v>45658</v>
      </c>
      <c r="P142" s="162">
        <f t="shared" si="135"/>
        <v>45689</v>
      </c>
      <c r="Q142" s="162">
        <f t="shared" si="135"/>
        <v>45717</v>
      </c>
      <c r="R142" s="162">
        <f t="shared" si="135"/>
        <v>45748</v>
      </c>
      <c r="S142" s="162">
        <f t="shared" si="135"/>
        <v>45778</v>
      </c>
      <c r="T142" s="162">
        <f t="shared" si="135"/>
        <v>45809</v>
      </c>
      <c r="U142" s="162">
        <f t="shared" si="135"/>
        <v>45839</v>
      </c>
      <c r="V142" s="162">
        <f t="shared" si="135"/>
        <v>45870</v>
      </c>
      <c r="W142" s="162">
        <f t="shared" si="135"/>
        <v>45901</v>
      </c>
      <c r="X142" s="162">
        <f t="shared" si="135"/>
        <v>45931</v>
      </c>
      <c r="Y142" s="162">
        <f t="shared" si="135"/>
        <v>45962</v>
      </c>
      <c r="Z142" s="162">
        <f t="shared" si="135"/>
        <v>45992</v>
      </c>
      <c r="AA142" s="162">
        <f t="shared" si="135"/>
        <v>46023</v>
      </c>
      <c r="AB142" s="162">
        <f t="shared" si="135"/>
        <v>46054</v>
      </c>
      <c r="AC142" s="162">
        <f t="shared" si="135"/>
        <v>46082</v>
      </c>
      <c r="AD142" s="162">
        <f t="shared" si="135"/>
        <v>46113</v>
      </c>
      <c r="AE142" s="162">
        <f t="shared" si="135"/>
        <v>46143</v>
      </c>
      <c r="AF142" s="162">
        <f t="shared" si="135"/>
        <v>46174</v>
      </c>
      <c r="AG142" s="162">
        <f t="shared" si="135"/>
        <v>46204</v>
      </c>
      <c r="AH142" s="162">
        <f t="shared" si="135"/>
        <v>46235</v>
      </c>
      <c r="AI142" s="162">
        <f t="shared" si="135"/>
        <v>46266</v>
      </c>
      <c r="AJ142" s="162">
        <f t="shared" si="135"/>
        <v>46296</v>
      </c>
      <c r="AK142" s="162">
        <f t="shared" si="135"/>
        <v>46327</v>
      </c>
      <c r="AL142" s="162">
        <f t="shared" si="135"/>
        <v>46357</v>
      </c>
      <c r="AM142" s="162">
        <f t="shared" si="135"/>
        <v>46388</v>
      </c>
      <c r="AN142" s="162">
        <f t="shared" si="135"/>
        <v>46419</v>
      </c>
      <c r="AO142" s="162">
        <f t="shared" si="135"/>
        <v>46447</v>
      </c>
      <c r="AP142" s="162">
        <f t="shared" si="135"/>
        <v>46478</v>
      </c>
      <c r="AQ142" s="162">
        <f t="shared" si="135"/>
        <v>46508</v>
      </c>
      <c r="AR142" s="162">
        <f t="shared" si="135"/>
        <v>46539</v>
      </c>
      <c r="AS142" s="162">
        <f t="shared" si="135"/>
        <v>46569</v>
      </c>
      <c r="AT142" s="162">
        <f t="shared" si="135"/>
        <v>46600</v>
      </c>
      <c r="AU142" s="162">
        <f t="shared" si="135"/>
        <v>46631</v>
      </c>
      <c r="AV142" s="162">
        <f t="shared" si="135"/>
        <v>46661</v>
      </c>
      <c r="AW142" s="162">
        <f t="shared" si="135"/>
        <v>46692</v>
      </c>
      <c r="AX142" s="162">
        <f t="shared" si="135"/>
        <v>46722</v>
      </c>
      <c r="AY142" s="162">
        <f t="shared" si="135"/>
        <v>46753</v>
      </c>
      <c r="AZ142" s="162">
        <f t="shared" si="135"/>
        <v>46784</v>
      </c>
      <c r="BA142" s="162">
        <f t="shared" si="135"/>
        <v>46813</v>
      </c>
      <c r="BB142" s="162">
        <f t="shared" si="135"/>
        <v>46844</v>
      </c>
      <c r="BC142" s="162">
        <f t="shared" si="135"/>
        <v>46874</v>
      </c>
      <c r="BD142" s="162">
        <f t="shared" si="135"/>
        <v>46905</v>
      </c>
      <c r="BE142" s="162">
        <f t="shared" si="135"/>
        <v>46935</v>
      </c>
      <c r="BF142" s="162">
        <f t="shared" si="135"/>
        <v>46966</v>
      </c>
      <c r="BG142" s="162">
        <f t="shared" si="135"/>
        <v>46997</v>
      </c>
      <c r="BH142" s="162">
        <f t="shared" si="135"/>
        <v>47027</v>
      </c>
      <c r="BI142" s="162">
        <f t="shared" si="135"/>
        <v>47058</v>
      </c>
      <c r="BJ142" s="162">
        <f t="shared" si="135"/>
        <v>47088</v>
      </c>
      <c r="BK142" s="162">
        <f t="shared" si="135"/>
        <v>47119</v>
      </c>
      <c r="BL142" s="162">
        <f t="shared" si="135"/>
        <v>47150</v>
      </c>
      <c r="BM142" s="162">
        <f t="shared" si="135"/>
        <v>47178</v>
      </c>
      <c r="BN142" s="162">
        <f t="shared" si="135"/>
        <v>47209</v>
      </c>
      <c r="BO142" s="162">
        <f t="shared" si="135"/>
        <v>47239</v>
      </c>
      <c r="BP142" s="162">
        <f t="shared" ref="BP142:CH142" si="136">BP$4</f>
        <v>47270</v>
      </c>
      <c r="BQ142" s="162">
        <f t="shared" si="136"/>
        <v>47300</v>
      </c>
      <c r="BR142" s="162">
        <f t="shared" si="136"/>
        <v>47331</v>
      </c>
      <c r="BS142" s="162">
        <f t="shared" si="136"/>
        <v>47362</v>
      </c>
      <c r="BT142" s="162">
        <f t="shared" si="136"/>
        <v>47392</v>
      </c>
      <c r="BU142" s="162">
        <f t="shared" si="136"/>
        <v>47423</v>
      </c>
      <c r="BV142" s="162">
        <f t="shared" si="136"/>
        <v>47453</v>
      </c>
      <c r="BW142" s="162">
        <f t="shared" si="136"/>
        <v>47484</v>
      </c>
      <c r="BX142" s="162">
        <f t="shared" si="136"/>
        <v>47515</v>
      </c>
      <c r="BY142" s="162">
        <f t="shared" si="136"/>
        <v>47543</v>
      </c>
      <c r="BZ142" s="162">
        <f t="shared" si="136"/>
        <v>47574</v>
      </c>
      <c r="CA142" s="162">
        <f t="shared" si="136"/>
        <v>47604</v>
      </c>
      <c r="CB142" s="162">
        <f t="shared" si="136"/>
        <v>47635</v>
      </c>
      <c r="CC142" s="162">
        <f t="shared" si="136"/>
        <v>47665</v>
      </c>
      <c r="CD142" s="162">
        <f t="shared" si="136"/>
        <v>47696</v>
      </c>
      <c r="CE142" s="162">
        <f t="shared" si="136"/>
        <v>47727</v>
      </c>
      <c r="CF142" s="162">
        <f t="shared" si="136"/>
        <v>47757</v>
      </c>
      <c r="CG142" s="162">
        <f t="shared" si="136"/>
        <v>47788</v>
      </c>
      <c r="CH142" s="163">
        <f t="shared" si="136"/>
        <v>47818</v>
      </c>
    </row>
    <row r="143" spans="1:86" s="110" customFormat="1" hidden="1" x14ac:dyDescent="0.25">
      <c r="A143" s="606"/>
      <c r="B143" s="270" t="s">
        <v>20</v>
      </c>
      <c r="C143" s="454">
        <f>IF(C23=0,0,((C5*0.5)-C41)*C78*C110*C$2)</f>
        <v>0</v>
      </c>
      <c r="D143" s="454">
        <f>IF(D23=0,0,((D5*0.5)+C23-D41)*D78*D110*D$2)</f>
        <v>0</v>
      </c>
      <c r="E143" s="454">
        <f t="shared" ref="E143:BP144" si="137">IF(E23=0,0,((E5*0.5)+D23-E41)*E78*E110*E$2)</f>
        <v>0</v>
      </c>
      <c r="F143" s="454">
        <f t="shared" si="137"/>
        <v>0</v>
      </c>
      <c r="G143" s="454">
        <f t="shared" si="137"/>
        <v>0</v>
      </c>
      <c r="H143" s="454">
        <f t="shared" si="137"/>
        <v>434.1545095554456</v>
      </c>
      <c r="I143" s="454">
        <f t="shared" si="137"/>
        <v>852.80017247126591</v>
      </c>
      <c r="J143" s="454">
        <f t="shared" si="137"/>
        <v>1174.1616428899956</v>
      </c>
      <c r="K143" s="454">
        <f t="shared" si="137"/>
        <v>2020.6206369539591</v>
      </c>
      <c r="L143" s="454">
        <f t="shared" si="137"/>
        <v>1553.2620639982651</v>
      </c>
      <c r="M143" s="454">
        <f t="shared" si="137"/>
        <v>1523.1836488560602</v>
      </c>
      <c r="N143" s="454">
        <f t="shared" si="137"/>
        <v>2173.2912572502391</v>
      </c>
      <c r="O143" s="454">
        <f t="shared" si="137"/>
        <v>2830.1813613358399</v>
      </c>
      <c r="P143" s="454">
        <f t="shared" si="137"/>
        <v>2603.9229510395612</v>
      </c>
      <c r="Q143" s="454">
        <f t="shared" si="137"/>
        <v>2910.0992008294556</v>
      </c>
      <c r="R143" s="454">
        <f t="shared" si="137"/>
        <v>2759.1883621133302</v>
      </c>
      <c r="S143" s="454">
        <f t="shared" si="137"/>
        <v>3061.854134049438</v>
      </c>
      <c r="T143" s="454">
        <f t="shared" si="137"/>
        <v>513.53916194966257</v>
      </c>
      <c r="U143" s="454">
        <f t="shared" si="137"/>
        <v>512.62933836199386</v>
      </c>
      <c r="V143" s="454">
        <f t="shared" si="137"/>
        <v>519.40651389147695</v>
      </c>
      <c r="W143" s="454">
        <f t="shared" si="137"/>
        <v>504.68345435077515</v>
      </c>
      <c r="X143" s="454">
        <f t="shared" si="137"/>
        <v>301.85819634377225</v>
      </c>
      <c r="Y143" s="454">
        <f t="shared" si="137"/>
        <v>295.59678798007781</v>
      </c>
      <c r="Z143" s="454">
        <f t="shared" si="137"/>
        <v>288.00800886012161</v>
      </c>
      <c r="AA143" s="454">
        <f t="shared" si="137"/>
        <v>284.266449695316</v>
      </c>
      <c r="AB143" s="454">
        <f t="shared" si="137"/>
        <v>262.73389949961677</v>
      </c>
      <c r="AC143" s="454">
        <f t="shared" si="137"/>
        <v>298.80204174426029</v>
      </c>
      <c r="AD143" s="454">
        <f t="shared" si="137"/>
        <v>280.90819826286764</v>
      </c>
      <c r="AE143" s="454">
        <f t="shared" si="137"/>
        <v>308.47383955709415</v>
      </c>
      <c r="AF143" s="454">
        <f t="shared" si="137"/>
        <v>513.53916194966257</v>
      </c>
      <c r="AG143" s="454">
        <f t="shared" si="137"/>
        <v>512.62933836199386</v>
      </c>
      <c r="AH143" s="454">
        <f t="shared" si="137"/>
        <v>519.40651389147695</v>
      </c>
      <c r="AI143" s="454">
        <f t="shared" si="137"/>
        <v>504.68345435077515</v>
      </c>
      <c r="AJ143" s="454">
        <f t="shared" si="137"/>
        <v>301.85819634377225</v>
      </c>
      <c r="AK143" s="454">
        <f t="shared" si="137"/>
        <v>295.59678798007781</v>
      </c>
      <c r="AL143" s="454">
        <f t="shared" si="137"/>
        <v>288.00800886012161</v>
      </c>
      <c r="AM143" s="454">
        <f t="shared" si="137"/>
        <v>284.266449695316</v>
      </c>
      <c r="AN143" s="454">
        <f t="shared" si="137"/>
        <v>262.73389949961677</v>
      </c>
      <c r="AO143" s="454">
        <f t="shared" si="137"/>
        <v>298.80204174426029</v>
      </c>
      <c r="AP143" s="454">
        <f t="shared" si="137"/>
        <v>280.90819826286764</v>
      </c>
      <c r="AQ143" s="454">
        <f t="shared" si="137"/>
        <v>308.47383955709415</v>
      </c>
      <c r="AR143" s="454">
        <f t="shared" si="137"/>
        <v>513.53916194966257</v>
      </c>
      <c r="AS143" s="454">
        <f t="shared" si="137"/>
        <v>512.62933836199386</v>
      </c>
      <c r="AT143" s="454">
        <f t="shared" si="137"/>
        <v>519.40651389147695</v>
      </c>
      <c r="AU143" s="454">
        <f t="shared" si="137"/>
        <v>504.68345435077515</v>
      </c>
      <c r="AV143" s="454">
        <f t="shared" si="137"/>
        <v>301.85819634377225</v>
      </c>
      <c r="AW143" s="454">
        <f t="shared" si="137"/>
        <v>295.59678798007781</v>
      </c>
      <c r="AX143" s="454">
        <f t="shared" si="137"/>
        <v>288.00800886012161</v>
      </c>
      <c r="AY143" s="454">
        <f t="shared" si="137"/>
        <v>284.266449695316</v>
      </c>
      <c r="AZ143" s="454">
        <f t="shared" si="137"/>
        <v>262.73389949961677</v>
      </c>
      <c r="BA143" s="454">
        <f t="shared" si="137"/>
        <v>298.80204174426029</v>
      </c>
      <c r="BB143" s="454">
        <f t="shared" si="137"/>
        <v>280.90819826286764</v>
      </c>
      <c r="BC143" s="454">
        <f t="shared" si="137"/>
        <v>308.47383955709415</v>
      </c>
      <c r="BD143" s="454">
        <f t="shared" si="137"/>
        <v>513.53916194966257</v>
      </c>
      <c r="BE143" s="454">
        <f t="shared" si="137"/>
        <v>512.62933836199386</v>
      </c>
      <c r="BF143" s="454">
        <f t="shared" si="137"/>
        <v>519.40651389147695</v>
      </c>
      <c r="BG143" s="454">
        <f t="shared" si="137"/>
        <v>504.68345435077515</v>
      </c>
      <c r="BH143" s="454">
        <f t="shared" si="137"/>
        <v>301.85819634377225</v>
      </c>
      <c r="BI143" s="454">
        <f t="shared" si="137"/>
        <v>295.59678798007781</v>
      </c>
      <c r="BJ143" s="454">
        <f t="shared" si="137"/>
        <v>288.00800886012161</v>
      </c>
      <c r="BK143" s="454">
        <f t="shared" si="137"/>
        <v>284.266449695316</v>
      </c>
      <c r="BL143" s="454">
        <f t="shared" si="137"/>
        <v>262.73389949961677</v>
      </c>
      <c r="BM143" s="454">
        <f t="shared" si="137"/>
        <v>298.80204174426029</v>
      </c>
      <c r="BN143" s="454">
        <f t="shared" si="137"/>
        <v>280.90819826286764</v>
      </c>
      <c r="BO143" s="454">
        <f t="shared" si="137"/>
        <v>308.47383955709415</v>
      </c>
      <c r="BP143" s="454">
        <f t="shared" si="137"/>
        <v>513.53916194966257</v>
      </c>
      <c r="BQ143" s="454">
        <f t="shared" ref="BQ143:CH147" si="138">IF(BQ23=0,0,((BQ5*0.5)+BP23-BQ41)*BQ78*BQ110*BQ$2)</f>
        <v>512.62933836199386</v>
      </c>
      <c r="BR143" s="454">
        <f t="shared" si="138"/>
        <v>519.40651389147695</v>
      </c>
      <c r="BS143" s="454">
        <f t="shared" si="138"/>
        <v>504.68345435077515</v>
      </c>
      <c r="BT143" s="454">
        <f t="shared" si="138"/>
        <v>301.85819634377225</v>
      </c>
      <c r="BU143" s="454">
        <f t="shared" si="138"/>
        <v>295.59678798007781</v>
      </c>
      <c r="BV143" s="454">
        <f t="shared" si="138"/>
        <v>288.00800886012161</v>
      </c>
      <c r="BW143" s="454">
        <f t="shared" si="138"/>
        <v>284.266449695316</v>
      </c>
      <c r="BX143" s="454">
        <f t="shared" si="138"/>
        <v>262.73389949961677</v>
      </c>
      <c r="BY143" s="454">
        <f t="shared" si="138"/>
        <v>298.80204174426029</v>
      </c>
      <c r="BZ143" s="454">
        <f t="shared" si="138"/>
        <v>280.90819826286764</v>
      </c>
      <c r="CA143" s="454">
        <f t="shared" si="138"/>
        <v>308.47383955709415</v>
      </c>
      <c r="CB143" s="454">
        <f t="shared" si="138"/>
        <v>513.53916194966257</v>
      </c>
      <c r="CC143" s="454">
        <f t="shared" si="138"/>
        <v>512.62933836199386</v>
      </c>
      <c r="CD143" s="454">
        <f t="shared" si="138"/>
        <v>519.40651389147695</v>
      </c>
      <c r="CE143" s="454">
        <f t="shared" si="138"/>
        <v>504.68345435077515</v>
      </c>
      <c r="CF143" s="454">
        <f t="shared" si="138"/>
        <v>301.85819634377225</v>
      </c>
      <c r="CG143" s="454">
        <f t="shared" si="138"/>
        <v>295.59678798007781</v>
      </c>
      <c r="CH143" s="455">
        <f t="shared" si="138"/>
        <v>288.00800886012161</v>
      </c>
    </row>
    <row r="144" spans="1:86" hidden="1" x14ac:dyDescent="0.25">
      <c r="A144" s="606"/>
      <c r="B144" s="270" t="s">
        <v>0</v>
      </c>
      <c r="C144" s="25">
        <f t="shared" ref="C144:C155" si="139">IF(C24=0,0,((C6*0.5)-C42)*C79*C111*C$2)</f>
        <v>0</v>
      </c>
      <c r="D144" s="25">
        <f t="shared" ref="D144:S155" si="140">IF(D24=0,0,((D6*0.5)+C24-D42)*D79*D111*D$2)</f>
        <v>0</v>
      </c>
      <c r="E144" s="25">
        <f t="shared" si="140"/>
        <v>0</v>
      </c>
      <c r="F144" s="25">
        <f t="shared" si="140"/>
        <v>0</v>
      </c>
      <c r="G144" s="25">
        <f t="shared" si="140"/>
        <v>0</v>
      </c>
      <c r="H144" s="25">
        <f t="shared" si="140"/>
        <v>0</v>
      </c>
      <c r="I144" s="25">
        <f t="shared" si="140"/>
        <v>0</v>
      </c>
      <c r="J144" s="25">
        <f t="shared" si="140"/>
        <v>0</v>
      </c>
      <c r="K144" s="25">
        <f t="shared" si="140"/>
        <v>0</v>
      </c>
      <c r="L144" s="25">
        <f t="shared" si="140"/>
        <v>0</v>
      </c>
      <c r="M144" s="25">
        <f t="shared" si="140"/>
        <v>0</v>
      </c>
      <c r="N144" s="25">
        <f t="shared" si="140"/>
        <v>0</v>
      </c>
      <c r="O144" s="25">
        <f t="shared" si="140"/>
        <v>0</v>
      </c>
      <c r="P144" s="25">
        <f t="shared" si="140"/>
        <v>0</v>
      </c>
      <c r="Q144" s="25">
        <f t="shared" si="140"/>
        <v>0</v>
      </c>
      <c r="R144" s="25">
        <f t="shared" si="140"/>
        <v>0</v>
      </c>
      <c r="S144" s="25">
        <f t="shared" si="140"/>
        <v>0</v>
      </c>
      <c r="T144" s="25">
        <f t="shared" si="137"/>
        <v>0</v>
      </c>
      <c r="U144" s="25">
        <f t="shared" si="137"/>
        <v>0</v>
      </c>
      <c r="V144" s="25">
        <f t="shared" si="137"/>
        <v>0</v>
      </c>
      <c r="W144" s="25">
        <f t="shared" si="137"/>
        <v>0</v>
      </c>
      <c r="X144" s="25">
        <f t="shared" si="137"/>
        <v>0</v>
      </c>
      <c r="Y144" s="25">
        <f t="shared" si="137"/>
        <v>0</v>
      </c>
      <c r="Z144" s="25">
        <f t="shared" si="137"/>
        <v>0</v>
      </c>
      <c r="AA144" s="25">
        <f t="shared" si="137"/>
        <v>0</v>
      </c>
      <c r="AB144" s="25">
        <f t="shared" si="137"/>
        <v>0</v>
      </c>
      <c r="AC144" s="25">
        <f t="shared" si="137"/>
        <v>0</v>
      </c>
      <c r="AD144" s="25">
        <f t="shared" si="137"/>
        <v>0</v>
      </c>
      <c r="AE144" s="25">
        <f t="shared" si="137"/>
        <v>0</v>
      </c>
      <c r="AF144" s="25">
        <f t="shared" si="137"/>
        <v>0</v>
      </c>
      <c r="AG144" s="25">
        <f t="shared" si="137"/>
        <v>0</v>
      </c>
      <c r="AH144" s="25">
        <f t="shared" si="137"/>
        <v>0</v>
      </c>
      <c r="AI144" s="25">
        <f t="shared" si="137"/>
        <v>0</v>
      </c>
      <c r="AJ144" s="25">
        <f t="shared" si="137"/>
        <v>0</v>
      </c>
      <c r="AK144" s="25">
        <f t="shared" si="137"/>
        <v>0</v>
      </c>
      <c r="AL144" s="25">
        <f t="shared" si="137"/>
        <v>0</v>
      </c>
      <c r="AM144" s="25">
        <f t="shared" si="137"/>
        <v>0</v>
      </c>
      <c r="AN144" s="25">
        <f t="shared" si="137"/>
        <v>0</v>
      </c>
      <c r="AO144" s="25">
        <f t="shared" si="137"/>
        <v>0</v>
      </c>
      <c r="AP144" s="25">
        <f t="shared" si="137"/>
        <v>0</v>
      </c>
      <c r="AQ144" s="25">
        <f t="shared" si="137"/>
        <v>0</v>
      </c>
      <c r="AR144" s="25">
        <f t="shared" si="137"/>
        <v>0</v>
      </c>
      <c r="AS144" s="25">
        <f t="shared" si="137"/>
        <v>0</v>
      </c>
      <c r="AT144" s="25">
        <f t="shared" si="137"/>
        <v>0</v>
      </c>
      <c r="AU144" s="25">
        <f t="shared" si="137"/>
        <v>0</v>
      </c>
      <c r="AV144" s="25">
        <f t="shared" si="137"/>
        <v>0</v>
      </c>
      <c r="AW144" s="25">
        <f t="shared" si="137"/>
        <v>0</v>
      </c>
      <c r="AX144" s="25">
        <f t="shared" si="137"/>
        <v>0</v>
      </c>
      <c r="AY144" s="25">
        <f t="shared" si="137"/>
        <v>0</v>
      </c>
      <c r="AZ144" s="25">
        <f t="shared" si="137"/>
        <v>0</v>
      </c>
      <c r="BA144" s="25">
        <f t="shared" si="137"/>
        <v>0</v>
      </c>
      <c r="BB144" s="25">
        <f t="shared" si="137"/>
        <v>0</v>
      </c>
      <c r="BC144" s="25">
        <f t="shared" si="137"/>
        <v>0</v>
      </c>
      <c r="BD144" s="25">
        <f t="shared" si="137"/>
        <v>0</v>
      </c>
      <c r="BE144" s="25">
        <f t="shared" si="137"/>
        <v>0</v>
      </c>
      <c r="BF144" s="25">
        <f t="shared" si="137"/>
        <v>0</v>
      </c>
      <c r="BG144" s="25">
        <f t="shared" si="137"/>
        <v>0</v>
      </c>
      <c r="BH144" s="25">
        <f t="shared" si="137"/>
        <v>0</v>
      </c>
      <c r="BI144" s="25">
        <f t="shared" si="137"/>
        <v>0</v>
      </c>
      <c r="BJ144" s="25">
        <f t="shared" si="137"/>
        <v>0</v>
      </c>
      <c r="BK144" s="25">
        <f t="shared" si="137"/>
        <v>0</v>
      </c>
      <c r="BL144" s="25">
        <f t="shared" si="137"/>
        <v>0</v>
      </c>
      <c r="BM144" s="25">
        <f t="shared" si="137"/>
        <v>0</v>
      </c>
      <c r="BN144" s="25">
        <f t="shared" si="137"/>
        <v>0</v>
      </c>
      <c r="BO144" s="25">
        <f t="shared" si="137"/>
        <v>0</v>
      </c>
      <c r="BP144" s="25">
        <f t="shared" si="137"/>
        <v>0</v>
      </c>
      <c r="BQ144" s="25">
        <f t="shared" si="138"/>
        <v>0</v>
      </c>
      <c r="BR144" s="25">
        <f t="shared" si="138"/>
        <v>0</v>
      </c>
      <c r="BS144" s="25">
        <f t="shared" si="138"/>
        <v>0</v>
      </c>
      <c r="BT144" s="25">
        <f t="shared" si="138"/>
        <v>0</v>
      </c>
      <c r="BU144" s="25">
        <f t="shared" si="138"/>
        <v>0</v>
      </c>
      <c r="BV144" s="25">
        <f t="shared" si="138"/>
        <v>0</v>
      </c>
      <c r="BW144" s="25">
        <f t="shared" si="138"/>
        <v>0</v>
      </c>
      <c r="BX144" s="25">
        <f t="shared" si="138"/>
        <v>0</v>
      </c>
      <c r="BY144" s="25">
        <f t="shared" si="138"/>
        <v>0</v>
      </c>
      <c r="BZ144" s="25">
        <f t="shared" si="138"/>
        <v>0</v>
      </c>
      <c r="CA144" s="25">
        <f t="shared" si="138"/>
        <v>0</v>
      </c>
      <c r="CB144" s="25">
        <f t="shared" si="138"/>
        <v>0</v>
      </c>
      <c r="CC144" s="25">
        <f t="shared" si="138"/>
        <v>0</v>
      </c>
      <c r="CD144" s="25">
        <f t="shared" si="138"/>
        <v>0</v>
      </c>
      <c r="CE144" s="25">
        <f t="shared" si="138"/>
        <v>0</v>
      </c>
      <c r="CF144" s="25">
        <f t="shared" si="138"/>
        <v>0</v>
      </c>
      <c r="CG144" s="25">
        <f t="shared" si="138"/>
        <v>0</v>
      </c>
      <c r="CH144" s="28">
        <f t="shared" si="138"/>
        <v>0</v>
      </c>
    </row>
    <row r="145" spans="1:86" hidden="1" x14ac:dyDescent="0.25">
      <c r="A145" s="606"/>
      <c r="B145" s="270" t="s">
        <v>21</v>
      </c>
      <c r="C145" s="25">
        <f t="shared" si="139"/>
        <v>0</v>
      </c>
      <c r="D145" s="25">
        <f t="shared" si="140"/>
        <v>0</v>
      </c>
      <c r="E145" s="25">
        <f t="shared" ref="E145:BP148" si="141">IF(E25=0,0,((E7*0.5)+D25-E43)*E80*E112*E$2)</f>
        <v>0</v>
      </c>
      <c r="F145" s="25">
        <f t="shared" si="141"/>
        <v>0</v>
      </c>
      <c r="G145" s="25">
        <f t="shared" si="141"/>
        <v>0</v>
      </c>
      <c r="H145" s="25">
        <f t="shared" si="141"/>
        <v>0</v>
      </c>
      <c r="I145" s="25">
        <f t="shared" si="141"/>
        <v>0</v>
      </c>
      <c r="J145" s="25">
        <f t="shared" si="141"/>
        <v>0</v>
      </c>
      <c r="K145" s="25">
        <f t="shared" si="141"/>
        <v>0</v>
      </c>
      <c r="L145" s="25">
        <f t="shared" si="141"/>
        <v>0</v>
      </c>
      <c r="M145" s="25">
        <f t="shared" si="141"/>
        <v>0</v>
      </c>
      <c r="N145" s="25">
        <f t="shared" si="141"/>
        <v>0</v>
      </c>
      <c r="O145" s="25">
        <f t="shared" si="141"/>
        <v>0</v>
      </c>
      <c r="P145" s="25">
        <f t="shared" si="141"/>
        <v>0</v>
      </c>
      <c r="Q145" s="25">
        <f t="shared" si="141"/>
        <v>0</v>
      </c>
      <c r="R145" s="25">
        <f t="shared" si="141"/>
        <v>0</v>
      </c>
      <c r="S145" s="25">
        <f t="shared" si="141"/>
        <v>0</v>
      </c>
      <c r="T145" s="25">
        <f t="shared" si="141"/>
        <v>0</v>
      </c>
      <c r="U145" s="25">
        <f t="shared" si="141"/>
        <v>0</v>
      </c>
      <c r="V145" s="25">
        <f t="shared" si="141"/>
        <v>0</v>
      </c>
      <c r="W145" s="25">
        <f t="shared" si="141"/>
        <v>0</v>
      </c>
      <c r="X145" s="25">
        <f t="shared" si="141"/>
        <v>0</v>
      </c>
      <c r="Y145" s="25">
        <f t="shared" si="141"/>
        <v>0</v>
      </c>
      <c r="Z145" s="25">
        <f t="shared" si="141"/>
        <v>0</v>
      </c>
      <c r="AA145" s="25">
        <f t="shared" si="141"/>
        <v>0</v>
      </c>
      <c r="AB145" s="25">
        <f t="shared" si="141"/>
        <v>0</v>
      </c>
      <c r="AC145" s="25">
        <f t="shared" si="141"/>
        <v>0</v>
      </c>
      <c r="AD145" s="25">
        <f t="shared" si="141"/>
        <v>0</v>
      </c>
      <c r="AE145" s="25">
        <f t="shared" si="141"/>
        <v>0</v>
      </c>
      <c r="AF145" s="25">
        <f t="shared" si="141"/>
        <v>0</v>
      </c>
      <c r="AG145" s="25">
        <f t="shared" si="141"/>
        <v>0</v>
      </c>
      <c r="AH145" s="25">
        <f t="shared" si="141"/>
        <v>0</v>
      </c>
      <c r="AI145" s="25">
        <f t="shared" si="141"/>
        <v>0</v>
      </c>
      <c r="AJ145" s="25">
        <f t="shared" si="141"/>
        <v>0</v>
      </c>
      <c r="AK145" s="25">
        <f t="shared" si="141"/>
        <v>0</v>
      </c>
      <c r="AL145" s="25">
        <f t="shared" si="141"/>
        <v>0</v>
      </c>
      <c r="AM145" s="25">
        <f t="shared" si="141"/>
        <v>0</v>
      </c>
      <c r="AN145" s="25">
        <f t="shared" si="141"/>
        <v>0</v>
      </c>
      <c r="AO145" s="25">
        <f t="shared" si="141"/>
        <v>0</v>
      </c>
      <c r="AP145" s="25">
        <f t="shared" si="141"/>
        <v>0</v>
      </c>
      <c r="AQ145" s="25">
        <f t="shared" si="141"/>
        <v>0</v>
      </c>
      <c r="AR145" s="25">
        <f t="shared" si="141"/>
        <v>0</v>
      </c>
      <c r="AS145" s="25">
        <f t="shared" si="141"/>
        <v>0</v>
      </c>
      <c r="AT145" s="25">
        <f t="shared" si="141"/>
        <v>0</v>
      </c>
      <c r="AU145" s="25">
        <f t="shared" si="141"/>
        <v>0</v>
      </c>
      <c r="AV145" s="25">
        <f t="shared" si="141"/>
        <v>0</v>
      </c>
      <c r="AW145" s="25">
        <f t="shared" si="141"/>
        <v>0</v>
      </c>
      <c r="AX145" s="25">
        <f t="shared" si="141"/>
        <v>0</v>
      </c>
      <c r="AY145" s="25">
        <f t="shared" si="141"/>
        <v>0</v>
      </c>
      <c r="AZ145" s="25">
        <f t="shared" si="141"/>
        <v>0</v>
      </c>
      <c r="BA145" s="25">
        <f t="shared" si="141"/>
        <v>0</v>
      </c>
      <c r="BB145" s="25">
        <f t="shared" si="141"/>
        <v>0</v>
      </c>
      <c r="BC145" s="25">
        <f t="shared" si="141"/>
        <v>0</v>
      </c>
      <c r="BD145" s="25">
        <f t="shared" si="141"/>
        <v>0</v>
      </c>
      <c r="BE145" s="25">
        <f t="shared" si="141"/>
        <v>0</v>
      </c>
      <c r="BF145" s="25">
        <f t="shared" si="141"/>
        <v>0</v>
      </c>
      <c r="BG145" s="25">
        <f t="shared" si="141"/>
        <v>0</v>
      </c>
      <c r="BH145" s="25">
        <f t="shared" si="141"/>
        <v>0</v>
      </c>
      <c r="BI145" s="25">
        <f t="shared" si="141"/>
        <v>0</v>
      </c>
      <c r="BJ145" s="25">
        <f t="shared" si="141"/>
        <v>0</v>
      </c>
      <c r="BK145" s="25">
        <f t="shared" si="141"/>
        <v>0</v>
      </c>
      <c r="BL145" s="25">
        <f t="shared" si="141"/>
        <v>0</v>
      </c>
      <c r="BM145" s="25">
        <f t="shared" si="141"/>
        <v>0</v>
      </c>
      <c r="BN145" s="25">
        <f t="shared" si="141"/>
        <v>0</v>
      </c>
      <c r="BO145" s="25">
        <f t="shared" si="141"/>
        <v>0</v>
      </c>
      <c r="BP145" s="25">
        <f t="shared" si="141"/>
        <v>0</v>
      </c>
      <c r="BQ145" s="25">
        <f t="shared" si="138"/>
        <v>0</v>
      </c>
      <c r="BR145" s="25">
        <f t="shared" si="138"/>
        <v>0</v>
      </c>
      <c r="BS145" s="25">
        <f t="shared" si="138"/>
        <v>0</v>
      </c>
      <c r="BT145" s="25">
        <f t="shared" si="138"/>
        <v>0</v>
      </c>
      <c r="BU145" s="25">
        <f t="shared" si="138"/>
        <v>0</v>
      </c>
      <c r="BV145" s="25">
        <f t="shared" si="138"/>
        <v>0</v>
      </c>
      <c r="BW145" s="25">
        <f t="shared" si="138"/>
        <v>0</v>
      </c>
      <c r="BX145" s="25">
        <f t="shared" si="138"/>
        <v>0</v>
      </c>
      <c r="BY145" s="25">
        <f t="shared" si="138"/>
        <v>0</v>
      </c>
      <c r="BZ145" s="25">
        <f t="shared" si="138"/>
        <v>0</v>
      </c>
      <c r="CA145" s="25">
        <f t="shared" si="138"/>
        <v>0</v>
      </c>
      <c r="CB145" s="25">
        <f t="shared" si="138"/>
        <v>0</v>
      </c>
      <c r="CC145" s="25">
        <f t="shared" si="138"/>
        <v>0</v>
      </c>
      <c r="CD145" s="25">
        <f t="shared" si="138"/>
        <v>0</v>
      </c>
      <c r="CE145" s="25">
        <f t="shared" si="138"/>
        <v>0</v>
      </c>
      <c r="CF145" s="25">
        <f t="shared" si="138"/>
        <v>0</v>
      </c>
      <c r="CG145" s="25">
        <f t="shared" si="138"/>
        <v>0</v>
      </c>
      <c r="CH145" s="28">
        <f t="shared" si="138"/>
        <v>0</v>
      </c>
    </row>
    <row r="146" spans="1:86" hidden="1" x14ac:dyDescent="0.25">
      <c r="A146" s="606"/>
      <c r="B146" s="270" t="s">
        <v>1</v>
      </c>
      <c r="C146" s="25">
        <f t="shared" si="139"/>
        <v>0</v>
      </c>
      <c r="D146" s="25">
        <f t="shared" si="140"/>
        <v>3.1604198247221257E-2</v>
      </c>
      <c r="E146" s="25">
        <f t="shared" si="141"/>
        <v>1.89541446365452</v>
      </c>
      <c r="F146" s="25">
        <f t="shared" si="141"/>
        <v>6.7250284814349586</v>
      </c>
      <c r="G146" s="25">
        <f t="shared" si="141"/>
        <v>137.31438184468234</v>
      </c>
      <c r="H146" s="25">
        <f t="shared" si="141"/>
        <v>2517.1619412193913</v>
      </c>
      <c r="I146" s="25">
        <f t="shared" si="141"/>
        <v>4430.6439830218051</v>
      </c>
      <c r="J146" s="25">
        <f t="shared" si="141"/>
        <v>4476.805448740768</v>
      </c>
      <c r="K146" s="25">
        <f t="shared" si="141"/>
        <v>2813.3151260320592</v>
      </c>
      <c r="L146" s="25">
        <f t="shared" si="141"/>
        <v>376.78739918713694</v>
      </c>
      <c r="M146" s="25">
        <f t="shared" si="141"/>
        <v>149.82638563819916</v>
      </c>
      <c r="N146" s="25">
        <f t="shared" si="141"/>
        <v>3.4036690372324707</v>
      </c>
      <c r="O146" s="25">
        <f t="shared" si="141"/>
        <v>0.40762354144755075</v>
      </c>
      <c r="P146" s="25">
        <f t="shared" si="141"/>
        <v>16.758659228556294</v>
      </c>
      <c r="Q146" s="25">
        <f t="shared" si="141"/>
        <v>502.53774585241609</v>
      </c>
      <c r="R146" s="25">
        <f t="shared" si="141"/>
        <v>1783.0298959191766</v>
      </c>
      <c r="S146" s="25">
        <f t="shared" si="141"/>
        <v>5926.4232459482137</v>
      </c>
      <c r="T146" s="25">
        <f t="shared" si="141"/>
        <v>14805.030853400052</v>
      </c>
      <c r="U146" s="25">
        <f t="shared" si="141"/>
        <v>18630.920314687643</v>
      </c>
      <c r="V146" s="25">
        <f t="shared" si="141"/>
        <v>18103.45309816681</v>
      </c>
      <c r="W146" s="25">
        <f t="shared" si="141"/>
        <v>7769.6120128371495</v>
      </c>
      <c r="X146" s="25">
        <f t="shared" si="141"/>
        <v>797.45300822241211</v>
      </c>
      <c r="Y146" s="25">
        <f t="shared" si="141"/>
        <v>211.71972225822202</v>
      </c>
      <c r="Z146" s="25">
        <f t="shared" si="141"/>
        <v>2.1215431580462729</v>
      </c>
      <c r="AA146" s="25">
        <f t="shared" si="141"/>
        <v>0.18037811713446389</v>
      </c>
      <c r="AB146" s="25">
        <f t="shared" si="141"/>
        <v>7.5421644805887338</v>
      </c>
      <c r="AC146" s="25">
        <f t="shared" si="141"/>
        <v>227.3105910596463</v>
      </c>
      <c r="AD146" s="25">
        <f t="shared" si="141"/>
        <v>803.9401589497952</v>
      </c>
      <c r="AE146" s="25">
        <f t="shared" si="141"/>
        <v>2584.1288047939979</v>
      </c>
      <c r="AF146" s="25">
        <f t="shared" si="141"/>
        <v>14805.030853400052</v>
      </c>
      <c r="AG146" s="25">
        <f t="shared" si="141"/>
        <v>18630.920314687643</v>
      </c>
      <c r="AH146" s="25">
        <f t="shared" si="141"/>
        <v>18103.45309816681</v>
      </c>
      <c r="AI146" s="25">
        <f t="shared" si="141"/>
        <v>7769.6120128371495</v>
      </c>
      <c r="AJ146" s="25">
        <f t="shared" si="141"/>
        <v>797.45300822241211</v>
      </c>
      <c r="AK146" s="25">
        <f t="shared" si="141"/>
        <v>211.71972225822202</v>
      </c>
      <c r="AL146" s="25">
        <f t="shared" si="141"/>
        <v>2.1215431580462729</v>
      </c>
      <c r="AM146" s="25">
        <f t="shared" si="141"/>
        <v>0.18037811713446389</v>
      </c>
      <c r="AN146" s="25">
        <f t="shared" si="141"/>
        <v>7.5421644805887338</v>
      </c>
      <c r="AO146" s="25">
        <f t="shared" si="141"/>
        <v>227.3105910596463</v>
      </c>
      <c r="AP146" s="25">
        <f t="shared" si="141"/>
        <v>803.9401589497952</v>
      </c>
      <c r="AQ146" s="25">
        <f t="shared" si="141"/>
        <v>2584.1288047939979</v>
      </c>
      <c r="AR146" s="25">
        <f t="shared" si="141"/>
        <v>14805.030853400052</v>
      </c>
      <c r="AS146" s="25">
        <f t="shared" si="141"/>
        <v>18630.920314687643</v>
      </c>
      <c r="AT146" s="25">
        <f t="shared" si="141"/>
        <v>18103.45309816681</v>
      </c>
      <c r="AU146" s="25">
        <f t="shared" si="141"/>
        <v>7769.6120128371495</v>
      </c>
      <c r="AV146" s="25">
        <f t="shared" si="141"/>
        <v>797.45300822241211</v>
      </c>
      <c r="AW146" s="25">
        <f t="shared" si="141"/>
        <v>211.71972225822202</v>
      </c>
      <c r="AX146" s="25">
        <f t="shared" si="141"/>
        <v>2.1215431580462729</v>
      </c>
      <c r="AY146" s="25">
        <f t="shared" si="141"/>
        <v>0.18037811713446389</v>
      </c>
      <c r="AZ146" s="25">
        <f t="shared" si="141"/>
        <v>7.5421644805887338</v>
      </c>
      <c r="BA146" s="25">
        <f t="shared" si="141"/>
        <v>227.3105910596463</v>
      </c>
      <c r="BB146" s="25">
        <f t="shared" si="141"/>
        <v>803.9401589497952</v>
      </c>
      <c r="BC146" s="25">
        <f t="shared" si="141"/>
        <v>2584.1288047939979</v>
      </c>
      <c r="BD146" s="25">
        <f t="shared" si="141"/>
        <v>14805.030853400052</v>
      </c>
      <c r="BE146" s="25">
        <f t="shared" si="141"/>
        <v>18630.920314687643</v>
      </c>
      <c r="BF146" s="25">
        <f t="shared" si="141"/>
        <v>18103.45309816681</v>
      </c>
      <c r="BG146" s="25">
        <f t="shared" si="141"/>
        <v>7769.6120128371495</v>
      </c>
      <c r="BH146" s="25">
        <f t="shared" si="141"/>
        <v>797.45300822241211</v>
      </c>
      <c r="BI146" s="25">
        <f t="shared" si="141"/>
        <v>211.71972225822202</v>
      </c>
      <c r="BJ146" s="25">
        <f t="shared" si="141"/>
        <v>2.1215431580462729</v>
      </c>
      <c r="BK146" s="25">
        <f t="shared" si="141"/>
        <v>0.18037811713446389</v>
      </c>
      <c r="BL146" s="25">
        <f t="shared" si="141"/>
        <v>7.5421644805887338</v>
      </c>
      <c r="BM146" s="25">
        <f t="shared" si="141"/>
        <v>227.3105910596463</v>
      </c>
      <c r="BN146" s="25">
        <f t="shared" si="141"/>
        <v>803.9401589497952</v>
      </c>
      <c r="BO146" s="25">
        <f t="shared" si="141"/>
        <v>2584.1288047939979</v>
      </c>
      <c r="BP146" s="25">
        <f t="shared" si="141"/>
        <v>14805.030853400052</v>
      </c>
      <c r="BQ146" s="25">
        <f t="shared" si="138"/>
        <v>18630.920314687643</v>
      </c>
      <c r="BR146" s="25">
        <f t="shared" si="138"/>
        <v>18103.45309816681</v>
      </c>
      <c r="BS146" s="25">
        <f t="shared" si="138"/>
        <v>7769.6120128371495</v>
      </c>
      <c r="BT146" s="25">
        <f t="shared" si="138"/>
        <v>797.45300822241211</v>
      </c>
      <c r="BU146" s="25">
        <f t="shared" si="138"/>
        <v>211.71972225822202</v>
      </c>
      <c r="BV146" s="25">
        <f t="shared" si="138"/>
        <v>2.1215431580462729</v>
      </c>
      <c r="BW146" s="25">
        <f t="shared" si="138"/>
        <v>0.18037811713446389</v>
      </c>
      <c r="BX146" s="25">
        <f t="shared" si="138"/>
        <v>7.5421644805887338</v>
      </c>
      <c r="BY146" s="25">
        <f t="shared" si="138"/>
        <v>227.3105910596463</v>
      </c>
      <c r="BZ146" s="25">
        <f t="shared" si="138"/>
        <v>803.9401589497952</v>
      </c>
      <c r="CA146" s="25">
        <f t="shared" si="138"/>
        <v>2584.1288047939979</v>
      </c>
      <c r="CB146" s="25">
        <f t="shared" si="138"/>
        <v>14805.030853400052</v>
      </c>
      <c r="CC146" s="25">
        <f t="shared" si="138"/>
        <v>18630.920314687643</v>
      </c>
      <c r="CD146" s="25">
        <f t="shared" si="138"/>
        <v>18103.45309816681</v>
      </c>
      <c r="CE146" s="25">
        <f t="shared" si="138"/>
        <v>7769.6120128371495</v>
      </c>
      <c r="CF146" s="25">
        <f t="shared" si="138"/>
        <v>797.45300822241211</v>
      </c>
      <c r="CG146" s="25">
        <f t="shared" si="138"/>
        <v>211.71972225822202</v>
      </c>
      <c r="CH146" s="28">
        <f t="shared" si="138"/>
        <v>2.1215431580462729</v>
      </c>
    </row>
    <row r="147" spans="1:86" hidden="1" x14ac:dyDescent="0.25">
      <c r="A147" s="606"/>
      <c r="B147" s="270" t="s">
        <v>22</v>
      </c>
      <c r="C147" s="25">
        <f t="shared" si="139"/>
        <v>0</v>
      </c>
      <c r="D147" s="25">
        <f t="shared" si="140"/>
        <v>0</v>
      </c>
      <c r="E147" s="25">
        <f t="shared" si="141"/>
        <v>0</v>
      </c>
      <c r="F147" s="25">
        <f t="shared" si="141"/>
        <v>0</v>
      </c>
      <c r="G147" s="25">
        <f t="shared" si="141"/>
        <v>0</v>
      </c>
      <c r="H147" s="25">
        <f t="shared" si="141"/>
        <v>0</v>
      </c>
      <c r="I147" s="25">
        <f t="shared" si="141"/>
        <v>0</v>
      </c>
      <c r="J147" s="25">
        <f t="shared" si="141"/>
        <v>0</v>
      </c>
      <c r="K147" s="25">
        <f t="shared" si="141"/>
        <v>0</v>
      </c>
      <c r="L147" s="25">
        <f t="shared" si="141"/>
        <v>0</v>
      </c>
      <c r="M147" s="25">
        <f t="shared" si="141"/>
        <v>0</v>
      </c>
      <c r="N147" s="25">
        <f t="shared" si="141"/>
        <v>0</v>
      </c>
      <c r="O147" s="25">
        <f t="shared" si="141"/>
        <v>0</v>
      </c>
      <c r="P147" s="25">
        <f t="shared" si="141"/>
        <v>0</v>
      </c>
      <c r="Q147" s="25">
        <f t="shared" si="141"/>
        <v>0</v>
      </c>
      <c r="R147" s="25">
        <f t="shared" si="141"/>
        <v>0</v>
      </c>
      <c r="S147" s="25">
        <f t="shared" si="141"/>
        <v>0</v>
      </c>
      <c r="T147" s="25">
        <f t="shared" si="141"/>
        <v>0</v>
      </c>
      <c r="U147" s="25">
        <f t="shared" si="141"/>
        <v>0</v>
      </c>
      <c r="V147" s="25">
        <f t="shared" si="141"/>
        <v>0</v>
      </c>
      <c r="W147" s="25">
        <f t="shared" si="141"/>
        <v>0</v>
      </c>
      <c r="X147" s="25">
        <f t="shared" si="141"/>
        <v>0</v>
      </c>
      <c r="Y147" s="25">
        <f t="shared" si="141"/>
        <v>0</v>
      </c>
      <c r="Z147" s="25">
        <f t="shared" si="141"/>
        <v>0</v>
      </c>
      <c r="AA147" s="25">
        <f t="shared" si="141"/>
        <v>0</v>
      </c>
      <c r="AB147" s="25">
        <f t="shared" si="141"/>
        <v>0</v>
      </c>
      <c r="AC147" s="25">
        <f t="shared" si="141"/>
        <v>0</v>
      </c>
      <c r="AD147" s="25">
        <f t="shared" si="141"/>
        <v>0</v>
      </c>
      <c r="AE147" s="25">
        <f t="shared" si="141"/>
        <v>0</v>
      </c>
      <c r="AF147" s="25">
        <f t="shared" si="141"/>
        <v>0</v>
      </c>
      <c r="AG147" s="25">
        <f t="shared" si="141"/>
        <v>0</v>
      </c>
      <c r="AH147" s="25">
        <f t="shared" si="141"/>
        <v>0</v>
      </c>
      <c r="AI147" s="25">
        <f t="shared" si="141"/>
        <v>0</v>
      </c>
      <c r="AJ147" s="25">
        <f t="shared" si="141"/>
        <v>0</v>
      </c>
      <c r="AK147" s="25">
        <f t="shared" si="141"/>
        <v>0</v>
      </c>
      <c r="AL147" s="25">
        <f t="shared" si="141"/>
        <v>0</v>
      </c>
      <c r="AM147" s="25">
        <f t="shared" si="141"/>
        <v>0</v>
      </c>
      <c r="AN147" s="25">
        <f t="shared" si="141"/>
        <v>0</v>
      </c>
      <c r="AO147" s="25">
        <f t="shared" si="141"/>
        <v>0</v>
      </c>
      <c r="AP147" s="25">
        <f t="shared" si="141"/>
        <v>0</v>
      </c>
      <c r="AQ147" s="25">
        <f t="shared" si="141"/>
        <v>0</v>
      </c>
      <c r="AR147" s="25">
        <f t="shared" si="141"/>
        <v>0</v>
      </c>
      <c r="AS147" s="25">
        <f t="shared" si="141"/>
        <v>0</v>
      </c>
      <c r="AT147" s="25">
        <f t="shared" si="141"/>
        <v>0</v>
      </c>
      <c r="AU147" s="25">
        <f t="shared" si="141"/>
        <v>0</v>
      </c>
      <c r="AV147" s="25">
        <f t="shared" si="141"/>
        <v>0</v>
      </c>
      <c r="AW147" s="25">
        <f t="shared" si="141"/>
        <v>0</v>
      </c>
      <c r="AX147" s="25">
        <f t="shared" si="141"/>
        <v>0</v>
      </c>
      <c r="AY147" s="25">
        <f t="shared" si="141"/>
        <v>0</v>
      </c>
      <c r="AZ147" s="25">
        <f t="shared" si="141"/>
        <v>0</v>
      </c>
      <c r="BA147" s="25">
        <f t="shared" si="141"/>
        <v>0</v>
      </c>
      <c r="BB147" s="25">
        <f t="shared" si="141"/>
        <v>0</v>
      </c>
      <c r="BC147" s="25">
        <f t="shared" si="141"/>
        <v>0</v>
      </c>
      <c r="BD147" s="25">
        <f t="shared" si="141"/>
        <v>0</v>
      </c>
      <c r="BE147" s="25">
        <f t="shared" si="141"/>
        <v>0</v>
      </c>
      <c r="BF147" s="25">
        <f t="shared" si="141"/>
        <v>0</v>
      </c>
      <c r="BG147" s="25">
        <f t="shared" si="141"/>
        <v>0</v>
      </c>
      <c r="BH147" s="25">
        <f t="shared" si="141"/>
        <v>0</v>
      </c>
      <c r="BI147" s="25">
        <f t="shared" si="141"/>
        <v>0</v>
      </c>
      <c r="BJ147" s="25">
        <f t="shared" si="141"/>
        <v>0</v>
      </c>
      <c r="BK147" s="25">
        <f t="shared" si="141"/>
        <v>0</v>
      </c>
      <c r="BL147" s="25">
        <f t="shared" si="141"/>
        <v>0</v>
      </c>
      <c r="BM147" s="25">
        <f t="shared" si="141"/>
        <v>0</v>
      </c>
      <c r="BN147" s="25">
        <f t="shared" si="141"/>
        <v>0</v>
      </c>
      <c r="BO147" s="25">
        <f t="shared" si="141"/>
        <v>0</v>
      </c>
      <c r="BP147" s="25">
        <f t="shared" si="141"/>
        <v>0</v>
      </c>
      <c r="BQ147" s="25">
        <f t="shared" si="138"/>
        <v>0</v>
      </c>
      <c r="BR147" s="25">
        <f t="shared" si="138"/>
        <v>0</v>
      </c>
      <c r="BS147" s="25">
        <f t="shared" si="138"/>
        <v>0</v>
      </c>
      <c r="BT147" s="25">
        <f t="shared" si="138"/>
        <v>0</v>
      </c>
      <c r="BU147" s="25">
        <f t="shared" si="138"/>
        <v>0</v>
      </c>
      <c r="BV147" s="25">
        <f t="shared" si="138"/>
        <v>0</v>
      </c>
      <c r="BW147" s="25">
        <f t="shared" si="138"/>
        <v>0</v>
      </c>
      <c r="BX147" s="25">
        <f t="shared" si="138"/>
        <v>0</v>
      </c>
      <c r="BY147" s="25">
        <f t="shared" si="138"/>
        <v>0</v>
      </c>
      <c r="BZ147" s="25">
        <f t="shared" si="138"/>
        <v>0</v>
      </c>
      <c r="CA147" s="25">
        <f t="shared" si="138"/>
        <v>0</v>
      </c>
      <c r="CB147" s="25">
        <f t="shared" si="138"/>
        <v>0</v>
      </c>
      <c r="CC147" s="25">
        <f t="shared" si="138"/>
        <v>0</v>
      </c>
      <c r="CD147" s="25">
        <f t="shared" si="138"/>
        <v>0</v>
      </c>
      <c r="CE147" s="25">
        <f t="shared" si="138"/>
        <v>0</v>
      </c>
      <c r="CF147" s="25">
        <f t="shared" si="138"/>
        <v>0</v>
      </c>
      <c r="CG147" s="25">
        <f t="shared" si="138"/>
        <v>0</v>
      </c>
      <c r="CH147" s="28">
        <f t="shared" si="138"/>
        <v>0</v>
      </c>
    </row>
    <row r="148" spans="1:86" hidden="1" x14ac:dyDescent="0.25">
      <c r="A148" s="606"/>
      <c r="B148" s="89" t="s">
        <v>9</v>
      </c>
      <c r="C148" s="25">
        <f t="shared" si="139"/>
        <v>0</v>
      </c>
      <c r="D148" s="25">
        <f t="shared" si="140"/>
        <v>0</v>
      </c>
      <c r="E148" s="25">
        <f t="shared" si="141"/>
        <v>0</v>
      </c>
      <c r="F148" s="25">
        <f t="shared" si="141"/>
        <v>0</v>
      </c>
      <c r="G148" s="25">
        <f t="shared" si="141"/>
        <v>0</v>
      </c>
      <c r="H148" s="25">
        <f t="shared" si="141"/>
        <v>0</v>
      </c>
      <c r="I148" s="25">
        <f t="shared" si="141"/>
        <v>0</v>
      </c>
      <c r="J148" s="25">
        <f t="shared" si="141"/>
        <v>0</v>
      </c>
      <c r="K148" s="25">
        <f t="shared" si="141"/>
        <v>0</v>
      </c>
      <c r="L148" s="25">
        <f t="shared" si="141"/>
        <v>0</v>
      </c>
      <c r="M148" s="25">
        <f t="shared" si="141"/>
        <v>0</v>
      </c>
      <c r="N148" s="25">
        <f t="shared" si="141"/>
        <v>0</v>
      </c>
      <c r="O148" s="25">
        <f t="shared" si="141"/>
        <v>0</v>
      </c>
      <c r="P148" s="25">
        <f t="shared" si="141"/>
        <v>0</v>
      </c>
      <c r="Q148" s="25">
        <f t="shared" si="141"/>
        <v>0</v>
      </c>
      <c r="R148" s="25">
        <f t="shared" si="141"/>
        <v>0</v>
      </c>
      <c r="S148" s="25">
        <f t="shared" si="141"/>
        <v>0</v>
      </c>
      <c r="T148" s="25">
        <f t="shared" si="141"/>
        <v>0</v>
      </c>
      <c r="U148" s="25">
        <f t="shared" si="141"/>
        <v>0</v>
      </c>
      <c r="V148" s="25">
        <f t="shared" si="141"/>
        <v>0</v>
      </c>
      <c r="W148" s="25">
        <f t="shared" si="141"/>
        <v>0</v>
      </c>
      <c r="X148" s="25">
        <f t="shared" si="141"/>
        <v>0</v>
      </c>
      <c r="Y148" s="25">
        <f t="shared" si="141"/>
        <v>0</v>
      </c>
      <c r="Z148" s="25">
        <f t="shared" si="141"/>
        <v>0</v>
      </c>
      <c r="AA148" s="25">
        <f t="shared" si="141"/>
        <v>0</v>
      </c>
      <c r="AB148" s="25">
        <f t="shared" si="141"/>
        <v>0</v>
      </c>
      <c r="AC148" s="25">
        <f t="shared" si="141"/>
        <v>0</v>
      </c>
      <c r="AD148" s="25">
        <f t="shared" si="141"/>
        <v>0</v>
      </c>
      <c r="AE148" s="25">
        <f t="shared" si="141"/>
        <v>0</v>
      </c>
      <c r="AF148" s="25">
        <f t="shared" si="141"/>
        <v>0</v>
      </c>
      <c r="AG148" s="25">
        <f t="shared" si="141"/>
        <v>0</v>
      </c>
      <c r="AH148" s="25">
        <f t="shared" si="141"/>
        <v>0</v>
      </c>
      <c r="AI148" s="25">
        <f t="shared" si="141"/>
        <v>0</v>
      </c>
      <c r="AJ148" s="25">
        <f t="shared" si="141"/>
        <v>0</v>
      </c>
      <c r="AK148" s="25">
        <f t="shared" si="141"/>
        <v>0</v>
      </c>
      <c r="AL148" s="25">
        <f t="shared" si="141"/>
        <v>0</v>
      </c>
      <c r="AM148" s="25">
        <f t="shared" si="141"/>
        <v>0</v>
      </c>
      <c r="AN148" s="25">
        <f t="shared" si="141"/>
        <v>0</v>
      </c>
      <c r="AO148" s="25">
        <f t="shared" si="141"/>
        <v>0</v>
      </c>
      <c r="AP148" s="25">
        <f t="shared" si="141"/>
        <v>0</v>
      </c>
      <c r="AQ148" s="25">
        <f t="shared" si="141"/>
        <v>0</v>
      </c>
      <c r="AR148" s="25">
        <f t="shared" si="141"/>
        <v>0</v>
      </c>
      <c r="AS148" s="25">
        <f t="shared" si="141"/>
        <v>0</v>
      </c>
      <c r="AT148" s="25">
        <f t="shared" si="141"/>
        <v>0</v>
      </c>
      <c r="AU148" s="25">
        <f t="shared" si="141"/>
        <v>0</v>
      </c>
      <c r="AV148" s="25">
        <f t="shared" si="141"/>
        <v>0</v>
      </c>
      <c r="AW148" s="25">
        <f t="shared" si="141"/>
        <v>0</v>
      </c>
      <c r="AX148" s="25">
        <f t="shared" si="141"/>
        <v>0</v>
      </c>
      <c r="AY148" s="25">
        <f t="shared" si="141"/>
        <v>0</v>
      </c>
      <c r="AZ148" s="25">
        <f t="shared" si="141"/>
        <v>0</v>
      </c>
      <c r="BA148" s="25">
        <f t="shared" si="141"/>
        <v>0</v>
      </c>
      <c r="BB148" s="25">
        <f t="shared" si="141"/>
        <v>0</v>
      </c>
      <c r="BC148" s="25">
        <f t="shared" si="141"/>
        <v>0</v>
      </c>
      <c r="BD148" s="25">
        <f t="shared" si="141"/>
        <v>0</v>
      </c>
      <c r="BE148" s="25">
        <f t="shared" si="141"/>
        <v>0</v>
      </c>
      <c r="BF148" s="25">
        <f t="shared" si="141"/>
        <v>0</v>
      </c>
      <c r="BG148" s="25">
        <f t="shared" si="141"/>
        <v>0</v>
      </c>
      <c r="BH148" s="25">
        <f t="shared" si="141"/>
        <v>0</v>
      </c>
      <c r="BI148" s="25">
        <f t="shared" si="141"/>
        <v>0</v>
      </c>
      <c r="BJ148" s="25">
        <f t="shared" si="141"/>
        <v>0</v>
      </c>
      <c r="BK148" s="25">
        <f t="shared" si="141"/>
        <v>0</v>
      </c>
      <c r="BL148" s="25">
        <f t="shared" si="141"/>
        <v>0</v>
      </c>
      <c r="BM148" s="25">
        <f t="shared" si="141"/>
        <v>0</v>
      </c>
      <c r="BN148" s="25">
        <f t="shared" si="141"/>
        <v>0</v>
      </c>
      <c r="BO148" s="25">
        <f t="shared" si="141"/>
        <v>0</v>
      </c>
      <c r="BP148" s="25">
        <f t="shared" ref="BP148:CH151" si="142">IF(BP28=0,0,((BP10*0.5)+BO28-BP46)*BP83*BP115*BP$2)</f>
        <v>0</v>
      </c>
      <c r="BQ148" s="25">
        <f t="shared" si="142"/>
        <v>0</v>
      </c>
      <c r="BR148" s="25">
        <f t="shared" si="142"/>
        <v>0</v>
      </c>
      <c r="BS148" s="25">
        <f t="shared" si="142"/>
        <v>0</v>
      </c>
      <c r="BT148" s="25">
        <f t="shared" si="142"/>
        <v>0</v>
      </c>
      <c r="BU148" s="25">
        <f t="shared" si="142"/>
        <v>0</v>
      </c>
      <c r="BV148" s="25">
        <f t="shared" si="142"/>
        <v>0</v>
      </c>
      <c r="BW148" s="25">
        <f t="shared" si="142"/>
        <v>0</v>
      </c>
      <c r="BX148" s="25">
        <f t="shared" si="142"/>
        <v>0</v>
      </c>
      <c r="BY148" s="25">
        <f t="shared" si="142"/>
        <v>0</v>
      </c>
      <c r="BZ148" s="25">
        <f t="shared" si="142"/>
        <v>0</v>
      </c>
      <c r="CA148" s="25">
        <f t="shared" si="142"/>
        <v>0</v>
      </c>
      <c r="CB148" s="25">
        <f t="shared" si="142"/>
        <v>0</v>
      </c>
      <c r="CC148" s="25">
        <f t="shared" si="142"/>
        <v>0</v>
      </c>
      <c r="CD148" s="25">
        <f t="shared" si="142"/>
        <v>0</v>
      </c>
      <c r="CE148" s="25">
        <f t="shared" si="142"/>
        <v>0</v>
      </c>
      <c r="CF148" s="25">
        <f t="shared" si="142"/>
        <v>0</v>
      </c>
      <c r="CG148" s="25">
        <f t="shared" si="142"/>
        <v>0</v>
      </c>
      <c r="CH148" s="28">
        <f t="shared" si="142"/>
        <v>0</v>
      </c>
    </row>
    <row r="149" spans="1:86" hidden="1" x14ac:dyDescent="0.25">
      <c r="A149" s="606"/>
      <c r="B149" s="89" t="s">
        <v>3</v>
      </c>
      <c r="C149" s="25">
        <f t="shared" si="139"/>
        <v>0</v>
      </c>
      <c r="D149" s="25">
        <f t="shared" si="140"/>
        <v>0</v>
      </c>
      <c r="E149" s="25">
        <f t="shared" ref="E149:BP152" si="143">IF(E29=0,0,((E11*0.5)+D29-E47)*E84*E116*E$2)</f>
        <v>19.675280281556166</v>
      </c>
      <c r="F149" s="25">
        <f t="shared" si="143"/>
        <v>22.094879231058059</v>
      </c>
      <c r="G149" s="25">
        <f t="shared" si="143"/>
        <v>56.314757527754118</v>
      </c>
      <c r="H149" s="25">
        <f t="shared" si="143"/>
        <v>795.79038508651274</v>
      </c>
      <c r="I149" s="25">
        <f t="shared" si="143"/>
        <v>1471.5965531095121</v>
      </c>
      <c r="J149" s="25">
        <f t="shared" si="143"/>
        <v>1693.9481646457368</v>
      </c>
      <c r="K149" s="25">
        <f t="shared" si="143"/>
        <v>882.71704192897153</v>
      </c>
      <c r="L149" s="25">
        <f t="shared" si="143"/>
        <v>307.2683152429542</v>
      </c>
      <c r="M149" s="25">
        <f t="shared" si="143"/>
        <v>769.20575987403959</v>
      </c>
      <c r="N149" s="25">
        <f t="shared" si="143"/>
        <v>5440.9857834886579</v>
      </c>
      <c r="O149" s="25">
        <f t="shared" si="143"/>
        <v>9659.7185251463234</v>
      </c>
      <c r="P149" s="25">
        <f t="shared" si="143"/>
        <v>8008.051366217006</v>
      </c>
      <c r="Q149" s="25">
        <f t="shared" si="143"/>
        <v>6340.4478321855468</v>
      </c>
      <c r="R149" s="25">
        <f t="shared" si="143"/>
        <v>3560.0872546219034</v>
      </c>
      <c r="S149" s="25">
        <f t="shared" si="143"/>
        <v>4297.9705560653056</v>
      </c>
      <c r="T149" s="25">
        <f t="shared" si="143"/>
        <v>5758.5276967785576</v>
      </c>
      <c r="U149" s="25">
        <f t="shared" si="143"/>
        <v>7207.6097020487532</v>
      </c>
      <c r="V149" s="25">
        <f t="shared" si="143"/>
        <v>7013.94997020959</v>
      </c>
      <c r="W149" s="25">
        <f t="shared" si="143"/>
        <v>3125.4482760647552</v>
      </c>
      <c r="X149" s="25">
        <f t="shared" si="143"/>
        <v>1069.7088514495297</v>
      </c>
      <c r="Y149" s="25">
        <f t="shared" si="143"/>
        <v>1678.4324272853835</v>
      </c>
      <c r="Z149" s="25">
        <f t="shared" si="143"/>
        <v>2723.6380358888682</v>
      </c>
      <c r="AA149" s="25">
        <f t="shared" si="143"/>
        <v>2842.2944046883513</v>
      </c>
      <c r="AB149" s="25">
        <f t="shared" si="143"/>
        <v>2389.2866784133475</v>
      </c>
      <c r="AC149" s="25">
        <f t="shared" si="143"/>
        <v>1916.6238787307561</v>
      </c>
      <c r="AD149" s="25">
        <f t="shared" si="143"/>
        <v>1080.8198071972217</v>
      </c>
      <c r="AE149" s="25">
        <f t="shared" si="143"/>
        <v>1270.6795553289689</v>
      </c>
      <c r="AF149" s="25">
        <f t="shared" si="143"/>
        <v>5758.5276967785576</v>
      </c>
      <c r="AG149" s="25">
        <f t="shared" si="143"/>
        <v>7207.6097020487532</v>
      </c>
      <c r="AH149" s="25">
        <f t="shared" si="143"/>
        <v>7013.94997020959</v>
      </c>
      <c r="AI149" s="25">
        <f t="shared" si="143"/>
        <v>3125.4482760647552</v>
      </c>
      <c r="AJ149" s="25">
        <f t="shared" si="143"/>
        <v>1069.7088514495297</v>
      </c>
      <c r="AK149" s="25">
        <f t="shared" si="143"/>
        <v>1678.4324272853835</v>
      </c>
      <c r="AL149" s="25">
        <f t="shared" si="143"/>
        <v>2723.6380358888682</v>
      </c>
      <c r="AM149" s="25">
        <f t="shared" si="143"/>
        <v>2842.2944046883513</v>
      </c>
      <c r="AN149" s="25">
        <f t="shared" si="143"/>
        <v>2389.2866784133475</v>
      </c>
      <c r="AO149" s="25">
        <f t="shared" si="143"/>
        <v>1916.6238787307561</v>
      </c>
      <c r="AP149" s="25">
        <f t="shared" si="143"/>
        <v>1080.8198071972217</v>
      </c>
      <c r="AQ149" s="25">
        <f t="shared" si="143"/>
        <v>1270.6795553289689</v>
      </c>
      <c r="AR149" s="25">
        <f t="shared" si="143"/>
        <v>5758.5276967785576</v>
      </c>
      <c r="AS149" s="25">
        <f t="shared" si="143"/>
        <v>7207.6097020487532</v>
      </c>
      <c r="AT149" s="25">
        <f t="shared" si="143"/>
        <v>7013.94997020959</v>
      </c>
      <c r="AU149" s="25">
        <f t="shared" si="143"/>
        <v>3125.4482760647552</v>
      </c>
      <c r="AV149" s="25">
        <f t="shared" si="143"/>
        <v>1069.7088514495297</v>
      </c>
      <c r="AW149" s="25">
        <f t="shared" si="143"/>
        <v>1678.4324272853835</v>
      </c>
      <c r="AX149" s="25">
        <f t="shared" si="143"/>
        <v>2723.6380358888682</v>
      </c>
      <c r="AY149" s="25">
        <f t="shared" si="143"/>
        <v>2842.2944046883513</v>
      </c>
      <c r="AZ149" s="25">
        <f t="shared" si="143"/>
        <v>2389.2866784133475</v>
      </c>
      <c r="BA149" s="25">
        <f t="shared" si="143"/>
        <v>1916.6238787307561</v>
      </c>
      <c r="BB149" s="25">
        <f t="shared" si="143"/>
        <v>1080.8198071972217</v>
      </c>
      <c r="BC149" s="25">
        <f t="shared" si="143"/>
        <v>1270.6795553289689</v>
      </c>
      <c r="BD149" s="25">
        <f t="shared" si="143"/>
        <v>5758.5276967785576</v>
      </c>
      <c r="BE149" s="25">
        <f t="shared" si="143"/>
        <v>7207.6097020487532</v>
      </c>
      <c r="BF149" s="25">
        <f t="shared" si="143"/>
        <v>7013.94997020959</v>
      </c>
      <c r="BG149" s="25">
        <f t="shared" si="143"/>
        <v>3125.4482760647552</v>
      </c>
      <c r="BH149" s="25">
        <f t="shared" si="143"/>
        <v>1069.7088514495297</v>
      </c>
      <c r="BI149" s="25">
        <f t="shared" si="143"/>
        <v>1678.4324272853835</v>
      </c>
      <c r="BJ149" s="25">
        <f t="shared" si="143"/>
        <v>2723.6380358888682</v>
      </c>
      <c r="BK149" s="25">
        <f t="shared" si="143"/>
        <v>2842.2944046883513</v>
      </c>
      <c r="BL149" s="25">
        <f t="shared" si="143"/>
        <v>2389.2866784133475</v>
      </c>
      <c r="BM149" s="25">
        <f t="shared" si="143"/>
        <v>1916.6238787307561</v>
      </c>
      <c r="BN149" s="25">
        <f t="shared" si="143"/>
        <v>1080.8198071972217</v>
      </c>
      <c r="BO149" s="25">
        <f t="shared" si="143"/>
        <v>1270.6795553289689</v>
      </c>
      <c r="BP149" s="25">
        <f t="shared" si="143"/>
        <v>5758.5276967785576</v>
      </c>
      <c r="BQ149" s="25">
        <f t="shared" si="142"/>
        <v>7207.6097020487532</v>
      </c>
      <c r="BR149" s="25">
        <f t="shared" si="142"/>
        <v>7013.94997020959</v>
      </c>
      <c r="BS149" s="25">
        <f t="shared" si="142"/>
        <v>3125.4482760647552</v>
      </c>
      <c r="BT149" s="25">
        <f t="shared" si="142"/>
        <v>1069.7088514495297</v>
      </c>
      <c r="BU149" s="25">
        <f t="shared" si="142"/>
        <v>1678.4324272853835</v>
      </c>
      <c r="BV149" s="25">
        <f t="shared" si="142"/>
        <v>2723.6380358888682</v>
      </c>
      <c r="BW149" s="25">
        <f t="shared" si="142"/>
        <v>2842.2944046883513</v>
      </c>
      <c r="BX149" s="25">
        <f t="shared" si="142"/>
        <v>2389.2866784133475</v>
      </c>
      <c r="BY149" s="25">
        <f t="shared" si="142"/>
        <v>1916.6238787307561</v>
      </c>
      <c r="BZ149" s="25">
        <f t="shared" si="142"/>
        <v>1080.8198071972217</v>
      </c>
      <c r="CA149" s="25">
        <f t="shared" si="142"/>
        <v>1270.6795553289689</v>
      </c>
      <c r="CB149" s="25">
        <f t="shared" si="142"/>
        <v>5758.5276967785576</v>
      </c>
      <c r="CC149" s="25">
        <f t="shared" si="142"/>
        <v>7207.6097020487532</v>
      </c>
      <c r="CD149" s="25">
        <f t="shared" si="142"/>
        <v>7013.94997020959</v>
      </c>
      <c r="CE149" s="25">
        <f t="shared" si="142"/>
        <v>3125.4482760647552</v>
      </c>
      <c r="CF149" s="25">
        <f t="shared" si="142"/>
        <v>1069.7088514495297</v>
      </c>
      <c r="CG149" s="25">
        <f t="shared" si="142"/>
        <v>1678.4324272853835</v>
      </c>
      <c r="CH149" s="28">
        <f t="shared" si="142"/>
        <v>2723.6380358888682</v>
      </c>
    </row>
    <row r="150" spans="1:86" ht="15.75" hidden="1" customHeight="1" x14ac:dyDescent="0.25">
      <c r="A150" s="606"/>
      <c r="B150" s="89" t="s">
        <v>4</v>
      </c>
      <c r="C150" s="25">
        <f t="shared" si="139"/>
        <v>0</v>
      </c>
      <c r="D150" s="25">
        <f t="shared" si="140"/>
        <v>76.554408830942862</v>
      </c>
      <c r="E150" s="25">
        <f t="shared" si="143"/>
        <v>256.03249379837263</v>
      </c>
      <c r="F150" s="25">
        <f t="shared" si="143"/>
        <v>395.72834872553932</v>
      </c>
      <c r="G150" s="25">
        <f t="shared" si="143"/>
        <v>1234.5095527737665</v>
      </c>
      <c r="H150" s="25">
        <f t="shared" si="143"/>
        <v>3249.6425747333287</v>
      </c>
      <c r="I150" s="25">
        <f t="shared" si="143"/>
        <v>4885.5638860129147</v>
      </c>
      <c r="J150" s="25">
        <f t="shared" si="143"/>
        <v>4968.5521194276016</v>
      </c>
      <c r="K150" s="25">
        <f t="shared" si="143"/>
        <v>6442.5371837882431</v>
      </c>
      <c r="L150" s="25">
        <f t="shared" si="143"/>
        <v>5340.1489873119917</v>
      </c>
      <c r="M150" s="25">
        <f t="shared" si="143"/>
        <v>7911.3826168675332</v>
      </c>
      <c r="N150" s="25">
        <f t="shared" si="143"/>
        <v>14445.227379933493</v>
      </c>
      <c r="O150" s="25">
        <f t="shared" si="143"/>
        <v>19608.430656035449</v>
      </c>
      <c r="P150" s="25">
        <f t="shared" si="143"/>
        <v>15147.286480304656</v>
      </c>
      <c r="Q150" s="25">
        <f t="shared" si="143"/>
        <v>16657.497740437855</v>
      </c>
      <c r="R150" s="25">
        <f t="shared" si="143"/>
        <v>16950.882929209365</v>
      </c>
      <c r="S150" s="25">
        <f t="shared" si="143"/>
        <v>21531.640471561892</v>
      </c>
      <c r="T150" s="25">
        <f t="shared" si="143"/>
        <v>3980.9713128869648</v>
      </c>
      <c r="U150" s="25">
        <f t="shared" si="143"/>
        <v>4883.5929447025565</v>
      </c>
      <c r="V150" s="25">
        <f t="shared" si="143"/>
        <v>3989.0753381656978</v>
      </c>
      <c r="W150" s="25">
        <f t="shared" si="143"/>
        <v>4063.6376197586965</v>
      </c>
      <c r="X150" s="25">
        <f t="shared" si="143"/>
        <v>2802.5623221567357</v>
      </c>
      <c r="Y150" s="25">
        <f t="shared" si="143"/>
        <v>2297.7670662827272</v>
      </c>
      <c r="Z150" s="25">
        <f t="shared" si="143"/>
        <v>2342.0196612269056</v>
      </c>
      <c r="AA150" s="25">
        <f t="shared" si="143"/>
        <v>2606.7957714385448</v>
      </c>
      <c r="AB150" s="25">
        <f t="shared" si="143"/>
        <v>2024.6449630125687</v>
      </c>
      <c r="AC150" s="25">
        <f t="shared" si="143"/>
        <v>2266.1789855069142</v>
      </c>
      <c r="AD150" s="25">
        <f t="shared" si="143"/>
        <v>2281.4066003270782</v>
      </c>
      <c r="AE150" s="25">
        <f t="shared" si="143"/>
        <v>2873.0782293738425</v>
      </c>
      <c r="AF150" s="25">
        <f t="shared" si="143"/>
        <v>3980.9713128869648</v>
      </c>
      <c r="AG150" s="25">
        <f t="shared" si="143"/>
        <v>4883.5929447025565</v>
      </c>
      <c r="AH150" s="25">
        <f t="shared" si="143"/>
        <v>3989.0753381656978</v>
      </c>
      <c r="AI150" s="25">
        <f t="shared" si="143"/>
        <v>4063.6376197586965</v>
      </c>
      <c r="AJ150" s="25">
        <f t="shared" si="143"/>
        <v>2802.5623221567357</v>
      </c>
      <c r="AK150" s="25">
        <f t="shared" si="143"/>
        <v>2297.7670662827272</v>
      </c>
      <c r="AL150" s="25">
        <f t="shared" si="143"/>
        <v>2342.0196612269056</v>
      </c>
      <c r="AM150" s="25">
        <f t="shared" si="143"/>
        <v>2606.7957714385448</v>
      </c>
      <c r="AN150" s="25">
        <f t="shared" si="143"/>
        <v>2024.6449630125687</v>
      </c>
      <c r="AO150" s="25">
        <f t="shared" si="143"/>
        <v>2266.1789855069142</v>
      </c>
      <c r="AP150" s="25">
        <f t="shared" si="143"/>
        <v>2281.4066003270782</v>
      </c>
      <c r="AQ150" s="25">
        <f t="shared" si="143"/>
        <v>2873.0782293738425</v>
      </c>
      <c r="AR150" s="25">
        <f t="shared" si="143"/>
        <v>3980.9713128869648</v>
      </c>
      <c r="AS150" s="25">
        <f t="shared" si="143"/>
        <v>4883.5929447025565</v>
      </c>
      <c r="AT150" s="25">
        <f t="shared" si="143"/>
        <v>3989.0753381656978</v>
      </c>
      <c r="AU150" s="25">
        <f t="shared" si="143"/>
        <v>4063.6376197586965</v>
      </c>
      <c r="AV150" s="25">
        <f t="shared" si="143"/>
        <v>2802.5623221567357</v>
      </c>
      <c r="AW150" s="25">
        <f t="shared" si="143"/>
        <v>2297.7670662827272</v>
      </c>
      <c r="AX150" s="25">
        <f t="shared" si="143"/>
        <v>2342.0196612269056</v>
      </c>
      <c r="AY150" s="25">
        <f t="shared" si="143"/>
        <v>2606.7957714385448</v>
      </c>
      <c r="AZ150" s="25">
        <f t="shared" si="143"/>
        <v>2024.6449630125687</v>
      </c>
      <c r="BA150" s="25">
        <f t="shared" si="143"/>
        <v>2266.1789855069142</v>
      </c>
      <c r="BB150" s="25">
        <f t="shared" si="143"/>
        <v>2281.4066003270782</v>
      </c>
      <c r="BC150" s="25">
        <f t="shared" si="143"/>
        <v>2873.0782293738425</v>
      </c>
      <c r="BD150" s="25">
        <f t="shared" si="143"/>
        <v>3980.9713128869648</v>
      </c>
      <c r="BE150" s="25">
        <f t="shared" si="143"/>
        <v>4883.5929447025565</v>
      </c>
      <c r="BF150" s="25">
        <f t="shared" si="143"/>
        <v>3989.0753381656978</v>
      </c>
      <c r="BG150" s="25">
        <f t="shared" si="143"/>
        <v>4063.6376197586965</v>
      </c>
      <c r="BH150" s="25">
        <f t="shared" si="143"/>
        <v>2802.5623221567357</v>
      </c>
      <c r="BI150" s="25">
        <f t="shared" si="143"/>
        <v>2297.7670662827272</v>
      </c>
      <c r="BJ150" s="25">
        <f t="shared" si="143"/>
        <v>2342.0196612269056</v>
      </c>
      <c r="BK150" s="25">
        <f t="shared" si="143"/>
        <v>2606.7957714385448</v>
      </c>
      <c r="BL150" s="25">
        <f t="shared" si="143"/>
        <v>2024.6449630125687</v>
      </c>
      <c r="BM150" s="25">
        <f t="shared" si="143"/>
        <v>2266.1789855069142</v>
      </c>
      <c r="BN150" s="25">
        <f t="shared" si="143"/>
        <v>2281.4066003270782</v>
      </c>
      <c r="BO150" s="25">
        <f t="shared" si="143"/>
        <v>2873.0782293738425</v>
      </c>
      <c r="BP150" s="25">
        <f t="shared" si="143"/>
        <v>3980.9713128869648</v>
      </c>
      <c r="BQ150" s="25">
        <f t="shared" si="142"/>
        <v>4883.5929447025565</v>
      </c>
      <c r="BR150" s="25">
        <f t="shared" si="142"/>
        <v>3989.0753381656978</v>
      </c>
      <c r="BS150" s="25">
        <f t="shared" si="142"/>
        <v>4063.6376197586965</v>
      </c>
      <c r="BT150" s="25">
        <f t="shared" si="142"/>
        <v>2802.5623221567357</v>
      </c>
      <c r="BU150" s="25">
        <f t="shared" si="142"/>
        <v>2297.7670662827272</v>
      </c>
      <c r="BV150" s="25">
        <f t="shared" si="142"/>
        <v>2342.0196612269056</v>
      </c>
      <c r="BW150" s="25">
        <f t="shared" si="142"/>
        <v>2606.7957714385448</v>
      </c>
      <c r="BX150" s="25">
        <f t="shared" si="142"/>
        <v>2024.6449630125687</v>
      </c>
      <c r="BY150" s="25">
        <f t="shared" si="142"/>
        <v>2266.1789855069142</v>
      </c>
      <c r="BZ150" s="25">
        <f t="shared" si="142"/>
        <v>2281.4066003270782</v>
      </c>
      <c r="CA150" s="25">
        <f t="shared" si="142"/>
        <v>2873.0782293738425</v>
      </c>
      <c r="CB150" s="25">
        <f t="shared" si="142"/>
        <v>3980.9713128869648</v>
      </c>
      <c r="CC150" s="25">
        <f t="shared" si="142"/>
        <v>4883.5929447025565</v>
      </c>
      <c r="CD150" s="25">
        <f t="shared" si="142"/>
        <v>3989.0753381656978</v>
      </c>
      <c r="CE150" s="25">
        <f t="shared" si="142"/>
        <v>4063.6376197586965</v>
      </c>
      <c r="CF150" s="25">
        <f t="shared" si="142"/>
        <v>2802.5623221567357</v>
      </c>
      <c r="CG150" s="25">
        <f t="shared" si="142"/>
        <v>2297.7670662827272</v>
      </c>
      <c r="CH150" s="28">
        <f t="shared" si="142"/>
        <v>2342.0196612269056</v>
      </c>
    </row>
    <row r="151" spans="1:86" hidden="1" x14ac:dyDescent="0.25">
      <c r="A151" s="606"/>
      <c r="B151" s="89" t="s">
        <v>5</v>
      </c>
      <c r="C151" s="25">
        <f t="shared" si="139"/>
        <v>0</v>
      </c>
      <c r="D151" s="25">
        <f t="shared" si="140"/>
        <v>0</v>
      </c>
      <c r="E151" s="25">
        <f t="shared" si="143"/>
        <v>0</v>
      </c>
      <c r="F151" s="25">
        <f t="shared" si="143"/>
        <v>0</v>
      </c>
      <c r="G151" s="25">
        <f t="shared" si="143"/>
        <v>0</v>
      </c>
      <c r="H151" s="25">
        <f t="shared" si="143"/>
        <v>0</v>
      </c>
      <c r="I151" s="25">
        <f t="shared" si="143"/>
        <v>0</v>
      </c>
      <c r="J151" s="25">
        <f t="shared" si="143"/>
        <v>0</v>
      </c>
      <c r="K151" s="25">
        <f t="shared" si="143"/>
        <v>0</v>
      </c>
      <c r="L151" s="25">
        <f t="shared" si="143"/>
        <v>0</v>
      </c>
      <c r="M151" s="25">
        <f t="shared" si="143"/>
        <v>0</v>
      </c>
      <c r="N151" s="25">
        <f t="shared" si="143"/>
        <v>0</v>
      </c>
      <c r="O151" s="25">
        <f t="shared" si="143"/>
        <v>0</v>
      </c>
      <c r="P151" s="25">
        <f t="shared" si="143"/>
        <v>0</v>
      </c>
      <c r="Q151" s="25">
        <f t="shared" si="143"/>
        <v>0</v>
      </c>
      <c r="R151" s="25">
        <f t="shared" si="143"/>
        <v>0</v>
      </c>
      <c r="S151" s="25">
        <f t="shared" si="143"/>
        <v>0</v>
      </c>
      <c r="T151" s="25">
        <f t="shared" si="143"/>
        <v>0</v>
      </c>
      <c r="U151" s="25">
        <f t="shared" si="143"/>
        <v>0</v>
      </c>
      <c r="V151" s="25">
        <f t="shared" si="143"/>
        <v>0</v>
      </c>
      <c r="W151" s="25">
        <f t="shared" si="143"/>
        <v>0</v>
      </c>
      <c r="X151" s="25">
        <f t="shared" si="143"/>
        <v>0</v>
      </c>
      <c r="Y151" s="25">
        <f t="shared" si="143"/>
        <v>0</v>
      </c>
      <c r="Z151" s="25">
        <f t="shared" si="143"/>
        <v>0</v>
      </c>
      <c r="AA151" s="25">
        <f t="shared" si="143"/>
        <v>0</v>
      </c>
      <c r="AB151" s="25">
        <f t="shared" si="143"/>
        <v>0</v>
      </c>
      <c r="AC151" s="25">
        <f t="shared" si="143"/>
        <v>0</v>
      </c>
      <c r="AD151" s="25">
        <f t="shared" si="143"/>
        <v>0</v>
      </c>
      <c r="AE151" s="25">
        <f t="shared" si="143"/>
        <v>0</v>
      </c>
      <c r="AF151" s="25">
        <f t="shared" si="143"/>
        <v>0</v>
      </c>
      <c r="AG151" s="25">
        <f t="shared" si="143"/>
        <v>0</v>
      </c>
      <c r="AH151" s="25">
        <f t="shared" si="143"/>
        <v>0</v>
      </c>
      <c r="AI151" s="25">
        <f t="shared" si="143"/>
        <v>0</v>
      </c>
      <c r="AJ151" s="25">
        <f t="shared" si="143"/>
        <v>0</v>
      </c>
      <c r="AK151" s="25">
        <f t="shared" si="143"/>
        <v>0</v>
      </c>
      <c r="AL151" s="25">
        <f t="shared" si="143"/>
        <v>0</v>
      </c>
      <c r="AM151" s="25">
        <f t="shared" si="143"/>
        <v>0</v>
      </c>
      <c r="AN151" s="25">
        <f t="shared" si="143"/>
        <v>0</v>
      </c>
      <c r="AO151" s="25">
        <f t="shared" si="143"/>
        <v>0</v>
      </c>
      <c r="AP151" s="25">
        <f t="shared" si="143"/>
        <v>0</v>
      </c>
      <c r="AQ151" s="25">
        <f t="shared" si="143"/>
        <v>0</v>
      </c>
      <c r="AR151" s="25">
        <f t="shared" si="143"/>
        <v>0</v>
      </c>
      <c r="AS151" s="25">
        <f t="shared" si="143"/>
        <v>0</v>
      </c>
      <c r="AT151" s="25">
        <f t="shared" si="143"/>
        <v>0</v>
      </c>
      <c r="AU151" s="25">
        <f t="shared" si="143"/>
        <v>0</v>
      </c>
      <c r="AV151" s="25">
        <f t="shared" si="143"/>
        <v>0</v>
      </c>
      <c r="AW151" s="25">
        <f t="shared" si="143"/>
        <v>0</v>
      </c>
      <c r="AX151" s="25">
        <f t="shared" si="143"/>
        <v>0</v>
      </c>
      <c r="AY151" s="25">
        <f t="shared" si="143"/>
        <v>0</v>
      </c>
      <c r="AZ151" s="25">
        <f t="shared" si="143"/>
        <v>0</v>
      </c>
      <c r="BA151" s="25">
        <f t="shared" si="143"/>
        <v>0</v>
      </c>
      <c r="BB151" s="25">
        <f t="shared" si="143"/>
        <v>0</v>
      </c>
      <c r="BC151" s="25">
        <f t="shared" si="143"/>
        <v>0</v>
      </c>
      <c r="BD151" s="25">
        <f t="shared" si="143"/>
        <v>0</v>
      </c>
      <c r="BE151" s="25">
        <f t="shared" si="143"/>
        <v>0</v>
      </c>
      <c r="BF151" s="25">
        <f t="shared" si="143"/>
        <v>0</v>
      </c>
      <c r="BG151" s="25">
        <f t="shared" si="143"/>
        <v>0</v>
      </c>
      <c r="BH151" s="25">
        <f t="shared" si="143"/>
        <v>0</v>
      </c>
      <c r="BI151" s="25">
        <f t="shared" si="143"/>
        <v>0</v>
      </c>
      <c r="BJ151" s="25">
        <f t="shared" si="143"/>
        <v>0</v>
      </c>
      <c r="BK151" s="25">
        <f t="shared" si="143"/>
        <v>0</v>
      </c>
      <c r="BL151" s="25">
        <f t="shared" si="143"/>
        <v>0</v>
      </c>
      <c r="BM151" s="25">
        <f t="shared" si="143"/>
        <v>0</v>
      </c>
      <c r="BN151" s="25">
        <f t="shared" si="143"/>
        <v>0</v>
      </c>
      <c r="BO151" s="25">
        <f t="shared" si="143"/>
        <v>0</v>
      </c>
      <c r="BP151" s="25">
        <f t="shared" si="143"/>
        <v>0</v>
      </c>
      <c r="BQ151" s="25">
        <f t="shared" si="142"/>
        <v>0</v>
      </c>
      <c r="BR151" s="25">
        <f t="shared" si="142"/>
        <v>0</v>
      </c>
      <c r="BS151" s="25">
        <f t="shared" si="142"/>
        <v>0</v>
      </c>
      <c r="BT151" s="25">
        <f t="shared" si="142"/>
        <v>0</v>
      </c>
      <c r="BU151" s="25">
        <f t="shared" si="142"/>
        <v>0</v>
      </c>
      <c r="BV151" s="25">
        <f t="shared" si="142"/>
        <v>0</v>
      </c>
      <c r="BW151" s="25">
        <f t="shared" si="142"/>
        <v>0</v>
      </c>
      <c r="BX151" s="25">
        <f t="shared" si="142"/>
        <v>0</v>
      </c>
      <c r="BY151" s="25">
        <f t="shared" si="142"/>
        <v>0</v>
      </c>
      <c r="BZ151" s="25">
        <f t="shared" si="142"/>
        <v>0</v>
      </c>
      <c r="CA151" s="25">
        <f t="shared" si="142"/>
        <v>0</v>
      </c>
      <c r="CB151" s="25">
        <f t="shared" si="142"/>
        <v>0</v>
      </c>
      <c r="CC151" s="25">
        <f t="shared" si="142"/>
        <v>0</v>
      </c>
      <c r="CD151" s="25">
        <f t="shared" si="142"/>
        <v>0</v>
      </c>
      <c r="CE151" s="25">
        <f t="shared" si="142"/>
        <v>0</v>
      </c>
      <c r="CF151" s="25">
        <f t="shared" si="142"/>
        <v>0</v>
      </c>
      <c r="CG151" s="25">
        <f t="shared" si="142"/>
        <v>0</v>
      </c>
      <c r="CH151" s="28">
        <f t="shared" si="142"/>
        <v>0</v>
      </c>
    </row>
    <row r="152" spans="1:86" hidden="1" x14ac:dyDescent="0.25">
      <c r="A152" s="606"/>
      <c r="B152" s="89" t="s">
        <v>23</v>
      </c>
      <c r="C152" s="25">
        <f t="shared" si="139"/>
        <v>0</v>
      </c>
      <c r="D152" s="25">
        <f t="shared" si="140"/>
        <v>0</v>
      </c>
      <c r="E152" s="25">
        <f t="shared" si="143"/>
        <v>0</v>
      </c>
      <c r="F152" s="25">
        <f t="shared" si="143"/>
        <v>0</v>
      </c>
      <c r="G152" s="25">
        <f t="shared" si="143"/>
        <v>0</v>
      </c>
      <c r="H152" s="25">
        <f t="shared" si="143"/>
        <v>0</v>
      </c>
      <c r="I152" s="25">
        <f t="shared" si="143"/>
        <v>0</v>
      </c>
      <c r="J152" s="25">
        <f t="shared" si="143"/>
        <v>1516.6069182320157</v>
      </c>
      <c r="K152" s="25">
        <f t="shared" si="143"/>
        <v>2941.3500554633729</v>
      </c>
      <c r="L152" s="25">
        <f t="shared" si="143"/>
        <v>1758.588361094673</v>
      </c>
      <c r="M152" s="25">
        <f t="shared" si="143"/>
        <v>1724.5338689292641</v>
      </c>
      <c r="N152" s="25">
        <f t="shared" si="143"/>
        <v>1690.2392065882689</v>
      </c>
      <c r="O152" s="25">
        <f t="shared" si="143"/>
        <v>1676.3153981054602</v>
      </c>
      <c r="P152" s="25">
        <f t="shared" si="143"/>
        <v>1542.3026234076947</v>
      </c>
      <c r="Q152" s="25">
        <f t="shared" si="143"/>
        <v>1723.6507055725535</v>
      </c>
      <c r="R152" s="25">
        <f t="shared" si="143"/>
        <v>1634.2662703074413</v>
      </c>
      <c r="S152" s="25">
        <f t="shared" si="143"/>
        <v>1813.5350977074277</v>
      </c>
      <c r="T152" s="25">
        <f t="shared" si="143"/>
        <v>0</v>
      </c>
      <c r="U152" s="25">
        <f t="shared" si="143"/>
        <v>0</v>
      </c>
      <c r="V152" s="25">
        <f t="shared" si="143"/>
        <v>0</v>
      </c>
      <c r="W152" s="25">
        <f t="shared" si="143"/>
        <v>0</v>
      </c>
      <c r="X152" s="25">
        <f t="shared" si="143"/>
        <v>0</v>
      </c>
      <c r="Y152" s="25">
        <f t="shared" si="143"/>
        <v>0</v>
      </c>
      <c r="Z152" s="25">
        <f t="shared" si="143"/>
        <v>0</v>
      </c>
      <c r="AA152" s="25">
        <f t="shared" si="143"/>
        <v>0</v>
      </c>
      <c r="AB152" s="25">
        <f t="shared" si="143"/>
        <v>0</v>
      </c>
      <c r="AC152" s="25">
        <f t="shared" si="143"/>
        <v>0</v>
      </c>
      <c r="AD152" s="25">
        <f t="shared" si="143"/>
        <v>0</v>
      </c>
      <c r="AE152" s="25">
        <f t="shared" si="143"/>
        <v>0</v>
      </c>
      <c r="AF152" s="25">
        <f t="shared" si="143"/>
        <v>0</v>
      </c>
      <c r="AG152" s="25">
        <f t="shared" si="143"/>
        <v>0</v>
      </c>
      <c r="AH152" s="25">
        <f t="shared" si="143"/>
        <v>0</v>
      </c>
      <c r="AI152" s="25">
        <f t="shared" si="143"/>
        <v>0</v>
      </c>
      <c r="AJ152" s="25">
        <f t="shared" si="143"/>
        <v>0</v>
      </c>
      <c r="AK152" s="25">
        <f t="shared" si="143"/>
        <v>0</v>
      </c>
      <c r="AL152" s="25">
        <f t="shared" si="143"/>
        <v>0</v>
      </c>
      <c r="AM152" s="25">
        <f t="shared" si="143"/>
        <v>0</v>
      </c>
      <c r="AN152" s="25">
        <f t="shared" si="143"/>
        <v>0</v>
      </c>
      <c r="AO152" s="25">
        <f t="shared" si="143"/>
        <v>0</v>
      </c>
      <c r="AP152" s="25">
        <f t="shared" si="143"/>
        <v>0</v>
      </c>
      <c r="AQ152" s="25">
        <f t="shared" si="143"/>
        <v>0</v>
      </c>
      <c r="AR152" s="25">
        <f t="shared" si="143"/>
        <v>0</v>
      </c>
      <c r="AS152" s="25">
        <f t="shared" si="143"/>
        <v>0</v>
      </c>
      <c r="AT152" s="25">
        <f t="shared" si="143"/>
        <v>0</v>
      </c>
      <c r="AU152" s="25">
        <f t="shared" si="143"/>
        <v>0</v>
      </c>
      <c r="AV152" s="25">
        <f t="shared" si="143"/>
        <v>0</v>
      </c>
      <c r="AW152" s="25">
        <f t="shared" si="143"/>
        <v>0</v>
      </c>
      <c r="AX152" s="25">
        <f t="shared" si="143"/>
        <v>0</v>
      </c>
      <c r="AY152" s="25">
        <f t="shared" si="143"/>
        <v>0</v>
      </c>
      <c r="AZ152" s="25">
        <f t="shared" si="143"/>
        <v>0</v>
      </c>
      <c r="BA152" s="25">
        <f t="shared" si="143"/>
        <v>0</v>
      </c>
      <c r="BB152" s="25">
        <f t="shared" si="143"/>
        <v>0</v>
      </c>
      <c r="BC152" s="25">
        <f t="shared" si="143"/>
        <v>0</v>
      </c>
      <c r="BD152" s="25">
        <f t="shared" si="143"/>
        <v>0</v>
      </c>
      <c r="BE152" s="25">
        <f t="shared" si="143"/>
        <v>0</v>
      </c>
      <c r="BF152" s="25">
        <f t="shared" si="143"/>
        <v>0</v>
      </c>
      <c r="BG152" s="25">
        <f t="shared" si="143"/>
        <v>0</v>
      </c>
      <c r="BH152" s="25">
        <f t="shared" si="143"/>
        <v>0</v>
      </c>
      <c r="BI152" s="25">
        <f t="shared" si="143"/>
        <v>0</v>
      </c>
      <c r="BJ152" s="25">
        <f t="shared" si="143"/>
        <v>0</v>
      </c>
      <c r="BK152" s="25">
        <f t="shared" si="143"/>
        <v>0</v>
      </c>
      <c r="BL152" s="25">
        <f t="shared" si="143"/>
        <v>0</v>
      </c>
      <c r="BM152" s="25">
        <f t="shared" si="143"/>
        <v>0</v>
      </c>
      <c r="BN152" s="25">
        <f t="shared" si="143"/>
        <v>0</v>
      </c>
      <c r="BO152" s="25">
        <f t="shared" si="143"/>
        <v>0</v>
      </c>
      <c r="BP152" s="25">
        <f t="shared" ref="BP152:CH155" si="144">IF(BP32=0,0,((BP14*0.5)+BO32-BP50)*BP87*BP119*BP$2)</f>
        <v>0</v>
      </c>
      <c r="BQ152" s="25">
        <f t="shared" si="144"/>
        <v>0</v>
      </c>
      <c r="BR152" s="25">
        <f t="shared" si="144"/>
        <v>0</v>
      </c>
      <c r="BS152" s="25">
        <f t="shared" si="144"/>
        <v>0</v>
      </c>
      <c r="BT152" s="25">
        <f t="shared" si="144"/>
        <v>0</v>
      </c>
      <c r="BU152" s="25">
        <f t="shared" si="144"/>
        <v>0</v>
      </c>
      <c r="BV152" s="25">
        <f t="shared" si="144"/>
        <v>0</v>
      </c>
      <c r="BW152" s="25">
        <f t="shared" si="144"/>
        <v>0</v>
      </c>
      <c r="BX152" s="25">
        <f t="shared" si="144"/>
        <v>0</v>
      </c>
      <c r="BY152" s="25">
        <f t="shared" si="144"/>
        <v>0</v>
      </c>
      <c r="BZ152" s="25">
        <f t="shared" si="144"/>
        <v>0</v>
      </c>
      <c r="CA152" s="25">
        <f t="shared" si="144"/>
        <v>0</v>
      </c>
      <c r="CB152" s="25">
        <f t="shared" si="144"/>
        <v>0</v>
      </c>
      <c r="CC152" s="25">
        <f t="shared" si="144"/>
        <v>0</v>
      </c>
      <c r="CD152" s="25">
        <f t="shared" si="144"/>
        <v>0</v>
      </c>
      <c r="CE152" s="25">
        <f t="shared" si="144"/>
        <v>0</v>
      </c>
      <c r="CF152" s="25">
        <f t="shared" si="144"/>
        <v>0</v>
      </c>
      <c r="CG152" s="25">
        <f t="shared" si="144"/>
        <v>0</v>
      </c>
      <c r="CH152" s="28">
        <f t="shared" si="144"/>
        <v>0</v>
      </c>
    </row>
    <row r="153" spans="1:86" hidden="1" x14ac:dyDescent="0.25">
      <c r="A153" s="606"/>
      <c r="B153" s="89" t="s">
        <v>24</v>
      </c>
      <c r="C153" s="25">
        <f t="shared" si="139"/>
        <v>0</v>
      </c>
      <c r="D153" s="25">
        <f t="shared" si="140"/>
        <v>0</v>
      </c>
      <c r="E153" s="25">
        <f t="shared" ref="E153:BP155" si="145">IF(E33=0,0,((E15*0.5)+D33-E51)*E88*E120*E$2)</f>
        <v>0</v>
      </c>
      <c r="F153" s="25">
        <f t="shared" si="145"/>
        <v>0</v>
      </c>
      <c r="G153" s="25">
        <f t="shared" si="145"/>
        <v>172.2712531897451</v>
      </c>
      <c r="H153" s="25">
        <f t="shared" si="145"/>
        <v>581.87444257179186</v>
      </c>
      <c r="I153" s="25">
        <f t="shared" si="145"/>
        <v>588.51003228045136</v>
      </c>
      <c r="J153" s="25">
        <f t="shared" si="145"/>
        <v>2791.9694605421187</v>
      </c>
      <c r="K153" s="25">
        <f t="shared" si="145"/>
        <v>4822.7131070140285</v>
      </c>
      <c r="L153" s="25">
        <f t="shared" si="145"/>
        <v>2883.4266506770796</v>
      </c>
      <c r="M153" s="25">
        <f t="shared" si="145"/>
        <v>5351.5395206497187</v>
      </c>
      <c r="N153" s="25">
        <f t="shared" si="145"/>
        <v>12849.683856646327</v>
      </c>
      <c r="O153" s="25">
        <f t="shared" si="145"/>
        <v>17832.374094684768</v>
      </c>
      <c r="P153" s="25">
        <f t="shared" si="145"/>
        <v>16406.767711436052</v>
      </c>
      <c r="Q153" s="25">
        <f t="shared" si="145"/>
        <v>18335.919496459468</v>
      </c>
      <c r="R153" s="25">
        <f t="shared" si="145"/>
        <v>17385.062223603149</v>
      </c>
      <c r="S153" s="25">
        <f t="shared" si="145"/>
        <v>19292.095230234823</v>
      </c>
      <c r="T153" s="25">
        <f t="shared" si="145"/>
        <v>19968.459285521771</v>
      </c>
      <c r="U153" s="25">
        <f t="shared" si="145"/>
        <v>19933.081700687941</v>
      </c>
      <c r="V153" s="25">
        <f t="shared" si="145"/>
        <v>20196.605427130795</v>
      </c>
      <c r="W153" s="25">
        <f t="shared" si="145"/>
        <v>19624.113907923864</v>
      </c>
      <c r="X153" s="25">
        <f t="shared" si="145"/>
        <v>11737.455583343586</v>
      </c>
      <c r="Y153" s="25">
        <f t="shared" si="145"/>
        <v>11493.986949898423</v>
      </c>
      <c r="Z153" s="25">
        <f t="shared" si="145"/>
        <v>11198.904825473184</v>
      </c>
      <c r="AA153" s="25">
        <f t="shared" si="145"/>
        <v>11053.418020604902</v>
      </c>
      <c r="AB153" s="25">
        <f t="shared" si="145"/>
        <v>10216.146233456526</v>
      </c>
      <c r="AC153" s="25">
        <f t="shared" si="145"/>
        <v>11618.620052945231</v>
      </c>
      <c r="AD153" s="25">
        <f t="shared" si="145"/>
        <v>10922.83575547677</v>
      </c>
      <c r="AE153" s="25">
        <f t="shared" si="145"/>
        <v>11994.698286414605</v>
      </c>
      <c r="AF153" s="25">
        <f t="shared" si="145"/>
        <v>19968.459285521771</v>
      </c>
      <c r="AG153" s="25">
        <f t="shared" si="145"/>
        <v>19933.081700687941</v>
      </c>
      <c r="AH153" s="25">
        <f t="shared" si="145"/>
        <v>20196.605427130795</v>
      </c>
      <c r="AI153" s="25">
        <f t="shared" si="145"/>
        <v>19624.113907923864</v>
      </c>
      <c r="AJ153" s="25">
        <f t="shared" si="145"/>
        <v>11737.455583343586</v>
      </c>
      <c r="AK153" s="25">
        <f t="shared" si="145"/>
        <v>11493.986949898423</v>
      </c>
      <c r="AL153" s="25">
        <f t="shared" si="145"/>
        <v>11198.904825473184</v>
      </c>
      <c r="AM153" s="25">
        <f t="shared" si="145"/>
        <v>11053.418020604902</v>
      </c>
      <c r="AN153" s="25">
        <f t="shared" si="145"/>
        <v>10216.146233456526</v>
      </c>
      <c r="AO153" s="25">
        <f t="shared" si="145"/>
        <v>11618.620052945231</v>
      </c>
      <c r="AP153" s="25">
        <f t="shared" si="145"/>
        <v>10922.83575547677</v>
      </c>
      <c r="AQ153" s="25">
        <f t="shared" si="145"/>
        <v>11994.698286414605</v>
      </c>
      <c r="AR153" s="25">
        <f t="shared" si="145"/>
        <v>19968.459285521771</v>
      </c>
      <c r="AS153" s="25">
        <f t="shared" si="145"/>
        <v>19933.081700687941</v>
      </c>
      <c r="AT153" s="25">
        <f t="shared" si="145"/>
        <v>20196.605427130795</v>
      </c>
      <c r="AU153" s="25">
        <f t="shared" si="145"/>
        <v>19624.113907923864</v>
      </c>
      <c r="AV153" s="25">
        <f t="shared" si="145"/>
        <v>11737.455583343586</v>
      </c>
      <c r="AW153" s="25">
        <f t="shared" si="145"/>
        <v>11493.986949898423</v>
      </c>
      <c r="AX153" s="25">
        <f t="shared" si="145"/>
        <v>11198.904825473184</v>
      </c>
      <c r="AY153" s="25">
        <f t="shared" si="145"/>
        <v>11053.418020604902</v>
      </c>
      <c r="AZ153" s="25">
        <f t="shared" si="145"/>
        <v>10216.146233456526</v>
      </c>
      <c r="BA153" s="25">
        <f t="shared" si="145"/>
        <v>11618.620052945231</v>
      </c>
      <c r="BB153" s="25">
        <f t="shared" si="145"/>
        <v>10922.83575547677</v>
      </c>
      <c r="BC153" s="25">
        <f t="shared" si="145"/>
        <v>11994.698286414605</v>
      </c>
      <c r="BD153" s="25">
        <f t="shared" si="145"/>
        <v>19968.459285521771</v>
      </c>
      <c r="BE153" s="25">
        <f t="shared" si="145"/>
        <v>19933.081700687941</v>
      </c>
      <c r="BF153" s="25">
        <f t="shared" si="145"/>
        <v>20196.605427130795</v>
      </c>
      <c r="BG153" s="25">
        <f t="shared" si="145"/>
        <v>19624.113907923864</v>
      </c>
      <c r="BH153" s="25">
        <f t="shared" si="145"/>
        <v>11737.455583343586</v>
      </c>
      <c r="BI153" s="25">
        <f t="shared" si="145"/>
        <v>11493.986949898423</v>
      </c>
      <c r="BJ153" s="25">
        <f t="shared" si="145"/>
        <v>11198.904825473184</v>
      </c>
      <c r="BK153" s="25">
        <f t="shared" si="145"/>
        <v>11053.418020604902</v>
      </c>
      <c r="BL153" s="25">
        <f t="shared" si="145"/>
        <v>10216.146233456526</v>
      </c>
      <c r="BM153" s="25">
        <f t="shared" si="145"/>
        <v>11618.620052945231</v>
      </c>
      <c r="BN153" s="25">
        <f t="shared" si="145"/>
        <v>10922.83575547677</v>
      </c>
      <c r="BO153" s="25">
        <f t="shared" si="145"/>
        <v>11994.698286414605</v>
      </c>
      <c r="BP153" s="25">
        <f t="shared" si="145"/>
        <v>19968.459285521771</v>
      </c>
      <c r="BQ153" s="25">
        <f t="shared" si="144"/>
        <v>19933.081700687941</v>
      </c>
      <c r="BR153" s="25">
        <f t="shared" si="144"/>
        <v>20196.605427130795</v>
      </c>
      <c r="BS153" s="25">
        <f t="shared" si="144"/>
        <v>19624.113907923864</v>
      </c>
      <c r="BT153" s="25">
        <f t="shared" si="144"/>
        <v>11737.455583343586</v>
      </c>
      <c r="BU153" s="25">
        <f t="shared" si="144"/>
        <v>11493.986949898423</v>
      </c>
      <c r="BV153" s="25">
        <f t="shared" si="144"/>
        <v>11198.904825473184</v>
      </c>
      <c r="BW153" s="25">
        <f t="shared" si="144"/>
        <v>11053.418020604902</v>
      </c>
      <c r="BX153" s="25">
        <f t="shared" si="144"/>
        <v>10216.146233456526</v>
      </c>
      <c r="BY153" s="25">
        <f t="shared" si="144"/>
        <v>11618.620052945231</v>
      </c>
      <c r="BZ153" s="25">
        <f t="shared" si="144"/>
        <v>10922.83575547677</v>
      </c>
      <c r="CA153" s="25">
        <f t="shared" si="144"/>
        <v>11994.698286414605</v>
      </c>
      <c r="CB153" s="25">
        <f t="shared" si="144"/>
        <v>19968.459285521771</v>
      </c>
      <c r="CC153" s="25">
        <f t="shared" si="144"/>
        <v>19933.081700687941</v>
      </c>
      <c r="CD153" s="25">
        <f t="shared" si="144"/>
        <v>20196.605427130795</v>
      </c>
      <c r="CE153" s="25">
        <f t="shared" si="144"/>
        <v>19624.113907923864</v>
      </c>
      <c r="CF153" s="25">
        <f t="shared" si="144"/>
        <v>11737.455583343586</v>
      </c>
      <c r="CG153" s="25">
        <f t="shared" si="144"/>
        <v>11493.986949898423</v>
      </c>
      <c r="CH153" s="28">
        <f t="shared" si="144"/>
        <v>11198.904825473184</v>
      </c>
    </row>
    <row r="154" spans="1:86" ht="15.75" hidden="1" customHeight="1" x14ac:dyDescent="0.25">
      <c r="A154" s="606"/>
      <c r="B154" s="89" t="s">
        <v>7</v>
      </c>
      <c r="C154" s="25">
        <f t="shared" si="139"/>
        <v>0</v>
      </c>
      <c r="D154" s="25">
        <f t="shared" si="140"/>
        <v>0</v>
      </c>
      <c r="E154" s="25">
        <f t="shared" si="145"/>
        <v>0</v>
      </c>
      <c r="F154" s="25">
        <f t="shared" si="145"/>
        <v>0</v>
      </c>
      <c r="G154" s="25">
        <f t="shared" si="145"/>
        <v>0</v>
      </c>
      <c r="H154" s="25">
        <f t="shared" si="145"/>
        <v>0</v>
      </c>
      <c r="I154" s="25">
        <f t="shared" si="145"/>
        <v>0</v>
      </c>
      <c r="J154" s="25">
        <f t="shared" si="145"/>
        <v>0</v>
      </c>
      <c r="K154" s="25">
        <f t="shared" si="145"/>
        <v>0</v>
      </c>
      <c r="L154" s="25">
        <f t="shared" si="145"/>
        <v>0</v>
      </c>
      <c r="M154" s="25">
        <f t="shared" si="145"/>
        <v>0</v>
      </c>
      <c r="N154" s="25">
        <f t="shared" si="145"/>
        <v>0</v>
      </c>
      <c r="O154" s="25">
        <f t="shared" si="145"/>
        <v>0</v>
      </c>
      <c r="P154" s="25">
        <f t="shared" si="145"/>
        <v>0</v>
      </c>
      <c r="Q154" s="25">
        <f t="shared" si="145"/>
        <v>0</v>
      </c>
      <c r="R154" s="25">
        <f t="shared" si="145"/>
        <v>0</v>
      </c>
      <c r="S154" s="25">
        <f t="shared" si="145"/>
        <v>0</v>
      </c>
      <c r="T154" s="25">
        <f t="shared" si="145"/>
        <v>0</v>
      </c>
      <c r="U154" s="25">
        <f t="shared" si="145"/>
        <v>0</v>
      </c>
      <c r="V154" s="25">
        <f t="shared" si="145"/>
        <v>0</v>
      </c>
      <c r="W154" s="25">
        <f t="shared" si="145"/>
        <v>0</v>
      </c>
      <c r="X154" s="25">
        <f t="shared" si="145"/>
        <v>0</v>
      </c>
      <c r="Y154" s="25">
        <f t="shared" si="145"/>
        <v>0</v>
      </c>
      <c r="Z154" s="25">
        <f t="shared" si="145"/>
        <v>0</v>
      </c>
      <c r="AA154" s="25">
        <f t="shared" si="145"/>
        <v>0</v>
      </c>
      <c r="AB154" s="25">
        <f t="shared" si="145"/>
        <v>0</v>
      </c>
      <c r="AC154" s="25">
        <f t="shared" si="145"/>
        <v>0</v>
      </c>
      <c r="AD154" s="25">
        <f t="shared" si="145"/>
        <v>0</v>
      </c>
      <c r="AE154" s="25">
        <f t="shared" si="145"/>
        <v>0</v>
      </c>
      <c r="AF154" s="25">
        <f t="shared" si="145"/>
        <v>0</v>
      </c>
      <c r="AG154" s="25">
        <f t="shared" si="145"/>
        <v>0</v>
      </c>
      <c r="AH154" s="25">
        <f t="shared" si="145"/>
        <v>0</v>
      </c>
      <c r="AI154" s="25">
        <f t="shared" si="145"/>
        <v>0</v>
      </c>
      <c r="AJ154" s="25">
        <f t="shared" si="145"/>
        <v>0</v>
      </c>
      <c r="AK154" s="25">
        <f t="shared" si="145"/>
        <v>0</v>
      </c>
      <c r="AL154" s="25">
        <f t="shared" si="145"/>
        <v>0</v>
      </c>
      <c r="AM154" s="25">
        <f t="shared" si="145"/>
        <v>0</v>
      </c>
      <c r="AN154" s="25">
        <f t="shared" si="145"/>
        <v>0</v>
      </c>
      <c r="AO154" s="25">
        <f t="shared" si="145"/>
        <v>0</v>
      </c>
      <c r="AP154" s="25">
        <f t="shared" si="145"/>
        <v>0</v>
      </c>
      <c r="AQ154" s="25">
        <f t="shared" si="145"/>
        <v>0</v>
      </c>
      <c r="AR154" s="25">
        <f t="shared" si="145"/>
        <v>0</v>
      </c>
      <c r="AS154" s="25">
        <f t="shared" si="145"/>
        <v>0</v>
      </c>
      <c r="AT154" s="25">
        <f t="shared" si="145"/>
        <v>0</v>
      </c>
      <c r="AU154" s="25">
        <f t="shared" si="145"/>
        <v>0</v>
      </c>
      <c r="AV154" s="25">
        <f t="shared" si="145"/>
        <v>0</v>
      </c>
      <c r="AW154" s="25">
        <f t="shared" si="145"/>
        <v>0</v>
      </c>
      <c r="AX154" s="25">
        <f t="shared" si="145"/>
        <v>0</v>
      </c>
      <c r="AY154" s="25">
        <f t="shared" si="145"/>
        <v>0</v>
      </c>
      <c r="AZ154" s="25">
        <f t="shared" si="145"/>
        <v>0</v>
      </c>
      <c r="BA154" s="25">
        <f t="shared" si="145"/>
        <v>0</v>
      </c>
      <c r="BB154" s="25">
        <f t="shared" si="145"/>
        <v>0</v>
      </c>
      <c r="BC154" s="25">
        <f t="shared" si="145"/>
        <v>0</v>
      </c>
      <c r="BD154" s="25">
        <f t="shared" si="145"/>
        <v>0</v>
      </c>
      <c r="BE154" s="25">
        <f t="shared" si="145"/>
        <v>0</v>
      </c>
      <c r="BF154" s="25">
        <f t="shared" si="145"/>
        <v>0</v>
      </c>
      <c r="BG154" s="25">
        <f t="shared" si="145"/>
        <v>0</v>
      </c>
      <c r="BH154" s="25">
        <f t="shared" si="145"/>
        <v>0</v>
      </c>
      <c r="BI154" s="25">
        <f t="shared" si="145"/>
        <v>0</v>
      </c>
      <c r="BJ154" s="25">
        <f t="shared" si="145"/>
        <v>0</v>
      </c>
      <c r="BK154" s="25">
        <f t="shared" si="145"/>
        <v>0</v>
      </c>
      <c r="BL154" s="25">
        <f t="shared" si="145"/>
        <v>0</v>
      </c>
      <c r="BM154" s="25">
        <f t="shared" si="145"/>
        <v>0</v>
      </c>
      <c r="BN154" s="25">
        <f t="shared" si="145"/>
        <v>0</v>
      </c>
      <c r="BO154" s="25">
        <f t="shared" si="145"/>
        <v>0</v>
      </c>
      <c r="BP154" s="25">
        <f t="shared" si="145"/>
        <v>0</v>
      </c>
      <c r="BQ154" s="25">
        <f t="shared" si="144"/>
        <v>0</v>
      </c>
      <c r="BR154" s="25">
        <f t="shared" si="144"/>
        <v>0</v>
      </c>
      <c r="BS154" s="25">
        <f t="shared" si="144"/>
        <v>0</v>
      </c>
      <c r="BT154" s="25">
        <f t="shared" si="144"/>
        <v>0</v>
      </c>
      <c r="BU154" s="25">
        <f t="shared" si="144"/>
        <v>0</v>
      </c>
      <c r="BV154" s="25">
        <f t="shared" si="144"/>
        <v>0</v>
      </c>
      <c r="BW154" s="25">
        <f t="shared" si="144"/>
        <v>0</v>
      </c>
      <c r="BX154" s="25">
        <f t="shared" si="144"/>
        <v>0</v>
      </c>
      <c r="BY154" s="25">
        <f t="shared" si="144"/>
        <v>0</v>
      </c>
      <c r="BZ154" s="25">
        <f t="shared" si="144"/>
        <v>0</v>
      </c>
      <c r="CA154" s="25">
        <f t="shared" si="144"/>
        <v>0</v>
      </c>
      <c r="CB154" s="25">
        <f t="shared" si="144"/>
        <v>0</v>
      </c>
      <c r="CC154" s="25">
        <f t="shared" si="144"/>
        <v>0</v>
      </c>
      <c r="CD154" s="25">
        <f t="shared" si="144"/>
        <v>0</v>
      </c>
      <c r="CE154" s="25">
        <f t="shared" si="144"/>
        <v>0</v>
      </c>
      <c r="CF154" s="25">
        <f t="shared" si="144"/>
        <v>0</v>
      </c>
      <c r="CG154" s="25">
        <f t="shared" si="144"/>
        <v>0</v>
      </c>
      <c r="CH154" s="28">
        <f t="shared" si="144"/>
        <v>0</v>
      </c>
    </row>
    <row r="155" spans="1:86" ht="15.75" hidden="1" customHeight="1" x14ac:dyDescent="0.25">
      <c r="A155" s="606"/>
      <c r="B155" s="89" t="s">
        <v>8</v>
      </c>
      <c r="C155" s="25">
        <f t="shared" si="139"/>
        <v>0</v>
      </c>
      <c r="D155" s="25">
        <f t="shared" si="140"/>
        <v>0</v>
      </c>
      <c r="E155" s="25">
        <f t="shared" si="145"/>
        <v>0</v>
      </c>
      <c r="F155" s="25">
        <f t="shared" si="145"/>
        <v>0</v>
      </c>
      <c r="G155" s="25">
        <f t="shared" si="145"/>
        <v>0</v>
      </c>
      <c r="H155" s="25">
        <f t="shared" si="145"/>
        <v>0</v>
      </c>
      <c r="I155" s="25">
        <f t="shared" si="145"/>
        <v>0</v>
      </c>
      <c r="J155" s="25">
        <f t="shared" si="145"/>
        <v>0</v>
      </c>
      <c r="K155" s="25">
        <f t="shared" si="145"/>
        <v>0</v>
      </c>
      <c r="L155" s="25">
        <f t="shared" si="145"/>
        <v>0</v>
      </c>
      <c r="M155" s="25">
        <f t="shared" si="145"/>
        <v>0</v>
      </c>
      <c r="N155" s="25">
        <f t="shared" si="145"/>
        <v>52.309570357210383</v>
      </c>
      <c r="O155" s="25">
        <f t="shared" si="145"/>
        <v>117.32730428490666</v>
      </c>
      <c r="P155" s="25">
        <f t="shared" si="145"/>
        <v>100.71739340359539</v>
      </c>
      <c r="Q155" s="25">
        <f t="shared" si="145"/>
        <v>98.1393446203124</v>
      </c>
      <c r="R155" s="25">
        <f t="shared" si="145"/>
        <v>87.296358678708359</v>
      </c>
      <c r="S155" s="25">
        <f t="shared" si="145"/>
        <v>97.842871530506883</v>
      </c>
      <c r="T155" s="25">
        <f t="shared" si="145"/>
        <v>180.93931046021217</v>
      </c>
      <c r="U155" s="25">
        <f t="shared" si="145"/>
        <v>177.60252443553651</v>
      </c>
      <c r="V155" s="25">
        <f t="shared" si="145"/>
        <v>185.73096835153876</v>
      </c>
      <c r="W155" s="25">
        <f t="shared" si="145"/>
        <v>180.00510827303847</v>
      </c>
      <c r="X155" s="25">
        <f t="shared" si="145"/>
        <v>113.01775193389375</v>
      </c>
      <c r="Y155" s="25">
        <f t="shared" si="145"/>
        <v>119.27033668467296</v>
      </c>
      <c r="Z155" s="25">
        <f t="shared" si="145"/>
        <v>119.27079983799617</v>
      </c>
      <c r="AA155" s="25">
        <f t="shared" si="145"/>
        <v>133.65835117040075</v>
      </c>
      <c r="AB155" s="25">
        <f t="shared" si="145"/>
        <v>115.01971118878993</v>
      </c>
      <c r="AC155" s="25">
        <f t="shared" si="145"/>
        <v>113.93581736831663</v>
      </c>
      <c r="AD155" s="25">
        <f t="shared" si="145"/>
        <v>100.19335984764952</v>
      </c>
      <c r="AE155" s="25">
        <f t="shared" si="145"/>
        <v>111.42959137611746</v>
      </c>
      <c r="AF155" s="25">
        <f t="shared" si="145"/>
        <v>180.93931046021217</v>
      </c>
      <c r="AG155" s="25">
        <f t="shared" si="145"/>
        <v>177.60252443553651</v>
      </c>
      <c r="AH155" s="25">
        <f t="shared" si="145"/>
        <v>185.73096835153876</v>
      </c>
      <c r="AI155" s="25">
        <f t="shared" si="145"/>
        <v>180.00510827303847</v>
      </c>
      <c r="AJ155" s="25">
        <f t="shared" si="145"/>
        <v>113.01775193389375</v>
      </c>
      <c r="AK155" s="25">
        <f t="shared" si="145"/>
        <v>119.27033668467296</v>
      </c>
      <c r="AL155" s="25">
        <f t="shared" si="145"/>
        <v>119.27079983799617</v>
      </c>
      <c r="AM155" s="25">
        <f t="shared" si="145"/>
        <v>133.65835117040075</v>
      </c>
      <c r="AN155" s="25">
        <f t="shared" si="145"/>
        <v>115.01971118878993</v>
      </c>
      <c r="AO155" s="25">
        <f t="shared" si="145"/>
        <v>113.93581736831663</v>
      </c>
      <c r="AP155" s="25">
        <f t="shared" si="145"/>
        <v>100.19335984764952</v>
      </c>
      <c r="AQ155" s="25">
        <f t="shared" si="145"/>
        <v>111.42959137611746</v>
      </c>
      <c r="AR155" s="25">
        <f t="shared" si="145"/>
        <v>180.93931046021217</v>
      </c>
      <c r="AS155" s="25">
        <f t="shared" si="145"/>
        <v>177.60252443553651</v>
      </c>
      <c r="AT155" s="25">
        <f t="shared" si="145"/>
        <v>185.73096835153876</v>
      </c>
      <c r="AU155" s="25">
        <f t="shared" si="145"/>
        <v>180.00510827303847</v>
      </c>
      <c r="AV155" s="25">
        <f t="shared" si="145"/>
        <v>113.01775193389375</v>
      </c>
      <c r="AW155" s="25">
        <f t="shared" si="145"/>
        <v>119.27033668467296</v>
      </c>
      <c r="AX155" s="25">
        <f t="shared" si="145"/>
        <v>119.27079983799617</v>
      </c>
      <c r="AY155" s="25">
        <f t="shared" si="145"/>
        <v>133.65835117040075</v>
      </c>
      <c r="AZ155" s="25">
        <f t="shared" si="145"/>
        <v>115.01971118878993</v>
      </c>
      <c r="BA155" s="25">
        <f t="shared" si="145"/>
        <v>113.93581736831663</v>
      </c>
      <c r="BB155" s="25">
        <f t="shared" si="145"/>
        <v>100.19335984764952</v>
      </c>
      <c r="BC155" s="25">
        <f t="shared" si="145"/>
        <v>111.42959137611746</v>
      </c>
      <c r="BD155" s="25">
        <f t="shared" si="145"/>
        <v>180.93931046021217</v>
      </c>
      <c r="BE155" s="25">
        <f t="shared" si="145"/>
        <v>177.60252443553651</v>
      </c>
      <c r="BF155" s="25">
        <f t="shared" si="145"/>
        <v>185.73096835153876</v>
      </c>
      <c r="BG155" s="25">
        <f t="shared" si="145"/>
        <v>180.00510827303847</v>
      </c>
      <c r="BH155" s="25">
        <f t="shared" si="145"/>
        <v>113.01775193389375</v>
      </c>
      <c r="BI155" s="25">
        <f t="shared" si="145"/>
        <v>119.27033668467296</v>
      </c>
      <c r="BJ155" s="25">
        <f t="shared" si="145"/>
        <v>119.27079983799617</v>
      </c>
      <c r="BK155" s="25">
        <f t="shared" si="145"/>
        <v>133.65835117040075</v>
      </c>
      <c r="BL155" s="25">
        <f t="shared" si="145"/>
        <v>115.01971118878993</v>
      </c>
      <c r="BM155" s="25">
        <f t="shared" si="145"/>
        <v>113.93581736831663</v>
      </c>
      <c r="BN155" s="25">
        <f t="shared" si="145"/>
        <v>100.19335984764952</v>
      </c>
      <c r="BO155" s="25">
        <f t="shared" si="145"/>
        <v>111.42959137611746</v>
      </c>
      <c r="BP155" s="25">
        <f t="shared" si="145"/>
        <v>180.93931046021217</v>
      </c>
      <c r="BQ155" s="25">
        <f t="shared" si="144"/>
        <v>177.60252443553651</v>
      </c>
      <c r="BR155" s="25">
        <f t="shared" si="144"/>
        <v>185.73096835153876</v>
      </c>
      <c r="BS155" s="25">
        <f t="shared" si="144"/>
        <v>180.00510827303847</v>
      </c>
      <c r="BT155" s="25">
        <f t="shared" si="144"/>
        <v>113.01775193389375</v>
      </c>
      <c r="BU155" s="25">
        <f t="shared" si="144"/>
        <v>119.27033668467296</v>
      </c>
      <c r="BV155" s="25">
        <f t="shared" si="144"/>
        <v>119.27079983799617</v>
      </c>
      <c r="BW155" s="25">
        <f t="shared" si="144"/>
        <v>133.65835117040075</v>
      </c>
      <c r="BX155" s="25">
        <f t="shared" si="144"/>
        <v>115.01971118878993</v>
      </c>
      <c r="BY155" s="25">
        <f t="shared" si="144"/>
        <v>113.93581736831663</v>
      </c>
      <c r="BZ155" s="25">
        <f t="shared" si="144"/>
        <v>100.19335984764952</v>
      </c>
      <c r="CA155" s="25">
        <f t="shared" si="144"/>
        <v>111.42959137611746</v>
      </c>
      <c r="CB155" s="25">
        <f t="shared" si="144"/>
        <v>180.93931046021217</v>
      </c>
      <c r="CC155" s="25">
        <f t="shared" si="144"/>
        <v>177.60252443553651</v>
      </c>
      <c r="CD155" s="25">
        <f t="shared" si="144"/>
        <v>185.73096835153876</v>
      </c>
      <c r="CE155" s="25">
        <f t="shared" si="144"/>
        <v>180.00510827303847</v>
      </c>
      <c r="CF155" s="25">
        <f t="shared" si="144"/>
        <v>113.01775193389375</v>
      </c>
      <c r="CG155" s="25">
        <f t="shared" si="144"/>
        <v>119.27033668467296</v>
      </c>
      <c r="CH155" s="28">
        <f t="shared" si="144"/>
        <v>119.27079983799617</v>
      </c>
    </row>
    <row r="156" spans="1:86" ht="15.75" hidden="1" customHeight="1" x14ac:dyDescent="0.25">
      <c r="A156" s="606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25">
      <c r="A157" s="606"/>
      <c r="B157" s="269" t="s">
        <v>26</v>
      </c>
      <c r="C157" s="25">
        <f>SUM(C143:C156)</f>
        <v>0</v>
      </c>
      <c r="D157" s="25">
        <f>SUM(D143:D156)</f>
        <v>76.586013029190084</v>
      </c>
      <c r="E157" s="25">
        <f t="shared" ref="E157:BP157" si="146">SUM(E143:E156)</f>
        <v>277.60318854358331</v>
      </c>
      <c r="F157" s="25">
        <f t="shared" si="146"/>
        <v>424.54825643803235</v>
      </c>
      <c r="G157" s="25">
        <f t="shared" si="146"/>
        <v>1600.4099453359479</v>
      </c>
      <c r="H157" s="25">
        <f t="shared" si="146"/>
        <v>7578.6238531664712</v>
      </c>
      <c r="I157" s="25">
        <f t="shared" si="146"/>
        <v>12229.114626895949</v>
      </c>
      <c r="J157" s="25">
        <f t="shared" si="146"/>
        <v>16622.043754478236</v>
      </c>
      <c r="K157" s="25">
        <f t="shared" si="146"/>
        <v>19923.253151180634</v>
      </c>
      <c r="L157" s="25">
        <f t="shared" si="146"/>
        <v>12219.481777512101</v>
      </c>
      <c r="M157" s="25">
        <f t="shared" si="146"/>
        <v>17429.671800814813</v>
      </c>
      <c r="N157" s="25">
        <f t="shared" si="146"/>
        <v>36655.140723301425</v>
      </c>
      <c r="O157" s="25">
        <f t="shared" si="146"/>
        <v>51724.754963134197</v>
      </c>
      <c r="P157" s="25">
        <f t="shared" si="146"/>
        <v>43825.80718503712</v>
      </c>
      <c r="Q157" s="25">
        <f t="shared" si="146"/>
        <v>46568.292065957605</v>
      </c>
      <c r="R157" s="25">
        <f t="shared" si="146"/>
        <v>44159.813294453073</v>
      </c>
      <c r="S157" s="25">
        <f t="shared" si="146"/>
        <v>56021.361607097606</v>
      </c>
      <c r="T157" s="25">
        <f t="shared" si="146"/>
        <v>45207.467620997217</v>
      </c>
      <c r="U157" s="25">
        <f t="shared" si="146"/>
        <v>51345.436524924422</v>
      </c>
      <c r="V157" s="25">
        <f t="shared" si="146"/>
        <v>50008.221315915907</v>
      </c>
      <c r="W157" s="25">
        <f t="shared" si="146"/>
        <v>35267.500379208272</v>
      </c>
      <c r="X157" s="25">
        <f t="shared" si="146"/>
        <v>16822.055713449929</v>
      </c>
      <c r="Y157" s="25">
        <f t="shared" si="146"/>
        <v>16096.773290389505</v>
      </c>
      <c r="Z157" s="25">
        <f t="shared" si="146"/>
        <v>16673.962874445122</v>
      </c>
      <c r="AA157" s="25">
        <f t="shared" si="146"/>
        <v>16920.613375714649</v>
      </c>
      <c r="AB157" s="25">
        <f t="shared" si="146"/>
        <v>15015.373650051439</v>
      </c>
      <c r="AC157" s="25">
        <f t="shared" si="146"/>
        <v>16441.471367355123</v>
      </c>
      <c r="AD157" s="25">
        <f t="shared" si="146"/>
        <v>15470.103880061382</v>
      </c>
      <c r="AE157" s="25">
        <f t="shared" si="146"/>
        <v>19142.488306844625</v>
      </c>
      <c r="AF157" s="25">
        <f t="shared" si="146"/>
        <v>45207.467620997217</v>
      </c>
      <c r="AG157" s="25">
        <f t="shared" si="146"/>
        <v>51345.436524924422</v>
      </c>
      <c r="AH157" s="25">
        <f t="shared" si="146"/>
        <v>50008.221315915907</v>
      </c>
      <c r="AI157" s="25">
        <f t="shared" si="146"/>
        <v>35267.500379208272</v>
      </c>
      <c r="AJ157" s="25">
        <f t="shared" si="146"/>
        <v>16822.055713449929</v>
      </c>
      <c r="AK157" s="25">
        <f t="shared" si="146"/>
        <v>16096.773290389505</v>
      </c>
      <c r="AL157" s="25">
        <f t="shared" si="146"/>
        <v>16673.962874445122</v>
      </c>
      <c r="AM157" s="25">
        <f t="shared" si="146"/>
        <v>16920.613375714649</v>
      </c>
      <c r="AN157" s="25">
        <f t="shared" si="146"/>
        <v>15015.373650051439</v>
      </c>
      <c r="AO157" s="25">
        <f t="shared" si="146"/>
        <v>16441.471367355123</v>
      </c>
      <c r="AP157" s="25">
        <f t="shared" si="146"/>
        <v>15470.103880061382</v>
      </c>
      <c r="AQ157" s="25">
        <f t="shared" si="146"/>
        <v>19142.488306844625</v>
      </c>
      <c r="AR157" s="25">
        <f t="shared" si="146"/>
        <v>45207.467620997217</v>
      </c>
      <c r="AS157" s="25">
        <f t="shared" si="146"/>
        <v>51345.436524924422</v>
      </c>
      <c r="AT157" s="25">
        <f t="shared" si="146"/>
        <v>50008.221315915907</v>
      </c>
      <c r="AU157" s="25">
        <f t="shared" si="146"/>
        <v>35267.500379208272</v>
      </c>
      <c r="AV157" s="25">
        <f t="shared" si="146"/>
        <v>16822.055713449929</v>
      </c>
      <c r="AW157" s="25">
        <f t="shared" si="146"/>
        <v>16096.773290389505</v>
      </c>
      <c r="AX157" s="25">
        <f t="shared" si="146"/>
        <v>16673.962874445122</v>
      </c>
      <c r="AY157" s="25">
        <f t="shared" si="146"/>
        <v>16920.613375714649</v>
      </c>
      <c r="AZ157" s="25">
        <f t="shared" si="146"/>
        <v>15015.373650051439</v>
      </c>
      <c r="BA157" s="25">
        <f t="shared" si="146"/>
        <v>16441.471367355123</v>
      </c>
      <c r="BB157" s="25">
        <f t="shared" si="146"/>
        <v>15470.103880061382</v>
      </c>
      <c r="BC157" s="25">
        <f t="shared" si="146"/>
        <v>19142.488306844625</v>
      </c>
      <c r="BD157" s="25">
        <f t="shared" si="146"/>
        <v>45207.467620997217</v>
      </c>
      <c r="BE157" s="25">
        <f t="shared" si="146"/>
        <v>51345.436524924422</v>
      </c>
      <c r="BF157" s="25">
        <f t="shared" si="146"/>
        <v>50008.221315915907</v>
      </c>
      <c r="BG157" s="25">
        <f t="shared" si="146"/>
        <v>35267.500379208272</v>
      </c>
      <c r="BH157" s="25">
        <f t="shared" si="146"/>
        <v>16822.055713449929</v>
      </c>
      <c r="BI157" s="25">
        <f t="shared" si="146"/>
        <v>16096.773290389505</v>
      </c>
      <c r="BJ157" s="25">
        <f t="shared" si="146"/>
        <v>16673.962874445122</v>
      </c>
      <c r="BK157" s="25">
        <f t="shared" si="146"/>
        <v>16920.613375714649</v>
      </c>
      <c r="BL157" s="25">
        <f t="shared" si="146"/>
        <v>15015.373650051439</v>
      </c>
      <c r="BM157" s="25">
        <f t="shared" si="146"/>
        <v>16441.471367355123</v>
      </c>
      <c r="BN157" s="25">
        <f t="shared" si="146"/>
        <v>15470.103880061382</v>
      </c>
      <c r="BO157" s="25">
        <f t="shared" si="146"/>
        <v>19142.488306844625</v>
      </c>
      <c r="BP157" s="25">
        <f t="shared" si="146"/>
        <v>45207.467620997217</v>
      </c>
      <c r="BQ157" s="25">
        <f t="shared" ref="BQ157:CH157" si="147">SUM(BQ143:BQ156)</f>
        <v>51345.436524924422</v>
      </c>
      <c r="BR157" s="25">
        <f t="shared" si="147"/>
        <v>50008.221315915907</v>
      </c>
      <c r="BS157" s="25">
        <f t="shared" si="147"/>
        <v>35267.500379208272</v>
      </c>
      <c r="BT157" s="25">
        <f t="shared" si="147"/>
        <v>16822.055713449929</v>
      </c>
      <c r="BU157" s="25">
        <f t="shared" si="147"/>
        <v>16096.773290389505</v>
      </c>
      <c r="BV157" s="25">
        <f t="shared" si="147"/>
        <v>16673.962874445122</v>
      </c>
      <c r="BW157" s="25">
        <f t="shared" si="147"/>
        <v>16920.613375714649</v>
      </c>
      <c r="BX157" s="25">
        <f t="shared" si="147"/>
        <v>15015.373650051439</v>
      </c>
      <c r="BY157" s="25">
        <f t="shared" si="147"/>
        <v>16441.471367355123</v>
      </c>
      <c r="BZ157" s="25">
        <f t="shared" si="147"/>
        <v>15470.103880061382</v>
      </c>
      <c r="CA157" s="25">
        <f t="shared" si="147"/>
        <v>19142.488306844625</v>
      </c>
      <c r="CB157" s="25">
        <f t="shared" si="147"/>
        <v>45207.467620997217</v>
      </c>
      <c r="CC157" s="25">
        <f t="shared" si="147"/>
        <v>51345.436524924422</v>
      </c>
      <c r="CD157" s="25">
        <f t="shared" si="147"/>
        <v>50008.221315915907</v>
      </c>
      <c r="CE157" s="25">
        <f t="shared" si="147"/>
        <v>35267.500379208272</v>
      </c>
      <c r="CF157" s="25">
        <f t="shared" si="147"/>
        <v>16822.055713449929</v>
      </c>
      <c r="CG157" s="25">
        <f t="shared" si="147"/>
        <v>16096.773290389505</v>
      </c>
      <c r="CH157" s="28">
        <f t="shared" si="147"/>
        <v>16673.962874445122</v>
      </c>
    </row>
    <row r="158" spans="1:86" ht="16.5" hidden="1" customHeight="1" thickBot="1" x14ac:dyDescent="0.3">
      <c r="A158" s="607"/>
      <c r="B158" s="144" t="s">
        <v>27</v>
      </c>
      <c r="C158" s="26">
        <f>C157</f>
        <v>0</v>
      </c>
      <c r="D158" s="26">
        <f>C158+D157</f>
        <v>76.586013029190084</v>
      </c>
      <c r="E158" s="26">
        <f t="shared" ref="E158:BP158" si="148">D158+E157</f>
        <v>354.18920157277341</v>
      </c>
      <c r="F158" s="26">
        <f t="shared" si="148"/>
        <v>778.73745801080577</v>
      </c>
      <c r="G158" s="26">
        <f t="shared" si="148"/>
        <v>2379.1474033467539</v>
      </c>
      <c r="H158" s="26">
        <f t="shared" si="148"/>
        <v>9957.7712565132242</v>
      </c>
      <c r="I158" s="26">
        <f t="shared" si="148"/>
        <v>22186.885883409173</v>
      </c>
      <c r="J158" s="26">
        <f t="shared" si="148"/>
        <v>38808.929637887413</v>
      </c>
      <c r="K158" s="26">
        <f t="shared" si="148"/>
        <v>58732.182789068043</v>
      </c>
      <c r="L158" s="26">
        <f t="shared" si="148"/>
        <v>70951.664566580148</v>
      </c>
      <c r="M158" s="26">
        <f t="shared" si="148"/>
        <v>88381.336367394964</v>
      </c>
      <c r="N158" s="26">
        <f t="shared" si="148"/>
        <v>125036.4770906964</v>
      </c>
      <c r="O158" s="26">
        <f t="shared" si="148"/>
        <v>176761.23205383058</v>
      </c>
      <c r="P158" s="26">
        <f t="shared" si="148"/>
        <v>220587.0392388677</v>
      </c>
      <c r="Q158" s="26">
        <f t="shared" si="148"/>
        <v>267155.33130482532</v>
      </c>
      <c r="R158" s="26">
        <f t="shared" si="148"/>
        <v>311315.1445992784</v>
      </c>
      <c r="S158" s="26">
        <f t="shared" si="148"/>
        <v>367336.50620637601</v>
      </c>
      <c r="T158" s="26">
        <f t="shared" si="148"/>
        <v>412543.97382737324</v>
      </c>
      <c r="U158" s="26">
        <f t="shared" si="148"/>
        <v>463889.41035229765</v>
      </c>
      <c r="V158" s="26">
        <f t="shared" si="148"/>
        <v>513897.63166821358</v>
      </c>
      <c r="W158" s="26">
        <f t="shared" si="148"/>
        <v>549165.13204742188</v>
      </c>
      <c r="X158" s="26">
        <f t="shared" si="148"/>
        <v>565987.18776087184</v>
      </c>
      <c r="Y158" s="26">
        <f t="shared" si="148"/>
        <v>582083.96105126129</v>
      </c>
      <c r="Z158" s="26">
        <f t="shared" si="148"/>
        <v>598757.92392570642</v>
      </c>
      <c r="AA158" s="26">
        <f t="shared" si="148"/>
        <v>615678.53730142105</v>
      </c>
      <c r="AB158" s="26">
        <f t="shared" si="148"/>
        <v>630693.91095147247</v>
      </c>
      <c r="AC158" s="26">
        <f t="shared" si="148"/>
        <v>647135.38231882756</v>
      </c>
      <c r="AD158" s="26">
        <f t="shared" si="148"/>
        <v>662605.48619888898</v>
      </c>
      <c r="AE158" s="26">
        <f t="shared" si="148"/>
        <v>681747.97450573358</v>
      </c>
      <c r="AF158" s="26">
        <f t="shared" si="148"/>
        <v>726955.44212673081</v>
      </c>
      <c r="AG158" s="26">
        <f t="shared" si="148"/>
        <v>778300.87865165528</v>
      </c>
      <c r="AH158" s="26">
        <f t="shared" si="148"/>
        <v>828309.09996757121</v>
      </c>
      <c r="AI158" s="26">
        <f t="shared" si="148"/>
        <v>863576.60034677945</v>
      </c>
      <c r="AJ158" s="26">
        <f t="shared" si="148"/>
        <v>880398.6560602294</v>
      </c>
      <c r="AK158" s="26">
        <f t="shared" si="148"/>
        <v>896495.42935061886</v>
      </c>
      <c r="AL158" s="26">
        <f t="shared" si="148"/>
        <v>913169.39222506399</v>
      </c>
      <c r="AM158" s="26">
        <f t="shared" si="148"/>
        <v>930090.00560077862</v>
      </c>
      <c r="AN158" s="26">
        <f t="shared" si="148"/>
        <v>945105.37925083004</v>
      </c>
      <c r="AO158" s="26">
        <f t="shared" si="148"/>
        <v>961546.85061818513</v>
      </c>
      <c r="AP158" s="26">
        <f t="shared" si="148"/>
        <v>977016.95449824654</v>
      </c>
      <c r="AQ158" s="26">
        <f t="shared" si="148"/>
        <v>996159.44280509115</v>
      </c>
      <c r="AR158" s="26">
        <f t="shared" si="148"/>
        <v>1041366.9104260884</v>
      </c>
      <c r="AS158" s="26">
        <f t="shared" si="148"/>
        <v>1092712.3469510127</v>
      </c>
      <c r="AT158" s="26">
        <f t="shared" si="148"/>
        <v>1142720.5682669287</v>
      </c>
      <c r="AU158" s="26">
        <f t="shared" si="148"/>
        <v>1177988.0686461369</v>
      </c>
      <c r="AV158" s="26">
        <f t="shared" si="148"/>
        <v>1194810.1243595867</v>
      </c>
      <c r="AW158" s="26">
        <f t="shared" si="148"/>
        <v>1210906.8976499762</v>
      </c>
      <c r="AX158" s="26">
        <f t="shared" si="148"/>
        <v>1227580.8605244213</v>
      </c>
      <c r="AY158" s="26">
        <f t="shared" si="148"/>
        <v>1244501.4739001361</v>
      </c>
      <c r="AZ158" s="26">
        <f t="shared" si="148"/>
        <v>1259516.8475501875</v>
      </c>
      <c r="BA158" s="26">
        <f t="shared" si="148"/>
        <v>1275958.3189175427</v>
      </c>
      <c r="BB158" s="26">
        <f t="shared" si="148"/>
        <v>1291428.422797604</v>
      </c>
      <c r="BC158" s="26">
        <f t="shared" si="148"/>
        <v>1310570.9111044486</v>
      </c>
      <c r="BD158" s="26">
        <f t="shared" si="148"/>
        <v>1355778.3787254458</v>
      </c>
      <c r="BE158" s="26">
        <f t="shared" si="148"/>
        <v>1407123.8152503702</v>
      </c>
      <c r="BF158" s="26">
        <f t="shared" si="148"/>
        <v>1457132.0365662861</v>
      </c>
      <c r="BG158" s="26">
        <f t="shared" si="148"/>
        <v>1492399.5369454944</v>
      </c>
      <c r="BH158" s="26">
        <f t="shared" si="148"/>
        <v>1509221.5926589442</v>
      </c>
      <c r="BI158" s="26">
        <f t="shared" si="148"/>
        <v>1525318.3659493336</v>
      </c>
      <c r="BJ158" s="26">
        <f t="shared" si="148"/>
        <v>1541992.3288237788</v>
      </c>
      <c r="BK158" s="26">
        <f t="shared" si="148"/>
        <v>1558912.9421994935</v>
      </c>
      <c r="BL158" s="26">
        <f t="shared" si="148"/>
        <v>1573928.3158495449</v>
      </c>
      <c r="BM158" s="26">
        <f t="shared" si="148"/>
        <v>1590369.7872169001</v>
      </c>
      <c r="BN158" s="26">
        <f t="shared" si="148"/>
        <v>1605839.8910969615</v>
      </c>
      <c r="BO158" s="26">
        <f t="shared" si="148"/>
        <v>1624982.3794038061</v>
      </c>
      <c r="BP158" s="26">
        <f t="shared" si="148"/>
        <v>1670189.8470248033</v>
      </c>
      <c r="BQ158" s="26">
        <f t="shared" ref="BQ158:CH158" si="149">BP158+BQ157</f>
        <v>1721535.2835497276</v>
      </c>
      <c r="BR158" s="26">
        <f t="shared" si="149"/>
        <v>1771543.5048656436</v>
      </c>
      <c r="BS158" s="26">
        <f t="shared" si="149"/>
        <v>1806811.0052448518</v>
      </c>
      <c r="BT158" s="26">
        <f t="shared" si="149"/>
        <v>1823633.0609583016</v>
      </c>
      <c r="BU158" s="26">
        <f t="shared" si="149"/>
        <v>1839729.8342486911</v>
      </c>
      <c r="BV158" s="26">
        <f t="shared" si="149"/>
        <v>1856403.7971231362</v>
      </c>
      <c r="BW158" s="26">
        <f t="shared" si="149"/>
        <v>1873324.410498851</v>
      </c>
      <c r="BX158" s="26">
        <f t="shared" si="149"/>
        <v>1888339.7841489024</v>
      </c>
      <c r="BY158" s="26">
        <f t="shared" si="149"/>
        <v>1904781.2555162576</v>
      </c>
      <c r="BZ158" s="26">
        <f t="shared" si="149"/>
        <v>1920251.3593963189</v>
      </c>
      <c r="CA158" s="26">
        <f t="shared" si="149"/>
        <v>1939393.8477031635</v>
      </c>
      <c r="CB158" s="26">
        <f t="shared" si="149"/>
        <v>1984601.3153241607</v>
      </c>
      <c r="CC158" s="26">
        <f t="shared" si="149"/>
        <v>2035946.7518490851</v>
      </c>
      <c r="CD158" s="26">
        <f t="shared" si="149"/>
        <v>2085954.973165001</v>
      </c>
      <c r="CE158" s="26">
        <f t="shared" si="149"/>
        <v>2121222.4735442093</v>
      </c>
      <c r="CF158" s="26">
        <f t="shared" si="149"/>
        <v>2138044.5292576593</v>
      </c>
      <c r="CG158" s="26">
        <f t="shared" si="149"/>
        <v>2154141.302548049</v>
      </c>
      <c r="CH158" s="29">
        <f t="shared" si="149"/>
        <v>2170815.2654224942</v>
      </c>
    </row>
    <row r="159" spans="1:86" hidden="1" x14ac:dyDescent="0.25">
      <c r="A159" s="110"/>
      <c r="B159" s="110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86" ht="15.75" hidden="1" thickBot="1" x14ac:dyDescent="0.3">
      <c r="A160" s="110"/>
      <c r="B160" s="110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86" ht="16.5" hidden="1" thickBot="1" x14ac:dyDescent="0.3">
      <c r="A161" s="605" t="s">
        <v>128</v>
      </c>
      <c r="B161" s="271" t="s">
        <v>143</v>
      </c>
      <c r="C161" s="162">
        <f>C$4</f>
        <v>45292</v>
      </c>
      <c r="D161" s="162">
        <f t="shared" ref="D161:BO161" si="150">D$4</f>
        <v>45323</v>
      </c>
      <c r="E161" s="162">
        <f t="shared" si="150"/>
        <v>45352</v>
      </c>
      <c r="F161" s="162">
        <f t="shared" si="150"/>
        <v>45383</v>
      </c>
      <c r="G161" s="162">
        <f t="shared" si="150"/>
        <v>45413</v>
      </c>
      <c r="H161" s="162">
        <f t="shared" si="150"/>
        <v>45444</v>
      </c>
      <c r="I161" s="162">
        <f t="shared" si="150"/>
        <v>45474</v>
      </c>
      <c r="J161" s="162">
        <f t="shared" si="150"/>
        <v>45505</v>
      </c>
      <c r="K161" s="162">
        <f t="shared" si="150"/>
        <v>45536</v>
      </c>
      <c r="L161" s="162">
        <f t="shared" si="150"/>
        <v>45566</v>
      </c>
      <c r="M161" s="162">
        <f t="shared" si="150"/>
        <v>45597</v>
      </c>
      <c r="N161" s="162">
        <f t="shared" si="150"/>
        <v>45627</v>
      </c>
      <c r="O161" s="162">
        <f t="shared" si="150"/>
        <v>45658</v>
      </c>
      <c r="P161" s="162">
        <f t="shared" si="150"/>
        <v>45689</v>
      </c>
      <c r="Q161" s="162">
        <f t="shared" si="150"/>
        <v>45717</v>
      </c>
      <c r="R161" s="162">
        <f t="shared" si="150"/>
        <v>45748</v>
      </c>
      <c r="S161" s="162">
        <f t="shared" si="150"/>
        <v>45778</v>
      </c>
      <c r="T161" s="162">
        <f t="shared" si="150"/>
        <v>45809</v>
      </c>
      <c r="U161" s="162">
        <f t="shared" si="150"/>
        <v>45839</v>
      </c>
      <c r="V161" s="162">
        <f t="shared" si="150"/>
        <v>45870</v>
      </c>
      <c r="W161" s="162">
        <f t="shared" si="150"/>
        <v>45901</v>
      </c>
      <c r="X161" s="162">
        <f t="shared" si="150"/>
        <v>45931</v>
      </c>
      <c r="Y161" s="162">
        <f t="shared" si="150"/>
        <v>45962</v>
      </c>
      <c r="Z161" s="162">
        <f t="shared" si="150"/>
        <v>45992</v>
      </c>
      <c r="AA161" s="162">
        <f t="shared" si="150"/>
        <v>46023</v>
      </c>
      <c r="AB161" s="162">
        <f t="shared" si="150"/>
        <v>46054</v>
      </c>
      <c r="AC161" s="162">
        <f t="shared" si="150"/>
        <v>46082</v>
      </c>
      <c r="AD161" s="162">
        <f t="shared" si="150"/>
        <v>46113</v>
      </c>
      <c r="AE161" s="162">
        <f t="shared" si="150"/>
        <v>46143</v>
      </c>
      <c r="AF161" s="162">
        <f t="shared" si="150"/>
        <v>46174</v>
      </c>
      <c r="AG161" s="162">
        <f t="shared" si="150"/>
        <v>46204</v>
      </c>
      <c r="AH161" s="162">
        <f t="shared" si="150"/>
        <v>46235</v>
      </c>
      <c r="AI161" s="162">
        <f t="shared" si="150"/>
        <v>46266</v>
      </c>
      <c r="AJ161" s="162">
        <f t="shared" si="150"/>
        <v>46296</v>
      </c>
      <c r="AK161" s="162">
        <f t="shared" si="150"/>
        <v>46327</v>
      </c>
      <c r="AL161" s="162">
        <f t="shared" si="150"/>
        <v>46357</v>
      </c>
      <c r="AM161" s="162">
        <f t="shared" si="150"/>
        <v>46388</v>
      </c>
      <c r="AN161" s="162">
        <f t="shared" si="150"/>
        <v>46419</v>
      </c>
      <c r="AO161" s="162">
        <f t="shared" si="150"/>
        <v>46447</v>
      </c>
      <c r="AP161" s="162">
        <f t="shared" si="150"/>
        <v>46478</v>
      </c>
      <c r="AQ161" s="162">
        <f t="shared" si="150"/>
        <v>46508</v>
      </c>
      <c r="AR161" s="162">
        <f t="shared" si="150"/>
        <v>46539</v>
      </c>
      <c r="AS161" s="162">
        <f t="shared" si="150"/>
        <v>46569</v>
      </c>
      <c r="AT161" s="162">
        <f t="shared" si="150"/>
        <v>46600</v>
      </c>
      <c r="AU161" s="162">
        <f t="shared" si="150"/>
        <v>46631</v>
      </c>
      <c r="AV161" s="162">
        <f t="shared" si="150"/>
        <v>46661</v>
      </c>
      <c r="AW161" s="162">
        <f t="shared" si="150"/>
        <v>46692</v>
      </c>
      <c r="AX161" s="162">
        <f t="shared" si="150"/>
        <v>46722</v>
      </c>
      <c r="AY161" s="162">
        <f t="shared" si="150"/>
        <v>46753</v>
      </c>
      <c r="AZ161" s="162">
        <f t="shared" si="150"/>
        <v>46784</v>
      </c>
      <c r="BA161" s="162">
        <f t="shared" si="150"/>
        <v>46813</v>
      </c>
      <c r="BB161" s="162">
        <f t="shared" si="150"/>
        <v>46844</v>
      </c>
      <c r="BC161" s="162">
        <f t="shared" si="150"/>
        <v>46874</v>
      </c>
      <c r="BD161" s="162">
        <f t="shared" si="150"/>
        <v>46905</v>
      </c>
      <c r="BE161" s="162">
        <f t="shared" si="150"/>
        <v>46935</v>
      </c>
      <c r="BF161" s="162">
        <f t="shared" si="150"/>
        <v>46966</v>
      </c>
      <c r="BG161" s="162">
        <f t="shared" si="150"/>
        <v>46997</v>
      </c>
      <c r="BH161" s="162">
        <f t="shared" si="150"/>
        <v>47027</v>
      </c>
      <c r="BI161" s="162">
        <f t="shared" si="150"/>
        <v>47058</v>
      </c>
      <c r="BJ161" s="162">
        <f t="shared" si="150"/>
        <v>47088</v>
      </c>
      <c r="BK161" s="162">
        <f t="shared" si="150"/>
        <v>47119</v>
      </c>
      <c r="BL161" s="162">
        <f t="shared" si="150"/>
        <v>47150</v>
      </c>
      <c r="BM161" s="162">
        <f t="shared" si="150"/>
        <v>47178</v>
      </c>
      <c r="BN161" s="162">
        <f t="shared" si="150"/>
        <v>47209</v>
      </c>
      <c r="BO161" s="162">
        <f t="shared" si="150"/>
        <v>47239</v>
      </c>
      <c r="BP161" s="162">
        <f t="shared" ref="BP161:CH161" si="151">BP$4</f>
        <v>47270</v>
      </c>
      <c r="BQ161" s="162">
        <f t="shared" si="151"/>
        <v>47300</v>
      </c>
      <c r="BR161" s="162">
        <f t="shared" si="151"/>
        <v>47331</v>
      </c>
      <c r="BS161" s="162">
        <f t="shared" si="151"/>
        <v>47362</v>
      </c>
      <c r="BT161" s="162">
        <f t="shared" si="151"/>
        <v>47392</v>
      </c>
      <c r="BU161" s="162">
        <f t="shared" si="151"/>
        <v>47423</v>
      </c>
      <c r="BV161" s="162">
        <f t="shared" si="151"/>
        <v>47453</v>
      </c>
      <c r="BW161" s="162">
        <f t="shared" si="151"/>
        <v>47484</v>
      </c>
      <c r="BX161" s="162">
        <f t="shared" si="151"/>
        <v>47515</v>
      </c>
      <c r="BY161" s="162">
        <f t="shared" si="151"/>
        <v>47543</v>
      </c>
      <c r="BZ161" s="162">
        <f t="shared" si="151"/>
        <v>47574</v>
      </c>
      <c r="CA161" s="162">
        <f t="shared" si="151"/>
        <v>47604</v>
      </c>
      <c r="CB161" s="162">
        <f t="shared" si="151"/>
        <v>47635</v>
      </c>
      <c r="CC161" s="162">
        <f t="shared" si="151"/>
        <v>47665</v>
      </c>
      <c r="CD161" s="162">
        <f t="shared" si="151"/>
        <v>47696</v>
      </c>
      <c r="CE161" s="162">
        <f t="shared" si="151"/>
        <v>47727</v>
      </c>
      <c r="CF161" s="162">
        <f t="shared" si="151"/>
        <v>47757</v>
      </c>
      <c r="CG161" s="162">
        <f t="shared" si="151"/>
        <v>47788</v>
      </c>
      <c r="CH161" s="163">
        <f t="shared" si="151"/>
        <v>47818</v>
      </c>
    </row>
    <row r="162" spans="1:86" hidden="1" x14ac:dyDescent="0.25">
      <c r="A162" s="606"/>
      <c r="B162" s="270" t="s">
        <v>20</v>
      </c>
      <c r="C162" s="25">
        <f>IF(C23=0,0,((C5*0.5)-C41)*C78*C127*C$2)</f>
        <v>0</v>
      </c>
      <c r="D162" s="25">
        <f>IF(D23=0,0,((D5*0.5)+C23-D41)*D78*D127*D$2)</f>
        <v>0</v>
      </c>
      <c r="E162" s="25">
        <f t="shared" ref="E162:BP163" si="152">IF(E23=0,0,((E5*0.5)+D23-E41)*E78*E127*E$2)</f>
        <v>0</v>
      </c>
      <c r="F162" s="25">
        <f t="shared" si="152"/>
        <v>0</v>
      </c>
      <c r="G162" s="25">
        <f t="shared" si="152"/>
        <v>0</v>
      </c>
      <c r="H162" s="25">
        <f t="shared" si="152"/>
        <v>63.05978369027634</v>
      </c>
      <c r="I162" s="25">
        <f t="shared" si="152"/>
        <v>116.05575303702047</v>
      </c>
      <c r="J162" s="25">
        <f t="shared" si="152"/>
        <v>161.4465105066777</v>
      </c>
      <c r="K162" s="25">
        <f t="shared" si="152"/>
        <v>270.49975303414749</v>
      </c>
      <c r="L162" s="25">
        <f t="shared" si="152"/>
        <v>125.67441945788606</v>
      </c>
      <c r="M162" s="25">
        <f t="shared" si="152"/>
        <v>126.74565020260187</v>
      </c>
      <c r="N162" s="25">
        <f t="shared" si="152"/>
        <v>131.55082781452253</v>
      </c>
      <c r="O162" s="25">
        <f t="shared" si="152"/>
        <v>191.20848480005975</v>
      </c>
      <c r="P162" s="25">
        <f t="shared" si="152"/>
        <v>180.7454185057137</v>
      </c>
      <c r="Q162" s="25">
        <f t="shared" si="152"/>
        <v>204.40749427643692</v>
      </c>
      <c r="R162" s="25">
        <f t="shared" si="152"/>
        <v>200.46981617292022</v>
      </c>
      <c r="S162" s="25">
        <f t="shared" si="152"/>
        <v>265.32807327288293</v>
      </c>
      <c r="T162" s="25">
        <f t="shared" si="152"/>
        <v>79.223058393571634</v>
      </c>
      <c r="U162" s="25">
        <f t="shared" si="152"/>
        <v>76.45007051834898</v>
      </c>
      <c r="V162" s="25">
        <f t="shared" si="152"/>
        <v>78.299076902677243</v>
      </c>
      <c r="W162" s="25">
        <f t="shared" si="152"/>
        <v>75.476499757850505</v>
      </c>
      <c r="X162" s="25">
        <f t="shared" si="152"/>
        <v>27.008277896755587</v>
      </c>
      <c r="Y162" s="25">
        <f t="shared" si="152"/>
        <v>27.496490714754053</v>
      </c>
      <c r="Z162" s="25">
        <f t="shared" si="152"/>
        <v>19.303046479255293</v>
      </c>
      <c r="AA162" s="25">
        <f t="shared" si="152"/>
        <v>20.796231574732381</v>
      </c>
      <c r="AB162" s="25">
        <f t="shared" si="152"/>
        <v>19.93353422644882</v>
      </c>
      <c r="AC162" s="25">
        <f t="shared" si="152"/>
        <v>23.559253497045127</v>
      </c>
      <c r="AD162" s="25">
        <f t="shared" si="152"/>
        <v>22.471455128574615</v>
      </c>
      <c r="AE162" s="25">
        <f t="shared" si="152"/>
        <v>28.601910642278121</v>
      </c>
      <c r="AF162" s="25">
        <f t="shared" si="152"/>
        <v>79.223058393571634</v>
      </c>
      <c r="AG162" s="25">
        <f t="shared" si="152"/>
        <v>76.45007051834898</v>
      </c>
      <c r="AH162" s="25">
        <f t="shared" si="152"/>
        <v>78.299076902677243</v>
      </c>
      <c r="AI162" s="25">
        <f t="shared" si="152"/>
        <v>75.476499757850505</v>
      </c>
      <c r="AJ162" s="25">
        <f t="shared" si="152"/>
        <v>27.008277896755587</v>
      </c>
      <c r="AK162" s="25">
        <f t="shared" si="152"/>
        <v>27.496490714754053</v>
      </c>
      <c r="AL162" s="25">
        <f t="shared" si="152"/>
        <v>19.303046479255293</v>
      </c>
      <c r="AM162" s="25">
        <f t="shared" si="152"/>
        <v>20.796231574732381</v>
      </c>
      <c r="AN162" s="25">
        <f t="shared" si="152"/>
        <v>19.93353422644882</v>
      </c>
      <c r="AO162" s="25">
        <f t="shared" si="152"/>
        <v>23.559253497045127</v>
      </c>
      <c r="AP162" s="25">
        <f t="shared" si="152"/>
        <v>22.471455128574615</v>
      </c>
      <c r="AQ162" s="25">
        <f t="shared" si="152"/>
        <v>28.601910642278121</v>
      </c>
      <c r="AR162" s="25">
        <f t="shared" si="152"/>
        <v>79.223058393571634</v>
      </c>
      <c r="AS162" s="25">
        <f t="shared" si="152"/>
        <v>76.45007051834898</v>
      </c>
      <c r="AT162" s="25">
        <f t="shared" si="152"/>
        <v>78.299076902677243</v>
      </c>
      <c r="AU162" s="25">
        <f t="shared" si="152"/>
        <v>75.476499757850505</v>
      </c>
      <c r="AV162" s="25">
        <f t="shared" si="152"/>
        <v>27.008277896755587</v>
      </c>
      <c r="AW162" s="25">
        <f t="shared" si="152"/>
        <v>27.496490714754053</v>
      </c>
      <c r="AX162" s="25">
        <f t="shared" si="152"/>
        <v>19.303046479255293</v>
      </c>
      <c r="AY162" s="25">
        <f t="shared" si="152"/>
        <v>20.796231574732381</v>
      </c>
      <c r="AZ162" s="25">
        <f t="shared" si="152"/>
        <v>19.93353422644882</v>
      </c>
      <c r="BA162" s="25">
        <f t="shared" si="152"/>
        <v>23.559253497045127</v>
      </c>
      <c r="BB162" s="25">
        <f t="shared" si="152"/>
        <v>22.471455128574615</v>
      </c>
      <c r="BC162" s="25">
        <f t="shared" si="152"/>
        <v>28.601910642278121</v>
      </c>
      <c r="BD162" s="25">
        <f t="shared" si="152"/>
        <v>79.223058393571634</v>
      </c>
      <c r="BE162" s="25">
        <f t="shared" si="152"/>
        <v>76.45007051834898</v>
      </c>
      <c r="BF162" s="25">
        <f t="shared" si="152"/>
        <v>78.299076902677243</v>
      </c>
      <c r="BG162" s="25">
        <f t="shared" si="152"/>
        <v>75.476499757850505</v>
      </c>
      <c r="BH162" s="25">
        <f t="shared" si="152"/>
        <v>27.008277896755587</v>
      </c>
      <c r="BI162" s="25">
        <f t="shared" si="152"/>
        <v>27.496490714754053</v>
      </c>
      <c r="BJ162" s="25">
        <f t="shared" si="152"/>
        <v>19.303046479255293</v>
      </c>
      <c r="BK162" s="25">
        <f t="shared" si="152"/>
        <v>20.796231574732381</v>
      </c>
      <c r="BL162" s="25">
        <f t="shared" si="152"/>
        <v>19.93353422644882</v>
      </c>
      <c r="BM162" s="25">
        <f t="shared" si="152"/>
        <v>23.559253497045127</v>
      </c>
      <c r="BN162" s="25">
        <f t="shared" si="152"/>
        <v>22.471455128574615</v>
      </c>
      <c r="BO162" s="25">
        <f t="shared" si="152"/>
        <v>28.601910642278121</v>
      </c>
      <c r="BP162" s="25">
        <f t="shared" si="152"/>
        <v>79.223058393571634</v>
      </c>
      <c r="BQ162" s="25">
        <f t="shared" ref="BQ162:CH166" si="153">IF(BQ23=0,0,((BQ5*0.5)+BP23-BQ41)*BQ78*BQ127*BQ$2)</f>
        <v>76.45007051834898</v>
      </c>
      <c r="BR162" s="25">
        <f t="shared" si="153"/>
        <v>78.299076902677243</v>
      </c>
      <c r="BS162" s="25">
        <f t="shared" si="153"/>
        <v>75.476499757850505</v>
      </c>
      <c r="BT162" s="25">
        <f t="shared" si="153"/>
        <v>27.008277896755587</v>
      </c>
      <c r="BU162" s="25">
        <f t="shared" si="153"/>
        <v>27.496490714754053</v>
      </c>
      <c r="BV162" s="25">
        <f t="shared" si="153"/>
        <v>19.303046479255293</v>
      </c>
      <c r="BW162" s="25">
        <f t="shared" si="153"/>
        <v>20.796231574732381</v>
      </c>
      <c r="BX162" s="25">
        <f t="shared" si="153"/>
        <v>19.93353422644882</v>
      </c>
      <c r="BY162" s="25">
        <f t="shared" si="153"/>
        <v>23.559253497045127</v>
      </c>
      <c r="BZ162" s="25">
        <f t="shared" si="153"/>
        <v>22.471455128574615</v>
      </c>
      <c r="CA162" s="25">
        <f t="shared" si="153"/>
        <v>28.601910642278121</v>
      </c>
      <c r="CB162" s="25">
        <f t="shared" si="153"/>
        <v>79.223058393571634</v>
      </c>
      <c r="CC162" s="25">
        <f t="shared" si="153"/>
        <v>76.45007051834898</v>
      </c>
      <c r="CD162" s="25">
        <f t="shared" si="153"/>
        <v>78.299076902677243</v>
      </c>
      <c r="CE162" s="25">
        <f t="shared" si="153"/>
        <v>75.476499757850505</v>
      </c>
      <c r="CF162" s="25">
        <f t="shared" si="153"/>
        <v>27.008277896755587</v>
      </c>
      <c r="CG162" s="25">
        <f t="shared" si="153"/>
        <v>27.496490714754053</v>
      </c>
      <c r="CH162" s="28">
        <f t="shared" si="153"/>
        <v>19.303046479255293</v>
      </c>
    </row>
    <row r="163" spans="1:86" hidden="1" x14ac:dyDescent="0.25">
      <c r="A163" s="606"/>
      <c r="B163" s="270" t="s">
        <v>0</v>
      </c>
      <c r="C163" s="25">
        <f t="shared" ref="C163:C174" si="154">IF(C24=0,0,((C6*0.5)-C42)*C79*C128*C$2)</f>
        <v>0</v>
      </c>
      <c r="D163" s="25">
        <f t="shared" ref="D163:S174" si="155">IF(D24=0,0,((D6*0.5)+C24-D42)*D79*D128*D$2)</f>
        <v>0</v>
      </c>
      <c r="E163" s="25">
        <f t="shared" si="155"/>
        <v>0</v>
      </c>
      <c r="F163" s="25">
        <f t="shared" si="155"/>
        <v>0</v>
      </c>
      <c r="G163" s="25">
        <f t="shared" si="155"/>
        <v>0</v>
      </c>
      <c r="H163" s="25">
        <f t="shared" si="155"/>
        <v>0</v>
      </c>
      <c r="I163" s="25">
        <f t="shared" si="155"/>
        <v>0</v>
      </c>
      <c r="J163" s="25">
        <f t="shared" si="155"/>
        <v>0</v>
      </c>
      <c r="K163" s="25">
        <f t="shared" si="155"/>
        <v>0</v>
      </c>
      <c r="L163" s="25">
        <f t="shared" si="155"/>
        <v>0</v>
      </c>
      <c r="M163" s="25">
        <f t="shared" si="155"/>
        <v>0</v>
      </c>
      <c r="N163" s="25">
        <f t="shared" si="155"/>
        <v>0</v>
      </c>
      <c r="O163" s="25">
        <f t="shared" si="155"/>
        <v>0</v>
      </c>
      <c r="P163" s="25">
        <f t="shared" si="155"/>
        <v>0</v>
      </c>
      <c r="Q163" s="25">
        <f t="shared" si="155"/>
        <v>0</v>
      </c>
      <c r="R163" s="25">
        <f t="shared" si="155"/>
        <v>0</v>
      </c>
      <c r="S163" s="25">
        <f t="shared" si="155"/>
        <v>0</v>
      </c>
      <c r="T163" s="25">
        <f t="shared" si="152"/>
        <v>0</v>
      </c>
      <c r="U163" s="25">
        <f t="shared" si="152"/>
        <v>0</v>
      </c>
      <c r="V163" s="25">
        <f t="shared" si="152"/>
        <v>0</v>
      </c>
      <c r="W163" s="25">
        <f t="shared" si="152"/>
        <v>0</v>
      </c>
      <c r="X163" s="25">
        <f t="shared" si="152"/>
        <v>0</v>
      </c>
      <c r="Y163" s="25">
        <f t="shared" si="152"/>
        <v>0</v>
      </c>
      <c r="Z163" s="25">
        <f t="shared" si="152"/>
        <v>0</v>
      </c>
      <c r="AA163" s="25">
        <f t="shared" si="152"/>
        <v>0</v>
      </c>
      <c r="AB163" s="25">
        <f t="shared" si="152"/>
        <v>0</v>
      </c>
      <c r="AC163" s="25">
        <f t="shared" si="152"/>
        <v>0</v>
      </c>
      <c r="AD163" s="25">
        <f t="shared" si="152"/>
        <v>0</v>
      </c>
      <c r="AE163" s="25">
        <f t="shared" si="152"/>
        <v>0</v>
      </c>
      <c r="AF163" s="25">
        <f t="shared" si="152"/>
        <v>0</v>
      </c>
      <c r="AG163" s="25">
        <f t="shared" si="152"/>
        <v>0</v>
      </c>
      <c r="AH163" s="25">
        <f t="shared" si="152"/>
        <v>0</v>
      </c>
      <c r="AI163" s="25">
        <f t="shared" si="152"/>
        <v>0</v>
      </c>
      <c r="AJ163" s="25">
        <f t="shared" si="152"/>
        <v>0</v>
      </c>
      <c r="AK163" s="25">
        <f t="shared" si="152"/>
        <v>0</v>
      </c>
      <c r="AL163" s="25">
        <f t="shared" si="152"/>
        <v>0</v>
      </c>
      <c r="AM163" s="25">
        <f t="shared" si="152"/>
        <v>0</v>
      </c>
      <c r="AN163" s="25">
        <f t="shared" si="152"/>
        <v>0</v>
      </c>
      <c r="AO163" s="25">
        <f t="shared" si="152"/>
        <v>0</v>
      </c>
      <c r="AP163" s="25">
        <f t="shared" si="152"/>
        <v>0</v>
      </c>
      <c r="AQ163" s="25">
        <f t="shared" si="152"/>
        <v>0</v>
      </c>
      <c r="AR163" s="25">
        <f t="shared" si="152"/>
        <v>0</v>
      </c>
      <c r="AS163" s="25">
        <f t="shared" si="152"/>
        <v>0</v>
      </c>
      <c r="AT163" s="25">
        <f t="shared" si="152"/>
        <v>0</v>
      </c>
      <c r="AU163" s="25">
        <f t="shared" si="152"/>
        <v>0</v>
      </c>
      <c r="AV163" s="25">
        <f t="shared" si="152"/>
        <v>0</v>
      </c>
      <c r="AW163" s="25">
        <f t="shared" si="152"/>
        <v>0</v>
      </c>
      <c r="AX163" s="25">
        <f t="shared" si="152"/>
        <v>0</v>
      </c>
      <c r="AY163" s="25">
        <f t="shared" si="152"/>
        <v>0</v>
      </c>
      <c r="AZ163" s="25">
        <f t="shared" si="152"/>
        <v>0</v>
      </c>
      <c r="BA163" s="25">
        <f t="shared" si="152"/>
        <v>0</v>
      </c>
      <c r="BB163" s="25">
        <f t="shared" si="152"/>
        <v>0</v>
      </c>
      <c r="BC163" s="25">
        <f t="shared" si="152"/>
        <v>0</v>
      </c>
      <c r="BD163" s="25">
        <f t="shared" si="152"/>
        <v>0</v>
      </c>
      <c r="BE163" s="25">
        <f t="shared" si="152"/>
        <v>0</v>
      </c>
      <c r="BF163" s="25">
        <f t="shared" si="152"/>
        <v>0</v>
      </c>
      <c r="BG163" s="25">
        <f t="shared" si="152"/>
        <v>0</v>
      </c>
      <c r="BH163" s="25">
        <f t="shared" si="152"/>
        <v>0</v>
      </c>
      <c r="BI163" s="25">
        <f t="shared" si="152"/>
        <v>0</v>
      </c>
      <c r="BJ163" s="25">
        <f t="shared" si="152"/>
        <v>0</v>
      </c>
      <c r="BK163" s="25">
        <f t="shared" si="152"/>
        <v>0</v>
      </c>
      <c r="BL163" s="25">
        <f t="shared" si="152"/>
        <v>0</v>
      </c>
      <c r="BM163" s="25">
        <f t="shared" si="152"/>
        <v>0</v>
      </c>
      <c r="BN163" s="25">
        <f t="shared" si="152"/>
        <v>0</v>
      </c>
      <c r="BO163" s="25">
        <f t="shared" si="152"/>
        <v>0</v>
      </c>
      <c r="BP163" s="25">
        <f t="shared" si="152"/>
        <v>0</v>
      </c>
      <c r="BQ163" s="25">
        <f t="shared" si="153"/>
        <v>0</v>
      </c>
      <c r="BR163" s="25">
        <f t="shared" si="153"/>
        <v>0</v>
      </c>
      <c r="BS163" s="25">
        <f t="shared" si="153"/>
        <v>0</v>
      </c>
      <c r="BT163" s="25">
        <f t="shared" si="153"/>
        <v>0</v>
      </c>
      <c r="BU163" s="25">
        <f t="shared" si="153"/>
        <v>0</v>
      </c>
      <c r="BV163" s="25">
        <f t="shared" si="153"/>
        <v>0</v>
      </c>
      <c r="BW163" s="25">
        <f t="shared" si="153"/>
        <v>0</v>
      </c>
      <c r="BX163" s="25">
        <f t="shared" si="153"/>
        <v>0</v>
      </c>
      <c r="BY163" s="25">
        <f t="shared" si="153"/>
        <v>0</v>
      </c>
      <c r="BZ163" s="25">
        <f t="shared" si="153"/>
        <v>0</v>
      </c>
      <c r="CA163" s="25">
        <f t="shared" si="153"/>
        <v>0</v>
      </c>
      <c r="CB163" s="25">
        <f t="shared" si="153"/>
        <v>0</v>
      </c>
      <c r="CC163" s="25">
        <f t="shared" si="153"/>
        <v>0</v>
      </c>
      <c r="CD163" s="25">
        <f t="shared" si="153"/>
        <v>0</v>
      </c>
      <c r="CE163" s="25">
        <f t="shared" si="153"/>
        <v>0</v>
      </c>
      <c r="CF163" s="25">
        <f t="shared" si="153"/>
        <v>0</v>
      </c>
      <c r="CG163" s="25">
        <f t="shared" si="153"/>
        <v>0</v>
      </c>
      <c r="CH163" s="28">
        <f t="shared" si="153"/>
        <v>0</v>
      </c>
    </row>
    <row r="164" spans="1:86" hidden="1" x14ac:dyDescent="0.25">
      <c r="A164" s="606"/>
      <c r="B164" s="270" t="s">
        <v>21</v>
      </c>
      <c r="C164" s="25">
        <f t="shared" si="154"/>
        <v>0</v>
      </c>
      <c r="D164" s="25">
        <f t="shared" si="155"/>
        <v>0</v>
      </c>
      <c r="E164" s="25">
        <f t="shared" ref="E164:BP167" si="156">IF(E25=0,0,((E7*0.5)+D25-E43)*E80*E129*E$2)</f>
        <v>0</v>
      </c>
      <c r="F164" s="25">
        <f t="shared" si="156"/>
        <v>0</v>
      </c>
      <c r="G164" s="25">
        <f t="shared" si="156"/>
        <v>0</v>
      </c>
      <c r="H164" s="25">
        <f t="shared" si="156"/>
        <v>0</v>
      </c>
      <c r="I164" s="25">
        <f t="shared" si="156"/>
        <v>0</v>
      </c>
      <c r="J164" s="25">
        <f t="shared" si="156"/>
        <v>0</v>
      </c>
      <c r="K164" s="25">
        <f t="shared" si="156"/>
        <v>0</v>
      </c>
      <c r="L164" s="25">
        <f t="shared" si="156"/>
        <v>0</v>
      </c>
      <c r="M164" s="25">
        <f t="shared" si="156"/>
        <v>0</v>
      </c>
      <c r="N164" s="25">
        <f t="shared" si="156"/>
        <v>0</v>
      </c>
      <c r="O164" s="25">
        <f t="shared" si="156"/>
        <v>0</v>
      </c>
      <c r="P164" s="25">
        <f t="shared" si="156"/>
        <v>0</v>
      </c>
      <c r="Q164" s="25">
        <f t="shared" si="156"/>
        <v>0</v>
      </c>
      <c r="R164" s="25">
        <f t="shared" si="156"/>
        <v>0</v>
      </c>
      <c r="S164" s="25">
        <f t="shared" si="156"/>
        <v>0</v>
      </c>
      <c r="T164" s="25">
        <f t="shared" si="156"/>
        <v>0</v>
      </c>
      <c r="U164" s="25">
        <f t="shared" si="156"/>
        <v>0</v>
      </c>
      <c r="V164" s="25">
        <f t="shared" si="156"/>
        <v>0</v>
      </c>
      <c r="W164" s="25">
        <f t="shared" si="156"/>
        <v>0</v>
      </c>
      <c r="X164" s="25">
        <f t="shared" si="156"/>
        <v>0</v>
      </c>
      <c r="Y164" s="25">
        <f t="shared" si="156"/>
        <v>0</v>
      </c>
      <c r="Z164" s="25">
        <f t="shared" si="156"/>
        <v>0</v>
      </c>
      <c r="AA164" s="25">
        <f t="shared" si="156"/>
        <v>0</v>
      </c>
      <c r="AB164" s="25">
        <f t="shared" si="156"/>
        <v>0</v>
      </c>
      <c r="AC164" s="25">
        <f t="shared" si="156"/>
        <v>0</v>
      </c>
      <c r="AD164" s="25">
        <f t="shared" si="156"/>
        <v>0</v>
      </c>
      <c r="AE164" s="25">
        <f t="shared" si="156"/>
        <v>0</v>
      </c>
      <c r="AF164" s="25">
        <f t="shared" si="156"/>
        <v>0</v>
      </c>
      <c r="AG164" s="25">
        <f t="shared" si="156"/>
        <v>0</v>
      </c>
      <c r="AH164" s="25">
        <f t="shared" si="156"/>
        <v>0</v>
      </c>
      <c r="AI164" s="25">
        <f t="shared" si="156"/>
        <v>0</v>
      </c>
      <c r="AJ164" s="25">
        <f t="shared" si="156"/>
        <v>0</v>
      </c>
      <c r="AK164" s="25">
        <f t="shared" si="156"/>
        <v>0</v>
      </c>
      <c r="AL164" s="25">
        <f t="shared" si="156"/>
        <v>0</v>
      </c>
      <c r="AM164" s="25">
        <f t="shared" si="156"/>
        <v>0</v>
      </c>
      <c r="AN164" s="25">
        <f t="shared" si="156"/>
        <v>0</v>
      </c>
      <c r="AO164" s="25">
        <f t="shared" si="156"/>
        <v>0</v>
      </c>
      <c r="AP164" s="25">
        <f t="shared" si="156"/>
        <v>0</v>
      </c>
      <c r="AQ164" s="25">
        <f t="shared" si="156"/>
        <v>0</v>
      </c>
      <c r="AR164" s="25">
        <f t="shared" si="156"/>
        <v>0</v>
      </c>
      <c r="AS164" s="25">
        <f t="shared" si="156"/>
        <v>0</v>
      </c>
      <c r="AT164" s="25">
        <f t="shared" si="156"/>
        <v>0</v>
      </c>
      <c r="AU164" s="25">
        <f t="shared" si="156"/>
        <v>0</v>
      </c>
      <c r="AV164" s="25">
        <f t="shared" si="156"/>
        <v>0</v>
      </c>
      <c r="AW164" s="25">
        <f t="shared" si="156"/>
        <v>0</v>
      </c>
      <c r="AX164" s="25">
        <f t="shared" si="156"/>
        <v>0</v>
      </c>
      <c r="AY164" s="25">
        <f t="shared" si="156"/>
        <v>0</v>
      </c>
      <c r="AZ164" s="25">
        <f t="shared" si="156"/>
        <v>0</v>
      </c>
      <c r="BA164" s="25">
        <f t="shared" si="156"/>
        <v>0</v>
      </c>
      <c r="BB164" s="25">
        <f t="shared" si="156"/>
        <v>0</v>
      </c>
      <c r="BC164" s="25">
        <f t="shared" si="156"/>
        <v>0</v>
      </c>
      <c r="BD164" s="25">
        <f t="shared" si="156"/>
        <v>0</v>
      </c>
      <c r="BE164" s="25">
        <f t="shared" si="156"/>
        <v>0</v>
      </c>
      <c r="BF164" s="25">
        <f t="shared" si="156"/>
        <v>0</v>
      </c>
      <c r="BG164" s="25">
        <f t="shared" si="156"/>
        <v>0</v>
      </c>
      <c r="BH164" s="25">
        <f t="shared" si="156"/>
        <v>0</v>
      </c>
      <c r="BI164" s="25">
        <f t="shared" si="156"/>
        <v>0</v>
      </c>
      <c r="BJ164" s="25">
        <f t="shared" si="156"/>
        <v>0</v>
      </c>
      <c r="BK164" s="25">
        <f t="shared" si="156"/>
        <v>0</v>
      </c>
      <c r="BL164" s="25">
        <f t="shared" si="156"/>
        <v>0</v>
      </c>
      <c r="BM164" s="25">
        <f t="shared" si="156"/>
        <v>0</v>
      </c>
      <c r="BN164" s="25">
        <f t="shared" si="156"/>
        <v>0</v>
      </c>
      <c r="BO164" s="25">
        <f t="shared" si="156"/>
        <v>0</v>
      </c>
      <c r="BP164" s="25">
        <f t="shared" si="156"/>
        <v>0</v>
      </c>
      <c r="BQ164" s="25">
        <f t="shared" si="153"/>
        <v>0</v>
      </c>
      <c r="BR164" s="25">
        <f t="shared" si="153"/>
        <v>0</v>
      </c>
      <c r="BS164" s="25">
        <f t="shared" si="153"/>
        <v>0</v>
      </c>
      <c r="BT164" s="25">
        <f t="shared" si="153"/>
        <v>0</v>
      </c>
      <c r="BU164" s="25">
        <f t="shared" si="153"/>
        <v>0</v>
      </c>
      <c r="BV164" s="25">
        <f t="shared" si="153"/>
        <v>0</v>
      </c>
      <c r="BW164" s="25">
        <f t="shared" si="153"/>
        <v>0</v>
      </c>
      <c r="BX164" s="25">
        <f t="shared" si="153"/>
        <v>0</v>
      </c>
      <c r="BY164" s="25">
        <f t="shared" si="153"/>
        <v>0</v>
      </c>
      <c r="BZ164" s="25">
        <f t="shared" si="153"/>
        <v>0</v>
      </c>
      <c r="CA164" s="25">
        <f t="shared" si="153"/>
        <v>0</v>
      </c>
      <c r="CB164" s="25">
        <f t="shared" si="153"/>
        <v>0</v>
      </c>
      <c r="CC164" s="25">
        <f t="shared" si="153"/>
        <v>0</v>
      </c>
      <c r="CD164" s="25">
        <f t="shared" si="153"/>
        <v>0</v>
      </c>
      <c r="CE164" s="25">
        <f t="shared" si="153"/>
        <v>0</v>
      </c>
      <c r="CF164" s="25">
        <f t="shared" si="153"/>
        <v>0</v>
      </c>
      <c r="CG164" s="25">
        <f t="shared" si="153"/>
        <v>0</v>
      </c>
      <c r="CH164" s="28">
        <f t="shared" si="153"/>
        <v>0</v>
      </c>
    </row>
    <row r="165" spans="1:86" hidden="1" x14ac:dyDescent="0.25">
      <c r="A165" s="606"/>
      <c r="B165" s="270" t="s">
        <v>1</v>
      </c>
      <c r="C165" s="25">
        <f t="shared" si="154"/>
        <v>0</v>
      </c>
      <c r="D165" s="25">
        <f t="shared" si="155"/>
        <v>0</v>
      </c>
      <c r="E165" s="25">
        <f t="shared" si="156"/>
        <v>0</v>
      </c>
      <c r="F165" s="25">
        <f t="shared" si="156"/>
        <v>0.52600562303364828</v>
      </c>
      <c r="G165" s="25">
        <f t="shared" si="156"/>
        <v>23.71181721121528</v>
      </c>
      <c r="H165" s="25">
        <f t="shared" si="156"/>
        <v>521.34027598864827</v>
      </c>
      <c r="I165" s="25">
        <f t="shared" si="156"/>
        <v>811.77433890095278</v>
      </c>
      <c r="J165" s="25">
        <f t="shared" si="156"/>
        <v>860.17162957018797</v>
      </c>
      <c r="K165" s="25">
        <f t="shared" si="156"/>
        <v>583.68223759959801</v>
      </c>
      <c r="L165" s="25">
        <f t="shared" si="156"/>
        <v>26.613529298085261</v>
      </c>
      <c r="M165" s="25">
        <f t="shared" si="156"/>
        <v>0</v>
      </c>
      <c r="N165" s="25">
        <f t="shared" si="156"/>
        <v>0</v>
      </c>
      <c r="O165" s="25">
        <f t="shared" si="156"/>
        <v>0</v>
      </c>
      <c r="P165" s="25">
        <f t="shared" si="156"/>
        <v>0</v>
      </c>
      <c r="Q165" s="25">
        <f t="shared" si="156"/>
        <v>0</v>
      </c>
      <c r="R165" s="25">
        <f t="shared" si="156"/>
        <v>139.46167720771732</v>
      </c>
      <c r="S165" s="25">
        <f t="shared" si="156"/>
        <v>1023.3907245285625</v>
      </c>
      <c r="T165" s="25">
        <f t="shared" si="156"/>
        <v>3252.8903031584846</v>
      </c>
      <c r="U165" s="25">
        <f t="shared" si="156"/>
        <v>3732.134347845255</v>
      </c>
      <c r="V165" s="25">
        <f t="shared" si="156"/>
        <v>3819.365604525316</v>
      </c>
      <c r="W165" s="25">
        <f t="shared" si="156"/>
        <v>1791.0664209161816</v>
      </c>
      <c r="X165" s="25">
        <f t="shared" si="156"/>
        <v>61.736260435332248</v>
      </c>
      <c r="Y165" s="25">
        <f t="shared" si="156"/>
        <v>0</v>
      </c>
      <c r="Z165" s="25">
        <f t="shared" si="156"/>
        <v>0</v>
      </c>
      <c r="AA165" s="25">
        <f t="shared" si="156"/>
        <v>0</v>
      </c>
      <c r="AB165" s="25">
        <f t="shared" si="156"/>
        <v>0</v>
      </c>
      <c r="AC165" s="25">
        <f t="shared" si="156"/>
        <v>0</v>
      </c>
      <c r="AD165" s="25">
        <f t="shared" si="156"/>
        <v>68.131320055814527</v>
      </c>
      <c r="AE165" s="25">
        <f t="shared" si="156"/>
        <v>478.31077862645759</v>
      </c>
      <c r="AF165" s="25">
        <f t="shared" si="156"/>
        <v>3252.8903031584846</v>
      </c>
      <c r="AG165" s="25">
        <f t="shared" si="156"/>
        <v>3732.134347845255</v>
      </c>
      <c r="AH165" s="25">
        <f t="shared" si="156"/>
        <v>3819.365604525316</v>
      </c>
      <c r="AI165" s="25">
        <f t="shared" si="156"/>
        <v>1791.0664209161816</v>
      </c>
      <c r="AJ165" s="25">
        <f t="shared" si="156"/>
        <v>61.736260435332248</v>
      </c>
      <c r="AK165" s="25">
        <f t="shared" si="156"/>
        <v>0</v>
      </c>
      <c r="AL165" s="25">
        <f t="shared" si="156"/>
        <v>0</v>
      </c>
      <c r="AM165" s="25">
        <f t="shared" si="156"/>
        <v>0</v>
      </c>
      <c r="AN165" s="25">
        <f t="shared" si="156"/>
        <v>0</v>
      </c>
      <c r="AO165" s="25">
        <f t="shared" si="156"/>
        <v>0</v>
      </c>
      <c r="AP165" s="25">
        <f t="shared" si="156"/>
        <v>68.131320055814527</v>
      </c>
      <c r="AQ165" s="25">
        <f t="shared" si="156"/>
        <v>478.31077862645759</v>
      </c>
      <c r="AR165" s="25">
        <f t="shared" si="156"/>
        <v>3252.8903031584846</v>
      </c>
      <c r="AS165" s="25">
        <f t="shared" si="156"/>
        <v>3732.134347845255</v>
      </c>
      <c r="AT165" s="25">
        <f t="shared" si="156"/>
        <v>3819.365604525316</v>
      </c>
      <c r="AU165" s="25">
        <f t="shared" si="156"/>
        <v>1791.0664209161816</v>
      </c>
      <c r="AV165" s="25">
        <f t="shared" si="156"/>
        <v>61.736260435332248</v>
      </c>
      <c r="AW165" s="25">
        <f t="shared" si="156"/>
        <v>0</v>
      </c>
      <c r="AX165" s="25">
        <f t="shared" si="156"/>
        <v>0</v>
      </c>
      <c r="AY165" s="25">
        <f t="shared" si="156"/>
        <v>0</v>
      </c>
      <c r="AZ165" s="25">
        <f t="shared" si="156"/>
        <v>0</v>
      </c>
      <c r="BA165" s="25">
        <f t="shared" si="156"/>
        <v>0</v>
      </c>
      <c r="BB165" s="25">
        <f t="shared" si="156"/>
        <v>68.131320055814527</v>
      </c>
      <c r="BC165" s="25">
        <f t="shared" si="156"/>
        <v>478.31077862645759</v>
      </c>
      <c r="BD165" s="25">
        <f t="shared" si="156"/>
        <v>3252.8903031584846</v>
      </c>
      <c r="BE165" s="25">
        <f t="shared" si="156"/>
        <v>3732.134347845255</v>
      </c>
      <c r="BF165" s="25">
        <f t="shared" si="156"/>
        <v>3819.365604525316</v>
      </c>
      <c r="BG165" s="25">
        <f t="shared" si="156"/>
        <v>1791.0664209161816</v>
      </c>
      <c r="BH165" s="25">
        <f t="shared" si="156"/>
        <v>61.736260435332248</v>
      </c>
      <c r="BI165" s="25">
        <f t="shared" si="156"/>
        <v>0</v>
      </c>
      <c r="BJ165" s="25">
        <f t="shared" si="156"/>
        <v>0</v>
      </c>
      <c r="BK165" s="25">
        <f t="shared" si="156"/>
        <v>0</v>
      </c>
      <c r="BL165" s="25">
        <f t="shared" si="156"/>
        <v>0</v>
      </c>
      <c r="BM165" s="25">
        <f t="shared" si="156"/>
        <v>0</v>
      </c>
      <c r="BN165" s="25">
        <f t="shared" si="156"/>
        <v>68.131320055814527</v>
      </c>
      <c r="BO165" s="25">
        <f t="shared" si="156"/>
        <v>478.31077862645759</v>
      </c>
      <c r="BP165" s="25">
        <f t="shared" si="156"/>
        <v>3252.8903031584846</v>
      </c>
      <c r="BQ165" s="25">
        <f t="shared" si="153"/>
        <v>3732.134347845255</v>
      </c>
      <c r="BR165" s="25">
        <f t="shared" si="153"/>
        <v>3819.365604525316</v>
      </c>
      <c r="BS165" s="25">
        <f t="shared" si="153"/>
        <v>1791.0664209161816</v>
      </c>
      <c r="BT165" s="25">
        <f t="shared" si="153"/>
        <v>61.736260435332248</v>
      </c>
      <c r="BU165" s="25">
        <f t="shared" si="153"/>
        <v>0</v>
      </c>
      <c r="BV165" s="25">
        <f t="shared" si="153"/>
        <v>0</v>
      </c>
      <c r="BW165" s="25">
        <f t="shared" si="153"/>
        <v>0</v>
      </c>
      <c r="BX165" s="25">
        <f t="shared" si="153"/>
        <v>0</v>
      </c>
      <c r="BY165" s="25">
        <f t="shared" si="153"/>
        <v>0</v>
      </c>
      <c r="BZ165" s="25">
        <f t="shared" si="153"/>
        <v>68.131320055814527</v>
      </c>
      <c r="CA165" s="25">
        <f t="shared" si="153"/>
        <v>478.31077862645759</v>
      </c>
      <c r="CB165" s="25">
        <f t="shared" si="153"/>
        <v>3252.8903031584846</v>
      </c>
      <c r="CC165" s="25">
        <f t="shared" si="153"/>
        <v>3732.134347845255</v>
      </c>
      <c r="CD165" s="25">
        <f t="shared" si="153"/>
        <v>3819.365604525316</v>
      </c>
      <c r="CE165" s="25">
        <f t="shared" si="153"/>
        <v>1791.0664209161816</v>
      </c>
      <c r="CF165" s="25">
        <f t="shared" si="153"/>
        <v>61.736260435332248</v>
      </c>
      <c r="CG165" s="25">
        <f t="shared" si="153"/>
        <v>0</v>
      </c>
      <c r="CH165" s="28">
        <f t="shared" si="153"/>
        <v>0</v>
      </c>
    </row>
    <row r="166" spans="1:86" hidden="1" x14ac:dyDescent="0.25">
      <c r="A166" s="606"/>
      <c r="B166" s="270" t="s">
        <v>22</v>
      </c>
      <c r="C166" s="25">
        <f t="shared" si="154"/>
        <v>0</v>
      </c>
      <c r="D166" s="25">
        <f t="shared" si="155"/>
        <v>0</v>
      </c>
      <c r="E166" s="25">
        <f t="shared" si="156"/>
        <v>0</v>
      </c>
      <c r="F166" s="25">
        <f t="shared" si="156"/>
        <v>0</v>
      </c>
      <c r="G166" s="25">
        <f t="shared" si="156"/>
        <v>0</v>
      </c>
      <c r="H166" s="25">
        <f t="shared" si="156"/>
        <v>0</v>
      </c>
      <c r="I166" s="25">
        <f t="shared" si="156"/>
        <v>0</v>
      </c>
      <c r="J166" s="25">
        <f t="shared" si="156"/>
        <v>0</v>
      </c>
      <c r="K166" s="25">
        <f t="shared" si="156"/>
        <v>0</v>
      </c>
      <c r="L166" s="25">
        <f t="shared" si="156"/>
        <v>0</v>
      </c>
      <c r="M166" s="25">
        <f t="shared" si="156"/>
        <v>0</v>
      </c>
      <c r="N166" s="25">
        <f t="shared" si="156"/>
        <v>0</v>
      </c>
      <c r="O166" s="25">
        <f t="shared" si="156"/>
        <v>0</v>
      </c>
      <c r="P166" s="25">
        <f t="shared" si="156"/>
        <v>0</v>
      </c>
      <c r="Q166" s="25">
        <f t="shared" si="156"/>
        <v>0</v>
      </c>
      <c r="R166" s="25">
        <f t="shared" si="156"/>
        <v>0</v>
      </c>
      <c r="S166" s="25">
        <f t="shared" si="156"/>
        <v>0</v>
      </c>
      <c r="T166" s="25">
        <f t="shared" si="156"/>
        <v>0</v>
      </c>
      <c r="U166" s="25">
        <f t="shared" si="156"/>
        <v>0</v>
      </c>
      <c r="V166" s="25">
        <f t="shared" si="156"/>
        <v>0</v>
      </c>
      <c r="W166" s="25">
        <f t="shared" si="156"/>
        <v>0</v>
      </c>
      <c r="X166" s="25">
        <f t="shared" si="156"/>
        <v>0</v>
      </c>
      <c r="Y166" s="25">
        <f t="shared" si="156"/>
        <v>0</v>
      </c>
      <c r="Z166" s="25">
        <f t="shared" si="156"/>
        <v>0</v>
      </c>
      <c r="AA166" s="25">
        <f t="shared" si="156"/>
        <v>0</v>
      </c>
      <c r="AB166" s="25">
        <f t="shared" si="156"/>
        <v>0</v>
      </c>
      <c r="AC166" s="25">
        <f t="shared" si="156"/>
        <v>0</v>
      </c>
      <c r="AD166" s="25">
        <f t="shared" si="156"/>
        <v>0</v>
      </c>
      <c r="AE166" s="25">
        <f t="shared" si="156"/>
        <v>0</v>
      </c>
      <c r="AF166" s="25">
        <f t="shared" si="156"/>
        <v>0</v>
      </c>
      <c r="AG166" s="25">
        <f t="shared" si="156"/>
        <v>0</v>
      </c>
      <c r="AH166" s="25">
        <f t="shared" si="156"/>
        <v>0</v>
      </c>
      <c r="AI166" s="25">
        <f t="shared" si="156"/>
        <v>0</v>
      </c>
      <c r="AJ166" s="25">
        <f t="shared" si="156"/>
        <v>0</v>
      </c>
      <c r="AK166" s="25">
        <f t="shared" si="156"/>
        <v>0</v>
      </c>
      <c r="AL166" s="25">
        <f t="shared" si="156"/>
        <v>0</v>
      </c>
      <c r="AM166" s="25">
        <f t="shared" si="156"/>
        <v>0</v>
      </c>
      <c r="AN166" s="25">
        <f t="shared" si="156"/>
        <v>0</v>
      </c>
      <c r="AO166" s="25">
        <f t="shared" si="156"/>
        <v>0</v>
      </c>
      <c r="AP166" s="25">
        <f t="shared" si="156"/>
        <v>0</v>
      </c>
      <c r="AQ166" s="25">
        <f t="shared" si="156"/>
        <v>0</v>
      </c>
      <c r="AR166" s="25">
        <f t="shared" si="156"/>
        <v>0</v>
      </c>
      <c r="AS166" s="25">
        <f t="shared" si="156"/>
        <v>0</v>
      </c>
      <c r="AT166" s="25">
        <f t="shared" si="156"/>
        <v>0</v>
      </c>
      <c r="AU166" s="25">
        <f t="shared" si="156"/>
        <v>0</v>
      </c>
      <c r="AV166" s="25">
        <f t="shared" si="156"/>
        <v>0</v>
      </c>
      <c r="AW166" s="25">
        <f t="shared" si="156"/>
        <v>0</v>
      </c>
      <c r="AX166" s="25">
        <f t="shared" si="156"/>
        <v>0</v>
      </c>
      <c r="AY166" s="25">
        <f t="shared" si="156"/>
        <v>0</v>
      </c>
      <c r="AZ166" s="25">
        <f t="shared" si="156"/>
        <v>0</v>
      </c>
      <c r="BA166" s="25">
        <f t="shared" si="156"/>
        <v>0</v>
      </c>
      <c r="BB166" s="25">
        <f t="shared" si="156"/>
        <v>0</v>
      </c>
      <c r="BC166" s="25">
        <f t="shared" si="156"/>
        <v>0</v>
      </c>
      <c r="BD166" s="25">
        <f t="shared" si="156"/>
        <v>0</v>
      </c>
      <c r="BE166" s="25">
        <f t="shared" si="156"/>
        <v>0</v>
      </c>
      <c r="BF166" s="25">
        <f t="shared" si="156"/>
        <v>0</v>
      </c>
      <c r="BG166" s="25">
        <f t="shared" si="156"/>
        <v>0</v>
      </c>
      <c r="BH166" s="25">
        <f t="shared" si="156"/>
        <v>0</v>
      </c>
      <c r="BI166" s="25">
        <f t="shared" si="156"/>
        <v>0</v>
      </c>
      <c r="BJ166" s="25">
        <f t="shared" si="156"/>
        <v>0</v>
      </c>
      <c r="BK166" s="25">
        <f t="shared" si="156"/>
        <v>0</v>
      </c>
      <c r="BL166" s="25">
        <f t="shared" si="156"/>
        <v>0</v>
      </c>
      <c r="BM166" s="25">
        <f t="shared" si="156"/>
        <v>0</v>
      </c>
      <c r="BN166" s="25">
        <f t="shared" si="156"/>
        <v>0</v>
      </c>
      <c r="BO166" s="25">
        <f t="shared" si="156"/>
        <v>0</v>
      </c>
      <c r="BP166" s="25">
        <f t="shared" si="156"/>
        <v>0</v>
      </c>
      <c r="BQ166" s="25">
        <f t="shared" si="153"/>
        <v>0</v>
      </c>
      <c r="BR166" s="25">
        <f t="shared" si="153"/>
        <v>0</v>
      </c>
      <c r="BS166" s="25">
        <f t="shared" si="153"/>
        <v>0</v>
      </c>
      <c r="BT166" s="25">
        <f t="shared" si="153"/>
        <v>0</v>
      </c>
      <c r="BU166" s="25">
        <f t="shared" si="153"/>
        <v>0</v>
      </c>
      <c r="BV166" s="25">
        <f t="shared" si="153"/>
        <v>0</v>
      </c>
      <c r="BW166" s="25">
        <f t="shared" si="153"/>
        <v>0</v>
      </c>
      <c r="BX166" s="25">
        <f t="shared" si="153"/>
        <v>0</v>
      </c>
      <c r="BY166" s="25">
        <f t="shared" si="153"/>
        <v>0</v>
      </c>
      <c r="BZ166" s="25">
        <f t="shared" si="153"/>
        <v>0</v>
      </c>
      <c r="CA166" s="25">
        <f t="shared" si="153"/>
        <v>0</v>
      </c>
      <c r="CB166" s="25">
        <f t="shared" si="153"/>
        <v>0</v>
      </c>
      <c r="CC166" s="25">
        <f t="shared" si="153"/>
        <v>0</v>
      </c>
      <c r="CD166" s="25">
        <f t="shared" si="153"/>
        <v>0</v>
      </c>
      <c r="CE166" s="25">
        <f t="shared" si="153"/>
        <v>0</v>
      </c>
      <c r="CF166" s="25">
        <f t="shared" si="153"/>
        <v>0</v>
      </c>
      <c r="CG166" s="25">
        <f t="shared" si="153"/>
        <v>0</v>
      </c>
      <c r="CH166" s="28">
        <f t="shared" si="153"/>
        <v>0</v>
      </c>
    </row>
    <row r="167" spans="1:86" hidden="1" x14ac:dyDescent="0.25">
      <c r="A167" s="606"/>
      <c r="B167" s="89" t="s">
        <v>9</v>
      </c>
      <c r="C167" s="25">
        <f t="shared" si="154"/>
        <v>0</v>
      </c>
      <c r="D167" s="25">
        <f t="shared" si="155"/>
        <v>0</v>
      </c>
      <c r="E167" s="25">
        <f t="shared" si="156"/>
        <v>0</v>
      </c>
      <c r="F167" s="25">
        <f t="shared" si="156"/>
        <v>0</v>
      </c>
      <c r="G167" s="25">
        <f t="shared" si="156"/>
        <v>0</v>
      </c>
      <c r="H167" s="25">
        <f t="shared" si="156"/>
        <v>0</v>
      </c>
      <c r="I167" s="25">
        <f t="shared" si="156"/>
        <v>0</v>
      </c>
      <c r="J167" s="25">
        <f t="shared" si="156"/>
        <v>0</v>
      </c>
      <c r="K167" s="25">
        <f t="shared" si="156"/>
        <v>0</v>
      </c>
      <c r="L167" s="25">
        <f t="shared" si="156"/>
        <v>0</v>
      </c>
      <c r="M167" s="25">
        <f t="shared" si="156"/>
        <v>0</v>
      </c>
      <c r="N167" s="25">
        <f t="shared" si="156"/>
        <v>0</v>
      </c>
      <c r="O167" s="25">
        <f t="shared" si="156"/>
        <v>0</v>
      </c>
      <c r="P167" s="25">
        <f t="shared" si="156"/>
        <v>0</v>
      </c>
      <c r="Q167" s="25">
        <f t="shared" si="156"/>
        <v>0</v>
      </c>
      <c r="R167" s="25">
        <f t="shared" si="156"/>
        <v>0</v>
      </c>
      <c r="S167" s="25">
        <f t="shared" si="156"/>
        <v>0</v>
      </c>
      <c r="T167" s="25">
        <f t="shared" si="156"/>
        <v>0</v>
      </c>
      <c r="U167" s="25">
        <f t="shared" si="156"/>
        <v>0</v>
      </c>
      <c r="V167" s="25">
        <f t="shared" si="156"/>
        <v>0</v>
      </c>
      <c r="W167" s="25">
        <f t="shared" si="156"/>
        <v>0</v>
      </c>
      <c r="X167" s="25">
        <f t="shared" si="156"/>
        <v>0</v>
      </c>
      <c r="Y167" s="25">
        <f t="shared" si="156"/>
        <v>0</v>
      </c>
      <c r="Z167" s="25">
        <f t="shared" si="156"/>
        <v>0</v>
      </c>
      <c r="AA167" s="25">
        <f t="shared" si="156"/>
        <v>0</v>
      </c>
      <c r="AB167" s="25">
        <f t="shared" si="156"/>
        <v>0</v>
      </c>
      <c r="AC167" s="25">
        <f t="shared" si="156"/>
        <v>0</v>
      </c>
      <c r="AD167" s="25">
        <f t="shared" si="156"/>
        <v>0</v>
      </c>
      <c r="AE167" s="25">
        <f t="shared" si="156"/>
        <v>0</v>
      </c>
      <c r="AF167" s="25">
        <f t="shared" si="156"/>
        <v>0</v>
      </c>
      <c r="AG167" s="25">
        <f t="shared" si="156"/>
        <v>0</v>
      </c>
      <c r="AH167" s="25">
        <f t="shared" si="156"/>
        <v>0</v>
      </c>
      <c r="AI167" s="25">
        <f t="shared" si="156"/>
        <v>0</v>
      </c>
      <c r="AJ167" s="25">
        <f t="shared" si="156"/>
        <v>0</v>
      </c>
      <c r="AK167" s="25">
        <f t="shared" si="156"/>
        <v>0</v>
      </c>
      <c r="AL167" s="25">
        <f t="shared" si="156"/>
        <v>0</v>
      </c>
      <c r="AM167" s="25">
        <f t="shared" si="156"/>
        <v>0</v>
      </c>
      <c r="AN167" s="25">
        <f t="shared" si="156"/>
        <v>0</v>
      </c>
      <c r="AO167" s="25">
        <f t="shared" si="156"/>
        <v>0</v>
      </c>
      <c r="AP167" s="25">
        <f t="shared" si="156"/>
        <v>0</v>
      </c>
      <c r="AQ167" s="25">
        <f t="shared" si="156"/>
        <v>0</v>
      </c>
      <c r="AR167" s="25">
        <f t="shared" si="156"/>
        <v>0</v>
      </c>
      <c r="AS167" s="25">
        <f t="shared" si="156"/>
        <v>0</v>
      </c>
      <c r="AT167" s="25">
        <f t="shared" si="156"/>
        <v>0</v>
      </c>
      <c r="AU167" s="25">
        <f t="shared" si="156"/>
        <v>0</v>
      </c>
      <c r="AV167" s="25">
        <f t="shared" si="156"/>
        <v>0</v>
      </c>
      <c r="AW167" s="25">
        <f t="shared" si="156"/>
        <v>0</v>
      </c>
      <c r="AX167" s="25">
        <f t="shared" si="156"/>
        <v>0</v>
      </c>
      <c r="AY167" s="25">
        <f t="shared" si="156"/>
        <v>0</v>
      </c>
      <c r="AZ167" s="25">
        <f t="shared" si="156"/>
        <v>0</v>
      </c>
      <c r="BA167" s="25">
        <f t="shared" si="156"/>
        <v>0</v>
      </c>
      <c r="BB167" s="25">
        <f t="shared" si="156"/>
        <v>0</v>
      </c>
      <c r="BC167" s="25">
        <f t="shared" si="156"/>
        <v>0</v>
      </c>
      <c r="BD167" s="25">
        <f t="shared" si="156"/>
        <v>0</v>
      </c>
      <c r="BE167" s="25">
        <f t="shared" si="156"/>
        <v>0</v>
      </c>
      <c r="BF167" s="25">
        <f t="shared" si="156"/>
        <v>0</v>
      </c>
      <c r="BG167" s="25">
        <f t="shared" si="156"/>
        <v>0</v>
      </c>
      <c r="BH167" s="25">
        <f t="shared" si="156"/>
        <v>0</v>
      </c>
      <c r="BI167" s="25">
        <f t="shared" si="156"/>
        <v>0</v>
      </c>
      <c r="BJ167" s="25">
        <f t="shared" si="156"/>
        <v>0</v>
      </c>
      <c r="BK167" s="25">
        <f t="shared" si="156"/>
        <v>0</v>
      </c>
      <c r="BL167" s="25">
        <f t="shared" si="156"/>
        <v>0</v>
      </c>
      <c r="BM167" s="25">
        <f t="shared" si="156"/>
        <v>0</v>
      </c>
      <c r="BN167" s="25">
        <f t="shared" si="156"/>
        <v>0</v>
      </c>
      <c r="BO167" s="25">
        <f t="shared" si="156"/>
        <v>0</v>
      </c>
      <c r="BP167" s="25">
        <f t="shared" ref="BP167:CH170" si="157">IF(BP28=0,0,((BP10*0.5)+BO28-BP46)*BP83*BP132*BP$2)</f>
        <v>0</v>
      </c>
      <c r="BQ167" s="25">
        <f t="shared" si="157"/>
        <v>0</v>
      </c>
      <c r="BR167" s="25">
        <f t="shared" si="157"/>
        <v>0</v>
      </c>
      <c r="BS167" s="25">
        <f t="shared" si="157"/>
        <v>0</v>
      </c>
      <c r="BT167" s="25">
        <f t="shared" si="157"/>
        <v>0</v>
      </c>
      <c r="BU167" s="25">
        <f t="shared" si="157"/>
        <v>0</v>
      </c>
      <c r="BV167" s="25">
        <f t="shared" si="157"/>
        <v>0</v>
      </c>
      <c r="BW167" s="25">
        <f t="shared" si="157"/>
        <v>0</v>
      </c>
      <c r="BX167" s="25">
        <f t="shared" si="157"/>
        <v>0</v>
      </c>
      <c r="BY167" s="25">
        <f t="shared" si="157"/>
        <v>0</v>
      </c>
      <c r="BZ167" s="25">
        <f t="shared" si="157"/>
        <v>0</v>
      </c>
      <c r="CA167" s="25">
        <f t="shared" si="157"/>
        <v>0</v>
      </c>
      <c r="CB167" s="25">
        <f t="shared" si="157"/>
        <v>0</v>
      </c>
      <c r="CC167" s="25">
        <f t="shared" si="157"/>
        <v>0</v>
      </c>
      <c r="CD167" s="25">
        <f t="shared" si="157"/>
        <v>0</v>
      </c>
      <c r="CE167" s="25">
        <f t="shared" si="157"/>
        <v>0</v>
      </c>
      <c r="CF167" s="25">
        <f t="shared" si="157"/>
        <v>0</v>
      </c>
      <c r="CG167" s="25">
        <f t="shared" si="157"/>
        <v>0</v>
      </c>
      <c r="CH167" s="28">
        <f t="shared" si="157"/>
        <v>0</v>
      </c>
    </row>
    <row r="168" spans="1:86" hidden="1" x14ac:dyDescent="0.25">
      <c r="A168" s="606"/>
      <c r="B168" s="89" t="s">
        <v>3</v>
      </c>
      <c r="C168" s="25">
        <f t="shared" si="154"/>
        <v>0</v>
      </c>
      <c r="D168" s="25">
        <f t="shared" si="155"/>
        <v>0</v>
      </c>
      <c r="E168" s="25">
        <f t="shared" ref="E168:BP171" si="158">IF(E29=0,0,((E11*0.5)+D29-E47)*E84*E133*E$2)</f>
        <v>1.8028293036848528</v>
      </c>
      <c r="F168" s="25">
        <f t="shared" si="158"/>
        <v>1.3874549042001423</v>
      </c>
      <c r="G168" s="25">
        <f t="shared" si="158"/>
        <v>7.4042350793281226</v>
      </c>
      <c r="H168" s="25">
        <f t="shared" si="158"/>
        <v>162.83002313988112</v>
      </c>
      <c r="I168" s="25">
        <f t="shared" si="158"/>
        <v>267.83556218343477</v>
      </c>
      <c r="J168" s="25">
        <f t="shared" si="158"/>
        <v>322.91012834459121</v>
      </c>
      <c r="K168" s="25">
        <f t="shared" si="158"/>
        <v>174.03678586452156</v>
      </c>
      <c r="L168" s="25">
        <f t="shared" si="158"/>
        <v>22.96173001945855</v>
      </c>
      <c r="M168" s="25">
        <f t="shared" si="158"/>
        <v>54.205433202545265</v>
      </c>
      <c r="N168" s="25">
        <f t="shared" si="158"/>
        <v>416.37042052899147</v>
      </c>
      <c r="O168" s="25">
        <f t="shared" si="158"/>
        <v>947.16265887491045</v>
      </c>
      <c r="P168" s="25">
        <f t="shared" si="158"/>
        <v>714.8876243537718</v>
      </c>
      <c r="Q168" s="25">
        <f t="shared" si="158"/>
        <v>580.96987624946405</v>
      </c>
      <c r="R168" s="25">
        <f t="shared" si="158"/>
        <v>223.55680106467111</v>
      </c>
      <c r="S168" s="25">
        <f t="shared" si="158"/>
        <v>565.09493706786225</v>
      </c>
      <c r="T168" s="25">
        <f t="shared" si="158"/>
        <v>1249.9989574465226</v>
      </c>
      <c r="U168" s="25">
        <f t="shared" si="158"/>
        <v>1434.3368783944459</v>
      </c>
      <c r="V168" s="25">
        <f t="shared" si="158"/>
        <v>1468.0664412421065</v>
      </c>
      <c r="W168" s="25">
        <f t="shared" si="158"/>
        <v>685.19308871716748</v>
      </c>
      <c r="X168" s="25">
        <f t="shared" si="158"/>
        <v>87.978991222406421</v>
      </c>
      <c r="Y168" s="25">
        <f t="shared" si="158"/>
        <v>132.63733030105132</v>
      </c>
      <c r="Z168" s="25">
        <f t="shared" si="158"/>
        <v>230.61394567466348</v>
      </c>
      <c r="AA168" s="25">
        <f t="shared" si="158"/>
        <v>302.47082256220313</v>
      </c>
      <c r="AB168" s="25">
        <f t="shared" si="158"/>
        <v>231.99591329359379</v>
      </c>
      <c r="AC168" s="25">
        <f t="shared" si="158"/>
        <v>196.79098005502851</v>
      </c>
      <c r="AD168" s="25">
        <f t="shared" si="158"/>
        <v>73.931472685281705</v>
      </c>
      <c r="AE168" s="25">
        <f t="shared" si="158"/>
        <v>178.94864228209107</v>
      </c>
      <c r="AF168" s="25">
        <f t="shared" si="158"/>
        <v>1249.9989574465226</v>
      </c>
      <c r="AG168" s="25">
        <f t="shared" si="158"/>
        <v>1434.3368783944459</v>
      </c>
      <c r="AH168" s="25">
        <f t="shared" si="158"/>
        <v>1468.0664412421065</v>
      </c>
      <c r="AI168" s="25">
        <f t="shared" si="158"/>
        <v>685.19308871716748</v>
      </c>
      <c r="AJ168" s="25">
        <f t="shared" si="158"/>
        <v>87.978991222406421</v>
      </c>
      <c r="AK168" s="25">
        <f t="shared" si="158"/>
        <v>132.63733030105132</v>
      </c>
      <c r="AL168" s="25">
        <f t="shared" si="158"/>
        <v>230.61394567466348</v>
      </c>
      <c r="AM168" s="25">
        <f t="shared" si="158"/>
        <v>302.47082256220313</v>
      </c>
      <c r="AN168" s="25">
        <f t="shared" si="158"/>
        <v>231.99591329359379</v>
      </c>
      <c r="AO168" s="25">
        <f t="shared" si="158"/>
        <v>196.79098005502851</v>
      </c>
      <c r="AP168" s="25">
        <f t="shared" si="158"/>
        <v>73.931472685281705</v>
      </c>
      <c r="AQ168" s="25">
        <f t="shared" si="158"/>
        <v>178.94864228209107</v>
      </c>
      <c r="AR168" s="25">
        <f t="shared" si="158"/>
        <v>1249.9989574465226</v>
      </c>
      <c r="AS168" s="25">
        <f t="shared" si="158"/>
        <v>1434.3368783944459</v>
      </c>
      <c r="AT168" s="25">
        <f t="shared" si="158"/>
        <v>1468.0664412421065</v>
      </c>
      <c r="AU168" s="25">
        <f t="shared" si="158"/>
        <v>685.19308871716748</v>
      </c>
      <c r="AV168" s="25">
        <f t="shared" si="158"/>
        <v>87.978991222406421</v>
      </c>
      <c r="AW168" s="25">
        <f t="shared" si="158"/>
        <v>132.63733030105132</v>
      </c>
      <c r="AX168" s="25">
        <f t="shared" si="158"/>
        <v>230.61394567466348</v>
      </c>
      <c r="AY168" s="25">
        <f t="shared" si="158"/>
        <v>302.47082256220313</v>
      </c>
      <c r="AZ168" s="25">
        <f t="shared" si="158"/>
        <v>231.99591329359379</v>
      </c>
      <c r="BA168" s="25">
        <f t="shared" si="158"/>
        <v>196.79098005502851</v>
      </c>
      <c r="BB168" s="25">
        <f t="shared" si="158"/>
        <v>73.931472685281705</v>
      </c>
      <c r="BC168" s="25">
        <f t="shared" si="158"/>
        <v>178.94864228209107</v>
      </c>
      <c r="BD168" s="25">
        <f t="shared" si="158"/>
        <v>1249.9989574465226</v>
      </c>
      <c r="BE168" s="25">
        <f t="shared" si="158"/>
        <v>1434.3368783944459</v>
      </c>
      <c r="BF168" s="25">
        <f t="shared" si="158"/>
        <v>1468.0664412421065</v>
      </c>
      <c r="BG168" s="25">
        <f t="shared" si="158"/>
        <v>685.19308871716748</v>
      </c>
      <c r="BH168" s="25">
        <f t="shared" si="158"/>
        <v>87.978991222406421</v>
      </c>
      <c r="BI168" s="25">
        <f t="shared" si="158"/>
        <v>132.63733030105132</v>
      </c>
      <c r="BJ168" s="25">
        <f t="shared" si="158"/>
        <v>230.61394567466348</v>
      </c>
      <c r="BK168" s="25">
        <f t="shared" si="158"/>
        <v>302.47082256220313</v>
      </c>
      <c r="BL168" s="25">
        <f t="shared" si="158"/>
        <v>231.99591329359379</v>
      </c>
      <c r="BM168" s="25">
        <f t="shared" si="158"/>
        <v>196.79098005502851</v>
      </c>
      <c r="BN168" s="25">
        <f t="shared" si="158"/>
        <v>73.931472685281705</v>
      </c>
      <c r="BO168" s="25">
        <f t="shared" si="158"/>
        <v>178.94864228209107</v>
      </c>
      <c r="BP168" s="25">
        <f t="shared" si="158"/>
        <v>1249.9989574465226</v>
      </c>
      <c r="BQ168" s="25">
        <f t="shared" si="157"/>
        <v>1434.3368783944459</v>
      </c>
      <c r="BR168" s="25">
        <f t="shared" si="157"/>
        <v>1468.0664412421065</v>
      </c>
      <c r="BS168" s="25">
        <f t="shared" si="157"/>
        <v>685.19308871716748</v>
      </c>
      <c r="BT168" s="25">
        <f t="shared" si="157"/>
        <v>87.978991222406421</v>
      </c>
      <c r="BU168" s="25">
        <f t="shared" si="157"/>
        <v>132.63733030105132</v>
      </c>
      <c r="BV168" s="25">
        <f t="shared" si="157"/>
        <v>230.61394567466348</v>
      </c>
      <c r="BW168" s="25">
        <f t="shared" si="157"/>
        <v>302.47082256220313</v>
      </c>
      <c r="BX168" s="25">
        <f t="shared" si="157"/>
        <v>231.99591329359379</v>
      </c>
      <c r="BY168" s="25">
        <f t="shared" si="157"/>
        <v>196.79098005502851</v>
      </c>
      <c r="BZ168" s="25">
        <f t="shared" si="157"/>
        <v>73.931472685281705</v>
      </c>
      <c r="CA168" s="25">
        <f t="shared" si="157"/>
        <v>178.94864228209107</v>
      </c>
      <c r="CB168" s="25">
        <f t="shared" si="157"/>
        <v>1249.9989574465226</v>
      </c>
      <c r="CC168" s="25">
        <f t="shared" si="157"/>
        <v>1434.3368783944459</v>
      </c>
      <c r="CD168" s="25">
        <f t="shared" si="157"/>
        <v>1468.0664412421065</v>
      </c>
      <c r="CE168" s="25">
        <f t="shared" si="157"/>
        <v>685.19308871716748</v>
      </c>
      <c r="CF168" s="25">
        <f t="shared" si="157"/>
        <v>87.978991222406421</v>
      </c>
      <c r="CG168" s="25">
        <f t="shared" si="157"/>
        <v>132.63733030105132</v>
      </c>
      <c r="CH168" s="28">
        <f t="shared" si="157"/>
        <v>230.61394567466348</v>
      </c>
    </row>
    <row r="169" spans="1:86" ht="15.75" hidden="1" customHeight="1" x14ac:dyDescent="0.25">
      <c r="A169" s="606"/>
      <c r="B169" s="89" t="s">
        <v>4</v>
      </c>
      <c r="C169" s="25">
        <f t="shared" si="154"/>
        <v>0</v>
      </c>
      <c r="D169" s="25">
        <f t="shared" si="155"/>
        <v>5.7925525896604944</v>
      </c>
      <c r="E169" s="25">
        <f t="shared" si="158"/>
        <v>20.124701237009305</v>
      </c>
      <c r="F169" s="25">
        <f t="shared" si="158"/>
        <v>35.343198190073991</v>
      </c>
      <c r="G169" s="25">
        <f t="shared" si="158"/>
        <v>123.88676690270475</v>
      </c>
      <c r="H169" s="25">
        <f t="shared" si="158"/>
        <v>526.7698926126518</v>
      </c>
      <c r="I169" s="25">
        <f t="shared" si="158"/>
        <v>731.42492683342641</v>
      </c>
      <c r="J169" s="25">
        <f t="shared" si="158"/>
        <v>761.09059827962676</v>
      </c>
      <c r="K169" s="25">
        <f t="shared" si="158"/>
        <v>916.0821963133576</v>
      </c>
      <c r="L169" s="25">
        <f t="shared" si="158"/>
        <v>505.81938782247772</v>
      </c>
      <c r="M169" s="25">
        <f t="shared" si="158"/>
        <v>727.53940878751905</v>
      </c>
      <c r="N169" s="25">
        <f t="shared" si="158"/>
        <v>900.69662788335927</v>
      </c>
      <c r="O169" s="25">
        <f t="shared" si="158"/>
        <v>1505.8673977080171</v>
      </c>
      <c r="P169" s="25">
        <f t="shared" si="158"/>
        <v>1146.1319454713564</v>
      </c>
      <c r="Q169" s="25">
        <f t="shared" si="158"/>
        <v>1309.3149248722434</v>
      </c>
      <c r="R169" s="25">
        <f t="shared" si="158"/>
        <v>1513.9133114754386</v>
      </c>
      <c r="S169" s="25">
        <f t="shared" si="158"/>
        <v>2160.7652351816751</v>
      </c>
      <c r="T169" s="25">
        <f t="shared" si="158"/>
        <v>685.17393321999884</v>
      </c>
      <c r="U169" s="25">
        <f t="shared" si="158"/>
        <v>800.68112677980605</v>
      </c>
      <c r="V169" s="25">
        <f t="shared" si="158"/>
        <v>670.1814747536705</v>
      </c>
      <c r="W169" s="25">
        <f t="shared" si="158"/>
        <v>645.11505227398663</v>
      </c>
      <c r="X169" s="25">
        <f t="shared" si="158"/>
        <v>293.23298006430991</v>
      </c>
      <c r="Y169" s="25">
        <f t="shared" si="158"/>
        <v>236.00223230167197</v>
      </c>
      <c r="Z169" s="25">
        <f t="shared" si="158"/>
        <v>161.81778451124387</v>
      </c>
      <c r="AA169" s="25">
        <f t="shared" si="158"/>
        <v>216.87504423261515</v>
      </c>
      <c r="AB169" s="25">
        <f t="shared" si="158"/>
        <v>167.41697576595269</v>
      </c>
      <c r="AC169" s="25">
        <f t="shared" si="158"/>
        <v>199.84605800119044</v>
      </c>
      <c r="AD169" s="25">
        <f t="shared" si="158"/>
        <v>224.57120457100237</v>
      </c>
      <c r="AE169" s="25">
        <f t="shared" si="158"/>
        <v>308.44674705463927</v>
      </c>
      <c r="AF169" s="25">
        <f t="shared" si="158"/>
        <v>685.17393321999884</v>
      </c>
      <c r="AG169" s="25">
        <f t="shared" si="158"/>
        <v>800.68112677980605</v>
      </c>
      <c r="AH169" s="25">
        <f t="shared" si="158"/>
        <v>670.1814747536705</v>
      </c>
      <c r="AI169" s="25">
        <f t="shared" si="158"/>
        <v>645.11505227398663</v>
      </c>
      <c r="AJ169" s="25">
        <f t="shared" si="158"/>
        <v>293.23298006430991</v>
      </c>
      <c r="AK169" s="25">
        <f t="shared" si="158"/>
        <v>236.00223230167197</v>
      </c>
      <c r="AL169" s="25">
        <f t="shared" si="158"/>
        <v>161.81778451124387</v>
      </c>
      <c r="AM169" s="25">
        <f t="shared" si="158"/>
        <v>216.87504423261515</v>
      </c>
      <c r="AN169" s="25">
        <f t="shared" si="158"/>
        <v>167.41697576595269</v>
      </c>
      <c r="AO169" s="25">
        <f t="shared" si="158"/>
        <v>199.84605800119044</v>
      </c>
      <c r="AP169" s="25">
        <f t="shared" si="158"/>
        <v>224.57120457100237</v>
      </c>
      <c r="AQ169" s="25">
        <f t="shared" si="158"/>
        <v>308.44674705463927</v>
      </c>
      <c r="AR169" s="25">
        <f t="shared" si="158"/>
        <v>685.17393321999884</v>
      </c>
      <c r="AS169" s="25">
        <f t="shared" si="158"/>
        <v>800.68112677980605</v>
      </c>
      <c r="AT169" s="25">
        <f t="shared" si="158"/>
        <v>670.1814747536705</v>
      </c>
      <c r="AU169" s="25">
        <f t="shared" si="158"/>
        <v>645.11505227398663</v>
      </c>
      <c r="AV169" s="25">
        <f t="shared" si="158"/>
        <v>293.23298006430991</v>
      </c>
      <c r="AW169" s="25">
        <f t="shared" si="158"/>
        <v>236.00223230167197</v>
      </c>
      <c r="AX169" s="25">
        <f t="shared" si="158"/>
        <v>161.81778451124387</v>
      </c>
      <c r="AY169" s="25">
        <f t="shared" si="158"/>
        <v>216.87504423261515</v>
      </c>
      <c r="AZ169" s="25">
        <f t="shared" si="158"/>
        <v>167.41697576595269</v>
      </c>
      <c r="BA169" s="25">
        <f t="shared" si="158"/>
        <v>199.84605800119044</v>
      </c>
      <c r="BB169" s="25">
        <f t="shared" si="158"/>
        <v>224.57120457100237</v>
      </c>
      <c r="BC169" s="25">
        <f t="shared" si="158"/>
        <v>308.44674705463927</v>
      </c>
      <c r="BD169" s="25">
        <f t="shared" si="158"/>
        <v>685.17393321999884</v>
      </c>
      <c r="BE169" s="25">
        <f t="shared" si="158"/>
        <v>800.68112677980605</v>
      </c>
      <c r="BF169" s="25">
        <f t="shared" si="158"/>
        <v>670.1814747536705</v>
      </c>
      <c r="BG169" s="25">
        <f t="shared" si="158"/>
        <v>645.11505227398663</v>
      </c>
      <c r="BH169" s="25">
        <f t="shared" si="158"/>
        <v>293.23298006430991</v>
      </c>
      <c r="BI169" s="25">
        <f t="shared" si="158"/>
        <v>236.00223230167197</v>
      </c>
      <c r="BJ169" s="25">
        <f t="shared" si="158"/>
        <v>161.81778451124387</v>
      </c>
      <c r="BK169" s="25">
        <f t="shared" si="158"/>
        <v>216.87504423261515</v>
      </c>
      <c r="BL169" s="25">
        <f t="shared" si="158"/>
        <v>167.41697576595269</v>
      </c>
      <c r="BM169" s="25">
        <f t="shared" si="158"/>
        <v>199.84605800119044</v>
      </c>
      <c r="BN169" s="25">
        <f t="shared" si="158"/>
        <v>224.57120457100237</v>
      </c>
      <c r="BO169" s="25">
        <f t="shared" si="158"/>
        <v>308.44674705463927</v>
      </c>
      <c r="BP169" s="25">
        <f t="shared" si="158"/>
        <v>685.17393321999884</v>
      </c>
      <c r="BQ169" s="25">
        <f t="shared" si="157"/>
        <v>800.68112677980605</v>
      </c>
      <c r="BR169" s="25">
        <f t="shared" si="157"/>
        <v>670.1814747536705</v>
      </c>
      <c r="BS169" s="25">
        <f t="shared" si="157"/>
        <v>645.11505227398663</v>
      </c>
      <c r="BT169" s="25">
        <f t="shared" si="157"/>
        <v>293.23298006430991</v>
      </c>
      <c r="BU169" s="25">
        <f t="shared" si="157"/>
        <v>236.00223230167197</v>
      </c>
      <c r="BV169" s="25">
        <f t="shared" si="157"/>
        <v>161.81778451124387</v>
      </c>
      <c r="BW169" s="25">
        <f t="shared" si="157"/>
        <v>216.87504423261515</v>
      </c>
      <c r="BX169" s="25">
        <f t="shared" si="157"/>
        <v>167.41697576595269</v>
      </c>
      <c r="BY169" s="25">
        <f t="shared" si="157"/>
        <v>199.84605800119044</v>
      </c>
      <c r="BZ169" s="25">
        <f t="shared" si="157"/>
        <v>224.57120457100237</v>
      </c>
      <c r="CA169" s="25">
        <f t="shared" si="157"/>
        <v>308.44674705463927</v>
      </c>
      <c r="CB169" s="25">
        <f t="shared" si="157"/>
        <v>685.17393321999884</v>
      </c>
      <c r="CC169" s="25">
        <f t="shared" si="157"/>
        <v>800.68112677980605</v>
      </c>
      <c r="CD169" s="25">
        <f t="shared" si="157"/>
        <v>670.1814747536705</v>
      </c>
      <c r="CE169" s="25">
        <f t="shared" si="157"/>
        <v>645.11505227398663</v>
      </c>
      <c r="CF169" s="25">
        <f t="shared" si="157"/>
        <v>293.23298006430991</v>
      </c>
      <c r="CG169" s="25">
        <f t="shared" si="157"/>
        <v>236.00223230167197</v>
      </c>
      <c r="CH169" s="28">
        <f t="shared" si="157"/>
        <v>161.81778451124387</v>
      </c>
    </row>
    <row r="170" spans="1:86" hidden="1" x14ac:dyDescent="0.25">
      <c r="A170" s="606"/>
      <c r="B170" s="89" t="s">
        <v>5</v>
      </c>
      <c r="C170" s="25">
        <f t="shared" si="154"/>
        <v>0</v>
      </c>
      <c r="D170" s="25">
        <f t="shared" si="155"/>
        <v>0</v>
      </c>
      <c r="E170" s="25">
        <f t="shared" si="158"/>
        <v>0</v>
      </c>
      <c r="F170" s="25">
        <f t="shared" si="158"/>
        <v>0</v>
      </c>
      <c r="G170" s="25">
        <f t="shared" si="158"/>
        <v>0</v>
      </c>
      <c r="H170" s="25">
        <f t="shared" si="158"/>
        <v>0</v>
      </c>
      <c r="I170" s="25">
        <f t="shared" si="158"/>
        <v>0</v>
      </c>
      <c r="J170" s="25">
        <f t="shared" si="158"/>
        <v>0</v>
      </c>
      <c r="K170" s="25">
        <f t="shared" si="158"/>
        <v>0</v>
      </c>
      <c r="L170" s="25">
        <f t="shared" si="158"/>
        <v>0</v>
      </c>
      <c r="M170" s="25">
        <f t="shared" si="158"/>
        <v>0</v>
      </c>
      <c r="N170" s="25">
        <f t="shared" si="158"/>
        <v>0</v>
      </c>
      <c r="O170" s="25">
        <f t="shared" si="158"/>
        <v>0</v>
      </c>
      <c r="P170" s="25">
        <f t="shared" si="158"/>
        <v>0</v>
      </c>
      <c r="Q170" s="25">
        <f t="shared" si="158"/>
        <v>0</v>
      </c>
      <c r="R170" s="25">
        <f t="shared" si="158"/>
        <v>0</v>
      </c>
      <c r="S170" s="25">
        <f t="shared" si="158"/>
        <v>0</v>
      </c>
      <c r="T170" s="25">
        <f t="shared" si="158"/>
        <v>0</v>
      </c>
      <c r="U170" s="25">
        <f t="shared" si="158"/>
        <v>0</v>
      </c>
      <c r="V170" s="25">
        <f t="shared" si="158"/>
        <v>0</v>
      </c>
      <c r="W170" s="25">
        <f t="shared" si="158"/>
        <v>0</v>
      </c>
      <c r="X170" s="25">
        <f t="shared" si="158"/>
        <v>0</v>
      </c>
      <c r="Y170" s="25">
        <f t="shared" si="158"/>
        <v>0</v>
      </c>
      <c r="Z170" s="25">
        <f t="shared" si="158"/>
        <v>0</v>
      </c>
      <c r="AA170" s="25">
        <f t="shared" si="158"/>
        <v>0</v>
      </c>
      <c r="AB170" s="25">
        <f t="shared" si="158"/>
        <v>0</v>
      </c>
      <c r="AC170" s="25">
        <f t="shared" si="158"/>
        <v>0</v>
      </c>
      <c r="AD170" s="25">
        <f t="shared" si="158"/>
        <v>0</v>
      </c>
      <c r="AE170" s="25">
        <f t="shared" si="158"/>
        <v>0</v>
      </c>
      <c r="AF170" s="25">
        <f t="shared" si="158"/>
        <v>0</v>
      </c>
      <c r="AG170" s="25">
        <f t="shared" si="158"/>
        <v>0</v>
      </c>
      <c r="AH170" s="25">
        <f t="shared" si="158"/>
        <v>0</v>
      </c>
      <c r="AI170" s="25">
        <f t="shared" si="158"/>
        <v>0</v>
      </c>
      <c r="AJ170" s="25">
        <f t="shared" si="158"/>
        <v>0</v>
      </c>
      <c r="AK170" s="25">
        <f t="shared" si="158"/>
        <v>0</v>
      </c>
      <c r="AL170" s="25">
        <f t="shared" si="158"/>
        <v>0</v>
      </c>
      <c r="AM170" s="25">
        <f t="shared" si="158"/>
        <v>0</v>
      </c>
      <c r="AN170" s="25">
        <f t="shared" si="158"/>
        <v>0</v>
      </c>
      <c r="AO170" s="25">
        <f t="shared" si="158"/>
        <v>0</v>
      </c>
      <c r="AP170" s="25">
        <f t="shared" si="158"/>
        <v>0</v>
      </c>
      <c r="AQ170" s="25">
        <f t="shared" si="158"/>
        <v>0</v>
      </c>
      <c r="AR170" s="25">
        <f t="shared" si="158"/>
        <v>0</v>
      </c>
      <c r="AS170" s="25">
        <f t="shared" si="158"/>
        <v>0</v>
      </c>
      <c r="AT170" s="25">
        <f t="shared" si="158"/>
        <v>0</v>
      </c>
      <c r="AU170" s="25">
        <f t="shared" si="158"/>
        <v>0</v>
      </c>
      <c r="AV170" s="25">
        <f t="shared" si="158"/>
        <v>0</v>
      </c>
      <c r="AW170" s="25">
        <f t="shared" si="158"/>
        <v>0</v>
      </c>
      <c r="AX170" s="25">
        <f t="shared" si="158"/>
        <v>0</v>
      </c>
      <c r="AY170" s="25">
        <f t="shared" si="158"/>
        <v>0</v>
      </c>
      <c r="AZ170" s="25">
        <f t="shared" si="158"/>
        <v>0</v>
      </c>
      <c r="BA170" s="25">
        <f t="shared" si="158"/>
        <v>0</v>
      </c>
      <c r="BB170" s="25">
        <f t="shared" si="158"/>
        <v>0</v>
      </c>
      <c r="BC170" s="25">
        <f t="shared" si="158"/>
        <v>0</v>
      </c>
      <c r="BD170" s="25">
        <f t="shared" si="158"/>
        <v>0</v>
      </c>
      <c r="BE170" s="25">
        <f t="shared" si="158"/>
        <v>0</v>
      </c>
      <c r="BF170" s="25">
        <f t="shared" si="158"/>
        <v>0</v>
      </c>
      <c r="BG170" s="25">
        <f t="shared" si="158"/>
        <v>0</v>
      </c>
      <c r="BH170" s="25">
        <f t="shared" si="158"/>
        <v>0</v>
      </c>
      <c r="BI170" s="25">
        <f t="shared" si="158"/>
        <v>0</v>
      </c>
      <c r="BJ170" s="25">
        <f t="shared" si="158"/>
        <v>0</v>
      </c>
      <c r="BK170" s="25">
        <f t="shared" si="158"/>
        <v>0</v>
      </c>
      <c r="BL170" s="25">
        <f t="shared" si="158"/>
        <v>0</v>
      </c>
      <c r="BM170" s="25">
        <f t="shared" si="158"/>
        <v>0</v>
      </c>
      <c r="BN170" s="25">
        <f t="shared" si="158"/>
        <v>0</v>
      </c>
      <c r="BO170" s="25">
        <f t="shared" si="158"/>
        <v>0</v>
      </c>
      <c r="BP170" s="25">
        <f t="shared" si="158"/>
        <v>0</v>
      </c>
      <c r="BQ170" s="25">
        <f t="shared" si="157"/>
        <v>0</v>
      </c>
      <c r="BR170" s="25">
        <f t="shared" si="157"/>
        <v>0</v>
      </c>
      <c r="BS170" s="25">
        <f t="shared" si="157"/>
        <v>0</v>
      </c>
      <c r="BT170" s="25">
        <f t="shared" si="157"/>
        <v>0</v>
      </c>
      <c r="BU170" s="25">
        <f t="shared" si="157"/>
        <v>0</v>
      </c>
      <c r="BV170" s="25">
        <f t="shared" si="157"/>
        <v>0</v>
      </c>
      <c r="BW170" s="25">
        <f t="shared" si="157"/>
        <v>0</v>
      </c>
      <c r="BX170" s="25">
        <f t="shared" si="157"/>
        <v>0</v>
      </c>
      <c r="BY170" s="25">
        <f t="shared" si="157"/>
        <v>0</v>
      </c>
      <c r="BZ170" s="25">
        <f t="shared" si="157"/>
        <v>0</v>
      </c>
      <c r="CA170" s="25">
        <f t="shared" si="157"/>
        <v>0</v>
      </c>
      <c r="CB170" s="25">
        <f t="shared" si="157"/>
        <v>0</v>
      </c>
      <c r="CC170" s="25">
        <f t="shared" si="157"/>
        <v>0</v>
      </c>
      <c r="CD170" s="25">
        <f t="shared" si="157"/>
        <v>0</v>
      </c>
      <c r="CE170" s="25">
        <f t="shared" si="157"/>
        <v>0</v>
      </c>
      <c r="CF170" s="25">
        <f t="shared" si="157"/>
        <v>0</v>
      </c>
      <c r="CG170" s="25">
        <f t="shared" si="157"/>
        <v>0</v>
      </c>
      <c r="CH170" s="28">
        <f t="shared" si="157"/>
        <v>0</v>
      </c>
    </row>
    <row r="171" spans="1:86" hidden="1" x14ac:dyDescent="0.25">
      <c r="A171" s="606"/>
      <c r="B171" s="89" t="s">
        <v>23</v>
      </c>
      <c r="C171" s="25">
        <f t="shared" si="154"/>
        <v>0</v>
      </c>
      <c r="D171" s="25">
        <f t="shared" si="155"/>
        <v>0</v>
      </c>
      <c r="E171" s="25">
        <f t="shared" si="158"/>
        <v>0</v>
      </c>
      <c r="F171" s="25">
        <f t="shared" si="158"/>
        <v>0</v>
      </c>
      <c r="G171" s="25">
        <f t="shared" si="158"/>
        <v>0</v>
      </c>
      <c r="H171" s="25">
        <f t="shared" si="158"/>
        <v>0</v>
      </c>
      <c r="I171" s="25">
        <f t="shared" si="158"/>
        <v>0</v>
      </c>
      <c r="J171" s="25">
        <f t="shared" si="158"/>
        <v>208.53252722187992</v>
      </c>
      <c r="K171" s="25">
        <f t="shared" si="158"/>
        <v>393.75746690839492</v>
      </c>
      <c r="L171" s="25">
        <f t="shared" si="158"/>
        <v>142.28736828675625</v>
      </c>
      <c r="M171" s="25">
        <f t="shared" si="158"/>
        <v>143.50020542697121</v>
      </c>
      <c r="N171" s="25">
        <f t="shared" si="158"/>
        <v>102.31135200561214</v>
      </c>
      <c r="O171" s="25">
        <f t="shared" si="158"/>
        <v>113.2527164857967</v>
      </c>
      <c r="P171" s="25">
        <f t="shared" si="158"/>
        <v>107.05544609873854</v>
      </c>
      <c r="Q171" s="25">
        <f t="shared" si="158"/>
        <v>121.07048503139536</v>
      </c>
      <c r="R171" s="25">
        <f t="shared" si="158"/>
        <v>118.73819971290531</v>
      </c>
      <c r="S171" s="25">
        <f t="shared" si="158"/>
        <v>157.15372196750505</v>
      </c>
      <c r="T171" s="25">
        <f t="shared" si="158"/>
        <v>0</v>
      </c>
      <c r="U171" s="25">
        <f t="shared" si="158"/>
        <v>0</v>
      </c>
      <c r="V171" s="25">
        <f t="shared" si="158"/>
        <v>0</v>
      </c>
      <c r="W171" s="25">
        <f t="shared" si="158"/>
        <v>0</v>
      </c>
      <c r="X171" s="25">
        <f t="shared" si="158"/>
        <v>0</v>
      </c>
      <c r="Y171" s="25">
        <f t="shared" si="158"/>
        <v>0</v>
      </c>
      <c r="Z171" s="25">
        <f t="shared" si="158"/>
        <v>0</v>
      </c>
      <c r="AA171" s="25">
        <f t="shared" si="158"/>
        <v>0</v>
      </c>
      <c r="AB171" s="25">
        <f t="shared" si="158"/>
        <v>0</v>
      </c>
      <c r="AC171" s="25">
        <f t="shared" si="158"/>
        <v>0</v>
      </c>
      <c r="AD171" s="25">
        <f t="shared" si="158"/>
        <v>0</v>
      </c>
      <c r="AE171" s="25">
        <f t="shared" si="158"/>
        <v>0</v>
      </c>
      <c r="AF171" s="25">
        <f t="shared" si="158"/>
        <v>0</v>
      </c>
      <c r="AG171" s="25">
        <f t="shared" si="158"/>
        <v>0</v>
      </c>
      <c r="AH171" s="25">
        <f t="shared" si="158"/>
        <v>0</v>
      </c>
      <c r="AI171" s="25">
        <f t="shared" si="158"/>
        <v>0</v>
      </c>
      <c r="AJ171" s="25">
        <f t="shared" si="158"/>
        <v>0</v>
      </c>
      <c r="AK171" s="25">
        <f t="shared" si="158"/>
        <v>0</v>
      </c>
      <c r="AL171" s="25">
        <f t="shared" si="158"/>
        <v>0</v>
      </c>
      <c r="AM171" s="25">
        <f t="shared" si="158"/>
        <v>0</v>
      </c>
      <c r="AN171" s="25">
        <f t="shared" si="158"/>
        <v>0</v>
      </c>
      <c r="AO171" s="25">
        <f t="shared" si="158"/>
        <v>0</v>
      </c>
      <c r="AP171" s="25">
        <f t="shared" si="158"/>
        <v>0</v>
      </c>
      <c r="AQ171" s="25">
        <f t="shared" si="158"/>
        <v>0</v>
      </c>
      <c r="AR171" s="25">
        <f t="shared" si="158"/>
        <v>0</v>
      </c>
      <c r="AS171" s="25">
        <f t="shared" si="158"/>
        <v>0</v>
      </c>
      <c r="AT171" s="25">
        <f t="shared" si="158"/>
        <v>0</v>
      </c>
      <c r="AU171" s="25">
        <f t="shared" si="158"/>
        <v>0</v>
      </c>
      <c r="AV171" s="25">
        <f t="shared" si="158"/>
        <v>0</v>
      </c>
      <c r="AW171" s="25">
        <f t="shared" si="158"/>
        <v>0</v>
      </c>
      <c r="AX171" s="25">
        <f t="shared" si="158"/>
        <v>0</v>
      </c>
      <c r="AY171" s="25">
        <f t="shared" si="158"/>
        <v>0</v>
      </c>
      <c r="AZ171" s="25">
        <f t="shared" si="158"/>
        <v>0</v>
      </c>
      <c r="BA171" s="25">
        <f t="shared" si="158"/>
        <v>0</v>
      </c>
      <c r="BB171" s="25">
        <f t="shared" si="158"/>
        <v>0</v>
      </c>
      <c r="BC171" s="25">
        <f t="shared" si="158"/>
        <v>0</v>
      </c>
      <c r="BD171" s="25">
        <f t="shared" si="158"/>
        <v>0</v>
      </c>
      <c r="BE171" s="25">
        <f t="shared" si="158"/>
        <v>0</v>
      </c>
      <c r="BF171" s="25">
        <f t="shared" si="158"/>
        <v>0</v>
      </c>
      <c r="BG171" s="25">
        <f t="shared" si="158"/>
        <v>0</v>
      </c>
      <c r="BH171" s="25">
        <f t="shared" si="158"/>
        <v>0</v>
      </c>
      <c r="BI171" s="25">
        <f t="shared" si="158"/>
        <v>0</v>
      </c>
      <c r="BJ171" s="25">
        <f t="shared" si="158"/>
        <v>0</v>
      </c>
      <c r="BK171" s="25">
        <f t="shared" si="158"/>
        <v>0</v>
      </c>
      <c r="BL171" s="25">
        <f t="shared" si="158"/>
        <v>0</v>
      </c>
      <c r="BM171" s="25">
        <f t="shared" si="158"/>
        <v>0</v>
      </c>
      <c r="BN171" s="25">
        <f t="shared" si="158"/>
        <v>0</v>
      </c>
      <c r="BO171" s="25">
        <f t="shared" si="158"/>
        <v>0</v>
      </c>
      <c r="BP171" s="25">
        <f t="shared" ref="BP171:CH174" si="159">IF(BP32=0,0,((BP14*0.5)+BO32-BP50)*BP87*BP136*BP$2)</f>
        <v>0</v>
      </c>
      <c r="BQ171" s="25">
        <f t="shared" si="159"/>
        <v>0</v>
      </c>
      <c r="BR171" s="25">
        <f t="shared" si="159"/>
        <v>0</v>
      </c>
      <c r="BS171" s="25">
        <f t="shared" si="159"/>
        <v>0</v>
      </c>
      <c r="BT171" s="25">
        <f t="shared" si="159"/>
        <v>0</v>
      </c>
      <c r="BU171" s="25">
        <f t="shared" si="159"/>
        <v>0</v>
      </c>
      <c r="BV171" s="25">
        <f t="shared" si="159"/>
        <v>0</v>
      </c>
      <c r="BW171" s="25">
        <f t="shared" si="159"/>
        <v>0</v>
      </c>
      <c r="BX171" s="25">
        <f t="shared" si="159"/>
        <v>0</v>
      </c>
      <c r="BY171" s="25">
        <f t="shared" si="159"/>
        <v>0</v>
      </c>
      <c r="BZ171" s="25">
        <f t="shared" si="159"/>
        <v>0</v>
      </c>
      <c r="CA171" s="25">
        <f t="shared" si="159"/>
        <v>0</v>
      </c>
      <c r="CB171" s="25">
        <f t="shared" si="159"/>
        <v>0</v>
      </c>
      <c r="CC171" s="25">
        <f t="shared" si="159"/>
        <v>0</v>
      </c>
      <c r="CD171" s="25">
        <f t="shared" si="159"/>
        <v>0</v>
      </c>
      <c r="CE171" s="25">
        <f t="shared" si="159"/>
        <v>0</v>
      </c>
      <c r="CF171" s="25">
        <f t="shared" si="159"/>
        <v>0</v>
      </c>
      <c r="CG171" s="25">
        <f t="shared" si="159"/>
        <v>0</v>
      </c>
      <c r="CH171" s="28">
        <f t="shared" si="159"/>
        <v>0</v>
      </c>
    </row>
    <row r="172" spans="1:86" hidden="1" x14ac:dyDescent="0.25">
      <c r="A172" s="606"/>
      <c r="B172" s="89" t="s">
        <v>24</v>
      </c>
      <c r="C172" s="25">
        <f t="shared" si="154"/>
        <v>0</v>
      </c>
      <c r="D172" s="25">
        <f t="shared" si="155"/>
        <v>0</v>
      </c>
      <c r="E172" s="25">
        <f t="shared" ref="E172:BP174" si="160">IF(E33=0,0,((E15*0.5)+D33-E51)*E88*E137*E$2)</f>
        <v>0</v>
      </c>
      <c r="F172" s="25">
        <f t="shared" si="160"/>
        <v>0</v>
      </c>
      <c r="G172" s="25">
        <f t="shared" si="160"/>
        <v>14.92834004756741</v>
      </c>
      <c r="H172" s="25">
        <f t="shared" si="160"/>
        <v>84.515709674533028</v>
      </c>
      <c r="I172" s="25">
        <f t="shared" si="160"/>
        <v>80.089072646675959</v>
      </c>
      <c r="J172" s="25">
        <f t="shared" si="160"/>
        <v>383.89409973935466</v>
      </c>
      <c r="K172" s="25">
        <f t="shared" si="160"/>
        <v>645.6148574075786</v>
      </c>
      <c r="L172" s="25">
        <f t="shared" si="160"/>
        <v>233.29802405683657</v>
      </c>
      <c r="M172" s="25">
        <f t="shared" si="160"/>
        <v>445.30700985339058</v>
      </c>
      <c r="N172" s="25">
        <f t="shared" si="160"/>
        <v>777.80028003954499</v>
      </c>
      <c r="O172" s="25">
        <f t="shared" si="160"/>
        <v>1204.7642167437425</v>
      </c>
      <c r="P172" s="25">
        <f t="shared" si="160"/>
        <v>1138.8386492563641</v>
      </c>
      <c r="Q172" s="25">
        <f t="shared" si="160"/>
        <v>1287.9283834920361</v>
      </c>
      <c r="R172" s="25">
        <f t="shared" si="160"/>
        <v>1263.117906691632</v>
      </c>
      <c r="S172" s="25">
        <f t="shared" si="160"/>
        <v>1671.7760653298751</v>
      </c>
      <c r="T172" s="25">
        <f t="shared" si="160"/>
        <v>3080.509790140627</v>
      </c>
      <c r="U172" s="25">
        <f t="shared" si="160"/>
        <v>2972.6849160348115</v>
      </c>
      <c r="V172" s="25">
        <f t="shared" si="160"/>
        <v>3044.5816893285055</v>
      </c>
      <c r="W172" s="25">
        <f t="shared" si="160"/>
        <v>2934.8285858208087</v>
      </c>
      <c r="X172" s="25">
        <f t="shared" si="160"/>
        <v>1050.1900098639123</v>
      </c>
      <c r="Y172" s="25">
        <f t="shared" si="160"/>
        <v>1069.1736794673375</v>
      </c>
      <c r="Z172" s="25">
        <f t="shared" si="160"/>
        <v>750.57975373127624</v>
      </c>
      <c r="AA172" s="25">
        <f t="shared" si="160"/>
        <v>808.64077028857798</v>
      </c>
      <c r="AB172" s="25">
        <f t="shared" si="160"/>
        <v>775.09564237754137</v>
      </c>
      <c r="AC172" s="25">
        <f t="shared" si="160"/>
        <v>916.0781282326916</v>
      </c>
      <c r="AD172" s="25">
        <f t="shared" si="160"/>
        <v>873.78017115149521</v>
      </c>
      <c r="AE172" s="25">
        <f t="shared" si="160"/>
        <v>1112.1568333369787</v>
      </c>
      <c r="AF172" s="25">
        <f t="shared" si="160"/>
        <v>3080.509790140627</v>
      </c>
      <c r="AG172" s="25">
        <f t="shared" si="160"/>
        <v>2972.6849160348115</v>
      </c>
      <c r="AH172" s="25">
        <f t="shared" si="160"/>
        <v>3044.5816893285055</v>
      </c>
      <c r="AI172" s="25">
        <f t="shared" si="160"/>
        <v>2934.8285858208087</v>
      </c>
      <c r="AJ172" s="25">
        <f t="shared" si="160"/>
        <v>1050.1900098639123</v>
      </c>
      <c r="AK172" s="25">
        <f t="shared" si="160"/>
        <v>1069.1736794673375</v>
      </c>
      <c r="AL172" s="25">
        <f t="shared" si="160"/>
        <v>750.57975373127624</v>
      </c>
      <c r="AM172" s="25">
        <f t="shared" si="160"/>
        <v>808.64077028857798</v>
      </c>
      <c r="AN172" s="25">
        <f t="shared" si="160"/>
        <v>775.09564237754137</v>
      </c>
      <c r="AO172" s="25">
        <f t="shared" si="160"/>
        <v>916.0781282326916</v>
      </c>
      <c r="AP172" s="25">
        <f t="shared" si="160"/>
        <v>873.78017115149521</v>
      </c>
      <c r="AQ172" s="25">
        <f t="shared" si="160"/>
        <v>1112.1568333369787</v>
      </c>
      <c r="AR172" s="25">
        <f t="shared" si="160"/>
        <v>3080.509790140627</v>
      </c>
      <c r="AS172" s="25">
        <f t="shared" si="160"/>
        <v>2972.6849160348115</v>
      </c>
      <c r="AT172" s="25">
        <f t="shared" si="160"/>
        <v>3044.5816893285055</v>
      </c>
      <c r="AU172" s="25">
        <f t="shared" si="160"/>
        <v>2934.8285858208087</v>
      </c>
      <c r="AV172" s="25">
        <f t="shared" si="160"/>
        <v>1050.1900098639123</v>
      </c>
      <c r="AW172" s="25">
        <f t="shared" si="160"/>
        <v>1069.1736794673375</v>
      </c>
      <c r="AX172" s="25">
        <f t="shared" si="160"/>
        <v>750.57975373127624</v>
      </c>
      <c r="AY172" s="25">
        <f t="shared" si="160"/>
        <v>808.64077028857798</v>
      </c>
      <c r="AZ172" s="25">
        <f t="shared" si="160"/>
        <v>775.09564237754137</v>
      </c>
      <c r="BA172" s="25">
        <f t="shared" si="160"/>
        <v>916.0781282326916</v>
      </c>
      <c r="BB172" s="25">
        <f t="shared" si="160"/>
        <v>873.78017115149521</v>
      </c>
      <c r="BC172" s="25">
        <f t="shared" si="160"/>
        <v>1112.1568333369787</v>
      </c>
      <c r="BD172" s="25">
        <f t="shared" si="160"/>
        <v>3080.509790140627</v>
      </c>
      <c r="BE172" s="25">
        <f t="shared" si="160"/>
        <v>2972.6849160348115</v>
      </c>
      <c r="BF172" s="25">
        <f t="shared" si="160"/>
        <v>3044.5816893285055</v>
      </c>
      <c r="BG172" s="25">
        <f t="shared" si="160"/>
        <v>2934.8285858208087</v>
      </c>
      <c r="BH172" s="25">
        <f t="shared" si="160"/>
        <v>1050.1900098639123</v>
      </c>
      <c r="BI172" s="25">
        <f t="shared" si="160"/>
        <v>1069.1736794673375</v>
      </c>
      <c r="BJ172" s="25">
        <f t="shared" si="160"/>
        <v>750.57975373127624</v>
      </c>
      <c r="BK172" s="25">
        <f t="shared" si="160"/>
        <v>808.64077028857798</v>
      </c>
      <c r="BL172" s="25">
        <f t="shared" si="160"/>
        <v>775.09564237754137</v>
      </c>
      <c r="BM172" s="25">
        <f t="shared" si="160"/>
        <v>916.0781282326916</v>
      </c>
      <c r="BN172" s="25">
        <f t="shared" si="160"/>
        <v>873.78017115149521</v>
      </c>
      <c r="BO172" s="25">
        <f t="shared" si="160"/>
        <v>1112.1568333369787</v>
      </c>
      <c r="BP172" s="25">
        <f t="shared" si="160"/>
        <v>3080.509790140627</v>
      </c>
      <c r="BQ172" s="25">
        <f t="shared" si="159"/>
        <v>2972.6849160348115</v>
      </c>
      <c r="BR172" s="25">
        <f t="shared" si="159"/>
        <v>3044.5816893285055</v>
      </c>
      <c r="BS172" s="25">
        <f t="shared" si="159"/>
        <v>2934.8285858208087</v>
      </c>
      <c r="BT172" s="25">
        <f t="shared" si="159"/>
        <v>1050.1900098639123</v>
      </c>
      <c r="BU172" s="25">
        <f t="shared" si="159"/>
        <v>1069.1736794673375</v>
      </c>
      <c r="BV172" s="25">
        <f t="shared" si="159"/>
        <v>750.57975373127624</v>
      </c>
      <c r="BW172" s="25">
        <f t="shared" si="159"/>
        <v>808.64077028857798</v>
      </c>
      <c r="BX172" s="25">
        <f t="shared" si="159"/>
        <v>775.09564237754137</v>
      </c>
      <c r="BY172" s="25">
        <f t="shared" si="159"/>
        <v>916.0781282326916</v>
      </c>
      <c r="BZ172" s="25">
        <f t="shared" si="159"/>
        <v>873.78017115149521</v>
      </c>
      <c r="CA172" s="25">
        <f t="shared" si="159"/>
        <v>1112.1568333369787</v>
      </c>
      <c r="CB172" s="25">
        <f t="shared" si="159"/>
        <v>3080.509790140627</v>
      </c>
      <c r="CC172" s="25">
        <f t="shared" si="159"/>
        <v>2972.6849160348115</v>
      </c>
      <c r="CD172" s="25">
        <f t="shared" si="159"/>
        <v>3044.5816893285055</v>
      </c>
      <c r="CE172" s="25">
        <f t="shared" si="159"/>
        <v>2934.8285858208087</v>
      </c>
      <c r="CF172" s="25">
        <f t="shared" si="159"/>
        <v>1050.1900098639123</v>
      </c>
      <c r="CG172" s="25">
        <f t="shared" si="159"/>
        <v>1069.1736794673375</v>
      </c>
      <c r="CH172" s="28">
        <f t="shared" si="159"/>
        <v>750.57975373127624</v>
      </c>
    </row>
    <row r="173" spans="1:86" ht="15.75" hidden="1" customHeight="1" x14ac:dyDescent="0.25">
      <c r="A173" s="606"/>
      <c r="B173" s="89" t="s">
        <v>7</v>
      </c>
      <c r="C173" s="25">
        <f t="shared" si="154"/>
        <v>0</v>
      </c>
      <c r="D173" s="25">
        <f t="shared" si="155"/>
        <v>0</v>
      </c>
      <c r="E173" s="25">
        <f t="shared" si="160"/>
        <v>0</v>
      </c>
      <c r="F173" s="25">
        <f t="shared" si="160"/>
        <v>0</v>
      </c>
      <c r="G173" s="25">
        <f t="shared" si="160"/>
        <v>0</v>
      </c>
      <c r="H173" s="25">
        <f t="shared" si="160"/>
        <v>0</v>
      </c>
      <c r="I173" s="25">
        <f t="shared" si="160"/>
        <v>0</v>
      </c>
      <c r="J173" s="25">
        <f t="shared" si="160"/>
        <v>0</v>
      </c>
      <c r="K173" s="25">
        <f t="shared" si="160"/>
        <v>0</v>
      </c>
      <c r="L173" s="25">
        <f t="shared" si="160"/>
        <v>0</v>
      </c>
      <c r="M173" s="25">
        <f t="shared" si="160"/>
        <v>0</v>
      </c>
      <c r="N173" s="25">
        <f t="shared" si="160"/>
        <v>0</v>
      </c>
      <c r="O173" s="25">
        <f t="shared" si="160"/>
        <v>0</v>
      </c>
      <c r="P173" s="25">
        <f t="shared" si="160"/>
        <v>0</v>
      </c>
      <c r="Q173" s="25">
        <f t="shared" si="160"/>
        <v>0</v>
      </c>
      <c r="R173" s="25">
        <f t="shared" si="160"/>
        <v>0</v>
      </c>
      <c r="S173" s="25">
        <f t="shared" si="160"/>
        <v>0</v>
      </c>
      <c r="T173" s="25">
        <f t="shared" si="160"/>
        <v>0</v>
      </c>
      <c r="U173" s="25">
        <f t="shared" si="160"/>
        <v>0</v>
      </c>
      <c r="V173" s="25">
        <f t="shared" si="160"/>
        <v>0</v>
      </c>
      <c r="W173" s="25">
        <f t="shared" si="160"/>
        <v>0</v>
      </c>
      <c r="X173" s="25">
        <f t="shared" si="160"/>
        <v>0</v>
      </c>
      <c r="Y173" s="25">
        <f t="shared" si="160"/>
        <v>0</v>
      </c>
      <c r="Z173" s="25">
        <f t="shared" si="160"/>
        <v>0</v>
      </c>
      <c r="AA173" s="25">
        <f t="shared" si="160"/>
        <v>0</v>
      </c>
      <c r="AB173" s="25">
        <f t="shared" si="160"/>
        <v>0</v>
      </c>
      <c r="AC173" s="25">
        <f t="shared" si="160"/>
        <v>0</v>
      </c>
      <c r="AD173" s="25">
        <f t="shared" si="160"/>
        <v>0</v>
      </c>
      <c r="AE173" s="25">
        <f t="shared" si="160"/>
        <v>0</v>
      </c>
      <c r="AF173" s="25">
        <f t="shared" si="160"/>
        <v>0</v>
      </c>
      <c r="AG173" s="25">
        <f t="shared" si="160"/>
        <v>0</v>
      </c>
      <c r="AH173" s="25">
        <f t="shared" si="160"/>
        <v>0</v>
      </c>
      <c r="AI173" s="25">
        <f t="shared" si="160"/>
        <v>0</v>
      </c>
      <c r="AJ173" s="25">
        <f t="shared" si="160"/>
        <v>0</v>
      </c>
      <c r="AK173" s="25">
        <f t="shared" si="160"/>
        <v>0</v>
      </c>
      <c r="AL173" s="25">
        <f t="shared" si="160"/>
        <v>0</v>
      </c>
      <c r="AM173" s="25">
        <f t="shared" si="160"/>
        <v>0</v>
      </c>
      <c r="AN173" s="25">
        <f t="shared" si="160"/>
        <v>0</v>
      </c>
      <c r="AO173" s="25">
        <f t="shared" si="160"/>
        <v>0</v>
      </c>
      <c r="AP173" s="25">
        <f t="shared" si="160"/>
        <v>0</v>
      </c>
      <c r="AQ173" s="25">
        <f t="shared" si="160"/>
        <v>0</v>
      </c>
      <c r="AR173" s="25">
        <f t="shared" si="160"/>
        <v>0</v>
      </c>
      <c r="AS173" s="25">
        <f t="shared" si="160"/>
        <v>0</v>
      </c>
      <c r="AT173" s="25">
        <f t="shared" si="160"/>
        <v>0</v>
      </c>
      <c r="AU173" s="25">
        <f t="shared" si="160"/>
        <v>0</v>
      </c>
      <c r="AV173" s="25">
        <f t="shared" si="160"/>
        <v>0</v>
      </c>
      <c r="AW173" s="25">
        <f t="shared" si="160"/>
        <v>0</v>
      </c>
      <c r="AX173" s="25">
        <f t="shared" si="160"/>
        <v>0</v>
      </c>
      <c r="AY173" s="25">
        <f t="shared" si="160"/>
        <v>0</v>
      </c>
      <c r="AZ173" s="25">
        <f t="shared" si="160"/>
        <v>0</v>
      </c>
      <c r="BA173" s="25">
        <f t="shared" si="160"/>
        <v>0</v>
      </c>
      <c r="BB173" s="25">
        <f t="shared" si="160"/>
        <v>0</v>
      </c>
      <c r="BC173" s="25">
        <f t="shared" si="160"/>
        <v>0</v>
      </c>
      <c r="BD173" s="25">
        <f t="shared" si="160"/>
        <v>0</v>
      </c>
      <c r="BE173" s="25">
        <f t="shared" si="160"/>
        <v>0</v>
      </c>
      <c r="BF173" s="25">
        <f t="shared" si="160"/>
        <v>0</v>
      </c>
      <c r="BG173" s="25">
        <f t="shared" si="160"/>
        <v>0</v>
      </c>
      <c r="BH173" s="25">
        <f t="shared" si="160"/>
        <v>0</v>
      </c>
      <c r="BI173" s="25">
        <f t="shared" si="160"/>
        <v>0</v>
      </c>
      <c r="BJ173" s="25">
        <f t="shared" si="160"/>
        <v>0</v>
      </c>
      <c r="BK173" s="25">
        <f t="shared" si="160"/>
        <v>0</v>
      </c>
      <c r="BL173" s="25">
        <f t="shared" si="160"/>
        <v>0</v>
      </c>
      <c r="BM173" s="25">
        <f t="shared" si="160"/>
        <v>0</v>
      </c>
      <c r="BN173" s="25">
        <f t="shared" si="160"/>
        <v>0</v>
      </c>
      <c r="BO173" s="25">
        <f t="shared" si="160"/>
        <v>0</v>
      </c>
      <c r="BP173" s="25">
        <f t="shared" si="160"/>
        <v>0</v>
      </c>
      <c r="BQ173" s="25">
        <f t="shared" si="159"/>
        <v>0</v>
      </c>
      <c r="BR173" s="25">
        <f t="shared" si="159"/>
        <v>0</v>
      </c>
      <c r="BS173" s="25">
        <f t="shared" si="159"/>
        <v>0</v>
      </c>
      <c r="BT173" s="25">
        <f t="shared" si="159"/>
        <v>0</v>
      </c>
      <c r="BU173" s="25">
        <f t="shared" si="159"/>
        <v>0</v>
      </c>
      <c r="BV173" s="25">
        <f t="shared" si="159"/>
        <v>0</v>
      </c>
      <c r="BW173" s="25">
        <f t="shared" si="159"/>
        <v>0</v>
      </c>
      <c r="BX173" s="25">
        <f t="shared" si="159"/>
        <v>0</v>
      </c>
      <c r="BY173" s="25">
        <f t="shared" si="159"/>
        <v>0</v>
      </c>
      <c r="BZ173" s="25">
        <f t="shared" si="159"/>
        <v>0</v>
      </c>
      <c r="CA173" s="25">
        <f t="shared" si="159"/>
        <v>0</v>
      </c>
      <c r="CB173" s="25">
        <f t="shared" si="159"/>
        <v>0</v>
      </c>
      <c r="CC173" s="25">
        <f t="shared" si="159"/>
        <v>0</v>
      </c>
      <c r="CD173" s="25">
        <f t="shared" si="159"/>
        <v>0</v>
      </c>
      <c r="CE173" s="25">
        <f t="shared" si="159"/>
        <v>0</v>
      </c>
      <c r="CF173" s="25">
        <f t="shared" si="159"/>
        <v>0</v>
      </c>
      <c r="CG173" s="25">
        <f t="shared" si="159"/>
        <v>0</v>
      </c>
      <c r="CH173" s="28">
        <f t="shared" si="159"/>
        <v>0</v>
      </c>
    </row>
    <row r="174" spans="1:86" ht="15.75" hidden="1" customHeight="1" x14ac:dyDescent="0.25">
      <c r="A174" s="606"/>
      <c r="B174" s="89" t="s">
        <v>8</v>
      </c>
      <c r="C174" s="25">
        <f t="shared" si="154"/>
        <v>0</v>
      </c>
      <c r="D174" s="25">
        <f t="shared" si="155"/>
        <v>0</v>
      </c>
      <c r="E174" s="25">
        <f t="shared" si="160"/>
        <v>0</v>
      </c>
      <c r="F174" s="25">
        <f t="shared" si="160"/>
        <v>0</v>
      </c>
      <c r="G174" s="25">
        <f t="shared" si="160"/>
        <v>0</v>
      </c>
      <c r="H174" s="25">
        <f t="shared" si="160"/>
        <v>0</v>
      </c>
      <c r="I174" s="25">
        <f t="shared" si="160"/>
        <v>0</v>
      </c>
      <c r="J174" s="25">
        <f t="shared" si="160"/>
        <v>0</v>
      </c>
      <c r="K174" s="25">
        <f t="shared" si="160"/>
        <v>0</v>
      </c>
      <c r="L174" s="25">
        <f t="shared" si="160"/>
        <v>0</v>
      </c>
      <c r="M174" s="25">
        <f t="shared" si="160"/>
        <v>0</v>
      </c>
      <c r="N174" s="25">
        <f t="shared" si="160"/>
        <v>2.8471851752108992</v>
      </c>
      <c r="O174" s="25">
        <f t="shared" si="160"/>
        <v>6.4840645905340111</v>
      </c>
      <c r="P174" s="25">
        <f t="shared" si="160"/>
        <v>6.3164027035947532</v>
      </c>
      <c r="Q174" s="25">
        <f t="shared" si="160"/>
        <v>7.7715676996217189</v>
      </c>
      <c r="R174" s="25">
        <f t="shared" si="160"/>
        <v>7.77538449647977</v>
      </c>
      <c r="S174" s="25">
        <f t="shared" si="160"/>
        <v>9.4193791815830465</v>
      </c>
      <c r="T174" s="25">
        <f t="shared" si="160"/>
        <v>31.823209037608166</v>
      </c>
      <c r="U174" s="25">
        <f t="shared" si="160"/>
        <v>29.162813442404186</v>
      </c>
      <c r="V174" s="25">
        <f t="shared" si="160"/>
        <v>31.974267853200555</v>
      </c>
      <c r="W174" s="25">
        <f t="shared" si="160"/>
        <v>29.682526314096311</v>
      </c>
      <c r="X174" s="25">
        <f t="shared" si="160"/>
        <v>11.220102244152095</v>
      </c>
      <c r="Y174" s="25">
        <f t="shared" si="160"/>
        <v>12.351541292444304</v>
      </c>
      <c r="Z174" s="25">
        <f t="shared" si="160"/>
        <v>7.1953200973532701</v>
      </c>
      <c r="AA174" s="25">
        <f t="shared" si="160"/>
        <v>7.9845035318734281</v>
      </c>
      <c r="AB174" s="25">
        <f t="shared" si="160"/>
        <v>7.8810639130243718</v>
      </c>
      <c r="AC174" s="25">
        <f t="shared" si="160"/>
        <v>10.124725001989463</v>
      </c>
      <c r="AD174" s="25">
        <f t="shared" si="160"/>
        <v>9.8436161321473818</v>
      </c>
      <c r="AE174" s="25">
        <f t="shared" si="160"/>
        <v>11.478462721640314</v>
      </c>
      <c r="AF174" s="25">
        <f t="shared" si="160"/>
        <v>31.823209037608166</v>
      </c>
      <c r="AG174" s="25">
        <f t="shared" si="160"/>
        <v>29.162813442404186</v>
      </c>
      <c r="AH174" s="25">
        <f t="shared" si="160"/>
        <v>31.974267853200555</v>
      </c>
      <c r="AI174" s="25">
        <f t="shared" si="160"/>
        <v>29.682526314096311</v>
      </c>
      <c r="AJ174" s="25">
        <f t="shared" si="160"/>
        <v>11.220102244152095</v>
      </c>
      <c r="AK174" s="25">
        <f t="shared" si="160"/>
        <v>12.351541292444304</v>
      </c>
      <c r="AL174" s="25">
        <f t="shared" si="160"/>
        <v>7.1953200973532701</v>
      </c>
      <c r="AM174" s="25">
        <f t="shared" si="160"/>
        <v>7.9845035318734281</v>
      </c>
      <c r="AN174" s="25">
        <f t="shared" si="160"/>
        <v>7.8810639130243718</v>
      </c>
      <c r="AO174" s="25">
        <f t="shared" si="160"/>
        <v>10.124725001989463</v>
      </c>
      <c r="AP174" s="25">
        <f t="shared" si="160"/>
        <v>9.8436161321473818</v>
      </c>
      <c r="AQ174" s="25">
        <f t="shared" si="160"/>
        <v>11.478462721640314</v>
      </c>
      <c r="AR174" s="25">
        <f t="shared" si="160"/>
        <v>31.823209037608166</v>
      </c>
      <c r="AS174" s="25">
        <f t="shared" si="160"/>
        <v>29.162813442404186</v>
      </c>
      <c r="AT174" s="25">
        <f t="shared" si="160"/>
        <v>31.974267853200555</v>
      </c>
      <c r="AU174" s="25">
        <f t="shared" si="160"/>
        <v>29.682526314096311</v>
      </c>
      <c r="AV174" s="25">
        <f t="shared" si="160"/>
        <v>11.220102244152095</v>
      </c>
      <c r="AW174" s="25">
        <f t="shared" si="160"/>
        <v>12.351541292444304</v>
      </c>
      <c r="AX174" s="25">
        <f t="shared" si="160"/>
        <v>7.1953200973532701</v>
      </c>
      <c r="AY174" s="25">
        <f t="shared" si="160"/>
        <v>7.9845035318734281</v>
      </c>
      <c r="AZ174" s="25">
        <f t="shared" si="160"/>
        <v>7.8810639130243718</v>
      </c>
      <c r="BA174" s="25">
        <f t="shared" si="160"/>
        <v>10.124725001989463</v>
      </c>
      <c r="BB174" s="25">
        <f t="shared" si="160"/>
        <v>9.8436161321473818</v>
      </c>
      <c r="BC174" s="25">
        <f t="shared" si="160"/>
        <v>11.478462721640314</v>
      </c>
      <c r="BD174" s="25">
        <f t="shared" si="160"/>
        <v>31.823209037608166</v>
      </c>
      <c r="BE174" s="25">
        <f t="shared" si="160"/>
        <v>29.162813442404186</v>
      </c>
      <c r="BF174" s="25">
        <f t="shared" si="160"/>
        <v>31.974267853200555</v>
      </c>
      <c r="BG174" s="25">
        <f t="shared" si="160"/>
        <v>29.682526314096311</v>
      </c>
      <c r="BH174" s="25">
        <f t="shared" si="160"/>
        <v>11.220102244152095</v>
      </c>
      <c r="BI174" s="25">
        <f t="shared" si="160"/>
        <v>12.351541292444304</v>
      </c>
      <c r="BJ174" s="25">
        <f t="shared" si="160"/>
        <v>7.1953200973532701</v>
      </c>
      <c r="BK174" s="25">
        <f t="shared" si="160"/>
        <v>7.9845035318734281</v>
      </c>
      <c r="BL174" s="25">
        <f t="shared" si="160"/>
        <v>7.8810639130243718</v>
      </c>
      <c r="BM174" s="25">
        <f t="shared" si="160"/>
        <v>10.124725001989463</v>
      </c>
      <c r="BN174" s="25">
        <f t="shared" si="160"/>
        <v>9.8436161321473818</v>
      </c>
      <c r="BO174" s="25">
        <f t="shared" si="160"/>
        <v>11.478462721640314</v>
      </c>
      <c r="BP174" s="25">
        <f t="shared" si="160"/>
        <v>31.823209037608166</v>
      </c>
      <c r="BQ174" s="25">
        <f t="shared" si="159"/>
        <v>29.162813442404186</v>
      </c>
      <c r="BR174" s="25">
        <f t="shared" si="159"/>
        <v>31.974267853200555</v>
      </c>
      <c r="BS174" s="25">
        <f t="shared" si="159"/>
        <v>29.682526314096311</v>
      </c>
      <c r="BT174" s="25">
        <f t="shared" si="159"/>
        <v>11.220102244152095</v>
      </c>
      <c r="BU174" s="25">
        <f t="shared" si="159"/>
        <v>12.351541292444304</v>
      </c>
      <c r="BV174" s="25">
        <f t="shared" si="159"/>
        <v>7.1953200973532701</v>
      </c>
      <c r="BW174" s="25">
        <f t="shared" si="159"/>
        <v>7.9845035318734281</v>
      </c>
      <c r="BX174" s="25">
        <f t="shared" si="159"/>
        <v>7.8810639130243718</v>
      </c>
      <c r="BY174" s="25">
        <f t="shared" si="159"/>
        <v>10.124725001989463</v>
      </c>
      <c r="BZ174" s="25">
        <f t="shared" si="159"/>
        <v>9.8436161321473818</v>
      </c>
      <c r="CA174" s="25">
        <f t="shared" si="159"/>
        <v>11.478462721640314</v>
      </c>
      <c r="CB174" s="25">
        <f t="shared" si="159"/>
        <v>31.823209037608166</v>
      </c>
      <c r="CC174" s="25">
        <f t="shared" si="159"/>
        <v>29.162813442404186</v>
      </c>
      <c r="CD174" s="25">
        <f t="shared" si="159"/>
        <v>31.974267853200555</v>
      </c>
      <c r="CE174" s="25">
        <f t="shared" si="159"/>
        <v>29.682526314096311</v>
      </c>
      <c r="CF174" s="25">
        <f t="shared" si="159"/>
        <v>11.220102244152095</v>
      </c>
      <c r="CG174" s="25">
        <f t="shared" si="159"/>
        <v>12.351541292444304</v>
      </c>
      <c r="CH174" s="28">
        <f t="shared" si="159"/>
        <v>7.1953200973532701</v>
      </c>
    </row>
    <row r="175" spans="1:86" ht="15.75" hidden="1" customHeight="1" x14ac:dyDescent="0.25">
      <c r="A175" s="606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25">
      <c r="A176" s="606"/>
      <c r="B176" s="269" t="s">
        <v>26</v>
      </c>
      <c r="C176" s="25">
        <f>SUM(C162:C175)</f>
        <v>0</v>
      </c>
      <c r="D176" s="25">
        <f>SUM(D162:D175)</f>
        <v>5.7925525896604944</v>
      </c>
      <c r="E176" s="25">
        <f t="shared" ref="E176:BP176" si="161">SUM(E162:E175)</f>
        <v>21.927530540694157</v>
      </c>
      <c r="F176" s="25">
        <f t="shared" si="161"/>
        <v>37.256658717307779</v>
      </c>
      <c r="G176" s="25">
        <f t="shared" si="161"/>
        <v>169.93115924081556</v>
      </c>
      <c r="H176" s="25">
        <f t="shared" si="161"/>
        <v>1358.5156851059908</v>
      </c>
      <c r="I176" s="25">
        <f t="shared" si="161"/>
        <v>2007.1796536015104</v>
      </c>
      <c r="J176" s="25">
        <f t="shared" si="161"/>
        <v>2698.0454936623182</v>
      </c>
      <c r="K176" s="25">
        <f t="shared" si="161"/>
        <v>2983.6732971275983</v>
      </c>
      <c r="L176" s="25">
        <f t="shared" si="161"/>
        <v>1056.6544589415003</v>
      </c>
      <c r="M176" s="25">
        <f t="shared" si="161"/>
        <v>1497.2977074730279</v>
      </c>
      <c r="N176" s="25">
        <f t="shared" si="161"/>
        <v>2331.5766934472413</v>
      </c>
      <c r="O176" s="25">
        <f t="shared" si="161"/>
        <v>3968.7395392030603</v>
      </c>
      <c r="P176" s="25">
        <f t="shared" si="161"/>
        <v>3293.9754863895391</v>
      </c>
      <c r="Q176" s="25">
        <f t="shared" si="161"/>
        <v>3511.4627316211977</v>
      </c>
      <c r="R176" s="25">
        <f t="shared" si="161"/>
        <v>3467.033096821764</v>
      </c>
      <c r="S176" s="25">
        <f t="shared" si="161"/>
        <v>5852.9281365299466</v>
      </c>
      <c r="T176" s="25">
        <f t="shared" si="161"/>
        <v>8379.6192513968126</v>
      </c>
      <c r="U176" s="25">
        <f t="shared" si="161"/>
        <v>9045.4501530150719</v>
      </c>
      <c r="V176" s="25">
        <f t="shared" si="161"/>
        <v>9112.468554605477</v>
      </c>
      <c r="W176" s="25">
        <f t="shared" si="161"/>
        <v>6161.3621738000911</v>
      </c>
      <c r="X176" s="25">
        <f t="shared" si="161"/>
        <v>1531.3666217268685</v>
      </c>
      <c r="Y176" s="25">
        <f t="shared" si="161"/>
        <v>1477.6612740772593</v>
      </c>
      <c r="Z176" s="25">
        <f t="shared" si="161"/>
        <v>1169.5098504937921</v>
      </c>
      <c r="AA176" s="25">
        <f t="shared" si="161"/>
        <v>1356.7673721900021</v>
      </c>
      <c r="AB176" s="25">
        <f t="shared" si="161"/>
        <v>1202.3231295765609</v>
      </c>
      <c r="AC176" s="25">
        <f t="shared" si="161"/>
        <v>1346.399144787945</v>
      </c>
      <c r="AD176" s="25">
        <f t="shared" si="161"/>
        <v>1272.7292397243159</v>
      </c>
      <c r="AE176" s="25">
        <f t="shared" si="161"/>
        <v>2117.9433746640852</v>
      </c>
      <c r="AF176" s="25">
        <f t="shared" si="161"/>
        <v>8379.6192513968126</v>
      </c>
      <c r="AG176" s="25">
        <f t="shared" si="161"/>
        <v>9045.4501530150719</v>
      </c>
      <c r="AH176" s="25">
        <f t="shared" si="161"/>
        <v>9112.468554605477</v>
      </c>
      <c r="AI176" s="25">
        <f t="shared" si="161"/>
        <v>6161.3621738000911</v>
      </c>
      <c r="AJ176" s="25">
        <f t="shared" si="161"/>
        <v>1531.3666217268685</v>
      </c>
      <c r="AK176" s="25">
        <f t="shared" si="161"/>
        <v>1477.6612740772593</v>
      </c>
      <c r="AL176" s="25">
        <f t="shared" si="161"/>
        <v>1169.5098504937921</v>
      </c>
      <c r="AM176" s="25">
        <f t="shared" si="161"/>
        <v>1356.7673721900021</v>
      </c>
      <c r="AN176" s="25">
        <f t="shared" si="161"/>
        <v>1202.3231295765609</v>
      </c>
      <c r="AO176" s="25">
        <f t="shared" si="161"/>
        <v>1346.399144787945</v>
      </c>
      <c r="AP176" s="25">
        <f t="shared" si="161"/>
        <v>1272.7292397243159</v>
      </c>
      <c r="AQ176" s="25">
        <f t="shared" si="161"/>
        <v>2117.9433746640852</v>
      </c>
      <c r="AR176" s="25">
        <f t="shared" si="161"/>
        <v>8379.6192513968126</v>
      </c>
      <c r="AS176" s="25">
        <f t="shared" si="161"/>
        <v>9045.4501530150719</v>
      </c>
      <c r="AT176" s="25">
        <f t="shared" si="161"/>
        <v>9112.468554605477</v>
      </c>
      <c r="AU176" s="25">
        <f t="shared" si="161"/>
        <v>6161.3621738000911</v>
      </c>
      <c r="AV176" s="25">
        <f t="shared" si="161"/>
        <v>1531.3666217268685</v>
      </c>
      <c r="AW176" s="25">
        <f t="shared" si="161"/>
        <v>1477.6612740772593</v>
      </c>
      <c r="AX176" s="25">
        <f t="shared" si="161"/>
        <v>1169.5098504937921</v>
      </c>
      <c r="AY176" s="25">
        <f t="shared" si="161"/>
        <v>1356.7673721900021</v>
      </c>
      <c r="AZ176" s="25">
        <f t="shared" si="161"/>
        <v>1202.3231295765609</v>
      </c>
      <c r="BA176" s="25">
        <f t="shared" si="161"/>
        <v>1346.399144787945</v>
      </c>
      <c r="BB176" s="25">
        <f t="shared" si="161"/>
        <v>1272.7292397243159</v>
      </c>
      <c r="BC176" s="25">
        <f t="shared" si="161"/>
        <v>2117.9433746640852</v>
      </c>
      <c r="BD176" s="25">
        <f t="shared" si="161"/>
        <v>8379.6192513968126</v>
      </c>
      <c r="BE176" s="25">
        <f t="shared" si="161"/>
        <v>9045.4501530150719</v>
      </c>
      <c r="BF176" s="25">
        <f t="shared" si="161"/>
        <v>9112.468554605477</v>
      </c>
      <c r="BG176" s="25">
        <f t="shared" si="161"/>
        <v>6161.3621738000911</v>
      </c>
      <c r="BH176" s="25">
        <f t="shared" si="161"/>
        <v>1531.3666217268685</v>
      </c>
      <c r="BI176" s="25">
        <f t="shared" si="161"/>
        <v>1477.6612740772593</v>
      </c>
      <c r="BJ176" s="25">
        <f t="shared" si="161"/>
        <v>1169.5098504937921</v>
      </c>
      <c r="BK176" s="25">
        <f t="shared" si="161"/>
        <v>1356.7673721900021</v>
      </c>
      <c r="BL176" s="25">
        <f t="shared" si="161"/>
        <v>1202.3231295765609</v>
      </c>
      <c r="BM176" s="25">
        <f t="shared" si="161"/>
        <v>1346.399144787945</v>
      </c>
      <c r="BN176" s="25">
        <f t="shared" si="161"/>
        <v>1272.7292397243159</v>
      </c>
      <c r="BO176" s="25">
        <f t="shared" si="161"/>
        <v>2117.9433746640852</v>
      </c>
      <c r="BP176" s="25">
        <f t="shared" si="161"/>
        <v>8379.6192513968126</v>
      </c>
      <c r="BQ176" s="25">
        <f t="shared" ref="BQ176:CH176" si="162">SUM(BQ162:BQ175)</f>
        <v>9045.4501530150719</v>
      </c>
      <c r="BR176" s="25">
        <f t="shared" si="162"/>
        <v>9112.468554605477</v>
      </c>
      <c r="BS176" s="25">
        <f t="shared" si="162"/>
        <v>6161.3621738000911</v>
      </c>
      <c r="BT176" s="25">
        <f t="shared" si="162"/>
        <v>1531.3666217268685</v>
      </c>
      <c r="BU176" s="25">
        <f t="shared" si="162"/>
        <v>1477.6612740772593</v>
      </c>
      <c r="BV176" s="25">
        <f t="shared" si="162"/>
        <v>1169.5098504937921</v>
      </c>
      <c r="BW176" s="25">
        <f t="shared" si="162"/>
        <v>1356.7673721900021</v>
      </c>
      <c r="BX176" s="25">
        <f t="shared" si="162"/>
        <v>1202.3231295765609</v>
      </c>
      <c r="BY176" s="25">
        <f t="shared" si="162"/>
        <v>1346.399144787945</v>
      </c>
      <c r="BZ176" s="25">
        <f t="shared" si="162"/>
        <v>1272.7292397243159</v>
      </c>
      <c r="CA176" s="25">
        <f t="shared" si="162"/>
        <v>2117.9433746640852</v>
      </c>
      <c r="CB176" s="25">
        <f t="shared" si="162"/>
        <v>8379.6192513968126</v>
      </c>
      <c r="CC176" s="25">
        <f t="shared" si="162"/>
        <v>9045.4501530150719</v>
      </c>
      <c r="CD176" s="25">
        <f t="shared" si="162"/>
        <v>9112.468554605477</v>
      </c>
      <c r="CE176" s="25">
        <f t="shared" si="162"/>
        <v>6161.3621738000911</v>
      </c>
      <c r="CF176" s="25">
        <f t="shared" si="162"/>
        <v>1531.3666217268685</v>
      </c>
      <c r="CG176" s="25">
        <f t="shared" si="162"/>
        <v>1477.6612740772593</v>
      </c>
      <c r="CH176" s="28">
        <f t="shared" si="162"/>
        <v>1169.5098504937921</v>
      </c>
    </row>
    <row r="177" spans="1:86" ht="16.5" hidden="1" customHeight="1" thickBot="1" x14ac:dyDescent="0.3">
      <c r="A177" s="607"/>
      <c r="B177" s="144" t="s">
        <v>27</v>
      </c>
      <c r="C177" s="26">
        <f>C176</f>
        <v>0</v>
      </c>
      <c r="D177" s="26">
        <f>C177+D176</f>
        <v>5.7925525896604944</v>
      </c>
      <c r="E177" s="26">
        <f t="shared" ref="E177:BP177" si="163">D177+E176</f>
        <v>27.720083130354652</v>
      </c>
      <c r="F177" s="26">
        <f t="shared" si="163"/>
        <v>64.976741847662424</v>
      </c>
      <c r="G177" s="26">
        <f t="shared" si="163"/>
        <v>234.90790108847798</v>
      </c>
      <c r="H177" s="26">
        <f t="shared" si="163"/>
        <v>1593.4235861944687</v>
      </c>
      <c r="I177" s="26">
        <f t="shared" si="163"/>
        <v>3600.6032397959789</v>
      </c>
      <c r="J177" s="26">
        <f t="shared" si="163"/>
        <v>6298.6487334582971</v>
      </c>
      <c r="K177" s="26">
        <f t="shared" si="163"/>
        <v>9282.3220305858958</v>
      </c>
      <c r="L177" s="26">
        <f t="shared" si="163"/>
        <v>10338.976489527397</v>
      </c>
      <c r="M177" s="26">
        <f t="shared" si="163"/>
        <v>11836.274197000424</v>
      </c>
      <c r="N177" s="26">
        <f t="shared" si="163"/>
        <v>14167.850890447666</v>
      </c>
      <c r="O177" s="26">
        <f t="shared" si="163"/>
        <v>18136.590429650725</v>
      </c>
      <c r="P177" s="26">
        <f t="shared" si="163"/>
        <v>21430.565916040265</v>
      </c>
      <c r="Q177" s="26">
        <f t="shared" si="163"/>
        <v>24942.028647661464</v>
      </c>
      <c r="R177" s="26">
        <f t="shared" si="163"/>
        <v>28409.061744483228</v>
      </c>
      <c r="S177" s="26">
        <f t="shared" si="163"/>
        <v>34261.989881013171</v>
      </c>
      <c r="T177" s="26">
        <f t="shared" si="163"/>
        <v>42641.609132409983</v>
      </c>
      <c r="U177" s="26">
        <f t="shared" si="163"/>
        <v>51687.059285425057</v>
      </c>
      <c r="V177" s="26">
        <f t="shared" si="163"/>
        <v>60799.527840030532</v>
      </c>
      <c r="W177" s="26">
        <f t="shared" si="163"/>
        <v>66960.89001383062</v>
      </c>
      <c r="X177" s="26">
        <f t="shared" si="163"/>
        <v>68492.256635557482</v>
      </c>
      <c r="Y177" s="26">
        <f t="shared" si="163"/>
        <v>69969.917909634736</v>
      </c>
      <c r="Z177" s="26">
        <f t="shared" si="163"/>
        <v>71139.427760128528</v>
      </c>
      <c r="AA177" s="26">
        <f t="shared" si="163"/>
        <v>72496.195132318535</v>
      </c>
      <c r="AB177" s="26">
        <f t="shared" si="163"/>
        <v>73698.518261895093</v>
      </c>
      <c r="AC177" s="26">
        <f t="shared" si="163"/>
        <v>75044.917406683031</v>
      </c>
      <c r="AD177" s="26">
        <f t="shared" si="163"/>
        <v>76317.646646407346</v>
      </c>
      <c r="AE177" s="26">
        <f t="shared" si="163"/>
        <v>78435.590021071432</v>
      </c>
      <c r="AF177" s="26">
        <f t="shared" si="163"/>
        <v>86815.209272468244</v>
      </c>
      <c r="AG177" s="26">
        <f t="shared" si="163"/>
        <v>95860.659425483318</v>
      </c>
      <c r="AH177" s="26">
        <f t="shared" si="163"/>
        <v>104973.1279800888</v>
      </c>
      <c r="AI177" s="26">
        <f t="shared" si="163"/>
        <v>111134.4901538889</v>
      </c>
      <c r="AJ177" s="26">
        <f t="shared" si="163"/>
        <v>112665.85677561576</v>
      </c>
      <c r="AK177" s="26">
        <f t="shared" si="163"/>
        <v>114143.51804969301</v>
      </c>
      <c r="AL177" s="26">
        <f t="shared" si="163"/>
        <v>115313.0279001868</v>
      </c>
      <c r="AM177" s="26">
        <f t="shared" si="163"/>
        <v>116669.79527237681</v>
      </c>
      <c r="AN177" s="26">
        <f t="shared" si="163"/>
        <v>117872.11840195337</v>
      </c>
      <c r="AO177" s="26">
        <f t="shared" si="163"/>
        <v>119218.51754674131</v>
      </c>
      <c r="AP177" s="26">
        <f t="shared" si="163"/>
        <v>120491.24678646562</v>
      </c>
      <c r="AQ177" s="26">
        <f t="shared" si="163"/>
        <v>122609.19016112971</v>
      </c>
      <c r="AR177" s="26">
        <f t="shared" si="163"/>
        <v>130988.80941252652</v>
      </c>
      <c r="AS177" s="26">
        <f t="shared" si="163"/>
        <v>140034.25956554158</v>
      </c>
      <c r="AT177" s="26">
        <f t="shared" si="163"/>
        <v>149146.72812014705</v>
      </c>
      <c r="AU177" s="26">
        <f t="shared" si="163"/>
        <v>155308.09029394714</v>
      </c>
      <c r="AV177" s="26">
        <f t="shared" si="163"/>
        <v>156839.456915674</v>
      </c>
      <c r="AW177" s="26">
        <f t="shared" si="163"/>
        <v>158317.11818975126</v>
      </c>
      <c r="AX177" s="26">
        <f t="shared" si="163"/>
        <v>159486.62804024504</v>
      </c>
      <c r="AY177" s="26">
        <f t="shared" si="163"/>
        <v>160843.39541243503</v>
      </c>
      <c r="AZ177" s="26">
        <f t="shared" si="163"/>
        <v>162045.7185420116</v>
      </c>
      <c r="BA177" s="26">
        <f t="shared" si="163"/>
        <v>163392.11768679955</v>
      </c>
      <c r="BB177" s="26">
        <f t="shared" si="163"/>
        <v>164664.84692652387</v>
      </c>
      <c r="BC177" s="26">
        <f t="shared" si="163"/>
        <v>166782.79030118795</v>
      </c>
      <c r="BD177" s="26">
        <f t="shared" si="163"/>
        <v>175162.40955258475</v>
      </c>
      <c r="BE177" s="26">
        <f t="shared" si="163"/>
        <v>184207.85970559981</v>
      </c>
      <c r="BF177" s="26">
        <f t="shared" si="163"/>
        <v>193320.32826020528</v>
      </c>
      <c r="BG177" s="26">
        <f t="shared" si="163"/>
        <v>199481.69043400537</v>
      </c>
      <c r="BH177" s="26">
        <f t="shared" si="163"/>
        <v>201013.05705573224</v>
      </c>
      <c r="BI177" s="26">
        <f t="shared" si="163"/>
        <v>202490.71832980949</v>
      </c>
      <c r="BJ177" s="26">
        <f t="shared" si="163"/>
        <v>203660.22818030327</v>
      </c>
      <c r="BK177" s="26">
        <f t="shared" si="163"/>
        <v>205016.99555249326</v>
      </c>
      <c r="BL177" s="26">
        <f t="shared" si="163"/>
        <v>206219.31868206983</v>
      </c>
      <c r="BM177" s="26">
        <f t="shared" si="163"/>
        <v>207565.71782685778</v>
      </c>
      <c r="BN177" s="26">
        <f t="shared" si="163"/>
        <v>208838.4470665821</v>
      </c>
      <c r="BO177" s="26">
        <f t="shared" si="163"/>
        <v>210956.39044124619</v>
      </c>
      <c r="BP177" s="26">
        <f t="shared" si="163"/>
        <v>219336.00969264301</v>
      </c>
      <c r="BQ177" s="26">
        <f t="shared" ref="BQ177:CH177" si="164">BP177+BQ176</f>
        <v>228381.45984565807</v>
      </c>
      <c r="BR177" s="26">
        <f t="shared" si="164"/>
        <v>237493.92840026354</v>
      </c>
      <c r="BS177" s="26">
        <f t="shared" si="164"/>
        <v>243655.29057406363</v>
      </c>
      <c r="BT177" s="26">
        <f t="shared" si="164"/>
        <v>245186.6571957905</v>
      </c>
      <c r="BU177" s="26">
        <f t="shared" si="164"/>
        <v>246664.31846986775</v>
      </c>
      <c r="BV177" s="26">
        <f t="shared" si="164"/>
        <v>247833.82832036153</v>
      </c>
      <c r="BW177" s="26">
        <f t="shared" si="164"/>
        <v>249190.59569255152</v>
      </c>
      <c r="BX177" s="26">
        <f t="shared" si="164"/>
        <v>250392.91882212809</v>
      </c>
      <c r="BY177" s="26">
        <f t="shared" si="164"/>
        <v>251739.31796691605</v>
      </c>
      <c r="BZ177" s="26">
        <f t="shared" si="164"/>
        <v>253012.04720664036</v>
      </c>
      <c r="CA177" s="26">
        <f t="shared" si="164"/>
        <v>255129.99058130445</v>
      </c>
      <c r="CB177" s="26">
        <f t="shared" si="164"/>
        <v>263509.60983270127</v>
      </c>
      <c r="CC177" s="26">
        <f t="shared" si="164"/>
        <v>272555.05998571636</v>
      </c>
      <c r="CD177" s="26">
        <f t="shared" si="164"/>
        <v>281667.52854032186</v>
      </c>
      <c r="CE177" s="26">
        <f t="shared" si="164"/>
        <v>287828.89071412192</v>
      </c>
      <c r="CF177" s="26">
        <f t="shared" si="164"/>
        <v>289360.25733584882</v>
      </c>
      <c r="CG177" s="26">
        <f t="shared" si="164"/>
        <v>290837.91860992607</v>
      </c>
      <c r="CH177" s="29">
        <f t="shared" si="164"/>
        <v>292007.42846041988</v>
      </c>
    </row>
    <row r="178" spans="1:86" ht="14.65" hidden="1" customHeight="1" x14ac:dyDescent="0.25">
      <c r="A178" s="110"/>
      <c r="B178" s="235" t="s">
        <v>129</v>
      </c>
      <c r="C178" s="114">
        <f t="shared" ref="C178:BN178" si="165">C157+C176</f>
        <v>0</v>
      </c>
      <c r="D178" s="114">
        <f t="shared" si="165"/>
        <v>82.378565618850573</v>
      </c>
      <c r="E178" s="114">
        <f t="shared" si="165"/>
        <v>299.53071908427745</v>
      </c>
      <c r="F178" s="114">
        <f t="shared" si="165"/>
        <v>461.80491515534015</v>
      </c>
      <c r="G178" s="114">
        <f t="shared" si="165"/>
        <v>1770.3411045767634</v>
      </c>
      <c r="H178" s="114">
        <f t="shared" si="165"/>
        <v>8937.1395382724622</v>
      </c>
      <c r="I178" s="114">
        <f t="shared" si="165"/>
        <v>14236.294280497459</v>
      </c>
      <c r="J178" s="114">
        <f t="shared" si="165"/>
        <v>19320.089248140554</v>
      </c>
      <c r="K178" s="114">
        <f t="shared" si="165"/>
        <v>22906.926448308233</v>
      </c>
      <c r="L178" s="114">
        <f t="shared" si="165"/>
        <v>13276.136236453602</v>
      </c>
      <c r="M178" s="114">
        <f t="shared" si="165"/>
        <v>18926.969508287839</v>
      </c>
      <c r="N178" s="114">
        <f t="shared" si="165"/>
        <v>38986.717416748666</v>
      </c>
      <c r="O178" s="114">
        <f t="shared" si="165"/>
        <v>55693.494502337257</v>
      </c>
      <c r="P178" s="114">
        <f t="shared" si="165"/>
        <v>47119.782671426656</v>
      </c>
      <c r="Q178" s="114">
        <f t="shared" si="165"/>
        <v>50079.754797578804</v>
      </c>
      <c r="R178" s="114">
        <f t="shared" si="165"/>
        <v>47626.846391274841</v>
      </c>
      <c r="S178" s="114">
        <f t="shared" si="165"/>
        <v>61874.289743627553</v>
      </c>
      <c r="T178" s="114">
        <f t="shared" si="165"/>
        <v>53587.086872394029</v>
      </c>
      <c r="U178" s="114">
        <f t="shared" si="165"/>
        <v>60390.886677939496</v>
      </c>
      <c r="V178" s="114">
        <f t="shared" si="165"/>
        <v>59120.689870521383</v>
      </c>
      <c r="W178" s="114">
        <f t="shared" si="165"/>
        <v>41428.862553008366</v>
      </c>
      <c r="X178" s="114">
        <f t="shared" si="165"/>
        <v>18353.422335176798</v>
      </c>
      <c r="Y178" s="114">
        <f t="shared" si="165"/>
        <v>17574.434564466763</v>
      </c>
      <c r="Z178" s="114">
        <f t="shared" si="165"/>
        <v>17843.472724938914</v>
      </c>
      <c r="AA178" s="114">
        <f t="shared" si="165"/>
        <v>18277.380747904652</v>
      </c>
      <c r="AB178" s="114">
        <f t="shared" si="165"/>
        <v>16217.696779628001</v>
      </c>
      <c r="AC178" s="114">
        <f t="shared" si="165"/>
        <v>17787.870512143068</v>
      </c>
      <c r="AD178" s="114">
        <f t="shared" si="165"/>
        <v>16742.833119785697</v>
      </c>
      <c r="AE178" s="114">
        <f t="shared" si="165"/>
        <v>21260.431681508711</v>
      </c>
      <c r="AF178" s="114">
        <f t="shared" si="165"/>
        <v>53587.086872394029</v>
      </c>
      <c r="AG178" s="114">
        <f t="shared" si="165"/>
        <v>60390.886677939496</v>
      </c>
      <c r="AH178" s="114">
        <f t="shared" si="165"/>
        <v>59120.689870521383</v>
      </c>
      <c r="AI178" s="114">
        <f t="shared" si="165"/>
        <v>41428.862553008366</v>
      </c>
      <c r="AJ178" s="114">
        <f t="shared" si="165"/>
        <v>18353.422335176798</v>
      </c>
      <c r="AK178" s="114">
        <f t="shared" si="165"/>
        <v>17574.434564466763</v>
      </c>
      <c r="AL178" s="114">
        <f t="shared" si="165"/>
        <v>17843.472724938914</v>
      </c>
      <c r="AM178" s="114">
        <f t="shared" si="165"/>
        <v>18277.380747904652</v>
      </c>
      <c r="AN178" s="114">
        <f t="shared" si="165"/>
        <v>16217.696779628001</v>
      </c>
      <c r="AO178" s="114">
        <f t="shared" si="165"/>
        <v>17787.870512143068</v>
      </c>
      <c r="AP178" s="114">
        <f t="shared" si="165"/>
        <v>16742.833119785697</v>
      </c>
      <c r="AQ178" s="114">
        <f t="shared" si="165"/>
        <v>21260.431681508711</v>
      </c>
      <c r="AR178" s="114">
        <f t="shared" si="165"/>
        <v>53587.086872394029</v>
      </c>
      <c r="AS178" s="114">
        <f t="shared" si="165"/>
        <v>60390.886677939496</v>
      </c>
      <c r="AT178" s="114">
        <f t="shared" si="165"/>
        <v>59120.689870521383</v>
      </c>
      <c r="AU178" s="114">
        <f t="shared" si="165"/>
        <v>41428.862553008366</v>
      </c>
      <c r="AV178" s="114">
        <f t="shared" si="165"/>
        <v>18353.422335176798</v>
      </c>
      <c r="AW178" s="114">
        <f t="shared" si="165"/>
        <v>17574.434564466763</v>
      </c>
      <c r="AX178" s="114">
        <f t="shared" si="165"/>
        <v>17843.472724938914</v>
      </c>
      <c r="AY178" s="114">
        <f t="shared" si="165"/>
        <v>18277.380747904652</v>
      </c>
      <c r="AZ178" s="114">
        <f t="shared" si="165"/>
        <v>16217.696779628001</v>
      </c>
      <c r="BA178" s="114">
        <f t="shared" si="165"/>
        <v>17787.870512143068</v>
      </c>
      <c r="BB178" s="114">
        <f t="shared" si="165"/>
        <v>16742.833119785697</v>
      </c>
      <c r="BC178" s="114">
        <f t="shared" si="165"/>
        <v>21260.431681508711</v>
      </c>
      <c r="BD178" s="114">
        <f t="shared" si="165"/>
        <v>53587.086872394029</v>
      </c>
      <c r="BE178" s="114">
        <f t="shared" si="165"/>
        <v>60390.886677939496</v>
      </c>
      <c r="BF178" s="114">
        <f t="shared" si="165"/>
        <v>59120.689870521383</v>
      </c>
      <c r="BG178" s="114">
        <f t="shared" si="165"/>
        <v>41428.862553008366</v>
      </c>
      <c r="BH178" s="114">
        <f t="shared" si="165"/>
        <v>18353.422335176798</v>
      </c>
      <c r="BI178" s="114">
        <f t="shared" si="165"/>
        <v>17574.434564466763</v>
      </c>
      <c r="BJ178" s="114">
        <f t="shared" si="165"/>
        <v>17843.472724938914</v>
      </c>
      <c r="BK178" s="114">
        <f t="shared" si="165"/>
        <v>18277.380747904652</v>
      </c>
      <c r="BL178" s="114">
        <f t="shared" si="165"/>
        <v>16217.696779628001</v>
      </c>
      <c r="BM178" s="114">
        <f t="shared" si="165"/>
        <v>17787.870512143068</v>
      </c>
      <c r="BN178" s="114">
        <f t="shared" si="165"/>
        <v>16742.833119785697</v>
      </c>
      <c r="BO178" s="114">
        <f t="shared" ref="BO178:CH178" si="166">BO157+BO176</f>
        <v>21260.431681508711</v>
      </c>
      <c r="BP178" s="114">
        <f t="shared" si="166"/>
        <v>53587.086872394029</v>
      </c>
      <c r="BQ178" s="114">
        <f t="shared" si="166"/>
        <v>60390.886677939496</v>
      </c>
      <c r="BR178" s="114">
        <f t="shared" si="166"/>
        <v>59120.689870521383</v>
      </c>
      <c r="BS178" s="114">
        <f t="shared" si="166"/>
        <v>41428.862553008366</v>
      </c>
      <c r="BT178" s="114">
        <f t="shared" si="166"/>
        <v>18353.422335176798</v>
      </c>
      <c r="BU178" s="114">
        <f t="shared" si="166"/>
        <v>17574.434564466763</v>
      </c>
      <c r="BV178" s="114">
        <f t="shared" si="166"/>
        <v>17843.472724938914</v>
      </c>
      <c r="BW178" s="114">
        <f t="shared" si="166"/>
        <v>18277.380747904652</v>
      </c>
      <c r="BX178" s="114">
        <f t="shared" si="166"/>
        <v>16217.696779628001</v>
      </c>
      <c r="BY178" s="114">
        <f t="shared" si="166"/>
        <v>17787.870512143068</v>
      </c>
      <c r="BZ178" s="114">
        <f t="shared" si="166"/>
        <v>16742.833119785697</v>
      </c>
      <c r="CA178" s="114">
        <f t="shared" si="166"/>
        <v>21260.431681508711</v>
      </c>
      <c r="CB178" s="114">
        <f t="shared" si="166"/>
        <v>53587.086872394029</v>
      </c>
      <c r="CC178" s="114">
        <f t="shared" si="166"/>
        <v>60390.886677939496</v>
      </c>
      <c r="CD178" s="114">
        <f t="shared" si="166"/>
        <v>59120.689870521383</v>
      </c>
      <c r="CE178" s="114">
        <f t="shared" si="166"/>
        <v>41428.862553008366</v>
      </c>
      <c r="CF178" s="114">
        <f t="shared" si="166"/>
        <v>18353.422335176798</v>
      </c>
      <c r="CG178" s="114">
        <f t="shared" si="166"/>
        <v>17574.434564466763</v>
      </c>
      <c r="CH178" s="114">
        <f t="shared" si="166"/>
        <v>17843.472724938914</v>
      </c>
    </row>
    <row r="179" spans="1:86" hidden="1" x14ac:dyDescent="0.25">
      <c r="A179" s="110"/>
      <c r="B179" s="236" t="s">
        <v>183</v>
      </c>
      <c r="C179" s="112"/>
      <c r="D179" s="112">
        <f>D178-D73</f>
        <v>0</v>
      </c>
      <c r="E179" s="112">
        <f t="shared" ref="E179:BP179" si="167">E178-E73</f>
        <v>0</v>
      </c>
      <c r="F179" s="112">
        <f t="shared" si="167"/>
        <v>0</v>
      </c>
      <c r="G179" s="112">
        <f t="shared" si="167"/>
        <v>0</v>
      </c>
      <c r="H179" s="112">
        <f t="shared" si="167"/>
        <v>0</v>
      </c>
      <c r="I179" s="112">
        <f t="shared" si="167"/>
        <v>0</v>
      </c>
      <c r="J179" s="112">
        <f t="shared" si="167"/>
        <v>0</v>
      </c>
      <c r="K179" s="112">
        <f t="shared" si="167"/>
        <v>0</v>
      </c>
      <c r="L179" s="112">
        <f t="shared" si="167"/>
        <v>0</v>
      </c>
      <c r="M179" s="112">
        <f t="shared" si="167"/>
        <v>0</v>
      </c>
      <c r="N179" s="112">
        <f t="shared" si="167"/>
        <v>0</v>
      </c>
      <c r="O179" s="112">
        <f t="shared" si="167"/>
        <v>0</v>
      </c>
      <c r="P179" s="112">
        <f t="shared" si="167"/>
        <v>0</v>
      </c>
      <c r="Q179" s="112">
        <f t="shared" si="167"/>
        <v>0</v>
      </c>
      <c r="R179" s="112">
        <f t="shared" si="167"/>
        <v>0</v>
      </c>
      <c r="S179" s="112">
        <f t="shared" si="167"/>
        <v>0</v>
      </c>
      <c r="T179" s="112">
        <f t="shared" si="167"/>
        <v>0</v>
      </c>
      <c r="U179" s="112">
        <f t="shared" si="167"/>
        <v>0</v>
      </c>
      <c r="V179" s="112">
        <f t="shared" si="167"/>
        <v>0</v>
      </c>
      <c r="W179" s="112">
        <f t="shared" si="167"/>
        <v>0</v>
      </c>
      <c r="X179" s="112">
        <f t="shared" si="167"/>
        <v>0</v>
      </c>
      <c r="Y179" s="112">
        <f t="shared" si="167"/>
        <v>0</v>
      </c>
      <c r="Z179" s="112">
        <f t="shared" si="167"/>
        <v>0</v>
      </c>
      <c r="AA179" s="112">
        <f t="shared" si="167"/>
        <v>0</v>
      </c>
      <c r="AB179" s="112">
        <f t="shared" si="167"/>
        <v>0</v>
      </c>
      <c r="AC179" s="112">
        <f t="shared" si="167"/>
        <v>0</v>
      </c>
      <c r="AD179" s="112">
        <f t="shared" si="167"/>
        <v>0</v>
      </c>
      <c r="AE179" s="112">
        <f t="shared" si="167"/>
        <v>0</v>
      </c>
      <c r="AF179" s="112">
        <f t="shared" si="167"/>
        <v>0</v>
      </c>
      <c r="AG179" s="112">
        <f t="shared" si="167"/>
        <v>0</v>
      </c>
      <c r="AH179" s="112">
        <f t="shared" si="167"/>
        <v>0</v>
      </c>
      <c r="AI179" s="112">
        <f t="shared" si="167"/>
        <v>0</v>
      </c>
      <c r="AJ179" s="112">
        <f t="shared" si="167"/>
        <v>0</v>
      </c>
      <c r="AK179" s="112">
        <f t="shared" si="167"/>
        <v>0</v>
      </c>
      <c r="AL179" s="112">
        <f t="shared" si="167"/>
        <v>0</v>
      </c>
      <c r="AM179" s="112">
        <f t="shared" si="167"/>
        <v>0</v>
      </c>
      <c r="AN179" s="112">
        <f t="shared" si="167"/>
        <v>0</v>
      </c>
      <c r="AO179" s="112">
        <f t="shared" si="167"/>
        <v>0</v>
      </c>
      <c r="AP179" s="112">
        <f t="shared" si="167"/>
        <v>0</v>
      </c>
      <c r="AQ179" s="112">
        <f t="shared" si="167"/>
        <v>0</v>
      </c>
      <c r="AR179" s="112">
        <f t="shared" si="167"/>
        <v>0</v>
      </c>
      <c r="AS179" s="112">
        <f t="shared" si="167"/>
        <v>0</v>
      </c>
      <c r="AT179" s="112">
        <f t="shared" si="167"/>
        <v>0</v>
      </c>
      <c r="AU179" s="112">
        <f t="shared" si="167"/>
        <v>0</v>
      </c>
      <c r="AV179" s="112">
        <f t="shared" si="167"/>
        <v>0</v>
      </c>
      <c r="AW179" s="112">
        <f t="shared" si="167"/>
        <v>0</v>
      </c>
      <c r="AX179" s="112">
        <f t="shared" si="167"/>
        <v>0</v>
      </c>
      <c r="AY179" s="112">
        <f t="shared" si="167"/>
        <v>0</v>
      </c>
      <c r="AZ179" s="112">
        <f t="shared" si="167"/>
        <v>0</v>
      </c>
      <c r="BA179" s="112">
        <f t="shared" si="167"/>
        <v>0</v>
      </c>
      <c r="BB179" s="112">
        <f t="shared" si="167"/>
        <v>0</v>
      </c>
      <c r="BC179" s="112">
        <f t="shared" si="167"/>
        <v>0</v>
      </c>
      <c r="BD179" s="112">
        <f t="shared" si="167"/>
        <v>0</v>
      </c>
      <c r="BE179" s="112">
        <f t="shared" si="167"/>
        <v>0</v>
      </c>
      <c r="BF179" s="112">
        <f t="shared" si="167"/>
        <v>0</v>
      </c>
      <c r="BG179" s="112">
        <f t="shared" si="167"/>
        <v>0</v>
      </c>
      <c r="BH179" s="112">
        <f t="shared" si="167"/>
        <v>0</v>
      </c>
      <c r="BI179" s="112">
        <f t="shared" si="167"/>
        <v>0</v>
      </c>
      <c r="BJ179" s="112">
        <f t="shared" si="167"/>
        <v>0</v>
      </c>
      <c r="BK179" s="112">
        <f t="shared" si="167"/>
        <v>0</v>
      </c>
      <c r="BL179" s="112">
        <f t="shared" si="167"/>
        <v>0</v>
      </c>
      <c r="BM179" s="112">
        <f t="shared" si="167"/>
        <v>0</v>
      </c>
      <c r="BN179" s="112">
        <f t="shared" si="167"/>
        <v>0</v>
      </c>
      <c r="BO179" s="112">
        <f t="shared" si="167"/>
        <v>0</v>
      </c>
      <c r="BP179" s="112">
        <f t="shared" si="167"/>
        <v>0</v>
      </c>
      <c r="BQ179" s="112">
        <f t="shared" ref="BQ179:CH179" si="168">BQ178-BQ73</f>
        <v>0</v>
      </c>
      <c r="BR179" s="112">
        <f t="shared" si="168"/>
        <v>0</v>
      </c>
      <c r="BS179" s="112">
        <f t="shared" si="168"/>
        <v>0</v>
      </c>
      <c r="BT179" s="112">
        <f t="shared" si="168"/>
        <v>0</v>
      </c>
      <c r="BU179" s="112">
        <f t="shared" si="168"/>
        <v>0</v>
      </c>
      <c r="BV179" s="112">
        <f t="shared" si="168"/>
        <v>0</v>
      </c>
      <c r="BW179" s="112">
        <f t="shared" si="168"/>
        <v>0</v>
      </c>
      <c r="BX179" s="112">
        <f t="shared" si="168"/>
        <v>0</v>
      </c>
      <c r="BY179" s="112">
        <f t="shared" si="168"/>
        <v>0</v>
      </c>
      <c r="BZ179" s="112">
        <f t="shared" si="168"/>
        <v>0</v>
      </c>
      <c r="CA179" s="112">
        <f t="shared" si="168"/>
        <v>0</v>
      </c>
      <c r="CB179" s="112">
        <f t="shared" si="168"/>
        <v>0</v>
      </c>
      <c r="CC179" s="112">
        <f t="shared" si="168"/>
        <v>0</v>
      </c>
      <c r="CD179" s="112">
        <f t="shared" si="168"/>
        <v>0</v>
      </c>
      <c r="CE179" s="112">
        <f t="shared" si="168"/>
        <v>0</v>
      </c>
      <c r="CF179" s="112">
        <f t="shared" si="168"/>
        <v>0</v>
      </c>
      <c r="CG179" s="112">
        <f t="shared" si="168"/>
        <v>0</v>
      </c>
      <c r="CH179" s="112">
        <f t="shared" si="168"/>
        <v>0</v>
      </c>
    </row>
    <row r="180" spans="1:86" ht="15.75" hidden="1" thickBot="1" x14ac:dyDescent="0.3">
      <c r="A180" s="110"/>
      <c r="B180" s="110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86" ht="15.75" hidden="1" thickBot="1" x14ac:dyDescent="0.3">
      <c r="A181" s="110"/>
      <c r="B181" s="287" t="s">
        <v>39</v>
      </c>
      <c r="C181" s="162">
        <f>C$4</f>
        <v>45292</v>
      </c>
      <c r="D181" s="162">
        <f t="shared" ref="D181:BO181" si="169">D$4</f>
        <v>45323</v>
      </c>
      <c r="E181" s="162">
        <f t="shared" si="169"/>
        <v>45352</v>
      </c>
      <c r="F181" s="162">
        <f t="shared" si="169"/>
        <v>45383</v>
      </c>
      <c r="G181" s="162">
        <f t="shared" si="169"/>
        <v>45413</v>
      </c>
      <c r="H181" s="162">
        <f t="shared" si="169"/>
        <v>45444</v>
      </c>
      <c r="I181" s="162">
        <f t="shared" si="169"/>
        <v>45474</v>
      </c>
      <c r="J181" s="162">
        <f t="shared" si="169"/>
        <v>45505</v>
      </c>
      <c r="K181" s="162">
        <f t="shared" si="169"/>
        <v>45536</v>
      </c>
      <c r="L181" s="162">
        <f t="shared" si="169"/>
        <v>45566</v>
      </c>
      <c r="M181" s="162">
        <f t="shared" si="169"/>
        <v>45597</v>
      </c>
      <c r="N181" s="162">
        <f t="shared" si="169"/>
        <v>45627</v>
      </c>
      <c r="O181" s="162">
        <f t="shared" si="169"/>
        <v>45658</v>
      </c>
      <c r="P181" s="162">
        <f t="shared" si="169"/>
        <v>45689</v>
      </c>
      <c r="Q181" s="162">
        <f t="shared" si="169"/>
        <v>45717</v>
      </c>
      <c r="R181" s="162">
        <f t="shared" si="169"/>
        <v>45748</v>
      </c>
      <c r="S181" s="162">
        <f t="shared" si="169"/>
        <v>45778</v>
      </c>
      <c r="T181" s="162">
        <f t="shared" si="169"/>
        <v>45809</v>
      </c>
      <c r="U181" s="162">
        <f t="shared" si="169"/>
        <v>45839</v>
      </c>
      <c r="V181" s="162">
        <f t="shared" si="169"/>
        <v>45870</v>
      </c>
      <c r="W181" s="162">
        <f t="shared" si="169"/>
        <v>45901</v>
      </c>
      <c r="X181" s="162">
        <f t="shared" si="169"/>
        <v>45931</v>
      </c>
      <c r="Y181" s="162">
        <f t="shared" si="169"/>
        <v>45962</v>
      </c>
      <c r="Z181" s="162">
        <f t="shared" si="169"/>
        <v>45992</v>
      </c>
      <c r="AA181" s="162">
        <f t="shared" si="169"/>
        <v>46023</v>
      </c>
      <c r="AB181" s="162">
        <f t="shared" si="169"/>
        <v>46054</v>
      </c>
      <c r="AC181" s="162">
        <f t="shared" si="169"/>
        <v>46082</v>
      </c>
      <c r="AD181" s="162">
        <f t="shared" si="169"/>
        <v>46113</v>
      </c>
      <c r="AE181" s="162">
        <f t="shared" si="169"/>
        <v>46143</v>
      </c>
      <c r="AF181" s="162">
        <f t="shared" si="169"/>
        <v>46174</v>
      </c>
      <c r="AG181" s="162">
        <f t="shared" si="169"/>
        <v>46204</v>
      </c>
      <c r="AH181" s="162">
        <f t="shared" si="169"/>
        <v>46235</v>
      </c>
      <c r="AI181" s="162">
        <f t="shared" si="169"/>
        <v>46266</v>
      </c>
      <c r="AJ181" s="162">
        <f t="shared" si="169"/>
        <v>46296</v>
      </c>
      <c r="AK181" s="162">
        <f t="shared" si="169"/>
        <v>46327</v>
      </c>
      <c r="AL181" s="162">
        <f t="shared" si="169"/>
        <v>46357</v>
      </c>
      <c r="AM181" s="162">
        <f t="shared" si="169"/>
        <v>46388</v>
      </c>
      <c r="AN181" s="162">
        <f t="shared" si="169"/>
        <v>46419</v>
      </c>
      <c r="AO181" s="162">
        <f t="shared" si="169"/>
        <v>46447</v>
      </c>
      <c r="AP181" s="162">
        <f t="shared" si="169"/>
        <v>46478</v>
      </c>
      <c r="AQ181" s="162">
        <f t="shared" si="169"/>
        <v>46508</v>
      </c>
      <c r="AR181" s="162">
        <f t="shared" si="169"/>
        <v>46539</v>
      </c>
      <c r="AS181" s="162">
        <f t="shared" si="169"/>
        <v>46569</v>
      </c>
      <c r="AT181" s="162">
        <f t="shared" si="169"/>
        <v>46600</v>
      </c>
      <c r="AU181" s="162">
        <f t="shared" si="169"/>
        <v>46631</v>
      </c>
      <c r="AV181" s="162">
        <f t="shared" si="169"/>
        <v>46661</v>
      </c>
      <c r="AW181" s="162">
        <f t="shared" si="169"/>
        <v>46692</v>
      </c>
      <c r="AX181" s="162">
        <f t="shared" si="169"/>
        <v>46722</v>
      </c>
      <c r="AY181" s="162">
        <f t="shared" si="169"/>
        <v>46753</v>
      </c>
      <c r="AZ181" s="162">
        <f t="shared" si="169"/>
        <v>46784</v>
      </c>
      <c r="BA181" s="162">
        <f t="shared" si="169"/>
        <v>46813</v>
      </c>
      <c r="BB181" s="162">
        <f t="shared" si="169"/>
        <v>46844</v>
      </c>
      <c r="BC181" s="162">
        <f t="shared" si="169"/>
        <v>46874</v>
      </c>
      <c r="BD181" s="162">
        <f t="shared" si="169"/>
        <v>46905</v>
      </c>
      <c r="BE181" s="162">
        <f t="shared" si="169"/>
        <v>46935</v>
      </c>
      <c r="BF181" s="162">
        <f t="shared" si="169"/>
        <v>46966</v>
      </c>
      <c r="BG181" s="162">
        <f t="shared" si="169"/>
        <v>46997</v>
      </c>
      <c r="BH181" s="162">
        <f t="shared" si="169"/>
        <v>47027</v>
      </c>
      <c r="BI181" s="162">
        <f t="shared" si="169"/>
        <v>47058</v>
      </c>
      <c r="BJ181" s="162">
        <f t="shared" si="169"/>
        <v>47088</v>
      </c>
      <c r="BK181" s="162">
        <f t="shared" si="169"/>
        <v>47119</v>
      </c>
      <c r="BL181" s="162">
        <f t="shared" si="169"/>
        <v>47150</v>
      </c>
      <c r="BM181" s="162">
        <f t="shared" si="169"/>
        <v>47178</v>
      </c>
      <c r="BN181" s="162">
        <f t="shared" si="169"/>
        <v>47209</v>
      </c>
      <c r="BO181" s="162">
        <f t="shared" si="169"/>
        <v>47239</v>
      </c>
      <c r="BP181" s="162">
        <f t="shared" ref="BP181:CH181" si="170">BP$4</f>
        <v>47270</v>
      </c>
      <c r="BQ181" s="162">
        <f t="shared" si="170"/>
        <v>47300</v>
      </c>
      <c r="BR181" s="162">
        <f t="shared" si="170"/>
        <v>47331</v>
      </c>
      <c r="BS181" s="162">
        <f t="shared" si="170"/>
        <v>47362</v>
      </c>
      <c r="BT181" s="162">
        <f t="shared" si="170"/>
        <v>47392</v>
      </c>
      <c r="BU181" s="162">
        <f t="shared" si="170"/>
        <v>47423</v>
      </c>
      <c r="BV181" s="162">
        <f t="shared" si="170"/>
        <v>47453</v>
      </c>
      <c r="BW181" s="162">
        <f t="shared" si="170"/>
        <v>47484</v>
      </c>
      <c r="BX181" s="162">
        <f t="shared" si="170"/>
        <v>47515</v>
      </c>
      <c r="BY181" s="162">
        <f t="shared" si="170"/>
        <v>47543</v>
      </c>
      <c r="BZ181" s="162">
        <f t="shared" si="170"/>
        <v>47574</v>
      </c>
      <c r="CA181" s="162">
        <f t="shared" si="170"/>
        <v>47604</v>
      </c>
      <c r="CB181" s="162">
        <f t="shared" si="170"/>
        <v>47635</v>
      </c>
      <c r="CC181" s="162">
        <f t="shared" si="170"/>
        <v>47665</v>
      </c>
      <c r="CD181" s="162">
        <f t="shared" si="170"/>
        <v>47696</v>
      </c>
      <c r="CE181" s="162">
        <f t="shared" si="170"/>
        <v>47727</v>
      </c>
      <c r="CF181" s="162">
        <f t="shared" si="170"/>
        <v>47757</v>
      </c>
      <c r="CG181" s="162">
        <f t="shared" si="170"/>
        <v>47788</v>
      </c>
      <c r="CH181" s="163">
        <f t="shared" si="170"/>
        <v>47818</v>
      </c>
    </row>
    <row r="182" spans="1:86" hidden="1" x14ac:dyDescent="0.25">
      <c r="A182" s="110"/>
      <c r="B182" s="281" t="s">
        <v>130</v>
      </c>
      <c r="C182" s="122">
        <f>C157*'YTD PROGRAM SUMMARY'!C43</f>
        <v>0</v>
      </c>
      <c r="D182" s="122">
        <f>D157*'YTD PROGRAM SUMMARY'!D43</f>
        <v>76.586013029190084</v>
      </c>
      <c r="E182" s="122">
        <f>E157*'YTD PROGRAM SUMMARY'!E43</f>
        <v>277.60318854358331</v>
      </c>
      <c r="F182" s="122">
        <f>F157*'YTD PROGRAM SUMMARY'!F43</f>
        <v>191.66057092660844</v>
      </c>
      <c r="G182" s="122">
        <f>G157*'YTD PROGRAM SUMMARY'!G43</f>
        <v>1600.4099453359479</v>
      </c>
      <c r="H182" s="122">
        <f>H157*'YTD PROGRAM SUMMARY'!H43</f>
        <v>7578.6238531664712</v>
      </c>
      <c r="I182" s="122">
        <f>I157*'YTD PROGRAM SUMMARY'!I43</f>
        <v>12229.114626895949</v>
      </c>
      <c r="J182" s="122">
        <f>J157*'YTD PROGRAM SUMMARY'!J43</f>
        <v>16622.043754478236</v>
      </c>
      <c r="K182" s="122">
        <f>K157*'YTD PROGRAM SUMMARY'!K43</f>
        <v>19653.855638272831</v>
      </c>
      <c r="L182" s="122">
        <f>L157*'YTD PROGRAM SUMMARY'!L43</f>
        <v>12219.481777512101</v>
      </c>
      <c r="M182" s="122">
        <f>M157*'YTD PROGRAM SUMMARY'!M43</f>
        <v>16016.910292991699</v>
      </c>
      <c r="N182" s="122">
        <f>N157*'YTD PROGRAM SUMMARY'!N43</f>
        <v>35401.460174429558</v>
      </c>
      <c r="O182" s="246">
        <f>O157*'YTD PROGRAM SUMMARY'!O43</f>
        <v>0</v>
      </c>
      <c r="P182" s="246">
        <f>P157*'YTD PROGRAM SUMMARY'!P43</f>
        <v>0</v>
      </c>
      <c r="Q182" s="246">
        <f>Q157*'YTD PROGRAM SUMMARY'!Q43</f>
        <v>0</v>
      </c>
      <c r="R182" s="246">
        <f>R157*'YTD PROGRAM SUMMARY'!R43</f>
        <v>0</v>
      </c>
      <c r="S182" s="246">
        <f>S157*'YTD PROGRAM SUMMARY'!S43</f>
        <v>0</v>
      </c>
      <c r="T182" s="246">
        <f>T157*'YTD PROGRAM SUMMARY'!T43</f>
        <v>0</v>
      </c>
      <c r="U182" s="246">
        <f>U157*'YTD PROGRAM SUMMARY'!U43</f>
        <v>0</v>
      </c>
      <c r="V182" s="246">
        <f>V157*'YTD PROGRAM SUMMARY'!V43</f>
        <v>0</v>
      </c>
      <c r="W182" s="246">
        <f>W157*'YTD PROGRAM SUMMARY'!W43</f>
        <v>0</v>
      </c>
      <c r="X182" s="246">
        <f>X157*'YTD PROGRAM SUMMARY'!X43</f>
        <v>0</v>
      </c>
      <c r="Y182" s="246">
        <f>Y157*'YTD PROGRAM SUMMARY'!Y43</f>
        <v>0</v>
      </c>
      <c r="Z182" s="246">
        <f>Z157*'YTD PROGRAM SUMMARY'!Z43</f>
        <v>0</v>
      </c>
      <c r="AA182" s="246">
        <f>AA157*'YTD PROGRAM SUMMARY'!AA43</f>
        <v>0</v>
      </c>
      <c r="AB182" s="246">
        <f>AB157*'YTD PROGRAM SUMMARY'!AB43</f>
        <v>0</v>
      </c>
      <c r="AC182" s="246">
        <f>AC157*'YTD PROGRAM SUMMARY'!AC43</f>
        <v>0</v>
      </c>
      <c r="AD182" s="246">
        <f>AD157*'YTD PROGRAM SUMMARY'!AD43</f>
        <v>0</v>
      </c>
      <c r="AE182" s="246">
        <f>AE157*'YTD PROGRAM SUMMARY'!AE43</f>
        <v>0</v>
      </c>
      <c r="AF182" s="246">
        <f>AF157*'YTD PROGRAM SUMMARY'!AF43</f>
        <v>0</v>
      </c>
      <c r="AG182" s="246">
        <f>AG157*'YTD PROGRAM SUMMARY'!AG43</f>
        <v>0</v>
      </c>
      <c r="AH182" s="246">
        <f>AH157*'YTD PROGRAM SUMMARY'!AH43</f>
        <v>0</v>
      </c>
      <c r="AI182" s="246">
        <f>AI157*'YTD PROGRAM SUMMARY'!AI43</f>
        <v>0</v>
      </c>
      <c r="AJ182" s="246">
        <f>AJ157*'YTD PROGRAM SUMMARY'!AJ43</f>
        <v>0</v>
      </c>
      <c r="AK182" s="246">
        <f>AK157*'YTD PROGRAM SUMMARY'!AK43</f>
        <v>0</v>
      </c>
      <c r="AL182" s="246">
        <f>AL157*'YTD PROGRAM SUMMARY'!AL43</f>
        <v>0</v>
      </c>
      <c r="AM182" s="246">
        <f>AM157*'YTD PROGRAM SUMMARY'!AM43</f>
        <v>0</v>
      </c>
      <c r="AN182" s="246">
        <f>AN157*'YTD PROGRAM SUMMARY'!AN43</f>
        <v>0</v>
      </c>
      <c r="AO182" s="246">
        <f>AO157*'YTD PROGRAM SUMMARY'!AO43</f>
        <v>0</v>
      </c>
      <c r="AP182" s="246">
        <f>AP157*'YTD PROGRAM SUMMARY'!AP43</f>
        <v>0</v>
      </c>
      <c r="AQ182" s="246">
        <f>AQ157*'YTD PROGRAM SUMMARY'!AQ43</f>
        <v>0</v>
      </c>
      <c r="AR182" s="246">
        <f>AR157*'YTD PROGRAM SUMMARY'!AR43</f>
        <v>0</v>
      </c>
      <c r="AS182" s="246">
        <f>AS157*'YTD PROGRAM SUMMARY'!AS43</f>
        <v>0</v>
      </c>
      <c r="AT182" s="246">
        <f>AT157*'YTD PROGRAM SUMMARY'!AT43</f>
        <v>0</v>
      </c>
      <c r="AU182" s="246">
        <f>AU157*'YTD PROGRAM SUMMARY'!AU43</f>
        <v>0</v>
      </c>
      <c r="AV182" s="246">
        <f>AV157*'YTD PROGRAM SUMMARY'!AV43</f>
        <v>0</v>
      </c>
      <c r="AW182" s="246">
        <f>AW157*'YTD PROGRAM SUMMARY'!AW43</f>
        <v>0</v>
      </c>
      <c r="AX182" s="246">
        <f>AX157*'YTD PROGRAM SUMMARY'!AX43</f>
        <v>0</v>
      </c>
      <c r="AY182" s="246">
        <f>AY157*'YTD PROGRAM SUMMARY'!AY43</f>
        <v>0</v>
      </c>
      <c r="AZ182" s="246">
        <f>AZ157*'YTD PROGRAM SUMMARY'!AZ43</f>
        <v>0</v>
      </c>
      <c r="BA182" s="246">
        <f>BA157*'YTD PROGRAM SUMMARY'!BA43</f>
        <v>0</v>
      </c>
      <c r="BB182" s="246">
        <f>BB157*'YTD PROGRAM SUMMARY'!BB43</f>
        <v>0</v>
      </c>
      <c r="BC182" s="246">
        <f>BC157*'YTD PROGRAM SUMMARY'!BC43</f>
        <v>0</v>
      </c>
      <c r="BD182" s="246">
        <f>BD157*'YTD PROGRAM SUMMARY'!BD43</f>
        <v>0</v>
      </c>
      <c r="BE182" s="246">
        <f>BE157*'YTD PROGRAM SUMMARY'!BE43</f>
        <v>0</v>
      </c>
      <c r="BF182" s="246">
        <f>BF157*'YTD PROGRAM SUMMARY'!BF43</f>
        <v>0</v>
      </c>
      <c r="BG182" s="246">
        <f>BG157*'YTD PROGRAM SUMMARY'!BG43</f>
        <v>0</v>
      </c>
      <c r="BH182" s="246">
        <f>BH157*'YTD PROGRAM SUMMARY'!BH43</f>
        <v>0</v>
      </c>
      <c r="BI182" s="246">
        <f>BI157*'YTD PROGRAM SUMMARY'!BI43</f>
        <v>0</v>
      </c>
      <c r="BJ182" s="246">
        <f>BJ157*'YTD PROGRAM SUMMARY'!BJ43</f>
        <v>0</v>
      </c>
      <c r="BK182" s="246">
        <f>BK157*'YTD PROGRAM SUMMARY'!BK43</f>
        <v>0</v>
      </c>
      <c r="BL182" s="246">
        <f>BL157*'YTD PROGRAM SUMMARY'!BL43</f>
        <v>0</v>
      </c>
      <c r="BM182" s="246">
        <f>BM157*'YTD PROGRAM SUMMARY'!BM43</f>
        <v>0</v>
      </c>
      <c r="BN182" s="246">
        <f>BN157*'YTD PROGRAM SUMMARY'!BN43</f>
        <v>0</v>
      </c>
      <c r="BO182" s="246">
        <f>BO157*'YTD PROGRAM SUMMARY'!BO43</f>
        <v>0</v>
      </c>
      <c r="BP182" s="246">
        <f>BP157*'YTD PROGRAM SUMMARY'!BP43</f>
        <v>0</v>
      </c>
      <c r="BQ182" s="246">
        <f>BQ157*'YTD PROGRAM SUMMARY'!BQ43</f>
        <v>0</v>
      </c>
      <c r="BR182" s="246">
        <f>BR157*'YTD PROGRAM SUMMARY'!BR43</f>
        <v>0</v>
      </c>
      <c r="BS182" s="246">
        <f>BS157*'YTD PROGRAM SUMMARY'!BS43</f>
        <v>0</v>
      </c>
      <c r="BT182" s="246">
        <f>BT157*'YTD PROGRAM SUMMARY'!BT43</f>
        <v>0</v>
      </c>
      <c r="BU182" s="246">
        <f>BU157*'YTD PROGRAM SUMMARY'!BU43</f>
        <v>0</v>
      </c>
      <c r="BV182" s="246">
        <f>BV157*'YTD PROGRAM SUMMARY'!BV43</f>
        <v>0</v>
      </c>
      <c r="BW182" s="246">
        <f>BW157*'YTD PROGRAM SUMMARY'!BW43</f>
        <v>0</v>
      </c>
      <c r="BX182" s="246">
        <f>BX157*'YTD PROGRAM SUMMARY'!BX43</f>
        <v>0</v>
      </c>
      <c r="BY182" s="246">
        <f>BY157*'YTD PROGRAM SUMMARY'!BY43</f>
        <v>0</v>
      </c>
      <c r="BZ182" s="246">
        <f>BZ157*'YTD PROGRAM SUMMARY'!BZ43</f>
        <v>0</v>
      </c>
      <c r="CA182" s="246">
        <f>CA157*'YTD PROGRAM SUMMARY'!CA43</f>
        <v>0</v>
      </c>
      <c r="CB182" s="246">
        <f>CB157*'YTD PROGRAM SUMMARY'!CB43</f>
        <v>0</v>
      </c>
      <c r="CC182" s="246">
        <f>CC157*'YTD PROGRAM SUMMARY'!CC43</f>
        <v>0</v>
      </c>
      <c r="CD182" s="246">
        <f>CD157*'YTD PROGRAM SUMMARY'!CD43</f>
        <v>0</v>
      </c>
      <c r="CE182" s="246">
        <f>CE157*'YTD PROGRAM SUMMARY'!CE43</f>
        <v>0</v>
      </c>
      <c r="CF182" s="246">
        <f>CF157*'YTD PROGRAM SUMMARY'!CF43</f>
        <v>0</v>
      </c>
      <c r="CG182" s="246">
        <f>CG157*'YTD PROGRAM SUMMARY'!CG43</f>
        <v>0</v>
      </c>
      <c r="CH182" s="247">
        <f>CH157*'YTD PROGRAM SUMMARY'!CH43</f>
        <v>0</v>
      </c>
    </row>
    <row r="183" spans="1:86" ht="15.75" hidden="1" thickBot="1" x14ac:dyDescent="0.3">
      <c r="A183" s="110"/>
      <c r="B183" s="91" t="s">
        <v>131</v>
      </c>
      <c r="C183" s="115">
        <f>C176*'YTD PROGRAM SUMMARY'!C43</f>
        <v>0</v>
      </c>
      <c r="D183" s="115">
        <f>D176*'YTD PROGRAM SUMMARY'!D43</f>
        <v>5.7925525896604944</v>
      </c>
      <c r="E183" s="115">
        <f>E176*'YTD PROGRAM SUMMARY'!E43</f>
        <v>21.927530540694157</v>
      </c>
      <c r="F183" s="115">
        <f>F176*'YTD PROGRAM SUMMARY'!F43</f>
        <v>16.819365931418609</v>
      </c>
      <c r="G183" s="115">
        <f>G176*'YTD PROGRAM SUMMARY'!G43</f>
        <v>169.93115924081556</v>
      </c>
      <c r="H183" s="115">
        <f>H176*'YTD PROGRAM SUMMARY'!H43</f>
        <v>1358.5156851059908</v>
      </c>
      <c r="I183" s="115">
        <f>I176*'YTD PROGRAM SUMMARY'!I43</f>
        <v>2007.1796536015104</v>
      </c>
      <c r="J183" s="115">
        <f>J176*'YTD PROGRAM SUMMARY'!J43</f>
        <v>2698.0454936623182</v>
      </c>
      <c r="K183" s="115">
        <f>K176*'YTD PROGRAM SUMMARY'!K43</f>
        <v>2943.3287730944853</v>
      </c>
      <c r="L183" s="115">
        <f>L176*'YTD PROGRAM SUMMARY'!L43</f>
        <v>1056.6544589415003</v>
      </c>
      <c r="M183" s="115">
        <f>M176*'YTD PROGRAM SUMMARY'!M43</f>
        <v>1375.9342881818627</v>
      </c>
      <c r="N183" s="115">
        <f>N176*'YTD PROGRAM SUMMARY'!N43</f>
        <v>2251.8320166816266</v>
      </c>
      <c r="O183" s="238">
        <f>O176*'YTD PROGRAM SUMMARY'!O43</f>
        <v>0</v>
      </c>
      <c r="P183" s="238">
        <f>P176*'YTD PROGRAM SUMMARY'!P43</f>
        <v>0</v>
      </c>
      <c r="Q183" s="238">
        <f>Q176*'YTD PROGRAM SUMMARY'!Q43</f>
        <v>0</v>
      </c>
      <c r="R183" s="238">
        <f>R176*'YTD PROGRAM SUMMARY'!R43</f>
        <v>0</v>
      </c>
      <c r="S183" s="238">
        <f>S176*'YTD PROGRAM SUMMARY'!S43</f>
        <v>0</v>
      </c>
      <c r="T183" s="238">
        <f>T176*'YTD PROGRAM SUMMARY'!T43</f>
        <v>0</v>
      </c>
      <c r="U183" s="238">
        <f>U176*'YTD PROGRAM SUMMARY'!U43</f>
        <v>0</v>
      </c>
      <c r="V183" s="238">
        <f>V176*'YTD PROGRAM SUMMARY'!V43</f>
        <v>0</v>
      </c>
      <c r="W183" s="238">
        <f>W176*'YTD PROGRAM SUMMARY'!W43</f>
        <v>0</v>
      </c>
      <c r="X183" s="238">
        <f>X176*'YTD PROGRAM SUMMARY'!X43</f>
        <v>0</v>
      </c>
      <c r="Y183" s="238">
        <f>Y176*'YTD PROGRAM SUMMARY'!Y43</f>
        <v>0</v>
      </c>
      <c r="Z183" s="238">
        <f>Z176*'YTD PROGRAM SUMMARY'!Z43</f>
        <v>0</v>
      </c>
      <c r="AA183" s="238">
        <f>AA176*'YTD PROGRAM SUMMARY'!AA43</f>
        <v>0</v>
      </c>
      <c r="AB183" s="238">
        <f>AB176*'YTD PROGRAM SUMMARY'!AB43</f>
        <v>0</v>
      </c>
      <c r="AC183" s="238">
        <f>AC176*'YTD PROGRAM SUMMARY'!AC43</f>
        <v>0</v>
      </c>
      <c r="AD183" s="238">
        <f>AD176*'YTD PROGRAM SUMMARY'!AD43</f>
        <v>0</v>
      </c>
      <c r="AE183" s="238">
        <f>AE176*'YTD PROGRAM SUMMARY'!AE43</f>
        <v>0</v>
      </c>
      <c r="AF183" s="238">
        <f>AF176*'YTD PROGRAM SUMMARY'!AF43</f>
        <v>0</v>
      </c>
      <c r="AG183" s="238">
        <f>AG176*'YTD PROGRAM SUMMARY'!AG43</f>
        <v>0</v>
      </c>
      <c r="AH183" s="238">
        <f>AH176*'YTD PROGRAM SUMMARY'!AH43</f>
        <v>0</v>
      </c>
      <c r="AI183" s="238">
        <f>AI176*'YTD PROGRAM SUMMARY'!AI43</f>
        <v>0</v>
      </c>
      <c r="AJ183" s="238">
        <f>AJ176*'YTD PROGRAM SUMMARY'!AJ43</f>
        <v>0</v>
      </c>
      <c r="AK183" s="238">
        <f>AK176*'YTD PROGRAM SUMMARY'!AK43</f>
        <v>0</v>
      </c>
      <c r="AL183" s="238">
        <f>AL176*'YTD PROGRAM SUMMARY'!AL43</f>
        <v>0</v>
      </c>
      <c r="AM183" s="238">
        <f>AM176*'YTD PROGRAM SUMMARY'!AM43</f>
        <v>0</v>
      </c>
      <c r="AN183" s="238">
        <f>AN176*'YTD PROGRAM SUMMARY'!AN43</f>
        <v>0</v>
      </c>
      <c r="AO183" s="238">
        <f>AO176*'YTD PROGRAM SUMMARY'!AO43</f>
        <v>0</v>
      </c>
      <c r="AP183" s="238">
        <f>AP176*'YTD PROGRAM SUMMARY'!AP43</f>
        <v>0</v>
      </c>
      <c r="AQ183" s="238">
        <f>AQ176*'YTD PROGRAM SUMMARY'!AQ43</f>
        <v>0</v>
      </c>
      <c r="AR183" s="238">
        <f>AR176*'YTD PROGRAM SUMMARY'!AR43</f>
        <v>0</v>
      </c>
      <c r="AS183" s="238">
        <f>AS176*'YTD PROGRAM SUMMARY'!AS43</f>
        <v>0</v>
      </c>
      <c r="AT183" s="238">
        <f>AT176*'YTD PROGRAM SUMMARY'!AT43</f>
        <v>0</v>
      </c>
      <c r="AU183" s="238">
        <f>AU176*'YTD PROGRAM SUMMARY'!AU43</f>
        <v>0</v>
      </c>
      <c r="AV183" s="238">
        <f>AV176*'YTD PROGRAM SUMMARY'!AV43</f>
        <v>0</v>
      </c>
      <c r="AW183" s="238">
        <f>AW176*'YTD PROGRAM SUMMARY'!AW43</f>
        <v>0</v>
      </c>
      <c r="AX183" s="238">
        <f>AX176*'YTD PROGRAM SUMMARY'!AX43</f>
        <v>0</v>
      </c>
      <c r="AY183" s="238">
        <f>AY176*'YTD PROGRAM SUMMARY'!AY43</f>
        <v>0</v>
      </c>
      <c r="AZ183" s="238">
        <f>AZ176*'YTD PROGRAM SUMMARY'!AZ43</f>
        <v>0</v>
      </c>
      <c r="BA183" s="238">
        <f>BA176*'YTD PROGRAM SUMMARY'!BA43</f>
        <v>0</v>
      </c>
      <c r="BB183" s="238">
        <f>BB176*'YTD PROGRAM SUMMARY'!BB43</f>
        <v>0</v>
      </c>
      <c r="BC183" s="238">
        <f>BC176*'YTD PROGRAM SUMMARY'!BC43</f>
        <v>0</v>
      </c>
      <c r="BD183" s="238">
        <f>BD176*'YTD PROGRAM SUMMARY'!BD43</f>
        <v>0</v>
      </c>
      <c r="BE183" s="238">
        <f>BE176*'YTD PROGRAM SUMMARY'!BE43</f>
        <v>0</v>
      </c>
      <c r="BF183" s="238">
        <f>BF176*'YTD PROGRAM SUMMARY'!BF43</f>
        <v>0</v>
      </c>
      <c r="BG183" s="238">
        <f>BG176*'YTD PROGRAM SUMMARY'!BG43</f>
        <v>0</v>
      </c>
      <c r="BH183" s="238">
        <f>BH176*'YTD PROGRAM SUMMARY'!BH43</f>
        <v>0</v>
      </c>
      <c r="BI183" s="238">
        <f>BI176*'YTD PROGRAM SUMMARY'!BI43</f>
        <v>0</v>
      </c>
      <c r="BJ183" s="238">
        <f>BJ176*'YTD PROGRAM SUMMARY'!BJ43</f>
        <v>0</v>
      </c>
      <c r="BK183" s="238">
        <f>BK176*'YTD PROGRAM SUMMARY'!BK43</f>
        <v>0</v>
      </c>
      <c r="BL183" s="238">
        <f>BL176*'YTD PROGRAM SUMMARY'!BL43</f>
        <v>0</v>
      </c>
      <c r="BM183" s="238">
        <f>BM176*'YTD PROGRAM SUMMARY'!BM43</f>
        <v>0</v>
      </c>
      <c r="BN183" s="238">
        <f>BN176*'YTD PROGRAM SUMMARY'!BN43</f>
        <v>0</v>
      </c>
      <c r="BO183" s="238">
        <f>BO176*'YTD PROGRAM SUMMARY'!BO43</f>
        <v>0</v>
      </c>
      <c r="BP183" s="238">
        <f>BP176*'YTD PROGRAM SUMMARY'!BP43</f>
        <v>0</v>
      </c>
      <c r="BQ183" s="238">
        <f>BQ176*'YTD PROGRAM SUMMARY'!BQ43</f>
        <v>0</v>
      </c>
      <c r="BR183" s="238">
        <f>BR176*'YTD PROGRAM SUMMARY'!BR43</f>
        <v>0</v>
      </c>
      <c r="BS183" s="238">
        <f>BS176*'YTD PROGRAM SUMMARY'!BS43</f>
        <v>0</v>
      </c>
      <c r="BT183" s="238">
        <f>BT176*'YTD PROGRAM SUMMARY'!BT43</f>
        <v>0</v>
      </c>
      <c r="BU183" s="238">
        <f>BU176*'YTD PROGRAM SUMMARY'!BU43</f>
        <v>0</v>
      </c>
      <c r="BV183" s="238">
        <f>BV176*'YTD PROGRAM SUMMARY'!BV43</f>
        <v>0</v>
      </c>
      <c r="BW183" s="238">
        <f>BW176*'YTD PROGRAM SUMMARY'!BW43</f>
        <v>0</v>
      </c>
      <c r="BX183" s="238">
        <f>BX176*'YTD PROGRAM SUMMARY'!BX43</f>
        <v>0</v>
      </c>
      <c r="BY183" s="238">
        <f>BY176*'YTD PROGRAM SUMMARY'!BY43</f>
        <v>0</v>
      </c>
      <c r="BZ183" s="238">
        <f>BZ176*'YTD PROGRAM SUMMARY'!BZ43</f>
        <v>0</v>
      </c>
      <c r="CA183" s="238">
        <f>CA176*'YTD PROGRAM SUMMARY'!CA43</f>
        <v>0</v>
      </c>
      <c r="CB183" s="238">
        <f>CB176*'YTD PROGRAM SUMMARY'!CB43</f>
        <v>0</v>
      </c>
      <c r="CC183" s="238">
        <f>CC176*'YTD PROGRAM SUMMARY'!CC43</f>
        <v>0</v>
      </c>
      <c r="CD183" s="238">
        <f>CD176*'YTD PROGRAM SUMMARY'!CD43</f>
        <v>0</v>
      </c>
      <c r="CE183" s="238">
        <f>CE176*'YTD PROGRAM SUMMARY'!CE43</f>
        <v>0</v>
      </c>
      <c r="CF183" s="238">
        <f>CF176*'YTD PROGRAM SUMMARY'!CF43</f>
        <v>0</v>
      </c>
      <c r="CG183" s="238">
        <f>CG176*'YTD PROGRAM SUMMARY'!CG43</f>
        <v>0</v>
      </c>
      <c r="CH183" s="239">
        <f>CH176*'YTD PROGRAM SUMMARY'!CH43</f>
        <v>0</v>
      </c>
    </row>
    <row r="184" spans="1:86" hidden="1" x14ac:dyDescent="0.25">
      <c r="A184" s="110"/>
      <c r="B184" s="281" t="s">
        <v>132</v>
      </c>
      <c r="C184" s="116">
        <f>IFERROR(C182/C73,0)</f>
        <v>0</v>
      </c>
      <c r="D184" s="116">
        <f t="shared" ref="D184:N184" si="171">IFERROR(D182/D73,0)</f>
        <v>0.92968374059265035</v>
      </c>
      <c r="E184" s="116">
        <f t="shared" si="171"/>
        <v>0.92679371715952596</v>
      </c>
      <c r="F184" s="116">
        <f t="shared" si="171"/>
        <v>0.4150249697150547</v>
      </c>
      <c r="G184" s="116">
        <f t="shared" si="171"/>
        <v>0.90401219358150697</v>
      </c>
      <c r="H184" s="116">
        <f t="shared" si="171"/>
        <v>0.84799211433498656</v>
      </c>
      <c r="I184" s="116">
        <f t="shared" si="171"/>
        <v>0.85900968229132635</v>
      </c>
      <c r="J184" s="116">
        <f t="shared" si="171"/>
        <v>0.86035025723693337</v>
      </c>
      <c r="K184" s="116">
        <f t="shared" si="171"/>
        <v>0.85798745993373327</v>
      </c>
      <c r="L184" s="116">
        <f t="shared" si="171"/>
        <v>0.92040948961941649</v>
      </c>
      <c r="M184" s="116">
        <f t="shared" si="171"/>
        <v>0.8462480105955752</v>
      </c>
      <c r="N184" s="116">
        <f t="shared" si="171"/>
        <v>0.90803900713172414</v>
      </c>
      <c r="O184" s="240">
        <f t="shared" ref="O184:BZ184" si="172">IFERROR(O182/O73,0)</f>
        <v>0</v>
      </c>
      <c r="P184" s="240">
        <f t="shared" si="172"/>
        <v>0</v>
      </c>
      <c r="Q184" s="240">
        <f t="shared" si="172"/>
        <v>0</v>
      </c>
      <c r="R184" s="240">
        <f t="shared" si="172"/>
        <v>0</v>
      </c>
      <c r="S184" s="240">
        <f t="shared" si="172"/>
        <v>0</v>
      </c>
      <c r="T184" s="240">
        <f t="shared" si="172"/>
        <v>0</v>
      </c>
      <c r="U184" s="240">
        <f t="shared" si="172"/>
        <v>0</v>
      </c>
      <c r="V184" s="240">
        <f t="shared" si="172"/>
        <v>0</v>
      </c>
      <c r="W184" s="240">
        <f t="shared" si="172"/>
        <v>0</v>
      </c>
      <c r="X184" s="240">
        <f t="shared" si="172"/>
        <v>0</v>
      </c>
      <c r="Y184" s="240">
        <f t="shared" si="172"/>
        <v>0</v>
      </c>
      <c r="Z184" s="240">
        <f t="shared" si="172"/>
        <v>0</v>
      </c>
      <c r="AA184" s="240">
        <f t="shared" si="172"/>
        <v>0</v>
      </c>
      <c r="AB184" s="240">
        <f t="shared" si="172"/>
        <v>0</v>
      </c>
      <c r="AC184" s="240">
        <f t="shared" si="172"/>
        <v>0</v>
      </c>
      <c r="AD184" s="240">
        <f t="shared" si="172"/>
        <v>0</v>
      </c>
      <c r="AE184" s="240">
        <f t="shared" si="172"/>
        <v>0</v>
      </c>
      <c r="AF184" s="240">
        <f t="shared" si="172"/>
        <v>0</v>
      </c>
      <c r="AG184" s="240">
        <f t="shared" si="172"/>
        <v>0</v>
      </c>
      <c r="AH184" s="240">
        <f t="shared" si="172"/>
        <v>0</v>
      </c>
      <c r="AI184" s="240">
        <f t="shared" si="172"/>
        <v>0</v>
      </c>
      <c r="AJ184" s="240">
        <f t="shared" si="172"/>
        <v>0</v>
      </c>
      <c r="AK184" s="240">
        <f t="shared" si="172"/>
        <v>0</v>
      </c>
      <c r="AL184" s="240">
        <f t="shared" si="172"/>
        <v>0</v>
      </c>
      <c r="AM184" s="240">
        <f t="shared" si="172"/>
        <v>0</v>
      </c>
      <c r="AN184" s="240">
        <f t="shared" si="172"/>
        <v>0</v>
      </c>
      <c r="AO184" s="240">
        <f t="shared" si="172"/>
        <v>0</v>
      </c>
      <c r="AP184" s="240">
        <f t="shared" si="172"/>
        <v>0</v>
      </c>
      <c r="AQ184" s="240">
        <f t="shared" si="172"/>
        <v>0</v>
      </c>
      <c r="AR184" s="240">
        <f t="shared" si="172"/>
        <v>0</v>
      </c>
      <c r="AS184" s="240">
        <f t="shared" si="172"/>
        <v>0</v>
      </c>
      <c r="AT184" s="240">
        <f t="shared" si="172"/>
        <v>0</v>
      </c>
      <c r="AU184" s="240">
        <f t="shared" si="172"/>
        <v>0</v>
      </c>
      <c r="AV184" s="240">
        <f t="shared" si="172"/>
        <v>0</v>
      </c>
      <c r="AW184" s="240">
        <f t="shared" si="172"/>
        <v>0</v>
      </c>
      <c r="AX184" s="240">
        <f t="shared" si="172"/>
        <v>0</v>
      </c>
      <c r="AY184" s="240">
        <f t="shared" si="172"/>
        <v>0</v>
      </c>
      <c r="AZ184" s="240">
        <f t="shared" si="172"/>
        <v>0</v>
      </c>
      <c r="BA184" s="240">
        <f t="shared" si="172"/>
        <v>0</v>
      </c>
      <c r="BB184" s="240">
        <f t="shared" si="172"/>
        <v>0</v>
      </c>
      <c r="BC184" s="240">
        <f t="shared" si="172"/>
        <v>0</v>
      </c>
      <c r="BD184" s="240">
        <f t="shared" si="172"/>
        <v>0</v>
      </c>
      <c r="BE184" s="240">
        <f t="shared" si="172"/>
        <v>0</v>
      </c>
      <c r="BF184" s="240">
        <f t="shared" si="172"/>
        <v>0</v>
      </c>
      <c r="BG184" s="240">
        <f t="shared" si="172"/>
        <v>0</v>
      </c>
      <c r="BH184" s="240">
        <f t="shared" si="172"/>
        <v>0</v>
      </c>
      <c r="BI184" s="240">
        <f t="shared" si="172"/>
        <v>0</v>
      </c>
      <c r="BJ184" s="240">
        <f t="shared" si="172"/>
        <v>0</v>
      </c>
      <c r="BK184" s="240">
        <f t="shared" si="172"/>
        <v>0</v>
      </c>
      <c r="BL184" s="240">
        <f t="shared" si="172"/>
        <v>0</v>
      </c>
      <c r="BM184" s="240">
        <f t="shared" si="172"/>
        <v>0</v>
      </c>
      <c r="BN184" s="240">
        <f t="shared" si="172"/>
        <v>0</v>
      </c>
      <c r="BO184" s="240">
        <f t="shared" si="172"/>
        <v>0</v>
      </c>
      <c r="BP184" s="240">
        <f t="shared" si="172"/>
        <v>0</v>
      </c>
      <c r="BQ184" s="240">
        <f t="shared" si="172"/>
        <v>0</v>
      </c>
      <c r="BR184" s="240">
        <f t="shared" si="172"/>
        <v>0</v>
      </c>
      <c r="BS184" s="240">
        <f t="shared" si="172"/>
        <v>0</v>
      </c>
      <c r="BT184" s="240">
        <f t="shared" si="172"/>
        <v>0</v>
      </c>
      <c r="BU184" s="240">
        <f t="shared" si="172"/>
        <v>0</v>
      </c>
      <c r="BV184" s="240">
        <f t="shared" si="172"/>
        <v>0</v>
      </c>
      <c r="BW184" s="240">
        <f t="shared" si="172"/>
        <v>0</v>
      </c>
      <c r="BX184" s="240">
        <f t="shared" si="172"/>
        <v>0</v>
      </c>
      <c r="BY184" s="240">
        <f t="shared" si="172"/>
        <v>0</v>
      </c>
      <c r="BZ184" s="240">
        <f t="shared" si="172"/>
        <v>0</v>
      </c>
      <c r="CA184" s="240">
        <f t="shared" ref="CA184:CH184" si="173">IFERROR(CA182/CA73,0)</f>
        <v>0</v>
      </c>
      <c r="CB184" s="240">
        <f t="shared" si="173"/>
        <v>0</v>
      </c>
      <c r="CC184" s="240">
        <f t="shared" si="173"/>
        <v>0</v>
      </c>
      <c r="CD184" s="240">
        <f t="shared" si="173"/>
        <v>0</v>
      </c>
      <c r="CE184" s="240">
        <f t="shared" si="173"/>
        <v>0</v>
      </c>
      <c r="CF184" s="240">
        <f t="shared" si="173"/>
        <v>0</v>
      </c>
      <c r="CG184" s="240">
        <f t="shared" si="173"/>
        <v>0</v>
      </c>
      <c r="CH184" s="248">
        <f t="shared" si="173"/>
        <v>0</v>
      </c>
    </row>
    <row r="185" spans="1:86" ht="15.75" hidden="1" thickBot="1" x14ac:dyDescent="0.3">
      <c r="A185" s="110"/>
      <c r="B185" s="91" t="s">
        <v>133</v>
      </c>
      <c r="C185" s="117">
        <f>IFERROR(C183/C73,0)</f>
        <v>0</v>
      </c>
      <c r="D185" s="117">
        <f t="shared" ref="D185:N185" si="174">IFERROR(D183/D73,0)</f>
        <v>7.0316259407349938E-2</v>
      </c>
      <c r="E185" s="117">
        <f t="shared" si="174"/>
        <v>7.320628284047391E-2</v>
      </c>
      <c r="F185" s="117">
        <f t="shared" si="174"/>
        <v>3.6420933124457926E-2</v>
      </c>
      <c r="G185" s="117">
        <f t="shared" si="174"/>
        <v>9.5987806418493068E-2</v>
      </c>
      <c r="H185" s="117">
        <f t="shared" si="174"/>
        <v>0.15200788566501336</v>
      </c>
      <c r="I185" s="117">
        <f t="shared" si="174"/>
        <v>0.14099031770867365</v>
      </c>
      <c r="J185" s="117">
        <f t="shared" si="174"/>
        <v>0.13964974276306666</v>
      </c>
      <c r="K185" s="117">
        <f t="shared" si="174"/>
        <v>0.1284907767847599</v>
      </c>
      <c r="L185" s="117">
        <f t="shared" si="174"/>
        <v>7.9590510380583429E-2</v>
      </c>
      <c r="M185" s="117">
        <f t="shared" si="174"/>
        <v>7.2697020385612252E-2</v>
      </c>
      <c r="N185" s="117">
        <f t="shared" si="174"/>
        <v>5.7758953969134143E-2</v>
      </c>
      <c r="O185" s="241">
        <f>IFERROR(O183/O73,0)</f>
        <v>0</v>
      </c>
      <c r="P185" s="241">
        <f t="shared" ref="P185:Z185" si="175">IFERROR(P183/P73,0)</f>
        <v>0</v>
      </c>
      <c r="Q185" s="241">
        <f t="shared" si="175"/>
        <v>0</v>
      </c>
      <c r="R185" s="241">
        <f t="shared" si="175"/>
        <v>0</v>
      </c>
      <c r="S185" s="241">
        <f t="shared" si="175"/>
        <v>0</v>
      </c>
      <c r="T185" s="241">
        <f t="shared" si="175"/>
        <v>0</v>
      </c>
      <c r="U185" s="241">
        <f t="shared" si="175"/>
        <v>0</v>
      </c>
      <c r="V185" s="241">
        <f t="shared" si="175"/>
        <v>0</v>
      </c>
      <c r="W185" s="241">
        <f t="shared" si="175"/>
        <v>0</v>
      </c>
      <c r="X185" s="241">
        <f t="shared" si="175"/>
        <v>0</v>
      </c>
      <c r="Y185" s="241">
        <f t="shared" si="175"/>
        <v>0</v>
      </c>
      <c r="Z185" s="241">
        <f t="shared" si="175"/>
        <v>0</v>
      </c>
      <c r="AA185" s="241">
        <f>IFERROR(AA183/AA73,0)</f>
        <v>0</v>
      </c>
      <c r="AB185" s="241">
        <f t="shared" ref="AB185:AL185" si="176">IFERROR(AB183/AB73,0)</f>
        <v>0</v>
      </c>
      <c r="AC185" s="241">
        <f t="shared" si="176"/>
        <v>0</v>
      </c>
      <c r="AD185" s="241">
        <f t="shared" si="176"/>
        <v>0</v>
      </c>
      <c r="AE185" s="241">
        <f t="shared" si="176"/>
        <v>0</v>
      </c>
      <c r="AF185" s="241">
        <f t="shared" si="176"/>
        <v>0</v>
      </c>
      <c r="AG185" s="241">
        <f t="shared" si="176"/>
        <v>0</v>
      </c>
      <c r="AH185" s="241">
        <f t="shared" si="176"/>
        <v>0</v>
      </c>
      <c r="AI185" s="241">
        <f t="shared" si="176"/>
        <v>0</v>
      </c>
      <c r="AJ185" s="241">
        <f t="shared" si="176"/>
        <v>0</v>
      </c>
      <c r="AK185" s="241">
        <f t="shared" si="176"/>
        <v>0</v>
      </c>
      <c r="AL185" s="241">
        <f t="shared" si="176"/>
        <v>0</v>
      </c>
      <c r="AM185" s="241">
        <f>IFERROR(AM183/AM73,0)</f>
        <v>0</v>
      </c>
      <c r="AN185" s="241">
        <f t="shared" ref="AN185:AX185" si="177">IFERROR(AN183/AN73,0)</f>
        <v>0</v>
      </c>
      <c r="AO185" s="241">
        <f t="shared" si="177"/>
        <v>0</v>
      </c>
      <c r="AP185" s="241">
        <f t="shared" si="177"/>
        <v>0</v>
      </c>
      <c r="AQ185" s="241">
        <f t="shared" si="177"/>
        <v>0</v>
      </c>
      <c r="AR185" s="241">
        <f t="shared" si="177"/>
        <v>0</v>
      </c>
      <c r="AS185" s="241">
        <f t="shared" si="177"/>
        <v>0</v>
      </c>
      <c r="AT185" s="241">
        <f t="shared" si="177"/>
        <v>0</v>
      </c>
      <c r="AU185" s="241">
        <f t="shared" si="177"/>
        <v>0</v>
      </c>
      <c r="AV185" s="241">
        <f t="shared" si="177"/>
        <v>0</v>
      </c>
      <c r="AW185" s="241">
        <f t="shared" si="177"/>
        <v>0</v>
      </c>
      <c r="AX185" s="241">
        <f t="shared" si="177"/>
        <v>0</v>
      </c>
      <c r="AY185" s="241">
        <f>IFERROR(AY183/AY73,0)</f>
        <v>0</v>
      </c>
      <c r="AZ185" s="241">
        <f t="shared" ref="AZ185:BJ185" si="178">IFERROR(AZ183/AZ73,0)</f>
        <v>0</v>
      </c>
      <c r="BA185" s="241">
        <f t="shared" si="178"/>
        <v>0</v>
      </c>
      <c r="BB185" s="241">
        <f t="shared" si="178"/>
        <v>0</v>
      </c>
      <c r="BC185" s="241">
        <f t="shared" si="178"/>
        <v>0</v>
      </c>
      <c r="BD185" s="241">
        <f t="shared" si="178"/>
        <v>0</v>
      </c>
      <c r="BE185" s="241">
        <f t="shared" si="178"/>
        <v>0</v>
      </c>
      <c r="BF185" s="241">
        <f t="shared" si="178"/>
        <v>0</v>
      </c>
      <c r="BG185" s="241">
        <f t="shared" si="178"/>
        <v>0</v>
      </c>
      <c r="BH185" s="241">
        <f t="shared" si="178"/>
        <v>0</v>
      </c>
      <c r="BI185" s="241">
        <f t="shared" si="178"/>
        <v>0</v>
      </c>
      <c r="BJ185" s="241">
        <f t="shared" si="178"/>
        <v>0</v>
      </c>
      <c r="BK185" s="241">
        <f>IFERROR(BK183/BK73,0)</f>
        <v>0</v>
      </c>
      <c r="BL185" s="241">
        <f t="shared" ref="BL185:BV185" si="179">IFERROR(BL183/BL73,0)</f>
        <v>0</v>
      </c>
      <c r="BM185" s="241">
        <f t="shared" si="179"/>
        <v>0</v>
      </c>
      <c r="BN185" s="241">
        <f t="shared" si="179"/>
        <v>0</v>
      </c>
      <c r="BO185" s="241">
        <f t="shared" si="179"/>
        <v>0</v>
      </c>
      <c r="BP185" s="241">
        <f t="shared" si="179"/>
        <v>0</v>
      </c>
      <c r="BQ185" s="241">
        <f t="shared" si="179"/>
        <v>0</v>
      </c>
      <c r="BR185" s="241">
        <f t="shared" si="179"/>
        <v>0</v>
      </c>
      <c r="BS185" s="241">
        <f t="shared" si="179"/>
        <v>0</v>
      </c>
      <c r="BT185" s="241">
        <f t="shared" si="179"/>
        <v>0</v>
      </c>
      <c r="BU185" s="241">
        <f t="shared" si="179"/>
        <v>0</v>
      </c>
      <c r="BV185" s="241">
        <f t="shared" si="179"/>
        <v>0</v>
      </c>
      <c r="BW185" s="241">
        <f>IFERROR(BW183/BW73,0)</f>
        <v>0</v>
      </c>
      <c r="BX185" s="241">
        <f t="shared" ref="BX185:CH185" si="180">IFERROR(BX183/BX73,0)</f>
        <v>0</v>
      </c>
      <c r="BY185" s="241">
        <f t="shared" si="180"/>
        <v>0</v>
      </c>
      <c r="BZ185" s="241">
        <f t="shared" si="180"/>
        <v>0</v>
      </c>
      <c r="CA185" s="241">
        <f t="shared" si="180"/>
        <v>0</v>
      </c>
      <c r="CB185" s="241">
        <f t="shared" si="180"/>
        <v>0</v>
      </c>
      <c r="CC185" s="241">
        <f t="shared" si="180"/>
        <v>0</v>
      </c>
      <c r="CD185" s="241">
        <f t="shared" si="180"/>
        <v>0</v>
      </c>
      <c r="CE185" s="241">
        <f t="shared" si="180"/>
        <v>0</v>
      </c>
      <c r="CF185" s="241">
        <f t="shared" si="180"/>
        <v>0</v>
      </c>
      <c r="CG185" s="241">
        <f t="shared" si="180"/>
        <v>0</v>
      </c>
      <c r="CH185" s="242">
        <f t="shared" si="180"/>
        <v>0</v>
      </c>
    </row>
    <row r="186" spans="1:86" s="1" customFormat="1" ht="15.75" hidden="1" thickBot="1" x14ac:dyDescent="0.3">
      <c r="A186" s="118"/>
      <c r="B186" s="288" t="s">
        <v>134</v>
      </c>
      <c r="C186" s="119">
        <f>C184+C185</f>
        <v>0</v>
      </c>
      <c r="D186" s="119">
        <f t="shared" ref="D186:N186" si="181">D184+D185</f>
        <v>1.0000000000000002</v>
      </c>
      <c r="E186" s="120">
        <f t="shared" si="181"/>
        <v>0.99999999999999989</v>
      </c>
      <c r="F186" s="120">
        <f t="shared" si="181"/>
        <v>0.45144590283951264</v>
      </c>
      <c r="G186" s="120">
        <f t="shared" si="181"/>
        <v>1</v>
      </c>
      <c r="H186" s="120">
        <f t="shared" si="181"/>
        <v>0.99999999999999989</v>
      </c>
      <c r="I186" s="120">
        <f t="shared" si="181"/>
        <v>1</v>
      </c>
      <c r="J186" s="120">
        <f t="shared" si="181"/>
        <v>1</v>
      </c>
      <c r="K186" s="120">
        <f t="shared" si="181"/>
        <v>0.98647823671849322</v>
      </c>
      <c r="L186" s="120">
        <f t="shared" si="181"/>
        <v>0.99999999999999989</v>
      </c>
      <c r="M186" s="121">
        <f t="shared" si="181"/>
        <v>0.91894503098118741</v>
      </c>
      <c r="N186" s="121">
        <f t="shared" si="181"/>
        <v>0.96579796110085825</v>
      </c>
      <c r="O186" s="243">
        <f>O184+O185</f>
        <v>0</v>
      </c>
      <c r="P186" s="243">
        <f t="shared" ref="P186:Z186" si="182">P184+P185</f>
        <v>0</v>
      </c>
      <c r="Q186" s="244">
        <f t="shared" si="182"/>
        <v>0</v>
      </c>
      <c r="R186" s="244">
        <f t="shared" si="182"/>
        <v>0</v>
      </c>
      <c r="S186" s="244">
        <f t="shared" si="182"/>
        <v>0</v>
      </c>
      <c r="T186" s="244">
        <f t="shared" si="182"/>
        <v>0</v>
      </c>
      <c r="U186" s="244">
        <f t="shared" si="182"/>
        <v>0</v>
      </c>
      <c r="V186" s="244">
        <f t="shared" si="182"/>
        <v>0</v>
      </c>
      <c r="W186" s="244">
        <f t="shared" si="182"/>
        <v>0</v>
      </c>
      <c r="X186" s="244">
        <f t="shared" si="182"/>
        <v>0</v>
      </c>
      <c r="Y186" s="245">
        <f t="shared" si="182"/>
        <v>0</v>
      </c>
      <c r="Z186" s="245">
        <f t="shared" si="182"/>
        <v>0</v>
      </c>
      <c r="AA186" s="243">
        <f>AA184+AA185</f>
        <v>0</v>
      </c>
      <c r="AB186" s="243">
        <f t="shared" ref="AB186:AL186" si="183">AB184+AB185</f>
        <v>0</v>
      </c>
      <c r="AC186" s="244">
        <f t="shared" si="183"/>
        <v>0</v>
      </c>
      <c r="AD186" s="244">
        <f t="shared" si="183"/>
        <v>0</v>
      </c>
      <c r="AE186" s="244">
        <f t="shared" si="183"/>
        <v>0</v>
      </c>
      <c r="AF186" s="244">
        <f t="shared" si="183"/>
        <v>0</v>
      </c>
      <c r="AG186" s="244">
        <f t="shared" si="183"/>
        <v>0</v>
      </c>
      <c r="AH186" s="244">
        <f t="shared" si="183"/>
        <v>0</v>
      </c>
      <c r="AI186" s="244">
        <f t="shared" si="183"/>
        <v>0</v>
      </c>
      <c r="AJ186" s="244">
        <f t="shared" si="183"/>
        <v>0</v>
      </c>
      <c r="AK186" s="245">
        <f t="shared" si="183"/>
        <v>0</v>
      </c>
      <c r="AL186" s="245">
        <f t="shared" si="183"/>
        <v>0</v>
      </c>
      <c r="AM186" s="243">
        <f>AM184+AM185</f>
        <v>0</v>
      </c>
      <c r="AN186" s="243">
        <f t="shared" ref="AN186:AX186" si="184">AN184+AN185</f>
        <v>0</v>
      </c>
      <c r="AO186" s="244">
        <f t="shared" si="184"/>
        <v>0</v>
      </c>
      <c r="AP186" s="244">
        <f t="shared" si="184"/>
        <v>0</v>
      </c>
      <c r="AQ186" s="244">
        <f t="shared" si="184"/>
        <v>0</v>
      </c>
      <c r="AR186" s="244">
        <f t="shared" si="184"/>
        <v>0</v>
      </c>
      <c r="AS186" s="244">
        <f t="shared" si="184"/>
        <v>0</v>
      </c>
      <c r="AT186" s="244">
        <f t="shared" si="184"/>
        <v>0</v>
      </c>
      <c r="AU186" s="244">
        <f t="shared" si="184"/>
        <v>0</v>
      </c>
      <c r="AV186" s="244">
        <f t="shared" si="184"/>
        <v>0</v>
      </c>
      <c r="AW186" s="245">
        <f t="shared" si="184"/>
        <v>0</v>
      </c>
      <c r="AX186" s="245">
        <f t="shared" si="184"/>
        <v>0</v>
      </c>
      <c r="AY186" s="243">
        <f>AY184+AY185</f>
        <v>0</v>
      </c>
      <c r="AZ186" s="243">
        <f t="shared" ref="AZ186:BJ186" si="185">AZ184+AZ185</f>
        <v>0</v>
      </c>
      <c r="BA186" s="244">
        <f t="shared" si="185"/>
        <v>0</v>
      </c>
      <c r="BB186" s="244">
        <f t="shared" si="185"/>
        <v>0</v>
      </c>
      <c r="BC186" s="244">
        <f t="shared" si="185"/>
        <v>0</v>
      </c>
      <c r="BD186" s="244">
        <f t="shared" si="185"/>
        <v>0</v>
      </c>
      <c r="BE186" s="244">
        <f t="shared" si="185"/>
        <v>0</v>
      </c>
      <c r="BF186" s="244">
        <f t="shared" si="185"/>
        <v>0</v>
      </c>
      <c r="BG186" s="244">
        <f t="shared" si="185"/>
        <v>0</v>
      </c>
      <c r="BH186" s="244">
        <f t="shared" si="185"/>
        <v>0</v>
      </c>
      <c r="BI186" s="245">
        <f t="shared" si="185"/>
        <v>0</v>
      </c>
      <c r="BJ186" s="245">
        <f t="shared" si="185"/>
        <v>0</v>
      </c>
      <c r="BK186" s="243">
        <f>BK184+BK185</f>
        <v>0</v>
      </c>
      <c r="BL186" s="243">
        <f t="shared" ref="BL186:BV186" si="186">BL184+BL185</f>
        <v>0</v>
      </c>
      <c r="BM186" s="244">
        <f t="shared" si="186"/>
        <v>0</v>
      </c>
      <c r="BN186" s="244">
        <f t="shared" si="186"/>
        <v>0</v>
      </c>
      <c r="BO186" s="244">
        <f t="shared" si="186"/>
        <v>0</v>
      </c>
      <c r="BP186" s="244">
        <f t="shared" si="186"/>
        <v>0</v>
      </c>
      <c r="BQ186" s="244">
        <f t="shared" si="186"/>
        <v>0</v>
      </c>
      <c r="BR186" s="244">
        <f t="shared" si="186"/>
        <v>0</v>
      </c>
      <c r="BS186" s="244">
        <f t="shared" si="186"/>
        <v>0</v>
      </c>
      <c r="BT186" s="244">
        <f t="shared" si="186"/>
        <v>0</v>
      </c>
      <c r="BU186" s="245">
        <f t="shared" si="186"/>
        <v>0</v>
      </c>
      <c r="BV186" s="245">
        <f t="shared" si="186"/>
        <v>0</v>
      </c>
      <c r="BW186" s="243">
        <f>BW184+BW185</f>
        <v>0</v>
      </c>
      <c r="BX186" s="243">
        <f t="shared" ref="BX186:CH186" si="187">BX184+BX185</f>
        <v>0</v>
      </c>
      <c r="BY186" s="244">
        <f t="shared" si="187"/>
        <v>0</v>
      </c>
      <c r="BZ186" s="244">
        <f t="shared" si="187"/>
        <v>0</v>
      </c>
      <c r="CA186" s="244">
        <f t="shared" si="187"/>
        <v>0</v>
      </c>
      <c r="CB186" s="244">
        <f t="shared" si="187"/>
        <v>0</v>
      </c>
      <c r="CC186" s="244">
        <f t="shared" si="187"/>
        <v>0</v>
      </c>
      <c r="CD186" s="244">
        <f t="shared" si="187"/>
        <v>0</v>
      </c>
      <c r="CE186" s="244">
        <f t="shared" si="187"/>
        <v>0</v>
      </c>
      <c r="CF186" s="244">
        <f t="shared" si="187"/>
        <v>0</v>
      </c>
      <c r="CG186" s="245">
        <f t="shared" si="187"/>
        <v>0</v>
      </c>
      <c r="CH186" s="249">
        <f t="shared" si="187"/>
        <v>0</v>
      </c>
    </row>
    <row r="187" spans="1:86" ht="15.75" hidden="1" thickBot="1" x14ac:dyDescent="0.3">
      <c r="A187" s="110"/>
      <c r="B187" s="110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</row>
    <row r="188" spans="1:86" ht="15.75" hidden="1" thickBot="1" x14ac:dyDescent="0.3">
      <c r="A188" s="110"/>
      <c r="B188" s="287" t="s">
        <v>37</v>
      </c>
      <c r="C188" s="162">
        <f>C$4</f>
        <v>45292</v>
      </c>
      <c r="D188" s="162">
        <f t="shared" ref="D188:BO188" si="188">D$4</f>
        <v>45323</v>
      </c>
      <c r="E188" s="162">
        <f t="shared" si="188"/>
        <v>45352</v>
      </c>
      <c r="F188" s="162">
        <f t="shared" si="188"/>
        <v>45383</v>
      </c>
      <c r="G188" s="162">
        <f t="shared" si="188"/>
        <v>45413</v>
      </c>
      <c r="H188" s="162">
        <f t="shared" si="188"/>
        <v>45444</v>
      </c>
      <c r="I188" s="162">
        <f t="shared" si="188"/>
        <v>45474</v>
      </c>
      <c r="J188" s="162">
        <f t="shared" si="188"/>
        <v>45505</v>
      </c>
      <c r="K188" s="162">
        <f t="shared" si="188"/>
        <v>45536</v>
      </c>
      <c r="L188" s="162">
        <f t="shared" si="188"/>
        <v>45566</v>
      </c>
      <c r="M188" s="162">
        <f t="shared" si="188"/>
        <v>45597</v>
      </c>
      <c r="N188" s="162">
        <f t="shared" si="188"/>
        <v>45627</v>
      </c>
      <c r="O188" s="162">
        <f t="shared" si="188"/>
        <v>45658</v>
      </c>
      <c r="P188" s="162">
        <f t="shared" si="188"/>
        <v>45689</v>
      </c>
      <c r="Q188" s="162">
        <f t="shared" si="188"/>
        <v>45717</v>
      </c>
      <c r="R188" s="162">
        <f t="shared" si="188"/>
        <v>45748</v>
      </c>
      <c r="S188" s="162">
        <f t="shared" si="188"/>
        <v>45778</v>
      </c>
      <c r="T188" s="162">
        <f t="shared" si="188"/>
        <v>45809</v>
      </c>
      <c r="U188" s="162">
        <f t="shared" si="188"/>
        <v>45839</v>
      </c>
      <c r="V188" s="162">
        <f t="shared" si="188"/>
        <v>45870</v>
      </c>
      <c r="W188" s="162">
        <f t="shared" si="188"/>
        <v>45901</v>
      </c>
      <c r="X188" s="162">
        <f t="shared" si="188"/>
        <v>45931</v>
      </c>
      <c r="Y188" s="162">
        <f t="shared" si="188"/>
        <v>45962</v>
      </c>
      <c r="Z188" s="162">
        <f t="shared" si="188"/>
        <v>45992</v>
      </c>
      <c r="AA188" s="162">
        <f t="shared" si="188"/>
        <v>46023</v>
      </c>
      <c r="AB188" s="162">
        <f t="shared" si="188"/>
        <v>46054</v>
      </c>
      <c r="AC188" s="162">
        <f t="shared" si="188"/>
        <v>46082</v>
      </c>
      <c r="AD188" s="162">
        <f t="shared" si="188"/>
        <v>46113</v>
      </c>
      <c r="AE188" s="162">
        <f t="shared" si="188"/>
        <v>46143</v>
      </c>
      <c r="AF188" s="162">
        <f t="shared" si="188"/>
        <v>46174</v>
      </c>
      <c r="AG188" s="162">
        <f t="shared" si="188"/>
        <v>46204</v>
      </c>
      <c r="AH188" s="162">
        <f t="shared" si="188"/>
        <v>46235</v>
      </c>
      <c r="AI188" s="162">
        <f t="shared" si="188"/>
        <v>46266</v>
      </c>
      <c r="AJ188" s="162">
        <f t="shared" si="188"/>
        <v>46296</v>
      </c>
      <c r="AK188" s="162">
        <f t="shared" si="188"/>
        <v>46327</v>
      </c>
      <c r="AL188" s="162">
        <f t="shared" si="188"/>
        <v>46357</v>
      </c>
      <c r="AM188" s="162">
        <f t="shared" si="188"/>
        <v>46388</v>
      </c>
      <c r="AN188" s="162">
        <f t="shared" si="188"/>
        <v>46419</v>
      </c>
      <c r="AO188" s="162">
        <f t="shared" si="188"/>
        <v>46447</v>
      </c>
      <c r="AP188" s="162">
        <f t="shared" si="188"/>
        <v>46478</v>
      </c>
      <c r="AQ188" s="162">
        <f t="shared" si="188"/>
        <v>46508</v>
      </c>
      <c r="AR188" s="162">
        <f t="shared" si="188"/>
        <v>46539</v>
      </c>
      <c r="AS188" s="162">
        <f t="shared" si="188"/>
        <v>46569</v>
      </c>
      <c r="AT188" s="162">
        <f t="shared" si="188"/>
        <v>46600</v>
      </c>
      <c r="AU188" s="162">
        <f t="shared" si="188"/>
        <v>46631</v>
      </c>
      <c r="AV188" s="162">
        <f t="shared" si="188"/>
        <v>46661</v>
      </c>
      <c r="AW188" s="162">
        <f t="shared" si="188"/>
        <v>46692</v>
      </c>
      <c r="AX188" s="162">
        <f t="shared" si="188"/>
        <v>46722</v>
      </c>
      <c r="AY188" s="162">
        <f t="shared" si="188"/>
        <v>46753</v>
      </c>
      <c r="AZ188" s="162">
        <f t="shared" si="188"/>
        <v>46784</v>
      </c>
      <c r="BA188" s="162">
        <f t="shared" si="188"/>
        <v>46813</v>
      </c>
      <c r="BB188" s="162">
        <f t="shared" si="188"/>
        <v>46844</v>
      </c>
      <c r="BC188" s="162">
        <f t="shared" si="188"/>
        <v>46874</v>
      </c>
      <c r="BD188" s="162">
        <f t="shared" si="188"/>
        <v>46905</v>
      </c>
      <c r="BE188" s="162">
        <f t="shared" si="188"/>
        <v>46935</v>
      </c>
      <c r="BF188" s="162">
        <f t="shared" si="188"/>
        <v>46966</v>
      </c>
      <c r="BG188" s="162">
        <f t="shared" si="188"/>
        <v>46997</v>
      </c>
      <c r="BH188" s="162">
        <f t="shared" si="188"/>
        <v>47027</v>
      </c>
      <c r="BI188" s="162">
        <f t="shared" si="188"/>
        <v>47058</v>
      </c>
      <c r="BJ188" s="162">
        <f t="shared" si="188"/>
        <v>47088</v>
      </c>
      <c r="BK188" s="162">
        <f t="shared" si="188"/>
        <v>47119</v>
      </c>
      <c r="BL188" s="162">
        <f t="shared" si="188"/>
        <v>47150</v>
      </c>
      <c r="BM188" s="162">
        <f t="shared" si="188"/>
        <v>47178</v>
      </c>
      <c r="BN188" s="162">
        <f t="shared" si="188"/>
        <v>47209</v>
      </c>
      <c r="BO188" s="162">
        <f t="shared" si="188"/>
        <v>47239</v>
      </c>
      <c r="BP188" s="162">
        <f t="shared" ref="BP188:CH188" si="189">BP$4</f>
        <v>47270</v>
      </c>
      <c r="BQ188" s="162">
        <f t="shared" si="189"/>
        <v>47300</v>
      </c>
      <c r="BR188" s="162">
        <f t="shared" si="189"/>
        <v>47331</v>
      </c>
      <c r="BS188" s="162">
        <f t="shared" si="189"/>
        <v>47362</v>
      </c>
      <c r="BT188" s="162">
        <f t="shared" si="189"/>
        <v>47392</v>
      </c>
      <c r="BU188" s="162">
        <f t="shared" si="189"/>
        <v>47423</v>
      </c>
      <c r="BV188" s="162">
        <f t="shared" si="189"/>
        <v>47453</v>
      </c>
      <c r="BW188" s="162">
        <f t="shared" si="189"/>
        <v>47484</v>
      </c>
      <c r="BX188" s="162">
        <f t="shared" si="189"/>
        <v>47515</v>
      </c>
      <c r="BY188" s="162">
        <f t="shared" si="189"/>
        <v>47543</v>
      </c>
      <c r="BZ188" s="162">
        <f t="shared" si="189"/>
        <v>47574</v>
      </c>
      <c r="CA188" s="162">
        <f t="shared" si="189"/>
        <v>47604</v>
      </c>
      <c r="CB188" s="162">
        <f t="shared" si="189"/>
        <v>47635</v>
      </c>
      <c r="CC188" s="162">
        <f t="shared" si="189"/>
        <v>47665</v>
      </c>
      <c r="CD188" s="162">
        <f t="shared" si="189"/>
        <v>47696</v>
      </c>
      <c r="CE188" s="162">
        <f t="shared" si="189"/>
        <v>47727</v>
      </c>
      <c r="CF188" s="162">
        <f t="shared" si="189"/>
        <v>47757</v>
      </c>
      <c r="CG188" s="162">
        <f t="shared" si="189"/>
        <v>47788</v>
      </c>
      <c r="CH188" s="163">
        <f t="shared" si="189"/>
        <v>47818</v>
      </c>
    </row>
    <row r="189" spans="1:86" hidden="1" x14ac:dyDescent="0.25">
      <c r="A189" s="110"/>
      <c r="B189" s="281" t="s">
        <v>135</v>
      </c>
      <c r="C189" s="122">
        <f>C157*'YTD PROGRAM SUMMARY'!C44</f>
        <v>0</v>
      </c>
      <c r="D189" s="122">
        <f>D157*'YTD PROGRAM SUMMARY'!D44</f>
        <v>0</v>
      </c>
      <c r="E189" s="122">
        <f>E157*'YTD PROGRAM SUMMARY'!E44</f>
        <v>0</v>
      </c>
      <c r="F189" s="122">
        <f>F157*'YTD PROGRAM SUMMARY'!F44</f>
        <v>232.88768551142394</v>
      </c>
      <c r="G189" s="122">
        <f>G157*'YTD PROGRAM SUMMARY'!G44</f>
        <v>0</v>
      </c>
      <c r="H189" s="122">
        <f>H157*'YTD PROGRAM SUMMARY'!H44</f>
        <v>0</v>
      </c>
      <c r="I189" s="122">
        <f>I157*'YTD PROGRAM SUMMARY'!I44</f>
        <v>0</v>
      </c>
      <c r="J189" s="122">
        <f>J157*'YTD PROGRAM SUMMARY'!J44</f>
        <v>0</v>
      </c>
      <c r="K189" s="122">
        <f>K157*'YTD PROGRAM SUMMARY'!K44</f>
        <v>269.3975129078031</v>
      </c>
      <c r="L189" s="122">
        <f>L157*'YTD PROGRAM SUMMARY'!L44</f>
        <v>0</v>
      </c>
      <c r="M189" s="122">
        <f>M157*'YTD PROGRAM SUMMARY'!M44</f>
        <v>1412.7615078231142</v>
      </c>
      <c r="N189" s="122">
        <f>N157*'YTD PROGRAM SUMMARY'!N44</f>
        <v>1253.6805488718687</v>
      </c>
      <c r="O189" s="246">
        <f>O157*'YTD PROGRAM SUMMARY'!O44</f>
        <v>0</v>
      </c>
      <c r="P189" s="246">
        <f>P157*'YTD PROGRAM SUMMARY'!P44</f>
        <v>0</v>
      </c>
      <c r="Q189" s="246">
        <f>Q157*'YTD PROGRAM SUMMARY'!Q44</f>
        <v>0</v>
      </c>
      <c r="R189" s="246">
        <f>R157*'YTD PROGRAM SUMMARY'!R44</f>
        <v>0</v>
      </c>
      <c r="S189" s="246">
        <f>S157*'YTD PROGRAM SUMMARY'!S44</f>
        <v>0</v>
      </c>
      <c r="T189" s="246">
        <f>T157*'YTD PROGRAM SUMMARY'!T44</f>
        <v>0</v>
      </c>
      <c r="U189" s="246">
        <f>U157*'YTD PROGRAM SUMMARY'!U44</f>
        <v>0</v>
      </c>
      <c r="V189" s="246">
        <f>V157*'YTD PROGRAM SUMMARY'!V44</f>
        <v>0</v>
      </c>
      <c r="W189" s="246">
        <f>W157*'YTD PROGRAM SUMMARY'!W44</f>
        <v>0</v>
      </c>
      <c r="X189" s="246">
        <f>X157*'YTD PROGRAM SUMMARY'!X44</f>
        <v>0</v>
      </c>
      <c r="Y189" s="246">
        <f>Y157*'YTD PROGRAM SUMMARY'!Y44</f>
        <v>0</v>
      </c>
      <c r="Z189" s="246">
        <f>Z157*'YTD PROGRAM SUMMARY'!Z44</f>
        <v>0</v>
      </c>
      <c r="AA189" s="246">
        <f>AA157*'YTD PROGRAM SUMMARY'!AA44</f>
        <v>0</v>
      </c>
      <c r="AB189" s="246">
        <f>AB157*'YTD PROGRAM SUMMARY'!AB44</f>
        <v>0</v>
      </c>
      <c r="AC189" s="246">
        <f>AC157*'YTD PROGRAM SUMMARY'!AC44</f>
        <v>0</v>
      </c>
      <c r="AD189" s="246">
        <f>AD157*'YTD PROGRAM SUMMARY'!AD44</f>
        <v>0</v>
      </c>
      <c r="AE189" s="246">
        <f>AE157*'YTD PROGRAM SUMMARY'!AE44</f>
        <v>0</v>
      </c>
      <c r="AF189" s="246">
        <f>AF157*'YTD PROGRAM SUMMARY'!AF44</f>
        <v>0</v>
      </c>
      <c r="AG189" s="246">
        <f>AG157*'YTD PROGRAM SUMMARY'!AG44</f>
        <v>0</v>
      </c>
      <c r="AH189" s="246">
        <f>AH157*'YTD PROGRAM SUMMARY'!AH44</f>
        <v>0</v>
      </c>
      <c r="AI189" s="246">
        <f>AI157*'YTD PROGRAM SUMMARY'!AI44</f>
        <v>0</v>
      </c>
      <c r="AJ189" s="246">
        <f>AJ157*'YTD PROGRAM SUMMARY'!AJ44</f>
        <v>0</v>
      </c>
      <c r="AK189" s="246">
        <f>AK157*'YTD PROGRAM SUMMARY'!AK44</f>
        <v>0</v>
      </c>
      <c r="AL189" s="246">
        <f>AL157*'YTD PROGRAM SUMMARY'!AL44</f>
        <v>0</v>
      </c>
      <c r="AM189" s="246">
        <f>AM157*'YTD PROGRAM SUMMARY'!AM44</f>
        <v>0</v>
      </c>
      <c r="AN189" s="246">
        <f>AN157*'YTD PROGRAM SUMMARY'!AN44</f>
        <v>0</v>
      </c>
      <c r="AO189" s="246">
        <f>AO157*'YTD PROGRAM SUMMARY'!AO44</f>
        <v>0</v>
      </c>
      <c r="AP189" s="246">
        <f>AP157*'YTD PROGRAM SUMMARY'!AP44</f>
        <v>0</v>
      </c>
      <c r="AQ189" s="246">
        <f>AQ157*'YTD PROGRAM SUMMARY'!AQ44</f>
        <v>0</v>
      </c>
      <c r="AR189" s="246">
        <f>AR157*'YTD PROGRAM SUMMARY'!AR44</f>
        <v>0</v>
      </c>
      <c r="AS189" s="246">
        <f>AS157*'YTD PROGRAM SUMMARY'!AS44</f>
        <v>0</v>
      </c>
      <c r="AT189" s="246">
        <f>AT157*'YTD PROGRAM SUMMARY'!AT44</f>
        <v>0</v>
      </c>
      <c r="AU189" s="246">
        <f>AU157*'YTD PROGRAM SUMMARY'!AU44</f>
        <v>0</v>
      </c>
      <c r="AV189" s="246">
        <f>AV157*'YTD PROGRAM SUMMARY'!AV44</f>
        <v>0</v>
      </c>
      <c r="AW189" s="246">
        <f>AW157*'YTD PROGRAM SUMMARY'!AW44</f>
        <v>0</v>
      </c>
      <c r="AX189" s="246">
        <f>AX157*'YTD PROGRAM SUMMARY'!AX44</f>
        <v>0</v>
      </c>
      <c r="AY189" s="246">
        <f>AY157*'YTD PROGRAM SUMMARY'!AY44</f>
        <v>0</v>
      </c>
      <c r="AZ189" s="246">
        <f>AZ157*'YTD PROGRAM SUMMARY'!AZ44</f>
        <v>0</v>
      </c>
      <c r="BA189" s="246">
        <f>BA157*'YTD PROGRAM SUMMARY'!BA44</f>
        <v>0</v>
      </c>
      <c r="BB189" s="246">
        <f>BB157*'YTD PROGRAM SUMMARY'!BB44</f>
        <v>0</v>
      </c>
      <c r="BC189" s="246">
        <f>BC157*'YTD PROGRAM SUMMARY'!BC44</f>
        <v>0</v>
      </c>
      <c r="BD189" s="246">
        <f>BD157*'YTD PROGRAM SUMMARY'!BD44</f>
        <v>0</v>
      </c>
      <c r="BE189" s="246">
        <f>BE157*'YTD PROGRAM SUMMARY'!BE44</f>
        <v>0</v>
      </c>
      <c r="BF189" s="246">
        <f>BF157*'YTD PROGRAM SUMMARY'!BF44</f>
        <v>0</v>
      </c>
      <c r="BG189" s="246">
        <f>BG157*'YTD PROGRAM SUMMARY'!BG44</f>
        <v>0</v>
      </c>
      <c r="BH189" s="246">
        <f>BH157*'YTD PROGRAM SUMMARY'!BH44</f>
        <v>0</v>
      </c>
      <c r="BI189" s="246">
        <f>BI157*'YTD PROGRAM SUMMARY'!BI44</f>
        <v>0</v>
      </c>
      <c r="BJ189" s="246">
        <f>BJ157*'YTD PROGRAM SUMMARY'!BJ44</f>
        <v>0</v>
      </c>
      <c r="BK189" s="246">
        <f>BK157*'YTD PROGRAM SUMMARY'!BK44</f>
        <v>0</v>
      </c>
      <c r="BL189" s="246">
        <f>BL157*'YTD PROGRAM SUMMARY'!BL44</f>
        <v>0</v>
      </c>
      <c r="BM189" s="246">
        <f>BM157*'YTD PROGRAM SUMMARY'!BM44</f>
        <v>0</v>
      </c>
      <c r="BN189" s="246">
        <f>BN157*'YTD PROGRAM SUMMARY'!BN44</f>
        <v>0</v>
      </c>
      <c r="BO189" s="246">
        <f>BO157*'YTD PROGRAM SUMMARY'!BO44</f>
        <v>0</v>
      </c>
      <c r="BP189" s="246">
        <f>BP157*'YTD PROGRAM SUMMARY'!BP44</f>
        <v>0</v>
      </c>
      <c r="BQ189" s="246">
        <f>BQ157*'YTD PROGRAM SUMMARY'!BQ44</f>
        <v>0</v>
      </c>
      <c r="BR189" s="246">
        <f>BR157*'YTD PROGRAM SUMMARY'!BR44</f>
        <v>0</v>
      </c>
      <c r="BS189" s="246">
        <f>BS157*'YTD PROGRAM SUMMARY'!BS44</f>
        <v>0</v>
      </c>
      <c r="BT189" s="246">
        <f>BT157*'YTD PROGRAM SUMMARY'!BT44</f>
        <v>0</v>
      </c>
      <c r="BU189" s="246">
        <f>BU157*'YTD PROGRAM SUMMARY'!BU44</f>
        <v>0</v>
      </c>
      <c r="BV189" s="246">
        <f>BV157*'YTD PROGRAM SUMMARY'!BV44</f>
        <v>0</v>
      </c>
      <c r="BW189" s="246">
        <f>BW157*'YTD PROGRAM SUMMARY'!BW44</f>
        <v>0</v>
      </c>
      <c r="BX189" s="246">
        <f>BX157*'YTD PROGRAM SUMMARY'!BX44</f>
        <v>0</v>
      </c>
      <c r="BY189" s="246">
        <f>BY157*'YTD PROGRAM SUMMARY'!BY44</f>
        <v>0</v>
      </c>
      <c r="BZ189" s="246">
        <f>BZ157*'YTD PROGRAM SUMMARY'!BZ44</f>
        <v>0</v>
      </c>
      <c r="CA189" s="246">
        <f>CA157*'YTD PROGRAM SUMMARY'!CA44</f>
        <v>0</v>
      </c>
      <c r="CB189" s="246">
        <f>CB157*'YTD PROGRAM SUMMARY'!CB44</f>
        <v>0</v>
      </c>
      <c r="CC189" s="246">
        <f>CC157*'YTD PROGRAM SUMMARY'!CC44</f>
        <v>0</v>
      </c>
      <c r="CD189" s="246">
        <f>CD157*'YTD PROGRAM SUMMARY'!CD44</f>
        <v>0</v>
      </c>
      <c r="CE189" s="246">
        <f>CE157*'YTD PROGRAM SUMMARY'!CE44</f>
        <v>0</v>
      </c>
      <c r="CF189" s="246">
        <f>CF157*'YTD PROGRAM SUMMARY'!CF44</f>
        <v>0</v>
      </c>
      <c r="CG189" s="246">
        <f>CG157*'YTD PROGRAM SUMMARY'!CG44</f>
        <v>0</v>
      </c>
      <c r="CH189" s="247">
        <f>CH157*'YTD PROGRAM SUMMARY'!CH44</f>
        <v>0</v>
      </c>
    </row>
    <row r="190" spans="1:86" ht="15.75" hidden="1" thickBot="1" x14ac:dyDescent="0.3">
      <c r="A190" s="110"/>
      <c r="B190" s="91" t="s">
        <v>136</v>
      </c>
      <c r="C190" s="115">
        <f>C176*'YTD PROGRAM SUMMARY'!C44</f>
        <v>0</v>
      </c>
      <c r="D190" s="115">
        <f>D176*'YTD PROGRAM SUMMARY'!D44</f>
        <v>0</v>
      </c>
      <c r="E190" s="115">
        <f>E176*'YTD PROGRAM SUMMARY'!E44</f>
        <v>0</v>
      </c>
      <c r="F190" s="115">
        <f>F176*'YTD PROGRAM SUMMARY'!F44</f>
        <v>20.437292785889174</v>
      </c>
      <c r="G190" s="115">
        <f>G176*'YTD PROGRAM SUMMARY'!G44</f>
        <v>0</v>
      </c>
      <c r="H190" s="115">
        <f>H176*'YTD PROGRAM SUMMARY'!H44</f>
        <v>0</v>
      </c>
      <c r="I190" s="115">
        <f>I176*'YTD PROGRAM SUMMARY'!I44</f>
        <v>0</v>
      </c>
      <c r="J190" s="115">
        <f>J176*'YTD PROGRAM SUMMARY'!J44</f>
        <v>0</v>
      </c>
      <c r="K190" s="115">
        <f>K176*'YTD PROGRAM SUMMARY'!K44</f>
        <v>40.344524033112904</v>
      </c>
      <c r="L190" s="115">
        <f>L176*'YTD PROGRAM SUMMARY'!L44</f>
        <v>0</v>
      </c>
      <c r="M190" s="115">
        <f>M176*'YTD PROGRAM SUMMARY'!M44</f>
        <v>121.36341929116523</v>
      </c>
      <c r="N190" s="115">
        <f>N176*'YTD PROGRAM SUMMARY'!N44</f>
        <v>79.744676765614756</v>
      </c>
      <c r="O190" s="238">
        <f>O176*'YTD PROGRAM SUMMARY'!O44</f>
        <v>0</v>
      </c>
      <c r="P190" s="238">
        <f>P176*'YTD PROGRAM SUMMARY'!P44</f>
        <v>0</v>
      </c>
      <c r="Q190" s="238">
        <f>Q176*'YTD PROGRAM SUMMARY'!Q44</f>
        <v>0</v>
      </c>
      <c r="R190" s="238">
        <f>R176*'YTD PROGRAM SUMMARY'!R44</f>
        <v>0</v>
      </c>
      <c r="S190" s="238">
        <f>S176*'YTD PROGRAM SUMMARY'!S44</f>
        <v>0</v>
      </c>
      <c r="T190" s="238">
        <f>T176*'YTD PROGRAM SUMMARY'!T44</f>
        <v>0</v>
      </c>
      <c r="U190" s="238">
        <f>U176*'YTD PROGRAM SUMMARY'!U44</f>
        <v>0</v>
      </c>
      <c r="V190" s="238">
        <f>V176*'YTD PROGRAM SUMMARY'!V44</f>
        <v>0</v>
      </c>
      <c r="W190" s="238">
        <f>W176*'YTD PROGRAM SUMMARY'!W44</f>
        <v>0</v>
      </c>
      <c r="X190" s="238">
        <f>X176*'YTD PROGRAM SUMMARY'!X44</f>
        <v>0</v>
      </c>
      <c r="Y190" s="238">
        <f>Y176*'YTD PROGRAM SUMMARY'!Y44</f>
        <v>0</v>
      </c>
      <c r="Z190" s="238">
        <f>Z176*'YTD PROGRAM SUMMARY'!Z44</f>
        <v>0</v>
      </c>
      <c r="AA190" s="238">
        <f>AA176*'YTD PROGRAM SUMMARY'!AA44</f>
        <v>0</v>
      </c>
      <c r="AB190" s="238">
        <f>AB176*'YTD PROGRAM SUMMARY'!AB44</f>
        <v>0</v>
      </c>
      <c r="AC190" s="238">
        <f>AC176*'YTD PROGRAM SUMMARY'!AC44</f>
        <v>0</v>
      </c>
      <c r="AD190" s="238">
        <f>AD176*'YTD PROGRAM SUMMARY'!AD44</f>
        <v>0</v>
      </c>
      <c r="AE190" s="238">
        <f>AE176*'YTD PROGRAM SUMMARY'!AE44</f>
        <v>0</v>
      </c>
      <c r="AF190" s="238">
        <f>AF176*'YTD PROGRAM SUMMARY'!AF44</f>
        <v>0</v>
      </c>
      <c r="AG190" s="238">
        <f>AG176*'YTD PROGRAM SUMMARY'!AG44</f>
        <v>0</v>
      </c>
      <c r="AH190" s="238">
        <f>AH176*'YTD PROGRAM SUMMARY'!AH44</f>
        <v>0</v>
      </c>
      <c r="AI190" s="238">
        <f>AI176*'YTD PROGRAM SUMMARY'!AI44</f>
        <v>0</v>
      </c>
      <c r="AJ190" s="238">
        <f>AJ176*'YTD PROGRAM SUMMARY'!AJ44</f>
        <v>0</v>
      </c>
      <c r="AK190" s="238">
        <f>AK176*'YTD PROGRAM SUMMARY'!AK44</f>
        <v>0</v>
      </c>
      <c r="AL190" s="238">
        <f>AL176*'YTD PROGRAM SUMMARY'!AL44</f>
        <v>0</v>
      </c>
      <c r="AM190" s="238">
        <f>AM176*'YTD PROGRAM SUMMARY'!AM44</f>
        <v>0</v>
      </c>
      <c r="AN190" s="238">
        <f>AN176*'YTD PROGRAM SUMMARY'!AN44</f>
        <v>0</v>
      </c>
      <c r="AO190" s="238">
        <f>AO176*'YTD PROGRAM SUMMARY'!AO44</f>
        <v>0</v>
      </c>
      <c r="AP190" s="238">
        <f>AP176*'YTD PROGRAM SUMMARY'!AP44</f>
        <v>0</v>
      </c>
      <c r="AQ190" s="238">
        <f>AQ176*'YTD PROGRAM SUMMARY'!AQ44</f>
        <v>0</v>
      </c>
      <c r="AR190" s="238">
        <f>AR176*'YTD PROGRAM SUMMARY'!AR44</f>
        <v>0</v>
      </c>
      <c r="AS190" s="238">
        <f>AS176*'YTD PROGRAM SUMMARY'!AS44</f>
        <v>0</v>
      </c>
      <c r="AT190" s="238">
        <f>AT176*'YTD PROGRAM SUMMARY'!AT44</f>
        <v>0</v>
      </c>
      <c r="AU190" s="238">
        <f>AU176*'YTD PROGRAM SUMMARY'!AU44</f>
        <v>0</v>
      </c>
      <c r="AV190" s="238">
        <f>AV176*'YTD PROGRAM SUMMARY'!AV44</f>
        <v>0</v>
      </c>
      <c r="AW190" s="238">
        <f>AW176*'YTD PROGRAM SUMMARY'!AW44</f>
        <v>0</v>
      </c>
      <c r="AX190" s="238">
        <f>AX176*'YTD PROGRAM SUMMARY'!AX44</f>
        <v>0</v>
      </c>
      <c r="AY190" s="238">
        <f>AY176*'YTD PROGRAM SUMMARY'!AY44</f>
        <v>0</v>
      </c>
      <c r="AZ190" s="238">
        <f>AZ176*'YTD PROGRAM SUMMARY'!AZ44</f>
        <v>0</v>
      </c>
      <c r="BA190" s="238">
        <f>BA176*'YTD PROGRAM SUMMARY'!BA44</f>
        <v>0</v>
      </c>
      <c r="BB190" s="238">
        <f>BB176*'YTD PROGRAM SUMMARY'!BB44</f>
        <v>0</v>
      </c>
      <c r="BC190" s="238">
        <f>BC176*'YTD PROGRAM SUMMARY'!BC44</f>
        <v>0</v>
      </c>
      <c r="BD190" s="238">
        <f>BD176*'YTD PROGRAM SUMMARY'!BD44</f>
        <v>0</v>
      </c>
      <c r="BE190" s="238">
        <f>BE176*'YTD PROGRAM SUMMARY'!BE44</f>
        <v>0</v>
      </c>
      <c r="BF190" s="238">
        <f>BF176*'YTD PROGRAM SUMMARY'!BF44</f>
        <v>0</v>
      </c>
      <c r="BG190" s="238">
        <f>BG176*'YTD PROGRAM SUMMARY'!BG44</f>
        <v>0</v>
      </c>
      <c r="BH190" s="238">
        <f>BH176*'YTD PROGRAM SUMMARY'!BH44</f>
        <v>0</v>
      </c>
      <c r="BI190" s="238">
        <f>BI176*'YTD PROGRAM SUMMARY'!BI44</f>
        <v>0</v>
      </c>
      <c r="BJ190" s="238">
        <f>BJ176*'YTD PROGRAM SUMMARY'!BJ44</f>
        <v>0</v>
      </c>
      <c r="BK190" s="238">
        <f>BK176*'YTD PROGRAM SUMMARY'!BK44</f>
        <v>0</v>
      </c>
      <c r="BL190" s="238">
        <f>BL176*'YTD PROGRAM SUMMARY'!BL44</f>
        <v>0</v>
      </c>
      <c r="BM190" s="238">
        <f>BM176*'YTD PROGRAM SUMMARY'!BM44</f>
        <v>0</v>
      </c>
      <c r="BN190" s="238">
        <f>BN176*'YTD PROGRAM SUMMARY'!BN44</f>
        <v>0</v>
      </c>
      <c r="BO190" s="238">
        <f>BO176*'YTD PROGRAM SUMMARY'!BO44</f>
        <v>0</v>
      </c>
      <c r="BP190" s="238">
        <f>BP176*'YTD PROGRAM SUMMARY'!BP44</f>
        <v>0</v>
      </c>
      <c r="BQ190" s="238">
        <f>BQ176*'YTD PROGRAM SUMMARY'!BQ44</f>
        <v>0</v>
      </c>
      <c r="BR190" s="238">
        <f>BR176*'YTD PROGRAM SUMMARY'!BR44</f>
        <v>0</v>
      </c>
      <c r="BS190" s="238">
        <f>BS176*'YTD PROGRAM SUMMARY'!BS44</f>
        <v>0</v>
      </c>
      <c r="BT190" s="238">
        <f>BT176*'YTD PROGRAM SUMMARY'!BT44</f>
        <v>0</v>
      </c>
      <c r="BU190" s="238">
        <f>BU176*'YTD PROGRAM SUMMARY'!BU44</f>
        <v>0</v>
      </c>
      <c r="BV190" s="238">
        <f>BV176*'YTD PROGRAM SUMMARY'!BV44</f>
        <v>0</v>
      </c>
      <c r="BW190" s="238">
        <f>BW176*'YTD PROGRAM SUMMARY'!BW44</f>
        <v>0</v>
      </c>
      <c r="BX190" s="238">
        <f>BX176*'YTD PROGRAM SUMMARY'!BX44</f>
        <v>0</v>
      </c>
      <c r="BY190" s="238">
        <f>BY176*'YTD PROGRAM SUMMARY'!BY44</f>
        <v>0</v>
      </c>
      <c r="BZ190" s="238">
        <f>BZ176*'YTD PROGRAM SUMMARY'!BZ44</f>
        <v>0</v>
      </c>
      <c r="CA190" s="238">
        <f>CA176*'YTD PROGRAM SUMMARY'!CA44</f>
        <v>0</v>
      </c>
      <c r="CB190" s="238">
        <f>CB176*'YTD PROGRAM SUMMARY'!CB44</f>
        <v>0</v>
      </c>
      <c r="CC190" s="238">
        <f>CC176*'YTD PROGRAM SUMMARY'!CC44</f>
        <v>0</v>
      </c>
      <c r="CD190" s="238">
        <f>CD176*'YTD PROGRAM SUMMARY'!CD44</f>
        <v>0</v>
      </c>
      <c r="CE190" s="238">
        <f>CE176*'YTD PROGRAM SUMMARY'!CE44</f>
        <v>0</v>
      </c>
      <c r="CF190" s="238">
        <f>CF176*'YTD PROGRAM SUMMARY'!CF44</f>
        <v>0</v>
      </c>
      <c r="CG190" s="238">
        <f>CG176*'YTD PROGRAM SUMMARY'!CG44</f>
        <v>0</v>
      </c>
      <c r="CH190" s="239">
        <f>CH176*'YTD PROGRAM SUMMARY'!CH44</f>
        <v>0</v>
      </c>
    </row>
    <row r="191" spans="1:86" hidden="1" x14ac:dyDescent="0.25">
      <c r="A191" s="110"/>
      <c r="B191" s="281" t="s">
        <v>137</v>
      </c>
      <c r="C191" s="116">
        <f t="shared" ref="C191" si="190">IFERROR(C189/C73,0)</f>
        <v>0</v>
      </c>
      <c r="D191" s="116">
        <f t="shared" ref="D191:N191" si="191">IFERROR(D189/D73,0)</f>
        <v>0</v>
      </c>
      <c r="E191" s="116">
        <f t="shared" si="191"/>
        <v>0</v>
      </c>
      <c r="F191" s="116">
        <f t="shared" si="191"/>
        <v>0.50429884539684056</v>
      </c>
      <c r="G191" s="116">
        <f t="shared" si="191"/>
        <v>0</v>
      </c>
      <c r="H191" s="116">
        <f t="shared" si="191"/>
        <v>0</v>
      </c>
      <c r="I191" s="116">
        <f t="shared" si="191"/>
        <v>0</v>
      </c>
      <c r="J191" s="116">
        <f t="shared" si="191"/>
        <v>0</v>
      </c>
      <c r="K191" s="116">
        <f t="shared" si="191"/>
        <v>1.176052638557711E-2</v>
      </c>
      <c r="L191" s="116">
        <f t="shared" si="191"/>
        <v>0</v>
      </c>
      <c r="M191" s="116">
        <f t="shared" si="191"/>
        <v>7.4642774016436528E-2</v>
      </c>
      <c r="N191" s="116">
        <f t="shared" si="191"/>
        <v>3.2156606966178905E-2</v>
      </c>
      <c r="O191" s="240">
        <f>IFERROR(O189/O73,0)</f>
        <v>0</v>
      </c>
      <c r="P191" s="240">
        <f t="shared" ref="P191:Y191" si="192">IFERROR(P189/P73,0)</f>
        <v>0</v>
      </c>
      <c r="Q191" s="240">
        <f t="shared" si="192"/>
        <v>0</v>
      </c>
      <c r="R191" s="240">
        <f t="shared" si="192"/>
        <v>0</v>
      </c>
      <c r="S191" s="240">
        <f t="shared" si="192"/>
        <v>0</v>
      </c>
      <c r="T191" s="240">
        <f t="shared" si="192"/>
        <v>0</v>
      </c>
      <c r="U191" s="240">
        <f t="shared" si="192"/>
        <v>0</v>
      </c>
      <c r="V191" s="240">
        <f t="shared" si="192"/>
        <v>0</v>
      </c>
      <c r="W191" s="240">
        <f t="shared" si="192"/>
        <v>0</v>
      </c>
      <c r="X191" s="240">
        <f t="shared" si="192"/>
        <v>0</v>
      </c>
      <c r="Y191" s="240">
        <f t="shared" si="192"/>
        <v>0</v>
      </c>
      <c r="Z191" s="240">
        <f>IFERROR(Z189/Z80,0)</f>
        <v>0</v>
      </c>
      <c r="AA191" s="240">
        <f>IFERROR(AA189/AA73,0)</f>
        <v>0</v>
      </c>
      <c r="AB191" s="240">
        <f t="shared" ref="AB191:AK191" si="193">IFERROR(AB189/AB73,0)</f>
        <v>0</v>
      </c>
      <c r="AC191" s="240">
        <f t="shared" si="193"/>
        <v>0</v>
      </c>
      <c r="AD191" s="240">
        <f t="shared" si="193"/>
        <v>0</v>
      </c>
      <c r="AE191" s="240">
        <f t="shared" si="193"/>
        <v>0</v>
      </c>
      <c r="AF191" s="240">
        <f t="shared" si="193"/>
        <v>0</v>
      </c>
      <c r="AG191" s="240">
        <f t="shared" si="193"/>
        <v>0</v>
      </c>
      <c r="AH191" s="240">
        <f t="shared" si="193"/>
        <v>0</v>
      </c>
      <c r="AI191" s="240">
        <f t="shared" si="193"/>
        <v>0</v>
      </c>
      <c r="AJ191" s="240">
        <f t="shared" si="193"/>
        <v>0</v>
      </c>
      <c r="AK191" s="240">
        <f t="shared" si="193"/>
        <v>0</v>
      </c>
      <c r="AL191" s="240">
        <f>IFERROR(AL189/AL80,0)</f>
        <v>0</v>
      </c>
      <c r="AM191" s="240">
        <f>IFERROR(AM189/AM73,0)</f>
        <v>0</v>
      </c>
      <c r="AN191" s="240">
        <f t="shared" ref="AN191:AW191" si="194">IFERROR(AN189/AN73,0)</f>
        <v>0</v>
      </c>
      <c r="AO191" s="240">
        <f t="shared" si="194"/>
        <v>0</v>
      </c>
      <c r="AP191" s="240">
        <f t="shared" si="194"/>
        <v>0</v>
      </c>
      <c r="AQ191" s="240">
        <f t="shared" si="194"/>
        <v>0</v>
      </c>
      <c r="AR191" s="240">
        <f t="shared" si="194"/>
        <v>0</v>
      </c>
      <c r="AS191" s="240">
        <f t="shared" si="194"/>
        <v>0</v>
      </c>
      <c r="AT191" s="240">
        <f t="shared" si="194"/>
        <v>0</v>
      </c>
      <c r="AU191" s="240">
        <f t="shared" si="194"/>
        <v>0</v>
      </c>
      <c r="AV191" s="240">
        <f t="shared" si="194"/>
        <v>0</v>
      </c>
      <c r="AW191" s="240">
        <f t="shared" si="194"/>
        <v>0</v>
      </c>
      <c r="AX191" s="240">
        <f>IFERROR(AX189/AX80,0)</f>
        <v>0</v>
      </c>
      <c r="AY191" s="240">
        <f>IFERROR(AY189/AY73,0)</f>
        <v>0</v>
      </c>
      <c r="AZ191" s="240">
        <f t="shared" ref="AZ191:BI191" si="195">IFERROR(AZ189/AZ73,0)</f>
        <v>0</v>
      </c>
      <c r="BA191" s="240">
        <f t="shared" si="195"/>
        <v>0</v>
      </c>
      <c r="BB191" s="240">
        <f t="shared" si="195"/>
        <v>0</v>
      </c>
      <c r="BC191" s="240">
        <f t="shared" si="195"/>
        <v>0</v>
      </c>
      <c r="BD191" s="240">
        <f t="shared" si="195"/>
        <v>0</v>
      </c>
      <c r="BE191" s="240">
        <f t="shared" si="195"/>
        <v>0</v>
      </c>
      <c r="BF191" s="240">
        <f t="shared" si="195"/>
        <v>0</v>
      </c>
      <c r="BG191" s="240">
        <f t="shared" si="195"/>
        <v>0</v>
      </c>
      <c r="BH191" s="240">
        <f t="shared" si="195"/>
        <v>0</v>
      </c>
      <c r="BI191" s="240">
        <f t="shared" si="195"/>
        <v>0</v>
      </c>
      <c r="BJ191" s="240">
        <f>IFERROR(BJ189/BJ80,0)</f>
        <v>0</v>
      </c>
      <c r="BK191" s="240">
        <f>IFERROR(BK189/BK73,0)</f>
        <v>0</v>
      </c>
      <c r="BL191" s="240">
        <f t="shared" ref="BL191:BU191" si="196">IFERROR(BL189/BL73,0)</f>
        <v>0</v>
      </c>
      <c r="BM191" s="240">
        <f t="shared" si="196"/>
        <v>0</v>
      </c>
      <c r="BN191" s="240">
        <f t="shared" si="196"/>
        <v>0</v>
      </c>
      <c r="BO191" s="240">
        <f t="shared" si="196"/>
        <v>0</v>
      </c>
      <c r="BP191" s="240">
        <f t="shared" si="196"/>
        <v>0</v>
      </c>
      <c r="BQ191" s="240">
        <f t="shared" si="196"/>
        <v>0</v>
      </c>
      <c r="BR191" s="240">
        <f t="shared" si="196"/>
        <v>0</v>
      </c>
      <c r="BS191" s="240">
        <f t="shared" si="196"/>
        <v>0</v>
      </c>
      <c r="BT191" s="240">
        <f t="shared" si="196"/>
        <v>0</v>
      </c>
      <c r="BU191" s="240">
        <f t="shared" si="196"/>
        <v>0</v>
      </c>
      <c r="BV191" s="240">
        <f>IFERROR(BV189/BV80,0)</f>
        <v>0</v>
      </c>
      <c r="BW191" s="240">
        <f>IFERROR(BW189/BW73,0)</f>
        <v>0</v>
      </c>
      <c r="BX191" s="240">
        <f t="shared" ref="BX191:CG191" si="197">IFERROR(BX189/BX73,0)</f>
        <v>0</v>
      </c>
      <c r="BY191" s="240">
        <f t="shared" si="197"/>
        <v>0</v>
      </c>
      <c r="BZ191" s="240">
        <f t="shared" si="197"/>
        <v>0</v>
      </c>
      <c r="CA191" s="240">
        <f t="shared" si="197"/>
        <v>0</v>
      </c>
      <c r="CB191" s="240">
        <f t="shared" si="197"/>
        <v>0</v>
      </c>
      <c r="CC191" s="240">
        <f t="shared" si="197"/>
        <v>0</v>
      </c>
      <c r="CD191" s="240">
        <f t="shared" si="197"/>
        <v>0</v>
      </c>
      <c r="CE191" s="240">
        <f t="shared" si="197"/>
        <v>0</v>
      </c>
      <c r="CF191" s="240">
        <f t="shared" si="197"/>
        <v>0</v>
      </c>
      <c r="CG191" s="240">
        <f t="shared" si="197"/>
        <v>0</v>
      </c>
      <c r="CH191" s="248">
        <f>IFERROR(CH189/CH80,0)</f>
        <v>0</v>
      </c>
    </row>
    <row r="192" spans="1:86" ht="15.75" hidden="1" thickBot="1" x14ac:dyDescent="0.3">
      <c r="A192" s="110"/>
      <c r="B192" s="91" t="s">
        <v>138</v>
      </c>
      <c r="C192" s="117">
        <f>IFERROR(C190/C73,0)</f>
        <v>0</v>
      </c>
      <c r="D192" s="117">
        <f t="shared" ref="D192:N192" si="198">IFERROR(D190/D73,0)</f>
        <v>0</v>
      </c>
      <c r="E192" s="117">
        <f t="shared" si="198"/>
        <v>0</v>
      </c>
      <c r="F192" s="117">
        <f t="shared" si="198"/>
        <v>4.4255251763646898E-2</v>
      </c>
      <c r="G192" s="117">
        <f t="shared" si="198"/>
        <v>0</v>
      </c>
      <c r="H192" s="117">
        <f t="shared" si="198"/>
        <v>0</v>
      </c>
      <c r="I192" s="117">
        <f t="shared" si="198"/>
        <v>0</v>
      </c>
      <c r="J192" s="117">
        <f t="shared" si="198"/>
        <v>0</v>
      </c>
      <c r="K192" s="117">
        <f t="shared" si="198"/>
        <v>1.7612368959298995E-3</v>
      </c>
      <c r="L192" s="117">
        <f t="shared" si="198"/>
        <v>0</v>
      </c>
      <c r="M192" s="117">
        <f t="shared" si="198"/>
        <v>6.4121950023759465E-3</v>
      </c>
      <c r="N192" s="117">
        <f t="shared" si="198"/>
        <v>2.045431932962802E-3</v>
      </c>
      <c r="O192" s="241">
        <f>IFERROR(O190/O73,0)</f>
        <v>0</v>
      </c>
      <c r="P192" s="241">
        <f t="shared" ref="P192:Y192" si="199">IFERROR(P190/P73,0)</f>
        <v>0</v>
      </c>
      <c r="Q192" s="241">
        <f t="shared" si="199"/>
        <v>0</v>
      </c>
      <c r="R192" s="241">
        <f t="shared" si="199"/>
        <v>0</v>
      </c>
      <c r="S192" s="241">
        <f t="shared" si="199"/>
        <v>0</v>
      </c>
      <c r="T192" s="241">
        <f t="shared" si="199"/>
        <v>0</v>
      </c>
      <c r="U192" s="241">
        <f t="shared" si="199"/>
        <v>0</v>
      </c>
      <c r="V192" s="241">
        <f t="shared" si="199"/>
        <v>0</v>
      </c>
      <c r="W192" s="241">
        <f t="shared" si="199"/>
        <v>0</v>
      </c>
      <c r="X192" s="241">
        <f t="shared" si="199"/>
        <v>0</v>
      </c>
      <c r="Y192" s="241">
        <f t="shared" si="199"/>
        <v>0</v>
      </c>
      <c r="Z192" s="241">
        <f>IFERROR(Z190/Z81,0)</f>
        <v>0</v>
      </c>
      <c r="AA192" s="241">
        <f>IFERROR(AA190/AA73,0)</f>
        <v>0</v>
      </c>
      <c r="AB192" s="241">
        <f t="shared" ref="AB192:AK192" si="200">IFERROR(AB190/AB73,0)</f>
        <v>0</v>
      </c>
      <c r="AC192" s="241">
        <f t="shared" si="200"/>
        <v>0</v>
      </c>
      <c r="AD192" s="241">
        <f t="shared" si="200"/>
        <v>0</v>
      </c>
      <c r="AE192" s="241">
        <f t="shared" si="200"/>
        <v>0</v>
      </c>
      <c r="AF192" s="241">
        <f t="shared" si="200"/>
        <v>0</v>
      </c>
      <c r="AG192" s="241">
        <f t="shared" si="200"/>
        <v>0</v>
      </c>
      <c r="AH192" s="241">
        <f t="shared" si="200"/>
        <v>0</v>
      </c>
      <c r="AI192" s="241">
        <f t="shared" si="200"/>
        <v>0</v>
      </c>
      <c r="AJ192" s="241">
        <f t="shared" si="200"/>
        <v>0</v>
      </c>
      <c r="AK192" s="241">
        <f t="shared" si="200"/>
        <v>0</v>
      </c>
      <c r="AL192" s="241">
        <f>IFERROR(AL190/AL81,0)</f>
        <v>0</v>
      </c>
      <c r="AM192" s="241">
        <f>IFERROR(AM190/AM73,0)</f>
        <v>0</v>
      </c>
      <c r="AN192" s="241">
        <f t="shared" ref="AN192:AW192" si="201">IFERROR(AN190/AN73,0)</f>
        <v>0</v>
      </c>
      <c r="AO192" s="241">
        <f t="shared" si="201"/>
        <v>0</v>
      </c>
      <c r="AP192" s="241">
        <f t="shared" si="201"/>
        <v>0</v>
      </c>
      <c r="AQ192" s="241">
        <f t="shared" si="201"/>
        <v>0</v>
      </c>
      <c r="AR192" s="241">
        <f t="shared" si="201"/>
        <v>0</v>
      </c>
      <c r="AS192" s="241">
        <f t="shared" si="201"/>
        <v>0</v>
      </c>
      <c r="AT192" s="241">
        <f t="shared" si="201"/>
        <v>0</v>
      </c>
      <c r="AU192" s="241">
        <f t="shared" si="201"/>
        <v>0</v>
      </c>
      <c r="AV192" s="241">
        <f t="shared" si="201"/>
        <v>0</v>
      </c>
      <c r="AW192" s="241">
        <f t="shared" si="201"/>
        <v>0</v>
      </c>
      <c r="AX192" s="241">
        <f>IFERROR(AX190/AX81,0)</f>
        <v>0</v>
      </c>
      <c r="AY192" s="241">
        <f>IFERROR(AY190/AY73,0)</f>
        <v>0</v>
      </c>
      <c r="AZ192" s="241">
        <f t="shared" ref="AZ192:BI192" si="202">IFERROR(AZ190/AZ73,0)</f>
        <v>0</v>
      </c>
      <c r="BA192" s="241">
        <f t="shared" si="202"/>
        <v>0</v>
      </c>
      <c r="BB192" s="241">
        <f t="shared" si="202"/>
        <v>0</v>
      </c>
      <c r="BC192" s="241">
        <f t="shared" si="202"/>
        <v>0</v>
      </c>
      <c r="BD192" s="241">
        <f t="shared" si="202"/>
        <v>0</v>
      </c>
      <c r="BE192" s="241">
        <f t="shared" si="202"/>
        <v>0</v>
      </c>
      <c r="BF192" s="241">
        <f t="shared" si="202"/>
        <v>0</v>
      </c>
      <c r="BG192" s="241">
        <f t="shared" si="202"/>
        <v>0</v>
      </c>
      <c r="BH192" s="241">
        <f t="shared" si="202"/>
        <v>0</v>
      </c>
      <c r="BI192" s="241">
        <f t="shared" si="202"/>
        <v>0</v>
      </c>
      <c r="BJ192" s="241">
        <f>IFERROR(BJ190/BJ81,0)</f>
        <v>0</v>
      </c>
      <c r="BK192" s="241">
        <f>IFERROR(BK190/BK73,0)</f>
        <v>0</v>
      </c>
      <c r="BL192" s="241">
        <f t="shared" ref="BL192:BU192" si="203">IFERROR(BL190/BL73,0)</f>
        <v>0</v>
      </c>
      <c r="BM192" s="241">
        <f t="shared" si="203"/>
        <v>0</v>
      </c>
      <c r="BN192" s="241">
        <f t="shared" si="203"/>
        <v>0</v>
      </c>
      <c r="BO192" s="241">
        <f t="shared" si="203"/>
        <v>0</v>
      </c>
      <c r="BP192" s="241">
        <f t="shared" si="203"/>
        <v>0</v>
      </c>
      <c r="BQ192" s="241">
        <f t="shared" si="203"/>
        <v>0</v>
      </c>
      <c r="BR192" s="241">
        <f t="shared" si="203"/>
        <v>0</v>
      </c>
      <c r="BS192" s="241">
        <f t="shared" si="203"/>
        <v>0</v>
      </c>
      <c r="BT192" s="241">
        <f t="shared" si="203"/>
        <v>0</v>
      </c>
      <c r="BU192" s="241">
        <f t="shared" si="203"/>
        <v>0</v>
      </c>
      <c r="BV192" s="241">
        <f>IFERROR(BV190/BV81,0)</f>
        <v>0</v>
      </c>
      <c r="BW192" s="241">
        <f>IFERROR(BW190/BW73,0)</f>
        <v>0</v>
      </c>
      <c r="BX192" s="241">
        <f t="shared" ref="BX192:CG192" si="204">IFERROR(BX190/BX73,0)</f>
        <v>0</v>
      </c>
      <c r="BY192" s="241">
        <f t="shared" si="204"/>
        <v>0</v>
      </c>
      <c r="BZ192" s="241">
        <f t="shared" si="204"/>
        <v>0</v>
      </c>
      <c r="CA192" s="241">
        <f t="shared" si="204"/>
        <v>0</v>
      </c>
      <c r="CB192" s="241">
        <f t="shared" si="204"/>
        <v>0</v>
      </c>
      <c r="CC192" s="241">
        <f t="shared" si="204"/>
        <v>0</v>
      </c>
      <c r="CD192" s="241">
        <f t="shared" si="204"/>
        <v>0</v>
      </c>
      <c r="CE192" s="241">
        <f t="shared" si="204"/>
        <v>0</v>
      </c>
      <c r="CF192" s="241">
        <f t="shared" si="204"/>
        <v>0</v>
      </c>
      <c r="CG192" s="241">
        <f t="shared" si="204"/>
        <v>0</v>
      </c>
      <c r="CH192" s="242">
        <f>IFERROR(CH190/CH81,0)</f>
        <v>0</v>
      </c>
    </row>
    <row r="193" spans="1:86" s="1" customFormat="1" ht="15.75" hidden="1" thickBot="1" x14ac:dyDescent="0.3">
      <c r="A193" s="118"/>
      <c r="B193" s="288" t="s">
        <v>139</v>
      </c>
      <c r="C193" s="119">
        <f>C191+C192</f>
        <v>0</v>
      </c>
      <c r="D193" s="119">
        <f t="shared" ref="D193:N193" si="205">D191+D192</f>
        <v>0</v>
      </c>
      <c r="E193" s="120">
        <f t="shared" si="205"/>
        <v>0</v>
      </c>
      <c r="F193" s="120">
        <f t="shared" si="205"/>
        <v>0.54855409716048742</v>
      </c>
      <c r="G193" s="120">
        <f t="shared" si="205"/>
        <v>0</v>
      </c>
      <c r="H193" s="120">
        <f t="shared" si="205"/>
        <v>0</v>
      </c>
      <c r="I193" s="120">
        <f t="shared" si="205"/>
        <v>0</v>
      </c>
      <c r="J193" s="120">
        <f t="shared" si="205"/>
        <v>0</v>
      </c>
      <c r="K193" s="120">
        <f t="shared" si="205"/>
        <v>1.352176328150701E-2</v>
      </c>
      <c r="L193" s="120">
        <f t="shared" si="205"/>
        <v>0</v>
      </c>
      <c r="M193" s="121">
        <f t="shared" si="205"/>
        <v>8.105496901881247E-2</v>
      </c>
      <c r="N193" s="121">
        <f t="shared" si="205"/>
        <v>3.420203889914171E-2</v>
      </c>
      <c r="O193" s="243">
        <f>O191+O192</f>
        <v>0</v>
      </c>
      <c r="P193" s="243">
        <f t="shared" ref="P193:X193" si="206">P191+P192</f>
        <v>0</v>
      </c>
      <c r="Q193" s="244">
        <f t="shared" si="206"/>
        <v>0</v>
      </c>
      <c r="R193" s="244">
        <f t="shared" si="206"/>
        <v>0</v>
      </c>
      <c r="S193" s="244">
        <f t="shared" si="206"/>
        <v>0</v>
      </c>
      <c r="T193" s="244">
        <f t="shared" si="206"/>
        <v>0</v>
      </c>
      <c r="U193" s="244">
        <f t="shared" si="206"/>
        <v>0</v>
      </c>
      <c r="V193" s="244">
        <f t="shared" si="206"/>
        <v>0</v>
      </c>
      <c r="W193" s="244">
        <f t="shared" si="206"/>
        <v>0</v>
      </c>
      <c r="X193" s="244">
        <f t="shared" si="206"/>
        <v>0</v>
      </c>
      <c r="Y193" s="245">
        <f>Y191+Y192</f>
        <v>0</v>
      </c>
      <c r="Z193" s="245">
        <f>Z191+Z192</f>
        <v>0</v>
      </c>
      <c r="AA193" s="243">
        <f>AA191+AA192</f>
        <v>0</v>
      </c>
      <c r="AB193" s="243">
        <f t="shared" ref="AB193:AJ193" si="207">AB191+AB192</f>
        <v>0</v>
      </c>
      <c r="AC193" s="244">
        <f t="shared" si="207"/>
        <v>0</v>
      </c>
      <c r="AD193" s="244">
        <f t="shared" si="207"/>
        <v>0</v>
      </c>
      <c r="AE193" s="244">
        <f t="shared" si="207"/>
        <v>0</v>
      </c>
      <c r="AF193" s="244">
        <f t="shared" si="207"/>
        <v>0</v>
      </c>
      <c r="AG193" s="244">
        <f t="shared" si="207"/>
        <v>0</v>
      </c>
      <c r="AH193" s="244">
        <f t="shared" si="207"/>
        <v>0</v>
      </c>
      <c r="AI193" s="244">
        <f t="shared" si="207"/>
        <v>0</v>
      </c>
      <c r="AJ193" s="244">
        <f t="shared" si="207"/>
        <v>0</v>
      </c>
      <c r="AK193" s="245">
        <f>AK191+AK192</f>
        <v>0</v>
      </c>
      <c r="AL193" s="245">
        <f>AL191+AL192</f>
        <v>0</v>
      </c>
      <c r="AM193" s="243">
        <f>AM191+AM192</f>
        <v>0</v>
      </c>
      <c r="AN193" s="243">
        <f t="shared" ref="AN193:AV193" si="208">AN191+AN192</f>
        <v>0</v>
      </c>
      <c r="AO193" s="244">
        <f t="shared" si="208"/>
        <v>0</v>
      </c>
      <c r="AP193" s="244">
        <f t="shared" si="208"/>
        <v>0</v>
      </c>
      <c r="AQ193" s="244">
        <f t="shared" si="208"/>
        <v>0</v>
      </c>
      <c r="AR193" s="244">
        <f t="shared" si="208"/>
        <v>0</v>
      </c>
      <c r="AS193" s="244">
        <f t="shared" si="208"/>
        <v>0</v>
      </c>
      <c r="AT193" s="244">
        <f t="shared" si="208"/>
        <v>0</v>
      </c>
      <c r="AU193" s="244">
        <f t="shared" si="208"/>
        <v>0</v>
      </c>
      <c r="AV193" s="244">
        <f t="shared" si="208"/>
        <v>0</v>
      </c>
      <c r="AW193" s="245">
        <f>AW191+AW192</f>
        <v>0</v>
      </c>
      <c r="AX193" s="245">
        <f>AX191+AX192</f>
        <v>0</v>
      </c>
      <c r="AY193" s="243">
        <f>AY191+AY192</f>
        <v>0</v>
      </c>
      <c r="AZ193" s="243">
        <f t="shared" ref="AZ193:BH193" si="209">AZ191+AZ192</f>
        <v>0</v>
      </c>
      <c r="BA193" s="244">
        <f t="shared" si="209"/>
        <v>0</v>
      </c>
      <c r="BB193" s="244">
        <f t="shared" si="209"/>
        <v>0</v>
      </c>
      <c r="BC193" s="244">
        <f t="shared" si="209"/>
        <v>0</v>
      </c>
      <c r="BD193" s="244">
        <f t="shared" si="209"/>
        <v>0</v>
      </c>
      <c r="BE193" s="244">
        <f t="shared" si="209"/>
        <v>0</v>
      </c>
      <c r="BF193" s="244">
        <f t="shared" si="209"/>
        <v>0</v>
      </c>
      <c r="BG193" s="244">
        <f t="shared" si="209"/>
        <v>0</v>
      </c>
      <c r="BH193" s="244">
        <f t="shared" si="209"/>
        <v>0</v>
      </c>
      <c r="BI193" s="245">
        <f>BI191+BI192</f>
        <v>0</v>
      </c>
      <c r="BJ193" s="245">
        <f>BJ191+BJ192</f>
        <v>0</v>
      </c>
      <c r="BK193" s="243">
        <f>BK191+BK192</f>
        <v>0</v>
      </c>
      <c r="BL193" s="243">
        <f t="shared" ref="BL193:BT193" si="210">BL191+BL192</f>
        <v>0</v>
      </c>
      <c r="BM193" s="244">
        <f t="shared" si="210"/>
        <v>0</v>
      </c>
      <c r="BN193" s="244">
        <f t="shared" si="210"/>
        <v>0</v>
      </c>
      <c r="BO193" s="244">
        <f t="shared" si="210"/>
        <v>0</v>
      </c>
      <c r="BP193" s="244">
        <f t="shared" si="210"/>
        <v>0</v>
      </c>
      <c r="BQ193" s="244">
        <f t="shared" si="210"/>
        <v>0</v>
      </c>
      <c r="BR193" s="244">
        <f t="shared" si="210"/>
        <v>0</v>
      </c>
      <c r="BS193" s="244">
        <f t="shared" si="210"/>
        <v>0</v>
      </c>
      <c r="BT193" s="244">
        <f t="shared" si="210"/>
        <v>0</v>
      </c>
      <c r="BU193" s="245">
        <f>BU191+BU192</f>
        <v>0</v>
      </c>
      <c r="BV193" s="245">
        <f>BV191+BV192</f>
        <v>0</v>
      </c>
      <c r="BW193" s="243">
        <f>BW191+BW192</f>
        <v>0</v>
      </c>
      <c r="BX193" s="243">
        <f t="shared" ref="BX193:CF193" si="211">BX191+BX192</f>
        <v>0</v>
      </c>
      <c r="BY193" s="244">
        <f t="shared" si="211"/>
        <v>0</v>
      </c>
      <c r="BZ193" s="244">
        <f t="shared" si="211"/>
        <v>0</v>
      </c>
      <c r="CA193" s="244">
        <f t="shared" si="211"/>
        <v>0</v>
      </c>
      <c r="CB193" s="244">
        <f t="shared" si="211"/>
        <v>0</v>
      </c>
      <c r="CC193" s="244">
        <f t="shared" si="211"/>
        <v>0</v>
      </c>
      <c r="CD193" s="244">
        <f t="shared" si="211"/>
        <v>0</v>
      </c>
      <c r="CE193" s="244">
        <f t="shared" si="211"/>
        <v>0</v>
      </c>
      <c r="CF193" s="244">
        <f t="shared" si="211"/>
        <v>0</v>
      </c>
      <c r="CG193" s="245">
        <f>CG191+CG192</f>
        <v>0</v>
      </c>
      <c r="CH193" s="249">
        <f>CH191+CH192</f>
        <v>0</v>
      </c>
    </row>
    <row r="194" spans="1:86" hidden="1" x14ac:dyDescent="0.25">
      <c r="A194" s="110"/>
      <c r="B194" s="110" t="s">
        <v>140</v>
      </c>
      <c r="C194" s="123">
        <f>C186+C193</f>
        <v>0</v>
      </c>
      <c r="D194" s="123">
        <f t="shared" ref="D194:N194" si="212">D186+D193</f>
        <v>1.0000000000000002</v>
      </c>
      <c r="E194" s="123">
        <f t="shared" si="212"/>
        <v>0.99999999999999989</v>
      </c>
      <c r="F194" s="123">
        <f t="shared" si="212"/>
        <v>1</v>
      </c>
      <c r="G194" s="123">
        <f t="shared" si="212"/>
        <v>1</v>
      </c>
      <c r="H194" s="123">
        <f t="shared" si="212"/>
        <v>0.99999999999999989</v>
      </c>
      <c r="I194" s="123">
        <f t="shared" si="212"/>
        <v>1</v>
      </c>
      <c r="J194" s="123">
        <f t="shared" si="212"/>
        <v>1</v>
      </c>
      <c r="K194" s="123">
        <f t="shared" si="212"/>
        <v>1.0000000000000002</v>
      </c>
      <c r="L194" s="123">
        <f t="shared" si="212"/>
        <v>0.99999999999999989</v>
      </c>
      <c r="M194" s="123">
        <f t="shared" si="212"/>
        <v>0.99999999999999989</v>
      </c>
      <c r="N194" s="123">
        <f t="shared" si="212"/>
        <v>1</v>
      </c>
      <c r="O194" s="250">
        <f>O186+O193</f>
        <v>0</v>
      </c>
      <c r="P194" s="250">
        <f t="shared" ref="P194:Z194" si="213">P186+P193</f>
        <v>0</v>
      </c>
      <c r="Q194" s="250">
        <f t="shared" si="213"/>
        <v>0</v>
      </c>
      <c r="R194" s="250">
        <f t="shared" si="213"/>
        <v>0</v>
      </c>
      <c r="S194" s="250">
        <f t="shared" si="213"/>
        <v>0</v>
      </c>
      <c r="T194" s="250">
        <f t="shared" si="213"/>
        <v>0</v>
      </c>
      <c r="U194" s="250">
        <f t="shared" si="213"/>
        <v>0</v>
      </c>
      <c r="V194" s="250">
        <f t="shared" si="213"/>
        <v>0</v>
      </c>
      <c r="W194" s="250">
        <f t="shared" si="213"/>
        <v>0</v>
      </c>
      <c r="X194" s="250">
        <f t="shared" si="213"/>
        <v>0</v>
      </c>
      <c r="Y194" s="250">
        <f t="shared" si="213"/>
        <v>0</v>
      </c>
      <c r="Z194" s="250">
        <f t="shared" si="213"/>
        <v>0</v>
      </c>
      <c r="AA194" s="250">
        <f>AA186+AA193</f>
        <v>0</v>
      </c>
      <c r="AB194" s="250">
        <f t="shared" ref="AB194:AL194" si="214">AB186+AB193</f>
        <v>0</v>
      </c>
      <c r="AC194" s="250">
        <f t="shared" si="214"/>
        <v>0</v>
      </c>
      <c r="AD194" s="250">
        <f t="shared" si="214"/>
        <v>0</v>
      </c>
      <c r="AE194" s="250">
        <f t="shared" si="214"/>
        <v>0</v>
      </c>
      <c r="AF194" s="250">
        <f t="shared" si="214"/>
        <v>0</v>
      </c>
      <c r="AG194" s="250">
        <f t="shared" si="214"/>
        <v>0</v>
      </c>
      <c r="AH194" s="250">
        <f t="shared" si="214"/>
        <v>0</v>
      </c>
      <c r="AI194" s="250">
        <f t="shared" si="214"/>
        <v>0</v>
      </c>
      <c r="AJ194" s="250">
        <f t="shared" si="214"/>
        <v>0</v>
      </c>
      <c r="AK194" s="250">
        <f t="shared" si="214"/>
        <v>0</v>
      </c>
      <c r="AL194" s="250">
        <f t="shared" si="214"/>
        <v>0</v>
      </c>
      <c r="AM194" s="250">
        <f>AM186+AM193</f>
        <v>0</v>
      </c>
      <c r="AN194" s="250">
        <f t="shared" ref="AN194:AX194" si="215">AN186+AN193</f>
        <v>0</v>
      </c>
      <c r="AO194" s="250">
        <f t="shared" si="215"/>
        <v>0</v>
      </c>
      <c r="AP194" s="250">
        <f t="shared" si="215"/>
        <v>0</v>
      </c>
      <c r="AQ194" s="250">
        <f t="shared" si="215"/>
        <v>0</v>
      </c>
      <c r="AR194" s="250">
        <f t="shared" si="215"/>
        <v>0</v>
      </c>
      <c r="AS194" s="250">
        <f t="shared" si="215"/>
        <v>0</v>
      </c>
      <c r="AT194" s="250">
        <f t="shared" si="215"/>
        <v>0</v>
      </c>
      <c r="AU194" s="250">
        <f t="shared" si="215"/>
        <v>0</v>
      </c>
      <c r="AV194" s="250">
        <f t="shared" si="215"/>
        <v>0</v>
      </c>
      <c r="AW194" s="250">
        <f t="shared" si="215"/>
        <v>0</v>
      </c>
      <c r="AX194" s="250">
        <f t="shared" si="215"/>
        <v>0</v>
      </c>
      <c r="AY194" s="250">
        <f>AY186+AY193</f>
        <v>0</v>
      </c>
      <c r="AZ194" s="250">
        <f t="shared" ref="AZ194:BJ194" si="216">AZ186+AZ193</f>
        <v>0</v>
      </c>
      <c r="BA194" s="250">
        <f t="shared" si="216"/>
        <v>0</v>
      </c>
      <c r="BB194" s="250">
        <f t="shared" si="216"/>
        <v>0</v>
      </c>
      <c r="BC194" s="250">
        <f t="shared" si="216"/>
        <v>0</v>
      </c>
      <c r="BD194" s="250">
        <f t="shared" si="216"/>
        <v>0</v>
      </c>
      <c r="BE194" s="250">
        <f t="shared" si="216"/>
        <v>0</v>
      </c>
      <c r="BF194" s="250">
        <f t="shared" si="216"/>
        <v>0</v>
      </c>
      <c r="BG194" s="250">
        <f t="shared" si="216"/>
        <v>0</v>
      </c>
      <c r="BH194" s="250">
        <f t="shared" si="216"/>
        <v>0</v>
      </c>
      <c r="BI194" s="250">
        <f t="shared" si="216"/>
        <v>0</v>
      </c>
      <c r="BJ194" s="250">
        <f t="shared" si="216"/>
        <v>0</v>
      </c>
      <c r="BK194" s="250">
        <f>BK186+BK193</f>
        <v>0</v>
      </c>
      <c r="BL194" s="250">
        <f t="shared" ref="BL194:BV194" si="217">BL186+BL193</f>
        <v>0</v>
      </c>
      <c r="BM194" s="250">
        <f t="shared" si="217"/>
        <v>0</v>
      </c>
      <c r="BN194" s="250">
        <f t="shared" si="217"/>
        <v>0</v>
      </c>
      <c r="BO194" s="250">
        <f t="shared" si="217"/>
        <v>0</v>
      </c>
      <c r="BP194" s="250">
        <f t="shared" si="217"/>
        <v>0</v>
      </c>
      <c r="BQ194" s="250">
        <f t="shared" si="217"/>
        <v>0</v>
      </c>
      <c r="BR194" s="250">
        <f t="shared" si="217"/>
        <v>0</v>
      </c>
      <c r="BS194" s="250">
        <f t="shared" si="217"/>
        <v>0</v>
      </c>
      <c r="BT194" s="250">
        <f t="shared" si="217"/>
        <v>0</v>
      </c>
      <c r="BU194" s="250">
        <f t="shared" si="217"/>
        <v>0</v>
      </c>
      <c r="BV194" s="250">
        <f t="shared" si="217"/>
        <v>0</v>
      </c>
      <c r="BW194" s="250">
        <f>BW186+BW193</f>
        <v>0</v>
      </c>
      <c r="BX194" s="250">
        <f t="shared" ref="BX194:CH194" si="218">BX186+BX193</f>
        <v>0</v>
      </c>
      <c r="BY194" s="250">
        <f t="shared" si="218"/>
        <v>0</v>
      </c>
      <c r="BZ194" s="250">
        <f t="shared" si="218"/>
        <v>0</v>
      </c>
      <c r="CA194" s="250">
        <f t="shared" si="218"/>
        <v>0</v>
      </c>
      <c r="CB194" s="250">
        <f t="shared" si="218"/>
        <v>0</v>
      </c>
      <c r="CC194" s="250">
        <f t="shared" si="218"/>
        <v>0</v>
      </c>
      <c r="CD194" s="250">
        <f t="shared" si="218"/>
        <v>0</v>
      </c>
      <c r="CE194" s="250">
        <f t="shared" si="218"/>
        <v>0</v>
      </c>
      <c r="CF194" s="250">
        <f t="shared" si="218"/>
        <v>0</v>
      </c>
      <c r="CG194" s="250">
        <f t="shared" si="218"/>
        <v>0</v>
      </c>
      <c r="CH194" s="250">
        <f t="shared" si="218"/>
        <v>0</v>
      </c>
    </row>
    <row r="195" spans="1:86" hidden="1" x14ac:dyDescent="0.25">
      <c r="A195" s="110"/>
      <c r="B195" s="110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</row>
    <row r="196" spans="1:86" hidden="1" x14ac:dyDescent="0.25">
      <c r="A196" s="110"/>
      <c r="B196" s="110" t="s">
        <v>141</v>
      </c>
      <c r="C196" s="124">
        <f t="shared" ref="C196" si="219">SUM(C182:C183)</f>
        <v>0</v>
      </c>
      <c r="D196" s="124">
        <f t="shared" ref="D196:N196" si="220">SUM(D182:D183)</f>
        <v>82.378565618850573</v>
      </c>
      <c r="E196" s="125">
        <f t="shared" si="220"/>
        <v>299.53071908427745</v>
      </c>
      <c r="F196" s="125">
        <f t="shared" si="220"/>
        <v>208.47993685802706</v>
      </c>
      <c r="G196" s="125">
        <f t="shared" si="220"/>
        <v>1770.3411045767634</v>
      </c>
      <c r="H196" s="125">
        <f t="shared" si="220"/>
        <v>8937.1395382724622</v>
      </c>
      <c r="I196" s="125">
        <f t="shared" si="220"/>
        <v>14236.294280497459</v>
      </c>
      <c r="J196" s="125">
        <f t="shared" si="220"/>
        <v>19320.089248140554</v>
      </c>
      <c r="K196" s="125">
        <f t="shared" si="220"/>
        <v>22597.184411367318</v>
      </c>
      <c r="L196" s="125">
        <f t="shared" si="220"/>
        <v>13276.136236453602</v>
      </c>
      <c r="M196" s="126">
        <f t="shared" si="220"/>
        <v>17392.844581173562</v>
      </c>
      <c r="N196" s="126">
        <f t="shared" si="220"/>
        <v>37653.292191111184</v>
      </c>
      <c r="O196" s="256">
        <f t="shared" ref="O196:P196" si="221">SUM(O182:O183)</f>
        <v>0</v>
      </c>
      <c r="P196" s="256">
        <f t="shared" si="221"/>
        <v>0</v>
      </c>
      <c r="Q196" s="257">
        <f>SUM(Q182:Q183)</f>
        <v>0</v>
      </c>
      <c r="R196" s="257">
        <f t="shared" ref="R196:AB196" si="222">SUM(R182:R183)</f>
        <v>0</v>
      </c>
      <c r="S196" s="257">
        <f t="shared" si="222"/>
        <v>0</v>
      </c>
      <c r="T196" s="257">
        <f t="shared" si="222"/>
        <v>0</v>
      </c>
      <c r="U196" s="257">
        <f t="shared" si="222"/>
        <v>0</v>
      </c>
      <c r="V196" s="257">
        <f t="shared" si="222"/>
        <v>0</v>
      </c>
      <c r="W196" s="257">
        <f t="shared" si="222"/>
        <v>0</v>
      </c>
      <c r="X196" s="257">
        <f t="shared" si="222"/>
        <v>0</v>
      </c>
      <c r="Y196" s="258">
        <f t="shared" si="222"/>
        <v>0</v>
      </c>
      <c r="Z196" s="258">
        <f t="shared" si="222"/>
        <v>0</v>
      </c>
      <c r="AA196" s="256">
        <f t="shared" si="222"/>
        <v>0</v>
      </c>
      <c r="AB196" s="256">
        <f t="shared" si="222"/>
        <v>0</v>
      </c>
      <c r="AC196" s="257">
        <f>SUM(AC182:AC183)</f>
        <v>0</v>
      </c>
      <c r="AD196" s="257">
        <f t="shared" ref="AD196:AN196" si="223">SUM(AD182:AD183)</f>
        <v>0</v>
      </c>
      <c r="AE196" s="257">
        <f t="shared" si="223"/>
        <v>0</v>
      </c>
      <c r="AF196" s="257">
        <f t="shared" si="223"/>
        <v>0</v>
      </c>
      <c r="AG196" s="257">
        <f t="shared" si="223"/>
        <v>0</v>
      </c>
      <c r="AH196" s="257">
        <f t="shared" si="223"/>
        <v>0</v>
      </c>
      <c r="AI196" s="257">
        <f t="shared" si="223"/>
        <v>0</v>
      </c>
      <c r="AJ196" s="257">
        <f t="shared" si="223"/>
        <v>0</v>
      </c>
      <c r="AK196" s="258">
        <f t="shared" si="223"/>
        <v>0</v>
      </c>
      <c r="AL196" s="258">
        <f t="shared" si="223"/>
        <v>0</v>
      </c>
      <c r="AM196" s="256">
        <f t="shared" si="223"/>
        <v>0</v>
      </c>
      <c r="AN196" s="256">
        <f t="shared" si="223"/>
        <v>0</v>
      </c>
      <c r="AO196" s="257">
        <f>SUM(AO182:AO183)</f>
        <v>0</v>
      </c>
      <c r="AP196" s="257">
        <f t="shared" ref="AP196:AZ196" si="224">SUM(AP182:AP183)</f>
        <v>0</v>
      </c>
      <c r="AQ196" s="257">
        <f t="shared" si="224"/>
        <v>0</v>
      </c>
      <c r="AR196" s="257">
        <f t="shared" si="224"/>
        <v>0</v>
      </c>
      <c r="AS196" s="257">
        <f t="shared" si="224"/>
        <v>0</v>
      </c>
      <c r="AT196" s="257">
        <f t="shared" si="224"/>
        <v>0</v>
      </c>
      <c r="AU196" s="257">
        <f t="shared" si="224"/>
        <v>0</v>
      </c>
      <c r="AV196" s="257">
        <f t="shared" si="224"/>
        <v>0</v>
      </c>
      <c r="AW196" s="258">
        <f t="shared" si="224"/>
        <v>0</v>
      </c>
      <c r="AX196" s="258">
        <f t="shared" si="224"/>
        <v>0</v>
      </c>
      <c r="AY196" s="256">
        <f t="shared" si="224"/>
        <v>0</v>
      </c>
      <c r="AZ196" s="256">
        <f t="shared" si="224"/>
        <v>0</v>
      </c>
      <c r="BA196" s="257">
        <f>SUM(BA182:BA183)</f>
        <v>0</v>
      </c>
      <c r="BB196" s="257">
        <f t="shared" ref="BB196:BL196" si="225">SUM(BB182:BB183)</f>
        <v>0</v>
      </c>
      <c r="BC196" s="257">
        <f t="shared" si="225"/>
        <v>0</v>
      </c>
      <c r="BD196" s="257">
        <f t="shared" si="225"/>
        <v>0</v>
      </c>
      <c r="BE196" s="257">
        <f t="shared" si="225"/>
        <v>0</v>
      </c>
      <c r="BF196" s="257">
        <f t="shared" si="225"/>
        <v>0</v>
      </c>
      <c r="BG196" s="257">
        <f t="shared" si="225"/>
        <v>0</v>
      </c>
      <c r="BH196" s="257">
        <f t="shared" si="225"/>
        <v>0</v>
      </c>
      <c r="BI196" s="258">
        <f t="shared" si="225"/>
        <v>0</v>
      </c>
      <c r="BJ196" s="258">
        <f t="shared" si="225"/>
        <v>0</v>
      </c>
      <c r="BK196" s="256">
        <f t="shared" si="225"/>
        <v>0</v>
      </c>
      <c r="BL196" s="256">
        <f t="shared" si="225"/>
        <v>0</v>
      </c>
      <c r="BM196" s="257">
        <f>SUM(BM182:BM183)</f>
        <v>0</v>
      </c>
      <c r="BN196" s="257">
        <f t="shared" ref="BN196:BX196" si="226">SUM(BN182:BN183)</f>
        <v>0</v>
      </c>
      <c r="BO196" s="257">
        <f t="shared" si="226"/>
        <v>0</v>
      </c>
      <c r="BP196" s="257">
        <f t="shared" si="226"/>
        <v>0</v>
      </c>
      <c r="BQ196" s="257">
        <f t="shared" si="226"/>
        <v>0</v>
      </c>
      <c r="BR196" s="257">
        <f t="shared" si="226"/>
        <v>0</v>
      </c>
      <c r="BS196" s="257">
        <f t="shared" si="226"/>
        <v>0</v>
      </c>
      <c r="BT196" s="257">
        <f t="shared" si="226"/>
        <v>0</v>
      </c>
      <c r="BU196" s="258">
        <f t="shared" si="226"/>
        <v>0</v>
      </c>
      <c r="BV196" s="258">
        <f t="shared" si="226"/>
        <v>0</v>
      </c>
      <c r="BW196" s="256">
        <f t="shared" si="226"/>
        <v>0</v>
      </c>
      <c r="BX196" s="256">
        <f t="shared" si="226"/>
        <v>0</v>
      </c>
      <c r="BY196" s="257">
        <f>SUM(BY182:BY183)</f>
        <v>0</v>
      </c>
      <c r="BZ196" s="257">
        <f t="shared" ref="BZ196:CH196" si="227">SUM(BZ182:BZ183)</f>
        <v>0</v>
      </c>
      <c r="CA196" s="257">
        <f t="shared" si="227"/>
        <v>0</v>
      </c>
      <c r="CB196" s="257">
        <f t="shared" si="227"/>
        <v>0</v>
      </c>
      <c r="CC196" s="257">
        <f t="shared" si="227"/>
        <v>0</v>
      </c>
      <c r="CD196" s="257">
        <f t="shared" si="227"/>
        <v>0</v>
      </c>
      <c r="CE196" s="257">
        <f t="shared" si="227"/>
        <v>0</v>
      </c>
      <c r="CF196" s="257">
        <f t="shared" si="227"/>
        <v>0</v>
      </c>
      <c r="CG196" s="258">
        <f t="shared" si="227"/>
        <v>0</v>
      </c>
      <c r="CH196" s="258">
        <f t="shared" si="227"/>
        <v>0</v>
      </c>
    </row>
    <row r="197" spans="1:86" hidden="1" x14ac:dyDescent="0.25">
      <c r="A197" s="110"/>
      <c r="B197" s="110" t="s">
        <v>142</v>
      </c>
      <c r="C197" s="124">
        <f t="shared" ref="C197" si="228">SUM(C189:C190)</f>
        <v>0</v>
      </c>
      <c r="D197" s="124">
        <f t="shared" ref="D197:N197" si="229">SUM(D189:D190)</f>
        <v>0</v>
      </c>
      <c r="E197" s="125">
        <f t="shared" si="229"/>
        <v>0</v>
      </c>
      <c r="F197" s="125">
        <f t="shared" si="229"/>
        <v>253.32497829731312</v>
      </c>
      <c r="G197" s="125">
        <f t="shared" si="229"/>
        <v>0</v>
      </c>
      <c r="H197" s="125">
        <f t="shared" si="229"/>
        <v>0</v>
      </c>
      <c r="I197" s="125">
        <f t="shared" si="229"/>
        <v>0</v>
      </c>
      <c r="J197" s="125">
        <f t="shared" si="229"/>
        <v>0</v>
      </c>
      <c r="K197" s="125">
        <f t="shared" si="229"/>
        <v>309.74203694091602</v>
      </c>
      <c r="L197" s="125">
        <f t="shared" si="229"/>
        <v>0</v>
      </c>
      <c r="M197" s="126">
        <f t="shared" si="229"/>
        <v>1534.1249271142794</v>
      </c>
      <c r="N197" s="126">
        <f t="shared" si="229"/>
        <v>1333.4252256374834</v>
      </c>
      <c r="O197" s="256">
        <f t="shared" ref="O197:P197" si="230">SUM(O189:O190)</f>
        <v>0</v>
      </c>
      <c r="P197" s="256">
        <f t="shared" si="230"/>
        <v>0</v>
      </c>
      <c r="Q197" s="257">
        <f>SUM(Q189:Q190)</f>
        <v>0</v>
      </c>
      <c r="R197" s="257">
        <f t="shared" ref="R197:AB197" si="231">SUM(R189:R190)</f>
        <v>0</v>
      </c>
      <c r="S197" s="257">
        <f t="shared" si="231"/>
        <v>0</v>
      </c>
      <c r="T197" s="257">
        <f t="shared" si="231"/>
        <v>0</v>
      </c>
      <c r="U197" s="257">
        <f t="shared" si="231"/>
        <v>0</v>
      </c>
      <c r="V197" s="257">
        <f t="shared" si="231"/>
        <v>0</v>
      </c>
      <c r="W197" s="257">
        <f t="shared" si="231"/>
        <v>0</v>
      </c>
      <c r="X197" s="257">
        <f t="shared" si="231"/>
        <v>0</v>
      </c>
      <c r="Y197" s="258">
        <f t="shared" si="231"/>
        <v>0</v>
      </c>
      <c r="Z197" s="258">
        <f t="shared" si="231"/>
        <v>0</v>
      </c>
      <c r="AA197" s="256">
        <f t="shared" si="231"/>
        <v>0</v>
      </c>
      <c r="AB197" s="256">
        <f t="shared" si="231"/>
        <v>0</v>
      </c>
      <c r="AC197" s="257">
        <f>SUM(AC189:AC190)</f>
        <v>0</v>
      </c>
      <c r="AD197" s="257">
        <f t="shared" ref="AD197:AN197" si="232">SUM(AD189:AD190)</f>
        <v>0</v>
      </c>
      <c r="AE197" s="257">
        <f t="shared" si="232"/>
        <v>0</v>
      </c>
      <c r="AF197" s="257">
        <f t="shared" si="232"/>
        <v>0</v>
      </c>
      <c r="AG197" s="257">
        <f t="shared" si="232"/>
        <v>0</v>
      </c>
      <c r="AH197" s="257">
        <f t="shared" si="232"/>
        <v>0</v>
      </c>
      <c r="AI197" s="257">
        <f t="shared" si="232"/>
        <v>0</v>
      </c>
      <c r="AJ197" s="257">
        <f t="shared" si="232"/>
        <v>0</v>
      </c>
      <c r="AK197" s="258">
        <f t="shared" si="232"/>
        <v>0</v>
      </c>
      <c r="AL197" s="258">
        <f t="shared" si="232"/>
        <v>0</v>
      </c>
      <c r="AM197" s="256">
        <f t="shared" si="232"/>
        <v>0</v>
      </c>
      <c r="AN197" s="256">
        <f t="shared" si="232"/>
        <v>0</v>
      </c>
      <c r="AO197" s="257">
        <f>SUM(AO189:AO190)</f>
        <v>0</v>
      </c>
      <c r="AP197" s="257">
        <f t="shared" ref="AP197:AZ197" si="233">SUM(AP189:AP190)</f>
        <v>0</v>
      </c>
      <c r="AQ197" s="257">
        <f t="shared" si="233"/>
        <v>0</v>
      </c>
      <c r="AR197" s="257">
        <f t="shared" si="233"/>
        <v>0</v>
      </c>
      <c r="AS197" s="257">
        <f t="shared" si="233"/>
        <v>0</v>
      </c>
      <c r="AT197" s="257">
        <f t="shared" si="233"/>
        <v>0</v>
      </c>
      <c r="AU197" s="257">
        <f t="shared" si="233"/>
        <v>0</v>
      </c>
      <c r="AV197" s="257">
        <f t="shared" si="233"/>
        <v>0</v>
      </c>
      <c r="AW197" s="258">
        <f t="shared" si="233"/>
        <v>0</v>
      </c>
      <c r="AX197" s="258">
        <f t="shared" si="233"/>
        <v>0</v>
      </c>
      <c r="AY197" s="256">
        <f t="shared" si="233"/>
        <v>0</v>
      </c>
      <c r="AZ197" s="256">
        <f t="shared" si="233"/>
        <v>0</v>
      </c>
      <c r="BA197" s="257">
        <f>SUM(BA189:BA190)</f>
        <v>0</v>
      </c>
      <c r="BB197" s="257">
        <f t="shared" ref="BB197:BL197" si="234">SUM(BB189:BB190)</f>
        <v>0</v>
      </c>
      <c r="BC197" s="257">
        <f t="shared" si="234"/>
        <v>0</v>
      </c>
      <c r="BD197" s="257">
        <f t="shared" si="234"/>
        <v>0</v>
      </c>
      <c r="BE197" s="257">
        <f t="shared" si="234"/>
        <v>0</v>
      </c>
      <c r="BF197" s="257">
        <f t="shared" si="234"/>
        <v>0</v>
      </c>
      <c r="BG197" s="257">
        <f t="shared" si="234"/>
        <v>0</v>
      </c>
      <c r="BH197" s="257">
        <f t="shared" si="234"/>
        <v>0</v>
      </c>
      <c r="BI197" s="258">
        <f t="shared" si="234"/>
        <v>0</v>
      </c>
      <c r="BJ197" s="258">
        <f t="shared" si="234"/>
        <v>0</v>
      </c>
      <c r="BK197" s="256">
        <f t="shared" si="234"/>
        <v>0</v>
      </c>
      <c r="BL197" s="256">
        <f t="shared" si="234"/>
        <v>0</v>
      </c>
      <c r="BM197" s="257">
        <f>SUM(BM189:BM190)</f>
        <v>0</v>
      </c>
      <c r="BN197" s="257">
        <f t="shared" ref="BN197:BX197" si="235">SUM(BN189:BN190)</f>
        <v>0</v>
      </c>
      <c r="BO197" s="257">
        <f t="shared" si="235"/>
        <v>0</v>
      </c>
      <c r="BP197" s="257">
        <f t="shared" si="235"/>
        <v>0</v>
      </c>
      <c r="BQ197" s="257">
        <f t="shared" si="235"/>
        <v>0</v>
      </c>
      <c r="BR197" s="257">
        <f t="shared" si="235"/>
        <v>0</v>
      </c>
      <c r="BS197" s="257">
        <f t="shared" si="235"/>
        <v>0</v>
      </c>
      <c r="BT197" s="257">
        <f t="shared" si="235"/>
        <v>0</v>
      </c>
      <c r="BU197" s="258">
        <f t="shared" si="235"/>
        <v>0</v>
      </c>
      <c r="BV197" s="258">
        <f t="shared" si="235"/>
        <v>0</v>
      </c>
      <c r="BW197" s="256">
        <f t="shared" si="235"/>
        <v>0</v>
      </c>
      <c r="BX197" s="256">
        <f t="shared" si="235"/>
        <v>0</v>
      </c>
      <c r="BY197" s="257">
        <f>SUM(BY189:BY190)</f>
        <v>0</v>
      </c>
      <c r="BZ197" s="257">
        <f t="shared" ref="BZ197:CH197" si="236">SUM(BZ189:BZ190)</f>
        <v>0</v>
      </c>
      <c r="CA197" s="257">
        <f t="shared" si="236"/>
        <v>0</v>
      </c>
      <c r="CB197" s="257">
        <f t="shared" si="236"/>
        <v>0</v>
      </c>
      <c r="CC197" s="257">
        <f t="shared" si="236"/>
        <v>0</v>
      </c>
      <c r="CD197" s="257">
        <f t="shared" si="236"/>
        <v>0</v>
      </c>
      <c r="CE197" s="257">
        <f t="shared" si="236"/>
        <v>0</v>
      </c>
      <c r="CF197" s="257">
        <f t="shared" si="236"/>
        <v>0</v>
      </c>
      <c r="CG197" s="258">
        <f t="shared" si="236"/>
        <v>0</v>
      </c>
      <c r="CH197" s="258">
        <f t="shared" si="236"/>
        <v>0</v>
      </c>
    </row>
    <row r="198" spans="1:86" hidden="1" x14ac:dyDescent="0.25">
      <c r="A198" s="110"/>
      <c r="B198" s="110" t="s">
        <v>129</v>
      </c>
      <c r="C198" s="127">
        <f t="shared" ref="C198" si="237">SUM(C196:C197)</f>
        <v>0</v>
      </c>
      <c r="D198" s="127">
        <f t="shared" ref="D198:N198" si="238">SUM(D196:D197)</f>
        <v>82.378565618850573</v>
      </c>
      <c r="E198" s="127">
        <f t="shared" si="238"/>
        <v>299.53071908427745</v>
      </c>
      <c r="F198" s="127">
        <f t="shared" si="238"/>
        <v>461.80491515534015</v>
      </c>
      <c r="G198" s="127">
        <f t="shared" si="238"/>
        <v>1770.3411045767634</v>
      </c>
      <c r="H198" s="127">
        <f t="shared" si="238"/>
        <v>8937.1395382724622</v>
      </c>
      <c r="I198" s="127">
        <f t="shared" si="238"/>
        <v>14236.294280497459</v>
      </c>
      <c r="J198" s="127">
        <f t="shared" si="238"/>
        <v>19320.089248140554</v>
      </c>
      <c r="K198" s="127">
        <f t="shared" si="238"/>
        <v>22906.926448308233</v>
      </c>
      <c r="L198" s="127">
        <f t="shared" si="238"/>
        <v>13276.136236453602</v>
      </c>
      <c r="M198" s="128">
        <f t="shared" si="238"/>
        <v>18926.969508287842</v>
      </c>
      <c r="N198" s="128">
        <f t="shared" si="238"/>
        <v>38986.717416748666</v>
      </c>
      <c r="O198" s="259">
        <f t="shared" ref="O198:Q198" si="239">SUM(O196:O197)</f>
        <v>0</v>
      </c>
      <c r="P198" s="259">
        <f t="shared" si="239"/>
        <v>0</v>
      </c>
      <c r="Q198" s="259">
        <f t="shared" si="239"/>
        <v>0</v>
      </c>
      <c r="R198" s="259">
        <f>SUM(R196:R197)</f>
        <v>0</v>
      </c>
      <c r="S198" s="259">
        <f t="shared" ref="S198:X198" si="240">SUM(S196:S197)</f>
        <v>0</v>
      </c>
      <c r="T198" s="259">
        <f t="shared" si="240"/>
        <v>0</v>
      </c>
      <c r="U198" s="259">
        <f t="shared" si="240"/>
        <v>0</v>
      </c>
      <c r="V198" s="259">
        <f t="shared" si="240"/>
        <v>0</v>
      </c>
      <c r="W198" s="259">
        <f t="shared" si="240"/>
        <v>0</v>
      </c>
      <c r="X198" s="259">
        <f t="shared" si="240"/>
        <v>0</v>
      </c>
      <c r="Y198" s="260">
        <f>SUM(Y196:Y197)</f>
        <v>0</v>
      </c>
      <c r="Z198" s="260">
        <f t="shared" ref="Z198:AC198" si="241">SUM(Z196:Z197)</f>
        <v>0</v>
      </c>
      <c r="AA198" s="259">
        <f t="shared" si="241"/>
        <v>0</v>
      </c>
      <c r="AB198" s="259">
        <f t="shared" si="241"/>
        <v>0</v>
      </c>
      <c r="AC198" s="259">
        <f t="shared" si="241"/>
        <v>0</v>
      </c>
      <c r="AD198" s="259">
        <f>SUM(AD196:AD197)</f>
        <v>0</v>
      </c>
      <c r="AE198" s="259">
        <f t="shared" ref="AE198:AJ198" si="242">SUM(AE196:AE197)</f>
        <v>0</v>
      </c>
      <c r="AF198" s="259">
        <f t="shared" si="242"/>
        <v>0</v>
      </c>
      <c r="AG198" s="259">
        <f t="shared" si="242"/>
        <v>0</v>
      </c>
      <c r="AH198" s="259">
        <f t="shared" si="242"/>
        <v>0</v>
      </c>
      <c r="AI198" s="259">
        <f t="shared" si="242"/>
        <v>0</v>
      </c>
      <c r="AJ198" s="259">
        <f t="shared" si="242"/>
        <v>0</v>
      </c>
      <c r="AK198" s="260">
        <f>SUM(AK196:AK197)</f>
        <v>0</v>
      </c>
      <c r="AL198" s="260">
        <f t="shared" ref="AL198:AO198" si="243">SUM(AL196:AL197)</f>
        <v>0</v>
      </c>
      <c r="AM198" s="259">
        <f t="shared" si="243"/>
        <v>0</v>
      </c>
      <c r="AN198" s="259">
        <f t="shared" si="243"/>
        <v>0</v>
      </c>
      <c r="AO198" s="259">
        <f t="shared" si="243"/>
        <v>0</v>
      </c>
      <c r="AP198" s="259">
        <f>SUM(AP196:AP197)</f>
        <v>0</v>
      </c>
      <c r="AQ198" s="259">
        <f t="shared" ref="AQ198:AV198" si="244">SUM(AQ196:AQ197)</f>
        <v>0</v>
      </c>
      <c r="AR198" s="259">
        <f t="shared" si="244"/>
        <v>0</v>
      </c>
      <c r="AS198" s="259">
        <f t="shared" si="244"/>
        <v>0</v>
      </c>
      <c r="AT198" s="259">
        <f t="shared" si="244"/>
        <v>0</v>
      </c>
      <c r="AU198" s="259">
        <f t="shared" si="244"/>
        <v>0</v>
      </c>
      <c r="AV198" s="259">
        <f t="shared" si="244"/>
        <v>0</v>
      </c>
      <c r="AW198" s="260">
        <f>SUM(AW196:AW197)</f>
        <v>0</v>
      </c>
      <c r="AX198" s="260">
        <f t="shared" ref="AX198:BA198" si="245">SUM(AX196:AX197)</f>
        <v>0</v>
      </c>
      <c r="AY198" s="259">
        <f t="shared" si="245"/>
        <v>0</v>
      </c>
      <c r="AZ198" s="259">
        <f t="shared" si="245"/>
        <v>0</v>
      </c>
      <c r="BA198" s="259">
        <f t="shared" si="245"/>
        <v>0</v>
      </c>
      <c r="BB198" s="259">
        <f>SUM(BB196:BB197)</f>
        <v>0</v>
      </c>
      <c r="BC198" s="259">
        <f t="shared" ref="BC198:BH198" si="246">SUM(BC196:BC197)</f>
        <v>0</v>
      </c>
      <c r="BD198" s="259">
        <f t="shared" si="246"/>
        <v>0</v>
      </c>
      <c r="BE198" s="259">
        <f t="shared" si="246"/>
        <v>0</v>
      </c>
      <c r="BF198" s="259">
        <f t="shared" si="246"/>
        <v>0</v>
      </c>
      <c r="BG198" s="259">
        <f t="shared" si="246"/>
        <v>0</v>
      </c>
      <c r="BH198" s="259">
        <f t="shared" si="246"/>
        <v>0</v>
      </c>
      <c r="BI198" s="260">
        <f>SUM(BI196:BI197)</f>
        <v>0</v>
      </c>
      <c r="BJ198" s="260">
        <f t="shared" ref="BJ198:BM198" si="247">SUM(BJ196:BJ197)</f>
        <v>0</v>
      </c>
      <c r="BK198" s="259">
        <f t="shared" si="247"/>
        <v>0</v>
      </c>
      <c r="BL198" s="259">
        <f t="shared" si="247"/>
        <v>0</v>
      </c>
      <c r="BM198" s="259">
        <f t="shared" si="247"/>
        <v>0</v>
      </c>
      <c r="BN198" s="259">
        <f>SUM(BN196:BN197)</f>
        <v>0</v>
      </c>
      <c r="BO198" s="259">
        <f t="shared" ref="BO198:BT198" si="248">SUM(BO196:BO197)</f>
        <v>0</v>
      </c>
      <c r="BP198" s="259">
        <f t="shared" si="248"/>
        <v>0</v>
      </c>
      <c r="BQ198" s="259">
        <f t="shared" si="248"/>
        <v>0</v>
      </c>
      <c r="BR198" s="259">
        <f t="shared" si="248"/>
        <v>0</v>
      </c>
      <c r="BS198" s="259">
        <f t="shared" si="248"/>
        <v>0</v>
      </c>
      <c r="BT198" s="259">
        <f t="shared" si="248"/>
        <v>0</v>
      </c>
      <c r="BU198" s="260">
        <f>SUM(BU196:BU197)</f>
        <v>0</v>
      </c>
      <c r="BV198" s="260">
        <f t="shared" ref="BV198:BY198" si="249">SUM(BV196:BV197)</f>
        <v>0</v>
      </c>
      <c r="BW198" s="259">
        <f t="shared" si="249"/>
        <v>0</v>
      </c>
      <c r="BX198" s="259">
        <f t="shared" si="249"/>
        <v>0</v>
      </c>
      <c r="BY198" s="259">
        <f t="shared" si="249"/>
        <v>0</v>
      </c>
      <c r="BZ198" s="259">
        <f>SUM(BZ196:BZ197)</f>
        <v>0</v>
      </c>
      <c r="CA198" s="259">
        <f t="shared" ref="CA198:CF198" si="250">SUM(CA196:CA197)</f>
        <v>0</v>
      </c>
      <c r="CB198" s="259">
        <f t="shared" si="250"/>
        <v>0</v>
      </c>
      <c r="CC198" s="259">
        <f t="shared" si="250"/>
        <v>0</v>
      </c>
      <c r="CD198" s="259">
        <f t="shared" si="250"/>
        <v>0</v>
      </c>
      <c r="CE198" s="259">
        <f t="shared" si="250"/>
        <v>0</v>
      </c>
      <c r="CF198" s="259">
        <f t="shared" si="250"/>
        <v>0</v>
      </c>
      <c r="CG198" s="260">
        <f>SUM(CG196:CG197)</f>
        <v>0</v>
      </c>
      <c r="CH198" s="260">
        <f t="shared" ref="CH198" si="251">SUM(CH196:CH197)</f>
        <v>0</v>
      </c>
    </row>
    <row r="199" spans="1:86" hidden="1" x14ac:dyDescent="0.25"/>
    <row r="200" spans="1:86" hidden="1" x14ac:dyDescent="0.25">
      <c r="B200" s="190" t="s">
        <v>225</v>
      </c>
      <c r="C200" s="381">
        <f>IF('YTD PROGRAM SUMMARY'!C4=0,0,C198-C73)</f>
        <v>0</v>
      </c>
      <c r="D200" s="381">
        <f>IF('YTD PROGRAM SUMMARY'!D4=0,0,D198-D73)</f>
        <v>1.4210854715202004E-14</v>
      </c>
      <c r="E200" s="381">
        <f>IF('YTD PROGRAM SUMMARY'!E4=0,0,E198-E73)</f>
        <v>-5.6843418860808015E-14</v>
      </c>
      <c r="F200" s="381">
        <f>IF('YTD PROGRAM SUMMARY'!F4=0,0,F198-F73)</f>
        <v>0</v>
      </c>
      <c r="G200" s="381">
        <f>IF('YTD PROGRAM SUMMARY'!G4=0,0,G198-G73)</f>
        <v>0</v>
      </c>
      <c r="H200" s="381">
        <f>IF('YTD PROGRAM SUMMARY'!H4=0,0,H198-H73)</f>
        <v>0</v>
      </c>
      <c r="I200" s="381">
        <f>IF('YTD PROGRAM SUMMARY'!I4=0,0,I198-I73)</f>
        <v>0</v>
      </c>
      <c r="J200" s="381">
        <f>IF('YTD PROGRAM SUMMARY'!J4=0,0,J198-J73)</f>
        <v>0</v>
      </c>
      <c r="K200" s="381">
        <f>IF('YTD PROGRAM SUMMARY'!K4=0,0,K198-K73)</f>
        <v>3.637978807091713E-12</v>
      </c>
      <c r="L200" s="381">
        <f>IF('YTD PROGRAM SUMMARY'!L4=0,0,L198-L73)</f>
        <v>0</v>
      </c>
      <c r="M200" s="381">
        <f>IF('YTD PROGRAM SUMMARY'!M4=0,0,M198-M73)</f>
        <v>0</v>
      </c>
      <c r="N200" s="381">
        <f>IF('YTD PROGRAM SUMMARY'!N4=0,0,N198-N73)</f>
        <v>0</v>
      </c>
      <c r="BW200" s="318">
        <f>BW93-BW110-BW127</f>
        <v>0</v>
      </c>
      <c r="BX200" s="318">
        <f t="shared" ref="BX200:CH200" si="252">BX93-BX110-BX127</f>
        <v>0</v>
      </c>
      <c r="BY200" s="318">
        <f t="shared" si="252"/>
        <v>0</v>
      </c>
      <c r="BZ200" s="318">
        <f t="shared" si="252"/>
        <v>-3.4694469519536142E-18</v>
      </c>
      <c r="CA200" s="318">
        <f t="shared" si="252"/>
        <v>0</v>
      </c>
      <c r="CB200" s="318">
        <f t="shared" si="252"/>
        <v>0</v>
      </c>
      <c r="CC200" s="318">
        <f t="shared" si="252"/>
        <v>0</v>
      </c>
      <c r="CD200" s="318">
        <f t="shared" si="252"/>
        <v>0</v>
      </c>
      <c r="CE200" s="318">
        <f t="shared" si="252"/>
        <v>0</v>
      </c>
      <c r="CF200" s="318">
        <f t="shared" si="252"/>
        <v>0</v>
      </c>
      <c r="CG200" s="318">
        <f t="shared" si="252"/>
        <v>-7.8062556418956319E-18</v>
      </c>
      <c r="CH200" s="318">
        <f t="shared" si="252"/>
        <v>0</v>
      </c>
    </row>
    <row r="201" spans="1:86" hidden="1" x14ac:dyDescent="0.25"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  <c r="BW201" s="318">
        <f t="shared" ref="BW201:CH201" si="253">BW94-BW111-BW128</f>
        <v>0</v>
      </c>
      <c r="BX201" s="318">
        <f t="shared" si="253"/>
        <v>0</v>
      </c>
      <c r="BY201" s="318">
        <f t="shared" si="253"/>
        <v>0</v>
      </c>
      <c r="BZ201" s="318">
        <f t="shared" si="253"/>
        <v>3.903127820947816E-18</v>
      </c>
      <c r="CA201" s="318">
        <f t="shared" si="253"/>
        <v>0</v>
      </c>
      <c r="CB201" s="318">
        <f t="shared" si="253"/>
        <v>0</v>
      </c>
      <c r="CC201" s="318">
        <f t="shared" si="253"/>
        <v>0</v>
      </c>
      <c r="CD201" s="318">
        <f t="shared" si="253"/>
        <v>0</v>
      </c>
      <c r="CE201" s="318">
        <f t="shared" si="253"/>
        <v>0</v>
      </c>
      <c r="CF201" s="318">
        <f t="shared" si="253"/>
        <v>0</v>
      </c>
      <c r="CG201" s="318">
        <f t="shared" si="253"/>
        <v>0</v>
      </c>
      <c r="CH201" s="318">
        <f t="shared" si="253"/>
        <v>0</v>
      </c>
    </row>
    <row r="202" spans="1:86" x14ac:dyDescent="0.25">
      <c r="BW202" s="318">
        <f t="shared" ref="BW202:CH202" si="254">BW95-BW112-BW129</f>
        <v>0</v>
      </c>
      <c r="BX202" s="318">
        <f t="shared" si="254"/>
        <v>-9.1072982488782372E-18</v>
      </c>
      <c r="BY202" s="318">
        <f t="shared" si="254"/>
        <v>0</v>
      </c>
      <c r="BZ202" s="318">
        <f t="shared" si="254"/>
        <v>0</v>
      </c>
      <c r="CA202" s="318">
        <f t="shared" si="254"/>
        <v>9.540979117872439E-18</v>
      </c>
      <c r="CB202" s="318">
        <f t="shared" si="254"/>
        <v>-1.7347234759768071E-17</v>
      </c>
      <c r="CC202" s="318">
        <f t="shared" si="254"/>
        <v>0</v>
      </c>
      <c r="CD202" s="318">
        <f t="shared" si="254"/>
        <v>0</v>
      </c>
      <c r="CE202" s="318">
        <f t="shared" si="254"/>
        <v>0</v>
      </c>
      <c r="CF202" s="318">
        <f t="shared" si="254"/>
        <v>0</v>
      </c>
      <c r="CG202" s="318">
        <f t="shared" si="254"/>
        <v>0</v>
      </c>
      <c r="CH202" s="318">
        <f t="shared" si="254"/>
        <v>3.903127820947816E-18</v>
      </c>
    </row>
    <row r="203" spans="1:86" x14ac:dyDescent="0.25">
      <c r="BW203" s="318">
        <f t="shared" ref="BW203:CH203" si="255">BW96-BW113-BW130</f>
        <v>0</v>
      </c>
      <c r="BX203" s="318">
        <f t="shared" si="255"/>
        <v>0</v>
      </c>
      <c r="BY203" s="318">
        <f t="shared" si="255"/>
        <v>0</v>
      </c>
      <c r="BZ203" s="318">
        <f t="shared" si="255"/>
        <v>0</v>
      </c>
      <c r="CA203" s="318">
        <f t="shared" si="255"/>
        <v>0</v>
      </c>
      <c r="CB203" s="318">
        <f t="shared" si="255"/>
        <v>0</v>
      </c>
      <c r="CC203" s="318">
        <f t="shared" si="255"/>
        <v>0</v>
      </c>
      <c r="CD203" s="318">
        <f t="shared" si="255"/>
        <v>0</v>
      </c>
      <c r="CE203" s="318">
        <f t="shared" si="255"/>
        <v>0</v>
      </c>
      <c r="CF203" s="318">
        <f t="shared" si="255"/>
        <v>0</v>
      </c>
      <c r="CG203" s="318">
        <f t="shared" si="255"/>
        <v>0</v>
      </c>
      <c r="CH203" s="318">
        <f t="shared" si="255"/>
        <v>0</v>
      </c>
    </row>
    <row r="204" spans="1:86" x14ac:dyDescent="0.25">
      <c r="BW204" s="318">
        <f t="shared" ref="BW204:CH204" si="256">BW97-BW114-BW131</f>
        <v>4.6620693416876691E-18</v>
      </c>
      <c r="BX204" s="318">
        <f t="shared" si="256"/>
        <v>1.951563910473908E-18</v>
      </c>
      <c r="BY204" s="318">
        <f t="shared" si="256"/>
        <v>-2.2361669807513529E-18</v>
      </c>
      <c r="BZ204" s="318">
        <f t="shared" si="256"/>
        <v>1.7889335846010823E-18</v>
      </c>
      <c r="CA204" s="318">
        <f t="shared" si="256"/>
        <v>2.6562953225894859E-18</v>
      </c>
      <c r="CB204" s="318">
        <f t="shared" si="256"/>
        <v>0</v>
      </c>
      <c r="CC204" s="318">
        <f t="shared" si="256"/>
        <v>1.2739375526704677E-18</v>
      </c>
      <c r="CD204" s="318">
        <f t="shared" si="256"/>
        <v>2.4936649967166602E-18</v>
      </c>
      <c r="CE204" s="318">
        <f t="shared" si="256"/>
        <v>-4.6620693416876691E-18</v>
      </c>
      <c r="CF204" s="318">
        <f t="shared" si="256"/>
        <v>4.1741783640691921E-18</v>
      </c>
      <c r="CG204" s="318">
        <f t="shared" si="256"/>
        <v>3.2593827810345477E-18</v>
      </c>
      <c r="CH204" s="318">
        <f t="shared" si="256"/>
        <v>1.6957599604031093E-18</v>
      </c>
    </row>
    <row r="205" spans="1:86" x14ac:dyDescent="0.25">
      <c r="BW205" s="318">
        <f t="shared" ref="BW205:CH205" si="257">BW98-BW115-BW132</f>
        <v>0</v>
      </c>
      <c r="BX205" s="318">
        <f t="shared" si="257"/>
        <v>0</v>
      </c>
      <c r="BY205" s="318">
        <f t="shared" si="257"/>
        <v>0</v>
      </c>
      <c r="BZ205" s="318">
        <f t="shared" si="257"/>
        <v>0</v>
      </c>
      <c r="CA205" s="318">
        <f t="shared" si="257"/>
        <v>-3.4694469519536142E-18</v>
      </c>
      <c r="CB205" s="318">
        <f t="shared" si="257"/>
        <v>0</v>
      </c>
      <c r="CC205" s="318">
        <f t="shared" si="257"/>
        <v>0</v>
      </c>
      <c r="CD205" s="318">
        <f t="shared" si="257"/>
        <v>0</v>
      </c>
      <c r="CE205" s="318">
        <f t="shared" si="257"/>
        <v>0</v>
      </c>
      <c r="CF205" s="318">
        <f t="shared" si="257"/>
        <v>0</v>
      </c>
      <c r="CG205" s="318">
        <f t="shared" si="257"/>
        <v>0</v>
      </c>
      <c r="CH205" s="318">
        <f t="shared" si="257"/>
        <v>-7.8062556418956319E-18</v>
      </c>
    </row>
    <row r="206" spans="1:86" x14ac:dyDescent="0.25">
      <c r="BW206" s="318">
        <f t="shared" ref="BW206:CH206" si="258">BW99-BW116-BW133</f>
        <v>0</v>
      </c>
      <c r="BX206" s="318">
        <f t="shared" si="258"/>
        <v>0</v>
      </c>
      <c r="BY206" s="318">
        <f t="shared" si="258"/>
        <v>0</v>
      </c>
      <c r="BZ206" s="318">
        <f t="shared" si="258"/>
        <v>3.903127820947816E-18</v>
      </c>
      <c r="CA206" s="318">
        <f t="shared" si="258"/>
        <v>0</v>
      </c>
      <c r="CB206" s="318">
        <f t="shared" si="258"/>
        <v>0</v>
      </c>
      <c r="CC206" s="318">
        <f t="shared" si="258"/>
        <v>0</v>
      </c>
      <c r="CD206" s="318">
        <f t="shared" si="258"/>
        <v>0</v>
      </c>
      <c r="CE206" s="318">
        <f t="shared" si="258"/>
        <v>0</v>
      </c>
      <c r="CF206" s="318">
        <f t="shared" si="258"/>
        <v>0</v>
      </c>
      <c r="CG206" s="318">
        <f t="shared" si="258"/>
        <v>0</v>
      </c>
      <c r="CH206" s="318">
        <f t="shared" si="258"/>
        <v>0</v>
      </c>
    </row>
    <row r="207" spans="1:86" x14ac:dyDescent="0.25">
      <c r="BW207" s="318">
        <f t="shared" ref="BW207:CH207" si="259">BW100-BW117-BW134</f>
        <v>-4.3368086899420177E-18</v>
      </c>
      <c r="BX207" s="318">
        <f t="shared" si="259"/>
        <v>-6.0715321659188248E-18</v>
      </c>
      <c r="BY207" s="318">
        <f t="shared" si="259"/>
        <v>0</v>
      </c>
      <c r="BZ207" s="318">
        <f t="shared" si="259"/>
        <v>-6.9388939039072284E-18</v>
      </c>
      <c r="CA207" s="318">
        <f t="shared" si="259"/>
        <v>0</v>
      </c>
      <c r="CB207" s="318">
        <f t="shared" si="259"/>
        <v>0</v>
      </c>
      <c r="CC207" s="318">
        <f t="shared" si="259"/>
        <v>0</v>
      </c>
      <c r="CD207" s="318">
        <f t="shared" si="259"/>
        <v>0</v>
      </c>
      <c r="CE207" s="318">
        <f t="shared" si="259"/>
        <v>0</v>
      </c>
      <c r="CF207" s="318">
        <f t="shared" si="259"/>
        <v>0</v>
      </c>
      <c r="CG207" s="318">
        <f t="shared" si="259"/>
        <v>0</v>
      </c>
      <c r="CH207" s="318">
        <f t="shared" si="259"/>
        <v>-4.3368086899420177E-18</v>
      </c>
    </row>
    <row r="208" spans="1:86" x14ac:dyDescent="0.25">
      <c r="BW208" s="318">
        <f t="shared" ref="BW208:CH208" si="260">BW101-BW118-BW135</f>
        <v>0</v>
      </c>
      <c r="BX208" s="318">
        <f t="shared" si="260"/>
        <v>0</v>
      </c>
      <c r="BY208" s="318">
        <f t="shared" si="260"/>
        <v>0</v>
      </c>
      <c r="BZ208" s="318">
        <f t="shared" si="260"/>
        <v>-3.4694469519536142E-18</v>
      </c>
      <c r="CA208" s="318">
        <f t="shared" si="260"/>
        <v>0</v>
      </c>
      <c r="CB208" s="318">
        <f t="shared" si="260"/>
        <v>0</v>
      </c>
      <c r="CC208" s="318">
        <f t="shared" si="260"/>
        <v>0</v>
      </c>
      <c r="CD208" s="318">
        <f t="shared" si="260"/>
        <v>0</v>
      </c>
      <c r="CE208" s="318">
        <f t="shared" si="260"/>
        <v>0</v>
      </c>
      <c r="CF208" s="318">
        <f t="shared" si="260"/>
        <v>0</v>
      </c>
      <c r="CG208" s="318">
        <f t="shared" si="260"/>
        <v>-7.8062556418956319E-18</v>
      </c>
      <c r="CH208" s="318">
        <f t="shared" si="260"/>
        <v>0</v>
      </c>
    </row>
    <row r="209" spans="75:86" x14ac:dyDescent="0.25">
      <c r="BW209" s="318">
        <f t="shared" ref="BW209:CH209" si="261">BW102-BW119-BW136</f>
        <v>0</v>
      </c>
      <c r="BX209" s="318">
        <f t="shared" si="261"/>
        <v>0</v>
      </c>
      <c r="BY209" s="318">
        <f t="shared" si="261"/>
        <v>0</v>
      </c>
      <c r="BZ209" s="318">
        <f t="shared" si="261"/>
        <v>-3.4694469519536142E-18</v>
      </c>
      <c r="CA209" s="318">
        <f t="shared" si="261"/>
        <v>0</v>
      </c>
      <c r="CB209" s="318">
        <f t="shared" si="261"/>
        <v>0</v>
      </c>
      <c r="CC209" s="318">
        <f t="shared" si="261"/>
        <v>0</v>
      </c>
      <c r="CD209" s="318">
        <f t="shared" si="261"/>
        <v>0</v>
      </c>
      <c r="CE209" s="318">
        <f t="shared" si="261"/>
        <v>0</v>
      </c>
      <c r="CF209" s="318">
        <f t="shared" si="261"/>
        <v>0</v>
      </c>
      <c r="CG209" s="318">
        <f t="shared" si="261"/>
        <v>-7.8062556418956319E-18</v>
      </c>
      <c r="CH209" s="318">
        <f t="shared" si="261"/>
        <v>0</v>
      </c>
    </row>
    <row r="210" spans="75:86" x14ac:dyDescent="0.25">
      <c r="BW210" s="318">
        <f t="shared" ref="BW210:CH210" si="262">BW103-BW120-BW137</f>
        <v>0</v>
      </c>
      <c r="BX210" s="318">
        <f t="shared" si="262"/>
        <v>0</v>
      </c>
      <c r="BY210" s="318">
        <f t="shared" si="262"/>
        <v>0</v>
      </c>
      <c r="BZ210" s="318">
        <f t="shared" si="262"/>
        <v>-3.4694469519536142E-18</v>
      </c>
      <c r="CA210" s="318">
        <f t="shared" si="262"/>
        <v>0</v>
      </c>
      <c r="CB210" s="318">
        <f t="shared" si="262"/>
        <v>0</v>
      </c>
      <c r="CC210" s="318">
        <f t="shared" si="262"/>
        <v>0</v>
      </c>
      <c r="CD210" s="318">
        <f t="shared" si="262"/>
        <v>0</v>
      </c>
      <c r="CE210" s="318">
        <f t="shared" si="262"/>
        <v>0</v>
      </c>
      <c r="CF210" s="318">
        <f t="shared" si="262"/>
        <v>0</v>
      </c>
      <c r="CG210" s="318">
        <f t="shared" si="262"/>
        <v>-7.8062556418956319E-18</v>
      </c>
      <c r="CH210" s="318">
        <f t="shared" si="262"/>
        <v>0</v>
      </c>
    </row>
    <row r="211" spans="75:86" x14ac:dyDescent="0.25">
      <c r="BW211" s="318">
        <f t="shared" ref="BW211:CH211" si="263">BW104-BW121-BW138</f>
        <v>-3.903127820947816E-18</v>
      </c>
      <c r="BX211" s="318">
        <f t="shared" si="263"/>
        <v>0</v>
      </c>
      <c r="BY211" s="318">
        <f t="shared" si="263"/>
        <v>-3.4694469519536142E-18</v>
      </c>
      <c r="BZ211" s="318">
        <f t="shared" si="263"/>
        <v>4.3368086899420177E-18</v>
      </c>
      <c r="CA211" s="318">
        <f t="shared" si="263"/>
        <v>4.3368086899420177E-18</v>
      </c>
      <c r="CB211" s="318">
        <f t="shared" si="263"/>
        <v>0</v>
      </c>
      <c r="CC211" s="318">
        <f t="shared" si="263"/>
        <v>0</v>
      </c>
      <c r="CD211" s="318">
        <f t="shared" si="263"/>
        <v>0</v>
      </c>
      <c r="CE211" s="318">
        <f t="shared" si="263"/>
        <v>0</v>
      </c>
      <c r="CF211" s="318">
        <f t="shared" si="263"/>
        <v>-6.5052130349130266E-18</v>
      </c>
      <c r="CG211" s="318">
        <f t="shared" si="263"/>
        <v>0</v>
      </c>
      <c r="CH211" s="318">
        <f t="shared" si="263"/>
        <v>0</v>
      </c>
    </row>
    <row r="212" spans="75:86" x14ac:dyDescent="0.25">
      <c r="BW212" s="318">
        <f t="shared" ref="BW212:CH212" si="264">BW105-BW122-BW139</f>
        <v>-5.6378512969246231E-18</v>
      </c>
      <c r="BX212" s="318">
        <f t="shared" si="264"/>
        <v>-4.7704895589362195E-18</v>
      </c>
      <c r="BY212" s="318">
        <f t="shared" si="264"/>
        <v>7.8062556418956319E-18</v>
      </c>
      <c r="BZ212" s="318">
        <f t="shared" si="264"/>
        <v>0</v>
      </c>
      <c r="CA212" s="318">
        <f t="shared" si="264"/>
        <v>0</v>
      </c>
      <c r="CB212" s="318">
        <f t="shared" si="264"/>
        <v>0</v>
      </c>
      <c r="CC212" s="318">
        <f t="shared" si="264"/>
        <v>0</v>
      </c>
      <c r="CD212" s="318">
        <f t="shared" si="264"/>
        <v>0</v>
      </c>
      <c r="CE212" s="318">
        <f t="shared" si="264"/>
        <v>0</v>
      </c>
      <c r="CF212" s="318">
        <f t="shared" si="264"/>
        <v>0</v>
      </c>
      <c r="CG212" s="318">
        <f t="shared" si="264"/>
        <v>0</v>
      </c>
      <c r="CH212" s="318">
        <f t="shared" si="264"/>
        <v>0</v>
      </c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CJ212"/>
  <sheetViews>
    <sheetView tabSelected="1" zoomScale="80" zoomScaleNormal="80" workbookViewId="0">
      <selection activeCell="F39" sqref="B3:M39"/>
    </sheetView>
  </sheetViews>
  <sheetFormatPr defaultRowHeight="15" x14ac:dyDescent="0.25"/>
  <cols>
    <col min="1" max="1" width="9.2851562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16" width="14.28515625" bestFit="1" customWidth="1"/>
    <col min="17" max="84" width="14.28515625" customWidth="1"/>
    <col min="85" max="86" width="14.28515625" bestFit="1" customWidth="1"/>
    <col min="87" max="87" width="10.5703125" bestFit="1" customWidth="1"/>
    <col min="88" max="88" width="16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1M - RES'!C2</f>
        <v>0.65</v>
      </c>
      <c r="D2" s="367">
        <f>C2</f>
        <v>0.65</v>
      </c>
      <c r="E2" s="360">
        <f t="shared" ref="E2:BP2" si="0">D2</f>
        <v>0.65</v>
      </c>
      <c r="F2" s="369">
        <f t="shared" si="0"/>
        <v>0.65</v>
      </c>
      <c r="G2" s="369">
        <f t="shared" si="0"/>
        <v>0.65</v>
      </c>
      <c r="H2" s="369">
        <f t="shared" si="0"/>
        <v>0.65</v>
      </c>
      <c r="I2" s="369">
        <f t="shared" si="0"/>
        <v>0.65</v>
      </c>
      <c r="J2" s="369">
        <f t="shared" si="0"/>
        <v>0.65</v>
      </c>
      <c r="K2" s="369">
        <f t="shared" si="0"/>
        <v>0.65</v>
      </c>
      <c r="L2" s="369">
        <f t="shared" si="0"/>
        <v>0.65</v>
      </c>
      <c r="M2" s="369">
        <f t="shared" si="0"/>
        <v>0.65</v>
      </c>
      <c r="N2" s="369">
        <f t="shared" si="0"/>
        <v>0.65</v>
      </c>
      <c r="O2" s="369">
        <f t="shared" si="0"/>
        <v>0.65</v>
      </c>
      <c r="P2" s="369">
        <f t="shared" si="0"/>
        <v>0.65</v>
      </c>
      <c r="Q2" s="369">
        <f t="shared" si="0"/>
        <v>0.65</v>
      </c>
      <c r="R2" s="369">
        <f t="shared" si="0"/>
        <v>0.65</v>
      </c>
      <c r="S2" s="369">
        <f t="shared" si="0"/>
        <v>0.65</v>
      </c>
      <c r="T2" s="369">
        <f t="shared" si="0"/>
        <v>0.65</v>
      </c>
      <c r="U2" s="369">
        <f t="shared" si="0"/>
        <v>0.65</v>
      </c>
      <c r="V2" s="369">
        <f t="shared" si="0"/>
        <v>0.65</v>
      </c>
      <c r="W2" s="369">
        <f t="shared" si="0"/>
        <v>0.65</v>
      </c>
      <c r="X2" s="369">
        <f t="shared" si="0"/>
        <v>0.65</v>
      </c>
      <c r="Y2" s="369">
        <f t="shared" si="0"/>
        <v>0.65</v>
      </c>
      <c r="Z2" s="369">
        <f t="shared" si="0"/>
        <v>0.65</v>
      </c>
      <c r="AA2" s="369">
        <f t="shared" si="0"/>
        <v>0.65</v>
      </c>
      <c r="AB2" s="369">
        <f t="shared" si="0"/>
        <v>0.65</v>
      </c>
      <c r="AC2" s="369">
        <f t="shared" si="0"/>
        <v>0.65</v>
      </c>
      <c r="AD2" s="369">
        <f t="shared" si="0"/>
        <v>0.65</v>
      </c>
      <c r="AE2" s="369">
        <f t="shared" si="0"/>
        <v>0.65</v>
      </c>
      <c r="AF2" s="369">
        <f t="shared" si="0"/>
        <v>0.65</v>
      </c>
      <c r="AG2" s="369">
        <f t="shared" si="0"/>
        <v>0.65</v>
      </c>
      <c r="AH2" s="369">
        <f t="shared" si="0"/>
        <v>0.65</v>
      </c>
      <c r="AI2" s="369">
        <f t="shared" si="0"/>
        <v>0.65</v>
      </c>
      <c r="AJ2" s="369">
        <f t="shared" si="0"/>
        <v>0.65</v>
      </c>
      <c r="AK2" s="369">
        <f t="shared" si="0"/>
        <v>0.65</v>
      </c>
      <c r="AL2" s="369">
        <f t="shared" si="0"/>
        <v>0.65</v>
      </c>
      <c r="AM2" s="369">
        <f t="shared" si="0"/>
        <v>0.65</v>
      </c>
      <c r="AN2" s="369">
        <f t="shared" si="0"/>
        <v>0.65</v>
      </c>
      <c r="AO2" s="369">
        <f t="shared" si="0"/>
        <v>0.65</v>
      </c>
      <c r="AP2" s="369">
        <f t="shared" si="0"/>
        <v>0.65</v>
      </c>
      <c r="AQ2" s="369">
        <f t="shared" si="0"/>
        <v>0.65</v>
      </c>
      <c r="AR2" s="369">
        <f t="shared" si="0"/>
        <v>0.65</v>
      </c>
      <c r="AS2" s="369">
        <f t="shared" si="0"/>
        <v>0.65</v>
      </c>
      <c r="AT2" s="369">
        <f t="shared" si="0"/>
        <v>0.65</v>
      </c>
      <c r="AU2" s="369">
        <f t="shared" si="0"/>
        <v>0.65</v>
      </c>
      <c r="AV2" s="369">
        <f t="shared" si="0"/>
        <v>0.65</v>
      </c>
      <c r="AW2" s="369">
        <f t="shared" si="0"/>
        <v>0.65</v>
      </c>
      <c r="AX2" s="369">
        <f t="shared" si="0"/>
        <v>0.65</v>
      </c>
      <c r="AY2" s="369">
        <f t="shared" si="0"/>
        <v>0.65</v>
      </c>
      <c r="AZ2" s="369">
        <f t="shared" si="0"/>
        <v>0.65</v>
      </c>
      <c r="BA2" s="369">
        <f t="shared" si="0"/>
        <v>0.65</v>
      </c>
      <c r="BB2" s="369">
        <f t="shared" si="0"/>
        <v>0.65</v>
      </c>
      <c r="BC2" s="369">
        <f t="shared" si="0"/>
        <v>0.65</v>
      </c>
      <c r="BD2" s="369">
        <f t="shared" si="0"/>
        <v>0.65</v>
      </c>
      <c r="BE2" s="369">
        <f t="shared" si="0"/>
        <v>0.65</v>
      </c>
      <c r="BF2" s="369">
        <f t="shared" si="0"/>
        <v>0.65</v>
      </c>
      <c r="BG2" s="369">
        <f t="shared" si="0"/>
        <v>0.65</v>
      </c>
      <c r="BH2" s="369">
        <f t="shared" si="0"/>
        <v>0.65</v>
      </c>
      <c r="BI2" s="369">
        <f t="shared" si="0"/>
        <v>0.65</v>
      </c>
      <c r="BJ2" s="369">
        <f t="shared" si="0"/>
        <v>0.65</v>
      </c>
      <c r="BK2" s="369">
        <f t="shared" si="0"/>
        <v>0.65</v>
      </c>
      <c r="BL2" s="369">
        <f t="shared" si="0"/>
        <v>0.65</v>
      </c>
      <c r="BM2" s="369">
        <f t="shared" si="0"/>
        <v>0.65</v>
      </c>
      <c r="BN2" s="369">
        <f t="shared" si="0"/>
        <v>0.65</v>
      </c>
      <c r="BO2" s="369">
        <f t="shared" si="0"/>
        <v>0.65</v>
      </c>
      <c r="BP2" s="369">
        <f t="shared" si="0"/>
        <v>0.65</v>
      </c>
      <c r="BQ2" s="369">
        <f t="shared" ref="BQ2:CH2" si="1">BP2</f>
        <v>0.65</v>
      </c>
      <c r="BR2" s="369">
        <f t="shared" si="1"/>
        <v>0.65</v>
      </c>
      <c r="BS2" s="369">
        <f t="shared" si="1"/>
        <v>0.65</v>
      </c>
      <c r="BT2" s="369">
        <f t="shared" si="1"/>
        <v>0.65</v>
      </c>
      <c r="BU2" s="369">
        <f t="shared" si="1"/>
        <v>0.65</v>
      </c>
      <c r="BV2" s="369">
        <f t="shared" si="1"/>
        <v>0.65</v>
      </c>
      <c r="BW2" s="369">
        <f t="shared" si="1"/>
        <v>0.65</v>
      </c>
      <c r="BX2" s="369">
        <f t="shared" si="1"/>
        <v>0.65</v>
      </c>
      <c r="BY2" s="369">
        <f t="shared" si="1"/>
        <v>0.65</v>
      </c>
      <c r="BZ2" s="369">
        <f t="shared" si="1"/>
        <v>0.65</v>
      </c>
      <c r="CA2" s="369">
        <f t="shared" si="1"/>
        <v>0.65</v>
      </c>
      <c r="CB2" s="369">
        <f t="shared" si="1"/>
        <v>0.65</v>
      </c>
      <c r="CC2" s="369">
        <f t="shared" si="1"/>
        <v>0.65</v>
      </c>
      <c r="CD2" s="369">
        <f t="shared" si="1"/>
        <v>0.65</v>
      </c>
      <c r="CE2" s="369">
        <f t="shared" si="1"/>
        <v>0.65</v>
      </c>
      <c r="CF2" s="369">
        <f t="shared" si="1"/>
        <v>0.65</v>
      </c>
      <c r="CG2" s="369">
        <f t="shared" si="1"/>
        <v>0.65</v>
      </c>
      <c r="CH2" s="370">
        <f t="shared" si="1"/>
        <v>0.65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0</v>
      </c>
      <c r="N5" s="3">
        <f>'BIZ kWh ENTRY'!BJ164</f>
        <v>0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106707.30620076697</v>
      </c>
      <c r="M8" s="3">
        <f>'BIZ kWh ENTRY'!BI167</f>
        <v>0</v>
      </c>
      <c r="N8" s="3">
        <f>'BIZ kWh ENTRY'!BJ167</f>
        <v>1048169.1395128319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0</v>
      </c>
      <c r="N11" s="3">
        <f>'BIZ kWh ENTRY'!BJ170</f>
        <v>0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ENTRY'!AY171</f>
        <v>0</v>
      </c>
      <c r="D12" s="3">
        <f>'BIZ kWh ENTRY'!AZ171</f>
        <v>39862.177680000001</v>
      </c>
      <c r="E12" s="3">
        <f>'BIZ kWh ENTRY'!BA171</f>
        <v>17196.990236487061</v>
      </c>
      <c r="F12" s="3">
        <f>'BIZ kWh ENTRY'!BB171</f>
        <v>0</v>
      </c>
      <c r="G12" s="3">
        <f>'BIZ kWh ENTRY'!BC171</f>
        <v>5481.2067978932091</v>
      </c>
      <c r="H12" s="3">
        <f>'BIZ kWh ENTRY'!BD171</f>
        <v>0</v>
      </c>
      <c r="I12" s="3">
        <f>'BIZ kWh ENTRY'!BE171</f>
        <v>59595.954965012155</v>
      </c>
      <c r="J12" s="3">
        <f>'BIZ kWh ENTRY'!BF171</f>
        <v>138590.43566381015</v>
      </c>
      <c r="K12" s="3">
        <f>'BIZ kWh ENTRY'!BG171</f>
        <v>0</v>
      </c>
      <c r="L12" s="3">
        <f>'BIZ kWh ENTRY'!BH171</f>
        <v>0</v>
      </c>
      <c r="M12" s="3">
        <f>'BIZ kWh ENTRY'!BI171</f>
        <v>16600.634130077608</v>
      </c>
      <c r="N12" s="3">
        <f>'BIZ kWh ENTRY'!BJ171</f>
        <v>713710.48149133741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0</v>
      </c>
      <c r="N13" s="3">
        <f>'BIZ kWh ENTRY'!BJ172</f>
        <v>0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0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209" t="str">
        <f>' 1M - RES'!B16</f>
        <v>Monthly kWh</v>
      </c>
      <c r="C19" s="264">
        <f>SUM(C5:C18)</f>
        <v>0</v>
      </c>
      <c r="D19" s="264">
        <f t="shared" ref="D19:BO19" si="2">SUM(D5:D18)</f>
        <v>39862.177680000001</v>
      </c>
      <c r="E19" s="264">
        <f t="shared" si="2"/>
        <v>17196.990236487061</v>
      </c>
      <c r="F19" s="264">
        <f t="shared" si="2"/>
        <v>0</v>
      </c>
      <c r="G19" s="264">
        <f t="shared" si="2"/>
        <v>5481.2067978932091</v>
      </c>
      <c r="H19" s="264">
        <f t="shared" si="2"/>
        <v>0</v>
      </c>
      <c r="I19" s="264">
        <f t="shared" si="2"/>
        <v>59595.954965012155</v>
      </c>
      <c r="J19" s="264">
        <f t="shared" si="2"/>
        <v>138590.43566381015</v>
      </c>
      <c r="K19" s="264">
        <f t="shared" si="2"/>
        <v>0</v>
      </c>
      <c r="L19" s="264">
        <f t="shared" si="2"/>
        <v>106707.30620076697</v>
      </c>
      <c r="M19" s="264">
        <f t="shared" si="2"/>
        <v>16600.634130077608</v>
      </c>
      <c r="N19" s="264">
        <f t="shared" si="2"/>
        <v>1761879.6210041693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284"/>
      <c r="B20" s="285"/>
      <c r="C20" s="9"/>
      <c r="D20" s="285"/>
      <c r="E20" s="9"/>
      <c r="F20" s="285"/>
      <c r="G20" s="285"/>
      <c r="H20" s="9"/>
      <c r="I20" s="285"/>
      <c r="J20" s="285"/>
      <c r="K20" s="9"/>
      <c r="L20" s="285"/>
      <c r="M20" s="285"/>
      <c r="N20" s="9"/>
      <c r="O20" s="285"/>
      <c r="P20" s="285"/>
      <c r="Q20" s="9"/>
      <c r="R20" s="285"/>
      <c r="S20" s="285"/>
      <c r="T20" s="9"/>
      <c r="U20" s="285"/>
      <c r="V20" s="285"/>
      <c r="W20" s="9"/>
      <c r="X20" s="285"/>
      <c r="Y20" s="285"/>
      <c r="Z20" s="9"/>
      <c r="AA20" s="285"/>
      <c r="AB20" s="285"/>
      <c r="AC20" s="9"/>
      <c r="AD20" s="285"/>
      <c r="AE20" s="285"/>
      <c r="AF20" s="9"/>
      <c r="AG20" s="285"/>
      <c r="AH20" s="285"/>
      <c r="AI20" s="9"/>
      <c r="AJ20" s="285"/>
      <c r="AK20" s="285"/>
      <c r="AL20" s="9"/>
      <c r="AM20" s="285"/>
      <c r="AN20" s="285"/>
      <c r="AO20" s="9"/>
      <c r="AP20" s="285"/>
      <c r="AQ20" s="285"/>
      <c r="AR20" s="9"/>
      <c r="AS20" s="285"/>
      <c r="AT20" s="285"/>
      <c r="AU20" s="9"/>
      <c r="AV20" s="285"/>
      <c r="AW20" s="285"/>
      <c r="AX20" s="9"/>
      <c r="AY20" s="285"/>
      <c r="AZ20" s="285"/>
      <c r="BA20" s="9"/>
      <c r="BB20" s="285"/>
      <c r="BC20" s="285"/>
      <c r="BD20" s="9"/>
      <c r="BE20" s="285"/>
      <c r="BF20" s="285"/>
      <c r="BG20" s="9"/>
      <c r="BH20" s="285"/>
      <c r="BI20" s="285"/>
      <c r="BJ20" s="9"/>
      <c r="BK20" s="285"/>
      <c r="BL20" s="285"/>
      <c r="BM20" s="9"/>
      <c r="BN20" s="285"/>
      <c r="BO20" s="285"/>
      <c r="BP20" s="9"/>
      <c r="BQ20" s="285"/>
      <c r="BR20" s="285"/>
      <c r="BS20" s="9"/>
      <c r="BT20" s="285"/>
      <c r="BU20" s="285"/>
      <c r="BV20" s="9"/>
      <c r="BW20" s="285"/>
      <c r="BX20" s="285"/>
      <c r="BY20" s="9"/>
      <c r="BZ20" s="285"/>
      <c r="CA20" s="285"/>
      <c r="CB20" s="9"/>
      <c r="CC20" s="285"/>
      <c r="CD20" s="285"/>
      <c r="CE20" s="9"/>
      <c r="CF20" s="285"/>
      <c r="CG20" s="285"/>
      <c r="CH20" s="137"/>
    </row>
    <row r="21" spans="1:86" ht="15.75" thickBot="1" x14ac:dyDescent="0.3"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</row>
    <row r="22" spans="1:86" ht="16.5" thickBot="1" x14ac:dyDescent="0.3">
      <c r="A22" s="599" t="s">
        <v>15</v>
      </c>
      <c r="B22" s="18" t="s">
        <v>10</v>
      </c>
      <c r="C22" s="162">
        <f>C$4</f>
        <v>45292</v>
      </c>
      <c r="D22" s="162">
        <f t="shared" ref="D22:BO22" si="4">D$4</f>
        <v>45323</v>
      </c>
      <c r="E22" s="162">
        <f t="shared" si="4"/>
        <v>45352</v>
      </c>
      <c r="F22" s="162">
        <f t="shared" si="4"/>
        <v>45383</v>
      </c>
      <c r="G22" s="162">
        <f t="shared" si="4"/>
        <v>45413</v>
      </c>
      <c r="H22" s="162">
        <f t="shared" si="4"/>
        <v>45444</v>
      </c>
      <c r="I22" s="162">
        <f t="shared" si="4"/>
        <v>45474</v>
      </c>
      <c r="J22" s="162">
        <f t="shared" si="4"/>
        <v>45505</v>
      </c>
      <c r="K22" s="162">
        <f t="shared" si="4"/>
        <v>45536</v>
      </c>
      <c r="L22" s="162">
        <f t="shared" si="4"/>
        <v>45566</v>
      </c>
      <c r="M22" s="162">
        <f t="shared" si="4"/>
        <v>45597</v>
      </c>
      <c r="N22" s="162">
        <f t="shared" si="4"/>
        <v>45627</v>
      </c>
      <c r="O22" s="162">
        <f t="shared" si="4"/>
        <v>45658</v>
      </c>
      <c r="P22" s="162">
        <f t="shared" si="4"/>
        <v>45689</v>
      </c>
      <c r="Q22" s="162">
        <f t="shared" si="4"/>
        <v>45717</v>
      </c>
      <c r="R22" s="162">
        <f t="shared" si="4"/>
        <v>45748</v>
      </c>
      <c r="S22" s="162">
        <f t="shared" si="4"/>
        <v>45778</v>
      </c>
      <c r="T22" s="162">
        <f t="shared" si="4"/>
        <v>45809</v>
      </c>
      <c r="U22" s="162">
        <f t="shared" si="4"/>
        <v>45839</v>
      </c>
      <c r="V22" s="162">
        <f t="shared" si="4"/>
        <v>45870</v>
      </c>
      <c r="W22" s="162">
        <f t="shared" si="4"/>
        <v>45901</v>
      </c>
      <c r="X22" s="162">
        <f t="shared" si="4"/>
        <v>45931</v>
      </c>
      <c r="Y22" s="162">
        <f t="shared" si="4"/>
        <v>45962</v>
      </c>
      <c r="Z22" s="162">
        <f t="shared" si="4"/>
        <v>45992</v>
      </c>
      <c r="AA22" s="162">
        <f t="shared" si="4"/>
        <v>46023</v>
      </c>
      <c r="AB22" s="162">
        <f t="shared" si="4"/>
        <v>46054</v>
      </c>
      <c r="AC22" s="162">
        <f t="shared" si="4"/>
        <v>46082</v>
      </c>
      <c r="AD22" s="162">
        <f t="shared" si="4"/>
        <v>46113</v>
      </c>
      <c r="AE22" s="162">
        <f t="shared" si="4"/>
        <v>46143</v>
      </c>
      <c r="AF22" s="162">
        <f t="shared" si="4"/>
        <v>46174</v>
      </c>
      <c r="AG22" s="162">
        <f t="shared" si="4"/>
        <v>46204</v>
      </c>
      <c r="AH22" s="162">
        <f t="shared" si="4"/>
        <v>46235</v>
      </c>
      <c r="AI22" s="162">
        <f t="shared" si="4"/>
        <v>46266</v>
      </c>
      <c r="AJ22" s="162">
        <f t="shared" si="4"/>
        <v>46296</v>
      </c>
      <c r="AK22" s="162">
        <f t="shared" si="4"/>
        <v>46327</v>
      </c>
      <c r="AL22" s="162">
        <f t="shared" si="4"/>
        <v>46357</v>
      </c>
      <c r="AM22" s="162">
        <f t="shared" si="4"/>
        <v>46388</v>
      </c>
      <c r="AN22" s="162">
        <f t="shared" si="4"/>
        <v>46419</v>
      </c>
      <c r="AO22" s="162">
        <f t="shared" si="4"/>
        <v>46447</v>
      </c>
      <c r="AP22" s="162">
        <f t="shared" si="4"/>
        <v>46478</v>
      </c>
      <c r="AQ22" s="162">
        <f t="shared" si="4"/>
        <v>46508</v>
      </c>
      <c r="AR22" s="162">
        <f t="shared" si="4"/>
        <v>46539</v>
      </c>
      <c r="AS22" s="162">
        <f t="shared" si="4"/>
        <v>46569</v>
      </c>
      <c r="AT22" s="162">
        <f t="shared" si="4"/>
        <v>46600</v>
      </c>
      <c r="AU22" s="162">
        <f t="shared" si="4"/>
        <v>46631</v>
      </c>
      <c r="AV22" s="162">
        <f t="shared" si="4"/>
        <v>46661</v>
      </c>
      <c r="AW22" s="162">
        <f t="shared" si="4"/>
        <v>46692</v>
      </c>
      <c r="AX22" s="162">
        <f t="shared" si="4"/>
        <v>46722</v>
      </c>
      <c r="AY22" s="162">
        <f t="shared" si="4"/>
        <v>46753</v>
      </c>
      <c r="AZ22" s="162">
        <f t="shared" si="4"/>
        <v>46784</v>
      </c>
      <c r="BA22" s="162">
        <f t="shared" si="4"/>
        <v>46813</v>
      </c>
      <c r="BB22" s="162">
        <f t="shared" si="4"/>
        <v>46844</v>
      </c>
      <c r="BC22" s="162">
        <f t="shared" si="4"/>
        <v>46874</v>
      </c>
      <c r="BD22" s="162">
        <f t="shared" si="4"/>
        <v>46905</v>
      </c>
      <c r="BE22" s="162">
        <f t="shared" si="4"/>
        <v>46935</v>
      </c>
      <c r="BF22" s="162">
        <f t="shared" si="4"/>
        <v>46966</v>
      </c>
      <c r="BG22" s="162">
        <f t="shared" si="4"/>
        <v>46997</v>
      </c>
      <c r="BH22" s="162">
        <f t="shared" si="4"/>
        <v>47027</v>
      </c>
      <c r="BI22" s="162">
        <f t="shared" si="4"/>
        <v>47058</v>
      </c>
      <c r="BJ22" s="162">
        <f t="shared" si="4"/>
        <v>47088</v>
      </c>
      <c r="BK22" s="162">
        <f t="shared" si="4"/>
        <v>47119</v>
      </c>
      <c r="BL22" s="162">
        <f t="shared" si="4"/>
        <v>47150</v>
      </c>
      <c r="BM22" s="162">
        <f t="shared" si="4"/>
        <v>47178</v>
      </c>
      <c r="BN22" s="162">
        <f t="shared" si="4"/>
        <v>47209</v>
      </c>
      <c r="BO22" s="162">
        <f t="shared" si="4"/>
        <v>47239</v>
      </c>
      <c r="BP22" s="162">
        <f t="shared" ref="BP22:CH22" si="5">BP$4</f>
        <v>47270</v>
      </c>
      <c r="BQ22" s="162">
        <f t="shared" si="5"/>
        <v>47300</v>
      </c>
      <c r="BR22" s="162">
        <f t="shared" si="5"/>
        <v>47331</v>
      </c>
      <c r="BS22" s="162">
        <f t="shared" si="5"/>
        <v>47362</v>
      </c>
      <c r="BT22" s="162">
        <f t="shared" si="5"/>
        <v>47392</v>
      </c>
      <c r="BU22" s="162">
        <f t="shared" si="5"/>
        <v>47423</v>
      </c>
      <c r="BV22" s="162">
        <f t="shared" si="5"/>
        <v>47453</v>
      </c>
      <c r="BW22" s="162">
        <f t="shared" si="5"/>
        <v>47484</v>
      </c>
      <c r="BX22" s="162">
        <f t="shared" si="5"/>
        <v>47515</v>
      </c>
      <c r="BY22" s="162">
        <f t="shared" si="5"/>
        <v>47543</v>
      </c>
      <c r="BZ22" s="162">
        <f t="shared" si="5"/>
        <v>47574</v>
      </c>
      <c r="CA22" s="162">
        <f t="shared" si="5"/>
        <v>47604</v>
      </c>
      <c r="CB22" s="162">
        <f t="shared" si="5"/>
        <v>47635</v>
      </c>
      <c r="CC22" s="162">
        <f t="shared" si="5"/>
        <v>47665</v>
      </c>
      <c r="CD22" s="162">
        <f t="shared" si="5"/>
        <v>47696</v>
      </c>
      <c r="CE22" s="162">
        <f t="shared" si="5"/>
        <v>47727</v>
      </c>
      <c r="CF22" s="162">
        <f t="shared" si="5"/>
        <v>47757</v>
      </c>
      <c r="CG22" s="162">
        <f t="shared" si="5"/>
        <v>47788</v>
      </c>
      <c r="CH22" s="163">
        <f t="shared" si="5"/>
        <v>47818</v>
      </c>
    </row>
    <row r="23" spans="1:86" ht="15" customHeight="1" x14ac:dyDescent="0.25">
      <c r="A23" s="600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3" si="7">IF(SUM($C$19:$N$19)=0,0,D23+E5)</f>
        <v>0</v>
      </c>
      <c r="F23" s="3">
        <f t="shared" si="7"/>
        <v>0</v>
      </c>
      <c r="G23" s="3">
        <f t="shared" si="7"/>
        <v>0</v>
      </c>
      <c r="H23" s="3">
        <f t="shared" si="7"/>
        <v>0</v>
      </c>
      <c r="I23" s="3">
        <f t="shared" si="7"/>
        <v>0</v>
      </c>
      <c r="J23" s="3">
        <f t="shared" si="7"/>
        <v>0</v>
      </c>
      <c r="K23" s="3">
        <f t="shared" si="7"/>
        <v>0</v>
      </c>
      <c r="L23" s="3">
        <f t="shared" si="7"/>
        <v>0</v>
      </c>
      <c r="M23" s="3">
        <f t="shared" si="7"/>
        <v>0</v>
      </c>
      <c r="N23" s="3">
        <f t="shared" si="7"/>
        <v>0</v>
      </c>
      <c r="O23" s="3">
        <f t="shared" si="7"/>
        <v>0</v>
      </c>
      <c r="P23" s="3">
        <f t="shared" si="7"/>
        <v>0</v>
      </c>
      <c r="Q23" s="3">
        <f t="shared" si="7"/>
        <v>0</v>
      </c>
      <c r="R23" s="3">
        <f t="shared" si="7"/>
        <v>0</v>
      </c>
      <c r="S23" s="3">
        <f t="shared" si="7"/>
        <v>0</v>
      </c>
      <c r="T23" s="3">
        <f t="shared" si="7"/>
        <v>0</v>
      </c>
      <c r="U23" s="3">
        <f t="shared" si="7"/>
        <v>0</v>
      </c>
      <c r="V23" s="3">
        <f t="shared" si="7"/>
        <v>0</v>
      </c>
      <c r="W23" s="3">
        <f t="shared" si="7"/>
        <v>0</v>
      </c>
      <c r="X23" s="3">
        <f t="shared" si="7"/>
        <v>0</v>
      </c>
      <c r="Y23" s="3">
        <f t="shared" si="7"/>
        <v>0</v>
      </c>
      <c r="Z23" s="3">
        <f t="shared" si="7"/>
        <v>0</v>
      </c>
      <c r="AA23" s="3">
        <f t="shared" si="7"/>
        <v>0</v>
      </c>
      <c r="AB23" s="3">
        <f t="shared" si="7"/>
        <v>0</v>
      </c>
      <c r="AC23" s="3">
        <f t="shared" si="7"/>
        <v>0</v>
      </c>
      <c r="AD23" s="3">
        <f t="shared" si="7"/>
        <v>0</v>
      </c>
      <c r="AE23" s="3">
        <f t="shared" si="7"/>
        <v>0</v>
      </c>
      <c r="AF23" s="3">
        <f t="shared" si="7"/>
        <v>0</v>
      </c>
      <c r="AG23" s="3">
        <f t="shared" si="7"/>
        <v>0</v>
      </c>
      <c r="AH23" s="3">
        <f t="shared" si="7"/>
        <v>0</v>
      </c>
      <c r="AI23" s="3">
        <f t="shared" si="7"/>
        <v>0</v>
      </c>
      <c r="AJ23" s="3">
        <f t="shared" si="7"/>
        <v>0</v>
      </c>
      <c r="AK23" s="3">
        <f t="shared" si="7"/>
        <v>0</v>
      </c>
      <c r="AL23" s="3">
        <f t="shared" si="7"/>
        <v>0</v>
      </c>
      <c r="AM23" s="3">
        <f t="shared" si="7"/>
        <v>0</v>
      </c>
      <c r="AN23" s="3">
        <f t="shared" si="7"/>
        <v>0</v>
      </c>
      <c r="AO23" s="3">
        <f t="shared" si="7"/>
        <v>0</v>
      </c>
      <c r="AP23" s="3">
        <f t="shared" si="7"/>
        <v>0</v>
      </c>
      <c r="AQ23" s="3">
        <f t="shared" si="7"/>
        <v>0</v>
      </c>
      <c r="AR23" s="3">
        <f t="shared" si="7"/>
        <v>0</v>
      </c>
      <c r="AS23" s="3">
        <f t="shared" si="7"/>
        <v>0</v>
      </c>
      <c r="AT23" s="3">
        <f t="shared" si="7"/>
        <v>0</v>
      </c>
      <c r="AU23" s="3">
        <f t="shared" si="7"/>
        <v>0</v>
      </c>
      <c r="AV23" s="3">
        <f t="shared" si="7"/>
        <v>0</v>
      </c>
      <c r="AW23" s="3">
        <f t="shared" si="7"/>
        <v>0</v>
      </c>
      <c r="AX23" s="3">
        <f t="shared" si="7"/>
        <v>0</v>
      </c>
      <c r="AY23" s="3">
        <f t="shared" si="7"/>
        <v>0</v>
      </c>
      <c r="AZ23" s="3">
        <f t="shared" si="7"/>
        <v>0</v>
      </c>
      <c r="BA23" s="3">
        <f t="shared" si="7"/>
        <v>0</v>
      </c>
      <c r="BB23" s="3">
        <f t="shared" si="7"/>
        <v>0</v>
      </c>
      <c r="BC23" s="3">
        <f t="shared" si="7"/>
        <v>0</v>
      </c>
      <c r="BD23" s="3">
        <f t="shared" si="7"/>
        <v>0</v>
      </c>
      <c r="BE23" s="3">
        <f t="shared" si="7"/>
        <v>0</v>
      </c>
      <c r="BF23" s="3">
        <f t="shared" si="7"/>
        <v>0</v>
      </c>
      <c r="BG23" s="3">
        <f t="shared" si="7"/>
        <v>0</v>
      </c>
      <c r="BH23" s="3">
        <f t="shared" si="7"/>
        <v>0</v>
      </c>
      <c r="BI23" s="3">
        <f t="shared" si="7"/>
        <v>0</v>
      </c>
      <c r="BJ23" s="3">
        <f t="shared" si="7"/>
        <v>0</v>
      </c>
      <c r="BK23" s="3">
        <f t="shared" si="7"/>
        <v>0</v>
      </c>
      <c r="BL23" s="3">
        <f t="shared" si="7"/>
        <v>0</v>
      </c>
      <c r="BM23" s="3">
        <f t="shared" si="7"/>
        <v>0</v>
      </c>
      <c r="BN23" s="3">
        <f t="shared" si="7"/>
        <v>0</v>
      </c>
      <c r="BO23" s="3">
        <f t="shared" si="7"/>
        <v>0</v>
      </c>
      <c r="BP23" s="3">
        <f t="shared" si="7"/>
        <v>0</v>
      </c>
      <c r="BQ23" s="3">
        <f t="shared" ref="BQ23:CH23" si="8">IF(SUM($C$19:$N$19)=0,0,BP23+BQ5)</f>
        <v>0</v>
      </c>
      <c r="BR23" s="3">
        <f t="shared" si="8"/>
        <v>0</v>
      </c>
      <c r="BS23" s="3">
        <f t="shared" si="8"/>
        <v>0</v>
      </c>
      <c r="BT23" s="3">
        <f t="shared" si="8"/>
        <v>0</v>
      </c>
      <c r="BU23" s="3">
        <f t="shared" si="8"/>
        <v>0</v>
      </c>
      <c r="BV23" s="3">
        <f t="shared" si="8"/>
        <v>0</v>
      </c>
      <c r="BW23" s="3">
        <f t="shared" si="8"/>
        <v>0</v>
      </c>
      <c r="BX23" s="3">
        <f t="shared" si="8"/>
        <v>0</v>
      </c>
      <c r="BY23" s="3">
        <f t="shared" si="8"/>
        <v>0</v>
      </c>
      <c r="BZ23" s="3">
        <f t="shared" si="8"/>
        <v>0</v>
      </c>
      <c r="CA23" s="3">
        <f t="shared" si="8"/>
        <v>0</v>
      </c>
      <c r="CB23" s="3">
        <f t="shared" si="8"/>
        <v>0</v>
      </c>
      <c r="CC23" s="3">
        <f t="shared" si="8"/>
        <v>0</v>
      </c>
      <c r="CD23" s="3">
        <f t="shared" si="8"/>
        <v>0</v>
      </c>
      <c r="CE23" s="3">
        <f t="shared" si="8"/>
        <v>0</v>
      </c>
      <c r="CF23" s="3">
        <f t="shared" si="8"/>
        <v>0</v>
      </c>
      <c r="CG23" s="3">
        <f t="shared" si="8"/>
        <v>0</v>
      </c>
      <c r="CH23" s="12">
        <f t="shared" si="8"/>
        <v>0</v>
      </c>
    </row>
    <row r="24" spans="1:86" x14ac:dyDescent="0.25">
      <c r="A24" s="600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9"/>
        <v>0</v>
      </c>
      <c r="U24" s="3">
        <f t="shared" si="9"/>
        <v>0</v>
      </c>
      <c r="V24" s="3">
        <f t="shared" si="9"/>
        <v>0</v>
      </c>
      <c r="W24" s="3">
        <f t="shared" si="9"/>
        <v>0</v>
      </c>
      <c r="X24" s="3">
        <f t="shared" si="9"/>
        <v>0</v>
      </c>
      <c r="Y24" s="3">
        <f t="shared" si="9"/>
        <v>0</v>
      </c>
      <c r="Z24" s="3">
        <f t="shared" si="9"/>
        <v>0</v>
      </c>
      <c r="AA24" s="3">
        <f t="shared" si="9"/>
        <v>0</v>
      </c>
      <c r="AB24" s="3">
        <f t="shared" si="9"/>
        <v>0</v>
      </c>
      <c r="AC24" s="3">
        <f t="shared" si="9"/>
        <v>0</v>
      </c>
      <c r="AD24" s="3">
        <f t="shared" si="9"/>
        <v>0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0</v>
      </c>
      <c r="AK24" s="3">
        <f t="shared" si="9"/>
        <v>0</v>
      </c>
      <c r="AL24" s="3">
        <f t="shared" si="9"/>
        <v>0</v>
      </c>
      <c r="AM24" s="3">
        <f t="shared" si="9"/>
        <v>0</v>
      </c>
      <c r="AN24" s="3">
        <f t="shared" si="9"/>
        <v>0</v>
      </c>
      <c r="AO24" s="3">
        <f t="shared" si="9"/>
        <v>0</v>
      </c>
      <c r="AP24" s="3">
        <f t="shared" si="9"/>
        <v>0</v>
      </c>
      <c r="AQ24" s="3">
        <f t="shared" si="9"/>
        <v>0</v>
      </c>
      <c r="AR24" s="3">
        <f t="shared" si="9"/>
        <v>0</v>
      </c>
      <c r="AS24" s="3">
        <f t="shared" si="9"/>
        <v>0</v>
      </c>
      <c r="AT24" s="3">
        <f t="shared" si="9"/>
        <v>0</v>
      </c>
      <c r="AU24" s="3">
        <f t="shared" si="9"/>
        <v>0</v>
      </c>
      <c r="AV24" s="3">
        <f t="shared" si="9"/>
        <v>0</v>
      </c>
      <c r="AW24" s="3">
        <f t="shared" si="9"/>
        <v>0</v>
      </c>
      <c r="AX24" s="3">
        <f t="shared" si="9"/>
        <v>0</v>
      </c>
      <c r="AY24" s="3">
        <f t="shared" si="9"/>
        <v>0</v>
      </c>
      <c r="AZ24" s="3">
        <f t="shared" si="9"/>
        <v>0</v>
      </c>
      <c r="BA24" s="3">
        <f t="shared" si="9"/>
        <v>0</v>
      </c>
      <c r="BB24" s="3">
        <f t="shared" si="9"/>
        <v>0</v>
      </c>
      <c r="BC24" s="3">
        <f t="shared" si="9"/>
        <v>0</v>
      </c>
      <c r="BD24" s="3">
        <f t="shared" si="9"/>
        <v>0</v>
      </c>
      <c r="BE24" s="3">
        <f t="shared" si="9"/>
        <v>0</v>
      </c>
      <c r="BF24" s="3">
        <f t="shared" si="9"/>
        <v>0</v>
      </c>
      <c r="BG24" s="3">
        <f t="shared" si="9"/>
        <v>0</v>
      </c>
      <c r="BH24" s="3">
        <f t="shared" si="9"/>
        <v>0</v>
      </c>
      <c r="BI24" s="3">
        <f t="shared" si="9"/>
        <v>0</v>
      </c>
      <c r="BJ24" s="3">
        <f t="shared" si="9"/>
        <v>0</v>
      </c>
      <c r="BK24" s="3">
        <f t="shared" si="9"/>
        <v>0</v>
      </c>
      <c r="BL24" s="3">
        <f t="shared" si="9"/>
        <v>0</v>
      </c>
      <c r="BM24" s="3">
        <f t="shared" si="9"/>
        <v>0</v>
      </c>
      <c r="BN24" s="3">
        <f t="shared" si="9"/>
        <v>0</v>
      </c>
      <c r="BO24" s="3">
        <f t="shared" si="9"/>
        <v>0</v>
      </c>
      <c r="BP24" s="3">
        <f t="shared" ref="BP24:CH24" si="10">IF(SUM($C$19:$N$19)=0,0,BO24+BP6)</f>
        <v>0</v>
      </c>
      <c r="BQ24" s="3">
        <f t="shared" si="10"/>
        <v>0</v>
      </c>
      <c r="BR24" s="3">
        <f t="shared" si="10"/>
        <v>0</v>
      </c>
      <c r="BS24" s="3">
        <f t="shared" si="10"/>
        <v>0</v>
      </c>
      <c r="BT24" s="3">
        <f t="shared" si="10"/>
        <v>0</v>
      </c>
      <c r="BU24" s="3">
        <f t="shared" si="10"/>
        <v>0</v>
      </c>
      <c r="BV24" s="3">
        <f t="shared" si="10"/>
        <v>0</v>
      </c>
      <c r="BW24" s="3">
        <f t="shared" si="10"/>
        <v>0</v>
      </c>
      <c r="BX24" s="3">
        <f t="shared" si="10"/>
        <v>0</v>
      </c>
      <c r="BY24" s="3">
        <f t="shared" si="10"/>
        <v>0</v>
      </c>
      <c r="BZ24" s="3">
        <f t="shared" si="10"/>
        <v>0</v>
      </c>
      <c r="CA24" s="3">
        <f t="shared" si="10"/>
        <v>0</v>
      </c>
      <c r="CB24" s="3">
        <f t="shared" si="10"/>
        <v>0</v>
      </c>
      <c r="CC24" s="3">
        <f t="shared" si="10"/>
        <v>0</v>
      </c>
      <c r="CD24" s="3">
        <f t="shared" si="10"/>
        <v>0</v>
      </c>
      <c r="CE24" s="3">
        <f t="shared" si="10"/>
        <v>0</v>
      </c>
      <c r="CF24" s="3">
        <f t="shared" si="10"/>
        <v>0</v>
      </c>
      <c r="CG24" s="3">
        <f t="shared" si="10"/>
        <v>0</v>
      </c>
      <c r="CH24" s="12">
        <f t="shared" si="10"/>
        <v>0</v>
      </c>
    </row>
    <row r="25" spans="1:86" x14ac:dyDescent="0.25">
      <c r="A25" s="600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3">
        <f t="shared" si="11"/>
        <v>0</v>
      </c>
      <c r="K25" s="3">
        <f t="shared" si="11"/>
        <v>0</v>
      </c>
      <c r="L25" s="3">
        <f t="shared" si="11"/>
        <v>0</v>
      </c>
      <c r="M25" s="3">
        <f t="shared" si="11"/>
        <v>0</v>
      </c>
      <c r="N25" s="3">
        <f t="shared" si="11"/>
        <v>0</v>
      </c>
      <c r="O25" s="3">
        <f t="shared" si="11"/>
        <v>0</v>
      </c>
      <c r="P25" s="3">
        <f t="shared" si="11"/>
        <v>0</v>
      </c>
      <c r="Q25" s="3">
        <f t="shared" si="11"/>
        <v>0</v>
      </c>
      <c r="R25" s="3">
        <f t="shared" si="11"/>
        <v>0</v>
      </c>
      <c r="S25" s="3">
        <f t="shared" si="11"/>
        <v>0</v>
      </c>
      <c r="T25" s="3">
        <f t="shared" si="11"/>
        <v>0</v>
      </c>
      <c r="U25" s="3">
        <f t="shared" si="11"/>
        <v>0</v>
      </c>
      <c r="V25" s="3">
        <f t="shared" si="11"/>
        <v>0</v>
      </c>
      <c r="W25" s="3">
        <f t="shared" si="11"/>
        <v>0</v>
      </c>
      <c r="X25" s="3">
        <f t="shared" si="11"/>
        <v>0</v>
      </c>
      <c r="Y25" s="3">
        <f t="shared" si="11"/>
        <v>0</v>
      </c>
      <c r="Z25" s="3">
        <f t="shared" si="11"/>
        <v>0</v>
      </c>
      <c r="AA25" s="3">
        <f t="shared" si="11"/>
        <v>0</v>
      </c>
      <c r="AB25" s="3">
        <f t="shared" si="11"/>
        <v>0</v>
      </c>
      <c r="AC25" s="3">
        <f t="shared" si="11"/>
        <v>0</v>
      </c>
      <c r="AD25" s="3">
        <f t="shared" si="11"/>
        <v>0</v>
      </c>
      <c r="AE25" s="3">
        <f t="shared" si="11"/>
        <v>0</v>
      </c>
      <c r="AF25" s="3">
        <f t="shared" si="11"/>
        <v>0</v>
      </c>
      <c r="AG25" s="3">
        <f t="shared" si="11"/>
        <v>0</v>
      </c>
      <c r="AH25" s="3">
        <f t="shared" si="11"/>
        <v>0</v>
      </c>
      <c r="AI25" s="3">
        <f t="shared" si="11"/>
        <v>0</v>
      </c>
      <c r="AJ25" s="3">
        <f t="shared" si="11"/>
        <v>0</v>
      </c>
      <c r="AK25" s="3">
        <f t="shared" si="11"/>
        <v>0</v>
      </c>
      <c r="AL25" s="3">
        <f t="shared" si="11"/>
        <v>0</v>
      </c>
      <c r="AM25" s="3">
        <f t="shared" si="11"/>
        <v>0</v>
      </c>
      <c r="AN25" s="3">
        <f t="shared" si="11"/>
        <v>0</v>
      </c>
      <c r="AO25" s="3">
        <f t="shared" si="11"/>
        <v>0</v>
      </c>
      <c r="AP25" s="3">
        <f t="shared" si="11"/>
        <v>0</v>
      </c>
      <c r="AQ25" s="3">
        <f t="shared" si="11"/>
        <v>0</v>
      </c>
      <c r="AR25" s="3">
        <f t="shared" si="11"/>
        <v>0</v>
      </c>
      <c r="AS25" s="3">
        <f t="shared" si="11"/>
        <v>0</v>
      </c>
      <c r="AT25" s="3">
        <f t="shared" si="11"/>
        <v>0</v>
      </c>
      <c r="AU25" s="3">
        <f t="shared" si="11"/>
        <v>0</v>
      </c>
      <c r="AV25" s="3">
        <f t="shared" si="11"/>
        <v>0</v>
      </c>
      <c r="AW25" s="3">
        <f t="shared" si="11"/>
        <v>0</v>
      </c>
      <c r="AX25" s="3">
        <f t="shared" si="11"/>
        <v>0</v>
      </c>
      <c r="AY25" s="3">
        <f t="shared" si="11"/>
        <v>0</v>
      </c>
      <c r="AZ25" s="3">
        <f t="shared" si="11"/>
        <v>0</v>
      </c>
      <c r="BA25" s="3">
        <f t="shared" si="11"/>
        <v>0</v>
      </c>
      <c r="BB25" s="3">
        <f t="shared" si="11"/>
        <v>0</v>
      </c>
      <c r="BC25" s="3">
        <f t="shared" si="11"/>
        <v>0</v>
      </c>
      <c r="BD25" s="3">
        <f t="shared" si="11"/>
        <v>0</v>
      </c>
      <c r="BE25" s="3">
        <f t="shared" si="11"/>
        <v>0</v>
      </c>
      <c r="BF25" s="3">
        <f t="shared" si="11"/>
        <v>0</v>
      </c>
      <c r="BG25" s="3">
        <f t="shared" si="11"/>
        <v>0</v>
      </c>
      <c r="BH25" s="3">
        <f t="shared" si="11"/>
        <v>0</v>
      </c>
      <c r="BI25" s="3">
        <f t="shared" si="11"/>
        <v>0</v>
      </c>
      <c r="BJ25" s="3">
        <f t="shared" si="11"/>
        <v>0</v>
      </c>
      <c r="BK25" s="3">
        <f t="shared" si="11"/>
        <v>0</v>
      </c>
      <c r="BL25" s="3">
        <f t="shared" si="11"/>
        <v>0</v>
      </c>
      <c r="BM25" s="3">
        <f t="shared" si="11"/>
        <v>0</v>
      </c>
      <c r="BN25" s="3">
        <f t="shared" si="11"/>
        <v>0</v>
      </c>
      <c r="BO25" s="3">
        <f t="shared" si="11"/>
        <v>0</v>
      </c>
      <c r="BP25" s="3">
        <f t="shared" ref="BP25:CH25" si="12">IF(SUM($C$19:$N$19)=0,0,BO25+BP7)</f>
        <v>0</v>
      </c>
      <c r="BQ25" s="3">
        <f t="shared" si="12"/>
        <v>0</v>
      </c>
      <c r="BR25" s="3">
        <f t="shared" si="12"/>
        <v>0</v>
      </c>
      <c r="BS25" s="3">
        <f t="shared" si="12"/>
        <v>0</v>
      </c>
      <c r="BT25" s="3">
        <f t="shared" si="12"/>
        <v>0</v>
      </c>
      <c r="BU25" s="3">
        <f t="shared" si="12"/>
        <v>0</v>
      </c>
      <c r="BV25" s="3">
        <f t="shared" si="12"/>
        <v>0</v>
      </c>
      <c r="BW25" s="3">
        <f t="shared" si="12"/>
        <v>0</v>
      </c>
      <c r="BX25" s="3">
        <f t="shared" si="12"/>
        <v>0</v>
      </c>
      <c r="BY25" s="3">
        <f t="shared" si="12"/>
        <v>0</v>
      </c>
      <c r="BZ25" s="3">
        <f t="shared" si="12"/>
        <v>0</v>
      </c>
      <c r="CA25" s="3">
        <f t="shared" si="12"/>
        <v>0</v>
      </c>
      <c r="CB25" s="3">
        <f t="shared" si="12"/>
        <v>0</v>
      </c>
      <c r="CC25" s="3">
        <f t="shared" si="12"/>
        <v>0</v>
      </c>
      <c r="CD25" s="3">
        <f t="shared" si="12"/>
        <v>0</v>
      </c>
      <c r="CE25" s="3">
        <f t="shared" si="12"/>
        <v>0</v>
      </c>
      <c r="CF25" s="3">
        <f t="shared" si="12"/>
        <v>0</v>
      </c>
      <c r="CG25" s="3">
        <f t="shared" si="12"/>
        <v>0</v>
      </c>
      <c r="CH25" s="12">
        <f t="shared" si="12"/>
        <v>0</v>
      </c>
    </row>
    <row r="26" spans="1:86" x14ac:dyDescent="0.25">
      <c r="A26" s="600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0</v>
      </c>
      <c r="E26" s="3">
        <f t="shared" si="13"/>
        <v>0</v>
      </c>
      <c r="F26" s="3">
        <f t="shared" si="13"/>
        <v>0</v>
      </c>
      <c r="G26" s="3">
        <f t="shared" si="13"/>
        <v>0</v>
      </c>
      <c r="H26" s="3">
        <f t="shared" si="13"/>
        <v>0</v>
      </c>
      <c r="I26" s="3">
        <f t="shared" si="13"/>
        <v>0</v>
      </c>
      <c r="J26" s="3">
        <f t="shared" si="13"/>
        <v>0</v>
      </c>
      <c r="K26" s="3">
        <f t="shared" si="13"/>
        <v>0</v>
      </c>
      <c r="L26" s="3">
        <f t="shared" si="13"/>
        <v>106707.30620076697</v>
      </c>
      <c r="M26" s="3">
        <f t="shared" si="13"/>
        <v>106707.30620076697</v>
      </c>
      <c r="N26" s="3">
        <f t="shared" si="13"/>
        <v>1154876.445713599</v>
      </c>
      <c r="O26" s="3">
        <f t="shared" si="13"/>
        <v>1154876.445713599</v>
      </c>
      <c r="P26" s="3">
        <f t="shared" si="13"/>
        <v>1154876.445713599</v>
      </c>
      <c r="Q26" s="3">
        <f t="shared" si="13"/>
        <v>1154876.445713599</v>
      </c>
      <c r="R26" s="3">
        <f t="shared" si="13"/>
        <v>1154876.445713599</v>
      </c>
      <c r="S26" s="3">
        <f t="shared" si="13"/>
        <v>1154876.445713599</v>
      </c>
      <c r="T26" s="3">
        <f t="shared" si="13"/>
        <v>1154876.445713599</v>
      </c>
      <c r="U26" s="3">
        <f t="shared" si="13"/>
        <v>1154876.445713599</v>
      </c>
      <c r="V26" s="3">
        <f t="shared" si="13"/>
        <v>1154876.445713599</v>
      </c>
      <c r="W26" s="3">
        <f t="shared" si="13"/>
        <v>1154876.445713599</v>
      </c>
      <c r="X26" s="3">
        <f t="shared" si="13"/>
        <v>1154876.445713599</v>
      </c>
      <c r="Y26" s="3">
        <f t="shared" si="13"/>
        <v>1154876.445713599</v>
      </c>
      <c r="Z26" s="3">
        <f t="shared" si="13"/>
        <v>1154876.445713599</v>
      </c>
      <c r="AA26" s="3">
        <f t="shared" si="13"/>
        <v>1154876.445713599</v>
      </c>
      <c r="AB26" s="3">
        <f t="shared" si="13"/>
        <v>1154876.445713599</v>
      </c>
      <c r="AC26" s="3">
        <f t="shared" si="13"/>
        <v>1154876.445713599</v>
      </c>
      <c r="AD26" s="3">
        <f t="shared" si="13"/>
        <v>1154876.445713599</v>
      </c>
      <c r="AE26" s="3">
        <f t="shared" si="13"/>
        <v>1154876.445713599</v>
      </c>
      <c r="AF26" s="3">
        <f t="shared" si="13"/>
        <v>1154876.445713599</v>
      </c>
      <c r="AG26" s="3">
        <f t="shared" si="13"/>
        <v>1154876.445713599</v>
      </c>
      <c r="AH26" s="3">
        <f t="shared" si="13"/>
        <v>1154876.445713599</v>
      </c>
      <c r="AI26" s="3">
        <f t="shared" si="13"/>
        <v>1154876.445713599</v>
      </c>
      <c r="AJ26" s="3">
        <f t="shared" si="13"/>
        <v>1154876.445713599</v>
      </c>
      <c r="AK26" s="3">
        <f t="shared" si="13"/>
        <v>1154876.445713599</v>
      </c>
      <c r="AL26" s="3">
        <f t="shared" si="13"/>
        <v>1154876.445713599</v>
      </c>
      <c r="AM26" s="3">
        <f t="shared" si="13"/>
        <v>1154876.445713599</v>
      </c>
      <c r="AN26" s="3">
        <f t="shared" si="13"/>
        <v>1154876.445713599</v>
      </c>
      <c r="AO26" s="3">
        <f t="shared" si="13"/>
        <v>1154876.445713599</v>
      </c>
      <c r="AP26" s="3">
        <f t="shared" si="13"/>
        <v>1154876.445713599</v>
      </c>
      <c r="AQ26" s="3">
        <f t="shared" si="13"/>
        <v>1154876.445713599</v>
      </c>
      <c r="AR26" s="3">
        <f t="shared" si="13"/>
        <v>1154876.445713599</v>
      </c>
      <c r="AS26" s="3">
        <f t="shared" si="13"/>
        <v>1154876.445713599</v>
      </c>
      <c r="AT26" s="3">
        <f t="shared" si="13"/>
        <v>1154876.445713599</v>
      </c>
      <c r="AU26" s="3">
        <f t="shared" si="13"/>
        <v>1154876.445713599</v>
      </c>
      <c r="AV26" s="3">
        <f t="shared" si="13"/>
        <v>1154876.445713599</v>
      </c>
      <c r="AW26" s="3">
        <f t="shared" si="13"/>
        <v>1154876.445713599</v>
      </c>
      <c r="AX26" s="3">
        <f t="shared" si="13"/>
        <v>1154876.445713599</v>
      </c>
      <c r="AY26" s="3">
        <f t="shared" si="13"/>
        <v>1154876.445713599</v>
      </c>
      <c r="AZ26" s="3">
        <f t="shared" si="13"/>
        <v>1154876.445713599</v>
      </c>
      <c r="BA26" s="3">
        <f t="shared" si="13"/>
        <v>1154876.445713599</v>
      </c>
      <c r="BB26" s="3">
        <f t="shared" si="13"/>
        <v>1154876.445713599</v>
      </c>
      <c r="BC26" s="3">
        <f t="shared" si="13"/>
        <v>1154876.445713599</v>
      </c>
      <c r="BD26" s="3">
        <f t="shared" si="13"/>
        <v>1154876.445713599</v>
      </c>
      <c r="BE26" s="3">
        <f t="shared" si="13"/>
        <v>1154876.445713599</v>
      </c>
      <c r="BF26" s="3">
        <f t="shared" si="13"/>
        <v>1154876.445713599</v>
      </c>
      <c r="BG26" s="3">
        <f t="shared" si="13"/>
        <v>1154876.445713599</v>
      </c>
      <c r="BH26" s="3">
        <f t="shared" si="13"/>
        <v>1154876.445713599</v>
      </c>
      <c r="BI26" s="3">
        <f t="shared" si="13"/>
        <v>1154876.445713599</v>
      </c>
      <c r="BJ26" s="3">
        <f t="shared" si="13"/>
        <v>1154876.445713599</v>
      </c>
      <c r="BK26" s="3">
        <f t="shared" si="13"/>
        <v>1154876.445713599</v>
      </c>
      <c r="BL26" s="3">
        <f t="shared" si="13"/>
        <v>1154876.445713599</v>
      </c>
      <c r="BM26" s="3">
        <f t="shared" si="13"/>
        <v>1154876.445713599</v>
      </c>
      <c r="BN26" s="3">
        <f t="shared" si="13"/>
        <v>1154876.445713599</v>
      </c>
      <c r="BO26" s="3">
        <f t="shared" si="13"/>
        <v>1154876.445713599</v>
      </c>
      <c r="BP26" s="3">
        <f t="shared" ref="BP26:CH26" si="14">IF(SUM($C$19:$N$19)=0,0,BO26+BP8)</f>
        <v>1154876.445713599</v>
      </c>
      <c r="BQ26" s="3">
        <f t="shared" si="14"/>
        <v>1154876.445713599</v>
      </c>
      <c r="BR26" s="3">
        <f t="shared" si="14"/>
        <v>1154876.445713599</v>
      </c>
      <c r="BS26" s="3">
        <f t="shared" si="14"/>
        <v>1154876.445713599</v>
      </c>
      <c r="BT26" s="3">
        <f t="shared" si="14"/>
        <v>1154876.445713599</v>
      </c>
      <c r="BU26" s="3">
        <f t="shared" si="14"/>
        <v>1154876.445713599</v>
      </c>
      <c r="BV26" s="3">
        <f t="shared" si="14"/>
        <v>1154876.445713599</v>
      </c>
      <c r="BW26" s="3">
        <f t="shared" si="14"/>
        <v>1154876.445713599</v>
      </c>
      <c r="BX26" s="3">
        <f t="shared" si="14"/>
        <v>1154876.445713599</v>
      </c>
      <c r="BY26" s="3">
        <f t="shared" si="14"/>
        <v>1154876.445713599</v>
      </c>
      <c r="BZ26" s="3">
        <f t="shared" si="14"/>
        <v>1154876.445713599</v>
      </c>
      <c r="CA26" s="3">
        <f t="shared" si="14"/>
        <v>1154876.445713599</v>
      </c>
      <c r="CB26" s="3">
        <f t="shared" si="14"/>
        <v>1154876.445713599</v>
      </c>
      <c r="CC26" s="3">
        <f t="shared" si="14"/>
        <v>1154876.445713599</v>
      </c>
      <c r="CD26" s="3">
        <f t="shared" si="14"/>
        <v>1154876.445713599</v>
      </c>
      <c r="CE26" s="3">
        <f t="shared" si="14"/>
        <v>1154876.445713599</v>
      </c>
      <c r="CF26" s="3">
        <f t="shared" si="14"/>
        <v>1154876.445713599</v>
      </c>
      <c r="CG26" s="3">
        <f t="shared" si="14"/>
        <v>1154876.445713599</v>
      </c>
      <c r="CH26" s="12">
        <f t="shared" si="14"/>
        <v>1154876.445713599</v>
      </c>
    </row>
    <row r="27" spans="1:86" x14ac:dyDescent="0.25">
      <c r="A27" s="600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0</v>
      </c>
      <c r="H27" s="3">
        <f t="shared" si="15"/>
        <v>0</v>
      </c>
      <c r="I27" s="3">
        <f t="shared" si="15"/>
        <v>0</v>
      </c>
      <c r="J27" s="3">
        <f t="shared" si="15"/>
        <v>0</v>
      </c>
      <c r="K27" s="3">
        <f t="shared" si="15"/>
        <v>0</v>
      </c>
      <c r="L27" s="3">
        <f t="shared" si="15"/>
        <v>0</v>
      </c>
      <c r="M27" s="3">
        <f t="shared" si="15"/>
        <v>0</v>
      </c>
      <c r="N27" s="3">
        <f t="shared" si="15"/>
        <v>0</v>
      </c>
      <c r="O27" s="3">
        <f t="shared" si="15"/>
        <v>0</v>
      </c>
      <c r="P27" s="3">
        <f t="shared" si="15"/>
        <v>0</v>
      </c>
      <c r="Q27" s="3">
        <f t="shared" si="15"/>
        <v>0</v>
      </c>
      <c r="R27" s="3">
        <f t="shared" si="15"/>
        <v>0</v>
      </c>
      <c r="S27" s="3">
        <f t="shared" si="15"/>
        <v>0</v>
      </c>
      <c r="T27" s="3">
        <f t="shared" si="15"/>
        <v>0</v>
      </c>
      <c r="U27" s="3">
        <f t="shared" si="15"/>
        <v>0</v>
      </c>
      <c r="V27" s="3">
        <f t="shared" si="15"/>
        <v>0</v>
      </c>
      <c r="W27" s="3">
        <f t="shared" si="15"/>
        <v>0</v>
      </c>
      <c r="X27" s="3">
        <f t="shared" si="15"/>
        <v>0</v>
      </c>
      <c r="Y27" s="3">
        <f t="shared" si="15"/>
        <v>0</v>
      </c>
      <c r="Z27" s="3">
        <f t="shared" si="15"/>
        <v>0</v>
      </c>
      <c r="AA27" s="3">
        <f t="shared" si="15"/>
        <v>0</v>
      </c>
      <c r="AB27" s="3">
        <f t="shared" si="15"/>
        <v>0</v>
      </c>
      <c r="AC27" s="3">
        <f t="shared" si="15"/>
        <v>0</v>
      </c>
      <c r="AD27" s="3">
        <f t="shared" si="15"/>
        <v>0</v>
      </c>
      <c r="AE27" s="3">
        <f t="shared" si="15"/>
        <v>0</v>
      </c>
      <c r="AF27" s="3">
        <f t="shared" si="15"/>
        <v>0</v>
      </c>
      <c r="AG27" s="3">
        <f t="shared" si="15"/>
        <v>0</v>
      </c>
      <c r="AH27" s="3">
        <f t="shared" si="15"/>
        <v>0</v>
      </c>
      <c r="AI27" s="3">
        <f t="shared" si="15"/>
        <v>0</v>
      </c>
      <c r="AJ27" s="3">
        <f t="shared" si="15"/>
        <v>0</v>
      </c>
      <c r="AK27" s="3">
        <f t="shared" si="15"/>
        <v>0</v>
      </c>
      <c r="AL27" s="3">
        <f t="shared" si="15"/>
        <v>0</v>
      </c>
      <c r="AM27" s="3">
        <f t="shared" si="15"/>
        <v>0</v>
      </c>
      <c r="AN27" s="3">
        <f t="shared" si="15"/>
        <v>0</v>
      </c>
      <c r="AO27" s="3">
        <f t="shared" si="15"/>
        <v>0</v>
      </c>
      <c r="AP27" s="3">
        <f t="shared" si="15"/>
        <v>0</v>
      </c>
      <c r="AQ27" s="3">
        <f t="shared" si="15"/>
        <v>0</v>
      </c>
      <c r="AR27" s="3">
        <f t="shared" si="15"/>
        <v>0</v>
      </c>
      <c r="AS27" s="3">
        <f t="shared" si="15"/>
        <v>0</v>
      </c>
      <c r="AT27" s="3">
        <f t="shared" si="15"/>
        <v>0</v>
      </c>
      <c r="AU27" s="3">
        <f t="shared" si="15"/>
        <v>0</v>
      </c>
      <c r="AV27" s="3">
        <f t="shared" si="15"/>
        <v>0</v>
      </c>
      <c r="AW27" s="3">
        <f t="shared" si="15"/>
        <v>0</v>
      </c>
      <c r="AX27" s="3">
        <f t="shared" si="15"/>
        <v>0</v>
      </c>
      <c r="AY27" s="3">
        <f t="shared" si="15"/>
        <v>0</v>
      </c>
      <c r="AZ27" s="3">
        <f t="shared" si="15"/>
        <v>0</v>
      </c>
      <c r="BA27" s="3">
        <f t="shared" si="15"/>
        <v>0</v>
      </c>
      <c r="BB27" s="3">
        <f t="shared" si="15"/>
        <v>0</v>
      </c>
      <c r="BC27" s="3">
        <f t="shared" si="15"/>
        <v>0</v>
      </c>
      <c r="BD27" s="3">
        <f t="shared" si="15"/>
        <v>0</v>
      </c>
      <c r="BE27" s="3">
        <f t="shared" si="15"/>
        <v>0</v>
      </c>
      <c r="BF27" s="3">
        <f t="shared" si="15"/>
        <v>0</v>
      </c>
      <c r="BG27" s="3">
        <f t="shared" si="15"/>
        <v>0</v>
      </c>
      <c r="BH27" s="3">
        <f t="shared" si="15"/>
        <v>0</v>
      </c>
      <c r="BI27" s="3">
        <f t="shared" si="15"/>
        <v>0</v>
      </c>
      <c r="BJ27" s="3">
        <f t="shared" si="15"/>
        <v>0</v>
      </c>
      <c r="BK27" s="3">
        <f t="shared" si="15"/>
        <v>0</v>
      </c>
      <c r="BL27" s="3">
        <f t="shared" si="15"/>
        <v>0</v>
      </c>
      <c r="BM27" s="3">
        <f t="shared" si="15"/>
        <v>0</v>
      </c>
      <c r="BN27" s="3">
        <f t="shared" si="15"/>
        <v>0</v>
      </c>
      <c r="BO27" s="3">
        <f t="shared" si="15"/>
        <v>0</v>
      </c>
      <c r="BP27" s="3">
        <f t="shared" ref="BP27:CH27" si="16">IF(SUM($C$19:$N$19)=0,0,BO27+BP9)</f>
        <v>0</v>
      </c>
      <c r="BQ27" s="3">
        <f t="shared" si="16"/>
        <v>0</v>
      </c>
      <c r="BR27" s="3">
        <f t="shared" si="16"/>
        <v>0</v>
      </c>
      <c r="BS27" s="3">
        <f t="shared" si="16"/>
        <v>0</v>
      </c>
      <c r="BT27" s="3">
        <f t="shared" si="16"/>
        <v>0</v>
      </c>
      <c r="BU27" s="3">
        <f t="shared" si="16"/>
        <v>0</v>
      </c>
      <c r="BV27" s="3">
        <f t="shared" si="16"/>
        <v>0</v>
      </c>
      <c r="BW27" s="3">
        <f t="shared" si="16"/>
        <v>0</v>
      </c>
      <c r="BX27" s="3">
        <f t="shared" si="16"/>
        <v>0</v>
      </c>
      <c r="BY27" s="3">
        <f t="shared" si="16"/>
        <v>0</v>
      </c>
      <c r="BZ27" s="3">
        <f t="shared" si="16"/>
        <v>0</v>
      </c>
      <c r="CA27" s="3">
        <f t="shared" si="16"/>
        <v>0</v>
      </c>
      <c r="CB27" s="3">
        <f t="shared" si="16"/>
        <v>0</v>
      </c>
      <c r="CC27" s="3">
        <f t="shared" si="16"/>
        <v>0</v>
      </c>
      <c r="CD27" s="3">
        <f t="shared" si="16"/>
        <v>0</v>
      </c>
      <c r="CE27" s="3">
        <f t="shared" si="16"/>
        <v>0</v>
      </c>
      <c r="CF27" s="3">
        <f t="shared" si="16"/>
        <v>0</v>
      </c>
      <c r="CG27" s="3">
        <f t="shared" si="16"/>
        <v>0</v>
      </c>
      <c r="CH27" s="12">
        <f t="shared" si="16"/>
        <v>0</v>
      </c>
    </row>
    <row r="28" spans="1:86" x14ac:dyDescent="0.25">
      <c r="A28" s="600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25">
      <c r="A29" s="600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0</v>
      </c>
      <c r="E29" s="3">
        <f t="shared" si="19"/>
        <v>0</v>
      </c>
      <c r="F29" s="3">
        <f t="shared" si="19"/>
        <v>0</v>
      </c>
      <c r="G29" s="3">
        <f t="shared" si="19"/>
        <v>0</v>
      </c>
      <c r="H29" s="3">
        <f t="shared" si="19"/>
        <v>0</v>
      </c>
      <c r="I29" s="3">
        <f t="shared" si="19"/>
        <v>0</v>
      </c>
      <c r="J29" s="3">
        <f t="shared" si="19"/>
        <v>0</v>
      </c>
      <c r="K29" s="3">
        <f t="shared" si="19"/>
        <v>0</v>
      </c>
      <c r="L29" s="3">
        <f t="shared" si="19"/>
        <v>0</v>
      </c>
      <c r="M29" s="3">
        <f t="shared" si="19"/>
        <v>0</v>
      </c>
      <c r="N29" s="3">
        <f t="shared" si="19"/>
        <v>0</v>
      </c>
      <c r="O29" s="3">
        <f t="shared" si="19"/>
        <v>0</v>
      </c>
      <c r="P29" s="3">
        <f t="shared" si="19"/>
        <v>0</v>
      </c>
      <c r="Q29" s="3">
        <f t="shared" si="19"/>
        <v>0</v>
      </c>
      <c r="R29" s="3">
        <f t="shared" si="19"/>
        <v>0</v>
      </c>
      <c r="S29" s="3">
        <f t="shared" si="19"/>
        <v>0</v>
      </c>
      <c r="T29" s="3">
        <f t="shared" si="19"/>
        <v>0</v>
      </c>
      <c r="U29" s="3">
        <f t="shared" si="19"/>
        <v>0</v>
      </c>
      <c r="V29" s="3">
        <f t="shared" si="19"/>
        <v>0</v>
      </c>
      <c r="W29" s="3">
        <f t="shared" si="19"/>
        <v>0</v>
      </c>
      <c r="X29" s="3">
        <f t="shared" si="19"/>
        <v>0</v>
      </c>
      <c r="Y29" s="3">
        <f t="shared" si="19"/>
        <v>0</v>
      </c>
      <c r="Z29" s="3">
        <f t="shared" si="19"/>
        <v>0</v>
      </c>
      <c r="AA29" s="3">
        <f t="shared" si="19"/>
        <v>0</v>
      </c>
      <c r="AB29" s="3">
        <f t="shared" si="19"/>
        <v>0</v>
      </c>
      <c r="AC29" s="3">
        <f t="shared" si="19"/>
        <v>0</v>
      </c>
      <c r="AD29" s="3">
        <f t="shared" si="19"/>
        <v>0</v>
      </c>
      <c r="AE29" s="3">
        <f t="shared" si="19"/>
        <v>0</v>
      </c>
      <c r="AF29" s="3">
        <f t="shared" si="19"/>
        <v>0</v>
      </c>
      <c r="AG29" s="3">
        <f t="shared" si="19"/>
        <v>0</v>
      </c>
      <c r="AH29" s="3">
        <f t="shared" si="19"/>
        <v>0</v>
      </c>
      <c r="AI29" s="3">
        <f t="shared" si="19"/>
        <v>0</v>
      </c>
      <c r="AJ29" s="3">
        <f t="shared" si="19"/>
        <v>0</v>
      </c>
      <c r="AK29" s="3">
        <f t="shared" si="19"/>
        <v>0</v>
      </c>
      <c r="AL29" s="3">
        <f t="shared" si="19"/>
        <v>0</v>
      </c>
      <c r="AM29" s="3">
        <f t="shared" si="19"/>
        <v>0</v>
      </c>
      <c r="AN29" s="3">
        <f t="shared" si="19"/>
        <v>0</v>
      </c>
      <c r="AO29" s="3">
        <f t="shared" si="19"/>
        <v>0</v>
      </c>
      <c r="AP29" s="3">
        <f t="shared" si="19"/>
        <v>0</v>
      </c>
      <c r="AQ29" s="3">
        <f t="shared" si="19"/>
        <v>0</v>
      </c>
      <c r="AR29" s="3">
        <f t="shared" si="19"/>
        <v>0</v>
      </c>
      <c r="AS29" s="3">
        <f t="shared" si="19"/>
        <v>0</v>
      </c>
      <c r="AT29" s="3">
        <f t="shared" si="19"/>
        <v>0</v>
      </c>
      <c r="AU29" s="3">
        <f t="shared" si="19"/>
        <v>0</v>
      </c>
      <c r="AV29" s="3">
        <f t="shared" si="19"/>
        <v>0</v>
      </c>
      <c r="AW29" s="3">
        <f t="shared" si="19"/>
        <v>0</v>
      </c>
      <c r="AX29" s="3">
        <f t="shared" si="19"/>
        <v>0</v>
      </c>
      <c r="AY29" s="3">
        <f t="shared" si="19"/>
        <v>0</v>
      </c>
      <c r="AZ29" s="3">
        <f t="shared" si="19"/>
        <v>0</v>
      </c>
      <c r="BA29" s="3">
        <f t="shared" si="19"/>
        <v>0</v>
      </c>
      <c r="BB29" s="3">
        <f t="shared" si="19"/>
        <v>0</v>
      </c>
      <c r="BC29" s="3">
        <f t="shared" si="19"/>
        <v>0</v>
      </c>
      <c r="BD29" s="3">
        <f t="shared" si="19"/>
        <v>0</v>
      </c>
      <c r="BE29" s="3">
        <f t="shared" si="19"/>
        <v>0</v>
      </c>
      <c r="BF29" s="3">
        <f t="shared" si="19"/>
        <v>0</v>
      </c>
      <c r="BG29" s="3">
        <f t="shared" si="19"/>
        <v>0</v>
      </c>
      <c r="BH29" s="3">
        <f t="shared" si="19"/>
        <v>0</v>
      </c>
      <c r="BI29" s="3">
        <f t="shared" si="19"/>
        <v>0</v>
      </c>
      <c r="BJ29" s="3">
        <f t="shared" si="19"/>
        <v>0</v>
      </c>
      <c r="BK29" s="3">
        <f t="shared" si="19"/>
        <v>0</v>
      </c>
      <c r="BL29" s="3">
        <f t="shared" si="19"/>
        <v>0</v>
      </c>
      <c r="BM29" s="3">
        <f t="shared" si="19"/>
        <v>0</v>
      </c>
      <c r="BN29" s="3">
        <f t="shared" si="19"/>
        <v>0</v>
      </c>
      <c r="BO29" s="3">
        <f t="shared" si="19"/>
        <v>0</v>
      </c>
      <c r="BP29" s="3">
        <f t="shared" ref="BP29:CH29" si="20">IF(SUM($C$19:$N$19)=0,0,BO29+BP11)</f>
        <v>0</v>
      </c>
      <c r="BQ29" s="3">
        <f t="shared" si="20"/>
        <v>0</v>
      </c>
      <c r="BR29" s="3">
        <f t="shared" si="20"/>
        <v>0</v>
      </c>
      <c r="BS29" s="3">
        <f t="shared" si="20"/>
        <v>0</v>
      </c>
      <c r="BT29" s="3">
        <f t="shared" si="20"/>
        <v>0</v>
      </c>
      <c r="BU29" s="3">
        <f t="shared" si="20"/>
        <v>0</v>
      </c>
      <c r="BV29" s="3">
        <f t="shared" si="20"/>
        <v>0</v>
      </c>
      <c r="BW29" s="3">
        <f t="shared" si="20"/>
        <v>0</v>
      </c>
      <c r="BX29" s="3">
        <f t="shared" si="20"/>
        <v>0</v>
      </c>
      <c r="BY29" s="3">
        <f t="shared" si="20"/>
        <v>0</v>
      </c>
      <c r="BZ29" s="3">
        <f t="shared" si="20"/>
        <v>0</v>
      </c>
      <c r="CA29" s="3">
        <f t="shared" si="20"/>
        <v>0</v>
      </c>
      <c r="CB29" s="3">
        <f t="shared" si="20"/>
        <v>0</v>
      </c>
      <c r="CC29" s="3">
        <f t="shared" si="20"/>
        <v>0</v>
      </c>
      <c r="CD29" s="3">
        <f t="shared" si="20"/>
        <v>0</v>
      </c>
      <c r="CE29" s="3">
        <f t="shared" si="20"/>
        <v>0</v>
      </c>
      <c r="CF29" s="3">
        <f t="shared" si="20"/>
        <v>0</v>
      </c>
      <c r="CG29" s="3">
        <f t="shared" si="20"/>
        <v>0</v>
      </c>
      <c r="CH29" s="12">
        <f t="shared" si="20"/>
        <v>0</v>
      </c>
    </row>
    <row r="30" spans="1:86" x14ac:dyDescent="0.25">
      <c r="A30" s="600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39862.177680000001</v>
      </c>
      <c r="E30" s="3">
        <f t="shared" si="21"/>
        <v>57059.167916487058</v>
      </c>
      <c r="F30" s="3">
        <f t="shared" si="21"/>
        <v>57059.167916487058</v>
      </c>
      <c r="G30" s="3">
        <f t="shared" si="21"/>
        <v>62540.374714380268</v>
      </c>
      <c r="H30" s="3">
        <f t="shared" si="21"/>
        <v>62540.374714380268</v>
      </c>
      <c r="I30" s="3">
        <f t="shared" si="21"/>
        <v>122136.32967939242</v>
      </c>
      <c r="J30" s="3">
        <f t="shared" si="21"/>
        <v>260726.76534320257</v>
      </c>
      <c r="K30" s="3">
        <f t="shared" si="21"/>
        <v>260726.76534320257</v>
      </c>
      <c r="L30" s="3">
        <f t="shared" si="21"/>
        <v>260726.76534320257</v>
      </c>
      <c r="M30" s="3">
        <f t="shared" si="21"/>
        <v>277327.39947328018</v>
      </c>
      <c r="N30" s="3">
        <f t="shared" si="21"/>
        <v>991037.88096461759</v>
      </c>
      <c r="O30" s="3">
        <f t="shared" si="21"/>
        <v>991037.88096461759</v>
      </c>
      <c r="P30" s="3">
        <f t="shared" si="21"/>
        <v>991037.88096461759</v>
      </c>
      <c r="Q30" s="3">
        <f t="shared" si="21"/>
        <v>991037.88096461759</v>
      </c>
      <c r="R30" s="3">
        <f t="shared" si="21"/>
        <v>991037.88096461759</v>
      </c>
      <c r="S30" s="3">
        <f t="shared" si="21"/>
        <v>991037.88096461759</v>
      </c>
      <c r="T30" s="3">
        <f t="shared" si="21"/>
        <v>991037.88096461759</v>
      </c>
      <c r="U30" s="3">
        <f t="shared" si="21"/>
        <v>991037.88096461759</v>
      </c>
      <c r="V30" s="3">
        <f t="shared" si="21"/>
        <v>991037.88096461759</v>
      </c>
      <c r="W30" s="3">
        <f t="shared" si="21"/>
        <v>991037.88096461759</v>
      </c>
      <c r="X30" s="3">
        <f t="shared" si="21"/>
        <v>991037.88096461759</v>
      </c>
      <c r="Y30" s="3">
        <f t="shared" si="21"/>
        <v>991037.88096461759</v>
      </c>
      <c r="Z30" s="3">
        <f t="shared" si="21"/>
        <v>991037.88096461759</v>
      </c>
      <c r="AA30" s="3">
        <f t="shared" si="21"/>
        <v>991037.88096461759</v>
      </c>
      <c r="AB30" s="3">
        <f t="shared" si="21"/>
        <v>991037.88096461759</v>
      </c>
      <c r="AC30" s="3">
        <f t="shared" si="21"/>
        <v>991037.88096461759</v>
      </c>
      <c r="AD30" s="3">
        <f t="shared" si="21"/>
        <v>991037.88096461759</v>
      </c>
      <c r="AE30" s="3">
        <f t="shared" si="21"/>
        <v>991037.88096461759</v>
      </c>
      <c r="AF30" s="3">
        <f t="shared" si="21"/>
        <v>991037.88096461759</v>
      </c>
      <c r="AG30" s="3">
        <f t="shared" si="21"/>
        <v>991037.88096461759</v>
      </c>
      <c r="AH30" s="3">
        <f t="shared" si="21"/>
        <v>991037.88096461759</v>
      </c>
      <c r="AI30" s="3">
        <f t="shared" si="21"/>
        <v>991037.88096461759</v>
      </c>
      <c r="AJ30" s="3">
        <f t="shared" si="21"/>
        <v>991037.88096461759</v>
      </c>
      <c r="AK30" s="3">
        <f t="shared" si="21"/>
        <v>991037.88096461759</v>
      </c>
      <c r="AL30" s="3">
        <f t="shared" si="21"/>
        <v>991037.88096461759</v>
      </c>
      <c r="AM30" s="3">
        <f t="shared" si="21"/>
        <v>991037.88096461759</v>
      </c>
      <c r="AN30" s="3">
        <f t="shared" si="21"/>
        <v>991037.88096461759</v>
      </c>
      <c r="AO30" s="3">
        <f t="shared" si="21"/>
        <v>991037.88096461759</v>
      </c>
      <c r="AP30" s="3">
        <f t="shared" si="21"/>
        <v>991037.88096461759</v>
      </c>
      <c r="AQ30" s="3">
        <f t="shared" si="21"/>
        <v>991037.88096461759</v>
      </c>
      <c r="AR30" s="3">
        <f t="shared" si="21"/>
        <v>991037.88096461759</v>
      </c>
      <c r="AS30" s="3">
        <f t="shared" si="21"/>
        <v>991037.88096461759</v>
      </c>
      <c r="AT30" s="3">
        <f t="shared" si="21"/>
        <v>991037.88096461759</v>
      </c>
      <c r="AU30" s="3">
        <f t="shared" si="21"/>
        <v>991037.88096461759</v>
      </c>
      <c r="AV30" s="3">
        <f t="shared" si="21"/>
        <v>991037.88096461759</v>
      </c>
      <c r="AW30" s="3">
        <f t="shared" si="21"/>
        <v>991037.88096461759</v>
      </c>
      <c r="AX30" s="3">
        <f t="shared" si="21"/>
        <v>991037.88096461759</v>
      </c>
      <c r="AY30" s="3">
        <f t="shared" si="21"/>
        <v>991037.88096461759</v>
      </c>
      <c r="AZ30" s="3">
        <f t="shared" si="21"/>
        <v>991037.88096461759</v>
      </c>
      <c r="BA30" s="3">
        <f t="shared" si="21"/>
        <v>991037.88096461759</v>
      </c>
      <c r="BB30" s="3">
        <f t="shared" si="21"/>
        <v>991037.88096461759</v>
      </c>
      <c r="BC30" s="3">
        <f t="shared" si="21"/>
        <v>991037.88096461759</v>
      </c>
      <c r="BD30" s="3">
        <f t="shared" si="21"/>
        <v>991037.88096461759</v>
      </c>
      <c r="BE30" s="3">
        <f t="shared" si="21"/>
        <v>991037.88096461759</v>
      </c>
      <c r="BF30" s="3">
        <f t="shared" si="21"/>
        <v>991037.88096461759</v>
      </c>
      <c r="BG30" s="3">
        <f t="shared" si="21"/>
        <v>991037.88096461759</v>
      </c>
      <c r="BH30" s="3">
        <f t="shared" si="21"/>
        <v>991037.88096461759</v>
      </c>
      <c r="BI30" s="3">
        <f t="shared" si="21"/>
        <v>991037.88096461759</v>
      </c>
      <c r="BJ30" s="3">
        <f t="shared" si="21"/>
        <v>991037.88096461759</v>
      </c>
      <c r="BK30" s="3">
        <f t="shared" si="21"/>
        <v>991037.88096461759</v>
      </c>
      <c r="BL30" s="3">
        <f t="shared" si="21"/>
        <v>991037.88096461759</v>
      </c>
      <c r="BM30" s="3">
        <f t="shared" si="21"/>
        <v>991037.88096461759</v>
      </c>
      <c r="BN30" s="3">
        <f t="shared" si="21"/>
        <v>991037.88096461759</v>
      </c>
      <c r="BO30" s="3">
        <f t="shared" si="21"/>
        <v>991037.88096461759</v>
      </c>
      <c r="BP30" s="3">
        <f t="shared" ref="BP30:CH30" si="22">IF(SUM($C$19:$N$19)=0,0,BO30+BP12)</f>
        <v>991037.88096461759</v>
      </c>
      <c r="BQ30" s="3">
        <f t="shared" si="22"/>
        <v>991037.88096461759</v>
      </c>
      <c r="BR30" s="3">
        <f t="shared" si="22"/>
        <v>991037.88096461759</v>
      </c>
      <c r="BS30" s="3">
        <f t="shared" si="22"/>
        <v>991037.88096461759</v>
      </c>
      <c r="BT30" s="3">
        <f t="shared" si="22"/>
        <v>991037.88096461759</v>
      </c>
      <c r="BU30" s="3">
        <f t="shared" si="22"/>
        <v>991037.88096461759</v>
      </c>
      <c r="BV30" s="3">
        <f t="shared" si="22"/>
        <v>991037.88096461759</v>
      </c>
      <c r="BW30" s="3">
        <f t="shared" si="22"/>
        <v>991037.88096461759</v>
      </c>
      <c r="BX30" s="3">
        <f t="shared" si="22"/>
        <v>991037.88096461759</v>
      </c>
      <c r="BY30" s="3">
        <f t="shared" si="22"/>
        <v>991037.88096461759</v>
      </c>
      <c r="BZ30" s="3">
        <f t="shared" si="22"/>
        <v>991037.88096461759</v>
      </c>
      <c r="CA30" s="3">
        <f t="shared" si="22"/>
        <v>991037.88096461759</v>
      </c>
      <c r="CB30" s="3">
        <f t="shared" si="22"/>
        <v>991037.88096461759</v>
      </c>
      <c r="CC30" s="3">
        <f t="shared" si="22"/>
        <v>991037.88096461759</v>
      </c>
      <c r="CD30" s="3">
        <f t="shared" si="22"/>
        <v>991037.88096461759</v>
      </c>
      <c r="CE30" s="3">
        <f t="shared" si="22"/>
        <v>991037.88096461759</v>
      </c>
      <c r="CF30" s="3">
        <f t="shared" si="22"/>
        <v>991037.88096461759</v>
      </c>
      <c r="CG30" s="3">
        <f t="shared" si="22"/>
        <v>991037.88096461759</v>
      </c>
      <c r="CH30" s="12">
        <f t="shared" si="22"/>
        <v>991037.88096461759</v>
      </c>
    </row>
    <row r="31" spans="1:86" x14ac:dyDescent="0.25">
      <c r="A31" s="600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0</v>
      </c>
      <c r="E31" s="3">
        <f t="shared" si="23"/>
        <v>0</v>
      </c>
      <c r="F31" s="3">
        <f t="shared" si="23"/>
        <v>0</v>
      </c>
      <c r="G31" s="3">
        <f t="shared" si="23"/>
        <v>0</v>
      </c>
      <c r="H31" s="3">
        <f t="shared" si="23"/>
        <v>0</v>
      </c>
      <c r="I31" s="3">
        <f t="shared" si="23"/>
        <v>0</v>
      </c>
      <c r="J31" s="3">
        <f t="shared" si="23"/>
        <v>0</v>
      </c>
      <c r="K31" s="3">
        <f t="shared" si="23"/>
        <v>0</v>
      </c>
      <c r="L31" s="3">
        <f t="shared" si="23"/>
        <v>0</v>
      </c>
      <c r="M31" s="3">
        <f t="shared" si="23"/>
        <v>0</v>
      </c>
      <c r="N31" s="3">
        <f t="shared" si="23"/>
        <v>0</v>
      </c>
      <c r="O31" s="3">
        <f t="shared" si="23"/>
        <v>0</v>
      </c>
      <c r="P31" s="3">
        <f t="shared" si="23"/>
        <v>0</v>
      </c>
      <c r="Q31" s="3">
        <f t="shared" si="23"/>
        <v>0</v>
      </c>
      <c r="R31" s="3">
        <f t="shared" si="23"/>
        <v>0</v>
      </c>
      <c r="S31" s="3">
        <f t="shared" si="23"/>
        <v>0</v>
      </c>
      <c r="T31" s="3">
        <f t="shared" si="23"/>
        <v>0</v>
      </c>
      <c r="U31" s="3">
        <f t="shared" si="23"/>
        <v>0</v>
      </c>
      <c r="V31" s="3">
        <f t="shared" si="23"/>
        <v>0</v>
      </c>
      <c r="W31" s="3">
        <f t="shared" si="23"/>
        <v>0</v>
      </c>
      <c r="X31" s="3">
        <f t="shared" si="23"/>
        <v>0</v>
      </c>
      <c r="Y31" s="3">
        <f t="shared" si="23"/>
        <v>0</v>
      </c>
      <c r="Z31" s="3">
        <f t="shared" si="23"/>
        <v>0</v>
      </c>
      <c r="AA31" s="3">
        <f t="shared" si="23"/>
        <v>0</v>
      </c>
      <c r="AB31" s="3">
        <f t="shared" si="23"/>
        <v>0</v>
      </c>
      <c r="AC31" s="3">
        <f t="shared" si="23"/>
        <v>0</v>
      </c>
      <c r="AD31" s="3">
        <f t="shared" si="23"/>
        <v>0</v>
      </c>
      <c r="AE31" s="3">
        <f t="shared" si="23"/>
        <v>0</v>
      </c>
      <c r="AF31" s="3">
        <f t="shared" si="23"/>
        <v>0</v>
      </c>
      <c r="AG31" s="3">
        <f t="shared" si="23"/>
        <v>0</v>
      </c>
      <c r="AH31" s="3">
        <f t="shared" si="23"/>
        <v>0</v>
      </c>
      <c r="AI31" s="3">
        <f t="shared" si="23"/>
        <v>0</v>
      </c>
      <c r="AJ31" s="3">
        <f t="shared" si="23"/>
        <v>0</v>
      </c>
      <c r="AK31" s="3">
        <f t="shared" si="23"/>
        <v>0</v>
      </c>
      <c r="AL31" s="3">
        <f t="shared" si="23"/>
        <v>0</v>
      </c>
      <c r="AM31" s="3">
        <f t="shared" si="23"/>
        <v>0</v>
      </c>
      <c r="AN31" s="3">
        <f t="shared" si="23"/>
        <v>0</v>
      </c>
      <c r="AO31" s="3">
        <f t="shared" si="23"/>
        <v>0</v>
      </c>
      <c r="AP31" s="3">
        <f t="shared" si="23"/>
        <v>0</v>
      </c>
      <c r="AQ31" s="3">
        <f t="shared" si="23"/>
        <v>0</v>
      </c>
      <c r="AR31" s="3">
        <f t="shared" si="23"/>
        <v>0</v>
      </c>
      <c r="AS31" s="3">
        <f t="shared" si="23"/>
        <v>0</v>
      </c>
      <c r="AT31" s="3">
        <f t="shared" si="23"/>
        <v>0</v>
      </c>
      <c r="AU31" s="3">
        <f t="shared" si="23"/>
        <v>0</v>
      </c>
      <c r="AV31" s="3">
        <f t="shared" si="23"/>
        <v>0</v>
      </c>
      <c r="AW31" s="3">
        <f t="shared" si="23"/>
        <v>0</v>
      </c>
      <c r="AX31" s="3">
        <f t="shared" si="23"/>
        <v>0</v>
      </c>
      <c r="AY31" s="3">
        <f t="shared" si="23"/>
        <v>0</v>
      </c>
      <c r="AZ31" s="3">
        <f t="shared" si="23"/>
        <v>0</v>
      </c>
      <c r="BA31" s="3">
        <f t="shared" si="23"/>
        <v>0</v>
      </c>
      <c r="BB31" s="3">
        <f t="shared" si="23"/>
        <v>0</v>
      </c>
      <c r="BC31" s="3">
        <f t="shared" si="23"/>
        <v>0</v>
      </c>
      <c r="BD31" s="3">
        <f t="shared" si="23"/>
        <v>0</v>
      </c>
      <c r="BE31" s="3">
        <f t="shared" si="23"/>
        <v>0</v>
      </c>
      <c r="BF31" s="3">
        <f t="shared" si="23"/>
        <v>0</v>
      </c>
      <c r="BG31" s="3">
        <f t="shared" si="23"/>
        <v>0</v>
      </c>
      <c r="BH31" s="3">
        <f t="shared" si="23"/>
        <v>0</v>
      </c>
      <c r="BI31" s="3">
        <f t="shared" si="23"/>
        <v>0</v>
      </c>
      <c r="BJ31" s="3">
        <f t="shared" si="23"/>
        <v>0</v>
      </c>
      <c r="BK31" s="3">
        <f t="shared" si="23"/>
        <v>0</v>
      </c>
      <c r="BL31" s="3">
        <f t="shared" si="23"/>
        <v>0</v>
      </c>
      <c r="BM31" s="3">
        <f t="shared" si="23"/>
        <v>0</v>
      </c>
      <c r="BN31" s="3">
        <f t="shared" si="23"/>
        <v>0</v>
      </c>
      <c r="BO31" s="3">
        <f t="shared" si="23"/>
        <v>0</v>
      </c>
      <c r="BP31" s="3">
        <f t="shared" ref="BP31:CH31" si="24">IF(SUM($C$19:$N$19)=0,0,BO31+BP13)</f>
        <v>0</v>
      </c>
      <c r="BQ31" s="3">
        <f t="shared" si="24"/>
        <v>0</v>
      </c>
      <c r="BR31" s="3">
        <f t="shared" si="24"/>
        <v>0</v>
      </c>
      <c r="BS31" s="3">
        <f t="shared" si="24"/>
        <v>0</v>
      </c>
      <c r="BT31" s="3">
        <f t="shared" si="24"/>
        <v>0</v>
      </c>
      <c r="BU31" s="3">
        <f t="shared" si="24"/>
        <v>0</v>
      </c>
      <c r="BV31" s="3">
        <f t="shared" si="24"/>
        <v>0</v>
      </c>
      <c r="BW31" s="3">
        <f t="shared" si="24"/>
        <v>0</v>
      </c>
      <c r="BX31" s="3">
        <f t="shared" si="24"/>
        <v>0</v>
      </c>
      <c r="BY31" s="3">
        <f t="shared" si="24"/>
        <v>0</v>
      </c>
      <c r="BZ31" s="3">
        <f t="shared" si="24"/>
        <v>0</v>
      </c>
      <c r="CA31" s="3">
        <f t="shared" si="24"/>
        <v>0</v>
      </c>
      <c r="CB31" s="3">
        <f t="shared" si="24"/>
        <v>0</v>
      </c>
      <c r="CC31" s="3">
        <f t="shared" si="24"/>
        <v>0</v>
      </c>
      <c r="CD31" s="3">
        <f t="shared" si="24"/>
        <v>0</v>
      </c>
      <c r="CE31" s="3">
        <f t="shared" si="24"/>
        <v>0</v>
      </c>
      <c r="CF31" s="3">
        <f t="shared" si="24"/>
        <v>0</v>
      </c>
      <c r="CG31" s="3">
        <f t="shared" si="24"/>
        <v>0</v>
      </c>
      <c r="CH31" s="12">
        <f t="shared" si="24"/>
        <v>0</v>
      </c>
    </row>
    <row r="32" spans="1:86" ht="15" customHeight="1" x14ac:dyDescent="0.25">
      <c r="A32" s="600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0</v>
      </c>
      <c r="F32" s="3">
        <f t="shared" si="25"/>
        <v>0</v>
      </c>
      <c r="G32" s="3">
        <f t="shared" si="25"/>
        <v>0</v>
      </c>
      <c r="H32" s="3">
        <f t="shared" si="25"/>
        <v>0</v>
      </c>
      <c r="I32" s="3">
        <f t="shared" si="25"/>
        <v>0</v>
      </c>
      <c r="J32" s="3">
        <f t="shared" si="25"/>
        <v>0</v>
      </c>
      <c r="K32" s="3">
        <f t="shared" si="25"/>
        <v>0</v>
      </c>
      <c r="L32" s="3">
        <f t="shared" si="25"/>
        <v>0</v>
      </c>
      <c r="M32" s="3">
        <f t="shared" si="25"/>
        <v>0</v>
      </c>
      <c r="N32" s="3">
        <f t="shared" si="25"/>
        <v>0</v>
      </c>
      <c r="O32" s="3">
        <f t="shared" si="25"/>
        <v>0</v>
      </c>
      <c r="P32" s="3">
        <f t="shared" si="25"/>
        <v>0</v>
      </c>
      <c r="Q32" s="3">
        <f t="shared" si="25"/>
        <v>0</v>
      </c>
      <c r="R32" s="3">
        <f t="shared" si="25"/>
        <v>0</v>
      </c>
      <c r="S32" s="3">
        <f t="shared" si="25"/>
        <v>0</v>
      </c>
      <c r="T32" s="3">
        <f t="shared" si="25"/>
        <v>0</v>
      </c>
      <c r="U32" s="3">
        <f t="shared" si="25"/>
        <v>0</v>
      </c>
      <c r="V32" s="3">
        <f t="shared" si="25"/>
        <v>0</v>
      </c>
      <c r="W32" s="3">
        <f t="shared" si="25"/>
        <v>0</v>
      </c>
      <c r="X32" s="3">
        <f t="shared" si="25"/>
        <v>0</v>
      </c>
      <c r="Y32" s="3">
        <f t="shared" si="25"/>
        <v>0</v>
      </c>
      <c r="Z32" s="3">
        <f t="shared" si="25"/>
        <v>0</v>
      </c>
      <c r="AA32" s="3">
        <f t="shared" si="25"/>
        <v>0</v>
      </c>
      <c r="AB32" s="3">
        <f t="shared" si="25"/>
        <v>0</v>
      </c>
      <c r="AC32" s="3">
        <f t="shared" si="25"/>
        <v>0</v>
      </c>
      <c r="AD32" s="3">
        <f t="shared" si="25"/>
        <v>0</v>
      </c>
      <c r="AE32" s="3">
        <f t="shared" si="25"/>
        <v>0</v>
      </c>
      <c r="AF32" s="3">
        <f t="shared" si="25"/>
        <v>0</v>
      </c>
      <c r="AG32" s="3">
        <f t="shared" si="25"/>
        <v>0</v>
      </c>
      <c r="AH32" s="3">
        <f t="shared" si="25"/>
        <v>0</v>
      </c>
      <c r="AI32" s="3">
        <f t="shared" si="25"/>
        <v>0</v>
      </c>
      <c r="AJ32" s="3">
        <f t="shared" si="25"/>
        <v>0</v>
      </c>
      <c r="AK32" s="3">
        <f t="shared" si="25"/>
        <v>0</v>
      </c>
      <c r="AL32" s="3">
        <f t="shared" si="25"/>
        <v>0</v>
      </c>
      <c r="AM32" s="3">
        <f t="shared" si="25"/>
        <v>0</v>
      </c>
      <c r="AN32" s="3">
        <f t="shared" si="25"/>
        <v>0</v>
      </c>
      <c r="AO32" s="3">
        <f t="shared" si="25"/>
        <v>0</v>
      </c>
      <c r="AP32" s="3">
        <f t="shared" si="25"/>
        <v>0</v>
      </c>
      <c r="AQ32" s="3">
        <f t="shared" si="25"/>
        <v>0</v>
      </c>
      <c r="AR32" s="3">
        <f t="shared" si="25"/>
        <v>0</v>
      </c>
      <c r="AS32" s="3">
        <f t="shared" si="25"/>
        <v>0</v>
      </c>
      <c r="AT32" s="3">
        <f t="shared" si="25"/>
        <v>0</v>
      </c>
      <c r="AU32" s="3">
        <f t="shared" si="25"/>
        <v>0</v>
      </c>
      <c r="AV32" s="3">
        <f t="shared" si="25"/>
        <v>0</v>
      </c>
      <c r="AW32" s="3">
        <f t="shared" si="25"/>
        <v>0</v>
      </c>
      <c r="AX32" s="3">
        <f t="shared" si="25"/>
        <v>0</v>
      </c>
      <c r="AY32" s="3">
        <f t="shared" si="25"/>
        <v>0</v>
      </c>
      <c r="AZ32" s="3">
        <f t="shared" si="25"/>
        <v>0</v>
      </c>
      <c r="BA32" s="3">
        <f t="shared" si="25"/>
        <v>0</v>
      </c>
      <c r="BB32" s="3">
        <f t="shared" si="25"/>
        <v>0</v>
      </c>
      <c r="BC32" s="3">
        <f t="shared" si="25"/>
        <v>0</v>
      </c>
      <c r="BD32" s="3">
        <f t="shared" si="25"/>
        <v>0</v>
      </c>
      <c r="BE32" s="3">
        <f t="shared" si="25"/>
        <v>0</v>
      </c>
      <c r="BF32" s="3">
        <f t="shared" si="25"/>
        <v>0</v>
      </c>
      <c r="BG32" s="3">
        <f t="shared" si="25"/>
        <v>0</v>
      </c>
      <c r="BH32" s="3">
        <f t="shared" si="25"/>
        <v>0</v>
      </c>
      <c r="BI32" s="3">
        <f t="shared" si="25"/>
        <v>0</v>
      </c>
      <c r="BJ32" s="3">
        <f t="shared" si="25"/>
        <v>0</v>
      </c>
      <c r="BK32" s="3">
        <f t="shared" si="25"/>
        <v>0</v>
      </c>
      <c r="BL32" s="3">
        <f t="shared" si="25"/>
        <v>0</v>
      </c>
      <c r="BM32" s="3">
        <f t="shared" si="25"/>
        <v>0</v>
      </c>
      <c r="BN32" s="3">
        <f t="shared" si="25"/>
        <v>0</v>
      </c>
      <c r="BO32" s="3">
        <f t="shared" si="25"/>
        <v>0</v>
      </c>
      <c r="BP32" s="3">
        <f t="shared" ref="BP32:CH32" si="26">IF(SUM($C$19:$N$19)=0,0,BO32+BP14)</f>
        <v>0</v>
      </c>
      <c r="BQ32" s="3">
        <f t="shared" si="26"/>
        <v>0</v>
      </c>
      <c r="BR32" s="3">
        <f t="shared" si="26"/>
        <v>0</v>
      </c>
      <c r="BS32" s="3">
        <f t="shared" si="26"/>
        <v>0</v>
      </c>
      <c r="BT32" s="3">
        <f t="shared" si="26"/>
        <v>0</v>
      </c>
      <c r="BU32" s="3">
        <f t="shared" si="26"/>
        <v>0</v>
      </c>
      <c r="BV32" s="3">
        <f t="shared" si="26"/>
        <v>0</v>
      </c>
      <c r="BW32" s="3">
        <f t="shared" si="26"/>
        <v>0</v>
      </c>
      <c r="BX32" s="3">
        <f t="shared" si="26"/>
        <v>0</v>
      </c>
      <c r="BY32" s="3">
        <f t="shared" si="26"/>
        <v>0</v>
      </c>
      <c r="BZ32" s="3">
        <f t="shared" si="26"/>
        <v>0</v>
      </c>
      <c r="CA32" s="3">
        <f t="shared" si="26"/>
        <v>0</v>
      </c>
      <c r="CB32" s="3">
        <f t="shared" si="26"/>
        <v>0</v>
      </c>
      <c r="CC32" s="3">
        <f t="shared" si="26"/>
        <v>0</v>
      </c>
      <c r="CD32" s="3">
        <f t="shared" si="26"/>
        <v>0</v>
      </c>
      <c r="CE32" s="3">
        <f t="shared" si="26"/>
        <v>0</v>
      </c>
      <c r="CF32" s="3">
        <f t="shared" si="26"/>
        <v>0</v>
      </c>
      <c r="CG32" s="3">
        <f t="shared" si="26"/>
        <v>0</v>
      </c>
      <c r="CH32" s="12">
        <f t="shared" si="26"/>
        <v>0</v>
      </c>
    </row>
    <row r="33" spans="1:86" x14ac:dyDescent="0.25">
      <c r="A33" s="600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0</v>
      </c>
      <c r="K33" s="3">
        <f t="shared" si="27"/>
        <v>0</v>
      </c>
      <c r="L33" s="3">
        <f t="shared" si="27"/>
        <v>0</v>
      </c>
      <c r="M33" s="3">
        <f t="shared" si="27"/>
        <v>0</v>
      </c>
      <c r="N33" s="3">
        <f t="shared" si="27"/>
        <v>0</v>
      </c>
      <c r="O33" s="3">
        <f t="shared" si="27"/>
        <v>0</v>
      </c>
      <c r="P33" s="3">
        <f t="shared" si="27"/>
        <v>0</v>
      </c>
      <c r="Q33" s="3">
        <f t="shared" si="27"/>
        <v>0</v>
      </c>
      <c r="R33" s="3">
        <f t="shared" si="27"/>
        <v>0</v>
      </c>
      <c r="S33" s="3">
        <f t="shared" si="27"/>
        <v>0</v>
      </c>
      <c r="T33" s="3">
        <f t="shared" si="27"/>
        <v>0</v>
      </c>
      <c r="U33" s="3">
        <f t="shared" si="27"/>
        <v>0</v>
      </c>
      <c r="V33" s="3">
        <f t="shared" si="27"/>
        <v>0</v>
      </c>
      <c r="W33" s="3">
        <f t="shared" si="27"/>
        <v>0</v>
      </c>
      <c r="X33" s="3">
        <f t="shared" si="27"/>
        <v>0</v>
      </c>
      <c r="Y33" s="3">
        <f t="shared" si="27"/>
        <v>0</v>
      </c>
      <c r="Z33" s="3">
        <f t="shared" si="27"/>
        <v>0</v>
      </c>
      <c r="AA33" s="3">
        <f t="shared" si="27"/>
        <v>0</v>
      </c>
      <c r="AB33" s="3">
        <f t="shared" si="27"/>
        <v>0</v>
      </c>
      <c r="AC33" s="3">
        <f t="shared" si="27"/>
        <v>0</v>
      </c>
      <c r="AD33" s="3">
        <f t="shared" si="27"/>
        <v>0</v>
      </c>
      <c r="AE33" s="3">
        <f t="shared" si="27"/>
        <v>0</v>
      </c>
      <c r="AF33" s="3">
        <f t="shared" si="27"/>
        <v>0</v>
      </c>
      <c r="AG33" s="3">
        <f t="shared" si="27"/>
        <v>0</v>
      </c>
      <c r="AH33" s="3">
        <f t="shared" si="27"/>
        <v>0</v>
      </c>
      <c r="AI33" s="3">
        <f t="shared" si="27"/>
        <v>0</v>
      </c>
      <c r="AJ33" s="3">
        <f t="shared" si="27"/>
        <v>0</v>
      </c>
      <c r="AK33" s="3">
        <f t="shared" si="27"/>
        <v>0</v>
      </c>
      <c r="AL33" s="3">
        <f t="shared" si="27"/>
        <v>0</v>
      </c>
      <c r="AM33" s="3">
        <f t="shared" si="27"/>
        <v>0</v>
      </c>
      <c r="AN33" s="3">
        <f t="shared" si="27"/>
        <v>0</v>
      </c>
      <c r="AO33" s="3">
        <f t="shared" si="27"/>
        <v>0</v>
      </c>
      <c r="AP33" s="3">
        <f t="shared" si="27"/>
        <v>0</v>
      </c>
      <c r="AQ33" s="3">
        <f t="shared" si="27"/>
        <v>0</v>
      </c>
      <c r="AR33" s="3">
        <f t="shared" si="27"/>
        <v>0</v>
      </c>
      <c r="AS33" s="3">
        <f t="shared" si="27"/>
        <v>0</v>
      </c>
      <c r="AT33" s="3">
        <f t="shared" si="27"/>
        <v>0</v>
      </c>
      <c r="AU33" s="3">
        <f t="shared" si="27"/>
        <v>0</v>
      </c>
      <c r="AV33" s="3">
        <f t="shared" si="27"/>
        <v>0</v>
      </c>
      <c r="AW33" s="3">
        <f t="shared" si="27"/>
        <v>0</v>
      </c>
      <c r="AX33" s="3">
        <f t="shared" si="27"/>
        <v>0</v>
      </c>
      <c r="AY33" s="3">
        <f t="shared" si="27"/>
        <v>0</v>
      </c>
      <c r="AZ33" s="3">
        <f t="shared" si="27"/>
        <v>0</v>
      </c>
      <c r="BA33" s="3">
        <f t="shared" si="27"/>
        <v>0</v>
      </c>
      <c r="BB33" s="3">
        <f t="shared" si="27"/>
        <v>0</v>
      </c>
      <c r="BC33" s="3">
        <f t="shared" si="27"/>
        <v>0</v>
      </c>
      <c r="BD33" s="3">
        <f t="shared" si="27"/>
        <v>0</v>
      </c>
      <c r="BE33" s="3">
        <f t="shared" si="27"/>
        <v>0</v>
      </c>
      <c r="BF33" s="3">
        <f t="shared" si="27"/>
        <v>0</v>
      </c>
      <c r="BG33" s="3">
        <f t="shared" si="27"/>
        <v>0</v>
      </c>
      <c r="BH33" s="3">
        <f t="shared" si="27"/>
        <v>0</v>
      </c>
      <c r="BI33" s="3">
        <f t="shared" si="27"/>
        <v>0</v>
      </c>
      <c r="BJ33" s="3">
        <f t="shared" si="27"/>
        <v>0</v>
      </c>
      <c r="BK33" s="3">
        <f t="shared" si="27"/>
        <v>0</v>
      </c>
      <c r="BL33" s="3">
        <f t="shared" si="27"/>
        <v>0</v>
      </c>
      <c r="BM33" s="3">
        <f t="shared" si="27"/>
        <v>0</v>
      </c>
      <c r="BN33" s="3">
        <f t="shared" si="27"/>
        <v>0</v>
      </c>
      <c r="BO33" s="3">
        <f t="shared" si="27"/>
        <v>0</v>
      </c>
      <c r="BP33" s="3">
        <f t="shared" ref="BP33:CH33" si="28">IF(SUM($C$19:$N$19)=0,0,BO33+BP15)</f>
        <v>0</v>
      </c>
      <c r="BQ33" s="3">
        <f t="shared" si="28"/>
        <v>0</v>
      </c>
      <c r="BR33" s="3">
        <f t="shared" si="28"/>
        <v>0</v>
      </c>
      <c r="BS33" s="3">
        <f t="shared" si="28"/>
        <v>0</v>
      </c>
      <c r="BT33" s="3">
        <f t="shared" si="28"/>
        <v>0</v>
      </c>
      <c r="BU33" s="3">
        <f t="shared" si="28"/>
        <v>0</v>
      </c>
      <c r="BV33" s="3">
        <f t="shared" si="28"/>
        <v>0</v>
      </c>
      <c r="BW33" s="3">
        <f t="shared" si="28"/>
        <v>0</v>
      </c>
      <c r="BX33" s="3">
        <f t="shared" si="28"/>
        <v>0</v>
      </c>
      <c r="BY33" s="3">
        <f t="shared" si="28"/>
        <v>0</v>
      </c>
      <c r="BZ33" s="3">
        <f t="shared" si="28"/>
        <v>0</v>
      </c>
      <c r="CA33" s="3">
        <f t="shared" si="28"/>
        <v>0</v>
      </c>
      <c r="CB33" s="3">
        <f t="shared" si="28"/>
        <v>0</v>
      </c>
      <c r="CC33" s="3">
        <f t="shared" si="28"/>
        <v>0</v>
      </c>
      <c r="CD33" s="3">
        <f t="shared" si="28"/>
        <v>0</v>
      </c>
      <c r="CE33" s="3">
        <f t="shared" si="28"/>
        <v>0</v>
      </c>
      <c r="CF33" s="3">
        <f t="shared" si="28"/>
        <v>0</v>
      </c>
      <c r="CG33" s="3">
        <f t="shared" si="28"/>
        <v>0</v>
      </c>
      <c r="CH33" s="12">
        <f t="shared" si="28"/>
        <v>0</v>
      </c>
    </row>
    <row r="34" spans="1:86" x14ac:dyDescent="0.25">
      <c r="A34" s="600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0</v>
      </c>
      <c r="E34" s="3">
        <f t="shared" si="29"/>
        <v>0</v>
      </c>
      <c r="F34" s="3">
        <f t="shared" si="29"/>
        <v>0</v>
      </c>
      <c r="G34" s="3">
        <f t="shared" si="29"/>
        <v>0</v>
      </c>
      <c r="H34" s="3">
        <f t="shared" si="29"/>
        <v>0</v>
      </c>
      <c r="I34" s="3">
        <f t="shared" si="29"/>
        <v>0</v>
      </c>
      <c r="J34" s="3">
        <f t="shared" si="29"/>
        <v>0</v>
      </c>
      <c r="K34" s="3">
        <f t="shared" si="29"/>
        <v>0</v>
      </c>
      <c r="L34" s="3">
        <f t="shared" si="29"/>
        <v>0</v>
      </c>
      <c r="M34" s="3">
        <f t="shared" si="29"/>
        <v>0</v>
      </c>
      <c r="N34" s="3">
        <f t="shared" si="29"/>
        <v>0</v>
      </c>
      <c r="O34" s="3">
        <f t="shared" si="29"/>
        <v>0</v>
      </c>
      <c r="P34" s="3">
        <f t="shared" si="29"/>
        <v>0</v>
      </c>
      <c r="Q34" s="3">
        <f t="shared" si="29"/>
        <v>0</v>
      </c>
      <c r="R34" s="3">
        <f t="shared" si="29"/>
        <v>0</v>
      </c>
      <c r="S34" s="3">
        <f t="shared" si="29"/>
        <v>0</v>
      </c>
      <c r="T34" s="3">
        <f t="shared" si="29"/>
        <v>0</v>
      </c>
      <c r="U34" s="3">
        <f t="shared" si="29"/>
        <v>0</v>
      </c>
      <c r="V34" s="3">
        <f t="shared" si="29"/>
        <v>0</v>
      </c>
      <c r="W34" s="3">
        <f t="shared" si="29"/>
        <v>0</v>
      </c>
      <c r="X34" s="3">
        <f t="shared" si="29"/>
        <v>0</v>
      </c>
      <c r="Y34" s="3">
        <f t="shared" si="29"/>
        <v>0</v>
      </c>
      <c r="Z34" s="3">
        <f t="shared" si="29"/>
        <v>0</v>
      </c>
      <c r="AA34" s="3">
        <f t="shared" si="29"/>
        <v>0</v>
      </c>
      <c r="AB34" s="3">
        <f t="shared" si="29"/>
        <v>0</v>
      </c>
      <c r="AC34" s="3">
        <f t="shared" si="29"/>
        <v>0</v>
      </c>
      <c r="AD34" s="3">
        <f t="shared" si="29"/>
        <v>0</v>
      </c>
      <c r="AE34" s="3">
        <f t="shared" si="29"/>
        <v>0</v>
      </c>
      <c r="AF34" s="3">
        <f t="shared" si="29"/>
        <v>0</v>
      </c>
      <c r="AG34" s="3">
        <f t="shared" si="29"/>
        <v>0</v>
      </c>
      <c r="AH34" s="3">
        <f t="shared" si="29"/>
        <v>0</v>
      </c>
      <c r="AI34" s="3">
        <f t="shared" si="29"/>
        <v>0</v>
      </c>
      <c r="AJ34" s="3">
        <f t="shared" si="29"/>
        <v>0</v>
      </c>
      <c r="AK34" s="3">
        <f t="shared" si="29"/>
        <v>0</v>
      </c>
      <c r="AL34" s="3">
        <f t="shared" si="29"/>
        <v>0</v>
      </c>
      <c r="AM34" s="3">
        <f t="shared" si="29"/>
        <v>0</v>
      </c>
      <c r="AN34" s="3">
        <f t="shared" si="29"/>
        <v>0</v>
      </c>
      <c r="AO34" s="3">
        <f t="shared" si="29"/>
        <v>0</v>
      </c>
      <c r="AP34" s="3">
        <f t="shared" si="29"/>
        <v>0</v>
      </c>
      <c r="AQ34" s="3">
        <f t="shared" si="29"/>
        <v>0</v>
      </c>
      <c r="AR34" s="3">
        <f t="shared" si="29"/>
        <v>0</v>
      </c>
      <c r="AS34" s="3">
        <f t="shared" si="29"/>
        <v>0</v>
      </c>
      <c r="AT34" s="3">
        <f t="shared" si="29"/>
        <v>0</v>
      </c>
      <c r="AU34" s="3">
        <f t="shared" si="29"/>
        <v>0</v>
      </c>
      <c r="AV34" s="3">
        <f t="shared" si="29"/>
        <v>0</v>
      </c>
      <c r="AW34" s="3">
        <f t="shared" si="29"/>
        <v>0</v>
      </c>
      <c r="AX34" s="3">
        <f t="shared" si="29"/>
        <v>0</v>
      </c>
      <c r="AY34" s="3">
        <f t="shared" si="29"/>
        <v>0</v>
      </c>
      <c r="AZ34" s="3">
        <f t="shared" si="29"/>
        <v>0</v>
      </c>
      <c r="BA34" s="3">
        <f t="shared" si="29"/>
        <v>0</v>
      </c>
      <c r="BB34" s="3">
        <f t="shared" si="29"/>
        <v>0</v>
      </c>
      <c r="BC34" s="3">
        <f t="shared" si="29"/>
        <v>0</v>
      </c>
      <c r="BD34" s="3">
        <f t="shared" si="29"/>
        <v>0</v>
      </c>
      <c r="BE34" s="3">
        <f t="shared" si="29"/>
        <v>0</v>
      </c>
      <c r="BF34" s="3">
        <f t="shared" si="29"/>
        <v>0</v>
      </c>
      <c r="BG34" s="3">
        <f t="shared" si="29"/>
        <v>0</v>
      </c>
      <c r="BH34" s="3">
        <f t="shared" si="29"/>
        <v>0</v>
      </c>
      <c r="BI34" s="3">
        <f t="shared" si="29"/>
        <v>0</v>
      </c>
      <c r="BJ34" s="3">
        <f t="shared" si="29"/>
        <v>0</v>
      </c>
      <c r="BK34" s="3">
        <f t="shared" si="29"/>
        <v>0</v>
      </c>
      <c r="BL34" s="3">
        <f t="shared" si="29"/>
        <v>0</v>
      </c>
      <c r="BM34" s="3">
        <f t="shared" si="29"/>
        <v>0</v>
      </c>
      <c r="BN34" s="3">
        <f t="shared" si="29"/>
        <v>0</v>
      </c>
      <c r="BO34" s="3">
        <f t="shared" si="29"/>
        <v>0</v>
      </c>
      <c r="BP34" s="3">
        <f t="shared" ref="BP34:CH34" si="30">IF(SUM($C$19:$N$19)=0,0,BO34+BP16)</f>
        <v>0</v>
      </c>
      <c r="BQ34" s="3">
        <f t="shared" si="30"/>
        <v>0</v>
      </c>
      <c r="BR34" s="3">
        <f t="shared" si="30"/>
        <v>0</v>
      </c>
      <c r="BS34" s="3">
        <f t="shared" si="30"/>
        <v>0</v>
      </c>
      <c r="BT34" s="3">
        <f t="shared" si="30"/>
        <v>0</v>
      </c>
      <c r="BU34" s="3">
        <f t="shared" si="30"/>
        <v>0</v>
      </c>
      <c r="BV34" s="3">
        <f t="shared" si="30"/>
        <v>0</v>
      </c>
      <c r="BW34" s="3">
        <f t="shared" si="30"/>
        <v>0</v>
      </c>
      <c r="BX34" s="3">
        <f t="shared" si="30"/>
        <v>0</v>
      </c>
      <c r="BY34" s="3">
        <f t="shared" si="30"/>
        <v>0</v>
      </c>
      <c r="BZ34" s="3">
        <f t="shared" si="30"/>
        <v>0</v>
      </c>
      <c r="CA34" s="3">
        <f t="shared" si="30"/>
        <v>0</v>
      </c>
      <c r="CB34" s="3">
        <f t="shared" si="30"/>
        <v>0</v>
      </c>
      <c r="CC34" s="3">
        <f t="shared" si="30"/>
        <v>0</v>
      </c>
      <c r="CD34" s="3">
        <f t="shared" si="30"/>
        <v>0</v>
      </c>
      <c r="CE34" s="3">
        <f t="shared" si="30"/>
        <v>0</v>
      </c>
      <c r="CF34" s="3">
        <f t="shared" si="30"/>
        <v>0</v>
      </c>
      <c r="CG34" s="3">
        <f t="shared" si="30"/>
        <v>0</v>
      </c>
      <c r="CH34" s="12">
        <f t="shared" si="30"/>
        <v>0</v>
      </c>
    </row>
    <row r="35" spans="1:86" x14ac:dyDescent="0.25">
      <c r="A35" s="600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0</v>
      </c>
      <c r="L35" s="3">
        <f t="shared" si="31"/>
        <v>0</v>
      </c>
      <c r="M35" s="3">
        <f t="shared" si="31"/>
        <v>0</v>
      </c>
      <c r="N35" s="3">
        <f t="shared" si="31"/>
        <v>0</v>
      </c>
      <c r="O35" s="3">
        <f t="shared" si="31"/>
        <v>0</v>
      </c>
      <c r="P35" s="3">
        <f t="shared" si="31"/>
        <v>0</v>
      </c>
      <c r="Q35" s="3">
        <f t="shared" si="31"/>
        <v>0</v>
      </c>
      <c r="R35" s="3">
        <f t="shared" si="31"/>
        <v>0</v>
      </c>
      <c r="S35" s="3">
        <f t="shared" si="31"/>
        <v>0</v>
      </c>
      <c r="T35" s="3">
        <f t="shared" si="31"/>
        <v>0</v>
      </c>
      <c r="U35" s="3">
        <f t="shared" si="31"/>
        <v>0</v>
      </c>
      <c r="V35" s="3">
        <f t="shared" si="31"/>
        <v>0</v>
      </c>
      <c r="W35" s="3">
        <f t="shared" si="31"/>
        <v>0</v>
      </c>
      <c r="X35" s="3">
        <f t="shared" si="31"/>
        <v>0</v>
      </c>
      <c r="Y35" s="3">
        <f t="shared" si="31"/>
        <v>0</v>
      </c>
      <c r="Z35" s="3">
        <f t="shared" si="31"/>
        <v>0</v>
      </c>
      <c r="AA35" s="3">
        <f t="shared" si="31"/>
        <v>0</v>
      </c>
      <c r="AB35" s="3">
        <f t="shared" si="31"/>
        <v>0</v>
      </c>
      <c r="AC35" s="3">
        <f t="shared" si="31"/>
        <v>0</v>
      </c>
      <c r="AD35" s="3">
        <f t="shared" si="31"/>
        <v>0</v>
      </c>
      <c r="AE35" s="3">
        <f t="shared" si="31"/>
        <v>0</v>
      </c>
      <c r="AF35" s="3">
        <f t="shared" si="31"/>
        <v>0</v>
      </c>
      <c r="AG35" s="3">
        <f t="shared" si="31"/>
        <v>0</v>
      </c>
      <c r="AH35" s="3">
        <f t="shared" si="31"/>
        <v>0</v>
      </c>
      <c r="AI35" s="3">
        <f t="shared" si="31"/>
        <v>0</v>
      </c>
      <c r="AJ35" s="3">
        <f t="shared" si="31"/>
        <v>0</v>
      </c>
      <c r="AK35" s="3">
        <f t="shared" si="31"/>
        <v>0</v>
      </c>
      <c r="AL35" s="3">
        <f t="shared" si="31"/>
        <v>0</v>
      </c>
      <c r="AM35" s="3">
        <f t="shared" si="31"/>
        <v>0</v>
      </c>
      <c r="AN35" s="3">
        <f t="shared" si="31"/>
        <v>0</v>
      </c>
      <c r="AO35" s="3">
        <f t="shared" si="31"/>
        <v>0</v>
      </c>
      <c r="AP35" s="3">
        <f t="shared" si="31"/>
        <v>0</v>
      </c>
      <c r="AQ35" s="3">
        <f t="shared" si="31"/>
        <v>0</v>
      </c>
      <c r="AR35" s="3">
        <f t="shared" si="31"/>
        <v>0</v>
      </c>
      <c r="AS35" s="3">
        <f t="shared" si="31"/>
        <v>0</v>
      </c>
      <c r="AT35" s="3">
        <f t="shared" si="31"/>
        <v>0</v>
      </c>
      <c r="AU35" s="3">
        <f t="shared" si="31"/>
        <v>0</v>
      </c>
      <c r="AV35" s="3">
        <f t="shared" si="31"/>
        <v>0</v>
      </c>
      <c r="AW35" s="3">
        <f t="shared" si="31"/>
        <v>0</v>
      </c>
      <c r="AX35" s="3">
        <f t="shared" si="31"/>
        <v>0</v>
      </c>
      <c r="AY35" s="3">
        <f t="shared" si="31"/>
        <v>0</v>
      </c>
      <c r="AZ35" s="3">
        <f t="shared" si="31"/>
        <v>0</v>
      </c>
      <c r="BA35" s="3">
        <f t="shared" si="31"/>
        <v>0</v>
      </c>
      <c r="BB35" s="3">
        <f t="shared" si="31"/>
        <v>0</v>
      </c>
      <c r="BC35" s="3">
        <f t="shared" si="31"/>
        <v>0</v>
      </c>
      <c r="BD35" s="3">
        <f t="shared" si="31"/>
        <v>0</v>
      </c>
      <c r="BE35" s="3">
        <f t="shared" si="31"/>
        <v>0</v>
      </c>
      <c r="BF35" s="3">
        <f t="shared" si="31"/>
        <v>0</v>
      </c>
      <c r="BG35" s="3">
        <f t="shared" si="31"/>
        <v>0</v>
      </c>
      <c r="BH35" s="3">
        <f t="shared" si="31"/>
        <v>0</v>
      </c>
      <c r="BI35" s="3">
        <f t="shared" si="31"/>
        <v>0</v>
      </c>
      <c r="BJ35" s="3">
        <f t="shared" si="31"/>
        <v>0</v>
      </c>
      <c r="BK35" s="3">
        <f t="shared" si="31"/>
        <v>0</v>
      </c>
      <c r="BL35" s="3">
        <f t="shared" si="31"/>
        <v>0</v>
      </c>
      <c r="BM35" s="3">
        <f t="shared" si="31"/>
        <v>0</v>
      </c>
      <c r="BN35" s="3">
        <f t="shared" si="31"/>
        <v>0</v>
      </c>
      <c r="BO35" s="3">
        <f t="shared" si="31"/>
        <v>0</v>
      </c>
      <c r="BP35" s="3">
        <f t="shared" ref="BP35:CH35" si="32">IF(SUM($C$19:$N$19)=0,0,BO35+BP17)</f>
        <v>0</v>
      </c>
      <c r="BQ35" s="3">
        <f t="shared" si="32"/>
        <v>0</v>
      </c>
      <c r="BR35" s="3">
        <f t="shared" si="32"/>
        <v>0</v>
      </c>
      <c r="BS35" s="3">
        <f t="shared" si="32"/>
        <v>0</v>
      </c>
      <c r="BT35" s="3">
        <f t="shared" si="32"/>
        <v>0</v>
      </c>
      <c r="BU35" s="3">
        <f t="shared" si="32"/>
        <v>0</v>
      </c>
      <c r="BV35" s="3">
        <f t="shared" si="32"/>
        <v>0</v>
      </c>
      <c r="BW35" s="3">
        <f t="shared" si="32"/>
        <v>0</v>
      </c>
      <c r="BX35" s="3">
        <f t="shared" si="32"/>
        <v>0</v>
      </c>
      <c r="BY35" s="3">
        <f t="shared" si="32"/>
        <v>0</v>
      </c>
      <c r="BZ35" s="3">
        <f t="shared" si="32"/>
        <v>0</v>
      </c>
      <c r="CA35" s="3">
        <f t="shared" si="32"/>
        <v>0</v>
      </c>
      <c r="CB35" s="3">
        <f t="shared" si="32"/>
        <v>0</v>
      </c>
      <c r="CC35" s="3">
        <f t="shared" si="32"/>
        <v>0</v>
      </c>
      <c r="CD35" s="3">
        <f t="shared" si="32"/>
        <v>0</v>
      </c>
      <c r="CE35" s="3">
        <f t="shared" si="32"/>
        <v>0</v>
      </c>
      <c r="CF35" s="3">
        <f t="shared" si="32"/>
        <v>0</v>
      </c>
      <c r="CG35" s="3">
        <f t="shared" si="32"/>
        <v>0</v>
      </c>
      <c r="CH35" s="12">
        <f t="shared" si="32"/>
        <v>0</v>
      </c>
    </row>
    <row r="36" spans="1:86" ht="15" customHeight="1" x14ac:dyDescent="0.25">
      <c r="A36" s="600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209" t="str">
        <f t="shared" si="6"/>
        <v>Monthly kWh</v>
      </c>
      <c r="C37" s="264">
        <f>SUM(C23:C36)</f>
        <v>0</v>
      </c>
      <c r="D37" s="264">
        <f t="shared" ref="D37:BO37" si="33">SUM(D23:D36)</f>
        <v>39862.177680000001</v>
      </c>
      <c r="E37" s="264">
        <f t="shared" si="33"/>
        <v>57059.167916487058</v>
      </c>
      <c r="F37" s="264">
        <f t="shared" si="33"/>
        <v>57059.167916487058</v>
      </c>
      <c r="G37" s="264">
        <f t="shared" si="33"/>
        <v>62540.374714380268</v>
      </c>
      <c r="H37" s="264">
        <f t="shared" si="33"/>
        <v>62540.374714380268</v>
      </c>
      <c r="I37" s="264">
        <f t="shared" si="33"/>
        <v>122136.32967939242</v>
      </c>
      <c r="J37" s="264">
        <f t="shared" si="33"/>
        <v>260726.76534320257</v>
      </c>
      <c r="K37" s="264">
        <f t="shared" si="33"/>
        <v>260726.76534320257</v>
      </c>
      <c r="L37" s="264">
        <f t="shared" si="33"/>
        <v>367434.07154396956</v>
      </c>
      <c r="M37" s="264">
        <f t="shared" si="33"/>
        <v>384034.70567404712</v>
      </c>
      <c r="N37" s="264">
        <f t="shared" si="33"/>
        <v>2145914.3266782165</v>
      </c>
      <c r="O37" s="264">
        <f t="shared" si="33"/>
        <v>2145914.3266782165</v>
      </c>
      <c r="P37" s="264">
        <f t="shared" si="33"/>
        <v>2145914.3266782165</v>
      </c>
      <c r="Q37" s="264">
        <f t="shared" si="33"/>
        <v>2145914.3266782165</v>
      </c>
      <c r="R37" s="264">
        <f t="shared" si="33"/>
        <v>2145914.3266782165</v>
      </c>
      <c r="S37" s="264">
        <f t="shared" si="33"/>
        <v>2145914.3266782165</v>
      </c>
      <c r="T37" s="264">
        <f t="shared" si="33"/>
        <v>2145914.3266782165</v>
      </c>
      <c r="U37" s="264">
        <f t="shared" si="33"/>
        <v>2145914.3266782165</v>
      </c>
      <c r="V37" s="264">
        <f t="shared" si="33"/>
        <v>2145914.3266782165</v>
      </c>
      <c r="W37" s="264">
        <f t="shared" si="33"/>
        <v>2145914.3266782165</v>
      </c>
      <c r="X37" s="264">
        <f t="shared" si="33"/>
        <v>2145914.3266782165</v>
      </c>
      <c r="Y37" s="264">
        <f t="shared" si="33"/>
        <v>2145914.3266782165</v>
      </c>
      <c r="Z37" s="264">
        <f t="shared" si="33"/>
        <v>2145914.3266782165</v>
      </c>
      <c r="AA37" s="264">
        <f t="shared" si="33"/>
        <v>2145914.3266782165</v>
      </c>
      <c r="AB37" s="264">
        <f t="shared" si="33"/>
        <v>2145914.3266782165</v>
      </c>
      <c r="AC37" s="264">
        <f t="shared" si="33"/>
        <v>2145914.3266782165</v>
      </c>
      <c r="AD37" s="264">
        <f t="shared" si="33"/>
        <v>2145914.3266782165</v>
      </c>
      <c r="AE37" s="264">
        <f t="shared" si="33"/>
        <v>2145914.3266782165</v>
      </c>
      <c r="AF37" s="264">
        <f t="shared" si="33"/>
        <v>2145914.3266782165</v>
      </c>
      <c r="AG37" s="264">
        <f t="shared" si="33"/>
        <v>2145914.3266782165</v>
      </c>
      <c r="AH37" s="264">
        <f t="shared" si="33"/>
        <v>2145914.3266782165</v>
      </c>
      <c r="AI37" s="264">
        <f t="shared" si="33"/>
        <v>2145914.3266782165</v>
      </c>
      <c r="AJ37" s="264">
        <f t="shared" si="33"/>
        <v>2145914.3266782165</v>
      </c>
      <c r="AK37" s="264">
        <f t="shared" si="33"/>
        <v>2145914.3266782165</v>
      </c>
      <c r="AL37" s="264">
        <f t="shared" si="33"/>
        <v>2145914.3266782165</v>
      </c>
      <c r="AM37" s="264">
        <f t="shared" si="33"/>
        <v>2145914.3266782165</v>
      </c>
      <c r="AN37" s="264">
        <f t="shared" si="33"/>
        <v>2145914.3266782165</v>
      </c>
      <c r="AO37" s="264">
        <f t="shared" si="33"/>
        <v>2145914.3266782165</v>
      </c>
      <c r="AP37" s="264">
        <f t="shared" si="33"/>
        <v>2145914.3266782165</v>
      </c>
      <c r="AQ37" s="264">
        <f t="shared" si="33"/>
        <v>2145914.3266782165</v>
      </c>
      <c r="AR37" s="264">
        <f t="shared" si="33"/>
        <v>2145914.3266782165</v>
      </c>
      <c r="AS37" s="264">
        <f t="shared" si="33"/>
        <v>2145914.3266782165</v>
      </c>
      <c r="AT37" s="264">
        <f t="shared" si="33"/>
        <v>2145914.3266782165</v>
      </c>
      <c r="AU37" s="264">
        <f t="shared" si="33"/>
        <v>2145914.3266782165</v>
      </c>
      <c r="AV37" s="264">
        <f t="shared" si="33"/>
        <v>2145914.3266782165</v>
      </c>
      <c r="AW37" s="264">
        <f t="shared" si="33"/>
        <v>2145914.3266782165</v>
      </c>
      <c r="AX37" s="264">
        <f t="shared" si="33"/>
        <v>2145914.3266782165</v>
      </c>
      <c r="AY37" s="264">
        <f t="shared" si="33"/>
        <v>2145914.3266782165</v>
      </c>
      <c r="AZ37" s="264">
        <f t="shared" si="33"/>
        <v>2145914.3266782165</v>
      </c>
      <c r="BA37" s="264">
        <f t="shared" si="33"/>
        <v>2145914.3266782165</v>
      </c>
      <c r="BB37" s="264">
        <f t="shared" si="33"/>
        <v>2145914.3266782165</v>
      </c>
      <c r="BC37" s="264">
        <f t="shared" si="33"/>
        <v>2145914.3266782165</v>
      </c>
      <c r="BD37" s="264">
        <f t="shared" si="33"/>
        <v>2145914.3266782165</v>
      </c>
      <c r="BE37" s="264">
        <f t="shared" si="33"/>
        <v>2145914.3266782165</v>
      </c>
      <c r="BF37" s="264">
        <f t="shared" si="33"/>
        <v>2145914.3266782165</v>
      </c>
      <c r="BG37" s="264">
        <f t="shared" si="33"/>
        <v>2145914.3266782165</v>
      </c>
      <c r="BH37" s="264">
        <f t="shared" si="33"/>
        <v>2145914.3266782165</v>
      </c>
      <c r="BI37" s="264">
        <f t="shared" si="33"/>
        <v>2145914.3266782165</v>
      </c>
      <c r="BJ37" s="264">
        <f t="shared" si="33"/>
        <v>2145914.3266782165</v>
      </c>
      <c r="BK37" s="264">
        <f t="shared" si="33"/>
        <v>2145914.3266782165</v>
      </c>
      <c r="BL37" s="264">
        <f t="shared" si="33"/>
        <v>2145914.3266782165</v>
      </c>
      <c r="BM37" s="264">
        <f t="shared" si="33"/>
        <v>2145914.3266782165</v>
      </c>
      <c r="BN37" s="264">
        <f t="shared" si="33"/>
        <v>2145914.3266782165</v>
      </c>
      <c r="BO37" s="264">
        <f t="shared" si="33"/>
        <v>2145914.3266782165</v>
      </c>
      <c r="BP37" s="264">
        <f t="shared" ref="BP37:CH37" si="34">SUM(BP23:BP36)</f>
        <v>2145914.3266782165</v>
      </c>
      <c r="BQ37" s="264">
        <f t="shared" si="34"/>
        <v>2145914.3266782165</v>
      </c>
      <c r="BR37" s="264">
        <f t="shared" si="34"/>
        <v>2145914.3266782165</v>
      </c>
      <c r="BS37" s="264">
        <f t="shared" si="34"/>
        <v>2145914.3266782165</v>
      </c>
      <c r="BT37" s="264">
        <f t="shared" si="34"/>
        <v>2145914.3266782165</v>
      </c>
      <c r="BU37" s="264">
        <f t="shared" si="34"/>
        <v>2145914.3266782165</v>
      </c>
      <c r="BV37" s="264">
        <f t="shared" si="34"/>
        <v>2145914.3266782165</v>
      </c>
      <c r="BW37" s="264">
        <f t="shared" si="34"/>
        <v>2145914.3266782165</v>
      </c>
      <c r="BX37" s="264">
        <f t="shared" si="34"/>
        <v>2145914.3266782165</v>
      </c>
      <c r="BY37" s="264">
        <f t="shared" si="34"/>
        <v>2145914.3266782165</v>
      </c>
      <c r="BZ37" s="264">
        <f t="shared" si="34"/>
        <v>2145914.3266782165</v>
      </c>
      <c r="CA37" s="264">
        <f t="shared" si="34"/>
        <v>2145914.3266782165</v>
      </c>
      <c r="CB37" s="264">
        <f t="shared" si="34"/>
        <v>2145914.3266782165</v>
      </c>
      <c r="CC37" s="264">
        <f t="shared" si="34"/>
        <v>2145914.3266782165</v>
      </c>
      <c r="CD37" s="264">
        <f t="shared" si="34"/>
        <v>2145914.3266782165</v>
      </c>
      <c r="CE37" s="264">
        <f t="shared" si="34"/>
        <v>2145914.3266782165</v>
      </c>
      <c r="CF37" s="264">
        <f t="shared" si="34"/>
        <v>2145914.3266782165</v>
      </c>
      <c r="CG37" s="264">
        <f t="shared" si="34"/>
        <v>2145914.3266782165</v>
      </c>
      <c r="CH37" s="267">
        <f t="shared" si="34"/>
        <v>2145914.3266782165</v>
      </c>
    </row>
    <row r="38" spans="1:86" x14ac:dyDescent="0.25">
      <c r="A38" s="8"/>
      <c r="B38" s="285"/>
      <c r="C38" s="9"/>
      <c r="D38" s="285"/>
      <c r="E38" s="9"/>
      <c r="F38" s="285"/>
      <c r="G38" s="285"/>
      <c r="H38" s="9"/>
      <c r="I38" s="285"/>
      <c r="J38" s="285"/>
      <c r="K38" s="9"/>
      <c r="L38" s="285"/>
      <c r="M38" s="285"/>
      <c r="N38" s="323" t="s">
        <v>189</v>
      </c>
      <c r="O38" s="322">
        <f>SUM(C5:N18)</f>
        <v>2145914.3266782165</v>
      </c>
      <c r="P38" s="285"/>
      <c r="Q38" s="9"/>
      <c r="R38" s="285"/>
      <c r="S38" s="285"/>
      <c r="T38" s="9"/>
      <c r="U38" s="285"/>
      <c r="V38" s="285"/>
      <c r="W38" s="9"/>
      <c r="X38" s="285"/>
      <c r="Y38" s="285"/>
      <c r="Z38" s="9"/>
      <c r="AA38" s="285"/>
      <c r="AB38" s="285"/>
      <c r="AC38" s="9"/>
      <c r="AD38" s="285"/>
      <c r="AE38" s="285"/>
      <c r="AF38" s="9"/>
      <c r="AG38" s="285"/>
      <c r="AH38" s="285"/>
      <c r="AI38" s="9"/>
      <c r="AJ38" s="285"/>
      <c r="AK38" s="285"/>
      <c r="AL38" s="9"/>
      <c r="AM38" s="285"/>
      <c r="AN38" s="285"/>
      <c r="AO38" s="9"/>
      <c r="AP38" s="285"/>
      <c r="AQ38" s="285"/>
      <c r="AR38" s="9"/>
      <c r="AS38" s="285"/>
      <c r="AT38" s="285"/>
      <c r="AU38" s="9"/>
      <c r="AV38" s="285"/>
      <c r="AW38" s="285"/>
      <c r="AX38" s="9"/>
      <c r="AY38" s="285"/>
      <c r="AZ38" s="285"/>
      <c r="BA38" s="9"/>
      <c r="BB38" s="285"/>
      <c r="BC38" s="285"/>
      <c r="BD38" s="9"/>
      <c r="BE38" s="285"/>
      <c r="BF38" s="285"/>
      <c r="BG38" s="9"/>
      <c r="BH38" s="285"/>
      <c r="BI38" s="285"/>
      <c r="BJ38" s="9"/>
      <c r="BK38" s="285"/>
      <c r="BL38" s="285"/>
      <c r="BM38" s="9"/>
      <c r="BN38" s="285"/>
      <c r="BO38" s="285"/>
      <c r="BP38" s="9"/>
      <c r="BQ38" s="285"/>
      <c r="BR38" s="285"/>
      <c r="BS38" s="9"/>
      <c r="BT38" s="285"/>
      <c r="BU38" s="285"/>
      <c r="BV38" s="9"/>
      <c r="BW38" s="285"/>
      <c r="BX38" s="285"/>
      <c r="BY38" s="9"/>
      <c r="BZ38" s="285"/>
      <c r="CA38" s="285"/>
      <c r="CB38" s="9"/>
      <c r="CC38" s="285"/>
      <c r="CD38" s="285"/>
      <c r="CE38" s="9"/>
      <c r="CF38" s="285"/>
      <c r="CG38" s="285"/>
      <c r="CH38" s="137"/>
    </row>
    <row r="39" spans="1:86" ht="15.75" thickBot="1" x14ac:dyDescent="0.3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501" t="s">
        <v>256</v>
      </c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</row>
    <row r="40" spans="1:86" ht="16.5" thickBot="1" x14ac:dyDescent="0.3">
      <c r="A40" s="602" t="s">
        <v>16</v>
      </c>
      <c r="B40" s="18" t="s">
        <v>10</v>
      </c>
      <c r="C40" s="162">
        <f>C$4</f>
        <v>45292</v>
      </c>
      <c r="D40" s="162">
        <f t="shared" ref="D40:BO40" si="35">D$4</f>
        <v>45323</v>
      </c>
      <c r="E40" s="162">
        <f t="shared" si="35"/>
        <v>45352</v>
      </c>
      <c r="F40" s="162">
        <f t="shared" si="35"/>
        <v>45383</v>
      </c>
      <c r="G40" s="162">
        <f t="shared" si="35"/>
        <v>45413</v>
      </c>
      <c r="H40" s="162">
        <f t="shared" si="35"/>
        <v>45444</v>
      </c>
      <c r="I40" s="162">
        <f t="shared" si="35"/>
        <v>45474</v>
      </c>
      <c r="J40" s="162">
        <f t="shared" si="35"/>
        <v>45505</v>
      </c>
      <c r="K40" s="162">
        <f t="shared" si="35"/>
        <v>45536</v>
      </c>
      <c r="L40" s="162">
        <f t="shared" si="35"/>
        <v>45566</v>
      </c>
      <c r="M40" s="162">
        <f t="shared" si="35"/>
        <v>45597</v>
      </c>
      <c r="N40" s="162">
        <f t="shared" si="35"/>
        <v>45627</v>
      </c>
      <c r="O40" s="162">
        <f t="shared" si="35"/>
        <v>45658</v>
      </c>
      <c r="P40" s="162">
        <f t="shared" si="35"/>
        <v>45689</v>
      </c>
      <c r="Q40" s="162">
        <f t="shared" si="35"/>
        <v>45717</v>
      </c>
      <c r="R40" s="162">
        <f t="shared" si="35"/>
        <v>45748</v>
      </c>
      <c r="S40" s="162">
        <f t="shared" si="35"/>
        <v>45778</v>
      </c>
      <c r="T40" s="162">
        <f t="shared" si="35"/>
        <v>45809</v>
      </c>
      <c r="U40" s="162">
        <f t="shared" si="35"/>
        <v>45839</v>
      </c>
      <c r="V40" s="162">
        <f t="shared" si="35"/>
        <v>45870</v>
      </c>
      <c r="W40" s="162">
        <f t="shared" si="35"/>
        <v>45901</v>
      </c>
      <c r="X40" s="162">
        <f t="shared" si="35"/>
        <v>45931</v>
      </c>
      <c r="Y40" s="162">
        <f t="shared" si="35"/>
        <v>45962</v>
      </c>
      <c r="Z40" s="162">
        <f t="shared" si="35"/>
        <v>45992</v>
      </c>
      <c r="AA40" s="162">
        <f t="shared" si="35"/>
        <v>46023</v>
      </c>
      <c r="AB40" s="162">
        <f t="shared" si="35"/>
        <v>46054</v>
      </c>
      <c r="AC40" s="162">
        <f t="shared" si="35"/>
        <v>46082</v>
      </c>
      <c r="AD40" s="162">
        <f t="shared" si="35"/>
        <v>46113</v>
      </c>
      <c r="AE40" s="162">
        <f t="shared" si="35"/>
        <v>46143</v>
      </c>
      <c r="AF40" s="162">
        <f t="shared" si="35"/>
        <v>46174</v>
      </c>
      <c r="AG40" s="162">
        <f t="shared" si="35"/>
        <v>46204</v>
      </c>
      <c r="AH40" s="162">
        <f t="shared" si="35"/>
        <v>46235</v>
      </c>
      <c r="AI40" s="162">
        <f t="shared" si="35"/>
        <v>46266</v>
      </c>
      <c r="AJ40" s="162">
        <f t="shared" si="35"/>
        <v>46296</v>
      </c>
      <c r="AK40" s="162">
        <f t="shared" si="35"/>
        <v>46327</v>
      </c>
      <c r="AL40" s="162">
        <f t="shared" si="35"/>
        <v>46357</v>
      </c>
      <c r="AM40" s="162">
        <f t="shared" si="35"/>
        <v>46388</v>
      </c>
      <c r="AN40" s="162">
        <f t="shared" si="35"/>
        <v>46419</v>
      </c>
      <c r="AO40" s="162">
        <f t="shared" si="35"/>
        <v>46447</v>
      </c>
      <c r="AP40" s="162">
        <f t="shared" si="35"/>
        <v>46478</v>
      </c>
      <c r="AQ40" s="162">
        <f t="shared" si="35"/>
        <v>46508</v>
      </c>
      <c r="AR40" s="162">
        <f t="shared" si="35"/>
        <v>46539</v>
      </c>
      <c r="AS40" s="162">
        <f t="shared" si="35"/>
        <v>46569</v>
      </c>
      <c r="AT40" s="162">
        <f t="shared" si="35"/>
        <v>46600</v>
      </c>
      <c r="AU40" s="162">
        <f t="shared" si="35"/>
        <v>46631</v>
      </c>
      <c r="AV40" s="162">
        <f t="shared" si="35"/>
        <v>46661</v>
      </c>
      <c r="AW40" s="162">
        <f t="shared" si="35"/>
        <v>46692</v>
      </c>
      <c r="AX40" s="162">
        <f t="shared" si="35"/>
        <v>46722</v>
      </c>
      <c r="AY40" s="162">
        <f t="shared" si="35"/>
        <v>46753</v>
      </c>
      <c r="AZ40" s="162">
        <f t="shared" si="35"/>
        <v>46784</v>
      </c>
      <c r="BA40" s="162">
        <f t="shared" si="35"/>
        <v>46813</v>
      </c>
      <c r="BB40" s="162">
        <f t="shared" si="35"/>
        <v>46844</v>
      </c>
      <c r="BC40" s="162">
        <f t="shared" si="35"/>
        <v>46874</v>
      </c>
      <c r="BD40" s="162">
        <f t="shared" si="35"/>
        <v>46905</v>
      </c>
      <c r="BE40" s="162">
        <f t="shared" si="35"/>
        <v>46935</v>
      </c>
      <c r="BF40" s="162">
        <f t="shared" si="35"/>
        <v>46966</v>
      </c>
      <c r="BG40" s="162">
        <f t="shared" si="35"/>
        <v>46997</v>
      </c>
      <c r="BH40" s="162">
        <f t="shared" si="35"/>
        <v>47027</v>
      </c>
      <c r="BI40" s="162">
        <f t="shared" si="35"/>
        <v>47058</v>
      </c>
      <c r="BJ40" s="162">
        <f t="shared" si="35"/>
        <v>47088</v>
      </c>
      <c r="BK40" s="162">
        <f t="shared" si="35"/>
        <v>47119</v>
      </c>
      <c r="BL40" s="162">
        <f t="shared" si="35"/>
        <v>47150</v>
      </c>
      <c r="BM40" s="162">
        <f t="shared" si="35"/>
        <v>47178</v>
      </c>
      <c r="BN40" s="162">
        <f t="shared" si="35"/>
        <v>47209</v>
      </c>
      <c r="BO40" s="162">
        <f t="shared" si="35"/>
        <v>47239</v>
      </c>
      <c r="BP40" s="162">
        <f t="shared" ref="BP40:CH40" si="36">BP$4</f>
        <v>47270</v>
      </c>
      <c r="BQ40" s="162">
        <f t="shared" si="36"/>
        <v>47300</v>
      </c>
      <c r="BR40" s="162">
        <f t="shared" si="36"/>
        <v>47331</v>
      </c>
      <c r="BS40" s="162">
        <f t="shared" si="36"/>
        <v>47362</v>
      </c>
      <c r="BT40" s="162">
        <f t="shared" si="36"/>
        <v>47392</v>
      </c>
      <c r="BU40" s="162">
        <f t="shared" si="36"/>
        <v>47423</v>
      </c>
      <c r="BV40" s="162">
        <f t="shared" si="36"/>
        <v>47453</v>
      </c>
      <c r="BW40" s="162">
        <f t="shared" si="36"/>
        <v>47484</v>
      </c>
      <c r="BX40" s="162">
        <f t="shared" si="36"/>
        <v>47515</v>
      </c>
      <c r="BY40" s="162">
        <f t="shared" si="36"/>
        <v>47543</v>
      </c>
      <c r="BZ40" s="162">
        <f t="shared" si="36"/>
        <v>47574</v>
      </c>
      <c r="CA40" s="162">
        <f t="shared" si="36"/>
        <v>47604</v>
      </c>
      <c r="CB40" s="162">
        <f t="shared" si="36"/>
        <v>47635</v>
      </c>
      <c r="CC40" s="162">
        <f t="shared" si="36"/>
        <v>47665</v>
      </c>
      <c r="CD40" s="162">
        <f t="shared" si="36"/>
        <v>47696</v>
      </c>
      <c r="CE40" s="162">
        <f t="shared" si="36"/>
        <v>47727</v>
      </c>
      <c r="CF40" s="162">
        <f t="shared" si="36"/>
        <v>47757</v>
      </c>
      <c r="CG40" s="162">
        <f t="shared" si="36"/>
        <v>47788</v>
      </c>
      <c r="CH40" s="163">
        <f t="shared" si="36"/>
        <v>47818</v>
      </c>
    </row>
    <row r="41" spans="1:86" ht="15" customHeight="1" x14ac:dyDescent="0.25">
      <c r="A41" s="603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480">
        <v>0</v>
      </c>
      <c r="U41" s="3">
        <f t="shared" si="38"/>
        <v>0</v>
      </c>
      <c r="V41" s="3">
        <f t="shared" si="38"/>
        <v>0</v>
      </c>
      <c r="W41" s="3">
        <f t="shared" si="38"/>
        <v>0</v>
      </c>
      <c r="X41" s="3">
        <f t="shared" si="38"/>
        <v>0</v>
      </c>
      <c r="Y41" s="3">
        <f t="shared" si="38"/>
        <v>0</v>
      </c>
      <c r="Z41" s="3">
        <f t="shared" si="38"/>
        <v>0</v>
      </c>
      <c r="AA41" s="3">
        <f t="shared" si="38"/>
        <v>0</v>
      </c>
      <c r="AB41" s="3">
        <f t="shared" si="38"/>
        <v>0</v>
      </c>
      <c r="AC41" s="3">
        <f t="shared" si="38"/>
        <v>0</v>
      </c>
      <c r="AD41" s="3">
        <f t="shared" si="38"/>
        <v>0</v>
      </c>
      <c r="AE41" s="3">
        <f t="shared" si="38"/>
        <v>0</v>
      </c>
      <c r="AF41" s="3">
        <f t="shared" si="38"/>
        <v>0</v>
      </c>
      <c r="AG41" s="3">
        <f t="shared" si="38"/>
        <v>0</v>
      </c>
      <c r="AH41" s="3">
        <f t="shared" si="38"/>
        <v>0</v>
      </c>
      <c r="AI41" s="3">
        <f t="shared" si="38"/>
        <v>0</v>
      </c>
      <c r="AJ41" s="3">
        <f t="shared" si="38"/>
        <v>0</v>
      </c>
      <c r="AK41" s="3">
        <f t="shared" si="38"/>
        <v>0</v>
      </c>
      <c r="AL41" s="3">
        <f t="shared" si="38"/>
        <v>0</v>
      </c>
      <c r="AM41" s="3">
        <f t="shared" si="38"/>
        <v>0</v>
      </c>
      <c r="AN41" s="3">
        <f t="shared" si="38"/>
        <v>0</v>
      </c>
      <c r="AO41" s="3">
        <f t="shared" si="38"/>
        <v>0</v>
      </c>
      <c r="AP41" s="3">
        <f t="shared" si="38"/>
        <v>0</v>
      </c>
      <c r="AQ41" s="3">
        <f t="shared" si="38"/>
        <v>0</v>
      </c>
      <c r="AR41" s="3">
        <f t="shared" si="38"/>
        <v>0</v>
      </c>
      <c r="AS41" s="3">
        <f t="shared" si="38"/>
        <v>0</v>
      </c>
      <c r="AT41" s="3">
        <f t="shared" si="38"/>
        <v>0</v>
      </c>
      <c r="AU41" s="3">
        <f t="shared" si="38"/>
        <v>0</v>
      </c>
      <c r="AV41" s="3">
        <f t="shared" si="38"/>
        <v>0</v>
      </c>
      <c r="AW41" s="3">
        <f t="shared" si="38"/>
        <v>0</v>
      </c>
      <c r="AX41" s="3">
        <f t="shared" si="38"/>
        <v>0</v>
      </c>
      <c r="AY41" s="3">
        <f t="shared" si="38"/>
        <v>0</v>
      </c>
      <c r="AZ41" s="3">
        <f t="shared" si="38"/>
        <v>0</v>
      </c>
      <c r="BA41" s="3">
        <f t="shared" si="38"/>
        <v>0</v>
      </c>
      <c r="BB41" s="3">
        <f t="shared" si="38"/>
        <v>0</v>
      </c>
      <c r="BC41" s="3">
        <f t="shared" si="38"/>
        <v>0</v>
      </c>
      <c r="BD41" s="3">
        <f t="shared" si="38"/>
        <v>0</v>
      </c>
      <c r="BE41" s="3">
        <f t="shared" si="38"/>
        <v>0</v>
      </c>
      <c r="BF41" s="3">
        <f t="shared" si="38"/>
        <v>0</v>
      </c>
      <c r="BG41" s="3">
        <f t="shared" si="38"/>
        <v>0</v>
      </c>
      <c r="BH41" s="3">
        <f t="shared" si="38"/>
        <v>0</v>
      </c>
      <c r="BI41" s="3">
        <f t="shared" si="38"/>
        <v>0</v>
      </c>
      <c r="BJ41" s="3">
        <f t="shared" si="38"/>
        <v>0</v>
      </c>
      <c r="BK41" s="3">
        <f t="shared" si="38"/>
        <v>0</v>
      </c>
      <c r="BL41" s="3">
        <f t="shared" si="38"/>
        <v>0</v>
      </c>
      <c r="BM41" s="3">
        <f t="shared" si="38"/>
        <v>0</v>
      </c>
      <c r="BN41" s="3">
        <f t="shared" si="38"/>
        <v>0</v>
      </c>
      <c r="BO41" s="3">
        <f t="shared" si="38"/>
        <v>0</v>
      </c>
      <c r="BP41" s="3">
        <f t="shared" si="38"/>
        <v>0</v>
      </c>
      <c r="BQ41" s="3">
        <f t="shared" si="38"/>
        <v>0</v>
      </c>
      <c r="BR41" s="3">
        <f t="shared" si="38"/>
        <v>0</v>
      </c>
      <c r="BS41" s="3">
        <f t="shared" si="38"/>
        <v>0</v>
      </c>
      <c r="BT41" s="3">
        <f t="shared" ref="BT41:CH41" si="39">BS41</f>
        <v>0</v>
      </c>
      <c r="BU41" s="3">
        <f t="shared" si="39"/>
        <v>0</v>
      </c>
      <c r="BV41" s="3">
        <f t="shared" si="39"/>
        <v>0</v>
      </c>
      <c r="BW41" s="3">
        <f t="shared" si="39"/>
        <v>0</v>
      </c>
      <c r="BX41" s="3">
        <f t="shared" si="39"/>
        <v>0</v>
      </c>
      <c r="BY41" s="3">
        <f t="shared" si="39"/>
        <v>0</v>
      </c>
      <c r="BZ41" s="3">
        <f t="shared" si="39"/>
        <v>0</v>
      </c>
      <c r="CA41" s="3">
        <f t="shared" si="39"/>
        <v>0</v>
      </c>
      <c r="CB41" s="3">
        <f t="shared" si="39"/>
        <v>0</v>
      </c>
      <c r="CC41" s="3">
        <f t="shared" si="39"/>
        <v>0</v>
      </c>
      <c r="CD41" s="3">
        <f t="shared" si="39"/>
        <v>0</v>
      </c>
      <c r="CE41" s="3">
        <f t="shared" si="39"/>
        <v>0</v>
      </c>
      <c r="CF41" s="3">
        <f t="shared" si="39"/>
        <v>0</v>
      </c>
      <c r="CG41" s="3">
        <f t="shared" si="39"/>
        <v>0</v>
      </c>
      <c r="CH41" s="12">
        <f t="shared" si="39"/>
        <v>0</v>
      </c>
    </row>
    <row r="42" spans="1:86" x14ac:dyDescent="0.25">
      <c r="A42" s="603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480"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25">
      <c r="A43" s="603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480">
        <v>0</v>
      </c>
      <c r="U43" s="3">
        <f t="shared" si="42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  <c r="AN43" s="3">
        <f t="shared" si="42"/>
        <v>0</v>
      </c>
      <c r="AO43" s="3">
        <f t="shared" si="42"/>
        <v>0</v>
      </c>
      <c r="AP43" s="3">
        <f t="shared" si="42"/>
        <v>0</v>
      </c>
      <c r="AQ43" s="3">
        <f t="shared" si="42"/>
        <v>0</v>
      </c>
      <c r="AR43" s="3">
        <f t="shared" si="42"/>
        <v>0</v>
      </c>
      <c r="AS43" s="3">
        <f t="shared" si="42"/>
        <v>0</v>
      </c>
      <c r="AT43" s="3">
        <f t="shared" si="42"/>
        <v>0</v>
      </c>
      <c r="AU43" s="3">
        <f t="shared" si="42"/>
        <v>0</v>
      </c>
      <c r="AV43" s="3">
        <f t="shared" si="42"/>
        <v>0</v>
      </c>
      <c r="AW43" s="3">
        <f t="shared" si="42"/>
        <v>0</v>
      </c>
      <c r="AX43" s="3">
        <f t="shared" si="42"/>
        <v>0</v>
      </c>
      <c r="AY43" s="3">
        <f t="shared" si="42"/>
        <v>0</v>
      </c>
      <c r="AZ43" s="3">
        <f t="shared" si="42"/>
        <v>0</v>
      </c>
      <c r="BA43" s="3">
        <f t="shared" si="42"/>
        <v>0</v>
      </c>
      <c r="BB43" s="3">
        <f t="shared" si="42"/>
        <v>0</v>
      </c>
      <c r="BC43" s="3">
        <f t="shared" si="42"/>
        <v>0</v>
      </c>
      <c r="BD43" s="3">
        <f t="shared" si="42"/>
        <v>0</v>
      </c>
      <c r="BE43" s="3">
        <f t="shared" si="42"/>
        <v>0</v>
      </c>
      <c r="BF43" s="3">
        <f t="shared" si="42"/>
        <v>0</v>
      </c>
      <c r="BG43" s="3">
        <f t="shared" si="42"/>
        <v>0</v>
      </c>
      <c r="BH43" s="3">
        <f t="shared" si="42"/>
        <v>0</v>
      </c>
      <c r="BI43" s="3">
        <f t="shared" si="42"/>
        <v>0</v>
      </c>
      <c r="BJ43" s="3">
        <f t="shared" si="42"/>
        <v>0</v>
      </c>
      <c r="BK43" s="3">
        <f t="shared" si="42"/>
        <v>0</v>
      </c>
      <c r="BL43" s="3">
        <f t="shared" si="42"/>
        <v>0</v>
      </c>
      <c r="BM43" s="3">
        <f t="shared" si="42"/>
        <v>0</v>
      </c>
      <c r="BN43" s="3">
        <f t="shared" si="42"/>
        <v>0</v>
      </c>
      <c r="BO43" s="3">
        <f t="shared" si="42"/>
        <v>0</v>
      </c>
      <c r="BP43" s="3">
        <f t="shared" si="42"/>
        <v>0</v>
      </c>
      <c r="BQ43" s="3">
        <f t="shared" si="42"/>
        <v>0</v>
      </c>
      <c r="BR43" s="3">
        <f t="shared" si="42"/>
        <v>0</v>
      </c>
      <c r="BS43" s="3">
        <f t="shared" ref="BS43:CH43" si="43">BR43</f>
        <v>0</v>
      </c>
      <c r="BT43" s="3">
        <f t="shared" si="43"/>
        <v>0</v>
      </c>
      <c r="BU43" s="3">
        <f t="shared" si="43"/>
        <v>0</v>
      </c>
      <c r="BV43" s="3">
        <f t="shared" si="43"/>
        <v>0</v>
      </c>
      <c r="BW43" s="3">
        <f t="shared" si="43"/>
        <v>0</v>
      </c>
      <c r="BX43" s="3">
        <f t="shared" si="43"/>
        <v>0</v>
      </c>
      <c r="BY43" s="3">
        <f t="shared" si="43"/>
        <v>0</v>
      </c>
      <c r="BZ43" s="3">
        <f t="shared" si="43"/>
        <v>0</v>
      </c>
      <c r="CA43" s="3">
        <f t="shared" si="43"/>
        <v>0</v>
      </c>
      <c r="CB43" s="3">
        <f t="shared" si="43"/>
        <v>0</v>
      </c>
      <c r="CC43" s="3">
        <f t="shared" si="43"/>
        <v>0</v>
      </c>
      <c r="CD43" s="3">
        <f t="shared" si="43"/>
        <v>0</v>
      </c>
      <c r="CE43" s="3">
        <f t="shared" si="43"/>
        <v>0</v>
      </c>
      <c r="CF43" s="3">
        <f t="shared" si="43"/>
        <v>0</v>
      </c>
      <c r="CG43" s="3">
        <f t="shared" si="43"/>
        <v>0</v>
      </c>
      <c r="CH43" s="12">
        <f t="shared" si="43"/>
        <v>0</v>
      </c>
    </row>
    <row r="44" spans="1:86" x14ac:dyDescent="0.25">
      <c r="A44" s="603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480">
        <v>1145478</v>
      </c>
      <c r="U44" s="3">
        <f t="shared" si="44"/>
        <v>1145478</v>
      </c>
      <c r="V44" s="3">
        <f t="shared" si="44"/>
        <v>1145478</v>
      </c>
      <c r="W44" s="3">
        <f t="shared" si="44"/>
        <v>1145478</v>
      </c>
      <c r="X44" s="3">
        <f t="shared" si="44"/>
        <v>1145478</v>
      </c>
      <c r="Y44" s="3">
        <f t="shared" si="44"/>
        <v>1145478</v>
      </c>
      <c r="Z44" s="3">
        <f t="shared" si="44"/>
        <v>1145478</v>
      </c>
      <c r="AA44" s="3">
        <f t="shared" si="44"/>
        <v>1145478</v>
      </c>
      <c r="AB44" s="3">
        <f t="shared" si="44"/>
        <v>1145478</v>
      </c>
      <c r="AC44" s="3">
        <f t="shared" si="44"/>
        <v>1145478</v>
      </c>
      <c r="AD44" s="3">
        <f t="shared" si="44"/>
        <v>1145478</v>
      </c>
      <c r="AE44" s="3">
        <f t="shared" si="44"/>
        <v>1145478</v>
      </c>
      <c r="AF44" s="3">
        <f t="shared" si="44"/>
        <v>1145478</v>
      </c>
      <c r="AG44" s="3">
        <f t="shared" si="44"/>
        <v>1145478</v>
      </c>
      <c r="AH44" s="3">
        <f t="shared" si="44"/>
        <v>1145478</v>
      </c>
      <c r="AI44" s="3">
        <f t="shared" si="44"/>
        <v>1145478</v>
      </c>
      <c r="AJ44" s="3">
        <f t="shared" si="44"/>
        <v>1145478</v>
      </c>
      <c r="AK44" s="3">
        <f t="shared" si="44"/>
        <v>1145478</v>
      </c>
      <c r="AL44" s="3">
        <f t="shared" si="44"/>
        <v>1145478</v>
      </c>
      <c r="AM44" s="3">
        <f t="shared" si="44"/>
        <v>1145478</v>
      </c>
      <c r="AN44" s="3">
        <f t="shared" si="44"/>
        <v>1145478</v>
      </c>
      <c r="AO44" s="3">
        <f t="shared" si="44"/>
        <v>1145478</v>
      </c>
      <c r="AP44" s="3">
        <f t="shared" si="44"/>
        <v>1145478</v>
      </c>
      <c r="AQ44" s="3">
        <f t="shared" si="44"/>
        <v>1145478</v>
      </c>
      <c r="AR44" s="3">
        <f t="shared" si="44"/>
        <v>1145478</v>
      </c>
      <c r="AS44" s="3">
        <f t="shared" si="44"/>
        <v>1145478</v>
      </c>
      <c r="AT44" s="3">
        <f t="shared" si="44"/>
        <v>1145478</v>
      </c>
      <c r="AU44" s="3">
        <f t="shared" si="44"/>
        <v>1145478</v>
      </c>
      <c r="AV44" s="3">
        <f t="shared" si="44"/>
        <v>1145478</v>
      </c>
      <c r="AW44" s="3">
        <f t="shared" si="44"/>
        <v>1145478</v>
      </c>
      <c r="AX44" s="3">
        <f t="shared" si="44"/>
        <v>1145478</v>
      </c>
      <c r="AY44" s="3">
        <f t="shared" si="44"/>
        <v>1145478</v>
      </c>
      <c r="AZ44" s="3">
        <f t="shared" si="44"/>
        <v>1145478</v>
      </c>
      <c r="BA44" s="3">
        <f t="shared" si="44"/>
        <v>1145478</v>
      </c>
      <c r="BB44" s="3">
        <f t="shared" si="44"/>
        <v>1145478</v>
      </c>
      <c r="BC44" s="3">
        <f t="shared" si="44"/>
        <v>1145478</v>
      </c>
      <c r="BD44" s="3">
        <f t="shared" si="44"/>
        <v>1145478</v>
      </c>
      <c r="BE44" s="3">
        <f t="shared" si="44"/>
        <v>1145478</v>
      </c>
      <c r="BF44" s="3">
        <f t="shared" si="44"/>
        <v>1145478</v>
      </c>
      <c r="BG44" s="3">
        <f t="shared" si="44"/>
        <v>1145478</v>
      </c>
      <c r="BH44" s="3">
        <f t="shared" si="44"/>
        <v>1145478</v>
      </c>
      <c r="BI44" s="3">
        <f t="shared" si="44"/>
        <v>1145478</v>
      </c>
      <c r="BJ44" s="3">
        <f t="shared" si="44"/>
        <v>1145478</v>
      </c>
      <c r="BK44" s="3">
        <f t="shared" si="44"/>
        <v>1145478</v>
      </c>
      <c r="BL44" s="3">
        <f t="shared" si="44"/>
        <v>1145478</v>
      </c>
      <c r="BM44" s="3">
        <f t="shared" si="44"/>
        <v>1145478</v>
      </c>
      <c r="BN44" s="3">
        <f t="shared" si="44"/>
        <v>1145478</v>
      </c>
      <c r="BO44" s="3">
        <f t="shared" si="44"/>
        <v>1145478</v>
      </c>
      <c r="BP44" s="3">
        <f t="shared" si="44"/>
        <v>1145478</v>
      </c>
      <c r="BQ44" s="3">
        <f t="shared" si="44"/>
        <v>1145478</v>
      </c>
      <c r="BR44" s="3">
        <f t="shared" si="44"/>
        <v>1145478</v>
      </c>
      <c r="BS44" s="3">
        <f t="shared" ref="BS44:CH44" si="45">BR44</f>
        <v>1145478</v>
      </c>
      <c r="BT44" s="3">
        <f t="shared" si="45"/>
        <v>1145478</v>
      </c>
      <c r="BU44" s="3">
        <f t="shared" si="45"/>
        <v>1145478</v>
      </c>
      <c r="BV44" s="3">
        <f t="shared" si="45"/>
        <v>1145478</v>
      </c>
      <c r="BW44" s="3">
        <f t="shared" si="45"/>
        <v>1145478</v>
      </c>
      <c r="BX44" s="3">
        <f t="shared" si="45"/>
        <v>1145478</v>
      </c>
      <c r="BY44" s="3">
        <f t="shared" si="45"/>
        <v>1145478</v>
      </c>
      <c r="BZ44" s="3">
        <f t="shared" si="45"/>
        <v>1145478</v>
      </c>
      <c r="CA44" s="3">
        <f t="shared" si="45"/>
        <v>1145478</v>
      </c>
      <c r="CB44" s="3">
        <f t="shared" si="45"/>
        <v>1145478</v>
      </c>
      <c r="CC44" s="3">
        <f t="shared" si="45"/>
        <v>1145478</v>
      </c>
      <c r="CD44" s="3">
        <f t="shared" si="45"/>
        <v>1145478</v>
      </c>
      <c r="CE44" s="3">
        <f t="shared" si="45"/>
        <v>1145478</v>
      </c>
      <c r="CF44" s="3">
        <f t="shared" si="45"/>
        <v>1145478</v>
      </c>
      <c r="CG44" s="3">
        <f t="shared" si="45"/>
        <v>1145478</v>
      </c>
      <c r="CH44" s="12">
        <f t="shared" si="45"/>
        <v>1145478</v>
      </c>
    </row>
    <row r="45" spans="1:86" x14ac:dyDescent="0.25">
      <c r="A45" s="603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480"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25">
      <c r="A46" s="603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480">
        <v>0</v>
      </c>
      <c r="U46" s="3">
        <f t="shared" si="48"/>
        <v>0</v>
      </c>
      <c r="V46" s="3">
        <f t="shared" si="48"/>
        <v>0</v>
      </c>
      <c r="W46" s="3">
        <f t="shared" si="48"/>
        <v>0</v>
      </c>
      <c r="X46" s="3">
        <f t="shared" si="48"/>
        <v>0</v>
      </c>
      <c r="Y46" s="3">
        <f t="shared" si="48"/>
        <v>0</v>
      </c>
      <c r="Z46" s="3">
        <f t="shared" si="48"/>
        <v>0</v>
      </c>
      <c r="AA46" s="3">
        <f t="shared" si="48"/>
        <v>0</v>
      </c>
      <c r="AB46" s="3">
        <f t="shared" si="48"/>
        <v>0</v>
      </c>
      <c r="AC46" s="3">
        <f t="shared" si="48"/>
        <v>0</v>
      </c>
      <c r="AD46" s="3">
        <f t="shared" si="48"/>
        <v>0</v>
      </c>
      <c r="AE46" s="3">
        <f t="shared" si="48"/>
        <v>0</v>
      </c>
      <c r="AF46" s="3">
        <f t="shared" si="48"/>
        <v>0</v>
      </c>
      <c r="AG46" s="3">
        <f t="shared" si="48"/>
        <v>0</v>
      </c>
      <c r="AH46" s="3">
        <f t="shared" si="48"/>
        <v>0</v>
      </c>
      <c r="AI46" s="3">
        <f t="shared" si="48"/>
        <v>0</v>
      </c>
      <c r="AJ46" s="3">
        <f t="shared" si="48"/>
        <v>0</v>
      </c>
      <c r="AK46" s="3">
        <f t="shared" si="48"/>
        <v>0</v>
      </c>
      <c r="AL46" s="3">
        <f t="shared" si="48"/>
        <v>0</v>
      </c>
      <c r="AM46" s="3">
        <f t="shared" si="48"/>
        <v>0</v>
      </c>
      <c r="AN46" s="3">
        <f t="shared" si="48"/>
        <v>0</v>
      </c>
      <c r="AO46" s="3">
        <f t="shared" si="48"/>
        <v>0</v>
      </c>
      <c r="AP46" s="3">
        <f t="shared" si="48"/>
        <v>0</v>
      </c>
      <c r="AQ46" s="3">
        <f t="shared" si="48"/>
        <v>0</v>
      </c>
      <c r="AR46" s="3">
        <f t="shared" si="48"/>
        <v>0</v>
      </c>
      <c r="AS46" s="3">
        <f t="shared" si="48"/>
        <v>0</v>
      </c>
      <c r="AT46" s="3">
        <f t="shared" si="48"/>
        <v>0</v>
      </c>
      <c r="AU46" s="3">
        <f t="shared" si="48"/>
        <v>0</v>
      </c>
      <c r="AV46" s="3">
        <f t="shared" si="48"/>
        <v>0</v>
      </c>
      <c r="AW46" s="3">
        <f t="shared" si="48"/>
        <v>0</v>
      </c>
      <c r="AX46" s="3">
        <f t="shared" si="48"/>
        <v>0</v>
      </c>
      <c r="AY46" s="3">
        <f t="shared" si="48"/>
        <v>0</v>
      </c>
      <c r="AZ46" s="3">
        <f t="shared" si="48"/>
        <v>0</v>
      </c>
      <c r="BA46" s="3">
        <f t="shared" si="48"/>
        <v>0</v>
      </c>
      <c r="BB46" s="3">
        <f t="shared" si="48"/>
        <v>0</v>
      </c>
      <c r="BC46" s="3">
        <f t="shared" si="48"/>
        <v>0</v>
      </c>
      <c r="BD46" s="3">
        <f t="shared" si="48"/>
        <v>0</v>
      </c>
      <c r="BE46" s="3">
        <f t="shared" si="48"/>
        <v>0</v>
      </c>
      <c r="BF46" s="3">
        <f t="shared" si="48"/>
        <v>0</v>
      </c>
      <c r="BG46" s="3">
        <f t="shared" si="48"/>
        <v>0</v>
      </c>
      <c r="BH46" s="3">
        <f t="shared" si="48"/>
        <v>0</v>
      </c>
      <c r="BI46" s="3">
        <f t="shared" si="48"/>
        <v>0</v>
      </c>
      <c r="BJ46" s="3">
        <f t="shared" si="48"/>
        <v>0</v>
      </c>
      <c r="BK46" s="3">
        <f t="shared" si="48"/>
        <v>0</v>
      </c>
      <c r="BL46" s="3">
        <f t="shared" si="48"/>
        <v>0</v>
      </c>
      <c r="BM46" s="3">
        <f t="shared" si="48"/>
        <v>0</v>
      </c>
      <c r="BN46" s="3">
        <f t="shared" si="48"/>
        <v>0</v>
      </c>
      <c r="BO46" s="3">
        <f t="shared" si="48"/>
        <v>0</v>
      </c>
      <c r="BP46" s="3">
        <f t="shared" si="48"/>
        <v>0</v>
      </c>
      <c r="BQ46" s="3">
        <f t="shared" si="48"/>
        <v>0</v>
      </c>
      <c r="BR46" s="3">
        <f t="shared" si="48"/>
        <v>0</v>
      </c>
      <c r="BS46" s="3">
        <f t="shared" ref="BS46:CH46" si="49">BR46</f>
        <v>0</v>
      </c>
      <c r="BT46" s="3">
        <f t="shared" si="49"/>
        <v>0</v>
      </c>
      <c r="BU46" s="3">
        <f t="shared" si="49"/>
        <v>0</v>
      </c>
      <c r="BV46" s="3">
        <f t="shared" si="49"/>
        <v>0</v>
      </c>
      <c r="BW46" s="3">
        <f t="shared" si="49"/>
        <v>0</v>
      </c>
      <c r="BX46" s="3">
        <f t="shared" si="49"/>
        <v>0</v>
      </c>
      <c r="BY46" s="3">
        <f t="shared" si="49"/>
        <v>0</v>
      </c>
      <c r="BZ46" s="3">
        <f t="shared" si="49"/>
        <v>0</v>
      </c>
      <c r="CA46" s="3">
        <f t="shared" si="49"/>
        <v>0</v>
      </c>
      <c r="CB46" s="3">
        <f t="shared" si="49"/>
        <v>0</v>
      </c>
      <c r="CC46" s="3">
        <f t="shared" si="49"/>
        <v>0</v>
      </c>
      <c r="CD46" s="3">
        <f t="shared" si="49"/>
        <v>0</v>
      </c>
      <c r="CE46" s="3">
        <f t="shared" si="49"/>
        <v>0</v>
      </c>
      <c r="CF46" s="3">
        <f t="shared" si="49"/>
        <v>0</v>
      </c>
      <c r="CG46" s="3">
        <f t="shared" si="49"/>
        <v>0</v>
      </c>
      <c r="CH46" s="12">
        <f t="shared" si="49"/>
        <v>0</v>
      </c>
    </row>
    <row r="47" spans="1:86" x14ac:dyDescent="0.25">
      <c r="A47" s="603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480">
        <v>0</v>
      </c>
      <c r="U47" s="3">
        <f t="shared" si="50"/>
        <v>0</v>
      </c>
      <c r="V47" s="3">
        <f t="shared" si="50"/>
        <v>0</v>
      </c>
      <c r="W47" s="3">
        <f t="shared" si="50"/>
        <v>0</v>
      </c>
      <c r="X47" s="3">
        <f t="shared" si="50"/>
        <v>0</v>
      </c>
      <c r="Y47" s="3">
        <f t="shared" si="50"/>
        <v>0</v>
      </c>
      <c r="Z47" s="3">
        <f t="shared" si="50"/>
        <v>0</v>
      </c>
      <c r="AA47" s="3">
        <f t="shared" si="50"/>
        <v>0</v>
      </c>
      <c r="AB47" s="3">
        <f t="shared" si="50"/>
        <v>0</v>
      </c>
      <c r="AC47" s="3">
        <f t="shared" si="50"/>
        <v>0</v>
      </c>
      <c r="AD47" s="3">
        <f t="shared" si="50"/>
        <v>0</v>
      </c>
      <c r="AE47" s="3">
        <f t="shared" si="50"/>
        <v>0</v>
      </c>
      <c r="AF47" s="3">
        <f t="shared" si="50"/>
        <v>0</v>
      </c>
      <c r="AG47" s="3">
        <f t="shared" si="50"/>
        <v>0</v>
      </c>
      <c r="AH47" s="3">
        <f t="shared" si="50"/>
        <v>0</v>
      </c>
      <c r="AI47" s="3">
        <f t="shared" si="50"/>
        <v>0</v>
      </c>
      <c r="AJ47" s="3">
        <f t="shared" si="50"/>
        <v>0</v>
      </c>
      <c r="AK47" s="3">
        <f t="shared" si="50"/>
        <v>0</v>
      </c>
      <c r="AL47" s="3">
        <f t="shared" si="50"/>
        <v>0</v>
      </c>
      <c r="AM47" s="3">
        <f t="shared" si="50"/>
        <v>0</v>
      </c>
      <c r="AN47" s="3">
        <f t="shared" si="50"/>
        <v>0</v>
      </c>
      <c r="AO47" s="3">
        <f t="shared" si="50"/>
        <v>0</v>
      </c>
      <c r="AP47" s="3">
        <f t="shared" si="50"/>
        <v>0</v>
      </c>
      <c r="AQ47" s="3">
        <f t="shared" si="50"/>
        <v>0</v>
      </c>
      <c r="AR47" s="3">
        <f t="shared" si="50"/>
        <v>0</v>
      </c>
      <c r="AS47" s="3">
        <f t="shared" si="50"/>
        <v>0</v>
      </c>
      <c r="AT47" s="3">
        <f t="shared" si="50"/>
        <v>0</v>
      </c>
      <c r="AU47" s="3">
        <f t="shared" si="50"/>
        <v>0</v>
      </c>
      <c r="AV47" s="3">
        <f t="shared" si="50"/>
        <v>0</v>
      </c>
      <c r="AW47" s="3">
        <f t="shared" si="50"/>
        <v>0</v>
      </c>
      <c r="AX47" s="3">
        <f t="shared" si="50"/>
        <v>0</v>
      </c>
      <c r="AY47" s="3">
        <f t="shared" si="50"/>
        <v>0</v>
      </c>
      <c r="AZ47" s="3">
        <f t="shared" si="50"/>
        <v>0</v>
      </c>
      <c r="BA47" s="3">
        <f t="shared" si="50"/>
        <v>0</v>
      </c>
      <c r="BB47" s="3">
        <f t="shared" si="50"/>
        <v>0</v>
      </c>
      <c r="BC47" s="3">
        <f t="shared" si="50"/>
        <v>0</v>
      </c>
      <c r="BD47" s="3">
        <f t="shared" si="50"/>
        <v>0</v>
      </c>
      <c r="BE47" s="3">
        <f t="shared" si="50"/>
        <v>0</v>
      </c>
      <c r="BF47" s="3">
        <f t="shared" si="50"/>
        <v>0</v>
      </c>
      <c r="BG47" s="3">
        <f t="shared" si="50"/>
        <v>0</v>
      </c>
      <c r="BH47" s="3">
        <f t="shared" si="50"/>
        <v>0</v>
      </c>
      <c r="BI47" s="3">
        <f t="shared" si="50"/>
        <v>0</v>
      </c>
      <c r="BJ47" s="3">
        <f t="shared" si="50"/>
        <v>0</v>
      </c>
      <c r="BK47" s="3">
        <f t="shared" si="50"/>
        <v>0</v>
      </c>
      <c r="BL47" s="3">
        <f t="shared" si="50"/>
        <v>0</v>
      </c>
      <c r="BM47" s="3">
        <f t="shared" si="50"/>
        <v>0</v>
      </c>
      <c r="BN47" s="3">
        <f t="shared" si="50"/>
        <v>0</v>
      </c>
      <c r="BO47" s="3">
        <f t="shared" si="50"/>
        <v>0</v>
      </c>
      <c r="BP47" s="3">
        <f t="shared" si="50"/>
        <v>0</v>
      </c>
      <c r="BQ47" s="3">
        <f t="shared" si="50"/>
        <v>0</v>
      </c>
      <c r="BR47" s="3">
        <f t="shared" si="50"/>
        <v>0</v>
      </c>
      <c r="BS47" s="3">
        <f t="shared" ref="BS47:CH47" si="51">BR47</f>
        <v>0</v>
      </c>
      <c r="BT47" s="3">
        <f t="shared" si="51"/>
        <v>0</v>
      </c>
      <c r="BU47" s="3">
        <f t="shared" si="51"/>
        <v>0</v>
      </c>
      <c r="BV47" s="3">
        <f t="shared" si="51"/>
        <v>0</v>
      </c>
      <c r="BW47" s="3">
        <f t="shared" si="51"/>
        <v>0</v>
      </c>
      <c r="BX47" s="3">
        <f t="shared" si="51"/>
        <v>0</v>
      </c>
      <c r="BY47" s="3">
        <f t="shared" si="51"/>
        <v>0</v>
      </c>
      <c r="BZ47" s="3">
        <f t="shared" si="51"/>
        <v>0</v>
      </c>
      <c r="CA47" s="3">
        <f t="shared" si="51"/>
        <v>0</v>
      </c>
      <c r="CB47" s="3">
        <f t="shared" si="51"/>
        <v>0</v>
      </c>
      <c r="CC47" s="3">
        <f t="shared" si="51"/>
        <v>0</v>
      </c>
      <c r="CD47" s="3">
        <f t="shared" si="51"/>
        <v>0</v>
      </c>
      <c r="CE47" s="3">
        <f t="shared" si="51"/>
        <v>0</v>
      </c>
      <c r="CF47" s="3">
        <f t="shared" si="51"/>
        <v>0</v>
      </c>
      <c r="CG47" s="3">
        <f t="shared" si="51"/>
        <v>0</v>
      </c>
      <c r="CH47" s="12">
        <f t="shared" si="51"/>
        <v>0</v>
      </c>
    </row>
    <row r="48" spans="1:86" x14ac:dyDescent="0.25">
      <c r="A48" s="603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480">
        <v>305346</v>
      </c>
      <c r="U48" s="3">
        <f t="shared" si="52"/>
        <v>305346</v>
      </c>
      <c r="V48" s="3">
        <f t="shared" si="52"/>
        <v>305346</v>
      </c>
      <c r="W48" s="3">
        <f t="shared" si="52"/>
        <v>305346</v>
      </c>
      <c r="X48" s="3">
        <f t="shared" si="52"/>
        <v>305346</v>
      </c>
      <c r="Y48" s="3">
        <f t="shared" si="52"/>
        <v>305346</v>
      </c>
      <c r="Z48" s="3">
        <f t="shared" si="52"/>
        <v>305346</v>
      </c>
      <c r="AA48" s="3">
        <f t="shared" si="52"/>
        <v>305346</v>
      </c>
      <c r="AB48" s="3">
        <f t="shared" si="52"/>
        <v>305346</v>
      </c>
      <c r="AC48" s="3">
        <f t="shared" si="52"/>
        <v>305346</v>
      </c>
      <c r="AD48" s="3">
        <f t="shared" si="52"/>
        <v>305346</v>
      </c>
      <c r="AE48" s="3">
        <f t="shared" si="52"/>
        <v>305346</v>
      </c>
      <c r="AF48" s="3">
        <f t="shared" si="52"/>
        <v>305346</v>
      </c>
      <c r="AG48" s="3">
        <f t="shared" si="52"/>
        <v>305346</v>
      </c>
      <c r="AH48" s="3">
        <f t="shared" si="52"/>
        <v>305346</v>
      </c>
      <c r="AI48" s="3">
        <f t="shared" si="52"/>
        <v>305346</v>
      </c>
      <c r="AJ48" s="3">
        <f t="shared" si="52"/>
        <v>305346</v>
      </c>
      <c r="AK48" s="3">
        <f t="shared" si="52"/>
        <v>305346</v>
      </c>
      <c r="AL48" s="3">
        <f t="shared" si="52"/>
        <v>305346</v>
      </c>
      <c r="AM48" s="3">
        <f t="shared" si="52"/>
        <v>305346</v>
      </c>
      <c r="AN48" s="3">
        <f t="shared" si="52"/>
        <v>305346</v>
      </c>
      <c r="AO48" s="3">
        <f t="shared" si="52"/>
        <v>305346</v>
      </c>
      <c r="AP48" s="3">
        <f t="shared" si="52"/>
        <v>305346</v>
      </c>
      <c r="AQ48" s="3">
        <f t="shared" si="52"/>
        <v>305346</v>
      </c>
      <c r="AR48" s="3">
        <f t="shared" si="52"/>
        <v>305346</v>
      </c>
      <c r="AS48" s="3">
        <f t="shared" si="52"/>
        <v>305346</v>
      </c>
      <c r="AT48" s="3">
        <f t="shared" si="52"/>
        <v>305346</v>
      </c>
      <c r="AU48" s="3">
        <f t="shared" si="52"/>
        <v>305346</v>
      </c>
      <c r="AV48" s="3">
        <f t="shared" si="52"/>
        <v>305346</v>
      </c>
      <c r="AW48" s="3">
        <f t="shared" si="52"/>
        <v>305346</v>
      </c>
      <c r="AX48" s="3">
        <f t="shared" si="52"/>
        <v>305346</v>
      </c>
      <c r="AY48" s="3">
        <f t="shared" si="52"/>
        <v>305346</v>
      </c>
      <c r="AZ48" s="3">
        <f t="shared" si="52"/>
        <v>305346</v>
      </c>
      <c r="BA48" s="3">
        <f t="shared" si="52"/>
        <v>305346</v>
      </c>
      <c r="BB48" s="3">
        <f t="shared" si="52"/>
        <v>305346</v>
      </c>
      <c r="BC48" s="3">
        <f t="shared" si="52"/>
        <v>305346</v>
      </c>
      <c r="BD48" s="3">
        <f t="shared" si="52"/>
        <v>305346</v>
      </c>
      <c r="BE48" s="3">
        <f t="shared" si="52"/>
        <v>305346</v>
      </c>
      <c r="BF48" s="3">
        <f t="shared" si="52"/>
        <v>305346</v>
      </c>
      <c r="BG48" s="3">
        <f t="shared" si="52"/>
        <v>305346</v>
      </c>
      <c r="BH48" s="3">
        <f t="shared" si="52"/>
        <v>305346</v>
      </c>
      <c r="BI48" s="3">
        <f t="shared" si="52"/>
        <v>305346</v>
      </c>
      <c r="BJ48" s="3">
        <f t="shared" si="52"/>
        <v>305346</v>
      </c>
      <c r="BK48" s="3">
        <f t="shared" si="52"/>
        <v>305346</v>
      </c>
      <c r="BL48" s="3">
        <f t="shared" si="52"/>
        <v>305346</v>
      </c>
      <c r="BM48" s="3">
        <f t="shared" si="52"/>
        <v>305346</v>
      </c>
      <c r="BN48" s="3">
        <f t="shared" si="52"/>
        <v>305346</v>
      </c>
      <c r="BO48" s="3">
        <f t="shared" si="52"/>
        <v>305346</v>
      </c>
      <c r="BP48" s="3">
        <f t="shared" si="52"/>
        <v>305346</v>
      </c>
      <c r="BQ48" s="3">
        <f t="shared" si="52"/>
        <v>305346</v>
      </c>
      <c r="BR48" s="3">
        <f t="shared" si="52"/>
        <v>305346</v>
      </c>
      <c r="BS48" s="3">
        <f t="shared" ref="BS48:CH48" si="53">BR48</f>
        <v>305346</v>
      </c>
      <c r="BT48" s="3">
        <f t="shared" si="53"/>
        <v>305346</v>
      </c>
      <c r="BU48" s="3">
        <f t="shared" si="53"/>
        <v>305346</v>
      </c>
      <c r="BV48" s="3">
        <f t="shared" si="53"/>
        <v>305346</v>
      </c>
      <c r="BW48" s="3">
        <f t="shared" si="53"/>
        <v>305346</v>
      </c>
      <c r="BX48" s="3">
        <f t="shared" si="53"/>
        <v>305346</v>
      </c>
      <c r="BY48" s="3">
        <f t="shared" si="53"/>
        <v>305346</v>
      </c>
      <c r="BZ48" s="3">
        <f t="shared" si="53"/>
        <v>305346</v>
      </c>
      <c r="CA48" s="3">
        <f t="shared" si="53"/>
        <v>305346</v>
      </c>
      <c r="CB48" s="3">
        <f t="shared" si="53"/>
        <v>305346</v>
      </c>
      <c r="CC48" s="3">
        <f t="shared" si="53"/>
        <v>305346</v>
      </c>
      <c r="CD48" s="3">
        <f t="shared" si="53"/>
        <v>305346</v>
      </c>
      <c r="CE48" s="3">
        <f t="shared" si="53"/>
        <v>305346</v>
      </c>
      <c r="CF48" s="3">
        <f t="shared" si="53"/>
        <v>305346</v>
      </c>
      <c r="CG48" s="3">
        <f t="shared" si="53"/>
        <v>305346</v>
      </c>
      <c r="CH48" s="12">
        <f t="shared" si="53"/>
        <v>305346</v>
      </c>
    </row>
    <row r="49" spans="1:86" x14ac:dyDescent="0.25">
      <c r="A49" s="603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480">
        <v>0</v>
      </c>
      <c r="U49" s="3">
        <f t="shared" si="54"/>
        <v>0</v>
      </c>
      <c r="V49" s="3">
        <f t="shared" si="54"/>
        <v>0</v>
      </c>
      <c r="W49" s="3">
        <f t="shared" si="54"/>
        <v>0</v>
      </c>
      <c r="X49" s="3">
        <f t="shared" si="54"/>
        <v>0</v>
      </c>
      <c r="Y49" s="3">
        <f t="shared" si="54"/>
        <v>0</v>
      </c>
      <c r="Z49" s="3">
        <f t="shared" si="54"/>
        <v>0</v>
      </c>
      <c r="AA49" s="3">
        <f t="shared" si="54"/>
        <v>0</v>
      </c>
      <c r="AB49" s="3">
        <f t="shared" si="54"/>
        <v>0</v>
      </c>
      <c r="AC49" s="3">
        <f t="shared" si="54"/>
        <v>0</v>
      </c>
      <c r="AD49" s="3">
        <f t="shared" si="54"/>
        <v>0</v>
      </c>
      <c r="AE49" s="3">
        <f t="shared" si="54"/>
        <v>0</v>
      </c>
      <c r="AF49" s="3">
        <f t="shared" si="54"/>
        <v>0</v>
      </c>
      <c r="AG49" s="3">
        <f t="shared" si="54"/>
        <v>0</v>
      </c>
      <c r="AH49" s="3">
        <f t="shared" si="54"/>
        <v>0</v>
      </c>
      <c r="AI49" s="3">
        <f t="shared" si="54"/>
        <v>0</v>
      </c>
      <c r="AJ49" s="3">
        <f t="shared" si="54"/>
        <v>0</v>
      </c>
      <c r="AK49" s="3">
        <f t="shared" si="54"/>
        <v>0</v>
      </c>
      <c r="AL49" s="3">
        <f t="shared" si="54"/>
        <v>0</v>
      </c>
      <c r="AM49" s="3">
        <f t="shared" si="54"/>
        <v>0</v>
      </c>
      <c r="AN49" s="3">
        <f t="shared" si="54"/>
        <v>0</v>
      </c>
      <c r="AO49" s="3">
        <f t="shared" si="54"/>
        <v>0</v>
      </c>
      <c r="AP49" s="3">
        <f t="shared" si="54"/>
        <v>0</v>
      </c>
      <c r="AQ49" s="3">
        <f t="shared" si="54"/>
        <v>0</v>
      </c>
      <c r="AR49" s="3">
        <f t="shared" si="54"/>
        <v>0</v>
      </c>
      <c r="AS49" s="3">
        <f t="shared" si="54"/>
        <v>0</v>
      </c>
      <c r="AT49" s="3">
        <f t="shared" si="54"/>
        <v>0</v>
      </c>
      <c r="AU49" s="3">
        <f t="shared" si="54"/>
        <v>0</v>
      </c>
      <c r="AV49" s="3">
        <f t="shared" si="54"/>
        <v>0</v>
      </c>
      <c r="AW49" s="3">
        <f t="shared" si="54"/>
        <v>0</v>
      </c>
      <c r="AX49" s="3">
        <f t="shared" si="54"/>
        <v>0</v>
      </c>
      <c r="AY49" s="3">
        <f t="shared" si="54"/>
        <v>0</v>
      </c>
      <c r="AZ49" s="3">
        <f t="shared" si="54"/>
        <v>0</v>
      </c>
      <c r="BA49" s="3">
        <f t="shared" si="54"/>
        <v>0</v>
      </c>
      <c r="BB49" s="3">
        <f t="shared" si="54"/>
        <v>0</v>
      </c>
      <c r="BC49" s="3">
        <f t="shared" si="54"/>
        <v>0</v>
      </c>
      <c r="BD49" s="3">
        <f t="shared" si="54"/>
        <v>0</v>
      </c>
      <c r="BE49" s="3">
        <f t="shared" si="54"/>
        <v>0</v>
      </c>
      <c r="BF49" s="3">
        <f t="shared" si="54"/>
        <v>0</v>
      </c>
      <c r="BG49" s="3">
        <f t="shared" si="54"/>
        <v>0</v>
      </c>
      <c r="BH49" s="3">
        <f t="shared" si="54"/>
        <v>0</v>
      </c>
      <c r="BI49" s="3">
        <f t="shared" si="54"/>
        <v>0</v>
      </c>
      <c r="BJ49" s="3">
        <f t="shared" si="54"/>
        <v>0</v>
      </c>
      <c r="BK49" s="3">
        <f t="shared" si="54"/>
        <v>0</v>
      </c>
      <c r="BL49" s="3">
        <f t="shared" si="54"/>
        <v>0</v>
      </c>
      <c r="BM49" s="3">
        <f t="shared" si="54"/>
        <v>0</v>
      </c>
      <c r="BN49" s="3">
        <f t="shared" si="54"/>
        <v>0</v>
      </c>
      <c r="BO49" s="3">
        <f t="shared" si="54"/>
        <v>0</v>
      </c>
      <c r="BP49" s="3">
        <f t="shared" si="54"/>
        <v>0</v>
      </c>
      <c r="BQ49" s="3">
        <f t="shared" si="54"/>
        <v>0</v>
      </c>
      <c r="BR49" s="3">
        <f t="shared" si="54"/>
        <v>0</v>
      </c>
      <c r="BS49" s="3">
        <f t="shared" ref="BS49:CH49" si="55">BR49</f>
        <v>0</v>
      </c>
      <c r="BT49" s="3">
        <f t="shared" si="55"/>
        <v>0</v>
      </c>
      <c r="BU49" s="3">
        <f t="shared" si="55"/>
        <v>0</v>
      </c>
      <c r="BV49" s="3">
        <f t="shared" si="55"/>
        <v>0</v>
      </c>
      <c r="BW49" s="3">
        <f t="shared" si="55"/>
        <v>0</v>
      </c>
      <c r="BX49" s="3">
        <f t="shared" si="55"/>
        <v>0</v>
      </c>
      <c r="BY49" s="3">
        <f t="shared" si="55"/>
        <v>0</v>
      </c>
      <c r="BZ49" s="3">
        <f t="shared" si="55"/>
        <v>0</v>
      </c>
      <c r="CA49" s="3">
        <f t="shared" si="55"/>
        <v>0</v>
      </c>
      <c r="CB49" s="3">
        <f t="shared" si="55"/>
        <v>0</v>
      </c>
      <c r="CC49" s="3">
        <f t="shared" si="55"/>
        <v>0</v>
      </c>
      <c r="CD49" s="3">
        <f t="shared" si="55"/>
        <v>0</v>
      </c>
      <c r="CE49" s="3">
        <f t="shared" si="55"/>
        <v>0</v>
      </c>
      <c r="CF49" s="3">
        <f t="shared" si="55"/>
        <v>0</v>
      </c>
      <c r="CG49" s="3">
        <f t="shared" si="55"/>
        <v>0</v>
      </c>
      <c r="CH49" s="12">
        <f t="shared" si="55"/>
        <v>0</v>
      </c>
    </row>
    <row r="50" spans="1:86" ht="15" customHeight="1" x14ac:dyDescent="0.25">
      <c r="A50" s="603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480">
        <v>0</v>
      </c>
      <c r="U50" s="3">
        <f t="shared" si="56"/>
        <v>0</v>
      </c>
      <c r="V50" s="3">
        <f t="shared" si="56"/>
        <v>0</v>
      </c>
      <c r="W50" s="3">
        <f t="shared" si="56"/>
        <v>0</v>
      </c>
      <c r="X50" s="3">
        <f t="shared" si="56"/>
        <v>0</v>
      </c>
      <c r="Y50" s="3">
        <f t="shared" si="56"/>
        <v>0</v>
      </c>
      <c r="Z50" s="3">
        <f t="shared" si="56"/>
        <v>0</v>
      </c>
      <c r="AA50" s="3">
        <f t="shared" si="56"/>
        <v>0</v>
      </c>
      <c r="AB50" s="3">
        <f t="shared" si="56"/>
        <v>0</v>
      </c>
      <c r="AC50" s="3">
        <f t="shared" si="56"/>
        <v>0</v>
      </c>
      <c r="AD50" s="3">
        <f t="shared" si="56"/>
        <v>0</v>
      </c>
      <c r="AE50" s="3">
        <f t="shared" si="56"/>
        <v>0</v>
      </c>
      <c r="AF50" s="3">
        <f t="shared" si="56"/>
        <v>0</v>
      </c>
      <c r="AG50" s="3">
        <f t="shared" si="56"/>
        <v>0</v>
      </c>
      <c r="AH50" s="3">
        <f t="shared" si="56"/>
        <v>0</v>
      </c>
      <c r="AI50" s="3">
        <f t="shared" si="56"/>
        <v>0</v>
      </c>
      <c r="AJ50" s="3">
        <f t="shared" si="56"/>
        <v>0</v>
      </c>
      <c r="AK50" s="3">
        <f t="shared" si="56"/>
        <v>0</v>
      </c>
      <c r="AL50" s="3">
        <f t="shared" si="56"/>
        <v>0</v>
      </c>
      <c r="AM50" s="3">
        <f t="shared" si="56"/>
        <v>0</v>
      </c>
      <c r="AN50" s="3">
        <f t="shared" si="56"/>
        <v>0</v>
      </c>
      <c r="AO50" s="3">
        <f t="shared" si="56"/>
        <v>0</v>
      </c>
      <c r="AP50" s="3">
        <f t="shared" si="56"/>
        <v>0</v>
      </c>
      <c r="AQ50" s="3">
        <f t="shared" si="56"/>
        <v>0</v>
      </c>
      <c r="AR50" s="3">
        <f t="shared" si="56"/>
        <v>0</v>
      </c>
      <c r="AS50" s="3">
        <f t="shared" si="56"/>
        <v>0</v>
      </c>
      <c r="AT50" s="3">
        <f t="shared" si="56"/>
        <v>0</v>
      </c>
      <c r="AU50" s="3">
        <f t="shared" si="56"/>
        <v>0</v>
      </c>
      <c r="AV50" s="3">
        <f t="shared" si="56"/>
        <v>0</v>
      </c>
      <c r="AW50" s="3">
        <f t="shared" si="56"/>
        <v>0</v>
      </c>
      <c r="AX50" s="3">
        <f t="shared" si="56"/>
        <v>0</v>
      </c>
      <c r="AY50" s="3">
        <f t="shared" si="56"/>
        <v>0</v>
      </c>
      <c r="AZ50" s="3">
        <f t="shared" si="56"/>
        <v>0</v>
      </c>
      <c r="BA50" s="3">
        <f t="shared" si="56"/>
        <v>0</v>
      </c>
      <c r="BB50" s="3">
        <f t="shared" si="56"/>
        <v>0</v>
      </c>
      <c r="BC50" s="3">
        <f t="shared" si="56"/>
        <v>0</v>
      </c>
      <c r="BD50" s="3">
        <f t="shared" si="56"/>
        <v>0</v>
      </c>
      <c r="BE50" s="3">
        <f t="shared" si="56"/>
        <v>0</v>
      </c>
      <c r="BF50" s="3">
        <f t="shared" si="56"/>
        <v>0</v>
      </c>
      <c r="BG50" s="3">
        <f t="shared" si="56"/>
        <v>0</v>
      </c>
      <c r="BH50" s="3">
        <f t="shared" si="56"/>
        <v>0</v>
      </c>
      <c r="BI50" s="3">
        <f t="shared" si="56"/>
        <v>0</v>
      </c>
      <c r="BJ50" s="3">
        <f t="shared" si="56"/>
        <v>0</v>
      </c>
      <c r="BK50" s="3">
        <f t="shared" si="56"/>
        <v>0</v>
      </c>
      <c r="BL50" s="3">
        <f t="shared" si="56"/>
        <v>0</v>
      </c>
      <c r="BM50" s="3">
        <f t="shared" si="56"/>
        <v>0</v>
      </c>
      <c r="BN50" s="3">
        <f t="shared" si="56"/>
        <v>0</v>
      </c>
      <c r="BO50" s="3">
        <f t="shared" si="56"/>
        <v>0</v>
      </c>
      <c r="BP50" s="3">
        <f t="shared" si="56"/>
        <v>0</v>
      </c>
      <c r="BQ50" s="3">
        <f t="shared" si="56"/>
        <v>0</v>
      </c>
      <c r="BR50" s="3">
        <f t="shared" si="56"/>
        <v>0</v>
      </c>
      <c r="BS50" s="3">
        <f t="shared" ref="BS50:CH50" si="57">BR50</f>
        <v>0</v>
      </c>
      <c r="BT50" s="3">
        <f t="shared" si="57"/>
        <v>0</v>
      </c>
      <c r="BU50" s="3">
        <f t="shared" si="57"/>
        <v>0</v>
      </c>
      <c r="BV50" s="3">
        <f t="shared" si="57"/>
        <v>0</v>
      </c>
      <c r="BW50" s="3">
        <f t="shared" si="57"/>
        <v>0</v>
      </c>
      <c r="BX50" s="3">
        <f t="shared" si="57"/>
        <v>0</v>
      </c>
      <c r="BY50" s="3">
        <f t="shared" si="57"/>
        <v>0</v>
      </c>
      <c r="BZ50" s="3">
        <f t="shared" si="57"/>
        <v>0</v>
      </c>
      <c r="CA50" s="3">
        <f t="shared" si="57"/>
        <v>0</v>
      </c>
      <c r="CB50" s="3">
        <f t="shared" si="57"/>
        <v>0</v>
      </c>
      <c r="CC50" s="3">
        <f t="shared" si="57"/>
        <v>0</v>
      </c>
      <c r="CD50" s="3">
        <f t="shared" si="57"/>
        <v>0</v>
      </c>
      <c r="CE50" s="3">
        <f t="shared" si="57"/>
        <v>0</v>
      </c>
      <c r="CF50" s="3">
        <f t="shared" si="57"/>
        <v>0</v>
      </c>
      <c r="CG50" s="3">
        <f t="shared" si="57"/>
        <v>0</v>
      </c>
      <c r="CH50" s="12">
        <f t="shared" si="57"/>
        <v>0</v>
      </c>
    </row>
    <row r="51" spans="1:86" x14ac:dyDescent="0.25">
      <c r="A51" s="603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480">
        <v>0</v>
      </c>
      <c r="U51" s="3">
        <f t="shared" si="58"/>
        <v>0</v>
      </c>
      <c r="V51" s="3">
        <f t="shared" si="58"/>
        <v>0</v>
      </c>
      <c r="W51" s="3">
        <f t="shared" si="58"/>
        <v>0</v>
      </c>
      <c r="X51" s="3">
        <f t="shared" si="58"/>
        <v>0</v>
      </c>
      <c r="Y51" s="3">
        <f t="shared" si="58"/>
        <v>0</v>
      </c>
      <c r="Z51" s="3">
        <f t="shared" si="58"/>
        <v>0</v>
      </c>
      <c r="AA51" s="3">
        <f t="shared" si="58"/>
        <v>0</v>
      </c>
      <c r="AB51" s="3">
        <f t="shared" si="58"/>
        <v>0</v>
      </c>
      <c r="AC51" s="3">
        <f t="shared" si="58"/>
        <v>0</v>
      </c>
      <c r="AD51" s="3">
        <f t="shared" si="58"/>
        <v>0</v>
      </c>
      <c r="AE51" s="3">
        <f t="shared" si="58"/>
        <v>0</v>
      </c>
      <c r="AF51" s="3">
        <f t="shared" si="58"/>
        <v>0</v>
      </c>
      <c r="AG51" s="3">
        <f t="shared" si="58"/>
        <v>0</v>
      </c>
      <c r="AH51" s="3">
        <f t="shared" si="58"/>
        <v>0</v>
      </c>
      <c r="AI51" s="3">
        <f t="shared" si="58"/>
        <v>0</v>
      </c>
      <c r="AJ51" s="3">
        <f t="shared" si="58"/>
        <v>0</v>
      </c>
      <c r="AK51" s="3">
        <f t="shared" si="58"/>
        <v>0</v>
      </c>
      <c r="AL51" s="3">
        <f t="shared" si="58"/>
        <v>0</v>
      </c>
      <c r="AM51" s="3">
        <f t="shared" si="58"/>
        <v>0</v>
      </c>
      <c r="AN51" s="3">
        <f t="shared" si="58"/>
        <v>0</v>
      </c>
      <c r="AO51" s="3">
        <f t="shared" si="58"/>
        <v>0</v>
      </c>
      <c r="AP51" s="3">
        <f t="shared" si="58"/>
        <v>0</v>
      </c>
      <c r="AQ51" s="3">
        <f t="shared" si="58"/>
        <v>0</v>
      </c>
      <c r="AR51" s="3">
        <f t="shared" si="58"/>
        <v>0</v>
      </c>
      <c r="AS51" s="3">
        <f t="shared" si="58"/>
        <v>0</v>
      </c>
      <c r="AT51" s="3">
        <f t="shared" si="58"/>
        <v>0</v>
      </c>
      <c r="AU51" s="3">
        <f t="shared" si="58"/>
        <v>0</v>
      </c>
      <c r="AV51" s="3">
        <f t="shared" si="58"/>
        <v>0</v>
      </c>
      <c r="AW51" s="3">
        <f t="shared" si="58"/>
        <v>0</v>
      </c>
      <c r="AX51" s="3">
        <f t="shared" si="58"/>
        <v>0</v>
      </c>
      <c r="AY51" s="3">
        <f t="shared" si="58"/>
        <v>0</v>
      </c>
      <c r="AZ51" s="3">
        <f t="shared" si="58"/>
        <v>0</v>
      </c>
      <c r="BA51" s="3">
        <f t="shared" si="58"/>
        <v>0</v>
      </c>
      <c r="BB51" s="3">
        <f t="shared" si="58"/>
        <v>0</v>
      </c>
      <c r="BC51" s="3">
        <f t="shared" si="58"/>
        <v>0</v>
      </c>
      <c r="BD51" s="3">
        <f t="shared" si="58"/>
        <v>0</v>
      </c>
      <c r="BE51" s="3">
        <f t="shared" si="58"/>
        <v>0</v>
      </c>
      <c r="BF51" s="3">
        <f t="shared" si="58"/>
        <v>0</v>
      </c>
      <c r="BG51" s="3">
        <f t="shared" si="58"/>
        <v>0</v>
      </c>
      <c r="BH51" s="3">
        <f t="shared" si="58"/>
        <v>0</v>
      </c>
      <c r="BI51" s="3">
        <f t="shared" si="58"/>
        <v>0</v>
      </c>
      <c r="BJ51" s="3">
        <f t="shared" si="58"/>
        <v>0</v>
      </c>
      <c r="BK51" s="3">
        <f t="shared" si="58"/>
        <v>0</v>
      </c>
      <c r="BL51" s="3">
        <f t="shared" si="58"/>
        <v>0</v>
      </c>
      <c r="BM51" s="3">
        <f t="shared" si="58"/>
        <v>0</v>
      </c>
      <c r="BN51" s="3">
        <f t="shared" si="58"/>
        <v>0</v>
      </c>
      <c r="BO51" s="3">
        <f t="shared" si="58"/>
        <v>0</v>
      </c>
      <c r="BP51" s="3">
        <f t="shared" si="58"/>
        <v>0</v>
      </c>
      <c r="BQ51" s="3">
        <f t="shared" si="58"/>
        <v>0</v>
      </c>
      <c r="BR51" s="3">
        <f t="shared" si="58"/>
        <v>0</v>
      </c>
      <c r="BS51" s="3">
        <f t="shared" ref="BS51:CH51" si="59">BR51</f>
        <v>0</v>
      </c>
      <c r="BT51" s="3">
        <f t="shared" si="59"/>
        <v>0</v>
      </c>
      <c r="BU51" s="3">
        <f t="shared" si="59"/>
        <v>0</v>
      </c>
      <c r="BV51" s="3">
        <f t="shared" si="59"/>
        <v>0</v>
      </c>
      <c r="BW51" s="3">
        <f t="shared" si="59"/>
        <v>0</v>
      </c>
      <c r="BX51" s="3">
        <f t="shared" si="59"/>
        <v>0</v>
      </c>
      <c r="BY51" s="3">
        <f t="shared" si="59"/>
        <v>0</v>
      </c>
      <c r="BZ51" s="3">
        <f t="shared" si="59"/>
        <v>0</v>
      </c>
      <c r="CA51" s="3">
        <f t="shared" si="59"/>
        <v>0</v>
      </c>
      <c r="CB51" s="3">
        <f t="shared" si="59"/>
        <v>0</v>
      </c>
      <c r="CC51" s="3">
        <f t="shared" si="59"/>
        <v>0</v>
      </c>
      <c r="CD51" s="3">
        <f t="shared" si="59"/>
        <v>0</v>
      </c>
      <c r="CE51" s="3">
        <f t="shared" si="59"/>
        <v>0</v>
      </c>
      <c r="CF51" s="3">
        <f t="shared" si="59"/>
        <v>0</v>
      </c>
      <c r="CG51" s="3">
        <f t="shared" si="59"/>
        <v>0</v>
      </c>
      <c r="CH51" s="12">
        <f t="shared" si="59"/>
        <v>0</v>
      </c>
    </row>
    <row r="52" spans="1:86" x14ac:dyDescent="0.25">
      <c r="A52" s="603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480">
        <v>0</v>
      </c>
      <c r="U52" s="3">
        <f t="shared" si="60"/>
        <v>0</v>
      </c>
      <c r="V52" s="3">
        <f t="shared" si="60"/>
        <v>0</v>
      </c>
      <c r="W52" s="3">
        <f t="shared" si="60"/>
        <v>0</v>
      </c>
      <c r="X52" s="3">
        <f t="shared" si="60"/>
        <v>0</v>
      </c>
      <c r="Y52" s="3">
        <f t="shared" si="60"/>
        <v>0</v>
      </c>
      <c r="Z52" s="3">
        <f t="shared" si="60"/>
        <v>0</v>
      </c>
      <c r="AA52" s="3">
        <f t="shared" si="60"/>
        <v>0</v>
      </c>
      <c r="AB52" s="3">
        <f t="shared" si="60"/>
        <v>0</v>
      </c>
      <c r="AC52" s="3">
        <f t="shared" si="60"/>
        <v>0</v>
      </c>
      <c r="AD52" s="3">
        <f t="shared" si="60"/>
        <v>0</v>
      </c>
      <c r="AE52" s="3">
        <f t="shared" si="60"/>
        <v>0</v>
      </c>
      <c r="AF52" s="3">
        <f t="shared" si="60"/>
        <v>0</v>
      </c>
      <c r="AG52" s="3">
        <f t="shared" si="60"/>
        <v>0</v>
      </c>
      <c r="AH52" s="3">
        <f t="shared" si="60"/>
        <v>0</v>
      </c>
      <c r="AI52" s="3">
        <f t="shared" si="60"/>
        <v>0</v>
      </c>
      <c r="AJ52" s="3">
        <f t="shared" si="60"/>
        <v>0</v>
      </c>
      <c r="AK52" s="3">
        <f t="shared" si="60"/>
        <v>0</v>
      </c>
      <c r="AL52" s="3">
        <f t="shared" si="60"/>
        <v>0</v>
      </c>
      <c r="AM52" s="3">
        <f t="shared" si="60"/>
        <v>0</v>
      </c>
      <c r="AN52" s="3">
        <f t="shared" si="60"/>
        <v>0</v>
      </c>
      <c r="AO52" s="3">
        <f t="shared" si="60"/>
        <v>0</v>
      </c>
      <c r="AP52" s="3">
        <f t="shared" si="60"/>
        <v>0</v>
      </c>
      <c r="AQ52" s="3">
        <f t="shared" si="60"/>
        <v>0</v>
      </c>
      <c r="AR52" s="3">
        <f t="shared" si="60"/>
        <v>0</v>
      </c>
      <c r="AS52" s="3">
        <f t="shared" si="60"/>
        <v>0</v>
      </c>
      <c r="AT52" s="3">
        <f t="shared" si="60"/>
        <v>0</v>
      </c>
      <c r="AU52" s="3">
        <f t="shared" si="60"/>
        <v>0</v>
      </c>
      <c r="AV52" s="3">
        <f t="shared" si="60"/>
        <v>0</v>
      </c>
      <c r="AW52" s="3">
        <f t="shared" si="60"/>
        <v>0</v>
      </c>
      <c r="AX52" s="3">
        <f t="shared" si="60"/>
        <v>0</v>
      </c>
      <c r="AY52" s="3">
        <f t="shared" si="60"/>
        <v>0</v>
      </c>
      <c r="AZ52" s="3">
        <f t="shared" si="60"/>
        <v>0</v>
      </c>
      <c r="BA52" s="3">
        <f t="shared" si="60"/>
        <v>0</v>
      </c>
      <c r="BB52" s="3">
        <f t="shared" si="60"/>
        <v>0</v>
      </c>
      <c r="BC52" s="3">
        <f t="shared" si="60"/>
        <v>0</v>
      </c>
      <c r="BD52" s="3">
        <f t="shared" si="60"/>
        <v>0</v>
      </c>
      <c r="BE52" s="3">
        <f t="shared" si="60"/>
        <v>0</v>
      </c>
      <c r="BF52" s="3">
        <f t="shared" si="60"/>
        <v>0</v>
      </c>
      <c r="BG52" s="3">
        <f t="shared" si="60"/>
        <v>0</v>
      </c>
      <c r="BH52" s="3">
        <f t="shared" si="60"/>
        <v>0</v>
      </c>
      <c r="BI52" s="3">
        <f t="shared" si="60"/>
        <v>0</v>
      </c>
      <c r="BJ52" s="3">
        <f t="shared" si="60"/>
        <v>0</v>
      </c>
      <c r="BK52" s="3">
        <f t="shared" si="60"/>
        <v>0</v>
      </c>
      <c r="BL52" s="3">
        <f t="shared" si="60"/>
        <v>0</v>
      </c>
      <c r="BM52" s="3">
        <f t="shared" si="60"/>
        <v>0</v>
      </c>
      <c r="BN52" s="3">
        <f t="shared" si="60"/>
        <v>0</v>
      </c>
      <c r="BO52" s="3">
        <f t="shared" si="60"/>
        <v>0</v>
      </c>
      <c r="BP52" s="3">
        <f t="shared" si="60"/>
        <v>0</v>
      </c>
      <c r="BQ52" s="3">
        <f t="shared" si="60"/>
        <v>0</v>
      </c>
      <c r="BR52" s="3">
        <f t="shared" si="60"/>
        <v>0</v>
      </c>
      <c r="BS52" s="3">
        <f t="shared" ref="BS52:CH52" si="61">BR52</f>
        <v>0</v>
      </c>
      <c r="BT52" s="3">
        <f t="shared" si="61"/>
        <v>0</v>
      </c>
      <c r="BU52" s="3">
        <f t="shared" si="61"/>
        <v>0</v>
      </c>
      <c r="BV52" s="3">
        <f t="shared" si="61"/>
        <v>0</v>
      </c>
      <c r="BW52" s="3">
        <f t="shared" si="61"/>
        <v>0</v>
      </c>
      <c r="BX52" s="3">
        <f t="shared" si="61"/>
        <v>0</v>
      </c>
      <c r="BY52" s="3">
        <f t="shared" si="61"/>
        <v>0</v>
      </c>
      <c r="BZ52" s="3">
        <f t="shared" si="61"/>
        <v>0</v>
      </c>
      <c r="CA52" s="3">
        <f t="shared" si="61"/>
        <v>0</v>
      </c>
      <c r="CB52" s="3">
        <f t="shared" si="61"/>
        <v>0</v>
      </c>
      <c r="CC52" s="3">
        <f t="shared" si="61"/>
        <v>0</v>
      </c>
      <c r="CD52" s="3">
        <f t="shared" si="61"/>
        <v>0</v>
      </c>
      <c r="CE52" s="3">
        <f t="shared" si="61"/>
        <v>0</v>
      </c>
      <c r="CF52" s="3">
        <f t="shared" si="61"/>
        <v>0</v>
      </c>
      <c r="CG52" s="3">
        <f t="shared" si="61"/>
        <v>0</v>
      </c>
      <c r="CH52" s="12">
        <f t="shared" si="61"/>
        <v>0</v>
      </c>
    </row>
    <row r="53" spans="1:86" x14ac:dyDescent="0.25">
      <c r="A53" s="603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480">
        <v>0</v>
      </c>
      <c r="U53" s="3">
        <f t="shared" si="62"/>
        <v>0</v>
      </c>
      <c r="V53" s="3">
        <f t="shared" si="62"/>
        <v>0</v>
      </c>
      <c r="W53" s="3">
        <f t="shared" si="62"/>
        <v>0</v>
      </c>
      <c r="X53" s="3">
        <f t="shared" si="62"/>
        <v>0</v>
      </c>
      <c r="Y53" s="3">
        <f t="shared" si="62"/>
        <v>0</v>
      </c>
      <c r="Z53" s="3">
        <f t="shared" si="62"/>
        <v>0</v>
      </c>
      <c r="AA53" s="3">
        <f t="shared" si="62"/>
        <v>0</v>
      </c>
      <c r="AB53" s="3">
        <f t="shared" si="62"/>
        <v>0</v>
      </c>
      <c r="AC53" s="3">
        <f t="shared" si="62"/>
        <v>0</v>
      </c>
      <c r="AD53" s="3">
        <f t="shared" si="62"/>
        <v>0</v>
      </c>
      <c r="AE53" s="3">
        <f t="shared" si="62"/>
        <v>0</v>
      </c>
      <c r="AF53" s="3">
        <f t="shared" si="62"/>
        <v>0</v>
      </c>
      <c r="AG53" s="3">
        <f t="shared" si="62"/>
        <v>0</v>
      </c>
      <c r="AH53" s="3">
        <f t="shared" si="62"/>
        <v>0</v>
      </c>
      <c r="AI53" s="3">
        <f t="shared" si="62"/>
        <v>0</v>
      </c>
      <c r="AJ53" s="3">
        <f t="shared" si="62"/>
        <v>0</v>
      </c>
      <c r="AK53" s="3">
        <f t="shared" si="62"/>
        <v>0</v>
      </c>
      <c r="AL53" s="3">
        <f t="shared" si="62"/>
        <v>0</v>
      </c>
      <c r="AM53" s="3">
        <f t="shared" si="62"/>
        <v>0</v>
      </c>
      <c r="AN53" s="3">
        <f t="shared" si="62"/>
        <v>0</v>
      </c>
      <c r="AO53" s="3">
        <f t="shared" si="62"/>
        <v>0</v>
      </c>
      <c r="AP53" s="3">
        <f t="shared" si="62"/>
        <v>0</v>
      </c>
      <c r="AQ53" s="3">
        <f t="shared" si="62"/>
        <v>0</v>
      </c>
      <c r="AR53" s="3">
        <f t="shared" si="62"/>
        <v>0</v>
      </c>
      <c r="AS53" s="3">
        <f t="shared" si="62"/>
        <v>0</v>
      </c>
      <c r="AT53" s="3">
        <f t="shared" si="62"/>
        <v>0</v>
      </c>
      <c r="AU53" s="3">
        <f t="shared" si="62"/>
        <v>0</v>
      </c>
      <c r="AV53" s="3">
        <f t="shared" si="62"/>
        <v>0</v>
      </c>
      <c r="AW53" s="3">
        <f t="shared" si="62"/>
        <v>0</v>
      </c>
      <c r="AX53" s="3">
        <f t="shared" si="62"/>
        <v>0</v>
      </c>
      <c r="AY53" s="3">
        <f t="shared" si="62"/>
        <v>0</v>
      </c>
      <c r="AZ53" s="3">
        <f t="shared" si="62"/>
        <v>0</v>
      </c>
      <c r="BA53" s="3">
        <f t="shared" si="62"/>
        <v>0</v>
      </c>
      <c r="BB53" s="3">
        <f t="shared" si="62"/>
        <v>0</v>
      </c>
      <c r="BC53" s="3">
        <f t="shared" si="62"/>
        <v>0</v>
      </c>
      <c r="BD53" s="3">
        <f t="shared" si="62"/>
        <v>0</v>
      </c>
      <c r="BE53" s="3">
        <f t="shared" si="62"/>
        <v>0</v>
      </c>
      <c r="BF53" s="3">
        <f t="shared" si="62"/>
        <v>0</v>
      </c>
      <c r="BG53" s="3">
        <f t="shared" si="62"/>
        <v>0</v>
      </c>
      <c r="BH53" s="3">
        <f t="shared" si="62"/>
        <v>0</v>
      </c>
      <c r="BI53" s="3">
        <f t="shared" si="62"/>
        <v>0</v>
      </c>
      <c r="BJ53" s="3">
        <f t="shared" si="62"/>
        <v>0</v>
      </c>
      <c r="BK53" s="3">
        <f t="shared" si="62"/>
        <v>0</v>
      </c>
      <c r="BL53" s="3">
        <f t="shared" si="62"/>
        <v>0</v>
      </c>
      <c r="BM53" s="3">
        <f t="shared" si="62"/>
        <v>0</v>
      </c>
      <c r="BN53" s="3">
        <f t="shared" si="62"/>
        <v>0</v>
      </c>
      <c r="BO53" s="3">
        <f t="shared" si="62"/>
        <v>0</v>
      </c>
      <c r="BP53" s="3">
        <f t="shared" si="62"/>
        <v>0</v>
      </c>
      <c r="BQ53" s="3">
        <f t="shared" si="62"/>
        <v>0</v>
      </c>
      <c r="BR53" s="3">
        <f t="shared" si="62"/>
        <v>0</v>
      </c>
      <c r="BS53" s="3">
        <f t="shared" ref="BS53:CH53" si="63">BR53</f>
        <v>0</v>
      </c>
      <c r="BT53" s="3">
        <f t="shared" si="63"/>
        <v>0</v>
      </c>
      <c r="BU53" s="3">
        <f t="shared" si="63"/>
        <v>0</v>
      </c>
      <c r="BV53" s="3">
        <f t="shared" si="63"/>
        <v>0</v>
      </c>
      <c r="BW53" s="3">
        <f t="shared" si="63"/>
        <v>0</v>
      </c>
      <c r="BX53" s="3">
        <f t="shared" si="63"/>
        <v>0</v>
      </c>
      <c r="BY53" s="3">
        <f t="shared" si="63"/>
        <v>0</v>
      </c>
      <c r="BZ53" s="3">
        <f t="shared" si="63"/>
        <v>0</v>
      </c>
      <c r="CA53" s="3">
        <f t="shared" si="63"/>
        <v>0</v>
      </c>
      <c r="CB53" s="3">
        <f t="shared" si="63"/>
        <v>0</v>
      </c>
      <c r="CC53" s="3">
        <f t="shared" si="63"/>
        <v>0</v>
      </c>
      <c r="CD53" s="3">
        <f t="shared" si="63"/>
        <v>0</v>
      </c>
      <c r="CE53" s="3">
        <f t="shared" si="63"/>
        <v>0</v>
      </c>
      <c r="CF53" s="3">
        <f t="shared" si="63"/>
        <v>0</v>
      </c>
      <c r="CG53" s="3">
        <f t="shared" si="63"/>
        <v>0</v>
      </c>
      <c r="CH53" s="12">
        <f t="shared" si="63"/>
        <v>0</v>
      </c>
    </row>
    <row r="54" spans="1:86" ht="15" customHeight="1" x14ac:dyDescent="0.25">
      <c r="A54" s="603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209" t="str">
        <f t="shared" si="37"/>
        <v>Monthly kWh</v>
      </c>
      <c r="C55" s="264">
        <f>SUM(C41:C54)</f>
        <v>0</v>
      </c>
      <c r="D55" s="264">
        <f t="shared" ref="D55:BO55" si="64">SUM(D41:D54)</f>
        <v>0</v>
      </c>
      <c r="E55" s="264">
        <f t="shared" si="64"/>
        <v>0</v>
      </c>
      <c r="F55" s="264">
        <f t="shared" si="64"/>
        <v>0</v>
      </c>
      <c r="G55" s="264">
        <f t="shared" si="64"/>
        <v>0</v>
      </c>
      <c r="H55" s="264">
        <f t="shared" si="64"/>
        <v>0</v>
      </c>
      <c r="I55" s="264">
        <f t="shared" si="64"/>
        <v>0</v>
      </c>
      <c r="J55" s="264">
        <f t="shared" si="64"/>
        <v>0</v>
      </c>
      <c r="K55" s="264">
        <f t="shared" si="64"/>
        <v>0</v>
      </c>
      <c r="L55" s="264">
        <f t="shared" si="64"/>
        <v>0</v>
      </c>
      <c r="M55" s="264">
        <f t="shared" si="64"/>
        <v>0</v>
      </c>
      <c r="N55" s="264">
        <f t="shared" si="64"/>
        <v>0</v>
      </c>
      <c r="O55" s="264">
        <f t="shared" si="64"/>
        <v>0</v>
      </c>
      <c r="P55" s="264">
        <f t="shared" si="64"/>
        <v>0</v>
      </c>
      <c r="Q55" s="264">
        <f t="shared" si="64"/>
        <v>0</v>
      </c>
      <c r="R55" s="264">
        <f t="shared" si="64"/>
        <v>0</v>
      </c>
      <c r="S55" s="264">
        <f t="shared" si="64"/>
        <v>0</v>
      </c>
      <c r="T55" s="264">
        <f t="shared" si="64"/>
        <v>1450824</v>
      </c>
      <c r="U55" s="264">
        <f t="shared" si="64"/>
        <v>1450824</v>
      </c>
      <c r="V55" s="264">
        <f t="shared" si="64"/>
        <v>1450824</v>
      </c>
      <c r="W55" s="264">
        <f t="shared" si="64"/>
        <v>1450824</v>
      </c>
      <c r="X55" s="264">
        <f t="shared" si="64"/>
        <v>1450824</v>
      </c>
      <c r="Y55" s="264">
        <f t="shared" si="64"/>
        <v>1450824</v>
      </c>
      <c r="Z55" s="264">
        <f t="shared" si="64"/>
        <v>1450824</v>
      </c>
      <c r="AA55" s="264">
        <f t="shared" si="64"/>
        <v>1450824</v>
      </c>
      <c r="AB55" s="264">
        <f t="shared" si="64"/>
        <v>1450824</v>
      </c>
      <c r="AC55" s="264">
        <f t="shared" si="64"/>
        <v>1450824</v>
      </c>
      <c r="AD55" s="264">
        <f t="shared" si="64"/>
        <v>1450824</v>
      </c>
      <c r="AE55" s="264">
        <f t="shared" si="64"/>
        <v>1450824</v>
      </c>
      <c r="AF55" s="264">
        <f t="shared" si="64"/>
        <v>1450824</v>
      </c>
      <c r="AG55" s="264">
        <f t="shared" si="64"/>
        <v>1450824</v>
      </c>
      <c r="AH55" s="264">
        <f t="shared" si="64"/>
        <v>1450824</v>
      </c>
      <c r="AI55" s="264">
        <f t="shared" si="64"/>
        <v>1450824</v>
      </c>
      <c r="AJ55" s="264">
        <f t="shared" si="64"/>
        <v>1450824</v>
      </c>
      <c r="AK55" s="264">
        <f t="shared" si="64"/>
        <v>1450824</v>
      </c>
      <c r="AL55" s="264">
        <f t="shared" si="64"/>
        <v>1450824</v>
      </c>
      <c r="AM55" s="264">
        <f t="shared" si="64"/>
        <v>1450824</v>
      </c>
      <c r="AN55" s="264">
        <f t="shared" si="64"/>
        <v>1450824</v>
      </c>
      <c r="AO55" s="264">
        <f t="shared" si="64"/>
        <v>1450824</v>
      </c>
      <c r="AP55" s="264">
        <f t="shared" si="64"/>
        <v>1450824</v>
      </c>
      <c r="AQ55" s="264">
        <f t="shared" si="64"/>
        <v>1450824</v>
      </c>
      <c r="AR55" s="264">
        <f t="shared" si="64"/>
        <v>1450824</v>
      </c>
      <c r="AS55" s="264">
        <f t="shared" si="64"/>
        <v>1450824</v>
      </c>
      <c r="AT55" s="264">
        <f t="shared" si="64"/>
        <v>1450824</v>
      </c>
      <c r="AU55" s="264">
        <f t="shared" si="64"/>
        <v>1450824</v>
      </c>
      <c r="AV55" s="264">
        <f t="shared" si="64"/>
        <v>1450824</v>
      </c>
      <c r="AW55" s="264">
        <f t="shared" si="64"/>
        <v>1450824</v>
      </c>
      <c r="AX55" s="264">
        <f t="shared" si="64"/>
        <v>1450824</v>
      </c>
      <c r="AY55" s="264">
        <f t="shared" si="64"/>
        <v>1450824</v>
      </c>
      <c r="AZ55" s="264">
        <f t="shared" si="64"/>
        <v>1450824</v>
      </c>
      <c r="BA55" s="264">
        <f t="shared" si="64"/>
        <v>1450824</v>
      </c>
      <c r="BB55" s="264">
        <f t="shared" si="64"/>
        <v>1450824</v>
      </c>
      <c r="BC55" s="264">
        <f t="shared" si="64"/>
        <v>1450824</v>
      </c>
      <c r="BD55" s="264">
        <f t="shared" si="64"/>
        <v>1450824</v>
      </c>
      <c r="BE55" s="264">
        <f t="shared" si="64"/>
        <v>1450824</v>
      </c>
      <c r="BF55" s="264">
        <f t="shared" si="64"/>
        <v>1450824</v>
      </c>
      <c r="BG55" s="264">
        <f t="shared" si="64"/>
        <v>1450824</v>
      </c>
      <c r="BH55" s="264">
        <f t="shared" si="64"/>
        <v>1450824</v>
      </c>
      <c r="BI55" s="264">
        <f t="shared" si="64"/>
        <v>1450824</v>
      </c>
      <c r="BJ55" s="264">
        <f t="shared" si="64"/>
        <v>1450824</v>
      </c>
      <c r="BK55" s="264">
        <f t="shared" si="64"/>
        <v>1450824</v>
      </c>
      <c r="BL55" s="264">
        <f t="shared" si="64"/>
        <v>1450824</v>
      </c>
      <c r="BM55" s="264">
        <f t="shared" si="64"/>
        <v>1450824</v>
      </c>
      <c r="BN55" s="264">
        <f t="shared" si="64"/>
        <v>1450824</v>
      </c>
      <c r="BO55" s="264">
        <f t="shared" si="64"/>
        <v>1450824</v>
      </c>
      <c r="BP55" s="264">
        <f t="shared" ref="BP55:CH55" si="65">SUM(BP41:BP54)</f>
        <v>1450824</v>
      </c>
      <c r="BQ55" s="264">
        <f t="shared" si="65"/>
        <v>1450824</v>
      </c>
      <c r="BR55" s="264">
        <f t="shared" si="65"/>
        <v>1450824</v>
      </c>
      <c r="BS55" s="264">
        <f t="shared" si="65"/>
        <v>1450824</v>
      </c>
      <c r="BT55" s="264">
        <f t="shared" si="65"/>
        <v>1450824</v>
      </c>
      <c r="BU55" s="264">
        <f t="shared" si="65"/>
        <v>1450824</v>
      </c>
      <c r="BV55" s="264">
        <f t="shared" si="65"/>
        <v>1450824</v>
      </c>
      <c r="BW55" s="264">
        <f t="shared" si="65"/>
        <v>1450824</v>
      </c>
      <c r="BX55" s="264">
        <f t="shared" si="65"/>
        <v>1450824</v>
      </c>
      <c r="BY55" s="264">
        <f t="shared" si="65"/>
        <v>1450824</v>
      </c>
      <c r="BZ55" s="264">
        <f t="shared" si="65"/>
        <v>1450824</v>
      </c>
      <c r="CA55" s="264">
        <f t="shared" si="65"/>
        <v>1450824</v>
      </c>
      <c r="CB55" s="264">
        <f t="shared" si="65"/>
        <v>1450824</v>
      </c>
      <c r="CC55" s="264">
        <f t="shared" si="65"/>
        <v>1450824</v>
      </c>
      <c r="CD55" s="264">
        <f t="shared" si="65"/>
        <v>1450824</v>
      </c>
      <c r="CE55" s="264">
        <f t="shared" si="65"/>
        <v>1450824</v>
      </c>
      <c r="CF55" s="264">
        <f t="shared" si="65"/>
        <v>1450824</v>
      </c>
      <c r="CG55" s="264">
        <f t="shared" si="65"/>
        <v>1450824</v>
      </c>
      <c r="CH55" s="267">
        <f t="shared" si="65"/>
        <v>1450824</v>
      </c>
    </row>
    <row r="56" spans="1:86" x14ac:dyDescent="0.25">
      <c r="A56" s="8"/>
      <c r="B56" s="285"/>
      <c r="C56" s="9"/>
      <c r="D56" s="285"/>
      <c r="E56" s="9"/>
      <c r="F56" s="285"/>
      <c r="G56" s="285"/>
      <c r="H56" s="9"/>
      <c r="I56" s="285"/>
      <c r="J56" s="285"/>
      <c r="K56" s="9"/>
      <c r="L56" s="285"/>
      <c r="M56" s="285"/>
      <c r="N56" s="9"/>
      <c r="O56" s="285"/>
      <c r="P56" s="285"/>
      <c r="Q56" s="9"/>
      <c r="R56" s="285"/>
      <c r="S56" s="285"/>
      <c r="T56" s="9"/>
      <c r="U56" s="285"/>
      <c r="V56" s="285"/>
      <c r="W56" s="9"/>
      <c r="X56" s="285"/>
      <c r="Y56" s="285"/>
      <c r="Z56" s="9"/>
      <c r="AA56" s="285"/>
      <c r="AB56" s="285"/>
      <c r="AC56" s="9"/>
      <c r="AD56" s="285"/>
      <c r="AE56" s="285"/>
      <c r="AF56" s="9"/>
      <c r="AG56" s="285"/>
      <c r="AH56" s="285"/>
      <c r="AI56" s="9"/>
      <c r="AJ56" s="285"/>
      <c r="AK56" s="285"/>
      <c r="AL56" s="9"/>
      <c r="AM56" s="285"/>
      <c r="AN56" s="285"/>
      <c r="AO56" s="9"/>
      <c r="AP56" s="285"/>
      <c r="AQ56" s="285"/>
      <c r="AR56" s="9"/>
      <c r="AS56" s="285"/>
      <c r="AT56" s="285"/>
      <c r="AU56" s="9"/>
      <c r="AV56" s="285"/>
      <c r="AW56" s="285"/>
      <c r="AX56" s="9"/>
      <c r="AY56" s="285"/>
      <c r="AZ56" s="285"/>
      <c r="BA56" s="9"/>
      <c r="BB56" s="285"/>
      <c r="BC56" s="285"/>
      <c r="BD56" s="9"/>
      <c r="BE56" s="285"/>
      <c r="BF56" s="285"/>
      <c r="BG56" s="9"/>
      <c r="BH56" s="285"/>
      <c r="BI56" s="285"/>
      <c r="BJ56" s="9"/>
      <c r="BK56" s="285"/>
      <c r="BL56" s="285"/>
      <c r="BM56" s="9"/>
      <c r="BN56" s="285"/>
      <c r="BO56" s="285"/>
      <c r="BP56" s="9"/>
      <c r="BQ56" s="285"/>
      <c r="BR56" s="285"/>
      <c r="BS56" s="9"/>
      <c r="BT56" s="285"/>
      <c r="BU56" s="285"/>
      <c r="BV56" s="9"/>
      <c r="BW56" s="285"/>
      <c r="BX56" s="285"/>
      <c r="BY56" s="9"/>
      <c r="BZ56" s="285"/>
      <c r="CA56" s="285"/>
      <c r="CB56" s="9"/>
      <c r="CC56" s="285"/>
      <c r="CD56" s="285"/>
      <c r="CE56" s="9"/>
      <c r="CF56" s="285"/>
      <c r="CG56" s="285"/>
      <c r="CH56" s="137"/>
    </row>
    <row r="57" spans="1:86" ht="15.75" thickBot="1" x14ac:dyDescent="0.3">
      <c r="A57" s="229" t="s">
        <v>182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</row>
    <row r="58" spans="1:86" ht="16.5" thickBot="1" x14ac:dyDescent="0.3">
      <c r="A58" s="605" t="s">
        <v>17</v>
      </c>
      <c r="B58" s="18" t="s">
        <v>10</v>
      </c>
      <c r="C58" s="162">
        <f>C$4</f>
        <v>45292</v>
      </c>
      <c r="D58" s="162">
        <f t="shared" ref="D58:BO58" si="66">D$4</f>
        <v>45323</v>
      </c>
      <c r="E58" s="162">
        <f t="shared" si="66"/>
        <v>45352</v>
      </c>
      <c r="F58" s="162">
        <f t="shared" si="66"/>
        <v>45383</v>
      </c>
      <c r="G58" s="162">
        <f t="shared" si="66"/>
        <v>45413</v>
      </c>
      <c r="H58" s="162">
        <f t="shared" si="66"/>
        <v>45444</v>
      </c>
      <c r="I58" s="162">
        <f t="shared" si="66"/>
        <v>45474</v>
      </c>
      <c r="J58" s="162">
        <f t="shared" si="66"/>
        <v>45505</v>
      </c>
      <c r="K58" s="162">
        <f t="shared" si="66"/>
        <v>45536</v>
      </c>
      <c r="L58" s="162">
        <f t="shared" si="66"/>
        <v>45566</v>
      </c>
      <c r="M58" s="162">
        <f t="shared" si="66"/>
        <v>45597</v>
      </c>
      <c r="N58" s="162">
        <f t="shared" si="66"/>
        <v>45627</v>
      </c>
      <c r="O58" s="162">
        <f t="shared" si="66"/>
        <v>45658</v>
      </c>
      <c r="P58" s="162">
        <f t="shared" si="66"/>
        <v>45689</v>
      </c>
      <c r="Q58" s="162">
        <f t="shared" si="66"/>
        <v>45717</v>
      </c>
      <c r="R58" s="162">
        <f t="shared" si="66"/>
        <v>45748</v>
      </c>
      <c r="S58" s="162">
        <f t="shared" si="66"/>
        <v>45778</v>
      </c>
      <c r="T58" s="162">
        <f t="shared" si="66"/>
        <v>45809</v>
      </c>
      <c r="U58" s="162">
        <f t="shared" si="66"/>
        <v>45839</v>
      </c>
      <c r="V58" s="162">
        <f t="shared" si="66"/>
        <v>45870</v>
      </c>
      <c r="W58" s="162">
        <f t="shared" si="66"/>
        <v>45901</v>
      </c>
      <c r="X58" s="162">
        <f t="shared" si="66"/>
        <v>45931</v>
      </c>
      <c r="Y58" s="162">
        <f t="shared" si="66"/>
        <v>45962</v>
      </c>
      <c r="Z58" s="162">
        <f t="shared" si="66"/>
        <v>45992</v>
      </c>
      <c r="AA58" s="162">
        <f t="shared" si="66"/>
        <v>46023</v>
      </c>
      <c r="AB58" s="162">
        <f t="shared" si="66"/>
        <v>46054</v>
      </c>
      <c r="AC58" s="162">
        <f t="shared" si="66"/>
        <v>46082</v>
      </c>
      <c r="AD58" s="162">
        <f t="shared" si="66"/>
        <v>46113</v>
      </c>
      <c r="AE58" s="162">
        <f t="shared" si="66"/>
        <v>46143</v>
      </c>
      <c r="AF58" s="162">
        <f t="shared" si="66"/>
        <v>46174</v>
      </c>
      <c r="AG58" s="162">
        <f t="shared" si="66"/>
        <v>46204</v>
      </c>
      <c r="AH58" s="162">
        <f t="shared" si="66"/>
        <v>46235</v>
      </c>
      <c r="AI58" s="162">
        <f t="shared" si="66"/>
        <v>46266</v>
      </c>
      <c r="AJ58" s="162">
        <f t="shared" si="66"/>
        <v>46296</v>
      </c>
      <c r="AK58" s="162">
        <f t="shared" si="66"/>
        <v>46327</v>
      </c>
      <c r="AL58" s="162">
        <f t="shared" si="66"/>
        <v>46357</v>
      </c>
      <c r="AM58" s="162">
        <f t="shared" si="66"/>
        <v>46388</v>
      </c>
      <c r="AN58" s="162">
        <f t="shared" si="66"/>
        <v>46419</v>
      </c>
      <c r="AO58" s="162">
        <f t="shared" si="66"/>
        <v>46447</v>
      </c>
      <c r="AP58" s="162">
        <f t="shared" si="66"/>
        <v>46478</v>
      </c>
      <c r="AQ58" s="162">
        <f t="shared" si="66"/>
        <v>46508</v>
      </c>
      <c r="AR58" s="162">
        <f t="shared" si="66"/>
        <v>46539</v>
      </c>
      <c r="AS58" s="162">
        <f t="shared" si="66"/>
        <v>46569</v>
      </c>
      <c r="AT58" s="162">
        <f t="shared" si="66"/>
        <v>46600</v>
      </c>
      <c r="AU58" s="162">
        <f t="shared" si="66"/>
        <v>46631</v>
      </c>
      <c r="AV58" s="162">
        <f t="shared" si="66"/>
        <v>46661</v>
      </c>
      <c r="AW58" s="162">
        <f t="shared" si="66"/>
        <v>46692</v>
      </c>
      <c r="AX58" s="162">
        <f t="shared" si="66"/>
        <v>46722</v>
      </c>
      <c r="AY58" s="162">
        <f t="shared" si="66"/>
        <v>46753</v>
      </c>
      <c r="AZ58" s="162">
        <f t="shared" si="66"/>
        <v>46784</v>
      </c>
      <c r="BA58" s="162">
        <f t="shared" si="66"/>
        <v>46813</v>
      </c>
      <c r="BB58" s="162">
        <f t="shared" si="66"/>
        <v>46844</v>
      </c>
      <c r="BC58" s="162">
        <f t="shared" si="66"/>
        <v>46874</v>
      </c>
      <c r="BD58" s="162">
        <f t="shared" si="66"/>
        <v>46905</v>
      </c>
      <c r="BE58" s="162">
        <f t="shared" si="66"/>
        <v>46935</v>
      </c>
      <c r="BF58" s="162">
        <f t="shared" si="66"/>
        <v>46966</v>
      </c>
      <c r="BG58" s="162">
        <f t="shared" si="66"/>
        <v>46997</v>
      </c>
      <c r="BH58" s="162">
        <f t="shared" si="66"/>
        <v>47027</v>
      </c>
      <c r="BI58" s="162">
        <f t="shared" si="66"/>
        <v>47058</v>
      </c>
      <c r="BJ58" s="162">
        <f t="shared" si="66"/>
        <v>47088</v>
      </c>
      <c r="BK58" s="162">
        <f t="shared" si="66"/>
        <v>47119</v>
      </c>
      <c r="BL58" s="162">
        <f t="shared" si="66"/>
        <v>47150</v>
      </c>
      <c r="BM58" s="162">
        <f t="shared" si="66"/>
        <v>47178</v>
      </c>
      <c r="BN58" s="162">
        <f t="shared" si="66"/>
        <v>47209</v>
      </c>
      <c r="BO58" s="162">
        <f t="shared" si="66"/>
        <v>47239</v>
      </c>
      <c r="BP58" s="162">
        <f t="shared" ref="BP58:CH58" si="67">BP$4</f>
        <v>47270</v>
      </c>
      <c r="BQ58" s="162">
        <f t="shared" si="67"/>
        <v>47300</v>
      </c>
      <c r="BR58" s="162">
        <f t="shared" si="67"/>
        <v>47331</v>
      </c>
      <c r="BS58" s="162">
        <f t="shared" si="67"/>
        <v>47362</v>
      </c>
      <c r="BT58" s="162">
        <f t="shared" si="67"/>
        <v>47392</v>
      </c>
      <c r="BU58" s="162">
        <f t="shared" si="67"/>
        <v>47423</v>
      </c>
      <c r="BV58" s="162">
        <f t="shared" si="67"/>
        <v>47453</v>
      </c>
      <c r="BW58" s="162">
        <f t="shared" si="67"/>
        <v>47484</v>
      </c>
      <c r="BX58" s="162">
        <f t="shared" si="67"/>
        <v>47515</v>
      </c>
      <c r="BY58" s="162">
        <f t="shared" si="67"/>
        <v>47543</v>
      </c>
      <c r="BZ58" s="162">
        <f t="shared" si="67"/>
        <v>47574</v>
      </c>
      <c r="CA58" s="162">
        <f t="shared" si="67"/>
        <v>47604</v>
      </c>
      <c r="CB58" s="162">
        <f t="shared" si="67"/>
        <v>47635</v>
      </c>
      <c r="CC58" s="162">
        <f t="shared" si="67"/>
        <v>47665</v>
      </c>
      <c r="CD58" s="162">
        <f t="shared" si="67"/>
        <v>47696</v>
      </c>
      <c r="CE58" s="162">
        <f t="shared" si="67"/>
        <v>47727</v>
      </c>
      <c r="CF58" s="162">
        <f t="shared" si="67"/>
        <v>47757</v>
      </c>
      <c r="CG58" s="162">
        <f t="shared" si="67"/>
        <v>47788</v>
      </c>
      <c r="CH58" s="163">
        <f t="shared" si="67"/>
        <v>47818</v>
      </c>
    </row>
    <row r="59" spans="1:86" ht="15" customHeight="1" x14ac:dyDescent="0.25">
      <c r="A59" s="606"/>
      <c r="B59" s="14" t="str">
        <f t="shared" ref="B59:B72" si="68">B41</f>
        <v>Air Comp</v>
      </c>
      <c r="C59" s="25">
        <f>((C5*0.5)-C41)*C78*C93*C$2</f>
        <v>0</v>
      </c>
      <c r="D59" s="25">
        <f>((D5*0.5)+C23-D41)*D78*D93*D$2</f>
        <v>0</v>
      </c>
      <c r="E59" s="25">
        <f t="shared" ref="E59:BP59" si="69">((E5*0.5)+D23-E41)*E78*E93*E$2</f>
        <v>0</v>
      </c>
      <c r="F59" s="25">
        <f t="shared" si="69"/>
        <v>0</v>
      </c>
      <c r="G59" s="25">
        <f t="shared" si="69"/>
        <v>0</v>
      </c>
      <c r="H59" s="25">
        <f t="shared" si="69"/>
        <v>0</v>
      </c>
      <c r="I59" s="25">
        <f t="shared" si="69"/>
        <v>0</v>
      </c>
      <c r="J59" s="25">
        <f t="shared" si="69"/>
        <v>0</v>
      </c>
      <c r="K59" s="25">
        <f t="shared" si="69"/>
        <v>0</v>
      </c>
      <c r="L59" s="25">
        <f t="shared" si="69"/>
        <v>0</v>
      </c>
      <c r="M59" s="25">
        <f t="shared" si="69"/>
        <v>0</v>
      </c>
      <c r="N59" s="25">
        <f t="shared" si="69"/>
        <v>0</v>
      </c>
      <c r="O59" s="25">
        <f t="shared" si="69"/>
        <v>0</v>
      </c>
      <c r="P59" s="25">
        <f t="shared" si="69"/>
        <v>0</v>
      </c>
      <c r="Q59" s="25">
        <f t="shared" si="69"/>
        <v>0</v>
      </c>
      <c r="R59" s="25">
        <f t="shared" si="69"/>
        <v>0</v>
      </c>
      <c r="S59" s="25">
        <f t="shared" si="69"/>
        <v>0</v>
      </c>
      <c r="T59" s="25">
        <f t="shared" si="69"/>
        <v>0</v>
      </c>
      <c r="U59" s="25">
        <f t="shared" si="69"/>
        <v>0</v>
      </c>
      <c r="V59" s="25">
        <f t="shared" si="69"/>
        <v>0</v>
      </c>
      <c r="W59" s="25">
        <f t="shared" si="69"/>
        <v>0</v>
      </c>
      <c r="X59" s="25">
        <f t="shared" si="69"/>
        <v>0</v>
      </c>
      <c r="Y59" s="25">
        <f t="shared" si="69"/>
        <v>0</v>
      </c>
      <c r="Z59" s="25">
        <f t="shared" si="69"/>
        <v>0</v>
      </c>
      <c r="AA59" s="25">
        <f t="shared" si="69"/>
        <v>0</v>
      </c>
      <c r="AB59" s="25">
        <f t="shared" si="69"/>
        <v>0</v>
      </c>
      <c r="AC59" s="25">
        <f t="shared" si="69"/>
        <v>0</v>
      </c>
      <c r="AD59" s="25">
        <f t="shared" si="69"/>
        <v>0</v>
      </c>
      <c r="AE59" s="25">
        <f t="shared" si="69"/>
        <v>0</v>
      </c>
      <c r="AF59" s="25">
        <f t="shared" si="69"/>
        <v>0</v>
      </c>
      <c r="AG59" s="25">
        <f t="shared" si="69"/>
        <v>0</v>
      </c>
      <c r="AH59" s="25">
        <f t="shared" si="69"/>
        <v>0</v>
      </c>
      <c r="AI59" s="25">
        <f t="shared" si="69"/>
        <v>0</v>
      </c>
      <c r="AJ59" s="25">
        <f t="shared" si="69"/>
        <v>0</v>
      </c>
      <c r="AK59" s="25">
        <f t="shared" si="69"/>
        <v>0</v>
      </c>
      <c r="AL59" s="25">
        <f t="shared" si="69"/>
        <v>0</v>
      </c>
      <c r="AM59" s="25">
        <f t="shared" si="69"/>
        <v>0</v>
      </c>
      <c r="AN59" s="25">
        <f t="shared" si="69"/>
        <v>0</v>
      </c>
      <c r="AO59" s="25">
        <f t="shared" si="69"/>
        <v>0</v>
      </c>
      <c r="AP59" s="25">
        <f t="shared" si="69"/>
        <v>0</v>
      </c>
      <c r="AQ59" s="25">
        <f t="shared" si="69"/>
        <v>0</v>
      </c>
      <c r="AR59" s="25">
        <f t="shared" si="69"/>
        <v>0</v>
      </c>
      <c r="AS59" s="25">
        <f t="shared" si="69"/>
        <v>0</v>
      </c>
      <c r="AT59" s="25">
        <f t="shared" si="69"/>
        <v>0</v>
      </c>
      <c r="AU59" s="25">
        <f t="shared" si="69"/>
        <v>0</v>
      </c>
      <c r="AV59" s="25">
        <f t="shared" si="69"/>
        <v>0</v>
      </c>
      <c r="AW59" s="25">
        <f t="shared" si="69"/>
        <v>0</v>
      </c>
      <c r="AX59" s="25">
        <f t="shared" si="69"/>
        <v>0</v>
      </c>
      <c r="AY59" s="25">
        <f t="shared" si="69"/>
        <v>0</v>
      </c>
      <c r="AZ59" s="25">
        <f t="shared" si="69"/>
        <v>0</v>
      </c>
      <c r="BA59" s="25">
        <f t="shared" si="69"/>
        <v>0</v>
      </c>
      <c r="BB59" s="25">
        <f t="shared" si="69"/>
        <v>0</v>
      </c>
      <c r="BC59" s="25">
        <f t="shared" si="69"/>
        <v>0</v>
      </c>
      <c r="BD59" s="25">
        <f t="shared" si="69"/>
        <v>0</v>
      </c>
      <c r="BE59" s="25">
        <f t="shared" si="69"/>
        <v>0</v>
      </c>
      <c r="BF59" s="25">
        <f t="shared" si="69"/>
        <v>0</v>
      </c>
      <c r="BG59" s="25">
        <f t="shared" si="69"/>
        <v>0</v>
      </c>
      <c r="BH59" s="25">
        <f t="shared" si="69"/>
        <v>0</v>
      </c>
      <c r="BI59" s="25">
        <f t="shared" si="69"/>
        <v>0</v>
      </c>
      <c r="BJ59" s="25">
        <f t="shared" si="69"/>
        <v>0</v>
      </c>
      <c r="BK59" s="25">
        <f t="shared" si="69"/>
        <v>0</v>
      </c>
      <c r="BL59" s="25">
        <f t="shared" si="69"/>
        <v>0</v>
      </c>
      <c r="BM59" s="25">
        <f t="shared" si="69"/>
        <v>0</v>
      </c>
      <c r="BN59" s="25">
        <f t="shared" si="69"/>
        <v>0</v>
      </c>
      <c r="BO59" s="25">
        <f t="shared" si="69"/>
        <v>0</v>
      </c>
      <c r="BP59" s="25">
        <f t="shared" si="69"/>
        <v>0</v>
      </c>
      <c r="BQ59" s="25">
        <f t="shared" ref="BQ59:CH59" si="70">((BQ5*0.5)+BP23-BQ41)*BQ78*BQ93*BQ$2</f>
        <v>0</v>
      </c>
      <c r="BR59" s="25">
        <f t="shared" si="70"/>
        <v>0</v>
      </c>
      <c r="BS59" s="25">
        <f t="shared" si="70"/>
        <v>0</v>
      </c>
      <c r="BT59" s="25">
        <f t="shared" si="70"/>
        <v>0</v>
      </c>
      <c r="BU59" s="25">
        <f t="shared" si="70"/>
        <v>0</v>
      </c>
      <c r="BV59" s="25">
        <f t="shared" si="70"/>
        <v>0</v>
      </c>
      <c r="BW59" s="25">
        <f t="shared" si="70"/>
        <v>0</v>
      </c>
      <c r="BX59" s="25">
        <f t="shared" si="70"/>
        <v>0</v>
      </c>
      <c r="BY59" s="25">
        <f t="shared" si="70"/>
        <v>0</v>
      </c>
      <c r="BZ59" s="25">
        <f t="shared" si="70"/>
        <v>0</v>
      </c>
      <c r="CA59" s="25">
        <f t="shared" si="70"/>
        <v>0</v>
      </c>
      <c r="CB59" s="25">
        <f t="shared" si="70"/>
        <v>0</v>
      </c>
      <c r="CC59" s="25">
        <f t="shared" si="70"/>
        <v>0</v>
      </c>
      <c r="CD59" s="25">
        <f t="shared" si="70"/>
        <v>0</v>
      </c>
      <c r="CE59" s="25">
        <f t="shared" si="70"/>
        <v>0</v>
      </c>
      <c r="CF59" s="25">
        <f t="shared" si="70"/>
        <v>0</v>
      </c>
      <c r="CG59" s="25">
        <f t="shared" si="70"/>
        <v>0</v>
      </c>
      <c r="CH59" s="28">
        <f t="shared" si="70"/>
        <v>0</v>
      </c>
    </row>
    <row r="60" spans="1:86" ht="15.75" x14ac:dyDescent="0.25">
      <c r="A60" s="606"/>
      <c r="B60" s="14" t="str">
        <f t="shared" si="68"/>
        <v>Building Shell</v>
      </c>
      <c r="C60" s="25">
        <f t="shared" ref="C60:C71" si="71">((C6*0.5)-C42)*C79*C94*C$2</f>
        <v>0</v>
      </c>
      <c r="D60" s="25">
        <f t="shared" ref="D60:BO60" si="72">((D6*0.5)+C24-D42)*D79*D94*D$2</f>
        <v>0</v>
      </c>
      <c r="E60" s="25">
        <f t="shared" si="72"/>
        <v>0</v>
      </c>
      <c r="F60" s="25">
        <f t="shared" si="72"/>
        <v>0</v>
      </c>
      <c r="G60" s="25">
        <f t="shared" si="72"/>
        <v>0</v>
      </c>
      <c r="H60" s="25">
        <f t="shared" si="72"/>
        <v>0</v>
      </c>
      <c r="I60" s="25">
        <f t="shared" si="72"/>
        <v>0</v>
      </c>
      <c r="J60" s="25">
        <f t="shared" si="72"/>
        <v>0</v>
      </c>
      <c r="K60" s="25">
        <f t="shared" si="72"/>
        <v>0</v>
      </c>
      <c r="L60" s="25">
        <f t="shared" si="72"/>
        <v>0</v>
      </c>
      <c r="M60" s="25">
        <f t="shared" si="72"/>
        <v>0</v>
      </c>
      <c r="N60" s="25">
        <f t="shared" si="72"/>
        <v>0</v>
      </c>
      <c r="O60" s="25">
        <f t="shared" si="72"/>
        <v>0</v>
      </c>
      <c r="P60" s="25">
        <f t="shared" si="72"/>
        <v>0</v>
      </c>
      <c r="Q60" s="25">
        <f t="shared" si="72"/>
        <v>0</v>
      </c>
      <c r="R60" s="25">
        <f t="shared" si="72"/>
        <v>0</v>
      </c>
      <c r="S60" s="25">
        <f t="shared" si="72"/>
        <v>0</v>
      </c>
      <c r="T60" s="25">
        <f t="shared" si="72"/>
        <v>0</v>
      </c>
      <c r="U60" s="25">
        <f t="shared" si="72"/>
        <v>0</v>
      </c>
      <c r="V60" s="25">
        <f t="shared" si="72"/>
        <v>0</v>
      </c>
      <c r="W60" s="25">
        <f t="shared" si="72"/>
        <v>0</v>
      </c>
      <c r="X60" s="25">
        <f t="shared" si="72"/>
        <v>0</v>
      </c>
      <c r="Y60" s="25">
        <f t="shared" si="72"/>
        <v>0</v>
      </c>
      <c r="Z60" s="25">
        <f t="shared" si="72"/>
        <v>0</v>
      </c>
      <c r="AA60" s="25">
        <f t="shared" si="72"/>
        <v>0</v>
      </c>
      <c r="AB60" s="25">
        <f t="shared" si="72"/>
        <v>0</v>
      </c>
      <c r="AC60" s="25">
        <f t="shared" si="72"/>
        <v>0</v>
      </c>
      <c r="AD60" s="25">
        <f t="shared" si="72"/>
        <v>0</v>
      </c>
      <c r="AE60" s="25">
        <f t="shared" si="72"/>
        <v>0</v>
      </c>
      <c r="AF60" s="25">
        <f t="shared" si="72"/>
        <v>0</v>
      </c>
      <c r="AG60" s="25">
        <f t="shared" si="72"/>
        <v>0</v>
      </c>
      <c r="AH60" s="25">
        <f t="shared" si="72"/>
        <v>0</v>
      </c>
      <c r="AI60" s="25">
        <f t="shared" si="72"/>
        <v>0</v>
      </c>
      <c r="AJ60" s="25">
        <f t="shared" si="72"/>
        <v>0</v>
      </c>
      <c r="AK60" s="25">
        <f t="shared" si="72"/>
        <v>0</v>
      </c>
      <c r="AL60" s="25">
        <f t="shared" si="72"/>
        <v>0</v>
      </c>
      <c r="AM60" s="25">
        <f t="shared" si="72"/>
        <v>0</v>
      </c>
      <c r="AN60" s="25">
        <f t="shared" si="72"/>
        <v>0</v>
      </c>
      <c r="AO60" s="25">
        <f t="shared" si="72"/>
        <v>0</v>
      </c>
      <c r="AP60" s="25">
        <f t="shared" si="72"/>
        <v>0</v>
      </c>
      <c r="AQ60" s="25">
        <f t="shared" si="72"/>
        <v>0</v>
      </c>
      <c r="AR60" s="25">
        <f t="shared" si="72"/>
        <v>0</v>
      </c>
      <c r="AS60" s="25">
        <f t="shared" si="72"/>
        <v>0</v>
      </c>
      <c r="AT60" s="25">
        <f t="shared" si="72"/>
        <v>0</v>
      </c>
      <c r="AU60" s="25">
        <f t="shared" si="72"/>
        <v>0</v>
      </c>
      <c r="AV60" s="25">
        <f t="shared" si="72"/>
        <v>0</v>
      </c>
      <c r="AW60" s="25">
        <f t="shared" si="72"/>
        <v>0</v>
      </c>
      <c r="AX60" s="25">
        <f t="shared" si="72"/>
        <v>0</v>
      </c>
      <c r="AY60" s="25">
        <f t="shared" si="72"/>
        <v>0</v>
      </c>
      <c r="AZ60" s="25">
        <f t="shared" si="72"/>
        <v>0</v>
      </c>
      <c r="BA60" s="25">
        <f t="shared" si="72"/>
        <v>0</v>
      </c>
      <c r="BB60" s="25">
        <f t="shared" si="72"/>
        <v>0</v>
      </c>
      <c r="BC60" s="25">
        <f t="shared" si="72"/>
        <v>0</v>
      </c>
      <c r="BD60" s="25">
        <f t="shared" si="72"/>
        <v>0</v>
      </c>
      <c r="BE60" s="25">
        <f t="shared" si="72"/>
        <v>0</v>
      </c>
      <c r="BF60" s="25">
        <f t="shared" si="72"/>
        <v>0</v>
      </c>
      <c r="BG60" s="25">
        <f t="shared" si="72"/>
        <v>0</v>
      </c>
      <c r="BH60" s="25">
        <f t="shared" si="72"/>
        <v>0</v>
      </c>
      <c r="BI60" s="25">
        <f t="shared" si="72"/>
        <v>0</v>
      </c>
      <c r="BJ60" s="25">
        <f t="shared" si="72"/>
        <v>0</v>
      </c>
      <c r="BK60" s="25">
        <f t="shared" si="72"/>
        <v>0</v>
      </c>
      <c r="BL60" s="25">
        <f t="shared" si="72"/>
        <v>0</v>
      </c>
      <c r="BM60" s="25">
        <f t="shared" si="72"/>
        <v>0</v>
      </c>
      <c r="BN60" s="25">
        <f t="shared" si="72"/>
        <v>0</v>
      </c>
      <c r="BO60" s="25">
        <f t="shared" si="72"/>
        <v>0</v>
      </c>
      <c r="BP60" s="25">
        <f t="shared" ref="BP60:CH60" si="73">((BP6*0.5)+BO24-BP42)*BP79*BP94*BP$2</f>
        <v>0</v>
      </c>
      <c r="BQ60" s="25">
        <f t="shared" si="73"/>
        <v>0</v>
      </c>
      <c r="BR60" s="25">
        <f t="shared" si="73"/>
        <v>0</v>
      </c>
      <c r="BS60" s="25">
        <f t="shared" si="73"/>
        <v>0</v>
      </c>
      <c r="BT60" s="25">
        <f t="shared" si="73"/>
        <v>0</v>
      </c>
      <c r="BU60" s="25">
        <f t="shared" si="73"/>
        <v>0</v>
      </c>
      <c r="BV60" s="25">
        <f t="shared" si="73"/>
        <v>0</v>
      </c>
      <c r="BW60" s="25">
        <f t="shared" si="73"/>
        <v>0</v>
      </c>
      <c r="BX60" s="25">
        <f t="shared" si="73"/>
        <v>0</v>
      </c>
      <c r="BY60" s="25">
        <f t="shared" si="73"/>
        <v>0</v>
      </c>
      <c r="BZ60" s="25">
        <f t="shared" si="73"/>
        <v>0</v>
      </c>
      <c r="CA60" s="25">
        <f t="shared" si="73"/>
        <v>0</v>
      </c>
      <c r="CB60" s="25">
        <f t="shared" si="73"/>
        <v>0</v>
      </c>
      <c r="CC60" s="25">
        <f t="shared" si="73"/>
        <v>0</v>
      </c>
      <c r="CD60" s="25">
        <f t="shared" si="73"/>
        <v>0</v>
      </c>
      <c r="CE60" s="25">
        <f t="shared" si="73"/>
        <v>0</v>
      </c>
      <c r="CF60" s="25">
        <f t="shared" si="73"/>
        <v>0</v>
      </c>
      <c r="CG60" s="25">
        <f t="shared" si="73"/>
        <v>0</v>
      </c>
      <c r="CH60" s="28">
        <f t="shared" si="73"/>
        <v>0</v>
      </c>
    </row>
    <row r="61" spans="1:86" ht="15.75" x14ac:dyDescent="0.25">
      <c r="A61" s="606"/>
      <c r="B61" s="14" t="str">
        <f t="shared" si="68"/>
        <v>Cooking</v>
      </c>
      <c r="C61" s="25">
        <f t="shared" si="71"/>
        <v>0</v>
      </c>
      <c r="D61" s="25">
        <f t="shared" ref="D61:BO61" si="74">((D7*0.5)+C25-D43)*D80*D95*D$2</f>
        <v>0</v>
      </c>
      <c r="E61" s="25">
        <f t="shared" si="74"/>
        <v>0</v>
      </c>
      <c r="F61" s="25">
        <f t="shared" si="74"/>
        <v>0</v>
      </c>
      <c r="G61" s="25">
        <f t="shared" si="74"/>
        <v>0</v>
      </c>
      <c r="H61" s="25">
        <f t="shared" si="74"/>
        <v>0</v>
      </c>
      <c r="I61" s="25">
        <f t="shared" si="74"/>
        <v>0</v>
      </c>
      <c r="J61" s="25">
        <f t="shared" si="74"/>
        <v>0</v>
      </c>
      <c r="K61" s="25">
        <f t="shared" si="74"/>
        <v>0</v>
      </c>
      <c r="L61" s="25">
        <f t="shared" si="74"/>
        <v>0</v>
      </c>
      <c r="M61" s="25">
        <f t="shared" si="74"/>
        <v>0</v>
      </c>
      <c r="N61" s="25">
        <f t="shared" si="74"/>
        <v>0</v>
      </c>
      <c r="O61" s="25">
        <f t="shared" si="74"/>
        <v>0</v>
      </c>
      <c r="P61" s="25">
        <f t="shared" si="74"/>
        <v>0</v>
      </c>
      <c r="Q61" s="25">
        <f t="shared" si="74"/>
        <v>0</v>
      </c>
      <c r="R61" s="25">
        <f t="shared" si="74"/>
        <v>0</v>
      </c>
      <c r="S61" s="25">
        <f t="shared" si="74"/>
        <v>0</v>
      </c>
      <c r="T61" s="25">
        <f t="shared" si="74"/>
        <v>0</v>
      </c>
      <c r="U61" s="25">
        <f t="shared" si="74"/>
        <v>0</v>
      </c>
      <c r="V61" s="25">
        <f t="shared" si="74"/>
        <v>0</v>
      </c>
      <c r="W61" s="25">
        <f t="shared" si="74"/>
        <v>0</v>
      </c>
      <c r="X61" s="25">
        <f t="shared" si="74"/>
        <v>0</v>
      </c>
      <c r="Y61" s="25">
        <f t="shared" si="74"/>
        <v>0</v>
      </c>
      <c r="Z61" s="25">
        <f t="shared" si="74"/>
        <v>0</v>
      </c>
      <c r="AA61" s="25">
        <f t="shared" si="74"/>
        <v>0</v>
      </c>
      <c r="AB61" s="25">
        <f t="shared" si="74"/>
        <v>0</v>
      </c>
      <c r="AC61" s="25">
        <f t="shared" si="74"/>
        <v>0</v>
      </c>
      <c r="AD61" s="25">
        <f t="shared" si="74"/>
        <v>0</v>
      </c>
      <c r="AE61" s="25">
        <f t="shared" si="74"/>
        <v>0</v>
      </c>
      <c r="AF61" s="25">
        <f t="shared" si="74"/>
        <v>0</v>
      </c>
      <c r="AG61" s="25">
        <f t="shared" si="74"/>
        <v>0</v>
      </c>
      <c r="AH61" s="25">
        <f t="shared" si="74"/>
        <v>0</v>
      </c>
      <c r="AI61" s="25">
        <f t="shared" si="74"/>
        <v>0</v>
      </c>
      <c r="AJ61" s="25">
        <f t="shared" si="74"/>
        <v>0</v>
      </c>
      <c r="AK61" s="25">
        <f t="shared" si="74"/>
        <v>0</v>
      </c>
      <c r="AL61" s="25">
        <f t="shared" si="74"/>
        <v>0</v>
      </c>
      <c r="AM61" s="25">
        <f t="shared" si="74"/>
        <v>0</v>
      </c>
      <c r="AN61" s="25">
        <f t="shared" si="74"/>
        <v>0</v>
      </c>
      <c r="AO61" s="25">
        <f t="shared" si="74"/>
        <v>0</v>
      </c>
      <c r="AP61" s="25">
        <f t="shared" si="74"/>
        <v>0</v>
      </c>
      <c r="AQ61" s="25">
        <f t="shared" si="74"/>
        <v>0</v>
      </c>
      <c r="AR61" s="25">
        <f t="shared" si="74"/>
        <v>0</v>
      </c>
      <c r="AS61" s="25">
        <f t="shared" si="74"/>
        <v>0</v>
      </c>
      <c r="AT61" s="25">
        <f t="shared" si="74"/>
        <v>0</v>
      </c>
      <c r="AU61" s="25">
        <f t="shared" si="74"/>
        <v>0</v>
      </c>
      <c r="AV61" s="25">
        <f t="shared" si="74"/>
        <v>0</v>
      </c>
      <c r="AW61" s="25">
        <f t="shared" si="74"/>
        <v>0</v>
      </c>
      <c r="AX61" s="25">
        <f t="shared" si="74"/>
        <v>0</v>
      </c>
      <c r="AY61" s="25">
        <f t="shared" si="74"/>
        <v>0</v>
      </c>
      <c r="AZ61" s="25">
        <f t="shared" si="74"/>
        <v>0</v>
      </c>
      <c r="BA61" s="25">
        <f t="shared" si="74"/>
        <v>0</v>
      </c>
      <c r="BB61" s="25">
        <f t="shared" si="74"/>
        <v>0</v>
      </c>
      <c r="BC61" s="25">
        <f t="shared" si="74"/>
        <v>0</v>
      </c>
      <c r="BD61" s="25">
        <f t="shared" si="74"/>
        <v>0</v>
      </c>
      <c r="BE61" s="25">
        <f t="shared" si="74"/>
        <v>0</v>
      </c>
      <c r="BF61" s="25">
        <f t="shared" si="74"/>
        <v>0</v>
      </c>
      <c r="BG61" s="25">
        <f t="shared" si="74"/>
        <v>0</v>
      </c>
      <c r="BH61" s="25">
        <f t="shared" si="74"/>
        <v>0</v>
      </c>
      <c r="BI61" s="25">
        <f t="shared" si="74"/>
        <v>0</v>
      </c>
      <c r="BJ61" s="25">
        <f t="shared" si="74"/>
        <v>0</v>
      </c>
      <c r="BK61" s="25">
        <f t="shared" si="74"/>
        <v>0</v>
      </c>
      <c r="BL61" s="25">
        <f t="shared" si="74"/>
        <v>0</v>
      </c>
      <c r="BM61" s="25">
        <f t="shared" si="74"/>
        <v>0</v>
      </c>
      <c r="BN61" s="25">
        <f t="shared" si="74"/>
        <v>0</v>
      </c>
      <c r="BO61" s="25">
        <f t="shared" si="74"/>
        <v>0</v>
      </c>
      <c r="BP61" s="25">
        <f t="shared" ref="BP61:CH61" si="75">((BP7*0.5)+BO25-BP43)*BP80*BP95*BP$2</f>
        <v>0</v>
      </c>
      <c r="BQ61" s="25">
        <f t="shared" si="75"/>
        <v>0</v>
      </c>
      <c r="BR61" s="25">
        <f t="shared" si="75"/>
        <v>0</v>
      </c>
      <c r="BS61" s="25">
        <f t="shared" si="75"/>
        <v>0</v>
      </c>
      <c r="BT61" s="25">
        <f t="shared" si="75"/>
        <v>0</v>
      </c>
      <c r="BU61" s="25">
        <f t="shared" si="75"/>
        <v>0</v>
      </c>
      <c r="BV61" s="25">
        <f t="shared" si="75"/>
        <v>0</v>
      </c>
      <c r="BW61" s="25">
        <f t="shared" si="75"/>
        <v>0</v>
      </c>
      <c r="BX61" s="25">
        <f t="shared" si="75"/>
        <v>0</v>
      </c>
      <c r="BY61" s="25">
        <f t="shared" si="75"/>
        <v>0</v>
      </c>
      <c r="BZ61" s="25">
        <f t="shared" si="75"/>
        <v>0</v>
      </c>
      <c r="CA61" s="25">
        <f t="shared" si="75"/>
        <v>0</v>
      </c>
      <c r="CB61" s="25">
        <f t="shared" si="75"/>
        <v>0</v>
      </c>
      <c r="CC61" s="25">
        <f t="shared" si="75"/>
        <v>0</v>
      </c>
      <c r="CD61" s="25">
        <f t="shared" si="75"/>
        <v>0</v>
      </c>
      <c r="CE61" s="25">
        <f t="shared" si="75"/>
        <v>0</v>
      </c>
      <c r="CF61" s="25">
        <f t="shared" si="75"/>
        <v>0</v>
      </c>
      <c r="CG61" s="25">
        <f t="shared" si="75"/>
        <v>0</v>
      </c>
      <c r="CH61" s="28">
        <f t="shared" si="75"/>
        <v>0</v>
      </c>
    </row>
    <row r="62" spans="1:86" ht="15.75" x14ac:dyDescent="0.25">
      <c r="A62" s="606"/>
      <c r="B62" s="14" t="str">
        <f t="shared" si="68"/>
        <v>Cooling</v>
      </c>
      <c r="C62" s="25">
        <f t="shared" si="71"/>
        <v>0</v>
      </c>
      <c r="D62" s="25">
        <f t="shared" ref="D62:BO62" si="76">((D8*0.5)+C26-D44)*D81*D96*D$2</f>
        <v>0</v>
      </c>
      <c r="E62" s="25">
        <f t="shared" si="76"/>
        <v>0</v>
      </c>
      <c r="F62" s="25">
        <f t="shared" si="76"/>
        <v>0</v>
      </c>
      <c r="G62" s="25">
        <f t="shared" si="76"/>
        <v>0</v>
      </c>
      <c r="H62" s="25">
        <f t="shared" si="76"/>
        <v>0</v>
      </c>
      <c r="I62" s="25">
        <f t="shared" si="76"/>
        <v>0</v>
      </c>
      <c r="J62" s="25">
        <f t="shared" si="76"/>
        <v>0</v>
      </c>
      <c r="K62" s="25">
        <f t="shared" si="76"/>
        <v>0</v>
      </c>
      <c r="L62" s="25">
        <f t="shared" si="76"/>
        <v>23.416826644167045</v>
      </c>
      <c r="M62" s="25">
        <f t="shared" si="76"/>
        <v>8.3585121437783148</v>
      </c>
      <c r="N62" s="25">
        <f t="shared" si="76"/>
        <v>0.54900765916573724</v>
      </c>
      <c r="O62" s="25">
        <f t="shared" si="76"/>
        <v>9.0012802493586466E-2</v>
      </c>
      <c r="P62" s="25">
        <f t="shared" si="76"/>
        <v>3.705527035985976</v>
      </c>
      <c r="Q62" s="25">
        <f t="shared" si="76"/>
        <v>108.55543980726529</v>
      </c>
      <c r="R62" s="25">
        <f t="shared" si="76"/>
        <v>536.51747709425615</v>
      </c>
      <c r="S62" s="25">
        <f t="shared" si="76"/>
        <v>2648.5620131532255</v>
      </c>
      <c r="T62" s="25">
        <f t="shared" si="76"/>
        <v>128.95172996603461</v>
      </c>
      <c r="U62" s="25">
        <f t="shared" si="76"/>
        <v>134.68040248483632</v>
      </c>
      <c r="V62" s="25">
        <f t="shared" si="76"/>
        <v>138.58331581252662</v>
      </c>
      <c r="W62" s="25">
        <f t="shared" si="76"/>
        <v>63.736964930513317</v>
      </c>
      <c r="X62" s="25">
        <f t="shared" si="76"/>
        <v>4.60339722441147</v>
      </c>
      <c r="Y62" s="25">
        <f t="shared" si="76"/>
        <v>0.85583885287042472</v>
      </c>
      <c r="Z62" s="25">
        <f t="shared" si="76"/>
        <v>9.5093205874491639E-3</v>
      </c>
      <c r="AA62" s="25">
        <f t="shared" si="76"/>
        <v>8.5158094812977597E-4</v>
      </c>
      <c r="AB62" s="25">
        <f t="shared" si="76"/>
        <v>3.5056749031342441E-2</v>
      </c>
      <c r="AC62" s="25">
        <f t="shared" si="76"/>
        <v>1.0270066234445097</v>
      </c>
      <c r="AD62" s="25">
        <f t="shared" si="76"/>
        <v>4.3667376997247258</v>
      </c>
      <c r="AE62" s="25">
        <f t="shared" si="76"/>
        <v>20.584582699846031</v>
      </c>
      <c r="AF62" s="25">
        <f t="shared" si="76"/>
        <v>128.95172996603461</v>
      </c>
      <c r="AG62" s="25">
        <f t="shared" si="76"/>
        <v>134.68040248483632</v>
      </c>
      <c r="AH62" s="25">
        <f t="shared" si="76"/>
        <v>138.58331581252662</v>
      </c>
      <c r="AI62" s="25">
        <f t="shared" si="76"/>
        <v>63.736964930513317</v>
      </c>
      <c r="AJ62" s="25">
        <f t="shared" si="76"/>
        <v>4.60339722441147</v>
      </c>
      <c r="AK62" s="25">
        <f t="shared" si="76"/>
        <v>0.85583885287042472</v>
      </c>
      <c r="AL62" s="25">
        <f t="shared" si="76"/>
        <v>9.5093205874491639E-3</v>
      </c>
      <c r="AM62" s="25">
        <f t="shared" si="76"/>
        <v>8.5158094812977597E-4</v>
      </c>
      <c r="AN62" s="25">
        <f t="shared" si="76"/>
        <v>3.5056749031342441E-2</v>
      </c>
      <c r="AO62" s="25">
        <f t="shared" si="76"/>
        <v>1.0270066234445097</v>
      </c>
      <c r="AP62" s="25">
        <f t="shared" si="76"/>
        <v>4.3667376997247258</v>
      </c>
      <c r="AQ62" s="25">
        <f t="shared" si="76"/>
        <v>20.584582699846031</v>
      </c>
      <c r="AR62" s="25">
        <f t="shared" si="76"/>
        <v>128.95172996603461</v>
      </c>
      <c r="AS62" s="25">
        <f t="shared" si="76"/>
        <v>134.68040248483632</v>
      </c>
      <c r="AT62" s="25">
        <f t="shared" si="76"/>
        <v>138.58331581252662</v>
      </c>
      <c r="AU62" s="25">
        <f t="shared" si="76"/>
        <v>63.736964930513317</v>
      </c>
      <c r="AV62" s="25">
        <f t="shared" si="76"/>
        <v>4.60339722441147</v>
      </c>
      <c r="AW62" s="25">
        <f t="shared" si="76"/>
        <v>0.85583885287042472</v>
      </c>
      <c r="AX62" s="25">
        <f t="shared" si="76"/>
        <v>9.5093205874491639E-3</v>
      </c>
      <c r="AY62" s="25">
        <f t="shared" si="76"/>
        <v>8.5158094812977597E-4</v>
      </c>
      <c r="AZ62" s="25">
        <f t="shared" si="76"/>
        <v>3.5056749031342441E-2</v>
      </c>
      <c r="BA62" s="25">
        <f t="shared" si="76"/>
        <v>1.0270066234445097</v>
      </c>
      <c r="BB62" s="25">
        <f t="shared" si="76"/>
        <v>4.3667376997247258</v>
      </c>
      <c r="BC62" s="25">
        <f t="shared" si="76"/>
        <v>20.584582699846031</v>
      </c>
      <c r="BD62" s="25">
        <f t="shared" si="76"/>
        <v>128.95172996603461</v>
      </c>
      <c r="BE62" s="25">
        <f t="shared" si="76"/>
        <v>134.68040248483632</v>
      </c>
      <c r="BF62" s="25">
        <f t="shared" si="76"/>
        <v>138.58331581252662</v>
      </c>
      <c r="BG62" s="25">
        <f t="shared" si="76"/>
        <v>63.736964930513317</v>
      </c>
      <c r="BH62" s="25">
        <f t="shared" si="76"/>
        <v>4.60339722441147</v>
      </c>
      <c r="BI62" s="25">
        <f t="shared" si="76"/>
        <v>0.85583885287042472</v>
      </c>
      <c r="BJ62" s="25">
        <f t="shared" si="76"/>
        <v>9.5093205874491639E-3</v>
      </c>
      <c r="BK62" s="25">
        <f t="shared" si="76"/>
        <v>8.5158094812977597E-4</v>
      </c>
      <c r="BL62" s="25">
        <f t="shared" si="76"/>
        <v>3.5056749031342441E-2</v>
      </c>
      <c r="BM62" s="25">
        <f t="shared" si="76"/>
        <v>1.0270066234445097</v>
      </c>
      <c r="BN62" s="25">
        <f t="shared" si="76"/>
        <v>4.3667376997247258</v>
      </c>
      <c r="BO62" s="25">
        <f t="shared" si="76"/>
        <v>20.584582699846031</v>
      </c>
      <c r="BP62" s="25">
        <f t="shared" ref="BP62:CH62" si="77">((BP8*0.5)+BO26-BP44)*BP81*BP96*BP$2</f>
        <v>128.95172996603461</v>
      </c>
      <c r="BQ62" s="25">
        <f t="shared" si="77"/>
        <v>134.68040248483632</v>
      </c>
      <c r="BR62" s="25">
        <f t="shared" si="77"/>
        <v>138.58331581252662</v>
      </c>
      <c r="BS62" s="25">
        <f t="shared" si="77"/>
        <v>63.736964930513317</v>
      </c>
      <c r="BT62" s="25">
        <f t="shared" si="77"/>
        <v>4.60339722441147</v>
      </c>
      <c r="BU62" s="25">
        <f t="shared" si="77"/>
        <v>0.85583885287042472</v>
      </c>
      <c r="BV62" s="25">
        <f t="shared" si="77"/>
        <v>9.5093205874491639E-3</v>
      </c>
      <c r="BW62" s="25">
        <f t="shared" si="77"/>
        <v>8.5158094812977597E-4</v>
      </c>
      <c r="BX62" s="25">
        <f t="shared" si="77"/>
        <v>3.5056749031342441E-2</v>
      </c>
      <c r="BY62" s="25">
        <f t="shared" si="77"/>
        <v>1.0270066234445097</v>
      </c>
      <c r="BZ62" s="25">
        <f t="shared" si="77"/>
        <v>4.3667376997247258</v>
      </c>
      <c r="CA62" s="25">
        <f t="shared" si="77"/>
        <v>20.584582699846031</v>
      </c>
      <c r="CB62" s="25">
        <f t="shared" si="77"/>
        <v>128.95172996603461</v>
      </c>
      <c r="CC62" s="25">
        <f t="shared" si="77"/>
        <v>134.68040248483632</v>
      </c>
      <c r="CD62" s="25">
        <f t="shared" si="77"/>
        <v>138.58331581252662</v>
      </c>
      <c r="CE62" s="25">
        <f t="shared" si="77"/>
        <v>63.736964930513317</v>
      </c>
      <c r="CF62" s="25">
        <f t="shared" si="77"/>
        <v>4.60339722441147</v>
      </c>
      <c r="CG62" s="25">
        <f t="shared" si="77"/>
        <v>0.85583885287042472</v>
      </c>
      <c r="CH62" s="28">
        <f t="shared" si="77"/>
        <v>9.5093205874491639E-3</v>
      </c>
    </row>
    <row r="63" spans="1:86" ht="15.75" x14ac:dyDescent="0.25">
      <c r="A63" s="606"/>
      <c r="B63" s="14" t="str">
        <f t="shared" si="68"/>
        <v>Ext Lighting</v>
      </c>
      <c r="C63" s="25">
        <f t="shared" si="71"/>
        <v>0</v>
      </c>
      <c r="D63" s="25">
        <f t="shared" ref="D63:BO63" si="78">((D9*0.5)+C27-D45)*D82*D97*D$2</f>
        <v>0</v>
      </c>
      <c r="E63" s="25">
        <f t="shared" si="78"/>
        <v>0</v>
      </c>
      <c r="F63" s="25">
        <f t="shared" si="78"/>
        <v>0</v>
      </c>
      <c r="G63" s="25">
        <f t="shared" si="78"/>
        <v>0</v>
      </c>
      <c r="H63" s="25">
        <f t="shared" si="78"/>
        <v>0</v>
      </c>
      <c r="I63" s="25">
        <f t="shared" si="78"/>
        <v>0</v>
      </c>
      <c r="J63" s="25">
        <f t="shared" si="78"/>
        <v>0</v>
      </c>
      <c r="K63" s="25">
        <f t="shared" si="78"/>
        <v>0</v>
      </c>
      <c r="L63" s="25">
        <f t="shared" si="78"/>
        <v>0</v>
      </c>
      <c r="M63" s="25">
        <f t="shared" si="78"/>
        <v>0</v>
      </c>
      <c r="N63" s="25">
        <f t="shared" si="78"/>
        <v>0</v>
      </c>
      <c r="O63" s="25">
        <f t="shared" si="78"/>
        <v>0</v>
      </c>
      <c r="P63" s="25">
        <f t="shared" si="78"/>
        <v>0</v>
      </c>
      <c r="Q63" s="25">
        <f t="shared" si="78"/>
        <v>0</v>
      </c>
      <c r="R63" s="25">
        <f t="shared" si="78"/>
        <v>0</v>
      </c>
      <c r="S63" s="25">
        <f t="shared" si="78"/>
        <v>0</v>
      </c>
      <c r="T63" s="25">
        <f t="shared" si="78"/>
        <v>0</v>
      </c>
      <c r="U63" s="25">
        <f t="shared" si="78"/>
        <v>0</v>
      </c>
      <c r="V63" s="25">
        <f t="shared" si="78"/>
        <v>0</v>
      </c>
      <c r="W63" s="25">
        <f t="shared" si="78"/>
        <v>0</v>
      </c>
      <c r="X63" s="25">
        <f t="shared" si="78"/>
        <v>0</v>
      </c>
      <c r="Y63" s="25">
        <f t="shared" si="78"/>
        <v>0</v>
      </c>
      <c r="Z63" s="25">
        <f t="shared" si="78"/>
        <v>0</v>
      </c>
      <c r="AA63" s="25">
        <f t="shared" si="78"/>
        <v>0</v>
      </c>
      <c r="AB63" s="25">
        <f t="shared" si="78"/>
        <v>0</v>
      </c>
      <c r="AC63" s="25">
        <f t="shared" si="78"/>
        <v>0</v>
      </c>
      <c r="AD63" s="25">
        <f t="shared" si="78"/>
        <v>0</v>
      </c>
      <c r="AE63" s="25">
        <f t="shared" si="78"/>
        <v>0</v>
      </c>
      <c r="AF63" s="25">
        <f t="shared" si="78"/>
        <v>0</v>
      </c>
      <c r="AG63" s="25">
        <f t="shared" si="78"/>
        <v>0</v>
      </c>
      <c r="AH63" s="25">
        <f t="shared" si="78"/>
        <v>0</v>
      </c>
      <c r="AI63" s="25">
        <f t="shared" si="78"/>
        <v>0</v>
      </c>
      <c r="AJ63" s="25">
        <f t="shared" si="78"/>
        <v>0</v>
      </c>
      <c r="AK63" s="25">
        <f t="shared" si="78"/>
        <v>0</v>
      </c>
      <c r="AL63" s="25">
        <f t="shared" si="78"/>
        <v>0</v>
      </c>
      <c r="AM63" s="25">
        <f t="shared" si="78"/>
        <v>0</v>
      </c>
      <c r="AN63" s="25">
        <f t="shared" si="78"/>
        <v>0</v>
      </c>
      <c r="AO63" s="25">
        <f t="shared" si="78"/>
        <v>0</v>
      </c>
      <c r="AP63" s="25">
        <f t="shared" si="78"/>
        <v>0</v>
      </c>
      <c r="AQ63" s="25">
        <f t="shared" si="78"/>
        <v>0</v>
      </c>
      <c r="AR63" s="25">
        <f t="shared" si="78"/>
        <v>0</v>
      </c>
      <c r="AS63" s="25">
        <f t="shared" si="78"/>
        <v>0</v>
      </c>
      <c r="AT63" s="25">
        <f t="shared" si="78"/>
        <v>0</v>
      </c>
      <c r="AU63" s="25">
        <f t="shared" si="78"/>
        <v>0</v>
      </c>
      <c r="AV63" s="25">
        <f t="shared" si="78"/>
        <v>0</v>
      </c>
      <c r="AW63" s="25">
        <f t="shared" si="78"/>
        <v>0</v>
      </c>
      <c r="AX63" s="25">
        <f t="shared" si="78"/>
        <v>0</v>
      </c>
      <c r="AY63" s="25">
        <f t="shared" si="78"/>
        <v>0</v>
      </c>
      <c r="AZ63" s="25">
        <f t="shared" si="78"/>
        <v>0</v>
      </c>
      <c r="BA63" s="25">
        <f t="shared" si="78"/>
        <v>0</v>
      </c>
      <c r="BB63" s="25">
        <f t="shared" si="78"/>
        <v>0</v>
      </c>
      <c r="BC63" s="25">
        <f t="shared" si="78"/>
        <v>0</v>
      </c>
      <c r="BD63" s="25">
        <f t="shared" si="78"/>
        <v>0</v>
      </c>
      <c r="BE63" s="25">
        <f t="shared" si="78"/>
        <v>0</v>
      </c>
      <c r="BF63" s="25">
        <f t="shared" si="78"/>
        <v>0</v>
      </c>
      <c r="BG63" s="25">
        <f t="shared" si="78"/>
        <v>0</v>
      </c>
      <c r="BH63" s="25">
        <f t="shared" si="78"/>
        <v>0</v>
      </c>
      <c r="BI63" s="25">
        <f t="shared" si="78"/>
        <v>0</v>
      </c>
      <c r="BJ63" s="25">
        <f t="shared" si="78"/>
        <v>0</v>
      </c>
      <c r="BK63" s="25">
        <f t="shared" si="78"/>
        <v>0</v>
      </c>
      <c r="BL63" s="25">
        <f t="shared" si="78"/>
        <v>0</v>
      </c>
      <c r="BM63" s="25">
        <f t="shared" si="78"/>
        <v>0</v>
      </c>
      <c r="BN63" s="25">
        <f t="shared" si="78"/>
        <v>0</v>
      </c>
      <c r="BO63" s="25">
        <f t="shared" si="78"/>
        <v>0</v>
      </c>
      <c r="BP63" s="25">
        <f t="shared" ref="BP63:CH63" si="79">((BP9*0.5)+BO27-BP45)*BP82*BP97*BP$2</f>
        <v>0</v>
      </c>
      <c r="BQ63" s="25">
        <f t="shared" si="79"/>
        <v>0</v>
      </c>
      <c r="BR63" s="25">
        <f t="shared" si="79"/>
        <v>0</v>
      </c>
      <c r="BS63" s="25">
        <f t="shared" si="79"/>
        <v>0</v>
      </c>
      <c r="BT63" s="25">
        <f t="shared" si="79"/>
        <v>0</v>
      </c>
      <c r="BU63" s="25">
        <f t="shared" si="79"/>
        <v>0</v>
      </c>
      <c r="BV63" s="25">
        <f t="shared" si="79"/>
        <v>0</v>
      </c>
      <c r="BW63" s="25">
        <f t="shared" si="79"/>
        <v>0</v>
      </c>
      <c r="BX63" s="25">
        <f t="shared" si="79"/>
        <v>0</v>
      </c>
      <c r="BY63" s="25">
        <f t="shared" si="79"/>
        <v>0</v>
      </c>
      <c r="BZ63" s="25">
        <f t="shared" si="79"/>
        <v>0</v>
      </c>
      <c r="CA63" s="25">
        <f t="shared" si="79"/>
        <v>0</v>
      </c>
      <c r="CB63" s="25">
        <f t="shared" si="79"/>
        <v>0</v>
      </c>
      <c r="CC63" s="25">
        <f t="shared" si="79"/>
        <v>0</v>
      </c>
      <c r="CD63" s="25">
        <f t="shared" si="79"/>
        <v>0</v>
      </c>
      <c r="CE63" s="25">
        <f t="shared" si="79"/>
        <v>0</v>
      </c>
      <c r="CF63" s="25">
        <f t="shared" si="79"/>
        <v>0</v>
      </c>
      <c r="CG63" s="25">
        <f t="shared" si="79"/>
        <v>0</v>
      </c>
      <c r="CH63" s="28">
        <f t="shared" si="79"/>
        <v>0</v>
      </c>
    </row>
    <row r="64" spans="1:86" ht="15.75" x14ac:dyDescent="0.25">
      <c r="A64" s="606"/>
      <c r="B64" s="14" t="str">
        <f t="shared" si="68"/>
        <v>Heating</v>
      </c>
      <c r="C64" s="25">
        <f t="shared" si="71"/>
        <v>0</v>
      </c>
      <c r="D64" s="25">
        <f t="shared" ref="D64:BO64" si="80">((D10*0.5)+C28-D46)*D83*D98*D$2</f>
        <v>0</v>
      </c>
      <c r="E64" s="25">
        <f t="shared" si="80"/>
        <v>0</v>
      </c>
      <c r="F64" s="25">
        <f t="shared" si="80"/>
        <v>0</v>
      </c>
      <c r="G64" s="25">
        <f t="shared" si="80"/>
        <v>0</v>
      </c>
      <c r="H64" s="25">
        <f t="shared" si="80"/>
        <v>0</v>
      </c>
      <c r="I64" s="25">
        <f t="shared" si="80"/>
        <v>0</v>
      </c>
      <c r="J64" s="25">
        <f t="shared" si="80"/>
        <v>0</v>
      </c>
      <c r="K64" s="25">
        <f t="shared" si="80"/>
        <v>0</v>
      </c>
      <c r="L64" s="25">
        <f t="shared" si="80"/>
        <v>0</v>
      </c>
      <c r="M64" s="25">
        <f t="shared" si="80"/>
        <v>0</v>
      </c>
      <c r="N64" s="25">
        <f t="shared" si="80"/>
        <v>0</v>
      </c>
      <c r="O64" s="25">
        <f t="shared" si="80"/>
        <v>0</v>
      </c>
      <c r="P64" s="25">
        <f t="shared" si="80"/>
        <v>0</v>
      </c>
      <c r="Q64" s="25">
        <f t="shared" si="80"/>
        <v>0</v>
      </c>
      <c r="R64" s="25">
        <f t="shared" si="80"/>
        <v>0</v>
      </c>
      <c r="S64" s="25">
        <f t="shared" si="80"/>
        <v>0</v>
      </c>
      <c r="T64" s="25">
        <f t="shared" si="80"/>
        <v>0</v>
      </c>
      <c r="U64" s="25">
        <f t="shared" si="80"/>
        <v>0</v>
      </c>
      <c r="V64" s="25">
        <f t="shared" si="80"/>
        <v>0</v>
      </c>
      <c r="W64" s="25">
        <f t="shared" si="80"/>
        <v>0</v>
      </c>
      <c r="X64" s="25">
        <f t="shared" si="80"/>
        <v>0</v>
      </c>
      <c r="Y64" s="25">
        <f t="shared" si="80"/>
        <v>0</v>
      </c>
      <c r="Z64" s="25">
        <f t="shared" si="80"/>
        <v>0</v>
      </c>
      <c r="AA64" s="25">
        <f t="shared" si="80"/>
        <v>0</v>
      </c>
      <c r="AB64" s="25">
        <f t="shared" si="80"/>
        <v>0</v>
      </c>
      <c r="AC64" s="25">
        <f t="shared" si="80"/>
        <v>0</v>
      </c>
      <c r="AD64" s="25">
        <f t="shared" si="80"/>
        <v>0</v>
      </c>
      <c r="AE64" s="25">
        <f t="shared" si="80"/>
        <v>0</v>
      </c>
      <c r="AF64" s="25">
        <f t="shared" si="80"/>
        <v>0</v>
      </c>
      <c r="AG64" s="25">
        <f t="shared" si="80"/>
        <v>0</v>
      </c>
      <c r="AH64" s="25">
        <f t="shared" si="80"/>
        <v>0</v>
      </c>
      <c r="AI64" s="25">
        <f t="shared" si="80"/>
        <v>0</v>
      </c>
      <c r="AJ64" s="25">
        <f t="shared" si="80"/>
        <v>0</v>
      </c>
      <c r="AK64" s="25">
        <f t="shared" si="80"/>
        <v>0</v>
      </c>
      <c r="AL64" s="25">
        <f t="shared" si="80"/>
        <v>0</v>
      </c>
      <c r="AM64" s="25">
        <f t="shared" si="80"/>
        <v>0</v>
      </c>
      <c r="AN64" s="25">
        <f t="shared" si="80"/>
        <v>0</v>
      </c>
      <c r="AO64" s="25">
        <f t="shared" si="80"/>
        <v>0</v>
      </c>
      <c r="AP64" s="25">
        <f t="shared" si="80"/>
        <v>0</v>
      </c>
      <c r="AQ64" s="25">
        <f t="shared" si="80"/>
        <v>0</v>
      </c>
      <c r="AR64" s="25">
        <f t="shared" si="80"/>
        <v>0</v>
      </c>
      <c r="AS64" s="25">
        <f t="shared" si="80"/>
        <v>0</v>
      </c>
      <c r="AT64" s="25">
        <f t="shared" si="80"/>
        <v>0</v>
      </c>
      <c r="AU64" s="25">
        <f t="shared" si="80"/>
        <v>0</v>
      </c>
      <c r="AV64" s="25">
        <f t="shared" si="80"/>
        <v>0</v>
      </c>
      <c r="AW64" s="25">
        <f t="shared" si="80"/>
        <v>0</v>
      </c>
      <c r="AX64" s="25">
        <f t="shared" si="80"/>
        <v>0</v>
      </c>
      <c r="AY64" s="25">
        <f t="shared" si="80"/>
        <v>0</v>
      </c>
      <c r="AZ64" s="25">
        <f t="shared" si="80"/>
        <v>0</v>
      </c>
      <c r="BA64" s="25">
        <f t="shared" si="80"/>
        <v>0</v>
      </c>
      <c r="BB64" s="25">
        <f t="shared" si="80"/>
        <v>0</v>
      </c>
      <c r="BC64" s="25">
        <f t="shared" si="80"/>
        <v>0</v>
      </c>
      <c r="BD64" s="25">
        <f t="shared" si="80"/>
        <v>0</v>
      </c>
      <c r="BE64" s="25">
        <f t="shared" si="80"/>
        <v>0</v>
      </c>
      <c r="BF64" s="25">
        <f t="shared" si="80"/>
        <v>0</v>
      </c>
      <c r="BG64" s="25">
        <f t="shared" si="80"/>
        <v>0</v>
      </c>
      <c r="BH64" s="25">
        <f t="shared" si="80"/>
        <v>0</v>
      </c>
      <c r="BI64" s="25">
        <f t="shared" si="80"/>
        <v>0</v>
      </c>
      <c r="BJ64" s="25">
        <f t="shared" si="80"/>
        <v>0</v>
      </c>
      <c r="BK64" s="25">
        <f t="shared" si="80"/>
        <v>0</v>
      </c>
      <c r="BL64" s="25">
        <f t="shared" si="80"/>
        <v>0</v>
      </c>
      <c r="BM64" s="25">
        <f t="shared" si="80"/>
        <v>0</v>
      </c>
      <c r="BN64" s="25">
        <f t="shared" si="80"/>
        <v>0</v>
      </c>
      <c r="BO64" s="25">
        <f t="shared" si="80"/>
        <v>0</v>
      </c>
      <c r="BP64" s="25">
        <f t="shared" ref="BP64:CH64" si="81">((BP10*0.5)+BO28-BP46)*BP83*BP98*BP$2</f>
        <v>0</v>
      </c>
      <c r="BQ64" s="25">
        <f t="shared" si="81"/>
        <v>0</v>
      </c>
      <c r="BR64" s="25">
        <f t="shared" si="81"/>
        <v>0</v>
      </c>
      <c r="BS64" s="25">
        <f t="shared" si="81"/>
        <v>0</v>
      </c>
      <c r="BT64" s="25">
        <f t="shared" si="81"/>
        <v>0</v>
      </c>
      <c r="BU64" s="25">
        <f t="shared" si="81"/>
        <v>0</v>
      </c>
      <c r="BV64" s="25">
        <f t="shared" si="81"/>
        <v>0</v>
      </c>
      <c r="BW64" s="25">
        <f t="shared" si="81"/>
        <v>0</v>
      </c>
      <c r="BX64" s="25">
        <f t="shared" si="81"/>
        <v>0</v>
      </c>
      <c r="BY64" s="25">
        <f t="shared" si="81"/>
        <v>0</v>
      </c>
      <c r="BZ64" s="25">
        <f t="shared" si="81"/>
        <v>0</v>
      </c>
      <c r="CA64" s="25">
        <f t="shared" si="81"/>
        <v>0</v>
      </c>
      <c r="CB64" s="25">
        <f t="shared" si="81"/>
        <v>0</v>
      </c>
      <c r="CC64" s="25">
        <f t="shared" si="81"/>
        <v>0</v>
      </c>
      <c r="CD64" s="25">
        <f t="shared" si="81"/>
        <v>0</v>
      </c>
      <c r="CE64" s="25">
        <f t="shared" si="81"/>
        <v>0</v>
      </c>
      <c r="CF64" s="25">
        <f t="shared" si="81"/>
        <v>0</v>
      </c>
      <c r="CG64" s="25">
        <f t="shared" si="81"/>
        <v>0</v>
      </c>
      <c r="CH64" s="28">
        <f t="shared" si="81"/>
        <v>0</v>
      </c>
    </row>
    <row r="65" spans="1:88" ht="15.75" x14ac:dyDescent="0.25">
      <c r="A65" s="606"/>
      <c r="B65" s="14" t="str">
        <f t="shared" si="68"/>
        <v>HVAC</v>
      </c>
      <c r="C65" s="25">
        <f t="shared" si="71"/>
        <v>0</v>
      </c>
      <c r="D65" s="25">
        <f t="shared" ref="D65:BO65" si="82">((D11*0.5)+C29-D47)*D84*D99*D$2</f>
        <v>0</v>
      </c>
      <c r="E65" s="25">
        <f t="shared" si="82"/>
        <v>0</v>
      </c>
      <c r="F65" s="25">
        <f t="shared" si="82"/>
        <v>0</v>
      </c>
      <c r="G65" s="25">
        <f t="shared" si="82"/>
        <v>0</v>
      </c>
      <c r="H65" s="25">
        <f t="shared" si="82"/>
        <v>0</v>
      </c>
      <c r="I65" s="25">
        <f t="shared" si="82"/>
        <v>0</v>
      </c>
      <c r="J65" s="25">
        <f t="shared" si="82"/>
        <v>0</v>
      </c>
      <c r="K65" s="25">
        <f t="shared" si="82"/>
        <v>0</v>
      </c>
      <c r="L65" s="25">
        <f t="shared" si="82"/>
        <v>0</v>
      </c>
      <c r="M65" s="25">
        <f t="shared" si="82"/>
        <v>0</v>
      </c>
      <c r="N65" s="25">
        <f t="shared" si="82"/>
        <v>0</v>
      </c>
      <c r="O65" s="25">
        <f t="shared" si="82"/>
        <v>0</v>
      </c>
      <c r="P65" s="25">
        <f t="shared" si="82"/>
        <v>0</v>
      </c>
      <c r="Q65" s="25">
        <f t="shared" si="82"/>
        <v>0</v>
      </c>
      <c r="R65" s="25">
        <f t="shared" si="82"/>
        <v>0</v>
      </c>
      <c r="S65" s="25">
        <f t="shared" si="82"/>
        <v>0</v>
      </c>
      <c r="T65" s="25">
        <f t="shared" si="82"/>
        <v>0</v>
      </c>
      <c r="U65" s="25">
        <f t="shared" si="82"/>
        <v>0</v>
      </c>
      <c r="V65" s="25">
        <f t="shared" si="82"/>
        <v>0</v>
      </c>
      <c r="W65" s="25">
        <f t="shared" si="82"/>
        <v>0</v>
      </c>
      <c r="X65" s="25">
        <f t="shared" si="82"/>
        <v>0</v>
      </c>
      <c r="Y65" s="25">
        <f t="shared" si="82"/>
        <v>0</v>
      </c>
      <c r="Z65" s="25">
        <f t="shared" si="82"/>
        <v>0</v>
      </c>
      <c r="AA65" s="25">
        <f t="shared" si="82"/>
        <v>0</v>
      </c>
      <c r="AB65" s="25">
        <f t="shared" si="82"/>
        <v>0</v>
      </c>
      <c r="AC65" s="25">
        <f t="shared" si="82"/>
        <v>0</v>
      </c>
      <c r="AD65" s="25">
        <f t="shared" si="82"/>
        <v>0</v>
      </c>
      <c r="AE65" s="25">
        <f t="shared" si="82"/>
        <v>0</v>
      </c>
      <c r="AF65" s="25">
        <f t="shared" si="82"/>
        <v>0</v>
      </c>
      <c r="AG65" s="25">
        <f t="shared" si="82"/>
        <v>0</v>
      </c>
      <c r="AH65" s="25">
        <f t="shared" si="82"/>
        <v>0</v>
      </c>
      <c r="AI65" s="25">
        <f t="shared" si="82"/>
        <v>0</v>
      </c>
      <c r="AJ65" s="25">
        <f t="shared" si="82"/>
        <v>0</v>
      </c>
      <c r="AK65" s="25">
        <f t="shared" si="82"/>
        <v>0</v>
      </c>
      <c r="AL65" s="25">
        <f t="shared" si="82"/>
        <v>0</v>
      </c>
      <c r="AM65" s="25">
        <f t="shared" si="82"/>
        <v>0</v>
      </c>
      <c r="AN65" s="25">
        <f t="shared" si="82"/>
        <v>0</v>
      </c>
      <c r="AO65" s="25">
        <f t="shared" si="82"/>
        <v>0</v>
      </c>
      <c r="AP65" s="25">
        <f t="shared" si="82"/>
        <v>0</v>
      </c>
      <c r="AQ65" s="25">
        <f t="shared" si="82"/>
        <v>0</v>
      </c>
      <c r="AR65" s="25">
        <f t="shared" si="82"/>
        <v>0</v>
      </c>
      <c r="AS65" s="25">
        <f t="shared" si="82"/>
        <v>0</v>
      </c>
      <c r="AT65" s="25">
        <f t="shared" si="82"/>
        <v>0</v>
      </c>
      <c r="AU65" s="25">
        <f t="shared" si="82"/>
        <v>0</v>
      </c>
      <c r="AV65" s="25">
        <f t="shared" si="82"/>
        <v>0</v>
      </c>
      <c r="AW65" s="25">
        <f t="shared" si="82"/>
        <v>0</v>
      </c>
      <c r="AX65" s="25">
        <f t="shared" si="82"/>
        <v>0</v>
      </c>
      <c r="AY65" s="25">
        <f t="shared" si="82"/>
        <v>0</v>
      </c>
      <c r="AZ65" s="25">
        <f t="shared" si="82"/>
        <v>0</v>
      </c>
      <c r="BA65" s="25">
        <f t="shared" si="82"/>
        <v>0</v>
      </c>
      <c r="BB65" s="25">
        <f t="shared" si="82"/>
        <v>0</v>
      </c>
      <c r="BC65" s="25">
        <f t="shared" si="82"/>
        <v>0</v>
      </c>
      <c r="BD65" s="25">
        <f t="shared" si="82"/>
        <v>0</v>
      </c>
      <c r="BE65" s="25">
        <f t="shared" si="82"/>
        <v>0</v>
      </c>
      <c r="BF65" s="25">
        <f t="shared" si="82"/>
        <v>0</v>
      </c>
      <c r="BG65" s="25">
        <f t="shared" si="82"/>
        <v>0</v>
      </c>
      <c r="BH65" s="25">
        <f t="shared" si="82"/>
        <v>0</v>
      </c>
      <c r="BI65" s="25">
        <f t="shared" si="82"/>
        <v>0</v>
      </c>
      <c r="BJ65" s="25">
        <f t="shared" si="82"/>
        <v>0</v>
      </c>
      <c r="BK65" s="25">
        <f t="shared" si="82"/>
        <v>0</v>
      </c>
      <c r="BL65" s="25">
        <f t="shared" si="82"/>
        <v>0</v>
      </c>
      <c r="BM65" s="25">
        <f t="shared" si="82"/>
        <v>0</v>
      </c>
      <c r="BN65" s="25">
        <f t="shared" si="82"/>
        <v>0</v>
      </c>
      <c r="BO65" s="25">
        <f t="shared" si="82"/>
        <v>0</v>
      </c>
      <c r="BP65" s="25">
        <f t="shared" ref="BP65:CH65" si="83">((BP11*0.5)+BO29-BP47)*BP84*BP99*BP$2</f>
        <v>0</v>
      </c>
      <c r="BQ65" s="25">
        <f t="shared" si="83"/>
        <v>0</v>
      </c>
      <c r="BR65" s="25">
        <f t="shared" si="83"/>
        <v>0</v>
      </c>
      <c r="BS65" s="25">
        <f t="shared" si="83"/>
        <v>0</v>
      </c>
      <c r="BT65" s="25">
        <f t="shared" si="83"/>
        <v>0</v>
      </c>
      <c r="BU65" s="25">
        <f t="shared" si="83"/>
        <v>0</v>
      </c>
      <c r="BV65" s="25">
        <f t="shared" si="83"/>
        <v>0</v>
      </c>
      <c r="BW65" s="25">
        <f t="shared" si="83"/>
        <v>0</v>
      </c>
      <c r="BX65" s="25">
        <f t="shared" si="83"/>
        <v>0</v>
      </c>
      <c r="BY65" s="25">
        <f t="shared" si="83"/>
        <v>0</v>
      </c>
      <c r="BZ65" s="25">
        <f t="shared" si="83"/>
        <v>0</v>
      </c>
      <c r="CA65" s="25">
        <f t="shared" si="83"/>
        <v>0</v>
      </c>
      <c r="CB65" s="25">
        <f t="shared" si="83"/>
        <v>0</v>
      </c>
      <c r="CC65" s="25">
        <f t="shared" si="83"/>
        <v>0</v>
      </c>
      <c r="CD65" s="25">
        <f t="shared" si="83"/>
        <v>0</v>
      </c>
      <c r="CE65" s="25">
        <f t="shared" si="83"/>
        <v>0</v>
      </c>
      <c r="CF65" s="25">
        <f t="shared" si="83"/>
        <v>0</v>
      </c>
      <c r="CG65" s="25">
        <f t="shared" si="83"/>
        <v>0</v>
      </c>
      <c r="CH65" s="28">
        <f t="shared" si="83"/>
        <v>0</v>
      </c>
    </row>
    <row r="66" spans="1:88" ht="15.75" x14ac:dyDescent="0.25">
      <c r="A66" s="606"/>
      <c r="B66" s="14" t="str">
        <f t="shared" si="68"/>
        <v>Lighting</v>
      </c>
      <c r="C66" s="25">
        <f t="shared" si="71"/>
        <v>0</v>
      </c>
      <c r="D66" s="25">
        <f t="shared" ref="D66:BO66" si="84">((D12*0.5)+C30-D48)*D85*D100*D$2</f>
        <v>25.642650754791383</v>
      </c>
      <c r="E66" s="25">
        <f t="shared" si="84"/>
        <v>71.086372021532426</v>
      </c>
      <c r="F66" s="25">
        <f t="shared" si="84"/>
        <v>99.127079434723441</v>
      </c>
      <c r="G66" s="25">
        <f t="shared" si="84"/>
        <v>140.93705063266265</v>
      </c>
      <c r="H66" s="25">
        <f t="shared" si="84"/>
        <v>194.01684334374136</v>
      </c>
      <c r="I66" s="25">
        <f t="shared" si="84"/>
        <v>353.61778272289013</v>
      </c>
      <c r="J66" s="25">
        <f t="shared" si="84"/>
        <v>573.94550778236908</v>
      </c>
      <c r="K66" s="25">
        <f t="shared" si="84"/>
        <v>800.98835161802583</v>
      </c>
      <c r="L66" s="25">
        <f t="shared" si="84"/>
        <v>628.09090275633173</v>
      </c>
      <c r="M66" s="25">
        <f t="shared" si="84"/>
        <v>430.32071564461222</v>
      </c>
      <c r="N66" s="25">
        <f t="shared" si="84"/>
        <v>992.5191892063857</v>
      </c>
      <c r="O66" s="25">
        <f t="shared" si="84"/>
        <v>1750.285939528369</v>
      </c>
      <c r="P66" s="25">
        <f t="shared" si="84"/>
        <v>1275.0351207778874</v>
      </c>
      <c r="Q66" s="25">
        <f t="shared" si="84"/>
        <v>1453.7414242469088</v>
      </c>
      <c r="R66" s="25">
        <f t="shared" si="84"/>
        <v>1721.6986215604081</v>
      </c>
      <c r="S66" s="25">
        <f t="shared" si="84"/>
        <v>2335.6938151425452</v>
      </c>
      <c r="T66" s="25">
        <f t="shared" si="84"/>
        <v>2486.9876003521554</v>
      </c>
      <c r="U66" s="25">
        <f t="shared" si="84"/>
        <v>2949.4615930569994</v>
      </c>
      <c r="V66" s="25">
        <f t="shared" si="84"/>
        <v>2322.3749890019767</v>
      </c>
      <c r="W66" s="25">
        <f t="shared" si="84"/>
        <v>2387.945698409856</v>
      </c>
      <c r="X66" s="25">
        <f t="shared" si="84"/>
        <v>1836.6500959667017</v>
      </c>
      <c r="Y66" s="25">
        <f t="shared" si="84"/>
        <v>1335.0184824609805</v>
      </c>
      <c r="Z66" s="25">
        <f t="shared" si="84"/>
        <v>1318.5073387912862</v>
      </c>
      <c r="AA66" s="25">
        <f t="shared" si="84"/>
        <v>1458.424770556654</v>
      </c>
      <c r="AB66" s="25">
        <f t="shared" si="84"/>
        <v>1034.8954455537148</v>
      </c>
      <c r="AC66" s="25">
        <f t="shared" si="84"/>
        <v>1191.036318252224</v>
      </c>
      <c r="AD66" s="25">
        <f t="shared" si="84"/>
        <v>1170.764008220222</v>
      </c>
      <c r="AE66" s="25">
        <f t="shared" si="84"/>
        <v>1618.3178301051587</v>
      </c>
      <c r="AF66" s="25">
        <f t="shared" si="84"/>
        <v>2486.9876003521554</v>
      </c>
      <c r="AG66" s="25">
        <f t="shared" si="84"/>
        <v>2949.4615930569994</v>
      </c>
      <c r="AH66" s="25">
        <f t="shared" si="84"/>
        <v>2322.3749890019767</v>
      </c>
      <c r="AI66" s="25">
        <f t="shared" si="84"/>
        <v>2387.945698409856</v>
      </c>
      <c r="AJ66" s="25">
        <f t="shared" si="84"/>
        <v>1836.6500959667017</v>
      </c>
      <c r="AK66" s="25">
        <f t="shared" si="84"/>
        <v>1335.0184824609805</v>
      </c>
      <c r="AL66" s="25">
        <f t="shared" si="84"/>
        <v>1318.5073387912862</v>
      </c>
      <c r="AM66" s="25">
        <f t="shared" si="84"/>
        <v>1458.424770556654</v>
      </c>
      <c r="AN66" s="25">
        <f t="shared" si="84"/>
        <v>1034.8954455537148</v>
      </c>
      <c r="AO66" s="25">
        <f t="shared" si="84"/>
        <v>1191.036318252224</v>
      </c>
      <c r="AP66" s="25">
        <f t="shared" si="84"/>
        <v>1170.764008220222</v>
      </c>
      <c r="AQ66" s="25">
        <f t="shared" si="84"/>
        <v>1618.3178301051587</v>
      </c>
      <c r="AR66" s="25">
        <f t="shared" si="84"/>
        <v>2486.9876003521554</v>
      </c>
      <c r="AS66" s="25">
        <f t="shared" si="84"/>
        <v>2949.4615930569994</v>
      </c>
      <c r="AT66" s="25">
        <f t="shared" si="84"/>
        <v>2322.3749890019767</v>
      </c>
      <c r="AU66" s="25">
        <f t="shared" si="84"/>
        <v>2387.945698409856</v>
      </c>
      <c r="AV66" s="25">
        <f t="shared" si="84"/>
        <v>1836.6500959667017</v>
      </c>
      <c r="AW66" s="25">
        <f t="shared" si="84"/>
        <v>1335.0184824609805</v>
      </c>
      <c r="AX66" s="25">
        <f t="shared" si="84"/>
        <v>1318.5073387912862</v>
      </c>
      <c r="AY66" s="25">
        <f t="shared" si="84"/>
        <v>1458.424770556654</v>
      </c>
      <c r="AZ66" s="25">
        <f t="shared" si="84"/>
        <v>1034.8954455537148</v>
      </c>
      <c r="BA66" s="25">
        <f t="shared" si="84"/>
        <v>1191.036318252224</v>
      </c>
      <c r="BB66" s="25">
        <f t="shared" si="84"/>
        <v>1170.764008220222</v>
      </c>
      <c r="BC66" s="25">
        <f t="shared" si="84"/>
        <v>1618.3178301051587</v>
      </c>
      <c r="BD66" s="25">
        <f t="shared" si="84"/>
        <v>2486.9876003521554</v>
      </c>
      <c r="BE66" s="25">
        <f t="shared" si="84"/>
        <v>2949.4615930569994</v>
      </c>
      <c r="BF66" s="25">
        <f t="shared" si="84"/>
        <v>2322.3749890019767</v>
      </c>
      <c r="BG66" s="25">
        <f t="shared" si="84"/>
        <v>2387.945698409856</v>
      </c>
      <c r="BH66" s="25">
        <f t="shared" si="84"/>
        <v>1836.6500959667017</v>
      </c>
      <c r="BI66" s="25">
        <f t="shared" si="84"/>
        <v>1335.0184824609805</v>
      </c>
      <c r="BJ66" s="25">
        <f t="shared" si="84"/>
        <v>1318.5073387912862</v>
      </c>
      <c r="BK66" s="25">
        <f t="shared" si="84"/>
        <v>1458.424770556654</v>
      </c>
      <c r="BL66" s="25">
        <f t="shared" si="84"/>
        <v>1034.8954455537148</v>
      </c>
      <c r="BM66" s="25">
        <f t="shared" si="84"/>
        <v>1191.036318252224</v>
      </c>
      <c r="BN66" s="25">
        <f t="shared" si="84"/>
        <v>1170.764008220222</v>
      </c>
      <c r="BO66" s="25">
        <f t="shared" si="84"/>
        <v>1618.3178301051587</v>
      </c>
      <c r="BP66" s="25">
        <f t="shared" ref="BP66:CH66" si="85">((BP12*0.5)+BO30-BP48)*BP85*BP100*BP$2</f>
        <v>2486.9876003521554</v>
      </c>
      <c r="BQ66" s="25">
        <f t="shared" si="85"/>
        <v>2949.4615930569994</v>
      </c>
      <c r="BR66" s="25">
        <f t="shared" si="85"/>
        <v>2322.3749890019767</v>
      </c>
      <c r="BS66" s="25">
        <f t="shared" si="85"/>
        <v>2387.945698409856</v>
      </c>
      <c r="BT66" s="25">
        <f t="shared" si="85"/>
        <v>1836.6500959667017</v>
      </c>
      <c r="BU66" s="25">
        <f t="shared" si="85"/>
        <v>1335.0184824609805</v>
      </c>
      <c r="BV66" s="25">
        <f t="shared" si="85"/>
        <v>1318.5073387912862</v>
      </c>
      <c r="BW66" s="25">
        <f t="shared" si="85"/>
        <v>1458.424770556654</v>
      </c>
      <c r="BX66" s="25">
        <f t="shared" si="85"/>
        <v>1034.8954455537148</v>
      </c>
      <c r="BY66" s="25">
        <f t="shared" si="85"/>
        <v>1191.036318252224</v>
      </c>
      <c r="BZ66" s="25">
        <f t="shared" si="85"/>
        <v>1170.764008220222</v>
      </c>
      <c r="CA66" s="25">
        <f t="shared" si="85"/>
        <v>1618.3178301051587</v>
      </c>
      <c r="CB66" s="25">
        <f t="shared" si="85"/>
        <v>2486.9876003521554</v>
      </c>
      <c r="CC66" s="25">
        <f t="shared" si="85"/>
        <v>2949.4615930569994</v>
      </c>
      <c r="CD66" s="25">
        <f t="shared" si="85"/>
        <v>2322.3749890019767</v>
      </c>
      <c r="CE66" s="25">
        <f t="shared" si="85"/>
        <v>2387.945698409856</v>
      </c>
      <c r="CF66" s="25">
        <f t="shared" si="85"/>
        <v>1836.6500959667017</v>
      </c>
      <c r="CG66" s="25">
        <f t="shared" si="85"/>
        <v>1335.0184824609805</v>
      </c>
      <c r="CH66" s="28">
        <f t="shared" si="85"/>
        <v>1318.5073387912862</v>
      </c>
    </row>
    <row r="67" spans="1:88" ht="15.75" x14ac:dyDescent="0.25">
      <c r="A67" s="606"/>
      <c r="B67" s="14" t="str">
        <f t="shared" si="68"/>
        <v>Miscellaneous</v>
      </c>
      <c r="C67" s="25">
        <f t="shared" si="71"/>
        <v>0</v>
      </c>
      <c r="D67" s="25">
        <f t="shared" ref="D67:BO67" si="86">((D13*0.5)+C31-D49)*D86*D101*D$2</f>
        <v>0</v>
      </c>
      <c r="E67" s="25">
        <f t="shared" si="86"/>
        <v>0</v>
      </c>
      <c r="F67" s="25">
        <f t="shared" si="86"/>
        <v>0</v>
      </c>
      <c r="G67" s="25">
        <f t="shared" si="86"/>
        <v>0</v>
      </c>
      <c r="H67" s="25">
        <f t="shared" si="86"/>
        <v>0</v>
      </c>
      <c r="I67" s="25">
        <f t="shared" si="86"/>
        <v>0</v>
      </c>
      <c r="J67" s="25">
        <f t="shared" si="86"/>
        <v>0</v>
      </c>
      <c r="K67" s="25">
        <f t="shared" si="86"/>
        <v>0</v>
      </c>
      <c r="L67" s="25">
        <f t="shared" si="86"/>
        <v>0</v>
      </c>
      <c r="M67" s="25">
        <f t="shared" si="86"/>
        <v>0</v>
      </c>
      <c r="N67" s="25">
        <f t="shared" si="86"/>
        <v>0</v>
      </c>
      <c r="O67" s="25">
        <f t="shared" si="86"/>
        <v>0</v>
      </c>
      <c r="P67" s="25">
        <f t="shared" si="86"/>
        <v>0</v>
      </c>
      <c r="Q67" s="25">
        <f t="shared" si="86"/>
        <v>0</v>
      </c>
      <c r="R67" s="25">
        <f t="shared" si="86"/>
        <v>0</v>
      </c>
      <c r="S67" s="25">
        <f t="shared" si="86"/>
        <v>0</v>
      </c>
      <c r="T67" s="25">
        <f t="shared" si="86"/>
        <v>0</v>
      </c>
      <c r="U67" s="25">
        <f t="shared" si="86"/>
        <v>0</v>
      </c>
      <c r="V67" s="25">
        <f t="shared" si="86"/>
        <v>0</v>
      </c>
      <c r="W67" s="25">
        <f t="shared" si="86"/>
        <v>0</v>
      </c>
      <c r="X67" s="25">
        <f t="shared" si="86"/>
        <v>0</v>
      </c>
      <c r="Y67" s="25">
        <f t="shared" si="86"/>
        <v>0</v>
      </c>
      <c r="Z67" s="25">
        <f t="shared" si="86"/>
        <v>0</v>
      </c>
      <c r="AA67" s="25">
        <f t="shared" si="86"/>
        <v>0</v>
      </c>
      <c r="AB67" s="25">
        <f t="shared" si="86"/>
        <v>0</v>
      </c>
      <c r="AC67" s="25">
        <f t="shared" si="86"/>
        <v>0</v>
      </c>
      <c r="AD67" s="25">
        <f t="shared" si="86"/>
        <v>0</v>
      </c>
      <c r="AE67" s="25">
        <f t="shared" si="86"/>
        <v>0</v>
      </c>
      <c r="AF67" s="25">
        <f t="shared" si="86"/>
        <v>0</v>
      </c>
      <c r="AG67" s="25">
        <f t="shared" si="86"/>
        <v>0</v>
      </c>
      <c r="AH67" s="25">
        <f t="shared" si="86"/>
        <v>0</v>
      </c>
      <c r="AI67" s="25">
        <f t="shared" si="86"/>
        <v>0</v>
      </c>
      <c r="AJ67" s="25">
        <f t="shared" si="86"/>
        <v>0</v>
      </c>
      <c r="AK67" s="25">
        <f t="shared" si="86"/>
        <v>0</v>
      </c>
      <c r="AL67" s="25">
        <f t="shared" si="86"/>
        <v>0</v>
      </c>
      <c r="AM67" s="25">
        <f t="shared" si="86"/>
        <v>0</v>
      </c>
      <c r="AN67" s="25">
        <f t="shared" si="86"/>
        <v>0</v>
      </c>
      <c r="AO67" s="25">
        <f t="shared" si="86"/>
        <v>0</v>
      </c>
      <c r="AP67" s="25">
        <f t="shared" si="86"/>
        <v>0</v>
      </c>
      <c r="AQ67" s="25">
        <f t="shared" si="86"/>
        <v>0</v>
      </c>
      <c r="AR67" s="25">
        <f t="shared" si="86"/>
        <v>0</v>
      </c>
      <c r="AS67" s="25">
        <f t="shared" si="86"/>
        <v>0</v>
      </c>
      <c r="AT67" s="25">
        <f t="shared" si="86"/>
        <v>0</v>
      </c>
      <c r="AU67" s="25">
        <f t="shared" si="86"/>
        <v>0</v>
      </c>
      <c r="AV67" s="25">
        <f t="shared" si="86"/>
        <v>0</v>
      </c>
      <c r="AW67" s="25">
        <f t="shared" si="86"/>
        <v>0</v>
      </c>
      <c r="AX67" s="25">
        <f t="shared" si="86"/>
        <v>0</v>
      </c>
      <c r="AY67" s="25">
        <f t="shared" si="86"/>
        <v>0</v>
      </c>
      <c r="AZ67" s="25">
        <f t="shared" si="86"/>
        <v>0</v>
      </c>
      <c r="BA67" s="25">
        <f t="shared" si="86"/>
        <v>0</v>
      </c>
      <c r="BB67" s="25">
        <f t="shared" si="86"/>
        <v>0</v>
      </c>
      <c r="BC67" s="25">
        <f t="shared" si="86"/>
        <v>0</v>
      </c>
      <c r="BD67" s="25">
        <f t="shared" si="86"/>
        <v>0</v>
      </c>
      <c r="BE67" s="25">
        <f t="shared" si="86"/>
        <v>0</v>
      </c>
      <c r="BF67" s="25">
        <f t="shared" si="86"/>
        <v>0</v>
      </c>
      <c r="BG67" s="25">
        <f t="shared" si="86"/>
        <v>0</v>
      </c>
      <c r="BH67" s="25">
        <f t="shared" si="86"/>
        <v>0</v>
      </c>
      <c r="BI67" s="25">
        <f t="shared" si="86"/>
        <v>0</v>
      </c>
      <c r="BJ67" s="25">
        <f t="shared" si="86"/>
        <v>0</v>
      </c>
      <c r="BK67" s="25">
        <f t="shared" si="86"/>
        <v>0</v>
      </c>
      <c r="BL67" s="25">
        <f t="shared" si="86"/>
        <v>0</v>
      </c>
      <c r="BM67" s="25">
        <f t="shared" si="86"/>
        <v>0</v>
      </c>
      <c r="BN67" s="25">
        <f t="shared" si="86"/>
        <v>0</v>
      </c>
      <c r="BO67" s="25">
        <f t="shared" si="86"/>
        <v>0</v>
      </c>
      <c r="BP67" s="25">
        <f t="shared" ref="BP67:CH67" si="87">((BP13*0.5)+BO31-BP49)*BP86*BP101*BP$2</f>
        <v>0</v>
      </c>
      <c r="BQ67" s="25">
        <f t="shared" si="87"/>
        <v>0</v>
      </c>
      <c r="BR67" s="25">
        <f t="shared" si="87"/>
        <v>0</v>
      </c>
      <c r="BS67" s="25">
        <f t="shared" si="87"/>
        <v>0</v>
      </c>
      <c r="BT67" s="25">
        <f t="shared" si="87"/>
        <v>0</v>
      </c>
      <c r="BU67" s="25">
        <f t="shared" si="87"/>
        <v>0</v>
      </c>
      <c r="BV67" s="25">
        <f t="shared" si="87"/>
        <v>0</v>
      </c>
      <c r="BW67" s="25">
        <f t="shared" si="87"/>
        <v>0</v>
      </c>
      <c r="BX67" s="25">
        <f t="shared" si="87"/>
        <v>0</v>
      </c>
      <c r="BY67" s="25">
        <f t="shared" si="87"/>
        <v>0</v>
      </c>
      <c r="BZ67" s="25">
        <f t="shared" si="87"/>
        <v>0</v>
      </c>
      <c r="CA67" s="25">
        <f t="shared" si="87"/>
        <v>0</v>
      </c>
      <c r="CB67" s="25">
        <f t="shared" si="87"/>
        <v>0</v>
      </c>
      <c r="CC67" s="25">
        <f t="shared" si="87"/>
        <v>0</v>
      </c>
      <c r="CD67" s="25">
        <f t="shared" si="87"/>
        <v>0</v>
      </c>
      <c r="CE67" s="25">
        <f t="shared" si="87"/>
        <v>0</v>
      </c>
      <c r="CF67" s="25">
        <f t="shared" si="87"/>
        <v>0</v>
      </c>
      <c r="CG67" s="25">
        <f t="shared" si="87"/>
        <v>0</v>
      </c>
      <c r="CH67" s="28">
        <f t="shared" si="87"/>
        <v>0</v>
      </c>
    </row>
    <row r="68" spans="1:88" ht="15.75" customHeight="1" x14ac:dyDescent="0.25">
      <c r="A68" s="606"/>
      <c r="B68" s="14" t="str">
        <f t="shared" si="68"/>
        <v>Motors</v>
      </c>
      <c r="C68" s="25">
        <f t="shared" si="71"/>
        <v>0</v>
      </c>
      <c r="D68" s="25">
        <f t="shared" ref="D68:BO68" si="88">((D14*0.5)+C32-D50)*D87*D102*D$2</f>
        <v>0</v>
      </c>
      <c r="E68" s="25">
        <f t="shared" si="88"/>
        <v>0</v>
      </c>
      <c r="F68" s="25">
        <f t="shared" si="88"/>
        <v>0</v>
      </c>
      <c r="G68" s="25">
        <f t="shared" si="88"/>
        <v>0</v>
      </c>
      <c r="H68" s="25">
        <f t="shared" si="88"/>
        <v>0</v>
      </c>
      <c r="I68" s="25">
        <f t="shared" si="88"/>
        <v>0</v>
      </c>
      <c r="J68" s="25">
        <f t="shared" si="88"/>
        <v>0</v>
      </c>
      <c r="K68" s="25">
        <f t="shared" si="88"/>
        <v>0</v>
      </c>
      <c r="L68" s="25">
        <f t="shared" si="88"/>
        <v>0</v>
      </c>
      <c r="M68" s="25">
        <f t="shared" si="88"/>
        <v>0</v>
      </c>
      <c r="N68" s="25">
        <f t="shared" si="88"/>
        <v>0</v>
      </c>
      <c r="O68" s="25">
        <f t="shared" si="88"/>
        <v>0</v>
      </c>
      <c r="P68" s="25">
        <f t="shared" si="88"/>
        <v>0</v>
      </c>
      <c r="Q68" s="25">
        <f t="shared" si="88"/>
        <v>0</v>
      </c>
      <c r="R68" s="25">
        <f t="shared" si="88"/>
        <v>0</v>
      </c>
      <c r="S68" s="25">
        <f t="shared" si="88"/>
        <v>0</v>
      </c>
      <c r="T68" s="25">
        <f t="shared" si="88"/>
        <v>0</v>
      </c>
      <c r="U68" s="25">
        <f t="shared" si="88"/>
        <v>0</v>
      </c>
      <c r="V68" s="25">
        <f t="shared" si="88"/>
        <v>0</v>
      </c>
      <c r="W68" s="25">
        <f t="shared" si="88"/>
        <v>0</v>
      </c>
      <c r="X68" s="25">
        <f t="shared" si="88"/>
        <v>0</v>
      </c>
      <c r="Y68" s="25">
        <f t="shared" si="88"/>
        <v>0</v>
      </c>
      <c r="Z68" s="25">
        <f t="shared" si="88"/>
        <v>0</v>
      </c>
      <c r="AA68" s="25">
        <f t="shared" si="88"/>
        <v>0</v>
      </c>
      <c r="AB68" s="25">
        <f t="shared" si="88"/>
        <v>0</v>
      </c>
      <c r="AC68" s="25">
        <f t="shared" si="88"/>
        <v>0</v>
      </c>
      <c r="AD68" s="25">
        <f t="shared" si="88"/>
        <v>0</v>
      </c>
      <c r="AE68" s="25">
        <f t="shared" si="88"/>
        <v>0</v>
      </c>
      <c r="AF68" s="25">
        <f t="shared" si="88"/>
        <v>0</v>
      </c>
      <c r="AG68" s="25">
        <f t="shared" si="88"/>
        <v>0</v>
      </c>
      <c r="AH68" s="25">
        <f t="shared" si="88"/>
        <v>0</v>
      </c>
      <c r="AI68" s="25">
        <f t="shared" si="88"/>
        <v>0</v>
      </c>
      <c r="AJ68" s="25">
        <f t="shared" si="88"/>
        <v>0</v>
      </c>
      <c r="AK68" s="25">
        <f t="shared" si="88"/>
        <v>0</v>
      </c>
      <c r="AL68" s="25">
        <f t="shared" si="88"/>
        <v>0</v>
      </c>
      <c r="AM68" s="25">
        <f t="shared" si="88"/>
        <v>0</v>
      </c>
      <c r="AN68" s="25">
        <f t="shared" si="88"/>
        <v>0</v>
      </c>
      <c r="AO68" s="25">
        <f t="shared" si="88"/>
        <v>0</v>
      </c>
      <c r="AP68" s="25">
        <f t="shared" si="88"/>
        <v>0</v>
      </c>
      <c r="AQ68" s="25">
        <f t="shared" si="88"/>
        <v>0</v>
      </c>
      <c r="AR68" s="25">
        <f t="shared" si="88"/>
        <v>0</v>
      </c>
      <c r="AS68" s="25">
        <f t="shared" si="88"/>
        <v>0</v>
      </c>
      <c r="AT68" s="25">
        <f t="shared" si="88"/>
        <v>0</v>
      </c>
      <c r="AU68" s="25">
        <f t="shared" si="88"/>
        <v>0</v>
      </c>
      <c r="AV68" s="25">
        <f t="shared" si="88"/>
        <v>0</v>
      </c>
      <c r="AW68" s="25">
        <f t="shared" si="88"/>
        <v>0</v>
      </c>
      <c r="AX68" s="25">
        <f t="shared" si="88"/>
        <v>0</v>
      </c>
      <c r="AY68" s="25">
        <f t="shared" si="88"/>
        <v>0</v>
      </c>
      <c r="AZ68" s="25">
        <f t="shared" si="88"/>
        <v>0</v>
      </c>
      <c r="BA68" s="25">
        <f t="shared" si="88"/>
        <v>0</v>
      </c>
      <c r="BB68" s="25">
        <f t="shared" si="88"/>
        <v>0</v>
      </c>
      <c r="BC68" s="25">
        <f t="shared" si="88"/>
        <v>0</v>
      </c>
      <c r="BD68" s="25">
        <f t="shared" si="88"/>
        <v>0</v>
      </c>
      <c r="BE68" s="25">
        <f t="shared" si="88"/>
        <v>0</v>
      </c>
      <c r="BF68" s="25">
        <f t="shared" si="88"/>
        <v>0</v>
      </c>
      <c r="BG68" s="25">
        <f t="shared" si="88"/>
        <v>0</v>
      </c>
      <c r="BH68" s="25">
        <f t="shared" si="88"/>
        <v>0</v>
      </c>
      <c r="BI68" s="25">
        <f t="shared" si="88"/>
        <v>0</v>
      </c>
      <c r="BJ68" s="25">
        <f t="shared" si="88"/>
        <v>0</v>
      </c>
      <c r="BK68" s="25">
        <f t="shared" si="88"/>
        <v>0</v>
      </c>
      <c r="BL68" s="25">
        <f t="shared" si="88"/>
        <v>0</v>
      </c>
      <c r="BM68" s="25">
        <f t="shared" si="88"/>
        <v>0</v>
      </c>
      <c r="BN68" s="25">
        <f t="shared" si="88"/>
        <v>0</v>
      </c>
      <c r="BO68" s="25">
        <f t="shared" si="88"/>
        <v>0</v>
      </c>
      <c r="BP68" s="25">
        <f t="shared" ref="BP68:CH68" si="89">((BP14*0.5)+BO32-BP50)*BP87*BP102*BP$2</f>
        <v>0</v>
      </c>
      <c r="BQ68" s="25">
        <f t="shared" si="89"/>
        <v>0</v>
      </c>
      <c r="BR68" s="25">
        <f t="shared" si="89"/>
        <v>0</v>
      </c>
      <c r="BS68" s="25">
        <f t="shared" si="89"/>
        <v>0</v>
      </c>
      <c r="BT68" s="25">
        <f t="shared" si="89"/>
        <v>0</v>
      </c>
      <c r="BU68" s="25">
        <f t="shared" si="89"/>
        <v>0</v>
      </c>
      <c r="BV68" s="25">
        <f t="shared" si="89"/>
        <v>0</v>
      </c>
      <c r="BW68" s="25">
        <f t="shared" si="89"/>
        <v>0</v>
      </c>
      <c r="BX68" s="25">
        <f t="shared" si="89"/>
        <v>0</v>
      </c>
      <c r="BY68" s="25">
        <f t="shared" si="89"/>
        <v>0</v>
      </c>
      <c r="BZ68" s="25">
        <f t="shared" si="89"/>
        <v>0</v>
      </c>
      <c r="CA68" s="25">
        <f t="shared" si="89"/>
        <v>0</v>
      </c>
      <c r="CB68" s="25">
        <f t="shared" si="89"/>
        <v>0</v>
      </c>
      <c r="CC68" s="25">
        <f t="shared" si="89"/>
        <v>0</v>
      </c>
      <c r="CD68" s="25">
        <f t="shared" si="89"/>
        <v>0</v>
      </c>
      <c r="CE68" s="25">
        <f t="shared" si="89"/>
        <v>0</v>
      </c>
      <c r="CF68" s="25">
        <f t="shared" si="89"/>
        <v>0</v>
      </c>
      <c r="CG68" s="25">
        <f t="shared" si="89"/>
        <v>0</v>
      </c>
      <c r="CH68" s="28">
        <f t="shared" si="89"/>
        <v>0</v>
      </c>
    </row>
    <row r="69" spans="1:88" ht="15.75" x14ac:dyDescent="0.25">
      <c r="A69" s="606"/>
      <c r="B69" s="14" t="str">
        <f t="shared" si="68"/>
        <v>Process</v>
      </c>
      <c r="C69" s="25">
        <f t="shared" si="71"/>
        <v>0</v>
      </c>
      <c r="D69" s="25">
        <f t="shared" ref="D69:BO69" si="90">((D15*0.5)+C33-D51)*D88*D103*D$2</f>
        <v>0</v>
      </c>
      <c r="E69" s="25">
        <f t="shared" si="90"/>
        <v>0</v>
      </c>
      <c r="F69" s="25">
        <f t="shared" si="90"/>
        <v>0</v>
      </c>
      <c r="G69" s="25">
        <f t="shared" si="90"/>
        <v>0</v>
      </c>
      <c r="H69" s="25">
        <f t="shared" si="90"/>
        <v>0</v>
      </c>
      <c r="I69" s="25">
        <f t="shared" si="90"/>
        <v>0</v>
      </c>
      <c r="J69" s="25">
        <f t="shared" si="90"/>
        <v>0</v>
      </c>
      <c r="K69" s="25">
        <f t="shared" si="90"/>
        <v>0</v>
      </c>
      <c r="L69" s="25">
        <f t="shared" si="90"/>
        <v>0</v>
      </c>
      <c r="M69" s="25">
        <f t="shared" si="90"/>
        <v>0</v>
      </c>
      <c r="N69" s="25">
        <f t="shared" si="90"/>
        <v>0</v>
      </c>
      <c r="O69" s="25">
        <f t="shared" si="90"/>
        <v>0</v>
      </c>
      <c r="P69" s="25">
        <f t="shared" si="90"/>
        <v>0</v>
      </c>
      <c r="Q69" s="25">
        <f t="shared" si="90"/>
        <v>0</v>
      </c>
      <c r="R69" s="25">
        <f t="shared" si="90"/>
        <v>0</v>
      </c>
      <c r="S69" s="25">
        <f t="shared" si="90"/>
        <v>0</v>
      </c>
      <c r="T69" s="25">
        <f t="shared" si="90"/>
        <v>0</v>
      </c>
      <c r="U69" s="25">
        <f t="shared" si="90"/>
        <v>0</v>
      </c>
      <c r="V69" s="25">
        <f t="shared" si="90"/>
        <v>0</v>
      </c>
      <c r="W69" s="25">
        <f t="shared" si="90"/>
        <v>0</v>
      </c>
      <c r="X69" s="25">
        <f t="shared" si="90"/>
        <v>0</v>
      </c>
      <c r="Y69" s="25">
        <f t="shared" si="90"/>
        <v>0</v>
      </c>
      <c r="Z69" s="25">
        <f t="shared" si="90"/>
        <v>0</v>
      </c>
      <c r="AA69" s="25">
        <f t="shared" si="90"/>
        <v>0</v>
      </c>
      <c r="AB69" s="25">
        <f t="shared" si="90"/>
        <v>0</v>
      </c>
      <c r="AC69" s="25">
        <f t="shared" si="90"/>
        <v>0</v>
      </c>
      <c r="AD69" s="25">
        <f t="shared" si="90"/>
        <v>0</v>
      </c>
      <c r="AE69" s="25">
        <f t="shared" si="90"/>
        <v>0</v>
      </c>
      <c r="AF69" s="25">
        <f t="shared" si="90"/>
        <v>0</v>
      </c>
      <c r="AG69" s="25">
        <f t="shared" si="90"/>
        <v>0</v>
      </c>
      <c r="AH69" s="25">
        <f t="shared" si="90"/>
        <v>0</v>
      </c>
      <c r="AI69" s="25">
        <f t="shared" si="90"/>
        <v>0</v>
      </c>
      <c r="AJ69" s="25">
        <f t="shared" si="90"/>
        <v>0</v>
      </c>
      <c r="AK69" s="25">
        <f t="shared" si="90"/>
        <v>0</v>
      </c>
      <c r="AL69" s="25">
        <f t="shared" si="90"/>
        <v>0</v>
      </c>
      <c r="AM69" s="25">
        <f t="shared" si="90"/>
        <v>0</v>
      </c>
      <c r="AN69" s="25">
        <f t="shared" si="90"/>
        <v>0</v>
      </c>
      <c r="AO69" s="25">
        <f t="shared" si="90"/>
        <v>0</v>
      </c>
      <c r="AP69" s="25">
        <f t="shared" si="90"/>
        <v>0</v>
      </c>
      <c r="AQ69" s="25">
        <f t="shared" si="90"/>
        <v>0</v>
      </c>
      <c r="AR69" s="25">
        <f t="shared" si="90"/>
        <v>0</v>
      </c>
      <c r="AS69" s="25">
        <f t="shared" si="90"/>
        <v>0</v>
      </c>
      <c r="AT69" s="25">
        <f t="shared" si="90"/>
        <v>0</v>
      </c>
      <c r="AU69" s="25">
        <f t="shared" si="90"/>
        <v>0</v>
      </c>
      <c r="AV69" s="25">
        <f t="shared" si="90"/>
        <v>0</v>
      </c>
      <c r="AW69" s="25">
        <f t="shared" si="90"/>
        <v>0</v>
      </c>
      <c r="AX69" s="25">
        <f t="shared" si="90"/>
        <v>0</v>
      </c>
      <c r="AY69" s="25">
        <f t="shared" si="90"/>
        <v>0</v>
      </c>
      <c r="AZ69" s="25">
        <f t="shared" si="90"/>
        <v>0</v>
      </c>
      <c r="BA69" s="25">
        <f t="shared" si="90"/>
        <v>0</v>
      </c>
      <c r="BB69" s="25">
        <f t="shared" si="90"/>
        <v>0</v>
      </c>
      <c r="BC69" s="25">
        <f t="shared" si="90"/>
        <v>0</v>
      </c>
      <c r="BD69" s="25">
        <f t="shared" si="90"/>
        <v>0</v>
      </c>
      <c r="BE69" s="25">
        <f t="shared" si="90"/>
        <v>0</v>
      </c>
      <c r="BF69" s="25">
        <f t="shared" si="90"/>
        <v>0</v>
      </c>
      <c r="BG69" s="25">
        <f t="shared" si="90"/>
        <v>0</v>
      </c>
      <c r="BH69" s="25">
        <f t="shared" si="90"/>
        <v>0</v>
      </c>
      <c r="BI69" s="25">
        <f t="shared" si="90"/>
        <v>0</v>
      </c>
      <c r="BJ69" s="25">
        <f t="shared" si="90"/>
        <v>0</v>
      </c>
      <c r="BK69" s="25">
        <f t="shared" si="90"/>
        <v>0</v>
      </c>
      <c r="BL69" s="25">
        <f t="shared" si="90"/>
        <v>0</v>
      </c>
      <c r="BM69" s="25">
        <f t="shared" si="90"/>
        <v>0</v>
      </c>
      <c r="BN69" s="25">
        <f t="shared" si="90"/>
        <v>0</v>
      </c>
      <c r="BO69" s="25">
        <f t="shared" si="90"/>
        <v>0</v>
      </c>
      <c r="BP69" s="25">
        <f t="shared" ref="BP69:CH69" si="91">((BP15*0.5)+BO33-BP51)*BP88*BP103*BP$2</f>
        <v>0</v>
      </c>
      <c r="BQ69" s="25">
        <f t="shared" si="91"/>
        <v>0</v>
      </c>
      <c r="BR69" s="25">
        <f t="shared" si="91"/>
        <v>0</v>
      </c>
      <c r="BS69" s="25">
        <f t="shared" si="91"/>
        <v>0</v>
      </c>
      <c r="BT69" s="25">
        <f t="shared" si="91"/>
        <v>0</v>
      </c>
      <c r="BU69" s="25">
        <f t="shared" si="91"/>
        <v>0</v>
      </c>
      <c r="BV69" s="25">
        <f t="shared" si="91"/>
        <v>0</v>
      </c>
      <c r="BW69" s="25">
        <f t="shared" si="91"/>
        <v>0</v>
      </c>
      <c r="BX69" s="25">
        <f t="shared" si="91"/>
        <v>0</v>
      </c>
      <c r="BY69" s="25">
        <f t="shared" si="91"/>
        <v>0</v>
      </c>
      <c r="BZ69" s="25">
        <f t="shared" si="91"/>
        <v>0</v>
      </c>
      <c r="CA69" s="25">
        <f t="shared" si="91"/>
        <v>0</v>
      </c>
      <c r="CB69" s="25">
        <f t="shared" si="91"/>
        <v>0</v>
      </c>
      <c r="CC69" s="25">
        <f t="shared" si="91"/>
        <v>0</v>
      </c>
      <c r="CD69" s="25">
        <f t="shared" si="91"/>
        <v>0</v>
      </c>
      <c r="CE69" s="25">
        <f t="shared" si="91"/>
        <v>0</v>
      </c>
      <c r="CF69" s="25">
        <f t="shared" si="91"/>
        <v>0</v>
      </c>
      <c r="CG69" s="25">
        <f t="shared" si="91"/>
        <v>0</v>
      </c>
      <c r="CH69" s="28">
        <f t="shared" si="91"/>
        <v>0</v>
      </c>
    </row>
    <row r="70" spans="1:88" ht="15.75" x14ac:dyDescent="0.25">
      <c r="A70" s="606"/>
      <c r="B70" s="14" t="str">
        <f t="shared" si="68"/>
        <v>Refrigeration</v>
      </c>
      <c r="C70" s="25">
        <f t="shared" si="71"/>
        <v>0</v>
      </c>
      <c r="D70" s="25">
        <f t="shared" ref="D70:BO70" si="92">((D16*0.5)+C34-D52)*D89*D104*D$2</f>
        <v>0</v>
      </c>
      <c r="E70" s="25">
        <f t="shared" si="92"/>
        <v>0</v>
      </c>
      <c r="F70" s="25">
        <f t="shared" si="92"/>
        <v>0</v>
      </c>
      <c r="G70" s="25">
        <f t="shared" si="92"/>
        <v>0</v>
      </c>
      <c r="H70" s="25">
        <f t="shared" si="92"/>
        <v>0</v>
      </c>
      <c r="I70" s="25">
        <f t="shared" si="92"/>
        <v>0</v>
      </c>
      <c r="J70" s="25">
        <f t="shared" si="92"/>
        <v>0</v>
      </c>
      <c r="K70" s="25">
        <f t="shared" si="92"/>
        <v>0</v>
      </c>
      <c r="L70" s="25">
        <f t="shared" si="92"/>
        <v>0</v>
      </c>
      <c r="M70" s="25">
        <f t="shared" si="92"/>
        <v>0</v>
      </c>
      <c r="N70" s="25">
        <f t="shared" si="92"/>
        <v>0</v>
      </c>
      <c r="O70" s="25">
        <f t="shared" si="92"/>
        <v>0</v>
      </c>
      <c r="P70" s="25">
        <f t="shared" si="92"/>
        <v>0</v>
      </c>
      <c r="Q70" s="25">
        <f t="shared" si="92"/>
        <v>0</v>
      </c>
      <c r="R70" s="25">
        <f t="shared" si="92"/>
        <v>0</v>
      </c>
      <c r="S70" s="25">
        <f t="shared" si="92"/>
        <v>0</v>
      </c>
      <c r="T70" s="25">
        <f t="shared" si="92"/>
        <v>0</v>
      </c>
      <c r="U70" s="25">
        <f t="shared" si="92"/>
        <v>0</v>
      </c>
      <c r="V70" s="25">
        <f t="shared" si="92"/>
        <v>0</v>
      </c>
      <c r="W70" s="25">
        <f t="shared" si="92"/>
        <v>0</v>
      </c>
      <c r="X70" s="25">
        <f t="shared" si="92"/>
        <v>0</v>
      </c>
      <c r="Y70" s="25">
        <f t="shared" si="92"/>
        <v>0</v>
      </c>
      <c r="Z70" s="25">
        <f t="shared" si="92"/>
        <v>0</v>
      </c>
      <c r="AA70" s="25">
        <f t="shared" si="92"/>
        <v>0</v>
      </c>
      <c r="AB70" s="25">
        <f t="shared" si="92"/>
        <v>0</v>
      </c>
      <c r="AC70" s="25">
        <f t="shared" si="92"/>
        <v>0</v>
      </c>
      <c r="AD70" s="25">
        <f t="shared" si="92"/>
        <v>0</v>
      </c>
      <c r="AE70" s="25">
        <f t="shared" si="92"/>
        <v>0</v>
      </c>
      <c r="AF70" s="25">
        <f t="shared" si="92"/>
        <v>0</v>
      </c>
      <c r="AG70" s="25">
        <f t="shared" si="92"/>
        <v>0</v>
      </c>
      <c r="AH70" s="25">
        <f t="shared" si="92"/>
        <v>0</v>
      </c>
      <c r="AI70" s="25">
        <f t="shared" si="92"/>
        <v>0</v>
      </c>
      <c r="AJ70" s="25">
        <f t="shared" si="92"/>
        <v>0</v>
      </c>
      <c r="AK70" s="25">
        <f t="shared" si="92"/>
        <v>0</v>
      </c>
      <c r="AL70" s="25">
        <f t="shared" si="92"/>
        <v>0</v>
      </c>
      <c r="AM70" s="25">
        <f t="shared" si="92"/>
        <v>0</v>
      </c>
      <c r="AN70" s="25">
        <f t="shared" si="92"/>
        <v>0</v>
      </c>
      <c r="AO70" s="25">
        <f t="shared" si="92"/>
        <v>0</v>
      </c>
      <c r="AP70" s="25">
        <f t="shared" si="92"/>
        <v>0</v>
      </c>
      <c r="AQ70" s="25">
        <f t="shared" si="92"/>
        <v>0</v>
      </c>
      <c r="AR70" s="25">
        <f t="shared" si="92"/>
        <v>0</v>
      </c>
      <c r="AS70" s="25">
        <f t="shared" si="92"/>
        <v>0</v>
      </c>
      <c r="AT70" s="25">
        <f t="shared" si="92"/>
        <v>0</v>
      </c>
      <c r="AU70" s="25">
        <f t="shared" si="92"/>
        <v>0</v>
      </c>
      <c r="AV70" s="25">
        <f t="shared" si="92"/>
        <v>0</v>
      </c>
      <c r="AW70" s="25">
        <f t="shared" si="92"/>
        <v>0</v>
      </c>
      <c r="AX70" s="25">
        <f t="shared" si="92"/>
        <v>0</v>
      </c>
      <c r="AY70" s="25">
        <f t="shared" si="92"/>
        <v>0</v>
      </c>
      <c r="AZ70" s="25">
        <f t="shared" si="92"/>
        <v>0</v>
      </c>
      <c r="BA70" s="25">
        <f t="shared" si="92"/>
        <v>0</v>
      </c>
      <c r="BB70" s="25">
        <f t="shared" si="92"/>
        <v>0</v>
      </c>
      <c r="BC70" s="25">
        <f t="shared" si="92"/>
        <v>0</v>
      </c>
      <c r="BD70" s="25">
        <f t="shared" si="92"/>
        <v>0</v>
      </c>
      <c r="BE70" s="25">
        <f t="shared" si="92"/>
        <v>0</v>
      </c>
      <c r="BF70" s="25">
        <f t="shared" si="92"/>
        <v>0</v>
      </c>
      <c r="BG70" s="25">
        <f t="shared" si="92"/>
        <v>0</v>
      </c>
      <c r="BH70" s="25">
        <f t="shared" si="92"/>
        <v>0</v>
      </c>
      <c r="BI70" s="25">
        <f t="shared" si="92"/>
        <v>0</v>
      </c>
      <c r="BJ70" s="25">
        <f t="shared" si="92"/>
        <v>0</v>
      </c>
      <c r="BK70" s="25">
        <f t="shared" si="92"/>
        <v>0</v>
      </c>
      <c r="BL70" s="25">
        <f t="shared" si="92"/>
        <v>0</v>
      </c>
      <c r="BM70" s="25">
        <f t="shared" si="92"/>
        <v>0</v>
      </c>
      <c r="BN70" s="25">
        <f t="shared" si="92"/>
        <v>0</v>
      </c>
      <c r="BO70" s="25">
        <f t="shared" si="92"/>
        <v>0</v>
      </c>
      <c r="BP70" s="25">
        <f t="shared" ref="BP70:CH70" si="93">((BP16*0.5)+BO34-BP52)*BP89*BP104*BP$2</f>
        <v>0</v>
      </c>
      <c r="BQ70" s="25">
        <f t="shared" si="93"/>
        <v>0</v>
      </c>
      <c r="BR70" s="25">
        <f t="shared" si="93"/>
        <v>0</v>
      </c>
      <c r="BS70" s="25">
        <f t="shared" si="93"/>
        <v>0</v>
      </c>
      <c r="BT70" s="25">
        <f t="shared" si="93"/>
        <v>0</v>
      </c>
      <c r="BU70" s="25">
        <f t="shared" si="93"/>
        <v>0</v>
      </c>
      <c r="BV70" s="25">
        <f t="shared" si="93"/>
        <v>0</v>
      </c>
      <c r="BW70" s="25">
        <f t="shared" si="93"/>
        <v>0</v>
      </c>
      <c r="BX70" s="25">
        <f t="shared" si="93"/>
        <v>0</v>
      </c>
      <c r="BY70" s="25">
        <f t="shared" si="93"/>
        <v>0</v>
      </c>
      <c r="BZ70" s="25">
        <f t="shared" si="93"/>
        <v>0</v>
      </c>
      <c r="CA70" s="25">
        <f t="shared" si="93"/>
        <v>0</v>
      </c>
      <c r="CB70" s="25">
        <f t="shared" si="93"/>
        <v>0</v>
      </c>
      <c r="CC70" s="25">
        <f t="shared" si="93"/>
        <v>0</v>
      </c>
      <c r="CD70" s="25">
        <f t="shared" si="93"/>
        <v>0</v>
      </c>
      <c r="CE70" s="25">
        <f t="shared" si="93"/>
        <v>0</v>
      </c>
      <c r="CF70" s="25">
        <f t="shared" si="93"/>
        <v>0</v>
      </c>
      <c r="CG70" s="25">
        <f t="shared" si="93"/>
        <v>0</v>
      </c>
      <c r="CH70" s="28">
        <f t="shared" si="93"/>
        <v>0</v>
      </c>
    </row>
    <row r="71" spans="1:88" ht="15.75" x14ac:dyDescent="0.25">
      <c r="A71" s="606"/>
      <c r="B71" s="14" t="str">
        <f t="shared" si="68"/>
        <v>Water Heating</v>
      </c>
      <c r="C71" s="25">
        <f t="shared" si="71"/>
        <v>0</v>
      </c>
      <c r="D71" s="25">
        <f t="shared" ref="D71:BO71" si="94">((D17*0.5)+C35-D53)*D90*D105*D$2</f>
        <v>0</v>
      </c>
      <c r="E71" s="25">
        <f t="shared" si="94"/>
        <v>0</v>
      </c>
      <c r="F71" s="25">
        <f t="shared" si="94"/>
        <v>0</v>
      </c>
      <c r="G71" s="25">
        <f t="shared" si="94"/>
        <v>0</v>
      </c>
      <c r="H71" s="25">
        <f t="shared" si="94"/>
        <v>0</v>
      </c>
      <c r="I71" s="25">
        <f t="shared" si="94"/>
        <v>0</v>
      </c>
      <c r="J71" s="25">
        <f t="shared" si="94"/>
        <v>0</v>
      </c>
      <c r="K71" s="25">
        <f t="shared" si="94"/>
        <v>0</v>
      </c>
      <c r="L71" s="25">
        <f t="shared" si="94"/>
        <v>0</v>
      </c>
      <c r="M71" s="25">
        <f t="shared" si="94"/>
        <v>0</v>
      </c>
      <c r="N71" s="25">
        <f t="shared" si="94"/>
        <v>0</v>
      </c>
      <c r="O71" s="25">
        <f t="shared" si="94"/>
        <v>0</v>
      </c>
      <c r="P71" s="25">
        <f t="shared" si="94"/>
        <v>0</v>
      </c>
      <c r="Q71" s="25">
        <f t="shared" si="94"/>
        <v>0</v>
      </c>
      <c r="R71" s="25">
        <f t="shared" si="94"/>
        <v>0</v>
      </c>
      <c r="S71" s="25">
        <f t="shared" si="94"/>
        <v>0</v>
      </c>
      <c r="T71" s="25">
        <f t="shared" si="94"/>
        <v>0</v>
      </c>
      <c r="U71" s="25">
        <f t="shared" si="94"/>
        <v>0</v>
      </c>
      <c r="V71" s="25">
        <f t="shared" si="94"/>
        <v>0</v>
      </c>
      <c r="W71" s="25">
        <f t="shared" si="94"/>
        <v>0</v>
      </c>
      <c r="X71" s="25">
        <f t="shared" si="94"/>
        <v>0</v>
      </c>
      <c r="Y71" s="25">
        <f t="shared" si="94"/>
        <v>0</v>
      </c>
      <c r="Z71" s="25">
        <f t="shared" si="94"/>
        <v>0</v>
      </c>
      <c r="AA71" s="25">
        <f t="shared" si="94"/>
        <v>0</v>
      </c>
      <c r="AB71" s="25">
        <f t="shared" si="94"/>
        <v>0</v>
      </c>
      <c r="AC71" s="25">
        <f t="shared" si="94"/>
        <v>0</v>
      </c>
      <c r="AD71" s="25">
        <f t="shared" si="94"/>
        <v>0</v>
      </c>
      <c r="AE71" s="25">
        <f t="shared" si="94"/>
        <v>0</v>
      </c>
      <c r="AF71" s="25">
        <f t="shared" si="94"/>
        <v>0</v>
      </c>
      <c r="AG71" s="25">
        <f t="shared" si="94"/>
        <v>0</v>
      </c>
      <c r="AH71" s="25">
        <f t="shared" si="94"/>
        <v>0</v>
      </c>
      <c r="AI71" s="25">
        <f t="shared" si="94"/>
        <v>0</v>
      </c>
      <c r="AJ71" s="25">
        <f t="shared" si="94"/>
        <v>0</v>
      </c>
      <c r="AK71" s="25">
        <f t="shared" si="94"/>
        <v>0</v>
      </c>
      <c r="AL71" s="25">
        <f t="shared" si="94"/>
        <v>0</v>
      </c>
      <c r="AM71" s="25">
        <f t="shared" si="94"/>
        <v>0</v>
      </c>
      <c r="AN71" s="25">
        <f t="shared" si="94"/>
        <v>0</v>
      </c>
      <c r="AO71" s="25">
        <f t="shared" si="94"/>
        <v>0</v>
      </c>
      <c r="AP71" s="25">
        <f t="shared" si="94"/>
        <v>0</v>
      </c>
      <c r="AQ71" s="25">
        <f t="shared" si="94"/>
        <v>0</v>
      </c>
      <c r="AR71" s="25">
        <f t="shared" si="94"/>
        <v>0</v>
      </c>
      <c r="AS71" s="25">
        <f t="shared" si="94"/>
        <v>0</v>
      </c>
      <c r="AT71" s="25">
        <f t="shared" si="94"/>
        <v>0</v>
      </c>
      <c r="AU71" s="25">
        <f t="shared" si="94"/>
        <v>0</v>
      </c>
      <c r="AV71" s="25">
        <f t="shared" si="94"/>
        <v>0</v>
      </c>
      <c r="AW71" s="25">
        <f t="shared" si="94"/>
        <v>0</v>
      </c>
      <c r="AX71" s="25">
        <f t="shared" si="94"/>
        <v>0</v>
      </c>
      <c r="AY71" s="25">
        <f t="shared" si="94"/>
        <v>0</v>
      </c>
      <c r="AZ71" s="25">
        <f t="shared" si="94"/>
        <v>0</v>
      </c>
      <c r="BA71" s="25">
        <f t="shared" si="94"/>
        <v>0</v>
      </c>
      <c r="BB71" s="25">
        <f t="shared" si="94"/>
        <v>0</v>
      </c>
      <c r="BC71" s="25">
        <f t="shared" si="94"/>
        <v>0</v>
      </c>
      <c r="BD71" s="25">
        <f t="shared" si="94"/>
        <v>0</v>
      </c>
      <c r="BE71" s="25">
        <f t="shared" si="94"/>
        <v>0</v>
      </c>
      <c r="BF71" s="25">
        <f t="shared" si="94"/>
        <v>0</v>
      </c>
      <c r="BG71" s="25">
        <f t="shared" si="94"/>
        <v>0</v>
      </c>
      <c r="BH71" s="25">
        <f t="shared" si="94"/>
        <v>0</v>
      </c>
      <c r="BI71" s="25">
        <f t="shared" si="94"/>
        <v>0</v>
      </c>
      <c r="BJ71" s="25">
        <f t="shared" si="94"/>
        <v>0</v>
      </c>
      <c r="BK71" s="25">
        <f t="shared" si="94"/>
        <v>0</v>
      </c>
      <c r="BL71" s="25">
        <f t="shared" si="94"/>
        <v>0</v>
      </c>
      <c r="BM71" s="25">
        <f t="shared" si="94"/>
        <v>0</v>
      </c>
      <c r="BN71" s="25">
        <f t="shared" si="94"/>
        <v>0</v>
      </c>
      <c r="BO71" s="25">
        <f t="shared" si="94"/>
        <v>0</v>
      </c>
      <c r="BP71" s="25">
        <f t="shared" ref="BP71:CH71" si="95">((BP17*0.5)+BO35-BP53)*BP90*BP105*BP$2</f>
        <v>0</v>
      </c>
      <c r="BQ71" s="25">
        <f t="shared" si="95"/>
        <v>0</v>
      </c>
      <c r="BR71" s="25">
        <f t="shared" si="95"/>
        <v>0</v>
      </c>
      <c r="BS71" s="25">
        <f t="shared" si="95"/>
        <v>0</v>
      </c>
      <c r="BT71" s="25">
        <f t="shared" si="95"/>
        <v>0</v>
      </c>
      <c r="BU71" s="25">
        <f t="shared" si="95"/>
        <v>0</v>
      </c>
      <c r="BV71" s="25">
        <f t="shared" si="95"/>
        <v>0</v>
      </c>
      <c r="BW71" s="25">
        <f t="shared" si="95"/>
        <v>0</v>
      </c>
      <c r="BX71" s="25">
        <f t="shared" si="95"/>
        <v>0</v>
      </c>
      <c r="BY71" s="25">
        <f t="shared" si="95"/>
        <v>0</v>
      </c>
      <c r="BZ71" s="25">
        <f t="shared" si="95"/>
        <v>0</v>
      </c>
      <c r="CA71" s="25">
        <f t="shared" si="95"/>
        <v>0</v>
      </c>
      <c r="CB71" s="25">
        <f t="shared" si="95"/>
        <v>0</v>
      </c>
      <c r="CC71" s="25">
        <f t="shared" si="95"/>
        <v>0</v>
      </c>
      <c r="CD71" s="25">
        <f t="shared" si="95"/>
        <v>0</v>
      </c>
      <c r="CE71" s="25">
        <f t="shared" si="95"/>
        <v>0</v>
      </c>
      <c r="CF71" s="25">
        <f t="shared" si="95"/>
        <v>0</v>
      </c>
      <c r="CG71" s="25">
        <f t="shared" si="95"/>
        <v>0</v>
      </c>
      <c r="CH71" s="28">
        <f t="shared" si="95"/>
        <v>0</v>
      </c>
    </row>
    <row r="72" spans="1:88" ht="15.75" customHeight="1" x14ac:dyDescent="0.25">
      <c r="A72" s="606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25.642650754791383</v>
      </c>
      <c r="E73" s="25">
        <f t="shared" ref="E73:BP73" si="96">SUM(E59:E72)</f>
        <v>71.086372021532426</v>
      </c>
      <c r="F73" s="25">
        <f t="shared" si="96"/>
        <v>99.127079434723441</v>
      </c>
      <c r="G73" s="25">
        <f t="shared" si="96"/>
        <v>140.93705063266265</v>
      </c>
      <c r="H73" s="25">
        <f t="shared" si="96"/>
        <v>194.01684334374136</v>
      </c>
      <c r="I73" s="25">
        <f t="shared" si="96"/>
        <v>353.61778272289013</v>
      </c>
      <c r="J73" s="25">
        <f t="shared" si="96"/>
        <v>573.94550778236908</v>
      </c>
      <c r="K73" s="25">
        <f t="shared" si="96"/>
        <v>800.98835161802583</v>
      </c>
      <c r="L73" s="25">
        <f t="shared" si="96"/>
        <v>651.50772940049876</v>
      </c>
      <c r="M73" s="25">
        <f t="shared" si="96"/>
        <v>438.67922778839056</v>
      </c>
      <c r="N73" s="25">
        <f t="shared" si="96"/>
        <v>993.06819686555139</v>
      </c>
      <c r="O73" s="25">
        <f t="shared" si="96"/>
        <v>1750.3759523308627</v>
      </c>
      <c r="P73" s="25">
        <f t="shared" si="96"/>
        <v>1278.7406478138735</v>
      </c>
      <c r="Q73" s="25">
        <f t="shared" si="96"/>
        <v>1562.296864054174</v>
      </c>
      <c r="R73" s="25">
        <f t="shared" si="96"/>
        <v>2258.2160986546642</v>
      </c>
      <c r="S73" s="25">
        <f t="shared" si="96"/>
        <v>4984.2558282957707</v>
      </c>
      <c r="T73" s="25">
        <f t="shared" si="96"/>
        <v>2615.9393303181901</v>
      </c>
      <c r="U73" s="25">
        <f t="shared" si="96"/>
        <v>3084.1419955418355</v>
      </c>
      <c r="V73" s="25">
        <f t="shared" si="96"/>
        <v>2460.9583048145032</v>
      </c>
      <c r="W73" s="25">
        <f t="shared" si="96"/>
        <v>2451.6826633403693</v>
      </c>
      <c r="X73" s="25">
        <f t="shared" si="96"/>
        <v>1841.2534931911132</v>
      </c>
      <c r="Y73" s="25">
        <f t="shared" si="96"/>
        <v>1335.8743213138509</v>
      </c>
      <c r="Z73" s="25">
        <f t="shared" si="96"/>
        <v>1318.5168481118737</v>
      </c>
      <c r="AA73" s="25">
        <f t="shared" si="96"/>
        <v>1458.4256221376022</v>
      </c>
      <c r="AB73" s="25">
        <f t="shared" si="96"/>
        <v>1034.9305023027462</v>
      </c>
      <c r="AC73" s="25">
        <f t="shared" si="96"/>
        <v>1192.0633248756685</v>
      </c>
      <c r="AD73" s="25">
        <f t="shared" si="96"/>
        <v>1175.1307459199468</v>
      </c>
      <c r="AE73" s="25">
        <f t="shared" si="96"/>
        <v>1638.9024128050048</v>
      </c>
      <c r="AF73" s="25">
        <f t="shared" si="96"/>
        <v>2615.9393303181901</v>
      </c>
      <c r="AG73" s="25">
        <f t="shared" si="96"/>
        <v>3084.1419955418355</v>
      </c>
      <c r="AH73" s="25">
        <f t="shared" si="96"/>
        <v>2460.9583048145032</v>
      </c>
      <c r="AI73" s="25">
        <f t="shared" si="96"/>
        <v>2451.6826633403693</v>
      </c>
      <c r="AJ73" s="25">
        <f t="shared" si="96"/>
        <v>1841.2534931911132</v>
      </c>
      <c r="AK73" s="25">
        <f t="shared" si="96"/>
        <v>1335.8743213138509</v>
      </c>
      <c r="AL73" s="25">
        <f t="shared" si="96"/>
        <v>1318.5168481118737</v>
      </c>
      <c r="AM73" s="25">
        <f t="shared" si="96"/>
        <v>1458.4256221376022</v>
      </c>
      <c r="AN73" s="25">
        <f t="shared" si="96"/>
        <v>1034.9305023027462</v>
      </c>
      <c r="AO73" s="25">
        <f t="shared" si="96"/>
        <v>1192.0633248756685</v>
      </c>
      <c r="AP73" s="25">
        <f t="shared" si="96"/>
        <v>1175.1307459199468</v>
      </c>
      <c r="AQ73" s="25">
        <f t="shared" si="96"/>
        <v>1638.9024128050048</v>
      </c>
      <c r="AR73" s="25">
        <f t="shared" si="96"/>
        <v>2615.9393303181901</v>
      </c>
      <c r="AS73" s="25">
        <f t="shared" si="96"/>
        <v>3084.1419955418355</v>
      </c>
      <c r="AT73" s="25">
        <f t="shared" si="96"/>
        <v>2460.9583048145032</v>
      </c>
      <c r="AU73" s="25">
        <f t="shared" si="96"/>
        <v>2451.6826633403693</v>
      </c>
      <c r="AV73" s="25">
        <f t="shared" si="96"/>
        <v>1841.2534931911132</v>
      </c>
      <c r="AW73" s="25">
        <f t="shared" si="96"/>
        <v>1335.8743213138509</v>
      </c>
      <c r="AX73" s="25">
        <f t="shared" si="96"/>
        <v>1318.5168481118737</v>
      </c>
      <c r="AY73" s="25">
        <f t="shared" si="96"/>
        <v>1458.4256221376022</v>
      </c>
      <c r="AZ73" s="25">
        <f t="shared" si="96"/>
        <v>1034.9305023027462</v>
      </c>
      <c r="BA73" s="25">
        <f t="shared" si="96"/>
        <v>1192.0633248756685</v>
      </c>
      <c r="BB73" s="25">
        <f t="shared" si="96"/>
        <v>1175.1307459199468</v>
      </c>
      <c r="BC73" s="25">
        <f t="shared" si="96"/>
        <v>1638.9024128050048</v>
      </c>
      <c r="BD73" s="25">
        <f t="shared" si="96"/>
        <v>2615.9393303181901</v>
      </c>
      <c r="BE73" s="25">
        <f t="shared" si="96"/>
        <v>3084.1419955418355</v>
      </c>
      <c r="BF73" s="25">
        <f t="shared" si="96"/>
        <v>2460.9583048145032</v>
      </c>
      <c r="BG73" s="25">
        <f t="shared" si="96"/>
        <v>2451.6826633403693</v>
      </c>
      <c r="BH73" s="25">
        <f t="shared" si="96"/>
        <v>1841.2534931911132</v>
      </c>
      <c r="BI73" s="25">
        <f t="shared" si="96"/>
        <v>1335.8743213138509</v>
      </c>
      <c r="BJ73" s="25">
        <f t="shared" si="96"/>
        <v>1318.5168481118737</v>
      </c>
      <c r="BK73" s="25">
        <f t="shared" si="96"/>
        <v>1458.4256221376022</v>
      </c>
      <c r="BL73" s="25">
        <f t="shared" si="96"/>
        <v>1034.9305023027462</v>
      </c>
      <c r="BM73" s="25">
        <f t="shared" si="96"/>
        <v>1192.0633248756685</v>
      </c>
      <c r="BN73" s="25">
        <f t="shared" si="96"/>
        <v>1175.1307459199468</v>
      </c>
      <c r="BO73" s="25">
        <f t="shared" si="96"/>
        <v>1638.9024128050048</v>
      </c>
      <c r="BP73" s="25">
        <f t="shared" si="96"/>
        <v>2615.9393303181901</v>
      </c>
      <c r="BQ73" s="25">
        <f t="shared" ref="BQ73:CH73" si="97">SUM(BQ59:BQ72)</f>
        <v>3084.1419955418355</v>
      </c>
      <c r="BR73" s="25">
        <f t="shared" si="97"/>
        <v>2460.9583048145032</v>
      </c>
      <c r="BS73" s="25">
        <f t="shared" si="97"/>
        <v>2451.6826633403693</v>
      </c>
      <c r="BT73" s="25">
        <f t="shared" si="97"/>
        <v>1841.2534931911132</v>
      </c>
      <c r="BU73" s="25">
        <f t="shared" si="97"/>
        <v>1335.8743213138509</v>
      </c>
      <c r="BV73" s="25">
        <f t="shared" si="97"/>
        <v>1318.5168481118737</v>
      </c>
      <c r="BW73" s="25">
        <f t="shared" si="97"/>
        <v>1458.4256221376022</v>
      </c>
      <c r="BX73" s="25">
        <f t="shared" si="97"/>
        <v>1034.9305023027462</v>
      </c>
      <c r="BY73" s="25">
        <f t="shared" si="97"/>
        <v>1192.0633248756685</v>
      </c>
      <c r="BZ73" s="25">
        <f t="shared" si="97"/>
        <v>1175.1307459199468</v>
      </c>
      <c r="CA73" s="25">
        <f t="shared" si="97"/>
        <v>1638.9024128050048</v>
      </c>
      <c r="CB73" s="25">
        <f t="shared" si="97"/>
        <v>2615.9393303181901</v>
      </c>
      <c r="CC73" s="25">
        <f t="shared" si="97"/>
        <v>3084.1419955418355</v>
      </c>
      <c r="CD73" s="25">
        <f t="shared" si="97"/>
        <v>2460.9583048145032</v>
      </c>
      <c r="CE73" s="25">
        <f t="shared" si="97"/>
        <v>2451.6826633403693</v>
      </c>
      <c r="CF73" s="25">
        <f t="shared" si="97"/>
        <v>1841.2534931911132</v>
      </c>
      <c r="CG73" s="25">
        <f t="shared" si="97"/>
        <v>1335.8743213138509</v>
      </c>
      <c r="CH73" s="28">
        <f t="shared" si="97"/>
        <v>1318.5168481118737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25.642650754791383</v>
      </c>
      <c r="E74" s="26">
        <f t="shared" ref="E74:BP74" si="98">D74+E73</f>
        <v>96.729022776323802</v>
      </c>
      <c r="F74" s="26">
        <f t="shared" si="98"/>
        <v>195.85610221104724</v>
      </c>
      <c r="G74" s="26">
        <f t="shared" si="98"/>
        <v>336.79315284370989</v>
      </c>
      <c r="H74" s="26">
        <f t="shared" si="98"/>
        <v>530.80999618745125</v>
      </c>
      <c r="I74" s="26">
        <f t="shared" si="98"/>
        <v>884.42777891034143</v>
      </c>
      <c r="J74" s="26">
        <f t="shared" si="98"/>
        <v>1458.3732866927105</v>
      </c>
      <c r="K74" s="26">
        <f t="shared" si="98"/>
        <v>2259.3616383107365</v>
      </c>
      <c r="L74" s="26">
        <f t="shared" si="98"/>
        <v>2910.8693677112351</v>
      </c>
      <c r="M74" s="26">
        <f t="shared" si="98"/>
        <v>3349.5485954996257</v>
      </c>
      <c r="N74" s="26">
        <f t="shared" si="98"/>
        <v>4342.6167923651774</v>
      </c>
      <c r="O74" s="26">
        <f t="shared" si="98"/>
        <v>6092.9927446960401</v>
      </c>
      <c r="P74" s="26">
        <f t="shared" si="98"/>
        <v>7371.7333925099138</v>
      </c>
      <c r="Q74" s="26">
        <f t="shared" si="98"/>
        <v>8934.0302565640886</v>
      </c>
      <c r="R74" s="26">
        <f t="shared" si="98"/>
        <v>11192.246355218753</v>
      </c>
      <c r="S74" s="26">
        <f t="shared" si="98"/>
        <v>16176.502183514523</v>
      </c>
      <c r="T74" s="26">
        <f t="shared" si="98"/>
        <v>18792.441513832713</v>
      </c>
      <c r="U74" s="26">
        <f t="shared" si="98"/>
        <v>21876.583509374548</v>
      </c>
      <c r="V74" s="26">
        <f t="shared" si="98"/>
        <v>24337.541814189051</v>
      </c>
      <c r="W74" s="26">
        <f t="shared" si="98"/>
        <v>26789.22447752942</v>
      </c>
      <c r="X74" s="26">
        <f t="shared" si="98"/>
        <v>28630.477970720534</v>
      </c>
      <c r="Y74" s="26">
        <f t="shared" si="98"/>
        <v>29966.352292034386</v>
      </c>
      <c r="Z74" s="26">
        <f t="shared" si="98"/>
        <v>31284.86914014626</v>
      </c>
      <c r="AA74" s="26">
        <f t="shared" si="98"/>
        <v>32743.294762283862</v>
      </c>
      <c r="AB74" s="26">
        <f t="shared" si="98"/>
        <v>33778.22526458661</v>
      </c>
      <c r="AC74" s="26">
        <f t="shared" si="98"/>
        <v>34970.288589462281</v>
      </c>
      <c r="AD74" s="26">
        <f t="shared" si="98"/>
        <v>36145.419335382227</v>
      </c>
      <c r="AE74" s="26">
        <f t="shared" si="98"/>
        <v>37784.321748187234</v>
      </c>
      <c r="AF74" s="26">
        <f t="shared" si="98"/>
        <v>40400.261078505428</v>
      </c>
      <c r="AG74" s="26">
        <f t="shared" si="98"/>
        <v>43484.403074047266</v>
      </c>
      <c r="AH74" s="26">
        <f t="shared" si="98"/>
        <v>45945.361378861766</v>
      </c>
      <c r="AI74" s="26">
        <f t="shared" si="98"/>
        <v>48397.044042202135</v>
      </c>
      <c r="AJ74" s="26">
        <f t="shared" si="98"/>
        <v>50238.297535393249</v>
      </c>
      <c r="AK74" s="26">
        <f t="shared" si="98"/>
        <v>51574.1718567071</v>
      </c>
      <c r="AL74" s="26">
        <f t="shared" si="98"/>
        <v>52892.688704818975</v>
      </c>
      <c r="AM74" s="26">
        <f t="shared" si="98"/>
        <v>54351.11432695658</v>
      </c>
      <c r="AN74" s="26">
        <f t="shared" si="98"/>
        <v>55386.044829259328</v>
      </c>
      <c r="AO74" s="26">
        <f t="shared" si="98"/>
        <v>56578.108154134999</v>
      </c>
      <c r="AP74" s="26">
        <f t="shared" si="98"/>
        <v>57753.238900054945</v>
      </c>
      <c r="AQ74" s="26">
        <f t="shared" si="98"/>
        <v>59392.141312859952</v>
      </c>
      <c r="AR74" s="26">
        <f t="shared" si="98"/>
        <v>62008.080643178146</v>
      </c>
      <c r="AS74" s="26">
        <f t="shared" si="98"/>
        <v>65092.222638719984</v>
      </c>
      <c r="AT74" s="26">
        <f t="shared" si="98"/>
        <v>67553.180943534491</v>
      </c>
      <c r="AU74" s="26">
        <f t="shared" si="98"/>
        <v>70004.86360687486</v>
      </c>
      <c r="AV74" s="26">
        <f t="shared" si="98"/>
        <v>71846.117100065967</v>
      </c>
      <c r="AW74" s="26">
        <f t="shared" si="98"/>
        <v>73181.991421379818</v>
      </c>
      <c r="AX74" s="26">
        <f t="shared" si="98"/>
        <v>74500.508269491693</v>
      </c>
      <c r="AY74" s="26">
        <f t="shared" si="98"/>
        <v>75958.933891629291</v>
      </c>
      <c r="AZ74" s="26">
        <f t="shared" si="98"/>
        <v>76993.864393932032</v>
      </c>
      <c r="BA74" s="26">
        <f t="shared" si="98"/>
        <v>78185.927718807696</v>
      </c>
      <c r="BB74" s="26">
        <f t="shared" si="98"/>
        <v>79361.058464727641</v>
      </c>
      <c r="BC74" s="26">
        <f t="shared" si="98"/>
        <v>80999.960877532649</v>
      </c>
      <c r="BD74" s="26">
        <f t="shared" si="98"/>
        <v>83615.900207850835</v>
      </c>
      <c r="BE74" s="26">
        <f t="shared" si="98"/>
        <v>86700.042203392673</v>
      </c>
      <c r="BF74" s="26">
        <f t="shared" si="98"/>
        <v>89161.000508207173</v>
      </c>
      <c r="BG74" s="26">
        <f t="shared" si="98"/>
        <v>91612.683171547542</v>
      </c>
      <c r="BH74" s="26">
        <f t="shared" si="98"/>
        <v>93453.936664738649</v>
      </c>
      <c r="BI74" s="26">
        <f t="shared" si="98"/>
        <v>94789.8109860525</v>
      </c>
      <c r="BJ74" s="26">
        <f t="shared" si="98"/>
        <v>96108.327834164375</v>
      </c>
      <c r="BK74" s="26">
        <f t="shared" si="98"/>
        <v>97566.753456301973</v>
      </c>
      <c r="BL74" s="26">
        <f t="shared" si="98"/>
        <v>98601.683958604714</v>
      </c>
      <c r="BM74" s="26">
        <f t="shared" si="98"/>
        <v>99793.747283480378</v>
      </c>
      <c r="BN74" s="26">
        <f t="shared" si="98"/>
        <v>100968.87802940032</v>
      </c>
      <c r="BO74" s="26">
        <f t="shared" si="98"/>
        <v>102607.78044220533</v>
      </c>
      <c r="BP74" s="26">
        <f t="shared" si="98"/>
        <v>105223.71977252352</v>
      </c>
      <c r="BQ74" s="26">
        <f t="shared" ref="BQ74:CH74" si="99">BP74+BQ73</f>
        <v>108307.86176806536</v>
      </c>
      <c r="BR74" s="26">
        <f t="shared" si="99"/>
        <v>110768.82007287985</v>
      </c>
      <c r="BS74" s="26">
        <f t="shared" si="99"/>
        <v>113220.50273622022</v>
      </c>
      <c r="BT74" s="26">
        <f t="shared" si="99"/>
        <v>115061.75622941133</v>
      </c>
      <c r="BU74" s="26">
        <f t="shared" si="99"/>
        <v>116397.63055072518</v>
      </c>
      <c r="BV74" s="26">
        <f t="shared" si="99"/>
        <v>117716.14739883706</v>
      </c>
      <c r="BW74" s="26">
        <f t="shared" si="99"/>
        <v>119174.57302097465</v>
      </c>
      <c r="BX74" s="26">
        <f t="shared" si="99"/>
        <v>120209.5035232774</v>
      </c>
      <c r="BY74" s="26">
        <f t="shared" si="99"/>
        <v>121401.56684815306</v>
      </c>
      <c r="BZ74" s="26">
        <f t="shared" si="99"/>
        <v>122576.697594073</v>
      </c>
      <c r="CA74" s="26">
        <f t="shared" si="99"/>
        <v>124215.60000687801</v>
      </c>
      <c r="CB74" s="26">
        <f t="shared" si="99"/>
        <v>126831.5393371962</v>
      </c>
      <c r="CC74" s="26">
        <f t="shared" si="99"/>
        <v>129915.68133273804</v>
      </c>
      <c r="CD74" s="26">
        <f t="shared" si="99"/>
        <v>132376.63963755255</v>
      </c>
      <c r="CE74" s="26">
        <f t="shared" si="99"/>
        <v>134828.32230089293</v>
      </c>
      <c r="CF74" s="26">
        <f t="shared" si="99"/>
        <v>136669.57579408406</v>
      </c>
      <c r="CG74" s="26">
        <f t="shared" si="99"/>
        <v>138005.45011539789</v>
      </c>
      <c r="CH74" s="29">
        <f t="shared" si="99"/>
        <v>139323.96696350977</v>
      </c>
    </row>
    <row r="75" spans="1:88" s="110" customFormat="1" x14ac:dyDescent="0.25">
      <c r="A75" s="452"/>
      <c r="B75" s="456"/>
      <c r="C75" s="232"/>
      <c r="D75" s="233"/>
      <c r="E75" s="232"/>
      <c r="F75" s="233"/>
      <c r="G75" s="232"/>
      <c r="H75" s="233"/>
      <c r="I75" s="232"/>
      <c r="J75" s="233"/>
      <c r="K75" s="232"/>
      <c r="L75" s="233"/>
      <c r="M75" s="232"/>
      <c r="N75" s="233"/>
      <c r="O75" s="232"/>
      <c r="P75" s="233"/>
      <c r="Q75" s="232"/>
      <c r="R75" s="233"/>
      <c r="S75" s="232"/>
      <c r="T75" s="233"/>
      <c r="U75" s="232"/>
      <c r="V75" s="233"/>
      <c r="W75" s="232"/>
      <c r="X75" s="233"/>
      <c r="Y75" s="232"/>
      <c r="Z75" s="233"/>
      <c r="AA75" s="232"/>
      <c r="AB75" s="233"/>
      <c r="AC75" s="232"/>
      <c r="AD75" s="233"/>
      <c r="AE75" s="232"/>
      <c r="AF75" s="233"/>
      <c r="AG75" s="232"/>
      <c r="AH75" s="233"/>
      <c r="AI75" s="232"/>
      <c r="AJ75" s="233"/>
      <c r="AK75" s="232"/>
      <c r="AL75" s="233"/>
      <c r="AM75" s="232"/>
      <c r="AN75" s="233"/>
      <c r="AO75" s="232"/>
      <c r="AP75" s="233"/>
      <c r="AQ75" s="232"/>
      <c r="AR75" s="233"/>
      <c r="AS75" s="232"/>
      <c r="AT75" s="233"/>
      <c r="AU75" s="232"/>
      <c r="AV75" s="233"/>
      <c r="AW75" s="232"/>
      <c r="AX75" s="233"/>
      <c r="AY75" s="232"/>
      <c r="AZ75" s="233"/>
      <c r="BA75" s="232"/>
      <c r="BB75" s="233"/>
      <c r="BC75" s="232"/>
      <c r="BD75" s="233"/>
      <c r="BE75" s="232"/>
      <c r="BF75" s="233"/>
      <c r="BG75" s="232"/>
      <c r="BH75" s="233"/>
      <c r="BI75" s="232"/>
      <c r="BJ75" s="233"/>
      <c r="BK75" s="232"/>
      <c r="BL75" s="233"/>
      <c r="BM75" s="232"/>
      <c r="BN75" s="233"/>
      <c r="BO75" s="232"/>
      <c r="BP75" s="233"/>
      <c r="BQ75" s="232"/>
      <c r="BR75" s="233"/>
      <c r="BS75" s="232"/>
      <c r="BT75" s="233"/>
      <c r="BU75" s="232"/>
      <c r="BV75" s="233"/>
      <c r="BW75" s="232"/>
      <c r="BX75" s="233"/>
      <c r="BY75" s="232"/>
      <c r="BZ75" s="233"/>
      <c r="CA75" s="232"/>
      <c r="CB75" s="233"/>
      <c r="CC75" s="232"/>
      <c r="CD75" s="233"/>
      <c r="CE75" s="232"/>
      <c r="CF75" s="233"/>
      <c r="CG75" s="232"/>
      <c r="CH75" s="233"/>
    </row>
    <row r="76" spans="1:88" s="110" customFormat="1" ht="15.75" thickBot="1" x14ac:dyDescent="0.3">
      <c r="B76" s="451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52"/>
      <c r="AJ76" s="452"/>
      <c r="AK76" s="452"/>
      <c r="AL76" s="452"/>
      <c r="AM76" s="452"/>
      <c r="AN76" s="452"/>
      <c r="AO76" s="452"/>
      <c r="AP76" s="452"/>
      <c r="AQ76" s="452"/>
      <c r="AR76" s="452"/>
      <c r="AS76" s="452"/>
      <c r="AT76" s="452"/>
      <c r="AU76" s="452"/>
      <c r="AV76" s="452"/>
      <c r="AW76" s="452"/>
      <c r="AX76" s="452"/>
      <c r="AY76" s="452"/>
      <c r="AZ76" s="452"/>
      <c r="BA76" s="452"/>
      <c r="BB76" s="452"/>
      <c r="BC76" s="452"/>
      <c r="BD76" s="452"/>
      <c r="BE76" s="452"/>
      <c r="BF76" s="452"/>
      <c r="BG76" s="452"/>
      <c r="BH76" s="452"/>
      <c r="BI76" s="452"/>
      <c r="BJ76" s="452"/>
      <c r="BK76" s="452"/>
      <c r="BL76" s="452"/>
      <c r="BM76" s="452"/>
      <c r="BN76" s="452"/>
      <c r="BO76" s="452"/>
      <c r="BP76" s="452"/>
      <c r="BQ76" s="452"/>
      <c r="BR76" s="452"/>
      <c r="BS76" s="452"/>
      <c r="BT76" s="452"/>
      <c r="BU76" s="452"/>
      <c r="BV76" s="452"/>
      <c r="BW76" s="452"/>
      <c r="BX76" s="452"/>
      <c r="BY76" s="452"/>
      <c r="BZ76" s="452"/>
      <c r="CA76" s="452"/>
      <c r="CB76" s="452"/>
      <c r="CC76" s="452"/>
      <c r="CD76" s="452"/>
      <c r="CE76" s="452"/>
      <c r="CF76" s="452"/>
      <c r="CG76" s="452"/>
      <c r="CH76" s="452"/>
    </row>
    <row r="77" spans="1:88" s="110" customFormat="1" ht="16.5" thickBot="1" x14ac:dyDescent="0.3">
      <c r="A77" s="642" t="s">
        <v>12</v>
      </c>
      <c r="B77" s="18" t="s">
        <v>12</v>
      </c>
      <c r="C77" s="162">
        <f>C$4</f>
        <v>45292</v>
      </c>
      <c r="D77" s="162">
        <f t="shared" ref="D77:BO77" si="100">D$4</f>
        <v>45323</v>
      </c>
      <c r="E77" s="162">
        <f t="shared" si="100"/>
        <v>45352</v>
      </c>
      <c r="F77" s="162">
        <f t="shared" si="100"/>
        <v>45383</v>
      </c>
      <c r="G77" s="162">
        <f t="shared" si="100"/>
        <v>45413</v>
      </c>
      <c r="H77" s="162">
        <f t="shared" si="100"/>
        <v>45444</v>
      </c>
      <c r="I77" s="162">
        <f t="shared" si="100"/>
        <v>45474</v>
      </c>
      <c r="J77" s="162">
        <f t="shared" si="100"/>
        <v>45505</v>
      </c>
      <c r="K77" s="162">
        <f t="shared" si="100"/>
        <v>45536</v>
      </c>
      <c r="L77" s="162">
        <f t="shared" si="100"/>
        <v>45566</v>
      </c>
      <c r="M77" s="162">
        <f t="shared" si="100"/>
        <v>45597</v>
      </c>
      <c r="N77" s="162">
        <f t="shared" si="100"/>
        <v>45627</v>
      </c>
      <c r="O77" s="162">
        <f t="shared" si="100"/>
        <v>45658</v>
      </c>
      <c r="P77" s="162">
        <f t="shared" si="100"/>
        <v>45689</v>
      </c>
      <c r="Q77" s="162">
        <f t="shared" si="100"/>
        <v>45717</v>
      </c>
      <c r="R77" s="162">
        <f t="shared" si="100"/>
        <v>45748</v>
      </c>
      <c r="S77" s="162">
        <f t="shared" si="100"/>
        <v>45778</v>
      </c>
      <c r="T77" s="162">
        <f t="shared" si="100"/>
        <v>45809</v>
      </c>
      <c r="U77" s="162">
        <f t="shared" si="100"/>
        <v>45839</v>
      </c>
      <c r="V77" s="162">
        <f t="shared" si="100"/>
        <v>45870</v>
      </c>
      <c r="W77" s="162">
        <f t="shared" si="100"/>
        <v>45901</v>
      </c>
      <c r="X77" s="162">
        <f t="shared" si="100"/>
        <v>45931</v>
      </c>
      <c r="Y77" s="162">
        <f t="shared" si="100"/>
        <v>45962</v>
      </c>
      <c r="Z77" s="162">
        <f t="shared" si="100"/>
        <v>45992</v>
      </c>
      <c r="AA77" s="162">
        <f t="shared" si="100"/>
        <v>46023</v>
      </c>
      <c r="AB77" s="162">
        <f t="shared" si="100"/>
        <v>46054</v>
      </c>
      <c r="AC77" s="162">
        <f t="shared" si="100"/>
        <v>46082</v>
      </c>
      <c r="AD77" s="162">
        <f t="shared" si="100"/>
        <v>46113</v>
      </c>
      <c r="AE77" s="162">
        <f t="shared" si="100"/>
        <v>46143</v>
      </c>
      <c r="AF77" s="162">
        <f t="shared" si="100"/>
        <v>46174</v>
      </c>
      <c r="AG77" s="162">
        <f t="shared" si="100"/>
        <v>46204</v>
      </c>
      <c r="AH77" s="162">
        <f t="shared" si="100"/>
        <v>46235</v>
      </c>
      <c r="AI77" s="162">
        <f t="shared" si="100"/>
        <v>46266</v>
      </c>
      <c r="AJ77" s="162">
        <f t="shared" si="100"/>
        <v>46296</v>
      </c>
      <c r="AK77" s="162">
        <f t="shared" si="100"/>
        <v>46327</v>
      </c>
      <c r="AL77" s="162">
        <f t="shared" si="100"/>
        <v>46357</v>
      </c>
      <c r="AM77" s="162">
        <f t="shared" si="100"/>
        <v>46388</v>
      </c>
      <c r="AN77" s="162">
        <f t="shared" si="100"/>
        <v>46419</v>
      </c>
      <c r="AO77" s="162">
        <f t="shared" si="100"/>
        <v>46447</v>
      </c>
      <c r="AP77" s="162">
        <f t="shared" si="100"/>
        <v>46478</v>
      </c>
      <c r="AQ77" s="162">
        <f t="shared" si="100"/>
        <v>46508</v>
      </c>
      <c r="AR77" s="162">
        <f t="shared" si="100"/>
        <v>46539</v>
      </c>
      <c r="AS77" s="162">
        <f t="shared" si="100"/>
        <v>46569</v>
      </c>
      <c r="AT77" s="162">
        <f t="shared" si="100"/>
        <v>46600</v>
      </c>
      <c r="AU77" s="162">
        <f t="shared" si="100"/>
        <v>46631</v>
      </c>
      <c r="AV77" s="162">
        <f t="shared" si="100"/>
        <v>46661</v>
      </c>
      <c r="AW77" s="162">
        <f t="shared" si="100"/>
        <v>46692</v>
      </c>
      <c r="AX77" s="162">
        <f t="shared" si="100"/>
        <v>46722</v>
      </c>
      <c r="AY77" s="162">
        <f t="shared" si="100"/>
        <v>46753</v>
      </c>
      <c r="AZ77" s="162">
        <f t="shared" si="100"/>
        <v>46784</v>
      </c>
      <c r="BA77" s="162">
        <f t="shared" si="100"/>
        <v>46813</v>
      </c>
      <c r="BB77" s="162">
        <f t="shared" si="100"/>
        <v>46844</v>
      </c>
      <c r="BC77" s="162">
        <f t="shared" si="100"/>
        <v>46874</v>
      </c>
      <c r="BD77" s="162">
        <f t="shared" si="100"/>
        <v>46905</v>
      </c>
      <c r="BE77" s="162">
        <f t="shared" si="100"/>
        <v>46935</v>
      </c>
      <c r="BF77" s="162">
        <f t="shared" si="100"/>
        <v>46966</v>
      </c>
      <c r="BG77" s="162">
        <f t="shared" si="100"/>
        <v>46997</v>
      </c>
      <c r="BH77" s="162">
        <f t="shared" si="100"/>
        <v>47027</v>
      </c>
      <c r="BI77" s="162">
        <f t="shared" si="100"/>
        <v>47058</v>
      </c>
      <c r="BJ77" s="162">
        <f t="shared" si="100"/>
        <v>47088</v>
      </c>
      <c r="BK77" s="162">
        <f t="shared" si="100"/>
        <v>47119</v>
      </c>
      <c r="BL77" s="162">
        <f t="shared" si="100"/>
        <v>47150</v>
      </c>
      <c r="BM77" s="162">
        <f t="shared" si="100"/>
        <v>47178</v>
      </c>
      <c r="BN77" s="162">
        <f t="shared" si="100"/>
        <v>47209</v>
      </c>
      <c r="BO77" s="162">
        <f t="shared" si="100"/>
        <v>47239</v>
      </c>
      <c r="BP77" s="162">
        <f t="shared" ref="BP77:CH77" si="101">BP$4</f>
        <v>47270</v>
      </c>
      <c r="BQ77" s="162">
        <f t="shared" si="101"/>
        <v>47300</v>
      </c>
      <c r="BR77" s="162">
        <f t="shared" si="101"/>
        <v>47331</v>
      </c>
      <c r="BS77" s="162">
        <f t="shared" si="101"/>
        <v>47362</v>
      </c>
      <c r="BT77" s="162">
        <f t="shared" si="101"/>
        <v>47392</v>
      </c>
      <c r="BU77" s="162">
        <f t="shared" si="101"/>
        <v>47423</v>
      </c>
      <c r="BV77" s="162">
        <f t="shared" si="101"/>
        <v>47453</v>
      </c>
      <c r="BW77" s="162">
        <f t="shared" si="101"/>
        <v>47484</v>
      </c>
      <c r="BX77" s="162">
        <f t="shared" si="101"/>
        <v>47515</v>
      </c>
      <c r="BY77" s="162">
        <f t="shared" si="101"/>
        <v>47543</v>
      </c>
      <c r="BZ77" s="162">
        <f t="shared" si="101"/>
        <v>47574</v>
      </c>
      <c r="CA77" s="162">
        <f t="shared" si="101"/>
        <v>47604</v>
      </c>
      <c r="CB77" s="162">
        <f t="shared" si="101"/>
        <v>47635</v>
      </c>
      <c r="CC77" s="162">
        <f t="shared" si="101"/>
        <v>47665</v>
      </c>
      <c r="CD77" s="162">
        <f t="shared" si="101"/>
        <v>47696</v>
      </c>
      <c r="CE77" s="162">
        <f t="shared" si="101"/>
        <v>47727</v>
      </c>
      <c r="CF77" s="162">
        <f t="shared" si="101"/>
        <v>47757</v>
      </c>
      <c r="CG77" s="162">
        <f t="shared" si="101"/>
        <v>47788</v>
      </c>
      <c r="CH77" s="163">
        <f t="shared" si="101"/>
        <v>47818</v>
      </c>
      <c r="CJ77" s="110" t="s">
        <v>181</v>
      </c>
    </row>
    <row r="78" spans="1:88" s="110" customFormat="1" ht="15.75" customHeight="1" x14ac:dyDescent="0.25">
      <c r="A78" s="643"/>
      <c r="B78" s="14" t="str">
        <f>B59</f>
        <v>Air Comp</v>
      </c>
      <c r="C78" s="429">
        <f>'2M - SGS'!C78</f>
        <v>8.5109000000000004E-2</v>
      </c>
      <c r="D78" s="429">
        <f>'2M - SGS'!D78</f>
        <v>7.7715000000000006E-2</v>
      </c>
      <c r="E78" s="429">
        <f>'2M - SGS'!E78</f>
        <v>8.6136000000000004E-2</v>
      </c>
      <c r="F78" s="429">
        <f>'2M - SGS'!F78</f>
        <v>7.9796000000000006E-2</v>
      </c>
      <c r="G78" s="429">
        <f>'2M - SGS'!G78</f>
        <v>8.5334999999999994E-2</v>
      </c>
      <c r="H78" s="429">
        <f>'2M - SGS'!H78</f>
        <v>8.1994999999999998E-2</v>
      </c>
      <c r="I78" s="429">
        <f>'2M - SGS'!I78</f>
        <v>8.4098999999999993E-2</v>
      </c>
      <c r="J78" s="429">
        <f>'2M - SGS'!J78</f>
        <v>8.4198999999999996E-2</v>
      </c>
      <c r="K78" s="429">
        <f>'2M - SGS'!K78</f>
        <v>8.2512000000000002E-2</v>
      </c>
      <c r="L78" s="429">
        <f>'2M - SGS'!L78</f>
        <v>8.5277000000000006E-2</v>
      </c>
      <c r="M78" s="429">
        <f>'2M - SGS'!M78</f>
        <v>8.2588999999999996E-2</v>
      </c>
      <c r="N78" s="429">
        <f>'2M - SGS'!N78</f>
        <v>8.5237999999999994E-2</v>
      </c>
      <c r="O78" s="429">
        <f>'2M - SGS'!O78</f>
        <v>8.5109000000000004E-2</v>
      </c>
      <c r="P78" s="429">
        <f>'2M - SGS'!P78</f>
        <v>7.7715000000000006E-2</v>
      </c>
      <c r="Q78" s="429">
        <f>'2M - SGS'!Q78</f>
        <v>8.6136000000000004E-2</v>
      </c>
      <c r="R78" s="429">
        <f>'2M - SGS'!R78</f>
        <v>7.9796000000000006E-2</v>
      </c>
      <c r="S78" s="429">
        <f>'2M - SGS'!S78</f>
        <v>8.5334999999999994E-2</v>
      </c>
      <c r="T78" s="429">
        <f>'2M - SGS'!T78</f>
        <v>8.1994999999999998E-2</v>
      </c>
      <c r="U78" s="429">
        <f>'2M - SGS'!U78</f>
        <v>8.4098999999999993E-2</v>
      </c>
      <c r="V78" s="429">
        <f>'2M - SGS'!V78</f>
        <v>8.4198999999999996E-2</v>
      </c>
      <c r="W78" s="429">
        <f>'2M - SGS'!W78</f>
        <v>8.2512000000000002E-2</v>
      </c>
      <c r="X78" s="429">
        <f>'2M - SGS'!X78</f>
        <v>8.5277000000000006E-2</v>
      </c>
      <c r="Y78" s="429">
        <f>'2M - SGS'!Y78</f>
        <v>8.2588999999999996E-2</v>
      </c>
      <c r="Z78" s="429">
        <f>'2M - SGS'!Z78</f>
        <v>8.5237999999999994E-2</v>
      </c>
      <c r="AA78" s="429">
        <f>'2M - SGS'!AA78</f>
        <v>8.5109000000000004E-2</v>
      </c>
      <c r="AB78" s="429">
        <f>'2M - SGS'!AB78</f>
        <v>7.7715000000000006E-2</v>
      </c>
      <c r="AC78" s="429">
        <f>'2M - SGS'!AC78</f>
        <v>8.6136000000000004E-2</v>
      </c>
      <c r="AD78" s="429">
        <f>'2M - SGS'!AD78</f>
        <v>7.9796000000000006E-2</v>
      </c>
      <c r="AE78" s="429">
        <f>'2M - SGS'!AE78</f>
        <v>8.5334999999999994E-2</v>
      </c>
      <c r="AF78" s="429">
        <f>'2M - SGS'!AF78</f>
        <v>8.1994999999999998E-2</v>
      </c>
      <c r="AG78" s="429">
        <f>'2M - SGS'!AG78</f>
        <v>8.4098999999999993E-2</v>
      </c>
      <c r="AH78" s="429">
        <f>'2M - SGS'!AH78</f>
        <v>8.4198999999999996E-2</v>
      </c>
      <c r="AI78" s="429">
        <f>'2M - SGS'!AI78</f>
        <v>8.2512000000000002E-2</v>
      </c>
      <c r="AJ78" s="429">
        <f>'2M - SGS'!AJ78</f>
        <v>8.5277000000000006E-2</v>
      </c>
      <c r="AK78" s="429">
        <f>'2M - SGS'!AK78</f>
        <v>8.2588999999999996E-2</v>
      </c>
      <c r="AL78" s="429">
        <f>'2M - SGS'!AL78</f>
        <v>8.5237999999999994E-2</v>
      </c>
      <c r="AM78" s="429">
        <f>'2M - SGS'!AM78</f>
        <v>8.5109000000000004E-2</v>
      </c>
      <c r="AN78" s="429">
        <f>'2M - SGS'!AN78</f>
        <v>7.7715000000000006E-2</v>
      </c>
      <c r="AO78" s="429">
        <f>'2M - SGS'!AO78</f>
        <v>8.6136000000000004E-2</v>
      </c>
      <c r="AP78" s="429">
        <f>'2M - SGS'!AP78</f>
        <v>7.9796000000000006E-2</v>
      </c>
      <c r="AQ78" s="429">
        <f>'2M - SGS'!AQ78</f>
        <v>8.5334999999999994E-2</v>
      </c>
      <c r="AR78" s="429">
        <f>'2M - SGS'!AR78</f>
        <v>8.1994999999999998E-2</v>
      </c>
      <c r="AS78" s="429">
        <f>'2M - SGS'!AS78</f>
        <v>8.4098999999999993E-2</v>
      </c>
      <c r="AT78" s="429">
        <f>'2M - SGS'!AT78</f>
        <v>8.4198999999999996E-2</v>
      </c>
      <c r="AU78" s="429">
        <f>'2M - SGS'!AU78</f>
        <v>8.2512000000000002E-2</v>
      </c>
      <c r="AV78" s="429">
        <f>'2M - SGS'!AV78</f>
        <v>8.5277000000000006E-2</v>
      </c>
      <c r="AW78" s="429">
        <f>'2M - SGS'!AW78</f>
        <v>8.2588999999999996E-2</v>
      </c>
      <c r="AX78" s="429">
        <f>'2M - SGS'!AX78</f>
        <v>8.5237999999999994E-2</v>
      </c>
      <c r="AY78" s="429">
        <f>'2M - SGS'!AY78</f>
        <v>8.5109000000000004E-2</v>
      </c>
      <c r="AZ78" s="429">
        <f>'2M - SGS'!AZ78</f>
        <v>7.7715000000000006E-2</v>
      </c>
      <c r="BA78" s="429">
        <f>'2M - SGS'!BA78</f>
        <v>8.6136000000000004E-2</v>
      </c>
      <c r="BB78" s="429">
        <f>'2M - SGS'!BB78</f>
        <v>7.9796000000000006E-2</v>
      </c>
      <c r="BC78" s="429">
        <f>'2M - SGS'!BC78</f>
        <v>8.5334999999999994E-2</v>
      </c>
      <c r="BD78" s="429">
        <f>'2M - SGS'!BD78</f>
        <v>8.1994999999999998E-2</v>
      </c>
      <c r="BE78" s="429">
        <f>'2M - SGS'!BE78</f>
        <v>8.4098999999999993E-2</v>
      </c>
      <c r="BF78" s="429">
        <f>'2M - SGS'!BF78</f>
        <v>8.4198999999999996E-2</v>
      </c>
      <c r="BG78" s="429">
        <f>'2M - SGS'!BG78</f>
        <v>8.2512000000000002E-2</v>
      </c>
      <c r="BH78" s="429">
        <f>'2M - SGS'!BH78</f>
        <v>8.5277000000000006E-2</v>
      </c>
      <c r="BI78" s="429">
        <f>'2M - SGS'!BI78</f>
        <v>8.2588999999999996E-2</v>
      </c>
      <c r="BJ78" s="429">
        <f>'2M - SGS'!BJ78</f>
        <v>8.5237999999999994E-2</v>
      </c>
      <c r="BK78" s="429">
        <f>'2M - SGS'!BK78</f>
        <v>8.5109000000000004E-2</v>
      </c>
      <c r="BL78" s="429">
        <f>'2M - SGS'!BL78</f>
        <v>7.7715000000000006E-2</v>
      </c>
      <c r="BM78" s="429">
        <f>'2M - SGS'!BM78</f>
        <v>8.6136000000000004E-2</v>
      </c>
      <c r="BN78" s="429">
        <f>'2M - SGS'!BN78</f>
        <v>7.9796000000000006E-2</v>
      </c>
      <c r="BO78" s="429">
        <f>'2M - SGS'!BO78</f>
        <v>8.5334999999999994E-2</v>
      </c>
      <c r="BP78" s="429">
        <f>'2M - SGS'!BP78</f>
        <v>8.1994999999999998E-2</v>
      </c>
      <c r="BQ78" s="429">
        <f>'2M - SGS'!BQ78</f>
        <v>8.4098999999999993E-2</v>
      </c>
      <c r="BR78" s="429">
        <f>'2M - SGS'!BR78</f>
        <v>8.4198999999999996E-2</v>
      </c>
      <c r="BS78" s="429">
        <f>'2M - SGS'!BS78</f>
        <v>8.2512000000000002E-2</v>
      </c>
      <c r="BT78" s="429">
        <f>'2M - SGS'!BT78</f>
        <v>8.5277000000000006E-2</v>
      </c>
      <c r="BU78" s="429">
        <f>'2M - SGS'!BU78</f>
        <v>8.2588999999999996E-2</v>
      </c>
      <c r="BV78" s="429">
        <f>'2M - SGS'!BV78</f>
        <v>8.5237999999999994E-2</v>
      </c>
      <c r="BW78" s="429">
        <f>'2M - SGS'!BW78</f>
        <v>8.5109000000000004E-2</v>
      </c>
      <c r="BX78" s="429">
        <f>'2M - SGS'!BX78</f>
        <v>7.7715000000000006E-2</v>
      </c>
      <c r="BY78" s="429">
        <f>'2M - SGS'!BY78</f>
        <v>8.6136000000000004E-2</v>
      </c>
      <c r="BZ78" s="429">
        <f>'2M - SGS'!BZ78</f>
        <v>7.9796000000000006E-2</v>
      </c>
      <c r="CA78" s="429">
        <f>'2M - SGS'!CA78</f>
        <v>8.5334999999999994E-2</v>
      </c>
      <c r="CB78" s="429">
        <f>'2M - SGS'!CB78</f>
        <v>8.1994999999999998E-2</v>
      </c>
      <c r="CC78" s="429">
        <f>'2M - SGS'!CC78</f>
        <v>8.4098999999999993E-2</v>
      </c>
      <c r="CD78" s="429">
        <f>'2M - SGS'!CD78</f>
        <v>8.4198999999999996E-2</v>
      </c>
      <c r="CE78" s="429">
        <f>'2M - SGS'!CE78</f>
        <v>8.2512000000000002E-2</v>
      </c>
      <c r="CF78" s="429">
        <f>'2M - SGS'!CF78</f>
        <v>8.5277000000000006E-2</v>
      </c>
      <c r="CG78" s="429">
        <f>'2M - SGS'!CG78</f>
        <v>8.2588999999999996E-2</v>
      </c>
      <c r="CH78" s="435">
        <f>'2M - SGS'!CH78</f>
        <v>8.5237999999999994E-2</v>
      </c>
      <c r="CJ78" s="427">
        <f>SUM(C78:N78)</f>
        <v>1.0000000000000002</v>
      </c>
    </row>
    <row r="79" spans="1:88" s="110" customFormat="1" ht="15.75" x14ac:dyDescent="0.25">
      <c r="A79" s="643"/>
      <c r="B79" s="14" t="str">
        <f t="shared" ref="B79:B90" si="102">B60</f>
        <v>Building Shell</v>
      </c>
      <c r="C79" s="429">
        <f>'2M - SGS'!C79</f>
        <v>0.107824</v>
      </c>
      <c r="D79" s="429">
        <f>'2M - SGS'!D79</f>
        <v>9.1051999999999994E-2</v>
      </c>
      <c r="E79" s="429">
        <f>'2M - SGS'!E79</f>
        <v>7.1135000000000004E-2</v>
      </c>
      <c r="F79" s="429">
        <f>'2M - SGS'!F79</f>
        <v>4.1179E-2</v>
      </c>
      <c r="G79" s="429">
        <f>'2M - SGS'!G79</f>
        <v>4.4423999999999998E-2</v>
      </c>
      <c r="H79" s="429">
        <f>'2M - SGS'!H79</f>
        <v>0.106128</v>
      </c>
      <c r="I79" s="429">
        <f>'2M - SGS'!I79</f>
        <v>0.14288100000000001</v>
      </c>
      <c r="J79" s="429">
        <f>'2M - SGS'!J79</f>
        <v>0.133494</v>
      </c>
      <c r="K79" s="429">
        <f>'2M - SGS'!K79</f>
        <v>5.781E-2</v>
      </c>
      <c r="L79" s="429">
        <f>'2M - SGS'!L79</f>
        <v>3.8018000000000003E-2</v>
      </c>
      <c r="M79" s="429">
        <f>'2M - SGS'!M79</f>
        <v>6.2103999999999999E-2</v>
      </c>
      <c r="N79" s="429">
        <f>'2M - SGS'!N79</f>
        <v>0.103951</v>
      </c>
      <c r="O79" s="429">
        <f>'2M - SGS'!O79</f>
        <v>0.107824</v>
      </c>
      <c r="P79" s="429">
        <f>'2M - SGS'!P79</f>
        <v>9.1051999999999994E-2</v>
      </c>
      <c r="Q79" s="429">
        <f>'2M - SGS'!Q79</f>
        <v>7.1135000000000004E-2</v>
      </c>
      <c r="R79" s="429">
        <f>'2M - SGS'!R79</f>
        <v>4.1179E-2</v>
      </c>
      <c r="S79" s="429">
        <f>'2M - SGS'!S79</f>
        <v>4.4423999999999998E-2</v>
      </c>
      <c r="T79" s="429">
        <f>'2M - SGS'!T79</f>
        <v>0.106128</v>
      </c>
      <c r="U79" s="429">
        <f>'2M - SGS'!U79</f>
        <v>0.14288100000000001</v>
      </c>
      <c r="V79" s="429">
        <f>'2M - SGS'!V79</f>
        <v>0.133494</v>
      </c>
      <c r="W79" s="429">
        <f>'2M - SGS'!W79</f>
        <v>5.781E-2</v>
      </c>
      <c r="X79" s="429">
        <f>'2M - SGS'!X79</f>
        <v>3.8018000000000003E-2</v>
      </c>
      <c r="Y79" s="429">
        <f>'2M - SGS'!Y79</f>
        <v>6.2103999999999999E-2</v>
      </c>
      <c r="Z79" s="429">
        <f>'2M - SGS'!Z79</f>
        <v>0.103951</v>
      </c>
      <c r="AA79" s="429">
        <f>'2M - SGS'!AA79</f>
        <v>0.107824</v>
      </c>
      <c r="AB79" s="429">
        <f>'2M - SGS'!AB79</f>
        <v>9.1051999999999994E-2</v>
      </c>
      <c r="AC79" s="429">
        <f>'2M - SGS'!AC79</f>
        <v>7.1135000000000004E-2</v>
      </c>
      <c r="AD79" s="429">
        <f>'2M - SGS'!AD79</f>
        <v>4.1179E-2</v>
      </c>
      <c r="AE79" s="429">
        <f>'2M - SGS'!AE79</f>
        <v>4.4423999999999998E-2</v>
      </c>
      <c r="AF79" s="429">
        <f>'2M - SGS'!AF79</f>
        <v>0.106128</v>
      </c>
      <c r="AG79" s="429">
        <f>'2M - SGS'!AG79</f>
        <v>0.14288100000000001</v>
      </c>
      <c r="AH79" s="429">
        <f>'2M - SGS'!AH79</f>
        <v>0.133494</v>
      </c>
      <c r="AI79" s="429">
        <f>'2M - SGS'!AI79</f>
        <v>5.781E-2</v>
      </c>
      <c r="AJ79" s="429">
        <f>'2M - SGS'!AJ79</f>
        <v>3.8018000000000003E-2</v>
      </c>
      <c r="AK79" s="429">
        <f>'2M - SGS'!AK79</f>
        <v>6.2103999999999999E-2</v>
      </c>
      <c r="AL79" s="429">
        <f>'2M - SGS'!AL79</f>
        <v>0.103951</v>
      </c>
      <c r="AM79" s="429">
        <f>'2M - SGS'!AM79</f>
        <v>0.107824</v>
      </c>
      <c r="AN79" s="429">
        <f>'2M - SGS'!AN79</f>
        <v>9.1051999999999994E-2</v>
      </c>
      <c r="AO79" s="429">
        <f>'2M - SGS'!AO79</f>
        <v>7.1135000000000004E-2</v>
      </c>
      <c r="AP79" s="429">
        <f>'2M - SGS'!AP79</f>
        <v>4.1179E-2</v>
      </c>
      <c r="AQ79" s="429">
        <f>'2M - SGS'!AQ79</f>
        <v>4.4423999999999998E-2</v>
      </c>
      <c r="AR79" s="429">
        <f>'2M - SGS'!AR79</f>
        <v>0.106128</v>
      </c>
      <c r="AS79" s="429">
        <f>'2M - SGS'!AS79</f>
        <v>0.14288100000000001</v>
      </c>
      <c r="AT79" s="429">
        <f>'2M - SGS'!AT79</f>
        <v>0.133494</v>
      </c>
      <c r="AU79" s="429">
        <f>'2M - SGS'!AU79</f>
        <v>5.781E-2</v>
      </c>
      <c r="AV79" s="429">
        <f>'2M - SGS'!AV79</f>
        <v>3.8018000000000003E-2</v>
      </c>
      <c r="AW79" s="429">
        <f>'2M - SGS'!AW79</f>
        <v>6.2103999999999999E-2</v>
      </c>
      <c r="AX79" s="429">
        <f>'2M - SGS'!AX79</f>
        <v>0.103951</v>
      </c>
      <c r="AY79" s="429">
        <f>'2M - SGS'!AY79</f>
        <v>0.107824</v>
      </c>
      <c r="AZ79" s="429">
        <f>'2M - SGS'!AZ79</f>
        <v>9.1051999999999994E-2</v>
      </c>
      <c r="BA79" s="429">
        <f>'2M - SGS'!BA79</f>
        <v>7.1135000000000004E-2</v>
      </c>
      <c r="BB79" s="429">
        <f>'2M - SGS'!BB79</f>
        <v>4.1179E-2</v>
      </c>
      <c r="BC79" s="429">
        <f>'2M - SGS'!BC79</f>
        <v>4.4423999999999998E-2</v>
      </c>
      <c r="BD79" s="429">
        <f>'2M - SGS'!BD79</f>
        <v>0.106128</v>
      </c>
      <c r="BE79" s="429">
        <f>'2M - SGS'!BE79</f>
        <v>0.14288100000000001</v>
      </c>
      <c r="BF79" s="429">
        <f>'2M - SGS'!BF79</f>
        <v>0.133494</v>
      </c>
      <c r="BG79" s="429">
        <f>'2M - SGS'!BG79</f>
        <v>5.781E-2</v>
      </c>
      <c r="BH79" s="429">
        <f>'2M - SGS'!BH79</f>
        <v>3.8018000000000003E-2</v>
      </c>
      <c r="BI79" s="429">
        <f>'2M - SGS'!BI79</f>
        <v>6.2103999999999999E-2</v>
      </c>
      <c r="BJ79" s="429">
        <f>'2M - SGS'!BJ79</f>
        <v>0.103951</v>
      </c>
      <c r="BK79" s="429">
        <f>'2M - SGS'!BK79</f>
        <v>0.107824</v>
      </c>
      <c r="BL79" s="429">
        <f>'2M - SGS'!BL79</f>
        <v>9.1051999999999994E-2</v>
      </c>
      <c r="BM79" s="429">
        <f>'2M - SGS'!BM79</f>
        <v>7.1135000000000004E-2</v>
      </c>
      <c r="BN79" s="429">
        <f>'2M - SGS'!BN79</f>
        <v>4.1179E-2</v>
      </c>
      <c r="BO79" s="429">
        <f>'2M - SGS'!BO79</f>
        <v>4.4423999999999998E-2</v>
      </c>
      <c r="BP79" s="429">
        <f>'2M - SGS'!BP79</f>
        <v>0.106128</v>
      </c>
      <c r="BQ79" s="429">
        <f>'2M - SGS'!BQ79</f>
        <v>0.14288100000000001</v>
      </c>
      <c r="BR79" s="429">
        <f>'2M - SGS'!BR79</f>
        <v>0.133494</v>
      </c>
      <c r="BS79" s="429">
        <f>'2M - SGS'!BS79</f>
        <v>5.781E-2</v>
      </c>
      <c r="BT79" s="429">
        <f>'2M - SGS'!BT79</f>
        <v>3.8018000000000003E-2</v>
      </c>
      <c r="BU79" s="429">
        <f>'2M - SGS'!BU79</f>
        <v>6.2103999999999999E-2</v>
      </c>
      <c r="BV79" s="429">
        <f>'2M - SGS'!BV79</f>
        <v>0.103951</v>
      </c>
      <c r="BW79" s="429">
        <f>'2M - SGS'!BW79</f>
        <v>0.107824</v>
      </c>
      <c r="BX79" s="429">
        <f>'2M - SGS'!BX79</f>
        <v>9.1051999999999994E-2</v>
      </c>
      <c r="BY79" s="429">
        <f>'2M - SGS'!BY79</f>
        <v>7.1135000000000004E-2</v>
      </c>
      <c r="BZ79" s="429">
        <f>'2M - SGS'!BZ79</f>
        <v>4.1179E-2</v>
      </c>
      <c r="CA79" s="429">
        <f>'2M - SGS'!CA79</f>
        <v>4.4423999999999998E-2</v>
      </c>
      <c r="CB79" s="429">
        <f>'2M - SGS'!CB79</f>
        <v>0.106128</v>
      </c>
      <c r="CC79" s="429">
        <f>'2M - SGS'!CC79</f>
        <v>0.14288100000000001</v>
      </c>
      <c r="CD79" s="429">
        <f>'2M - SGS'!CD79</f>
        <v>0.133494</v>
      </c>
      <c r="CE79" s="429">
        <f>'2M - SGS'!CE79</f>
        <v>5.781E-2</v>
      </c>
      <c r="CF79" s="429">
        <f>'2M - SGS'!CF79</f>
        <v>3.8018000000000003E-2</v>
      </c>
      <c r="CG79" s="429">
        <f>'2M - SGS'!CG79</f>
        <v>6.2103999999999999E-2</v>
      </c>
      <c r="CH79" s="435">
        <f>'2M - SGS'!CH79</f>
        <v>0.103951</v>
      </c>
      <c r="CJ79" s="427">
        <f t="shared" ref="CJ79:CJ90" si="103">SUM(C79:N79)</f>
        <v>1</v>
      </c>
    </row>
    <row r="80" spans="1:88" s="110" customFormat="1" ht="15.75" x14ac:dyDescent="0.25">
      <c r="A80" s="643"/>
      <c r="B80" s="14" t="str">
        <f t="shared" si="102"/>
        <v>Cooking</v>
      </c>
      <c r="C80" s="429">
        <f>'2M - SGS'!C80</f>
        <v>8.6096000000000006E-2</v>
      </c>
      <c r="D80" s="429">
        <f>'2M - SGS'!D80</f>
        <v>7.8608999999999998E-2</v>
      </c>
      <c r="E80" s="429">
        <f>'2M - SGS'!E80</f>
        <v>8.1547999999999995E-2</v>
      </c>
      <c r="F80" s="429">
        <f>'2M - SGS'!F80</f>
        <v>7.2947999999999999E-2</v>
      </c>
      <c r="G80" s="429">
        <f>'2M - SGS'!G80</f>
        <v>8.6277000000000006E-2</v>
      </c>
      <c r="H80" s="429">
        <f>'2M - SGS'!H80</f>
        <v>8.3294000000000007E-2</v>
      </c>
      <c r="I80" s="429">
        <f>'2M - SGS'!I80</f>
        <v>8.5859000000000005E-2</v>
      </c>
      <c r="J80" s="429">
        <f>'2M - SGS'!J80</f>
        <v>8.5885000000000003E-2</v>
      </c>
      <c r="K80" s="429">
        <f>'2M - SGS'!K80</f>
        <v>8.3474999999999994E-2</v>
      </c>
      <c r="L80" s="429">
        <f>'2M - SGS'!L80</f>
        <v>8.6262000000000005E-2</v>
      </c>
      <c r="M80" s="429">
        <f>'2M - SGS'!M80</f>
        <v>8.3496000000000001E-2</v>
      </c>
      <c r="N80" s="429">
        <f>'2M - SGS'!N80</f>
        <v>8.6250999999999994E-2</v>
      </c>
      <c r="O80" s="429">
        <f>'2M - SGS'!O80</f>
        <v>8.6096000000000006E-2</v>
      </c>
      <c r="P80" s="429">
        <f>'2M - SGS'!P80</f>
        <v>7.8608999999999998E-2</v>
      </c>
      <c r="Q80" s="429">
        <f>'2M - SGS'!Q80</f>
        <v>8.1547999999999995E-2</v>
      </c>
      <c r="R80" s="429">
        <f>'2M - SGS'!R80</f>
        <v>7.2947999999999999E-2</v>
      </c>
      <c r="S80" s="429">
        <f>'2M - SGS'!S80</f>
        <v>8.6277000000000006E-2</v>
      </c>
      <c r="T80" s="429">
        <f>'2M - SGS'!T80</f>
        <v>8.3294000000000007E-2</v>
      </c>
      <c r="U80" s="429">
        <f>'2M - SGS'!U80</f>
        <v>8.5859000000000005E-2</v>
      </c>
      <c r="V80" s="429">
        <f>'2M - SGS'!V80</f>
        <v>8.5885000000000003E-2</v>
      </c>
      <c r="W80" s="429">
        <f>'2M - SGS'!W80</f>
        <v>8.3474999999999994E-2</v>
      </c>
      <c r="X80" s="429">
        <f>'2M - SGS'!X80</f>
        <v>8.6262000000000005E-2</v>
      </c>
      <c r="Y80" s="429">
        <f>'2M - SGS'!Y80</f>
        <v>8.3496000000000001E-2</v>
      </c>
      <c r="Z80" s="429">
        <f>'2M - SGS'!Z80</f>
        <v>8.6250999999999994E-2</v>
      </c>
      <c r="AA80" s="429">
        <f>'2M - SGS'!AA80</f>
        <v>8.6096000000000006E-2</v>
      </c>
      <c r="AB80" s="429">
        <f>'2M - SGS'!AB80</f>
        <v>7.8608999999999998E-2</v>
      </c>
      <c r="AC80" s="429">
        <f>'2M - SGS'!AC80</f>
        <v>8.1547999999999995E-2</v>
      </c>
      <c r="AD80" s="429">
        <f>'2M - SGS'!AD80</f>
        <v>7.2947999999999999E-2</v>
      </c>
      <c r="AE80" s="429">
        <f>'2M - SGS'!AE80</f>
        <v>8.6277000000000006E-2</v>
      </c>
      <c r="AF80" s="429">
        <f>'2M - SGS'!AF80</f>
        <v>8.3294000000000007E-2</v>
      </c>
      <c r="AG80" s="429">
        <f>'2M - SGS'!AG80</f>
        <v>8.5859000000000005E-2</v>
      </c>
      <c r="AH80" s="429">
        <f>'2M - SGS'!AH80</f>
        <v>8.5885000000000003E-2</v>
      </c>
      <c r="AI80" s="429">
        <f>'2M - SGS'!AI80</f>
        <v>8.3474999999999994E-2</v>
      </c>
      <c r="AJ80" s="429">
        <f>'2M - SGS'!AJ80</f>
        <v>8.6262000000000005E-2</v>
      </c>
      <c r="AK80" s="429">
        <f>'2M - SGS'!AK80</f>
        <v>8.3496000000000001E-2</v>
      </c>
      <c r="AL80" s="429">
        <f>'2M - SGS'!AL80</f>
        <v>8.6250999999999994E-2</v>
      </c>
      <c r="AM80" s="429">
        <f>'2M - SGS'!AM80</f>
        <v>8.6096000000000006E-2</v>
      </c>
      <c r="AN80" s="429">
        <f>'2M - SGS'!AN80</f>
        <v>7.8608999999999998E-2</v>
      </c>
      <c r="AO80" s="429">
        <f>'2M - SGS'!AO80</f>
        <v>8.1547999999999995E-2</v>
      </c>
      <c r="AP80" s="429">
        <f>'2M - SGS'!AP80</f>
        <v>7.2947999999999999E-2</v>
      </c>
      <c r="AQ80" s="429">
        <f>'2M - SGS'!AQ80</f>
        <v>8.6277000000000006E-2</v>
      </c>
      <c r="AR80" s="429">
        <f>'2M - SGS'!AR80</f>
        <v>8.3294000000000007E-2</v>
      </c>
      <c r="AS80" s="429">
        <f>'2M - SGS'!AS80</f>
        <v>8.5859000000000005E-2</v>
      </c>
      <c r="AT80" s="429">
        <f>'2M - SGS'!AT80</f>
        <v>8.5885000000000003E-2</v>
      </c>
      <c r="AU80" s="429">
        <f>'2M - SGS'!AU80</f>
        <v>8.3474999999999994E-2</v>
      </c>
      <c r="AV80" s="429">
        <f>'2M - SGS'!AV80</f>
        <v>8.6262000000000005E-2</v>
      </c>
      <c r="AW80" s="429">
        <f>'2M - SGS'!AW80</f>
        <v>8.3496000000000001E-2</v>
      </c>
      <c r="AX80" s="429">
        <f>'2M - SGS'!AX80</f>
        <v>8.6250999999999994E-2</v>
      </c>
      <c r="AY80" s="429">
        <f>'2M - SGS'!AY80</f>
        <v>8.6096000000000006E-2</v>
      </c>
      <c r="AZ80" s="429">
        <f>'2M - SGS'!AZ80</f>
        <v>7.8608999999999998E-2</v>
      </c>
      <c r="BA80" s="429">
        <f>'2M - SGS'!BA80</f>
        <v>8.1547999999999995E-2</v>
      </c>
      <c r="BB80" s="429">
        <f>'2M - SGS'!BB80</f>
        <v>7.2947999999999999E-2</v>
      </c>
      <c r="BC80" s="429">
        <f>'2M - SGS'!BC80</f>
        <v>8.6277000000000006E-2</v>
      </c>
      <c r="BD80" s="429">
        <f>'2M - SGS'!BD80</f>
        <v>8.3294000000000007E-2</v>
      </c>
      <c r="BE80" s="429">
        <f>'2M - SGS'!BE80</f>
        <v>8.5859000000000005E-2</v>
      </c>
      <c r="BF80" s="429">
        <f>'2M - SGS'!BF80</f>
        <v>8.5885000000000003E-2</v>
      </c>
      <c r="BG80" s="429">
        <f>'2M - SGS'!BG80</f>
        <v>8.3474999999999994E-2</v>
      </c>
      <c r="BH80" s="429">
        <f>'2M - SGS'!BH80</f>
        <v>8.6262000000000005E-2</v>
      </c>
      <c r="BI80" s="429">
        <f>'2M - SGS'!BI80</f>
        <v>8.3496000000000001E-2</v>
      </c>
      <c r="BJ80" s="429">
        <f>'2M - SGS'!BJ80</f>
        <v>8.6250999999999994E-2</v>
      </c>
      <c r="BK80" s="429">
        <f>'2M - SGS'!BK80</f>
        <v>8.6096000000000006E-2</v>
      </c>
      <c r="BL80" s="429">
        <f>'2M - SGS'!BL80</f>
        <v>7.8608999999999998E-2</v>
      </c>
      <c r="BM80" s="429">
        <f>'2M - SGS'!BM80</f>
        <v>8.1547999999999995E-2</v>
      </c>
      <c r="BN80" s="429">
        <f>'2M - SGS'!BN80</f>
        <v>7.2947999999999999E-2</v>
      </c>
      <c r="BO80" s="429">
        <f>'2M - SGS'!BO80</f>
        <v>8.6277000000000006E-2</v>
      </c>
      <c r="BP80" s="429">
        <f>'2M - SGS'!BP80</f>
        <v>8.3294000000000007E-2</v>
      </c>
      <c r="BQ80" s="429">
        <f>'2M - SGS'!BQ80</f>
        <v>8.5859000000000005E-2</v>
      </c>
      <c r="BR80" s="429">
        <f>'2M - SGS'!BR80</f>
        <v>8.5885000000000003E-2</v>
      </c>
      <c r="BS80" s="429">
        <f>'2M - SGS'!BS80</f>
        <v>8.3474999999999994E-2</v>
      </c>
      <c r="BT80" s="429">
        <f>'2M - SGS'!BT80</f>
        <v>8.6262000000000005E-2</v>
      </c>
      <c r="BU80" s="429">
        <f>'2M - SGS'!BU80</f>
        <v>8.3496000000000001E-2</v>
      </c>
      <c r="BV80" s="429">
        <f>'2M - SGS'!BV80</f>
        <v>8.6250999999999994E-2</v>
      </c>
      <c r="BW80" s="429">
        <f>'2M - SGS'!BW80</f>
        <v>8.6096000000000006E-2</v>
      </c>
      <c r="BX80" s="429">
        <f>'2M - SGS'!BX80</f>
        <v>7.8608999999999998E-2</v>
      </c>
      <c r="BY80" s="429">
        <f>'2M - SGS'!BY80</f>
        <v>8.1547999999999995E-2</v>
      </c>
      <c r="BZ80" s="429">
        <f>'2M - SGS'!BZ80</f>
        <v>7.2947999999999999E-2</v>
      </c>
      <c r="CA80" s="429">
        <f>'2M - SGS'!CA80</f>
        <v>8.6277000000000006E-2</v>
      </c>
      <c r="CB80" s="429">
        <f>'2M - SGS'!CB80</f>
        <v>8.3294000000000007E-2</v>
      </c>
      <c r="CC80" s="429">
        <f>'2M - SGS'!CC80</f>
        <v>8.5859000000000005E-2</v>
      </c>
      <c r="CD80" s="429">
        <f>'2M - SGS'!CD80</f>
        <v>8.5885000000000003E-2</v>
      </c>
      <c r="CE80" s="429">
        <f>'2M - SGS'!CE80</f>
        <v>8.3474999999999994E-2</v>
      </c>
      <c r="CF80" s="429">
        <f>'2M - SGS'!CF80</f>
        <v>8.6262000000000005E-2</v>
      </c>
      <c r="CG80" s="429">
        <f>'2M - SGS'!CG80</f>
        <v>8.3496000000000001E-2</v>
      </c>
      <c r="CH80" s="435">
        <f>'2M - SGS'!CH80</f>
        <v>8.6250999999999994E-2</v>
      </c>
      <c r="CJ80" s="427">
        <f t="shared" si="103"/>
        <v>0.99999999999999989</v>
      </c>
    </row>
    <row r="81" spans="1:88" s="110" customFormat="1" ht="15.75" x14ac:dyDescent="0.25">
      <c r="A81" s="643"/>
      <c r="B81" s="14" t="str">
        <f t="shared" si="102"/>
        <v>Cooling</v>
      </c>
      <c r="C81" s="429">
        <f>'2M - SGS'!C81</f>
        <v>6.0000000000000002E-6</v>
      </c>
      <c r="D81" s="429">
        <f>'2M - SGS'!D81</f>
        <v>2.4699999999999999E-4</v>
      </c>
      <c r="E81" s="429">
        <f>'2M - SGS'!E81</f>
        <v>7.2360000000000002E-3</v>
      </c>
      <c r="F81" s="429">
        <f>'2M - SGS'!F81</f>
        <v>2.1690999999999998E-2</v>
      </c>
      <c r="G81" s="429">
        <f>'2M - SGS'!G81</f>
        <v>6.2979999999999994E-2</v>
      </c>
      <c r="H81" s="429">
        <f>'2M - SGS'!H81</f>
        <v>0.21317</v>
      </c>
      <c r="I81" s="429">
        <f>'2M - SGS'!I81</f>
        <v>0.29002899999999998</v>
      </c>
      <c r="J81" s="429">
        <f>'2M - SGS'!J81</f>
        <v>0.270206</v>
      </c>
      <c r="K81" s="429">
        <f>'2M - SGS'!K81</f>
        <v>0.108695</v>
      </c>
      <c r="L81" s="429">
        <f>'2M - SGS'!L81</f>
        <v>1.9643000000000001E-2</v>
      </c>
      <c r="M81" s="429">
        <f>'2M - SGS'!M81</f>
        <v>6.0299999999999998E-3</v>
      </c>
      <c r="N81" s="429">
        <f>'2M - SGS'!N81</f>
        <v>6.7000000000000002E-5</v>
      </c>
      <c r="O81" s="429">
        <f>'2M - SGS'!O81</f>
        <v>6.0000000000000002E-6</v>
      </c>
      <c r="P81" s="429">
        <f>'2M - SGS'!P81</f>
        <v>2.4699999999999999E-4</v>
      </c>
      <c r="Q81" s="429">
        <f>'2M - SGS'!Q81</f>
        <v>7.2360000000000002E-3</v>
      </c>
      <c r="R81" s="429">
        <f>'2M - SGS'!R81</f>
        <v>2.1690999999999998E-2</v>
      </c>
      <c r="S81" s="429">
        <f>'2M - SGS'!S81</f>
        <v>6.2979999999999994E-2</v>
      </c>
      <c r="T81" s="429">
        <f>'2M - SGS'!T81</f>
        <v>0.21317</v>
      </c>
      <c r="U81" s="429">
        <f>'2M - SGS'!U81</f>
        <v>0.29002899999999998</v>
      </c>
      <c r="V81" s="429">
        <f>'2M - SGS'!V81</f>
        <v>0.270206</v>
      </c>
      <c r="W81" s="429">
        <f>'2M - SGS'!W81</f>
        <v>0.108695</v>
      </c>
      <c r="X81" s="429">
        <f>'2M - SGS'!X81</f>
        <v>1.9643000000000001E-2</v>
      </c>
      <c r="Y81" s="429">
        <f>'2M - SGS'!Y81</f>
        <v>6.0299999999999998E-3</v>
      </c>
      <c r="Z81" s="429">
        <f>'2M - SGS'!Z81</f>
        <v>6.7000000000000002E-5</v>
      </c>
      <c r="AA81" s="429">
        <f>'2M - SGS'!AA81</f>
        <v>6.0000000000000002E-6</v>
      </c>
      <c r="AB81" s="429">
        <f>'2M - SGS'!AB81</f>
        <v>2.4699999999999999E-4</v>
      </c>
      <c r="AC81" s="429">
        <f>'2M - SGS'!AC81</f>
        <v>7.2360000000000002E-3</v>
      </c>
      <c r="AD81" s="429">
        <f>'2M - SGS'!AD81</f>
        <v>2.1690999999999998E-2</v>
      </c>
      <c r="AE81" s="429">
        <f>'2M - SGS'!AE81</f>
        <v>6.2979999999999994E-2</v>
      </c>
      <c r="AF81" s="429">
        <f>'2M - SGS'!AF81</f>
        <v>0.21317</v>
      </c>
      <c r="AG81" s="429">
        <f>'2M - SGS'!AG81</f>
        <v>0.29002899999999998</v>
      </c>
      <c r="AH81" s="429">
        <f>'2M - SGS'!AH81</f>
        <v>0.270206</v>
      </c>
      <c r="AI81" s="429">
        <f>'2M - SGS'!AI81</f>
        <v>0.108695</v>
      </c>
      <c r="AJ81" s="429">
        <f>'2M - SGS'!AJ81</f>
        <v>1.9643000000000001E-2</v>
      </c>
      <c r="AK81" s="429">
        <f>'2M - SGS'!AK81</f>
        <v>6.0299999999999998E-3</v>
      </c>
      <c r="AL81" s="429">
        <f>'2M - SGS'!AL81</f>
        <v>6.7000000000000002E-5</v>
      </c>
      <c r="AM81" s="429">
        <f>'2M - SGS'!AM81</f>
        <v>6.0000000000000002E-6</v>
      </c>
      <c r="AN81" s="429">
        <f>'2M - SGS'!AN81</f>
        <v>2.4699999999999999E-4</v>
      </c>
      <c r="AO81" s="429">
        <f>'2M - SGS'!AO81</f>
        <v>7.2360000000000002E-3</v>
      </c>
      <c r="AP81" s="429">
        <f>'2M - SGS'!AP81</f>
        <v>2.1690999999999998E-2</v>
      </c>
      <c r="AQ81" s="429">
        <f>'2M - SGS'!AQ81</f>
        <v>6.2979999999999994E-2</v>
      </c>
      <c r="AR81" s="429">
        <f>'2M - SGS'!AR81</f>
        <v>0.21317</v>
      </c>
      <c r="AS81" s="429">
        <f>'2M - SGS'!AS81</f>
        <v>0.29002899999999998</v>
      </c>
      <c r="AT81" s="429">
        <f>'2M - SGS'!AT81</f>
        <v>0.270206</v>
      </c>
      <c r="AU81" s="429">
        <f>'2M - SGS'!AU81</f>
        <v>0.108695</v>
      </c>
      <c r="AV81" s="429">
        <f>'2M - SGS'!AV81</f>
        <v>1.9643000000000001E-2</v>
      </c>
      <c r="AW81" s="429">
        <f>'2M - SGS'!AW81</f>
        <v>6.0299999999999998E-3</v>
      </c>
      <c r="AX81" s="429">
        <f>'2M - SGS'!AX81</f>
        <v>6.7000000000000002E-5</v>
      </c>
      <c r="AY81" s="429">
        <f>'2M - SGS'!AY81</f>
        <v>6.0000000000000002E-6</v>
      </c>
      <c r="AZ81" s="429">
        <f>'2M - SGS'!AZ81</f>
        <v>2.4699999999999999E-4</v>
      </c>
      <c r="BA81" s="429">
        <f>'2M - SGS'!BA81</f>
        <v>7.2360000000000002E-3</v>
      </c>
      <c r="BB81" s="429">
        <f>'2M - SGS'!BB81</f>
        <v>2.1690999999999998E-2</v>
      </c>
      <c r="BC81" s="429">
        <f>'2M - SGS'!BC81</f>
        <v>6.2979999999999994E-2</v>
      </c>
      <c r="BD81" s="429">
        <f>'2M - SGS'!BD81</f>
        <v>0.21317</v>
      </c>
      <c r="BE81" s="429">
        <f>'2M - SGS'!BE81</f>
        <v>0.29002899999999998</v>
      </c>
      <c r="BF81" s="429">
        <f>'2M - SGS'!BF81</f>
        <v>0.270206</v>
      </c>
      <c r="BG81" s="429">
        <f>'2M - SGS'!BG81</f>
        <v>0.108695</v>
      </c>
      <c r="BH81" s="429">
        <f>'2M - SGS'!BH81</f>
        <v>1.9643000000000001E-2</v>
      </c>
      <c r="BI81" s="429">
        <f>'2M - SGS'!BI81</f>
        <v>6.0299999999999998E-3</v>
      </c>
      <c r="BJ81" s="429">
        <f>'2M - SGS'!BJ81</f>
        <v>6.7000000000000002E-5</v>
      </c>
      <c r="BK81" s="429">
        <f>'2M - SGS'!BK81</f>
        <v>6.0000000000000002E-6</v>
      </c>
      <c r="BL81" s="429">
        <f>'2M - SGS'!BL81</f>
        <v>2.4699999999999999E-4</v>
      </c>
      <c r="BM81" s="429">
        <f>'2M - SGS'!BM81</f>
        <v>7.2360000000000002E-3</v>
      </c>
      <c r="BN81" s="429">
        <f>'2M - SGS'!BN81</f>
        <v>2.1690999999999998E-2</v>
      </c>
      <c r="BO81" s="429">
        <f>'2M - SGS'!BO81</f>
        <v>6.2979999999999994E-2</v>
      </c>
      <c r="BP81" s="429">
        <f>'2M - SGS'!BP81</f>
        <v>0.21317</v>
      </c>
      <c r="BQ81" s="429">
        <f>'2M - SGS'!BQ81</f>
        <v>0.29002899999999998</v>
      </c>
      <c r="BR81" s="429">
        <f>'2M - SGS'!BR81</f>
        <v>0.270206</v>
      </c>
      <c r="BS81" s="429">
        <f>'2M - SGS'!BS81</f>
        <v>0.108695</v>
      </c>
      <c r="BT81" s="429">
        <f>'2M - SGS'!BT81</f>
        <v>1.9643000000000001E-2</v>
      </c>
      <c r="BU81" s="429">
        <f>'2M - SGS'!BU81</f>
        <v>6.0299999999999998E-3</v>
      </c>
      <c r="BV81" s="429">
        <f>'2M - SGS'!BV81</f>
        <v>6.7000000000000002E-5</v>
      </c>
      <c r="BW81" s="429">
        <f>'2M - SGS'!BW81</f>
        <v>6.0000000000000002E-6</v>
      </c>
      <c r="BX81" s="429">
        <f>'2M - SGS'!BX81</f>
        <v>2.4699999999999999E-4</v>
      </c>
      <c r="BY81" s="429">
        <f>'2M - SGS'!BY81</f>
        <v>7.2360000000000002E-3</v>
      </c>
      <c r="BZ81" s="429">
        <f>'2M - SGS'!BZ81</f>
        <v>2.1690999999999998E-2</v>
      </c>
      <c r="CA81" s="429">
        <f>'2M - SGS'!CA81</f>
        <v>6.2979999999999994E-2</v>
      </c>
      <c r="CB81" s="429">
        <f>'2M - SGS'!CB81</f>
        <v>0.21317</v>
      </c>
      <c r="CC81" s="429">
        <f>'2M - SGS'!CC81</f>
        <v>0.29002899999999998</v>
      </c>
      <c r="CD81" s="429">
        <f>'2M - SGS'!CD81</f>
        <v>0.270206</v>
      </c>
      <c r="CE81" s="429">
        <f>'2M - SGS'!CE81</f>
        <v>0.108695</v>
      </c>
      <c r="CF81" s="429">
        <f>'2M - SGS'!CF81</f>
        <v>1.9643000000000001E-2</v>
      </c>
      <c r="CG81" s="429">
        <f>'2M - SGS'!CG81</f>
        <v>6.0299999999999998E-3</v>
      </c>
      <c r="CH81" s="435">
        <f>'2M - SGS'!CH81</f>
        <v>6.7000000000000002E-5</v>
      </c>
      <c r="CJ81" s="427">
        <f t="shared" si="103"/>
        <v>0.99999999999999989</v>
      </c>
    </row>
    <row r="82" spans="1:88" s="110" customFormat="1" ht="15.75" x14ac:dyDescent="0.25">
      <c r="A82" s="643"/>
      <c r="B82" s="14" t="str">
        <f t="shared" si="102"/>
        <v>Ext Lighting</v>
      </c>
      <c r="C82" s="429">
        <f>'2M - SGS'!C82</f>
        <v>0.106265</v>
      </c>
      <c r="D82" s="429">
        <f>'2M - SGS'!D82</f>
        <v>8.2161999999999999E-2</v>
      </c>
      <c r="E82" s="429">
        <f>'2M - SGS'!E82</f>
        <v>7.0887000000000006E-2</v>
      </c>
      <c r="F82" s="429">
        <f>'2M - SGS'!F82</f>
        <v>6.8145999999999998E-2</v>
      </c>
      <c r="G82" s="429">
        <f>'2M - SGS'!G82</f>
        <v>8.1852999999999995E-2</v>
      </c>
      <c r="H82" s="429">
        <f>'2M - SGS'!H82</f>
        <v>6.7163E-2</v>
      </c>
      <c r="I82" s="429">
        <f>'2M - SGS'!I82</f>
        <v>8.6751999999999996E-2</v>
      </c>
      <c r="J82" s="429">
        <f>'2M - SGS'!J82</f>
        <v>6.9401000000000004E-2</v>
      </c>
      <c r="K82" s="429">
        <f>'2M - SGS'!K82</f>
        <v>8.2907999999999996E-2</v>
      </c>
      <c r="L82" s="429">
        <f>'2M - SGS'!L82</f>
        <v>0.100507</v>
      </c>
      <c r="M82" s="429">
        <f>'2M - SGS'!M82</f>
        <v>8.7251999999999996E-2</v>
      </c>
      <c r="N82" s="429">
        <f>'2M - SGS'!N82</f>
        <v>9.6703999999999998E-2</v>
      </c>
      <c r="O82" s="429">
        <f>'2M - SGS'!O82</f>
        <v>0.106265</v>
      </c>
      <c r="P82" s="429">
        <f>'2M - SGS'!P82</f>
        <v>8.2161999999999999E-2</v>
      </c>
      <c r="Q82" s="429">
        <f>'2M - SGS'!Q82</f>
        <v>7.0887000000000006E-2</v>
      </c>
      <c r="R82" s="429">
        <f>'2M - SGS'!R82</f>
        <v>6.8145999999999998E-2</v>
      </c>
      <c r="S82" s="429">
        <f>'2M - SGS'!S82</f>
        <v>8.1852999999999995E-2</v>
      </c>
      <c r="T82" s="429">
        <f>'2M - SGS'!T82</f>
        <v>6.7163E-2</v>
      </c>
      <c r="U82" s="429">
        <f>'2M - SGS'!U82</f>
        <v>8.6751999999999996E-2</v>
      </c>
      <c r="V82" s="429">
        <f>'2M - SGS'!V82</f>
        <v>6.9401000000000004E-2</v>
      </c>
      <c r="W82" s="429">
        <f>'2M - SGS'!W82</f>
        <v>8.2907999999999996E-2</v>
      </c>
      <c r="X82" s="429">
        <f>'2M - SGS'!X82</f>
        <v>0.100507</v>
      </c>
      <c r="Y82" s="429">
        <f>'2M - SGS'!Y82</f>
        <v>8.7251999999999996E-2</v>
      </c>
      <c r="Z82" s="429">
        <f>'2M - SGS'!Z82</f>
        <v>9.6703999999999998E-2</v>
      </c>
      <c r="AA82" s="429">
        <f>'2M - SGS'!AA82</f>
        <v>0.106265</v>
      </c>
      <c r="AB82" s="429">
        <f>'2M - SGS'!AB82</f>
        <v>8.2161999999999999E-2</v>
      </c>
      <c r="AC82" s="429">
        <f>'2M - SGS'!AC82</f>
        <v>7.0887000000000006E-2</v>
      </c>
      <c r="AD82" s="429">
        <f>'2M - SGS'!AD82</f>
        <v>6.8145999999999998E-2</v>
      </c>
      <c r="AE82" s="429">
        <f>'2M - SGS'!AE82</f>
        <v>8.1852999999999995E-2</v>
      </c>
      <c r="AF82" s="429">
        <f>'2M - SGS'!AF82</f>
        <v>6.7163E-2</v>
      </c>
      <c r="AG82" s="429">
        <f>'2M - SGS'!AG82</f>
        <v>8.6751999999999996E-2</v>
      </c>
      <c r="AH82" s="429">
        <f>'2M - SGS'!AH82</f>
        <v>6.9401000000000004E-2</v>
      </c>
      <c r="AI82" s="429">
        <f>'2M - SGS'!AI82</f>
        <v>8.2907999999999996E-2</v>
      </c>
      <c r="AJ82" s="429">
        <f>'2M - SGS'!AJ82</f>
        <v>0.100507</v>
      </c>
      <c r="AK82" s="429">
        <f>'2M - SGS'!AK82</f>
        <v>8.7251999999999996E-2</v>
      </c>
      <c r="AL82" s="429">
        <f>'2M - SGS'!AL82</f>
        <v>9.6703999999999998E-2</v>
      </c>
      <c r="AM82" s="429">
        <f>'2M - SGS'!AM82</f>
        <v>0.106265</v>
      </c>
      <c r="AN82" s="429">
        <f>'2M - SGS'!AN82</f>
        <v>8.2161999999999999E-2</v>
      </c>
      <c r="AO82" s="429">
        <f>'2M - SGS'!AO82</f>
        <v>7.0887000000000006E-2</v>
      </c>
      <c r="AP82" s="429">
        <f>'2M - SGS'!AP82</f>
        <v>6.8145999999999998E-2</v>
      </c>
      <c r="AQ82" s="429">
        <f>'2M - SGS'!AQ82</f>
        <v>8.1852999999999995E-2</v>
      </c>
      <c r="AR82" s="429">
        <f>'2M - SGS'!AR82</f>
        <v>6.7163E-2</v>
      </c>
      <c r="AS82" s="429">
        <f>'2M - SGS'!AS82</f>
        <v>8.6751999999999996E-2</v>
      </c>
      <c r="AT82" s="429">
        <f>'2M - SGS'!AT82</f>
        <v>6.9401000000000004E-2</v>
      </c>
      <c r="AU82" s="429">
        <f>'2M - SGS'!AU82</f>
        <v>8.2907999999999996E-2</v>
      </c>
      <c r="AV82" s="429">
        <f>'2M - SGS'!AV82</f>
        <v>0.100507</v>
      </c>
      <c r="AW82" s="429">
        <f>'2M - SGS'!AW82</f>
        <v>8.7251999999999996E-2</v>
      </c>
      <c r="AX82" s="429">
        <f>'2M - SGS'!AX82</f>
        <v>9.6703999999999998E-2</v>
      </c>
      <c r="AY82" s="429">
        <f>'2M - SGS'!AY82</f>
        <v>0.106265</v>
      </c>
      <c r="AZ82" s="429">
        <f>'2M - SGS'!AZ82</f>
        <v>8.2161999999999999E-2</v>
      </c>
      <c r="BA82" s="429">
        <f>'2M - SGS'!BA82</f>
        <v>7.0887000000000006E-2</v>
      </c>
      <c r="BB82" s="429">
        <f>'2M - SGS'!BB82</f>
        <v>6.8145999999999998E-2</v>
      </c>
      <c r="BC82" s="429">
        <f>'2M - SGS'!BC82</f>
        <v>8.1852999999999995E-2</v>
      </c>
      <c r="BD82" s="429">
        <f>'2M - SGS'!BD82</f>
        <v>6.7163E-2</v>
      </c>
      <c r="BE82" s="429">
        <f>'2M - SGS'!BE82</f>
        <v>8.6751999999999996E-2</v>
      </c>
      <c r="BF82" s="429">
        <f>'2M - SGS'!BF82</f>
        <v>6.9401000000000004E-2</v>
      </c>
      <c r="BG82" s="429">
        <f>'2M - SGS'!BG82</f>
        <v>8.2907999999999996E-2</v>
      </c>
      <c r="BH82" s="429">
        <f>'2M - SGS'!BH82</f>
        <v>0.100507</v>
      </c>
      <c r="BI82" s="429">
        <f>'2M - SGS'!BI82</f>
        <v>8.7251999999999996E-2</v>
      </c>
      <c r="BJ82" s="429">
        <f>'2M - SGS'!BJ82</f>
        <v>9.6703999999999998E-2</v>
      </c>
      <c r="BK82" s="429">
        <f>'2M - SGS'!BK82</f>
        <v>0.106265</v>
      </c>
      <c r="BL82" s="429">
        <f>'2M - SGS'!BL82</f>
        <v>8.2161999999999999E-2</v>
      </c>
      <c r="BM82" s="429">
        <f>'2M - SGS'!BM82</f>
        <v>7.0887000000000006E-2</v>
      </c>
      <c r="BN82" s="429">
        <f>'2M - SGS'!BN82</f>
        <v>6.8145999999999998E-2</v>
      </c>
      <c r="BO82" s="429">
        <f>'2M - SGS'!BO82</f>
        <v>8.1852999999999995E-2</v>
      </c>
      <c r="BP82" s="429">
        <f>'2M - SGS'!BP82</f>
        <v>6.7163E-2</v>
      </c>
      <c r="BQ82" s="429">
        <f>'2M - SGS'!BQ82</f>
        <v>8.6751999999999996E-2</v>
      </c>
      <c r="BR82" s="429">
        <f>'2M - SGS'!BR82</f>
        <v>6.9401000000000004E-2</v>
      </c>
      <c r="BS82" s="429">
        <f>'2M - SGS'!BS82</f>
        <v>8.2907999999999996E-2</v>
      </c>
      <c r="BT82" s="429">
        <f>'2M - SGS'!BT82</f>
        <v>0.100507</v>
      </c>
      <c r="BU82" s="429">
        <f>'2M - SGS'!BU82</f>
        <v>8.7251999999999996E-2</v>
      </c>
      <c r="BV82" s="429">
        <f>'2M - SGS'!BV82</f>
        <v>9.6703999999999998E-2</v>
      </c>
      <c r="BW82" s="429">
        <f>'2M - SGS'!BW82</f>
        <v>0.106265</v>
      </c>
      <c r="BX82" s="429">
        <f>'2M - SGS'!BX82</f>
        <v>8.2161999999999999E-2</v>
      </c>
      <c r="BY82" s="429">
        <f>'2M - SGS'!BY82</f>
        <v>7.0887000000000006E-2</v>
      </c>
      <c r="BZ82" s="429">
        <f>'2M - SGS'!BZ82</f>
        <v>6.8145999999999998E-2</v>
      </c>
      <c r="CA82" s="429">
        <f>'2M - SGS'!CA82</f>
        <v>8.1852999999999995E-2</v>
      </c>
      <c r="CB82" s="429">
        <f>'2M - SGS'!CB82</f>
        <v>6.7163E-2</v>
      </c>
      <c r="CC82" s="429">
        <f>'2M - SGS'!CC82</f>
        <v>8.6751999999999996E-2</v>
      </c>
      <c r="CD82" s="429">
        <f>'2M - SGS'!CD82</f>
        <v>6.9401000000000004E-2</v>
      </c>
      <c r="CE82" s="429">
        <f>'2M - SGS'!CE82</f>
        <v>8.2907999999999996E-2</v>
      </c>
      <c r="CF82" s="429">
        <f>'2M - SGS'!CF82</f>
        <v>0.100507</v>
      </c>
      <c r="CG82" s="429">
        <f>'2M - SGS'!CG82</f>
        <v>8.7251999999999996E-2</v>
      </c>
      <c r="CH82" s="435">
        <f>'2M - SGS'!CH82</f>
        <v>9.6703999999999998E-2</v>
      </c>
      <c r="CJ82" s="427">
        <f t="shared" si="103"/>
        <v>1</v>
      </c>
    </row>
    <row r="83" spans="1:88" s="110" customFormat="1" ht="15.75" x14ac:dyDescent="0.25">
      <c r="A83" s="643"/>
      <c r="B83" s="14" t="str">
        <f t="shared" si="102"/>
        <v>Heating</v>
      </c>
      <c r="C83" s="429">
        <f>'2M - SGS'!C83</f>
        <v>0.210397</v>
      </c>
      <c r="D83" s="429">
        <f>'2M - SGS'!D83</f>
        <v>0.17743600000000001</v>
      </c>
      <c r="E83" s="429">
        <f>'2M - SGS'!E83</f>
        <v>0.13192400000000001</v>
      </c>
      <c r="F83" s="429">
        <f>'2M - SGS'!F83</f>
        <v>5.9718E-2</v>
      </c>
      <c r="G83" s="429">
        <f>'2M - SGS'!G83</f>
        <v>2.6769000000000001E-2</v>
      </c>
      <c r="H83" s="429">
        <f>'2M - SGS'!H83</f>
        <v>4.2950000000000002E-3</v>
      </c>
      <c r="I83" s="429">
        <f>'2M - SGS'!I83</f>
        <v>2.895E-3</v>
      </c>
      <c r="J83" s="429">
        <f>'2M - SGS'!J83</f>
        <v>3.4320000000000002E-3</v>
      </c>
      <c r="K83" s="429">
        <f>'2M - SGS'!K83</f>
        <v>9.4020000000000006E-3</v>
      </c>
      <c r="L83" s="429">
        <f>'2M - SGS'!L83</f>
        <v>5.5496999999999998E-2</v>
      </c>
      <c r="M83" s="429">
        <f>'2M - SGS'!M83</f>
        <v>0.115452</v>
      </c>
      <c r="N83" s="429">
        <f>'2M - SGS'!N83</f>
        <v>0.20278299999999999</v>
      </c>
      <c r="O83" s="429">
        <f>'2M - SGS'!O83</f>
        <v>0.210397</v>
      </c>
      <c r="P83" s="429">
        <f>'2M - SGS'!P83</f>
        <v>0.17743600000000001</v>
      </c>
      <c r="Q83" s="429">
        <f>'2M - SGS'!Q83</f>
        <v>0.13192400000000001</v>
      </c>
      <c r="R83" s="429">
        <f>'2M - SGS'!R83</f>
        <v>5.9718E-2</v>
      </c>
      <c r="S83" s="429">
        <f>'2M - SGS'!S83</f>
        <v>2.6769000000000001E-2</v>
      </c>
      <c r="T83" s="429">
        <f>'2M - SGS'!T83</f>
        <v>4.2950000000000002E-3</v>
      </c>
      <c r="U83" s="429">
        <f>'2M - SGS'!U83</f>
        <v>2.895E-3</v>
      </c>
      <c r="V83" s="429">
        <f>'2M - SGS'!V83</f>
        <v>3.4320000000000002E-3</v>
      </c>
      <c r="W83" s="429">
        <f>'2M - SGS'!W83</f>
        <v>9.4020000000000006E-3</v>
      </c>
      <c r="X83" s="429">
        <f>'2M - SGS'!X83</f>
        <v>5.5496999999999998E-2</v>
      </c>
      <c r="Y83" s="429">
        <f>'2M - SGS'!Y83</f>
        <v>0.115452</v>
      </c>
      <c r="Z83" s="429">
        <f>'2M - SGS'!Z83</f>
        <v>0.20278299999999999</v>
      </c>
      <c r="AA83" s="429">
        <f>'2M - SGS'!AA83</f>
        <v>0.210397</v>
      </c>
      <c r="AB83" s="429">
        <f>'2M - SGS'!AB83</f>
        <v>0.17743600000000001</v>
      </c>
      <c r="AC83" s="429">
        <f>'2M - SGS'!AC83</f>
        <v>0.13192400000000001</v>
      </c>
      <c r="AD83" s="429">
        <f>'2M - SGS'!AD83</f>
        <v>5.9718E-2</v>
      </c>
      <c r="AE83" s="429">
        <f>'2M - SGS'!AE83</f>
        <v>2.6769000000000001E-2</v>
      </c>
      <c r="AF83" s="429">
        <f>'2M - SGS'!AF83</f>
        <v>4.2950000000000002E-3</v>
      </c>
      <c r="AG83" s="429">
        <f>'2M - SGS'!AG83</f>
        <v>2.895E-3</v>
      </c>
      <c r="AH83" s="429">
        <f>'2M - SGS'!AH83</f>
        <v>3.4320000000000002E-3</v>
      </c>
      <c r="AI83" s="429">
        <f>'2M - SGS'!AI83</f>
        <v>9.4020000000000006E-3</v>
      </c>
      <c r="AJ83" s="429">
        <f>'2M - SGS'!AJ83</f>
        <v>5.5496999999999998E-2</v>
      </c>
      <c r="AK83" s="429">
        <f>'2M - SGS'!AK83</f>
        <v>0.115452</v>
      </c>
      <c r="AL83" s="429">
        <f>'2M - SGS'!AL83</f>
        <v>0.20278299999999999</v>
      </c>
      <c r="AM83" s="429">
        <f>'2M - SGS'!AM83</f>
        <v>0.210397</v>
      </c>
      <c r="AN83" s="429">
        <f>'2M - SGS'!AN83</f>
        <v>0.17743600000000001</v>
      </c>
      <c r="AO83" s="429">
        <f>'2M - SGS'!AO83</f>
        <v>0.13192400000000001</v>
      </c>
      <c r="AP83" s="429">
        <f>'2M - SGS'!AP83</f>
        <v>5.9718E-2</v>
      </c>
      <c r="AQ83" s="429">
        <f>'2M - SGS'!AQ83</f>
        <v>2.6769000000000001E-2</v>
      </c>
      <c r="AR83" s="429">
        <f>'2M - SGS'!AR83</f>
        <v>4.2950000000000002E-3</v>
      </c>
      <c r="AS83" s="429">
        <f>'2M - SGS'!AS83</f>
        <v>2.895E-3</v>
      </c>
      <c r="AT83" s="429">
        <f>'2M - SGS'!AT83</f>
        <v>3.4320000000000002E-3</v>
      </c>
      <c r="AU83" s="429">
        <f>'2M - SGS'!AU83</f>
        <v>9.4020000000000006E-3</v>
      </c>
      <c r="AV83" s="429">
        <f>'2M - SGS'!AV83</f>
        <v>5.5496999999999998E-2</v>
      </c>
      <c r="AW83" s="429">
        <f>'2M - SGS'!AW83</f>
        <v>0.115452</v>
      </c>
      <c r="AX83" s="429">
        <f>'2M - SGS'!AX83</f>
        <v>0.20278299999999999</v>
      </c>
      <c r="AY83" s="429">
        <f>'2M - SGS'!AY83</f>
        <v>0.210397</v>
      </c>
      <c r="AZ83" s="429">
        <f>'2M - SGS'!AZ83</f>
        <v>0.17743600000000001</v>
      </c>
      <c r="BA83" s="429">
        <f>'2M - SGS'!BA83</f>
        <v>0.13192400000000001</v>
      </c>
      <c r="BB83" s="429">
        <f>'2M - SGS'!BB83</f>
        <v>5.9718E-2</v>
      </c>
      <c r="BC83" s="429">
        <f>'2M - SGS'!BC83</f>
        <v>2.6769000000000001E-2</v>
      </c>
      <c r="BD83" s="429">
        <f>'2M - SGS'!BD83</f>
        <v>4.2950000000000002E-3</v>
      </c>
      <c r="BE83" s="429">
        <f>'2M - SGS'!BE83</f>
        <v>2.895E-3</v>
      </c>
      <c r="BF83" s="429">
        <f>'2M - SGS'!BF83</f>
        <v>3.4320000000000002E-3</v>
      </c>
      <c r="BG83" s="429">
        <f>'2M - SGS'!BG83</f>
        <v>9.4020000000000006E-3</v>
      </c>
      <c r="BH83" s="429">
        <f>'2M - SGS'!BH83</f>
        <v>5.5496999999999998E-2</v>
      </c>
      <c r="BI83" s="429">
        <f>'2M - SGS'!BI83</f>
        <v>0.115452</v>
      </c>
      <c r="BJ83" s="429">
        <f>'2M - SGS'!BJ83</f>
        <v>0.20278299999999999</v>
      </c>
      <c r="BK83" s="429">
        <f>'2M - SGS'!BK83</f>
        <v>0.210397</v>
      </c>
      <c r="BL83" s="429">
        <f>'2M - SGS'!BL83</f>
        <v>0.17743600000000001</v>
      </c>
      <c r="BM83" s="429">
        <f>'2M - SGS'!BM83</f>
        <v>0.13192400000000001</v>
      </c>
      <c r="BN83" s="429">
        <f>'2M - SGS'!BN83</f>
        <v>5.9718E-2</v>
      </c>
      <c r="BO83" s="429">
        <f>'2M - SGS'!BO83</f>
        <v>2.6769000000000001E-2</v>
      </c>
      <c r="BP83" s="429">
        <f>'2M - SGS'!BP83</f>
        <v>4.2950000000000002E-3</v>
      </c>
      <c r="BQ83" s="429">
        <f>'2M - SGS'!BQ83</f>
        <v>2.895E-3</v>
      </c>
      <c r="BR83" s="429">
        <f>'2M - SGS'!BR83</f>
        <v>3.4320000000000002E-3</v>
      </c>
      <c r="BS83" s="429">
        <f>'2M - SGS'!BS83</f>
        <v>9.4020000000000006E-3</v>
      </c>
      <c r="BT83" s="429">
        <f>'2M - SGS'!BT83</f>
        <v>5.5496999999999998E-2</v>
      </c>
      <c r="BU83" s="429">
        <f>'2M - SGS'!BU83</f>
        <v>0.115452</v>
      </c>
      <c r="BV83" s="429">
        <f>'2M - SGS'!BV83</f>
        <v>0.20278299999999999</v>
      </c>
      <c r="BW83" s="429">
        <f>'2M - SGS'!BW83</f>
        <v>0.210397</v>
      </c>
      <c r="BX83" s="429">
        <f>'2M - SGS'!BX83</f>
        <v>0.17743600000000001</v>
      </c>
      <c r="BY83" s="429">
        <f>'2M - SGS'!BY83</f>
        <v>0.13192400000000001</v>
      </c>
      <c r="BZ83" s="429">
        <f>'2M - SGS'!BZ83</f>
        <v>5.9718E-2</v>
      </c>
      <c r="CA83" s="429">
        <f>'2M - SGS'!CA83</f>
        <v>2.6769000000000001E-2</v>
      </c>
      <c r="CB83" s="429">
        <f>'2M - SGS'!CB83</f>
        <v>4.2950000000000002E-3</v>
      </c>
      <c r="CC83" s="429">
        <f>'2M - SGS'!CC83</f>
        <v>2.895E-3</v>
      </c>
      <c r="CD83" s="429">
        <f>'2M - SGS'!CD83</f>
        <v>3.4320000000000002E-3</v>
      </c>
      <c r="CE83" s="429">
        <f>'2M - SGS'!CE83</f>
        <v>9.4020000000000006E-3</v>
      </c>
      <c r="CF83" s="429">
        <f>'2M - SGS'!CF83</f>
        <v>5.5496999999999998E-2</v>
      </c>
      <c r="CG83" s="429">
        <f>'2M - SGS'!CG83</f>
        <v>0.115452</v>
      </c>
      <c r="CH83" s="435">
        <f>'2M - SGS'!CH83</f>
        <v>0.20278299999999999</v>
      </c>
      <c r="CJ83" s="427">
        <f t="shared" si="103"/>
        <v>1.0000000000000002</v>
      </c>
    </row>
    <row r="84" spans="1:88" s="110" customFormat="1" ht="15.75" x14ac:dyDescent="0.25">
      <c r="A84" s="643"/>
      <c r="B84" s="14" t="str">
        <f t="shared" si="102"/>
        <v>HVAC</v>
      </c>
      <c r="C84" s="429">
        <f>'2M - SGS'!C84</f>
        <v>0.107824</v>
      </c>
      <c r="D84" s="429">
        <f>'2M - SGS'!D84</f>
        <v>9.1051999999999994E-2</v>
      </c>
      <c r="E84" s="429">
        <f>'2M - SGS'!E84</f>
        <v>7.1135000000000004E-2</v>
      </c>
      <c r="F84" s="429">
        <f>'2M - SGS'!F84</f>
        <v>4.1179E-2</v>
      </c>
      <c r="G84" s="429">
        <f>'2M - SGS'!G84</f>
        <v>4.4423999999999998E-2</v>
      </c>
      <c r="H84" s="429">
        <f>'2M - SGS'!H84</f>
        <v>0.106128</v>
      </c>
      <c r="I84" s="429">
        <f>'2M - SGS'!I84</f>
        <v>0.14288100000000001</v>
      </c>
      <c r="J84" s="429">
        <f>'2M - SGS'!J84</f>
        <v>0.133494</v>
      </c>
      <c r="K84" s="429">
        <f>'2M - SGS'!K84</f>
        <v>5.781E-2</v>
      </c>
      <c r="L84" s="429">
        <f>'2M - SGS'!L84</f>
        <v>3.8018000000000003E-2</v>
      </c>
      <c r="M84" s="429">
        <f>'2M - SGS'!M84</f>
        <v>6.2103999999999999E-2</v>
      </c>
      <c r="N84" s="429">
        <f>'2M - SGS'!N84</f>
        <v>0.103951</v>
      </c>
      <c r="O84" s="429">
        <f>'2M - SGS'!O84</f>
        <v>0.107824</v>
      </c>
      <c r="P84" s="429">
        <f>'2M - SGS'!P84</f>
        <v>9.1051999999999994E-2</v>
      </c>
      <c r="Q84" s="429">
        <f>'2M - SGS'!Q84</f>
        <v>7.1135000000000004E-2</v>
      </c>
      <c r="R84" s="429">
        <f>'2M - SGS'!R84</f>
        <v>4.1179E-2</v>
      </c>
      <c r="S84" s="429">
        <f>'2M - SGS'!S84</f>
        <v>4.4423999999999998E-2</v>
      </c>
      <c r="T84" s="429">
        <f>'2M - SGS'!T84</f>
        <v>0.106128</v>
      </c>
      <c r="U84" s="429">
        <f>'2M - SGS'!U84</f>
        <v>0.14288100000000001</v>
      </c>
      <c r="V84" s="429">
        <f>'2M - SGS'!V84</f>
        <v>0.133494</v>
      </c>
      <c r="W84" s="429">
        <f>'2M - SGS'!W84</f>
        <v>5.781E-2</v>
      </c>
      <c r="X84" s="429">
        <f>'2M - SGS'!X84</f>
        <v>3.8018000000000003E-2</v>
      </c>
      <c r="Y84" s="429">
        <f>'2M - SGS'!Y84</f>
        <v>6.2103999999999999E-2</v>
      </c>
      <c r="Z84" s="429">
        <f>'2M - SGS'!Z84</f>
        <v>0.103951</v>
      </c>
      <c r="AA84" s="429">
        <f>'2M - SGS'!AA84</f>
        <v>0.107824</v>
      </c>
      <c r="AB84" s="429">
        <f>'2M - SGS'!AB84</f>
        <v>9.1051999999999994E-2</v>
      </c>
      <c r="AC84" s="429">
        <f>'2M - SGS'!AC84</f>
        <v>7.1135000000000004E-2</v>
      </c>
      <c r="AD84" s="429">
        <f>'2M - SGS'!AD84</f>
        <v>4.1179E-2</v>
      </c>
      <c r="AE84" s="429">
        <f>'2M - SGS'!AE84</f>
        <v>4.4423999999999998E-2</v>
      </c>
      <c r="AF84" s="429">
        <f>'2M - SGS'!AF84</f>
        <v>0.106128</v>
      </c>
      <c r="AG84" s="429">
        <f>'2M - SGS'!AG84</f>
        <v>0.14288100000000001</v>
      </c>
      <c r="AH84" s="429">
        <f>'2M - SGS'!AH84</f>
        <v>0.133494</v>
      </c>
      <c r="AI84" s="429">
        <f>'2M - SGS'!AI84</f>
        <v>5.781E-2</v>
      </c>
      <c r="AJ84" s="429">
        <f>'2M - SGS'!AJ84</f>
        <v>3.8018000000000003E-2</v>
      </c>
      <c r="AK84" s="429">
        <f>'2M - SGS'!AK84</f>
        <v>6.2103999999999999E-2</v>
      </c>
      <c r="AL84" s="429">
        <f>'2M - SGS'!AL84</f>
        <v>0.103951</v>
      </c>
      <c r="AM84" s="429">
        <f>'2M - SGS'!AM84</f>
        <v>0.107824</v>
      </c>
      <c r="AN84" s="429">
        <f>'2M - SGS'!AN84</f>
        <v>9.1051999999999994E-2</v>
      </c>
      <c r="AO84" s="429">
        <f>'2M - SGS'!AO84</f>
        <v>7.1135000000000004E-2</v>
      </c>
      <c r="AP84" s="429">
        <f>'2M - SGS'!AP84</f>
        <v>4.1179E-2</v>
      </c>
      <c r="AQ84" s="429">
        <f>'2M - SGS'!AQ84</f>
        <v>4.4423999999999998E-2</v>
      </c>
      <c r="AR84" s="429">
        <f>'2M - SGS'!AR84</f>
        <v>0.106128</v>
      </c>
      <c r="AS84" s="429">
        <f>'2M - SGS'!AS84</f>
        <v>0.14288100000000001</v>
      </c>
      <c r="AT84" s="429">
        <f>'2M - SGS'!AT84</f>
        <v>0.133494</v>
      </c>
      <c r="AU84" s="429">
        <f>'2M - SGS'!AU84</f>
        <v>5.781E-2</v>
      </c>
      <c r="AV84" s="429">
        <f>'2M - SGS'!AV84</f>
        <v>3.8018000000000003E-2</v>
      </c>
      <c r="AW84" s="429">
        <f>'2M - SGS'!AW84</f>
        <v>6.2103999999999999E-2</v>
      </c>
      <c r="AX84" s="429">
        <f>'2M - SGS'!AX84</f>
        <v>0.103951</v>
      </c>
      <c r="AY84" s="429">
        <f>'2M - SGS'!AY84</f>
        <v>0.107824</v>
      </c>
      <c r="AZ84" s="429">
        <f>'2M - SGS'!AZ84</f>
        <v>9.1051999999999994E-2</v>
      </c>
      <c r="BA84" s="429">
        <f>'2M - SGS'!BA84</f>
        <v>7.1135000000000004E-2</v>
      </c>
      <c r="BB84" s="429">
        <f>'2M - SGS'!BB84</f>
        <v>4.1179E-2</v>
      </c>
      <c r="BC84" s="429">
        <f>'2M - SGS'!BC84</f>
        <v>4.4423999999999998E-2</v>
      </c>
      <c r="BD84" s="429">
        <f>'2M - SGS'!BD84</f>
        <v>0.106128</v>
      </c>
      <c r="BE84" s="429">
        <f>'2M - SGS'!BE84</f>
        <v>0.14288100000000001</v>
      </c>
      <c r="BF84" s="429">
        <f>'2M - SGS'!BF84</f>
        <v>0.133494</v>
      </c>
      <c r="BG84" s="429">
        <f>'2M - SGS'!BG84</f>
        <v>5.781E-2</v>
      </c>
      <c r="BH84" s="429">
        <f>'2M - SGS'!BH84</f>
        <v>3.8018000000000003E-2</v>
      </c>
      <c r="BI84" s="429">
        <f>'2M - SGS'!BI84</f>
        <v>6.2103999999999999E-2</v>
      </c>
      <c r="BJ84" s="429">
        <f>'2M - SGS'!BJ84</f>
        <v>0.103951</v>
      </c>
      <c r="BK84" s="429">
        <f>'2M - SGS'!BK84</f>
        <v>0.107824</v>
      </c>
      <c r="BL84" s="429">
        <f>'2M - SGS'!BL84</f>
        <v>9.1051999999999994E-2</v>
      </c>
      <c r="BM84" s="429">
        <f>'2M - SGS'!BM84</f>
        <v>7.1135000000000004E-2</v>
      </c>
      <c r="BN84" s="429">
        <f>'2M - SGS'!BN84</f>
        <v>4.1179E-2</v>
      </c>
      <c r="BO84" s="429">
        <f>'2M - SGS'!BO84</f>
        <v>4.4423999999999998E-2</v>
      </c>
      <c r="BP84" s="429">
        <f>'2M - SGS'!BP84</f>
        <v>0.106128</v>
      </c>
      <c r="BQ84" s="429">
        <f>'2M - SGS'!BQ84</f>
        <v>0.14288100000000001</v>
      </c>
      <c r="BR84" s="429">
        <f>'2M - SGS'!BR84</f>
        <v>0.133494</v>
      </c>
      <c r="BS84" s="429">
        <f>'2M - SGS'!BS84</f>
        <v>5.781E-2</v>
      </c>
      <c r="BT84" s="429">
        <f>'2M - SGS'!BT84</f>
        <v>3.8018000000000003E-2</v>
      </c>
      <c r="BU84" s="429">
        <f>'2M - SGS'!BU84</f>
        <v>6.2103999999999999E-2</v>
      </c>
      <c r="BV84" s="429">
        <f>'2M - SGS'!BV84</f>
        <v>0.103951</v>
      </c>
      <c r="BW84" s="429">
        <f>'2M - SGS'!BW84</f>
        <v>0.107824</v>
      </c>
      <c r="BX84" s="429">
        <f>'2M - SGS'!BX84</f>
        <v>9.1051999999999994E-2</v>
      </c>
      <c r="BY84" s="429">
        <f>'2M - SGS'!BY84</f>
        <v>7.1135000000000004E-2</v>
      </c>
      <c r="BZ84" s="429">
        <f>'2M - SGS'!BZ84</f>
        <v>4.1179E-2</v>
      </c>
      <c r="CA84" s="429">
        <f>'2M - SGS'!CA84</f>
        <v>4.4423999999999998E-2</v>
      </c>
      <c r="CB84" s="429">
        <f>'2M - SGS'!CB84</f>
        <v>0.106128</v>
      </c>
      <c r="CC84" s="429">
        <f>'2M - SGS'!CC84</f>
        <v>0.14288100000000001</v>
      </c>
      <c r="CD84" s="429">
        <f>'2M - SGS'!CD84</f>
        <v>0.133494</v>
      </c>
      <c r="CE84" s="429">
        <f>'2M - SGS'!CE84</f>
        <v>5.781E-2</v>
      </c>
      <c r="CF84" s="429">
        <f>'2M - SGS'!CF84</f>
        <v>3.8018000000000003E-2</v>
      </c>
      <c r="CG84" s="429">
        <f>'2M - SGS'!CG84</f>
        <v>6.2103999999999999E-2</v>
      </c>
      <c r="CH84" s="435">
        <f>'2M - SGS'!CH84</f>
        <v>0.103951</v>
      </c>
      <c r="CJ84" s="427">
        <f t="shared" si="103"/>
        <v>1</v>
      </c>
    </row>
    <row r="85" spans="1:88" s="110" customFormat="1" ht="15.75" x14ac:dyDescent="0.25">
      <c r="A85" s="643"/>
      <c r="B85" s="14" t="str">
        <f t="shared" si="102"/>
        <v>Lighting</v>
      </c>
      <c r="C85" s="429">
        <f>'2M - SGS'!C85</f>
        <v>9.3563999999999994E-2</v>
      </c>
      <c r="D85" s="429">
        <f>'2M - SGS'!D85</f>
        <v>7.2162000000000004E-2</v>
      </c>
      <c r="E85" s="429">
        <f>'2M - SGS'!E85</f>
        <v>7.8372999999999998E-2</v>
      </c>
      <c r="F85" s="429">
        <f>'2M - SGS'!F85</f>
        <v>7.6534000000000005E-2</v>
      </c>
      <c r="G85" s="429">
        <f>'2M - SGS'!G85</f>
        <v>9.4246999999999997E-2</v>
      </c>
      <c r="H85" s="429">
        <f>'2M - SGS'!H85</f>
        <v>7.5599E-2</v>
      </c>
      <c r="I85" s="429">
        <f>'2M - SGS'!I85</f>
        <v>9.6199999999999994E-2</v>
      </c>
      <c r="J85" s="429">
        <f>'2M - SGS'!J85</f>
        <v>7.7077999999999994E-2</v>
      </c>
      <c r="K85" s="429">
        <f>'2M - SGS'!K85</f>
        <v>8.1374000000000002E-2</v>
      </c>
      <c r="L85" s="429">
        <f>'2M - SGS'!L85</f>
        <v>9.4072000000000003E-2</v>
      </c>
      <c r="M85" s="429">
        <f>'2M - SGS'!M85</f>
        <v>7.6706999999999997E-2</v>
      </c>
      <c r="N85" s="429">
        <f>'2M - SGS'!N85</f>
        <v>8.4089999999999998E-2</v>
      </c>
      <c r="O85" s="429">
        <f>'2M - SGS'!O85</f>
        <v>9.3563999999999994E-2</v>
      </c>
      <c r="P85" s="429">
        <f>'2M - SGS'!P85</f>
        <v>7.2162000000000004E-2</v>
      </c>
      <c r="Q85" s="429">
        <f>'2M - SGS'!Q85</f>
        <v>7.8372999999999998E-2</v>
      </c>
      <c r="R85" s="429">
        <f>'2M - SGS'!R85</f>
        <v>7.6534000000000005E-2</v>
      </c>
      <c r="S85" s="429">
        <f>'2M - SGS'!S85</f>
        <v>9.4246999999999997E-2</v>
      </c>
      <c r="T85" s="429">
        <f>'2M - SGS'!T85</f>
        <v>7.5599E-2</v>
      </c>
      <c r="U85" s="429">
        <f>'2M - SGS'!U85</f>
        <v>9.6199999999999994E-2</v>
      </c>
      <c r="V85" s="429">
        <f>'2M - SGS'!V85</f>
        <v>7.7077999999999994E-2</v>
      </c>
      <c r="W85" s="429">
        <f>'2M - SGS'!W85</f>
        <v>8.1374000000000002E-2</v>
      </c>
      <c r="X85" s="429">
        <f>'2M - SGS'!X85</f>
        <v>9.4072000000000003E-2</v>
      </c>
      <c r="Y85" s="429">
        <f>'2M - SGS'!Y85</f>
        <v>7.6706999999999997E-2</v>
      </c>
      <c r="Z85" s="429">
        <f>'2M - SGS'!Z85</f>
        <v>8.4089999999999998E-2</v>
      </c>
      <c r="AA85" s="429">
        <f>'2M - SGS'!AA85</f>
        <v>9.3563999999999994E-2</v>
      </c>
      <c r="AB85" s="429">
        <f>'2M - SGS'!AB85</f>
        <v>7.2162000000000004E-2</v>
      </c>
      <c r="AC85" s="429">
        <f>'2M - SGS'!AC85</f>
        <v>7.8372999999999998E-2</v>
      </c>
      <c r="AD85" s="429">
        <f>'2M - SGS'!AD85</f>
        <v>7.6534000000000005E-2</v>
      </c>
      <c r="AE85" s="429">
        <f>'2M - SGS'!AE85</f>
        <v>9.4246999999999997E-2</v>
      </c>
      <c r="AF85" s="429">
        <f>'2M - SGS'!AF85</f>
        <v>7.5599E-2</v>
      </c>
      <c r="AG85" s="429">
        <f>'2M - SGS'!AG85</f>
        <v>9.6199999999999994E-2</v>
      </c>
      <c r="AH85" s="429">
        <f>'2M - SGS'!AH85</f>
        <v>7.7077999999999994E-2</v>
      </c>
      <c r="AI85" s="429">
        <f>'2M - SGS'!AI85</f>
        <v>8.1374000000000002E-2</v>
      </c>
      <c r="AJ85" s="429">
        <f>'2M - SGS'!AJ85</f>
        <v>9.4072000000000003E-2</v>
      </c>
      <c r="AK85" s="429">
        <f>'2M - SGS'!AK85</f>
        <v>7.6706999999999997E-2</v>
      </c>
      <c r="AL85" s="429">
        <f>'2M - SGS'!AL85</f>
        <v>8.4089999999999998E-2</v>
      </c>
      <c r="AM85" s="429">
        <f>'2M - SGS'!AM85</f>
        <v>9.3563999999999994E-2</v>
      </c>
      <c r="AN85" s="429">
        <f>'2M - SGS'!AN85</f>
        <v>7.2162000000000004E-2</v>
      </c>
      <c r="AO85" s="429">
        <f>'2M - SGS'!AO85</f>
        <v>7.8372999999999998E-2</v>
      </c>
      <c r="AP85" s="429">
        <f>'2M - SGS'!AP85</f>
        <v>7.6534000000000005E-2</v>
      </c>
      <c r="AQ85" s="429">
        <f>'2M - SGS'!AQ85</f>
        <v>9.4246999999999997E-2</v>
      </c>
      <c r="AR85" s="429">
        <f>'2M - SGS'!AR85</f>
        <v>7.5599E-2</v>
      </c>
      <c r="AS85" s="429">
        <f>'2M - SGS'!AS85</f>
        <v>9.6199999999999994E-2</v>
      </c>
      <c r="AT85" s="429">
        <f>'2M - SGS'!AT85</f>
        <v>7.7077999999999994E-2</v>
      </c>
      <c r="AU85" s="429">
        <f>'2M - SGS'!AU85</f>
        <v>8.1374000000000002E-2</v>
      </c>
      <c r="AV85" s="429">
        <f>'2M - SGS'!AV85</f>
        <v>9.4072000000000003E-2</v>
      </c>
      <c r="AW85" s="429">
        <f>'2M - SGS'!AW85</f>
        <v>7.6706999999999997E-2</v>
      </c>
      <c r="AX85" s="429">
        <f>'2M - SGS'!AX85</f>
        <v>8.4089999999999998E-2</v>
      </c>
      <c r="AY85" s="429">
        <f>'2M - SGS'!AY85</f>
        <v>9.3563999999999994E-2</v>
      </c>
      <c r="AZ85" s="429">
        <f>'2M - SGS'!AZ85</f>
        <v>7.2162000000000004E-2</v>
      </c>
      <c r="BA85" s="429">
        <f>'2M - SGS'!BA85</f>
        <v>7.8372999999999998E-2</v>
      </c>
      <c r="BB85" s="429">
        <f>'2M - SGS'!BB85</f>
        <v>7.6534000000000005E-2</v>
      </c>
      <c r="BC85" s="429">
        <f>'2M - SGS'!BC85</f>
        <v>9.4246999999999997E-2</v>
      </c>
      <c r="BD85" s="429">
        <f>'2M - SGS'!BD85</f>
        <v>7.5599E-2</v>
      </c>
      <c r="BE85" s="429">
        <f>'2M - SGS'!BE85</f>
        <v>9.6199999999999994E-2</v>
      </c>
      <c r="BF85" s="429">
        <f>'2M - SGS'!BF85</f>
        <v>7.7077999999999994E-2</v>
      </c>
      <c r="BG85" s="429">
        <f>'2M - SGS'!BG85</f>
        <v>8.1374000000000002E-2</v>
      </c>
      <c r="BH85" s="429">
        <f>'2M - SGS'!BH85</f>
        <v>9.4072000000000003E-2</v>
      </c>
      <c r="BI85" s="429">
        <f>'2M - SGS'!BI85</f>
        <v>7.6706999999999997E-2</v>
      </c>
      <c r="BJ85" s="429">
        <f>'2M - SGS'!BJ85</f>
        <v>8.4089999999999998E-2</v>
      </c>
      <c r="BK85" s="429">
        <f>'2M - SGS'!BK85</f>
        <v>9.3563999999999994E-2</v>
      </c>
      <c r="BL85" s="429">
        <f>'2M - SGS'!BL85</f>
        <v>7.2162000000000004E-2</v>
      </c>
      <c r="BM85" s="429">
        <f>'2M - SGS'!BM85</f>
        <v>7.8372999999999998E-2</v>
      </c>
      <c r="BN85" s="429">
        <f>'2M - SGS'!BN85</f>
        <v>7.6534000000000005E-2</v>
      </c>
      <c r="BO85" s="429">
        <f>'2M - SGS'!BO85</f>
        <v>9.4246999999999997E-2</v>
      </c>
      <c r="BP85" s="429">
        <f>'2M - SGS'!BP85</f>
        <v>7.5599E-2</v>
      </c>
      <c r="BQ85" s="429">
        <f>'2M - SGS'!BQ85</f>
        <v>9.6199999999999994E-2</v>
      </c>
      <c r="BR85" s="429">
        <f>'2M - SGS'!BR85</f>
        <v>7.7077999999999994E-2</v>
      </c>
      <c r="BS85" s="429">
        <f>'2M - SGS'!BS85</f>
        <v>8.1374000000000002E-2</v>
      </c>
      <c r="BT85" s="429">
        <f>'2M - SGS'!BT85</f>
        <v>9.4072000000000003E-2</v>
      </c>
      <c r="BU85" s="429">
        <f>'2M - SGS'!BU85</f>
        <v>7.6706999999999997E-2</v>
      </c>
      <c r="BV85" s="429">
        <f>'2M - SGS'!BV85</f>
        <v>8.4089999999999998E-2</v>
      </c>
      <c r="BW85" s="429">
        <f>'2M - SGS'!BW85</f>
        <v>9.3563999999999994E-2</v>
      </c>
      <c r="BX85" s="429">
        <f>'2M - SGS'!BX85</f>
        <v>7.2162000000000004E-2</v>
      </c>
      <c r="BY85" s="429">
        <f>'2M - SGS'!BY85</f>
        <v>7.8372999999999998E-2</v>
      </c>
      <c r="BZ85" s="429">
        <f>'2M - SGS'!BZ85</f>
        <v>7.6534000000000005E-2</v>
      </c>
      <c r="CA85" s="429">
        <f>'2M - SGS'!CA85</f>
        <v>9.4246999999999997E-2</v>
      </c>
      <c r="CB85" s="429">
        <f>'2M - SGS'!CB85</f>
        <v>7.5599E-2</v>
      </c>
      <c r="CC85" s="429">
        <f>'2M - SGS'!CC85</f>
        <v>9.6199999999999994E-2</v>
      </c>
      <c r="CD85" s="429">
        <f>'2M - SGS'!CD85</f>
        <v>7.7077999999999994E-2</v>
      </c>
      <c r="CE85" s="429">
        <f>'2M - SGS'!CE85</f>
        <v>8.1374000000000002E-2</v>
      </c>
      <c r="CF85" s="429">
        <f>'2M - SGS'!CF85</f>
        <v>9.4072000000000003E-2</v>
      </c>
      <c r="CG85" s="429">
        <f>'2M - SGS'!CG85</f>
        <v>7.6706999999999997E-2</v>
      </c>
      <c r="CH85" s="435">
        <f>'2M - SGS'!CH85</f>
        <v>8.4089999999999998E-2</v>
      </c>
      <c r="CJ85" s="427">
        <f t="shared" si="103"/>
        <v>1</v>
      </c>
    </row>
    <row r="86" spans="1:88" s="110" customFormat="1" ht="15.75" x14ac:dyDescent="0.25">
      <c r="A86" s="643"/>
      <c r="B86" s="14" t="str">
        <f t="shared" si="102"/>
        <v>Miscellaneous</v>
      </c>
      <c r="C86" s="429">
        <f>'2M - SGS'!C86</f>
        <v>8.5109000000000004E-2</v>
      </c>
      <c r="D86" s="429">
        <f>'2M - SGS'!D86</f>
        <v>7.7715000000000006E-2</v>
      </c>
      <c r="E86" s="429">
        <f>'2M - SGS'!E86</f>
        <v>8.6136000000000004E-2</v>
      </c>
      <c r="F86" s="429">
        <f>'2M - SGS'!F86</f>
        <v>7.9796000000000006E-2</v>
      </c>
      <c r="G86" s="429">
        <f>'2M - SGS'!G86</f>
        <v>8.5334999999999994E-2</v>
      </c>
      <c r="H86" s="429">
        <f>'2M - SGS'!H86</f>
        <v>8.1994999999999998E-2</v>
      </c>
      <c r="I86" s="429">
        <f>'2M - SGS'!I86</f>
        <v>8.4098999999999993E-2</v>
      </c>
      <c r="J86" s="429">
        <f>'2M - SGS'!J86</f>
        <v>8.4198999999999996E-2</v>
      </c>
      <c r="K86" s="429">
        <f>'2M - SGS'!K86</f>
        <v>8.2512000000000002E-2</v>
      </c>
      <c r="L86" s="429">
        <f>'2M - SGS'!L86</f>
        <v>8.5277000000000006E-2</v>
      </c>
      <c r="M86" s="429">
        <f>'2M - SGS'!M86</f>
        <v>8.2588999999999996E-2</v>
      </c>
      <c r="N86" s="429">
        <f>'2M - SGS'!N86</f>
        <v>8.5237999999999994E-2</v>
      </c>
      <c r="O86" s="429">
        <f>'2M - SGS'!O86</f>
        <v>8.5109000000000004E-2</v>
      </c>
      <c r="P86" s="429">
        <f>'2M - SGS'!P86</f>
        <v>7.7715000000000006E-2</v>
      </c>
      <c r="Q86" s="429">
        <f>'2M - SGS'!Q86</f>
        <v>8.6136000000000004E-2</v>
      </c>
      <c r="R86" s="429">
        <f>'2M - SGS'!R86</f>
        <v>7.9796000000000006E-2</v>
      </c>
      <c r="S86" s="429">
        <f>'2M - SGS'!S86</f>
        <v>8.5334999999999994E-2</v>
      </c>
      <c r="T86" s="429">
        <f>'2M - SGS'!T86</f>
        <v>8.1994999999999998E-2</v>
      </c>
      <c r="U86" s="429">
        <f>'2M - SGS'!U86</f>
        <v>8.4098999999999993E-2</v>
      </c>
      <c r="V86" s="429">
        <f>'2M - SGS'!V86</f>
        <v>8.4198999999999996E-2</v>
      </c>
      <c r="W86" s="429">
        <f>'2M - SGS'!W86</f>
        <v>8.2512000000000002E-2</v>
      </c>
      <c r="X86" s="429">
        <f>'2M - SGS'!X86</f>
        <v>8.5277000000000006E-2</v>
      </c>
      <c r="Y86" s="429">
        <f>'2M - SGS'!Y86</f>
        <v>8.2588999999999996E-2</v>
      </c>
      <c r="Z86" s="429">
        <f>'2M - SGS'!Z86</f>
        <v>8.5237999999999994E-2</v>
      </c>
      <c r="AA86" s="429">
        <f>'2M - SGS'!AA86</f>
        <v>8.5109000000000004E-2</v>
      </c>
      <c r="AB86" s="429">
        <f>'2M - SGS'!AB86</f>
        <v>7.7715000000000006E-2</v>
      </c>
      <c r="AC86" s="429">
        <f>'2M - SGS'!AC86</f>
        <v>8.6136000000000004E-2</v>
      </c>
      <c r="AD86" s="429">
        <f>'2M - SGS'!AD86</f>
        <v>7.9796000000000006E-2</v>
      </c>
      <c r="AE86" s="429">
        <f>'2M - SGS'!AE86</f>
        <v>8.5334999999999994E-2</v>
      </c>
      <c r="AF86" s="429">
        <f>'2M - SGS'!AF86</f>
        <v>8.1994999999999998E-2</v>
      </c>
      <c r="AG86" s="429">
        <f>'2M - SGS'!AG86</f>
        <v>8.4098999999999993E-2</v>
      </c>
      <c r="AH86" s="429">
        <f>'2M - SGS'!AH86</f>
        <v>8.4198999999999996E-2</v>
      </c>
      <c r="AI86" s="429">
        <f>'2M - SGS'!AI86</f>
        <v>8.2512000000000002E-2</v>
      </c>
      <c r="AJ86" s="429">
        <f>'2M - SGS'!AJ86</f>
        <v>8.5277000000000006E-2</v>
      </c>
      <c r="AK86" s="429">
        <f>'2M - SGS'!AK86</f>
        <v>8.2588999999999996E-2</v>
      </c>
      <c r="AL86" s="429">
        <f>'2M - SGS'!AL86</f>
        <v>8.5237999999999994E-2</v>
      </c>
      <c r="AM86" s="429">
        <f>'2M - SGS'!AM86</f>
        <v>8.5109000000000004E-2</v>
      </c>
      <c r="AN86" s="429">
        <f>'2M - SGS'!AN86</f>
        <v>7.7715000000000006E-2</v>
      </c>
      <c r="AO86" s="429">
        <f>'2M - SGS'!AO86</f>
        <v>8.6136000000000004E-2</v>
      </c>
      <c r="AP86" s="429">
        <f>'2M - SGS'!AP86</f>
        <v>7.9796000000000006E-2</v>
      </c>
      <c r="AQ86" s="429">
        <f>'2M - SGS'!AQ86</f>
        <v>8.5334999999999994E-2</v>
      </c>
      <c r="AR86" s="429">
        <f>'2M - SGS'!AR86</f>
        <v>8.1994999999999998E-2</v>
      </c>
      <c r="AS86" s="429">
        <f>'2M - SGS'!AS86</f>
        <v>8.4098999999999993E-2</v>
      </c>
      <c r="AT86" s="429">
        <f>'2M - SGS'!AT86</f>
        <v>8.4198999999999996E-2</v>
      </c>
      <c r="AU86" s="429">
        <f>'2M - SGS'!AU86</f>
        <v>8.2512000000000002E-2</v>
      </c>
      <c r="AV86" s="429">
        <f>'2M - SGS'!AV86</f>
        <v>8.5277000000000006E-2</v>
      </c>
      <c r="AW86" s="429">
        <f>'2M - SGS'!AW86</f>
        <v>8.2588999999999996E-2</v>
      </c>
      <c r="AX86" s="429">
        <f>'2M - SGS'!AX86</f>
        <v>8.5237999999999994E-2</v>
      </c>
      <c r="AY86" s="429">
        <f>'2M - SGS'!AY86</f>
        <v>8.5109000000000004E-2</v>
      </c>
      <c r="AZ86" s="429">
        <f>'2M - SGS'!AZ86</f>
        <v>7.7715000000000006E-2</v>
      </c>
      <c r="BA86" s="429">
        <f>'2M - SGS'!BA86</f>
        <v>8.6136000000000004E-2</v>
      </c>
      <c r="BB86" s="429">
        <f>'2M - SGS'!BB86</f>
        <v>7.9796000000000006E-2</v>
      </c>
      <c r="BC86" s="429">
        <f>'2M - SGS'!BC86</f>
        <v>8.5334999999999994E-2</v>
      </c>
      <c r="BD86" s="429">
        <f>'2M - SGS'!BD86</f>
        <v>8.1994999999999998E-2</v>
      </c>
      <c r="BE86" s="429">
        <f>'2M - SGS'!BE86</f>
        <v>8.4098999999999993E-2</v>
      </c>
      <c r="BF86" s="429">
        <f>'2M - SGS'!BF86</f>
        <v>8.4198999999999996E-2</v>
      </c>
      <c r="BG86" s="429">
        <f>'2M - SGS'!BG86</f>
        <v>8.2512000000000002E-2</v>
      </c>
      <c r="BH86" s="429">
        <f>'2M - SGS'!BH86</f>
        <v>8.5277000000000006E-2</v>
      </c>
      <c r="BI86" s="429">
        <f>'2M - SGS'!BI86</f>
        <v>8.2588999999999996E-2</v>
      </c>
      <c r="BJ86" s="429">
        <f>'2M - SGS'!BJ86</f>
        <v>8.5237999999999994E-2</v>
      </c>
      <c r="BK86" s="429">
        <f>'2M - SGS'!BK86</f>
        <v>8.5109000000000004E-2</v>
      </c>
      <c r="BL86" s="429">
        <f>'2M - SGS'!BL86</f>
        <v>7.7715000000000006E-2</v>
      </c>
      <c r="BM86" s="429">
        <f>'2M - SGS'!BM86</f>
        <v>8.6136000000000004E-2</v>
      </c>
      <c r="BN86" s="429">
        <f>'2M - SGS'!BN86</f>
        <v>7.9796000000000006E-2</v>
      </c>
      <c r="BO86" s="429">
        <f>'2M - SGS'!BO86</f>
        <v>8.5334999999999994E-2</v>
      </c>
      <c r="BP86" s="429">
        <f>'2M - SGS'!BP86</f>
        <v>8.1994999999999998E-2</v>
      </c>
      <c r="BQ86" s="429">
        <f>'2M - SGS'!BQ86</f>
        <v>8.4098999999999993E-2</v>
      </c>
      <c r="BR86" s="429">
        <f>'2M - SGS'!BR86</f>
        <v>8.4198999999999996E-2</v>
      </c>
      <c r="BS86" s="429">
        <f>'2M - SGS'!BS86</f>
        <v>8.2512000000000002E-2</v>
      </c>
      <c r="BT86" s="429">
        <f>'2M - SGS'!BT86</f>
        <v>8.5277000000000006E-2</v>
      </c>
      <c r="BU86" s="429">
        <f>'2M - SGS'!BU86</f>
        <v>8.2588999999999996E-2</v>
      </c>
      <c r="BV86" s="429">
        <f>'2M - SGS'!BV86</f>
        <v>8.5237999999999994E-2</v>
      </c>
      <c r="BW86" s="429">
        <f>'2M - SGS'!BW86</f>
        <v>8.5109000000000004E-2</v>
      </c>
      <c r="BX86" s="429">
        <f>'2M - SGS'!BX86</f>
        <v>7.7715000000000006E-2</v>
      </c>
      <c r="BY86" s="429">
        <f>'2M - SGS'!BY86</f>
        <v>8.6136000000000004E-2</v>
      </c>
      <c r="BZ86" s="429">
        <f>'2M - SGS'!BZ86</f>
        <v>7.9796000000000006E-2</v>
      </c>
      <c r="CA86" s="429">
        <f>'2M - SGS'!CA86</f>
        <v>8.5334999999999994E-2</v>
      </c>
      <c r="CB86" s="429">
        <f>'2M - SGS'!CB86</f>
        <v>8.1994999999999998E-2</v>
      </c>
      <c r="CC86" s="429">
        <f>'2M - SGS'!CC86</f>
        <v>8.4098999999999993E-2</v>
      </c>
      <c r="CD86" s="429">
        <f>'2M - SGS'!CD86</f>
        <v>8.4198999999999996E-2</v>
      </c>
      <c r="CE86" s="429">
        <f>'2M - SGS'!CE86</f>
        <v>8.2512000000000002E-2</v>
      </c>
      <c r="CF86" s="429">
        <f>'2M - SGS'!CF86</f>
        <v>8.5277000000000006E-2</v>
      </c>
      <c r="CG86" s="429">
        <f>'2M - SGS'!CG86</f>
        <v>8.2588999999999996E-2</v>
      </c>
      <c r="CH86" s="435">
        <f>'2M - SGS'!CH86</f>
        <v>8.5237999999999994E-2</v>
      </c>
      <c r="CJ86" s="427">
        <f t="shared" si="103"/>
        <v>1.0000000000000002</v>
      </c>
    </row>
    <row r="87" spans="1:88" s="110" customFormat="1" ht="15.75" x14ac:dyDescent="0.25">
      <c r="A87" s="643"/>
      <c r="B87" s="14" t="str">
        <f t="shared" si="102"/>
        <v>Motors</v>
      </c>
      <c r="C87" s="429">
        <f>'2M - SGS'!C87</f>
        <v>8.5109000000000004E-2</v>
      </c>
      <c r="D87" s="429">
        <f>'2M - SGS'!D87</f>
        <v>7.7715000000000006E-2</v>
      </c>
      <c r="E87" s="429">
        <f>'2M - SGS'!E87</f>
        <v>8.6136000000000004E-2</v>
      </c>
      <c r="F87" s="429">
        <f>'2M - SGS'!F87</f>
        <v>7.9796000000000006E-2</v>
      </c>
      <c r="G87" s="429">
        <f>'2M - SGS'!G87</f>
        <v>8.5334999999999994E-2</v>
      </c>
      <c r="H87" s="429">
        <f>'2M - SGS'!H87</f>
        <v>8.1994999999999998E-2</v>
      </c>
      <c r="I87" s="429">
        <f>'2M - SGS'!I87</f>
        <v>8.4098999999999993E-2</v>
      </c>
      <c r="J87" s="429">
        <f>'2M - SGS'!J87</f>
        <v>8.4198999999999996E-2</v>
      </c>
      <c r="K87" s="429">
        <f>'2M - SGS'!K87</f>
        <v>8.2512000000000002E-2</v>
      </c>
      <c r="L87" s="429">
        <f>'2M - SGS'!L87</f>
        <v>8.5277000000000006E-2</v>
      </c>
      <c r="M87" s="429">
        <f>'2M - SGS'!M87</f>
        <v>8.2588999999999996E-2</v>
      </c>
      <c r="N87" s="429">
        <f>'2M - SGS'!N87</f>
        <v>8.5237999999999994E-2</v>
      </c>
      <c r="O87" s="429">
        <f>'2M - SGS'!O87</f>
        <v>8.5109000000000004E-2</v>
      </c>
      <c r="P87" s="429">
        <f>'2M - SGS'!P87</f>
        <v>7.7715000000000006E-2</v>
      </c>
      <c r="Q87" s="429">
        <f>'2M - SGS'!Q87</f>
        <v>8.6136000000000004E-2</v>
      </c>
      <c r="R87" s="429">
        <f>'2M - SGS'!R87</f>
        <v>7.9796000000000006E-2</v>
      </c>
      <c r="S87" s="429">
        <f>'2M - SGS'!S87</f>
        <v>8.5334999999999994E-2</v>
      </c>
      <c r="T87" s="429">
        <f>'2M - SGS'!T87</f>
        <v>8.1994999999999998E-2</v>
      </c>
      <c r="U87" s="429">
        <f>'2M - SGS'!U87</f>
        <v>8.4098999999999993E-2</v>
      </c>
      <c r="V87" s="429">
        <f>'2M - SGS'!V87</f>
        <v>8.4198999999999996E-2</v>
      </c>
      <c r="W87" s="429">
        <f>'2M - SGS'!W87</f>
        <v>8.2512000000000002E-2</v>
      </c>
      <c r="X87" s="429">
        <f>'2M - SGS'!X87</f>
        <v>8.5277000000000006E-2</v>
      </c>
      <c r="Y87" s="429">
        <f>'2M - SGS'!Y87</f>
        <v>8.2588999999999996E-2</v>
      </c>
      <c r="Z87" s="429">
        <f>'2M - SGS'!Z87</f>
        <v>8.5237999999999994E-2</v>
      </c>
      <c r="AA87" s="429">
        <f>'2M - SGS'!AA87</f>
        <v>8.5109000000000004E-2</v>
      </c>
      <c r="AB87" s="429">
        <f>'2M - SGS'!AB87</f>
        <v>7.7715000000000006E-2</v>
      </c>
      <c r="AC87" s="429">
        <f>'2M - SGS'!AC87</f>
        <v>8.6136000000000004E-2</v>
      </c>
      <c r="AD87" s="429">
        <f>'2M - SGS'!AD87</f>
        <v>7.9796000000000006E-2</v>
      </c>
      <c r="AE87" s="429">
        <f>'2M - SGS'!AE87</f>
        <v>8.5334999999999994E-2</v>
      </c>
      <c r="AF87" s="429">
        <f>'2M - SGS'!AF87</f>
        <v>8.1994999999999998E-2</v>
      </c>
      <c r="AG87" s="429">
        <f>'2M - SGS'!AG87</f>
        <v>8.4098999999999993E-2</v>
      </c>
      <c r="AH87" s="429">
        <f>'2M - SGS'!AH87</f>
        <v>8.4198999999999996E-2</v>
      </c>
      <c r="AI87" s="429">
        <f>'2M - SGS'!AI87</f>
        <v>8.2512000000000002E-2</v>
      </c>
      <c r="AJ87" s="429">
        <f>'2M - SGS'!AJ87</f>
        <v>8.5277000000000006E-2</v>
      </c>
      <c r="AK87" s="429">
        <f>'2M - SGS'!AK87</f>
        <v>8.2588999999999996E-2</v>
      </c>
      <c r="AL87" s="429">
        <f>'2M - SGS'!AL87</f>
        <v>8.5237999999999994E-2</v>
      </c>
      <c r="AM87" s="429">
        <f>'2M - SGS'!AM87</f>
        <v>8.5109000000000004E-2</v>
      </c>
      <c r="AN87" s="429">
        <f>'2M - SGS'!AN87</f>
        <v>7.7715000000000006E-2</v>
      </c>
      <c r="AO87" s="429">
        <f>'2M - SGS'!AO87</f>
        <v>8.6136000000000004E-2</v>
      </c>
      <c r="AP87" s="429">
        <f>'2M - SGS'!AP87</f>
        <v>7.9796000000000006E-2</v>
      </c>
      <c r="AQ87" s="429">
        <f>'2M - SGS'!AQ87</f>
        <v>8.5334999999999994E-2</v>
      </c>
      <c r="AR87" s="429">
        <f>'2M - SGS'!AR87</f>
        <v>8.1994999999999998E-2</v>
      </c>
      <c r="AS87" s="429">
        <f>'2M - SGS'!AS87</f>
        <v>8.4098999999999993E-2</v>
      </c>
      <c r="AT87" s="429">
        <f>'2M - SGS'!AT87</f>
        <v>8.4198999999999996E-2</v>
      </c>
      <c r="AU87" s="429">
        <f>'2M - SGS'!AU87</f>
        <v>8.2512000000000002E-2</v>
      </c>
      <c r="AV87" s="429">
        <f>'2M - SGS'!AV87</f>
        <v>8.5277000000000006E-2</v>
      </c>
      <c r="AW87" s="429">
        <f>'2M - SGS'!AW87</f>
        <v>8.2588999999999996E-2</v>
      </c>
      <c r="AX87" s="429">
        <f>'2M - SGS'!AX87</f>
        <v>8.5237999999999994E-2</v>
      </c>
      <c r="AY87" s="429">
        <f>'2M - SGS'!AY87</f>
        <v>8.5109000000000004E-2</v>
      </c>
      <c r="AZ87" s="429">
        <f>'2M - SGS'!AZ87</f>
        <v>7.7715000000000006E-2</v>
      </c>
      <c r="BA87" s="429">
        <f>'2M - SGS'!BA87</f>
        <v>8.6136000000000004E-2</v>
      </c>
      <c r="BB87" s="429">
        <f>'2M - SGS'!BB87</f>
        <v>7.9796000000000006E-2</v>
      </c>
      <c r="BC87" s="429">
        <f>'2M - SGS'!BC87</f>
        <v>8.5334999999999994E-2</v>
      </c>
      <c r="BD87" s="429">
        <f>'2M - SGS'!BD87</f>
        <v>8.1994999999999998E-2</v>
      </c>
      <c r="BE87" s="429">
        <f>'2M - SGS'!BE87</f>
        <v>8.4098999999999993E-2</v>
      </c>
      <c r="BF87" s="429">
        <f>'2M - SGS'!BF87</f>
        <v>8.4198999999999996E-2</v>
      </c>
      <c r="BG87" s="429">
        <f>'2M - SGS'!BG87</f>
        <v>8.2512000000000002E-2</v>
      </c>
      <c r="BH87" s="429">
        <f>'2M - SGS'!BH87</f>
        <v>8.5277000000000006E-2</v>
      </c>
      <c r="BI87" s="429">
        <f>'2M - SGS'!BI87</f>
        <v>8.2588999999999996E-2</v>
      </c>
      <c r="BJ87" s="429">
        <f>'2M - SGS'!BJ87</f>
        <v>8.5237999999999994E-2</v>
      </c>
      <c r="BK87" s="429">
        <f>'2M - SGS'!BK87</f>
        <v>8.5109000000000004E-2</v>
      </c>
      <c r="BL87" s="429">
        <f>'2M - SGS'!BL87</f>
        <v>7.7715000000000006E-2</v>
      </c>
      <c r="BM87" s="429">
        <f>'2M - SGS'!BM87</f>
        <v>8.6136000000000004E-2</v>
      </c>
      <c r="BN87" s="429">
        <f>'2M - SGS'!BN87</f>
        <v>7.9796000000000006E-2</v>
      </c>
      <c r="BO87" s="429">
        <f>'2M - SGS'!BO87</f>
        <v>8.5334999999999994E-2</v>
      </c>
      <c r="BP87" s="429">
        <f>'2M - SGS'!BP87</f>
        <v>8.1994999999999998E-2</v>
      </c>
      <c r="BQ87" s="429">
        <f>'2M - SGS'!BQ87</f>
        <v>8.4098999999999993E-2</v>
      </c>
      <c r="BR87" s="429">
        <f>'2M - SGS'!BR87</f>
        <v>8.4198999999999996E-2</v>
      </c>
      <c r="BS87" s="429">
        <f>'2M - SGS'!BS87</f>
        <v>8.2512000000000002E-2</v>
      </c>
      <c r="BT87" s="429">
        <f>'2M - SGS'!BT87</f>
        <v>8.5277000000000006E-2</v>
      </c>
      <c r="BU87" s="429">
        <f>'2M - SGS'!BU87</f>
        <v>8.2588999999999996E-2</v>
      </c>
      <c r="BV87" s="429">
        <f>'2M - SGS'!BV87</f>
        <v>8.5237999999999994E-2</v>
      </c>
      <c r="BW87" s="429">
        <f>'2M - SGS'!BW87</f>
        <v>8.5109000000000004E-2</v>
      </c>
      <c r="BX87" s="429">
        <f>'2M - SGS'!BX87</f>
        <v>7.7715000000000006E-2</v>
      </c>
      <c r="BY87" s="429">
        <f>'2M - SGS'!BY87</f>
        <v>8.6136000000000004E-2</v>
      </c>
      <c r="BZ87" s="429">
        <f>'2M - SGS'!BZ87</f>
        <v>7.9796000000000006E-2</v>
      </c>
      <c r="CA87" s="429">
        <f>'2M - SGS'!CA87</f>
        <v>8.5334999999999994E-2</v>
      </c>
      <c r="CB87" s="429">
        <f>'2M - SGS'!CB87</f>
        <v>8.1994999999999998E-2</v>
      </c>
      <c r="CC87" s="429">
        <f>'2M - SGS'!CC87</f>
        <v>8.4098999999999993E-2</v>
      </c>
      <c r="CD87" s="429">
        <f>'2M - SGS'!CD87</f>
        <v>8.4198999999999996E-2</v>
      </c>
      <c r="CE87" s="429">
        <f>'2M - SGS'!CE87</f>
        <v>8.2512000000000002E-2</v>
      </c>
      <c r="CF87" s="429">
        <f>'2M - SGS'!CF87</f>
        <v>8.5277000000000006E-2</v>
      </c>
      <c r="CG87" s="429">
        <f>'2M - SGS'!CG87</f>
        <v>8.2588999999999996E-2</v>
      </c>
      <c r="CH87" s="435">
        <f>'2M - SGS'!CH87</f>
        <v>8.5237999999999994E-2</v>
      </c>
      <c r="CJ87" s="427">
        <f t="shared" si="103"/>
        <v>1.0000000000000002</v>
      </c>
    </row>
    <row r="88" spans="1:88" s="110" customFormat="1" ht="15.75" x14ac:dyDescent="0.25">
      <c r="A88" s="643"/>
      <c r="B88" s="14" t="str">
        <f t="shared" si="102"/>
        <v>Process</v>
      </c>
      <c r="C88" s="429">
        <f>'2M - SGS'!C88</f>
        <v>8.5109000000000004E-2</v>
      </c>
      <c r="D88" s="429">
        <f>'2M - SGS'!D88</f>
        <v>7.7715000000000006E-2</v>
      </c>
      <c r="E88" s="429">
        <f>'2M - SGS'!E88</f>
        <v>8.6136000000000004E-2</v>
      </c>
      <c r="F88" s="429">
        <f>'2M - SGS'!F88</f>
        <v>7.9796000000000006E-2</v>
      </c>
      <c r="G88" s="429">
        <f>'2M - SGS'!G88</f>
        <v>8.5334999999999994E-2</v>
      </c>
      <c r="H88" s="429">
        <f>'2M - SGS'!H88</f>
        <v>8.1994999999999998E-2</v>
      </c>
      <c r="I88" s="429">
        <f>'2M - SGS'!I88</f>
        <v>8.4098999999999993E-2</v>
      </c>
      <c r="J88" s="429">
        <f>'2M - SGS'!J88</f>
        <v>8.4198999999999996E-2</v>
      </c>
      <c r="K88" s="429">
        <f>'2M - SGS'!K88</f>
        <v>8.2512000000000002E-2</v>
      </c>
      <c r="L88" s="429">
        <f>'2M - SGS'!L88</f>
        <v>8.5277000000000006E-2</v>
      </c>
      <c r="M88" s="429">
        <f>'2M - SGS'!M88</f>
        <v>8.2588999999999996E-2</v>
      </c>
      <c r="N88" s="429">
        <f>'2M - SGS'!N88</f>
        <v>8.5237999999999994E-2</v>
      </c>
      <c r="O88" s="429">
        <f>'2M - SGS'!O88</f>
        <v>8.5109000000000004E-2</v>
      </c>
      <c r="P88" s="429">
        <f>'2M - SGS'!P88</f>
        <v>7.7715000000000006E-2</v>
      </c>
      <c r="Q88" s="429">
        <f>'2M - SGS'!Q88</f>
        <v>8.6136000000000004E-2</v>
      </c>
      <c r="R88" s="429">
        <f>'2M - SGS'!R88</f>
        <v>7.9796000000000006E-2</v>
      </c>
      <c r="S88" s="429">
        <f>'2M - SGS'!S88</f>
        <v>8.5334999999999994E-2</v>
      </c>
      <c r="T88" s="429">
        <f>'2M - SGS'!T88</f>
        <v>8.1994999999999998E-2</v>
      </c>
      <c r="U88" s="429">
        <f>'2M - SGS'!U88</f>
        <v>8.4098999999999993E-2</v>
      </c>
      <c r="V88" s="429">
        <f>'2M - SGS'!V88</f>
        <v>8.4198999999999996E-2</v>
      </c>
      <c r="W88" s="429">
        <f>'2M - SGS'!W88</f>
        <v>8.2512000000000002E-2</v>
      </c>
      <c r="X88" s="429">
        <f>'2M - SGS'!X88</f>
        <v>8.5277000000000006E-2</v>
      </c>
      <c r="Y88" s="429">
        <f>'2M - SGS'!Y88</f>
        <v>8.2588999999999996E-2</v>
      </c>
      <c r="Z88" s="429">
        <f>'2M - SGS'!Z88</f>
        <v>8.5237999999999994E-2</v>
      </c>
      <c r="AA88" s="429">
        <f>'2M - SGS'!AA88</f>
        <v>8.5109000000000004E-2</v>
      </c>
      <c r="AB88" s="429">
        <f>'2M - SGS'!AB88</f>
        <v>7.7715000000000006E-2</v>
      </c>
      <c r="AC88" s="429">
        <f>'2M - SGS'!AC88</f>
        <v>8.6136000000000004E-2</v>
      </c>
      <c r="AD88" s="429">
        <f>'2M - SGS'!AD88</f>
        <v>7.9796000000000006E-2</v>
      </c>
      <c r="AE88" s="429">
        <f>'2M - SGS'!AE88</f>
        <v>8.5334999999999994E-2</v>
      </c>
      <c r="AF88" s="429">
        <f>'2M - SGS'!AF88</f>
        <v>8.1994999999999998E-2</v>
      </c>
      <c r="AG88" s="429">
        <f>'2M - SGS'!AG88</f>
        <v>8.4098999999999993E-2</v>
      </c>
      <c r="AH88" s="429">
        <f>'2M - SGS'!AH88</f>
        <v>8.4198999999999996E-2</v>
      </c>
      <c r="AI88" s="429">
        <f>'2M - SGS'!AI88</f>
        <v>8.2512000000000002E-2</v>
      </c>
      <c r="AJ88" s="429">
        <f>'2M - SGS'!AJ88</f>
        <v>8.5277000000000006E-2</v>
      </c>
      <c r="AK88" s="429">
        <f>'2M - SGS'!AK88</f>
        <v>8.2588999999999996E-2</v>
      </c>
      <c r="AL88" s="429">
        <f>'2M - SGS'!AL88</f>
        <v>8.5237999999999994E-2</v>
      </c>
      <c r="AM88" s="429">
        <f>'2M - SGS'!AM88</f>
        <v>8.5109000000000004E-2</v>
      </c>
      <c r="AN88" s="429">
        <f>'2M - SGS'!AN88</f>
        <v>7.7715000000000006E-2</v>
      </c>
      <c r="AO88" s="429">
        <f>'2M - SGS'!AO88</f>
        <v>8.6136000000000004E-2</v>
      </c>
      <c r="AP88" s="429">
        <f>'2M - SGS'!AP88</f>
        <v>7.9796000000000006E-2</v>
      </c>
      <c r="AQ88" s="429">
        <f>'2M - SGS'!AQ88</f>
        <v>8.5334999999999994E-2</v>
      </c>
      <c r="AR88" s="429">
        <f>'2M - SGS'!AR88</f>
        <v>8.1994999999999998E-2</v>
      </c>
      <c r="AS88" s="429">
        <f>'2M - SGS'!AS88</f>
        <v>8.4098999999999993E-2</v>
      </c>
      <c r="AT88" s="429">
        <f>'2M - SGS'!AT88</f>
        <v>8.4198999999999996E-2</v>
      </c>
      <c r="AU88" s="429">
        <f>'2M - SGS'!AU88</f>
        <v>8.2512000000000002E-2</v>
      </c>
      <c r="AV88" s="429">
        <f>'2M - SGS'!AV88</f>
        <v>8.5277000000000006E-2</v>
      </c>
      <c r="AW88" s="429">
        <f>'2M - SGS'!AW88</f>
        <v>8.2588999999999996E-2</v>
      </c>
      <c r="AX88" s="429">
        <f>'2M - SGS'!AX88</f>
        <v>8.5237999999999994E-2</v>
      </c>
      <c r="AY88" s="429">
        <f>'2M - SGS'!AY88</f>
        <v>8.5109000000000004E-2</v>
      </c>
      <c r="AZ88" s="429">
        <f>'2M - SGS'!AZ88</f>
        <v>7.7715000000000006E-2</v>
      </c>
      <c r="BA88" s="429">
        <f>'2M - SGS'!BA88</f>
        <v>8.6136000000000004E-2</v>
      </c>
      <c r="BB88" s="429">
        <f>'2M - SGS'!BB88</f>
        <v>7.9796000000000006E-2</v>
      </c>
      <c r="BC88" s="429">
        <f>'2M - SGS'!BC88</f>
        <v>8.5334999999999994E-2</v>
      </c>
      <c r="BD88" s="429">
        <f>'2M - SGS'!BD88</f>
        <v>8.1994999999999998E-2</v>
      </c>
      <c r="BE88" s="429">
        <f>'2M - SGS'!BE88</f>
        <v>8.4098999999999993E-2</v>
      </c>
      <c r="BF88" s="429">
        <f>'2M - SGS'!BF88</f>
        <v>8.4198999999999996E-2</v>
      </c>
      <c r="BG88" s="429">
        <f>'2M - SGS'!BG88</f>
        <v>8.2512000000000002E-2</v>
      </c>
      <c r="BH88" s="429">
        <f>'2M - SGS'!BH88</f>
        <v>8.5277000000000006E-2</v>
      </c>
      <c r="BI88" s="429">
        <f>'2M - SGS'!BI88</f>
        <v>8.2588999999999996E-2</v>
      </c>
      <c r="BJ88" s="429">
        <f>'2M - SGS'!BJ88</f>
        <v>8.5237999999999994E-2</v>
      </c>
      <c r="BK88" s="429">
        <f>'2M - SGS'!BK88</f>
        <v>8.5109000000000004E-2</v>
      </c>
      <c r="BL88" s="429">
        <f>'2M - SGS'!BL88</f>
        <v>7.7715000000000006E-2</v>
      </c>
      <c r="BM88" s="429">
        <f>'2M - SGS'!BM88</f>
        <v>8.6136000000000004E-2</v>
      </c>
      <c r="BN88" s="429">
        <f>'2M - SGS'!BN88</f>
        <v>7.9796000000000006E-2</v>
      </c>
      <c r="BO88" s="429">
        <f>'2M - SGS'!BO88</f>
        <v>8.5334999999999994E-2</v>
      </c>
      <c r="BP88" s="429">
        <f>'2M - SGS'!BP88</f>
        <v>8.1994999999999998E-2</v>
      </c>
      <c r="BQ88" s="429">
        <f>'2M - SGS'!BQ88</f>
        <v>8.4098999999999993E-2</v>
      </c>
      <c r="BR88" s="429">
        <f>'2M - SGS'!BR88</f>
        <v>8.4198999999999996E-2</v>
      </c>
      <c r="BS88" s="429">
        <f>'2M - SGS'!BS88</f>
        <v>8.2512000000000002E-2</v>
      </c>
      <c r="BT88" s="429">
        <f>'2M - SGS'!BT88</f>
        <v>8.5277000000000006E-2</v>
      </c>
      <c r="BU88" s="429">
        <f>'2M - SGS'!BU88</f>
        <v>8.2588999999999996E-2</v>
      </c>
      <c r="BV88" s="429">
        <f>'2M - SGS'!BV88</f>
        <v>8.5237999999999994E-2</v>
      </c>
      <c r="BW88" s="429">
        <f>'2M - SGS'!BW88</f>
        <v>8.5109000000000004E-2</v>
      </c>
      <c r="BX88" s="429">
        <f>'2M - SGS'!BX88</f>
        <v>7.7715000000000006E-2</v>
      </c>
      <c r="BY88" s="429">
        <f>'2M - SGS'!BY88</f>
        <v>8.6136000000000004E-2</v>
      </c>
      <c r="BZ88" s="429">
        <f>'2M - SGS'!BZ88</f>
        <v>7.9796000000000006E-2</v>
      </c>
      <c r="CA88" s="429">
        <f>'2M - SGS'!CA88</f>
        <v>8.5334999999999994E-2</v>
      </c>
      <c r="CB88" s="429">
        <f>'2M - SGS'!CB88</f>
        <v>8.1994999999999998E-2</v>
      </c>
      <c r="CC88" s="429">
        <f>'2M - SGS'!CC88</f>
        <v>8.4098999999999993E-2</v>
      </c>
      <c r="CD88" s="429">
        <f>'2M - SGS'!CD88</f>
        <v>8.4198999999999996E-2</v>
      </c>
      <c r="CE88" s="429">
        <f>'2M - SGS'!CE88</f>
        <v>8.2512000000000002E-2</v>
      </c>
      <c r="CF88" s="429">
        <f>'2M - SGS'!CF88</f>
        <v>8.5277000000000006E-2</v>
      </c>
      <c r="CG88" s="429">
        <f>'2M - SGS'!CG88</f>
        <v>8.2588999999999996E-2</v>
      </c>
      <c r="CH88" s="435">
        <f>'2M - SGS'!CH88</f>
        <v>8.5237999999999994E-2</v>
      </c>
      <c r="CJ88" s="427">
        <f t="shared" si="103"/>
        <v>1.0000000000000002</v>
      </c>
    </row>
    <row r="89" spans="1:88" s="110" customFormat="1" ht="15.75" x14ac:dyDescent="0.25">
      <c r="A89" s="643"/>
      <c r="B89" s="14" t="str">
        <f t="shared" si="102"/>
        <v>Refrigeration</v>
      </c>
      <c r="C89" s="429">
        <f>'2M - SGS'!C89</f>
        <v>8.3486000000000005E-2</v>
      </c>
      <c r="D89" s="429">
        <f>'2M - SGS'!D89</f>
        <v>7.6158000000000003E-2</v>
      </c>
      <c r="E89" s="429">
        <f>'2M - SGS'!E89</f>
        <v>8.3346000000000003E-2</v>
      </c>
      <c r="F89" s="429">
        <f>'2M - SGS'!F89</f>
        <v>8.0782999999999994E-2</v>
      </c>
      <c r="G89" s="429">
        <f>'2M - SGS'!G89</f>
        <v>8.5133E-2</v>
      </c>
      <c r="H89" s="429">
        <f>'2M - SGS'!H89</f>
        <v>8.4294999999999995E-2</v>
      </c>
      <c r="I89" s="429">
        <f>'2M - SGS'!I89</f>
        <v>8.7456999999999993E-2</v>
      </c>
      <c r="J89" s="429">
        <f>'2M - SGS'!J89</f>
        <v>8.7230000000000002E-2</v>
      </c>
      <c r="K89" s="429">
        <f>'2M - SGS'!K89</f>
        <v>8.3319000000000004E-2</v>
      </c>
      <c r="L89" s="429">
        <f>'2M - SGS'!L89</f>
        <v>8.4562999999999999E-2</v>
      </c>
      <c r="M89" s="429">
        <f>'2M - SGS'!M89</f>
        <v>8.1112000000000004E-2</v>
      </c>
      <c r="N89" s="429">
        <f>'2M - SGS'!N89</f>
        <v>8.3117999999999997E-2</v>
      </c>
      <c r="O89" s="429">
        <f>'2M - SGS'!O89</f>
        <v>8.3486000000000005E-2</v>
      </c>
      <c r="P89" s="429">
        <f>'2M - SGS'!P89</f>
        <v>7.6158000000000003E-2</v>
      </c>
      <c r="Q89" s="429">
        <f>'2M - SGS'!Q89</f>
        <v>8.3346000000000003E-2</v>
      </c>
      <c r="R89" s="429">
        <f>'2M - SGS'!R89</f>
        <v>8.0782999999999994E-2</v>
      </c>
      <c r="S89" s="429">
        <f>'2M - SGS'!S89</f>
        <v>8.5133E-2</v>
      </c>
      <c r="T89" s="429">
        <f>'2M - SGS'!T89</f>
        <v>8.4294999999999995E-2</v>
      </c>
      <c r="U89" s="429">
        <f>'2M - SGS'!U89</f>
        <v>8.7456999999999993E-2</v>
      </c>
      <c r="V89" s="429">
        <f>'2M - SGS'!V89</f>
        <v>8.7230000000000002E-2</v>
      </c>
      <c r="W89" s="429">
        <f>'2M - SGS'!W89</f>
        <v>8.3319000000000004E-2</v>
      </c>
      <c r="X89" s="429">
        <f>'2M - SGS'!X89</f>
        <v>8.4562999999999999E-2</v>
      </c>
      <c r="Y89" s="429">
        <f>'2M - SGS'!Y89</f>
        <v>8.1112000000000004E-2</v>
      </c>
      <c r="Z89" s="429">
        <f>'2M - SGS'!Z89</f>
        <v>8.3117999999999997E-2</v>
      </c>
      <c r="AA89" s="429">
        <f>'2M - SGS'!AA89</f>
        <v>8.3486000000000005E-2</v>
      </c>
      <c r="AB89" s="429">
        <f>'2M - SGS'!AB89</f>
        <v>7.6158000000000003E-2</v>
      </c>
      <c r="AC89" s="429">
        <f>'2M - SGS'!AC89</f>
        <v>8.3346000000000003E-2</v>
      </c>
      <c r="AD89" s="429">
        <f>'2M - SGS'!AD89</f>
        <v>8.0782999999999994E-2</v>
      </c>
      <c r="AE89" s="429">
        <f>'2M - SGS'!AE89</f>
        <v>8.5133E-2</v>
      </c>
      <c r="AF89" s="429">
        <f>'2M - SGS'!AF89</f>
        <v>8.4294999999999995E-2</v>
      </c>
      <c r="AG89" s="429">
        <f>'2M - SGS'!AG89</f>
        <v>8.7456999999999993E-2</v>
      </c>
      <c r="AH89" s="429">
        <f>'2M - SGS'!AH89</f>
        <v>8.7230000000000002E-2</v>
      </c>
      <c r="AI89" s="429">
        <f>'2M - SGS'!AI89</f>
        <v>8.3319000000000004E-2</v>
      </c>
      <c r="AJ89" s="429">
        <f>'2M - SGS'!AJ89</f>
        <v>8.4562999999999999E-2</v>
      </c>
      <c r="AK89" s="429">
        <f>'2M - SGS'!AK89</f>
        <v>8.1112000000000004E-2</v>
      </c>
      <c r="AL89" s="429">
        <f>'2M - SGS'!AL89</f>
        <v>8.3117999999999997E-2</v>
      </c>
      <c r="AM89" s="429">
        <f>'2M - SGS'!AM89</f>
        <v>8.3486000000000005E-2</v>
      </c>
      <c r="AN89" s="429">
        <f>'2M - SGS'!AN89</f>
        <v>7.6158000000000003E-2</v>
      </c>
      <c r="AO89" s="429">
        <f>'2M - SGS'!AO89</f>
        <v>8.3346000000000003E-2</v>
      </c>
      <c r="AP89" s="429">
        <f>'2M - SGS'!AP89</f>
        <v>8.0782999999999994E-2</v>
      </c>
      <c r="AQ89" s="429">
        <f>'2M - SGS'!AQ89</f>
        <v>8.5133E-2</v>
      </c>
      <c r="AR89" s="429">
        <f>'2M - SGS'!AR89</f>
        <v>8.4294999999999995E-2</v>
      </c>
      <c r="AS89" s="429">
        <f>'2M - SGS'!AS89</f>
        <v>8.7456999999999993E-2</v>
      </c>
      <c r="AT89" s="429">
        <f>'2M - SGS'!AT89</f>
        <v>8.7230000000000002E-2</v>
      </c>
      <c r="AU89" s="429">
        <f>'2M - SGS'!AU89</f>
        <v>8.3319000000000004E-2</v>
      </c>
      <c r="AV89" s="429">
        <f>'2M - SGS'!AV89</f>
        <v>8.4562999999999999E-2</v>
      </c>
      <c r="AW89" s="429">
        <f>'2M - SGS'!AW89</f>
        <v>8.1112000000000004E-2</v>
      </c>
      <c r="AX89" s="429">
        <f>'2M - SGS'!AX89</f>
        <v>8.3117999999999997E-2</v>
      </c>
      <c r="AY89" s="429">
        <f>'2M - SGS'!AY89</f>
        <v>8.3486000000000005E-2</v>
      </c>
      <c r="AZ89" s="429">
        <f>'2M - SGS'!AZ89</f>
        <v>7.6158000000000003E-2</v>
      </c>
      <c r="BA89" s="429">
        <f>'2M - SGS'!BA89</f>
        <v>8.3346000000000003E-2</v>
      </c>
      <c r="BB89" s="429">
        <f>'2M - SGS'!BB89</f>
        <v>8.0782999999999994E-2</v>
      </c>
      <c r="BC89" s="429">
        <f>'2M - SGS'!BC89</f>
        <v>8.5133E-2</v>
      </c>
      <c r="BD89" s="429">
        <f>'2M - SGS'!BD89</f>
        <v>8.4294999999999995E-2</v>
      </c>
      <c r="BE89" s="429">
        <f>'2M - SGS'!BE89</f>
        <v>8.7456999999999993E-2</v>
      </c>
      <c r="BF89" s="429">
        <f>'2M - SGS'!BF89</f>
        <v>8.7230000000000002E-2</v>
      </c>
      <c r="BG89" s="429">
        <f>'2M - SGS'!BG89</f>
        <v>8.3319000000000004E-2</v>
      </c>
      <c r="BH89" s="429">
        <f>'2M - SGS'!BH89</f>
        <v>8.4562999999999999E-2</v>
      </c>
      <c r="BI89" s="429">
        <f>'2M - SGS'!BI89</f>
        <v>8.1112000000000004E-2</v>
      </c>
      <c r="BJ89" s="429">
        <f>'2M - SGS'!BJ89</f>
        <v>8.3117999999999997E-2</v>
      </c>
      <c r="BK89" s="429">
        <f>'2M - SGS'!BK89</f>
        <v>8.3486000000000005E-2</v>
      </c>
      <c r="BL89" s="429">
        <f>'2M - SGS'!BL89</f>
        <v>7.6158000000000003E-2</v>
      </c>
      <c r="BM89" s="429">
        <f>'2M - SGS'!BM89</f>
        <v>8.3346000000000003E-2</v>
      </c>
      <c r="BN89" s="429">
        <f>'2M - SGS'!BN89</f>
        <v>8.0782999999999994E-2</v>
      </c>
      <c r="BO89" s="429">
        <f>'2M - SGS'!BO89</f>
        <v>8.5133E-2</v>
      </c>
      <c r="BP89" s="429">
        <f>'2M - SGS'!BP89</f>
        <v>8.4294999999999995E-2</v>
      </c>
      <c r="BQ89" s="429">
        <f>'2M - SGS'!BQ89</f>
        <v>8.7456999999999993E-2</v>
      </c>
      <c r="BR89" s="429">
        <f>'2M - SGS'!BR89</f>
        <v>8.7230000000000002E-2</v>
      </c>
      <c r="BS89" s="429">
        <f>'2M - SGS'!BS89</f>
        <v>8.3319000000000004E-2</v>
      </c>
      <c r="BT89" s="429">
        <f>'2M - SGS'!BT89</f>
        <v>8.4562999999999999E-2</v>
      </c>
      <c r="BU89" s="429">
        <f>'2M - SGS'!BU89</f>
        <v>8.1112000000000004E-2</v>
      </c>
      <c r="BV89" s="429">
        <f>'2M - SGS'!BV89</f>
        <v>8.3117999999999997E-2</v>
      </c>
      <c r="BW89" s="429">
        <f>'2M - SGS'!BW89</f>
        <v>8.3486000000000005E-2</v>
      </c>
      <c r="BX89" s="429">
        <f>'2M - SGS'!BX89</f>
        <v>7.6158000000000003E-2</v>
      </c>
      <c r="BY89" s="429">
        <f>'2M - SGS'!BY89</f>
        <v>8.3346000000000003E-2</v>
      </c>
      <c r="BZ89" s="429">
        <f>'2M - SGS'!BZ89</f>
        <v>8.0782999999999994E-2</v>
      </c>
      <c r="CA89" s="429">
        <f>'2M - SGS'!CA89</f>
        <v>8.5133E-2</v>
      </c>
      <c r="CB89" s="429">
        <f>'2M - SGS'!CB89</f>
        <v>8.4294999999999995E-2</v>
      </c>
      <c r="CC89" s="429">
        <f>'2M - SGS'!CC89</f>
        <v>8.7456999999999993E-2</v>
      </c>
      <c r="CD89" s="429">
        <f>'2M - SGS'!CD89</f>
        <v>8.7230000000000002E-2</v>
      </c>
      <c r="CE89" s="429">
        <f>'2M - SGS'!CE89</f>
        <v>8.3319000000000004E-2</v>
      </c>
      <c r="CF89" s="429">
        <f>'2M - SGS'!CF89</f>
        <v>8.4562999999999999E-2</v>
      </c>
      <c r="CG89" s="429">
        <f>'2M - SGS'!CG89</f>
        <v>8.1112000000000004E-2</v>
      </c>
      <c r="CH89" s="435">
        <f>'2M - SGS'!CH89</f>
        <v>8.3117999999999997E-2</v>
      </c>
      <c r="CJ89" s="427">
        <f t="shared" si="103"/>
        <v>1</v>
      </c>
    </row>
    <row r="90" spans="1:88" s="110" customFormat="1" ht="16.5" thickBot="1" x14ac:dyDescent="0.3">
      <c r="A90" s="644"/>
      <c r="B90" s="15" t="str">
        <f t="shared" si="102"/>
        <v>Water Heating</v>
      </c>
      <c r="C90" s="436">
        <f>'2M - SGS'!C90</f>
        <v>0.108255</v>
      </c>
      <c r="D90" s="436">
        <f>'2M - SGS'!D90</f>
        <v>9.1078000000000006E-2</v>
      </c>
      <c r="E90" s="436">
        <f>'2M - SGS'!E90</f>
        <v>8.5239999999999996E-2</v>
      </c>
      <c r="F90" s="436">
        <f>'2M - SGS'!F90</f>
        <v>7.2980000000000003E-2</v>
      </c>
      <c r="G90" s="436">
        <f>'2M - SGS'!G90</f>
        <v>7.9849000000000003E-2</v>
      </c>
      <c r="H90" s="436">
        <f>'2M - SGS'!H90</f>
        <v>7.2720999999999994E-2</v>
      </c>
      <c r="I90" s="436">
        <f>'2M - SGS'!I90</f>
        <v>7.4929999999999997E-2</v>
      </c>
      <c r="J90" s="436">
        <f>'2M - SGS'!J90</f>
        <v>7.5861999999999999E-2</v>
      </c>
      <c r="K90" s="436">
        <f>'2M - SGS'!K90</f>
        <v>7.5733999999999996E-2</v>
      </c>
      <c r="L90" s="436">
        <f>'2M - SGS'!L90</f>
        <v>8.2808000000000007E-2</v>
      </c>
      <c r="M90" s="436">
        <f>'2M - SGS'!M90</f>
        <v>8.6345000000000005E-2</v>
      </c>
      <c r="N90" s="436">
        <f>'2M - SGS'!N90</f>
        <v>9.4198000000000004E-2</v>
      </c>
      <c r="O90" s="436">
        <f>'2M - SGS'!O90</f>
        <v>0.108255</v>
      </c>
      <c r="P90" s="436">
        <f>'2M - SGS'!P90</f>
        <v>9.1078000000000006E-2</v>
      </c>
      <c r="Q90" s="436">
        <f>'2M - SGS'!Q90</f>
        <v>8.5239999999999996E-2</v>
      </c>
      <c r="R90" s="436">
        <f>'2M - SGS'!R90</f>
        <v>7.2980000000000003E-2</v>
      </c>
      <c r="S90" s="436">
        <f>'2M - SGS'!S90</f>
        <v>7.9849000000000003E-2</v>
      </c>
      <c r="T90" s="436">
        <f>'2M - SGS'!T90</f>
        <v>7.2720999999999994E-2</v>
      </c>
      <c r="U90" s="436">
        <f>'2M - SGS'!U90</f>
        <v>7.4929999999999997E-2</v>
      </c>
      <c r="V90" s="436">
        <f>'2M - SGS'!V90</f>
        <v>7.5861999999999999E-2</v>
      </c>
      <c r="W90" s="436">
        <f>'2M - SGS'!W90</f>
        <v>7.5733999999999996E-2</v>
      </c>
      <c r="X90" s="436">
        <f>'2M - SGS'!X90</f>
        <v>8.2808000000000007E-2</v>
      </c>
      <c r="Y90" s="436">
        <f>'2M - SGS'!Y90</f>
        <v>8.6345000000000005E-2</v>
      </c>
      <c r="Z90" s="436">
        <f>'2M - SGS'!Z90</f>
        <v>9.4198000000000004E-2</v>
      </c>
      <c r="AA90" s="436">
        <f>'2M - SGS'!AA90</f>
        <v>0.108255</v>
      </c>
      <c r="AB90" s="436">
        <f>'2M - SGS'!AB90</f>
        <v>9.1078000000000006E-2</v>
      </c>
      <c r="AC90" s="436">
        <f>'2M - SGS'!AC90</f>
        <v>8.5239999999999996E-2</v>
      </c>
      <c r="AD90" s="436">
        <f>'2M - SGS'!AD90</f>
        <v>7.2980000000000003E-2</v>
      </c>
      <c r="AE90" s="436">
        <f>'2M - SGS'!AE90</f>
        <v>7.9849000000000003E-2</v>
      </c>
      <c r="AF90" s="436">
        <f>'2M - SGS'!AF90</f>
        <v>7.2720999999999994E-2</v>
      </c>
      <c r="AG90" s="436">
        <f>'2M - SGS'!AG90</f>
        <v>7.4929999999999997E-2</v>
      </c>
      <c r="AH90" s="436">
        <f>'2M - SGS'!AH90</f>
        <v>7.5861999999999999E-2</v>
      </c>
      <c r="AI90" s="436">
        <f>'2M - SGS'!AI90</f>
        <v>7.5733999999999996E-2</v>
      </c>
      <c r="AJ90" s="436">
        <f>'2M - SGS'!AJ90</f>
        <v>8.2808000000000007E-2</v>
      </c>
      <c r="AK90" s="436">
        <f>'2M - SGS'!AK90</f>
        <v>8.6345000000000005E-2</v>
      </c>
      <c r="AL90" s="436">
        <f>'2M - SGS'!AL90</f>
        <v>9.4198000000000004E-2</v>
      </c>
      <c r="AM90" s="436">
        <f>'2M - SGS'!AM90</f>
        <v>0.108255</v>
      </c>
      <c r="AN90" s="436">
        <f>'2M - SGS'!AN90</f>
        <v>9.1078000000000006E-2</v>
      </c>
      <c r="AO90" s="436">
        <f>'2M - SGS'!AO90</f>
        <v>8.5239999999999996E-2</v>
      </c>
      <c r="AP90" s="436">
        <f>'2M - SGS'!AP90</f>
        <v>7.2980000000000003E-2</v>
      </c>
      <c r="AQ90" s="436">
        <f>'2M - SGS'!AQ90</f>
        <v>7.9849000000000003E-2</v>
      </c>
      <c r="AR90" s="436">
        <f>'2M - SGS'!AR90</f>
        <v>7.2720999999999994E-2</v>
      </c>
      <c r="AS90" s="436">
        <f>'2M - SGS'!AS90</f>
        <v>7.4929999999999997E-2</v>
      </c>
      <c r="AT90" s="436">
        <f>'2M - SGS'!AT90</f>
        <v>7.5861999999999999E-2</v>
      </c>
      <c r="AU90" s="436">
        <f>'2M - SGS'!AU90</f>
        <v>7.5733999999999996E-2</v>
      </c>
      <c r="AV90" s="436">
        <f>'2M - SGS'!AV90</f>
        <v>8.2808000000000007E-2</v>
      </c>
      <c r="AW90" s="436">
        <f>'2M - SGS'!AW90</f>
        <v>8.6345000000000005E-2</v>
      </c>
      <c r="AX90" s="436">
        <f>'2M - SGS'!AX90</f>
        <v>9.4198000000000004E-2</v>
      </c>
      <c r="AY90" s="436">
        <f>'2M - SGS'!AY90</f>
        <v>0.108255</v>
      </c>
      <c r="AZ90" s="436">
        <f>'2M - SGS'!AZ90</f>
        <v>9.1078000000000006E-2</v>
      </c>
      <c r="BA90" s="436">
        <f>'2M - SGS'!BA90</f>
        <v>8.5239999999999996E-2</v>
      </c>
      <c r="BB90" s="436">
        <f>'2M - SGS'!BB90</f>
        <v>7.2980000000000003E-2</v>
      </c>
      <c r="BC90" s="436">
        <f>'2M - SGS'!BC90</f>
        <v>7.9849000000000003E-2</v>
      </c>
      <c r="BD90" s="436">
        <f>'2M - SGS'!BD90</f>
        <v>7.2720999999999994E-2</v>
      </c>
      <c r="BE90" s="436">
        <f>'2M - SGS'!BE90</f>
        <v>7.4929999999999997E-2</v>
      </c>
      <c r="BF90" s="436">
        <f>'2M - SGS'!BF90</f>
        <v>7.5861999999999999E-2</v>
      </c>
      <c r="BG90" s="436">
        <f>'2M - SGS'!BG90</f>
        <v>7.5733999999999996E-2</v>
      </c>
      <c r="BH90" s="436">
        <f>'2M - SGS'!BH90</f>
        <v>8.2808000000000007E-2</v>
      </c>
      <c r="BI90" s="436">
        <f>'2M - SGS'!BI90</f>
        <v>8.6345000000000005E-2</v>
      </c>
      <c r="BJ90" s="436">
        <f>'2M - SGS'!BJ90</f>
        <v>9.4198000000000004E-2</v>
      </c>
      <c r="BK90" s="436">
        <f>'2M - SGS'!BK90</f>
        <v>0.108255</v>
      </c>
      <c r="BL90" s="436">
        <f>'2M - SGS'!BL90</f>
        <v>9.1078000000000006E-2</v>
      </c>
      <c r="BM90" s="436">
        <f>'2M - SGS'!BM90</f>
        <v>8.5239999999999996E-2</v>
      </c>
      <c r="BN90" s="436">
        <f>'2M - SGS'!BN90</f>
        <v>7.2980000000000003E-2</v>
      </c>
      <c r="BO90" s="436">
        <f>'2M - SGS'!BO90</f>
        <v>7.9849000000000003E-2</v>
      </c>
      <c r="BP90" s="436">
        <f>'2M - SGS'!BP90</f>
        <v>7.2720999999999994E-2</v>
      </c>
      <c r="BQ90" s="436">
        <f>'2M - SGS'!BQ90</f>
        <v>7.4929999999999997E-2</v>
      </c>
      <c r="BR90" s="436">
        <f>'2M - SGS'!BR90</f>
        <v>7.5861999999999999E-2</v>
      </c>
      <c r="BS90" s="436">
        <f>'2M - SGS'!BS90</f>
        <v>7.5733999999999996E-2</v>
      </c>
      <c r="BT90" s="436">
        <f>'2M - SGS'!BT90</f>
        <v>8.2808000000000007E-2</v>
      </c>
      <c r="BU90" s="436">
        <f>'2M - SGS'!BU90</f>
        <v>8.6345000000000005E-2</v>
      </c>
      <c r="BV90" s="436">
        <f>'2M - SGS'!BV90</f>
        <v>9.4198000000000004E-2</v>
      </c>
      <c r="BW90" s="436">
        <f>'2M - SGS'!BW90</f>
        <v>0.108255</v>
      </c>
      <c r="BX90" s="436">
        <f>'2M - SGS'!BX90</f>
        <v>9.1078000000000006E-2</v>
      </c>
      <c r="BY90" s="436">
        <f>'2M - SGS'!BY90</f>
        <v>8.5239999999999996E-2</v>
      </c>
      <c r="BZ90" s="436">
        <f>'2M - SGS'!BZ90</f>
        <v>7.2980000000000003E-2</v>
      </c>
      <c r="CA90" s="436">
        <f>'2M - SGS'!CA90</f>
        <v>7.9849000000000003E-2</v>
      </c>
      <c r="CB90" s="436">
        <f>'2M - SGS'!CB90</f>
        <v>7.2720999999999994E-2</v>
      </c>
      <c r="CC90" s="436">
        <f>'2M - SGS'!CC90</f>
        <v>7.4929999999999997E-2</v>
      </c>
      <c r="CD90" s="436">
        <f>'2M - SGS'!CD90</f>
        <v>7.5861999999999999E-2</v>
      </c>
      <c r="CE90" s="436">
        <f>'2M - SGS'!CE90</f>
        <v>7.5733999999999996E-2</v>
      </c>
      <c r="CF90" s="436">
        <f>'2M - SGS'!CF90</f>
        <v>8.2808000000000007E-2</v>
      </c>
      <c r="CG90" s="436">
        <f>'2M - SGS'!CG90</f>
        <v>8.6345000000000005E-2</v>
      </c>
      <c r="CH90" s="437">
        <f>'2M - SGS'!CH90</f>
        <v>9.4198000000000004E-2</v>
      </c>
      <c r="CJ90" s="427">
        <f t="shared" si="103"/>
        <v>1</v>
      </c>
    </row>
    <row r="91" spans="1:88" s="110" customFormat="1" ht="15.75" thickBot="1" x14ac:dyDescent="0.3">
      <c r="CJ91" s="110" t="s">
        <v>235</v>
      </c>
    </row>
    <row r="92" spans="1:88" s="110" customFormat="1" ht="15" customHeight="1" thickBot="1" x14ac:dyDescent="0.3">
      <c r="A92" s="632" t="s">
        <v>28</v>
      </c>
      <c r="B92" s="457" t="s">
        <v>33</v>
      </c>
      <c r="C92" s="162">
        <f>C$4</f>
        <v>45292</v>
      </c>
      <c r="D92" s="162">
        <f t="shared" ref="D92:BO92" si="104">D$4</f>
        <v>45323</v>
      </c>
      <c r="E92" s="162">
        <f t="shared" si="104"/>
        <v>45352</v>
      </c>
      <c r="F92" s="162">
        <f t="shared" si="104"/>
        <v>45383</v>
      </c>
      <c r="G92" s="162">
        <f t="shared" si="104"/>
        <v>45413</v>
      </c>
      <c r="H92" s="162">
        <f t="shared" si="104"/>
        <v>45444</v>
      </c>
      <c r="I92" s="162">
        <f t="shared" si="104"/>
        <v>45474</v>
      </c>
      <c r="J92" s="162">
        <f t="shared" si="104"/>
        <v>45505</v>
      </c>
      <c r="K92" s="162">
        <f t="shared" si="104"/>
        <v>45536</v>
      </c>
      <c r="L92" s="162">
        <f t="shared" si="104"/>
        <v>45566</v>
      </c>
      <c r="M92" s="162">
        <f t="shared" si="104"/>
        <v>45597</v>
      </c>
      <c r="N92" s="162">
        <f t="shared" si="104"/>
        <v>45627</v>
      </c>
      <c r="O92" s="162">
        <f t="shared" si="104"/>
        <v>45658</v>
      </c>
      <c r="P92" s="162">
        <f t="shared" si="104"/>
        <v>45689</v>
      </c>
      <c r="Q92" s="162">
        <f t="shared" si="104"/>
        <v>45717</v>
      </c>
      <c r="R92" s="162">
        <f t="shared" si="104"/>
        <v>45748</v>
      </c>
      <c r="S92" s="162">
        <f t="shared" si="104"/>
        <v>45778</v>
      </c>
      <c r="T92" s="162">
        <f t="shared" si="104"/>
        <v>45809</v>
      </c>
      <c r="U92" s="162">
        <f t="shared" si="104"/>
        <v>45839</v>
      </c>
      <c r="V92" s="162">
        <f t="shared" si="104"/>
        <v>45870</v>
      </c>
      <c r="W92" s="162">
        <f t="shared" si="104"/>
        <v>45901</v>
      </c>
      <c r="X92" s="162">
        <f t="shared" si="104"/>
        <v>45931</v>
      </c>
      <c r="Y92" s="162">
        <f t="shared" si="104"/>
        <v>45962</v>
      </c>
      <c r="Z92" s="162">
        <f t="shared" si="104"/>
        <v>45992</v>
      </c>
      <c r="AA92" s="162">
        <f t="shared" si="104"/>
        <v>46023</v>
      </c>
      <c r="AB92" s="162">
        <f t="shared" si="104"/>
        <v>46054</v>
      </c>
      <c r="AC92" s="162">
        <f t="shared" si="104"/>
        <v>46082</v>
      </c>
      <c r="AD92" s="162">
        <f t="shared" si="104"/>
        <v>46113</v>
      </c>
      <c r="AE92" s="162">
        <f t="shared" si="104"/>
        <v>46143</v>
      </c>
      <c r="AF92" s="162">
        <f t="shared" si="104"/>
        <v>46174</v>
      </c>
      <c r="AG92" s="162">
        <f t="shared" si="104"/>
        <v>46204</v>
      </c>
      <c r="AH92" s="162">
        <f t="shared" si="104"/>
        <v>46235</v>
      </c>
      <c r="AI92" s="162">
        <f t="shared" si="104"/>
        <v>46266</v>
      </c>
      <c r="AJ92" s="162">
        <f t="shared" si="104"/>
        <v>46296</v>
      </c>
      <c r="AK92" s="162">
        <f t="shared" si="104"/>
        <v>46327</v>
      </c>
      <c r="AL92" s="162">
        <f t="shared" si="104"/>
        <v>46357</v>
      </c>
      <c r="AM92" s="162">
        <f t="shared" si="104"/>
        <v>46388</v>
      </c>
      <c r="AN92" s="162">
        <f t="shared" si="104"/>
        <v>46419</v>
      </c>
      <c r="AO92" s="162">
        <f t="shared" si="104"/>
        <v>46447</v>
      </c>
      <c r="AP92" s="162">
        <f t="shared" si="104"/>
        <v>46478</v>
      </c>
      <c r="AQ92" s="162">
        <f t="shared" si="104"/>
        <v>46508</v>
      </c>
      <c r="AR92" s="162">
        <f t="shared" si="104"/>
        <v>46539</v>
      </c>
      <c r="AS92" s="162">
        <f t="shared" si="104"/>
        <v>46569</v>
      </c>
      <c r="AT92" s="162">
        <f t="shared" si="104"/>
        <v>46600</v>
      </c>
      <c r="AU92" s="162">
        <f t="shared" si="104"/>
        <v>46631</v>
      </c>
      <c r="AV92" s="162">
        <f t="shared" si="104"/>
        <v>46661</v>
      </c>
      <c r="AW92" s="162">
        <f t="shared" si="104"/>
        <v>46692</v>
      </c>
      <c r="AX92" s="162">
        <f t="shared" si="104"/>
        <v>46722</v>
      </c>
      <c r="AY92" s="162">
        <f t="shared" si="104"/>
        <v>46753</v>
      </c>
      <c r="AZ92" s="162">
        <f t="shared" si="104"/>
        <v>46784</v>
      </c>
      <c r="BA92" s="162">
        <f t="shared" si="104"/>
        <v>46813</v>
      </c>
      <c r="BB92" s="162">
        <f t="shared" si="104"/>
        <v>46844</v>
      </c>
      <c r="BC92" s="162">
        <f t="shared" si="104"/>
        <v>46874</v>
      </c>
      <c r="BD92" s="162">
        <f t="shared" si="104"/>
        <v>46905</v>
      </c>
      <c r="BE92" s="162">
        <f t="shared" si="104"/>
        <v>46935</v>
      </c>
      <c r="BF92" s="162">
        <f t="shared" si="104"/>
        <v>46966</v>
      </c>
      <c r="BG92" s="162">
        <f t="shared" si="104"/>
        <v>46997</v>
      </c>
      <c r="BH92" s="162">
        <f t="shared" si="104"/>
        <v>47027</v>
      </c>
      <c r="BI92" s="162">
        <f t="shared" si="104"/>
        <v>47058</v>
      </c>
      <c r="BJ92" s="162">
        <f t="shared" si="104"/>
        <v>47088</v>
      </c>
      <c r="BK92" s="162">
        <f t="shared" si="104"/>
        <v>47119</v>
      </c>
      <c r="BL92" s="162">
        <f t="shared" si="104"/>
        <v>47150</v>
      </c>
      <c r="BM92" s="162">
        <f t="shared" si="104"/>
        <v>47178</v>
      </c>
      <c r="BN92" s="162">
        <f t="shared" si="104"/>
        <v>47209</v>
      </c>
      <c r="BO92" s="162">
        <f t="shared" si="104"/>
        <v>47239</v>
      </c>
      <c r="BP92" s="162">
        <f t="shared" ref="BP92:CH92" si="105">BP$4</f>
        <v>47270</v>
      </c>
      <c r="BQ92" s="162">
        <f t="shared" si="105"/>
        <v>47300</v>
      </c>
      <c r="BR92" s="162">
        <f t="shared" si="105"/>
        <v>47331</v>
      </c>
      <c r="BS92" s="162">
        <f t="shared" si="105"/>
        <v>47362</v>
      </c>
      <c r="BT92" s="162">
        <f t="shared" si="105"/>
        <v>47392</v>
      </c>
      <c r="BU92" s="162">
        <f t="shared" si="105"/>
        <v>47423</v>
      </c>
      <c r="BV92" s="162">
        <f t="shared" si="105"/>
        <v>47453</v>
      </c>
      <c r="BW92" s="162">
        <f t="shared" si="105"/>
        <v>47484</v>
      </c>
      <c r="BX92" s="162">
        <f t="shared" si="105"/>
        <v>47515</v>
      </c>
      <c r="BY92" s="162">
        <f t="shared" si="105"/>
        <v>47543</v>
      </c>
      <c r="BZ92" s="162">
        <f t="shared" si="105"/>
        <v>47574</v>
      </c>
      <c r="CA92" s="162">
        <f t="shared" si="105"/>
        <v>47604</v>
      </c>
      <c r="CB92" s="162">
        <f t="shared" si="105"/>
        <v>47635</v>
      </c>
      <c r="CC92" s="162">
        <f t="shared" si="105"/>
        <v>47665</v>
      </c>
      <c r="CD92" s="162">
        <f t="shared" si="105"/>
        <v>47696</v>
      </c>
      <c r="CE92" s="162">
        <f t="shared" si="105"/>
        <v>47727</v>
      </c>
      <c r="CF92" s="162">
        <f t="shared" si="105"/>
        <v>47757</v>
      </c>
      <c r="CG92" s="162">
        <f t="shared" si="105"/>
        <v>47788</v>
      </c>
      <c r="CH92" s="163">
        <f t="shared" si="105"/>
        <v>47818</v>
      </c>
    </row>
    <row r="93" spans="1:88" s="110" customFormat="1" ht="15.75" customHeight="1" x14ac:dyDescent="0.25">
      <c r="A93" s="633"/>
      <c r="B93" s="89" t="s">
        <v>20</v>
      </c>
      <c r="C93" s="440">
        <v>2.7657000000000001E-2</v>
      </c>
      <c r="D93" s="440">
        <v>2.6662000000000002E-2</v>
      </c>
      <c r="E93" s="440">
        <v>2.7882000000000001E-2</v>
      </c>
      <c r="F93" s="440">
        <v>3.1621999999999997E-2</v>
      </c>
      <c r="G93" s="440">
        <v>3.5316E-2</v>
      </c>
      <c r="H93" s="440">
        <v>5.7203999999999998E-2</v>
      </c>
      <c r="I93" s="440">
        <v>5.6994999999999997E-2</v>
      </c>
      <c r="J93" s="440">
        <v>5.5843999999999998E-2</v>
      </c>
      <c r="K93" s="440">
        <v>5.5169000000000003E-2</v>
      </c>
      <c r="L93" s="440">
        <v>3.5621E-2</v>
      </c>
      <c r="M93" s="440">
        <v>3.0717999999999999E-2</v>
      </c>
      <c r="N93" s="440">
        <v>2.8008000000000002E-2</v>
      </c>
      <c r="O93" s="440">
        <f>C93</f>
        <v>2.7657000000000001E-2</v>
      </c>
      <c r="P93" s="440">
        <f t="shared" ref="P93:P105" si="106">D93</f>
        <v>2.6662000000000002E-2</v>
      </c>
      <c r="Q93" s="440">
        <f t="shared" ref="Q93:Q105" si="107">E93</f>
        <v>2.7882000000000001E-2</v>
      </c>
      <c r="R93" s="440">
        <f t="shared" ref="R93:R105" si="108">F93</f>
        <v>3.1621999999999997E-2</v>
      </c>
      <c r="S93" s="440">
        <f t="shared" ref="S93:S105" si="109">G93</f>
        <v>3.5316E-2</v>
      </c>
      <c r="T93" s="493">
        <v>6.6962999999999995E-2</v>
      </c>
      <c r="U93" s="493">
        <v>6.4194000000000001E-2</v>
      </c>
      <c r="V93" s="493">
        <v>6.3246999999999998E-2</v>
      </c>
      <c r="W93" s="493">
        <v>6.2655000000000002E-2</v>
      </c>
      <c r="X93" s="493">
        <v>3.9711999999999997E-2</v>
      </c>
      <c r="Y93" s="493">
        <v>3.7293E-2</v>
      </c>
      <c r="Z93" s="493">
        <v>3.4257999999999997E-2</v>
      </c>
      <c r="AA93" s="493">
        <v>3.3180000000000001E-2</v>
      </c>
      <c r="AB93" s="493">
        <v>3.1255999999999999E-2</v>
      </c>
      <c r="AC93" s="493">
        <v>3.2987000000000002E-2</v>
      </c>
      <c r="AD93" s="493">
        <v>3.2032999999999999E-2</v>
      </c>
      <c r="AE93" s="493">
        <v>3.5848999999999999E-2</v>
      </c>
      <c r="AF93" s="493">
        <v>6.6962999999999995E-2</v>
      </c>
      <c r="AG93" s="493">
        <v>6.4194000000000001E-2</v>
      </c>
      <c r="AH93" s="493">
        <v>6.3246999999999998E-2</v>
      </c>
      <c r="AI93" s="493">
        <v>6.2655000000000002E-2</v>
      </c>
      <c r="AJ93" s="493">
        <v>3.9711999999999997E-2</v>
      </c>
      <c r="AK93" s="493">
        <v>3.7293E-2</v>
      </c>
      <c r="AL93" s="493">
        <v>3.4257999999999997E-2</v>
      </c>
      <c r="AM93" s="493">
        <f t="shared" ref="AM93:BB105" si="110">AA93</f>
        <v>3.3180000000000001E-2</v>
      </c>
      <c r="AN93" s="493">
        <f t="shared" si="110"/>
        <v>3.1255999999999999E-2</v>
      </c>
      <c r="AO93" s="493">
        <f t="shared" si="110"/>
        <v>3.2987000000000002E-2</v>
      </c>
      <c r="AP93" s="493">
        <f t="shared" si="110"/>
        <v>3.2032999999999999E-2</v>
      </c>
      <c r="AQ93" s="493">
        <f t="shared" si="110"/>
        <v>3.5848999999999999E-2</v>
      </c>
      <c r="AR93" s="493">
        <f t="shared" si="110"/>
        <v>6.6962999999999995E-2</v>
      </c>
      <c r="AS93" s="493">
        <f t="shared" si="110"/>
        <v>6.4194000000000001E-2</v>
      </c>
      <c r="AT93" s="493">
        <f t="shared" si="110"/>
        <v>6.3246999999999998E-2</v>
      </c>
      <c r="AU93" s="493">
        <f t="shared" si="110"/>
        <v>6.2655000000000002E-2</v>
      </c>
      <c r="AV93" s="493">
        <f t="shared" si="110"/>
        <v>3.9711999999999997E-2</v>
      </c>
      <c r="AW93" s="493">
        <f t="shared" si="110"/>
        <v>3.7293E-2</v>
      </c>
      <c r="AX93" s="493">
        <f t="shared" si="110"/>
        <v>3.4257999999999997E-2</v>
      </c>
      <c r="AY93" s="493">
        <f t="shared" si="110"/>
        <v>3.3180000000000001E-2</v>
      </c>
      <c r="AZ93" s="493">
        <f t="shared" si="110"/>
        <v>3.1255999999999999E-2</v>
      </c>
      <c r="BA93" s="493">
        <f t="shared" si="110"/>
        <v>3.2987000000000002E-2</v>
      </c>
      <c r="BB93" s="493">
        <f t="shared" si="110"/>
        <v>3.2032999999999999E-2</v>
      </c>
      <c r="BC93" s="493">
        <f t="shared" ref="BC93:BR105" si="111">AQ93</f>
        <v>3.5848999999999999E-2</v>
      </c>
      <c r="BD93" s="493">
        <f t="shared" si="111"/>
        <v>6.6962999999999995E-2</v>
      </c>
      <c r="BE93" s="493">
        <f t="shared" si="111"/>
        <v>6.4194000000000001E-2</v>
      </c>
      <c r="BF93" s="493">
        <f t="shared" si="111"/>
        <v>6.3246999999999998E-2</v>
      </c>
      <c r="BG93" s="493">
        <f t="shared" si="111"/>
        <v>6.2655000000000002E-2</v>
      </c>
      <c r="BH93" s="493">
        <f t="shared" si="111"/>
        <v>3.9711999999999997E-2</v>
      </c>
      <c r="BI93" s="493">
        <f t="shared" si="111"/>
        <v>3.7293E-2</v>
      </c>
      <c r="BJ93" s="493">
        <f t="shared" si="111"/>
        <v>3.4257999999999997E-2</v>
      </c>
      <c r="BK93" s="493">
        <f t="shared" si="111"/>
        <v>3.3180000000000001E-2</v>
      </c>
      <c r="BL93" s="493">
        <f t="shared" si="111"/>
        <v>3.1255999999999999E-2</v>
      </c>
      <c r="BM93" s="493">
        <f t="shared" si="111"/>
        <v>3.2987000000000002E-2</v>
      </c>
      <c r="BN93" s="493">
        <f t="shared" si="111"/>
        <v>3.2032999999999999E-2</v>
      </c>
      <c r="BO93" s="493">
        <f t="shared" si="111"/>
        <v>3.5848999999999999E-2</v>
      </c>
      <c r="BP93" s="493">
        <f t="shared" si="111"/>
        <v>6.6962999999999995E-2</v>
      </c>
      <c r="BQ93" s="493">
        <f t="shared" si="111"/>
        <v>6.4194000000000001E-2</v>
      </c>
      <c r="BR93" s="493">
        <f t="shared" si="111"/>
        <v>6.3246999999999998E-2</v>
      </c>
      <c r="BS93" s="493">
        <f t="shared" ref="BS93:CH105" si="112">BG93</f>
        <v>6.2655000000000002E-2</v>
      </c>
      <c r="BT93" s="493">
        <f t="shared" si="112"/>
        <v>3.9711999999999997E-2</v>
      </c>
      <c r="BU93" s="493">
        <f t="shared" si="112"/>
        <v>3.7293E-2</v>
      </c>
      <c r="BV93" s="493">
        <f t="shared" si="112"/>
        <v>3.4257999999999997E-2</v>
      </c>
      <c r="BW93" s="493">
        <f t="shared" si="112"/>
        <v>3.3180000000000001E-2</v>
      </c>
      <c r="BX93" s="493">
        <f t="shared" si="112"/>
        <v>3.1255999999999999E-2</v>
      </c>
      <c r="BY93" s="493">
        <f t="shared" si="112"/>
        <v>3.2987000000000002E-2</v>
      </c>
      <c r="BZ93" s="493">
        <f t="shared" si="112"/>
        <v>3.2032999999999999E-2</v>
      </c>
      <c r="CA93" s="493">
        <f t="shared" si="112"/>
        <v>3.5848999999999999E-2</v>
      </c>
      <c r="CB93" s="493">
        <f t="shared" si="112"/>
        <v>6.6962999999999995E-2</v>
      </c>
      <c r="CC93" s="493">
        <f t="shared" si="112"/>
        <v>6.4194000000000001E-2</v>
      </c>
      <c r="CD93" s="493">
        <f t="shared" si="112"/>
        <v>6.3246999999999998E-2</v>
      </c>
      <c r="CE93" s="493">
        <f t="shared" si="112"/>
        <v>6.2655000000000002E-2</v>
      </c>
      <c r="CF93" s="493">
        <f t="shared" si="112"/>
        <v>3.9711999999999997E-2</v>
      </c>
      <c r="CG93" s="493">
        <f t="shared" si="112"/>
        <v>3.7293E-2</v>
      </c>
      <c r="CH93" s="493">
        <f t="shared" si="112"/>
        <v>3.4257999999999997E-2</v>
      </c>
      <c r="CJ93" s="110" t="s">
        <v>258</v>
      </c>
    </row>
    <row r="94" spans="1:88" s="110" customFormat="1" x14ac:dyDescent="0.25">
      <c r="A94" s="633"/>
      <c r="B94" s="89" t="s">
        <v>0</v>
      </c>
      <c r="C94" s="440">
        <v>3.2084000000000001E-2</v>
      </c>
      <c r="D94" s="440">
        <v>3.0335000000000001E-2</v>
      </c>
      <c r="E94" s="440">
        <v>3.0248000000000001E-2</v>
      </c>
      <c r="F94" s="440">
        <v>3.2205999999999999E-2</v>
      </c>
      <c r="G94" s="440">
        <v>4.5136000000000003E-2</v>
      </c>
      <c r="H94" s="440">
        <v>8.3406999999999995E-2</v>
      </c>
      <c r="I94" s="440">
        <v>6.7433000000000007E-2</v>
      </c>
      <c r="J94" s="440">
        <v>7.4159000000000003E-2</v>
      </c>
      <c r="K94" s="440">
        <v>8.1517000000000006E-2</v>
      </c>
      <c r="L94" s="440">
        <v>3.4575000000000002E-2</v>
      </c>
      <c r="M94" s="440">
        <v>3.7659999999999999E-2</v>
      </c>
      <c r="N94" s="440">
        <v>2.7265999999999999E-2</v>
      </c>
      <c r="O94" s="440">
        <f t="shared" ref="O94:O105" si="113">C94</f>
        <v>3.2084000000000001E-2</v>
      </c>
      <c r="P94" s="440">
        <f t="shared" si="106"/>
        <v>3.0335000000000001E-2</v>
      </c>
      <c r="Q94" s="440">
        <f t="shared" si="107"/>
        <v>3.0248000000000001E-2</v>
      </c>
      <c r="R94" s="440">
        <f t="shared" si="108"/>
        <v>3.2205999999999999E-2</v>
      </c>
      <c r="S94" s="440">
        <f t="shared" si="109"/>
        <v>4.5136000000000003E-2</v>
      </c>
      <c r="T94" s="493">
        <v>9.7586999999999993E-2</v>
      </c>
      <c r="U94" s="493">
        <v>7.5483999999999996E-2</v>
      </c>
      <c r="V94" s="493">
        <v>8.3196000000000006E-2</v>
      </c>
      <c r="W94" s="493">
        <v>9.0327000000000005E-2</v>
      </c>
      <c r="X94" s="493">
        <v>3.8578000000000001E-2</v>
      </c>
      <c r="Y94" s="493">
        <v>4.5895999999999999E-2</v>
      </c>
      <c r="Z94" s="493">
        <v>3.3162999999999998E-2</v>
      </c>
      <c r="AA94" s="493">
        <v>3.9073999999999998E-2</v>
      </c>
      <c r="AB94" s="493">
        <v>3.5667999999999998E-2</v>
      </c>
      <c r="AC94" s="493">
        <v>3.5865000000000001E-2</v>
      </c>
      <c r="AD94" s="493">
        <v>3.2438000000000002E-2</v>
      </c>
      <c r="AE94" s="493">
        <v>4.4253000000000001E-2</v>
      </c>
      <c r="AF94" s="493">
        <v>9.7586999999999993E-2</v>
      </c>
      <c r="AG94" s="493">
        <v>7.5483999999999996E-2</v>
      </c>
      <c r="AH94" s="493">
        <v>8.3196000000000006E-2</v>
      </c>
      <c r="AI94" s="493">
        <v>9.0327000000000005E-2</v>
      </c>
      <c r="AJ94" s="493">
        <v>3.8578000000000001E-2</v>
      </c>
      <c r="AK94" s="493">
        <v>4.5895999999999999E-2</v>
      </c>
      <c r="AL94" s="493">
        <v>3.3162999999999998E-2</v>
      </c>
      <c r="AM94" s="493">
        <f t="shared" si="110"/>
        <v>3.9073999999999998E-2</v>
      </c>
      <c r="AN94" s="493">
        <f t="shared" si="110"/>
        <v>3.5667999999999998E-2</v>
      </c>
      <c r="AO94" s="493">
        <f t="shared" si="110"/>
        <v>3.5865000000000001E-2</v>
      </c>
      <c r="AP94" s="493">
        <f t="shared" si="110"/>
        <v>3.2438000000000002E-2</v>
      </c>
      <c r="AQ94" s="493">
        <f t="shared" si="110"/>
        <v>4.4253000000000001E-2</v>
      </c>
      <c r="AR94" s="493">
        <f t="shared" si="110"/>
        <v>9.7586999999999993E-2</v>
      </c>
      <c r="AS94" s="493">
        <f t="shared" si="110"/>
        <v>7.5483999999999996E-2</v>
      </c>
      <c r="AT94" s="493">
        <f t="shared" si="110"/>
        <v>8.3196000000000006E-2</v>
      </c>
      <c r="AU94" s="493">
        <f t="shared" si="110"/>
        <v>9.0327000000000005E-2</v>
      </c>
      <c r="AV94" s="493">
        <f t="shared" si="110"/>
        <v>3.8578000000000001E-2</v>
      </c>
      <c r="AW94" s="493">
        <f t="shared" si="110"/>
        <v>4.5895999999999999E-2</v>
      </c>
      <c r="AX94" s="493">
        <f t="shared" si="110"/>
        <v>3.3162999999999998E-2</v>
      </c>
      <c r="AY94" s="493">
        <f t="shared" si="110"/>
        <v>3.9073999999999998E-2</v>
      </c>
      <c r="AZ94" s="493">
        <f t="shared" si="110"/>
        <v>3.5667999999999998E-2</v>
      </c>
      <c r="BA94" s="493">
        <f t="shared" si="110"/>
        <v>3.5865000000000001E-2</v>
      </c>
      <c r="BB94" s="493">
        <f t="shared" si="110"/>
        <v>3.2438000000000002E-2</v>
      </c>
      <c r="BC94" s="493">
        <f t="shared" si="111"/>
        <v>4.4253000000000001E-2</v>
      </c>
      <c r="BD94" s="493">
        <f t="shared" si="111"/>
        <v>9.7586999999999993E-2</v>
      </c>
      <c r="BE94" s="493">
        <f t="shared" si="111"/>
        <v>7.5483999999999996E-2</v>
      </c>
      <c r="BF94" s="493">
        <f t="shared" si="111"/>
        <v>8.3196000000000006E-2</v>
      </c>
      <c r="BG94" s="493">
        <f t="shared" si="111"/>
        <v>9.0327000000000005E-2</v>
      </c>
      <c r="BH94" s="493">
        <f t="shared" si="111"/>
        <v>3.8578000000000001E-2</v>
      </c>
      <c r="BI94" s="493">
        <f t="shared" si="111"/>
        <v>4.5895999999999999E-2</v>
      </c>
      <c r="BJ94" s="493">
        <f t="shared" si="111"/>
        <v>3.3162999999999998E-2</v>
      </c>
      <c r="BK94" s="493">
        <f t="shared" si="111"/>
        <v>3.9073999999999998E-2</v>
      </c>
      <c r="BL94" s="493">
        <f t="shared" si="111"/>
        <v>3.5667999999999998E-2</v>
      </c>
      <c r="BM94" s="493">
        <f t="shared" si="111"/>
        <v>3.5865000000000001E-2</v>
      </c>
      <c r="BN94" s="493">
        <f t="shared" si="111"/>
        <v>3.2438000000000002E-2</v>
      </c>
      <c r="BO94" s="493">
        <f t="shared" si="111"/>
        <v>4.4253000000000001E-2</v>
      </c>
      <c r="BP94" s="493">
        <f t="shared" si="111"/>
        <v>9.7586999999999993E-2</v>
      </c>
      <c r="BQ94" s="493">
        <f t="shared" si="111"/>
        <v>7.5483999999999996E-2</v>
      </c>
      <c r="BR94" s="493">
        <f t="shared" si="111"/>
        <v>8.3196000000000006E-2</v>
      </c>
      <c r="BS94" s="493">
        <f t="shared" si="112"/>
        <v>9.0327000000000005E-2</v>
      </c>
      <c r="BT94" s="493">
        <f t="shared" si="112"/>
        <v>3.8578000000000001E-2</v>
      </c>
      <c r="BU94" s="493">
        <f t="shared" si="112"/>
        <v>4.5895999999999999E-2</v>
      </c>
      <c r="BV94" s="493">
        <f t="shared" si="112"/>
        <v>3.3162999999999998E-2</v>
      </c>
      <c r="BW94" s="493">
        <f t="shared" si="112"/>
        <v>3.9073999999999998E-2</v>
      </c>
      <c r="BX94" s="493">
        <f t="shared" si="112"/>
        <v>3.5667999999999998E-2</v>
      </c>
      <c r="BY94" s="493">
        <f t="shared" si="112"/>
        <v>3.5865000000000001E-2</v>
      </c>
      <c r="BZ94" s="493">
        <f t="shared" si="112"/>
        <v>3.2438000000000002E-2</v>
      </c>
      <c r="CA94" s="493">
        <f t="shared" si="112"/>
        <v>4.4253000000000001E-2</v>
      </c>
      <c r="CB94" s="493">
        <f t="shared" si="112"/>
        <v>9.7586999999999993E-2</v>
      </c>
      <c r="CC94" s="493">
        <f t="shared" si="112"/>
        <v>7.5483999999999996E-2</v>
      </c>
      <c r="CD94" s="493">
        <f t="shared" si="112"/>
        <v>8.3196000000000006E-2</v>
      </c>
      <c r="CE94" s="493">
        <f t="shared" si="112"/>
        <v>9.0327000000000005E-2</v>
      </c>
      <c r="CF94" s="493">
        <f t="shared" si="112"/>
        <v>3.8578000000000001E-2</v>
      </c>
      <c r="CG94" s="493">
        <f t="shared" si="112"/>
        <v>4.5895999999999999E-2</v>
      </c>
      <c r="CH94" s="493">
        <f t="shared" si="112"/>
        <v>3.3162999999999998E-2</v>
      </c>
      <c r="CJ94" s="110" t="s">
        <v>260</v>
      </c>
    </row>
    <row r="95" spans="1:88" s="110" customFormat="1" x14ac:dyDescent="0.25">
      <c r="A95" s="633"/>
      <c r="B95" s="89" t="s">
        <v>21</v>
      </c>
      <c r="C95" s="440">
        <v>2.7354E-2</v>
      </c>
      <c r="D95" s="440">
        <v>2.6422000000000001E-2</v>
      </c>
      <c r="E95" s="440">
        <v>3.0078000000000001E-2</v>
      </c>
      <c r="F95" s="440">
        <v>3.5929999999999997E-2</v>
      </c>
      <c r="G95" s="440">
        <v>3.8129000000000003E-2</v>
      </c>
      <c r="H95" s="440">
        <v>6.5105999999999997E-2</v>
      </c>
      <c r="I95" s="440">
        <v>5.6918000000000003E-2</v>
      </c>
      <c r="J95" s="440">
        <v>5.9726000000000001E-2</v>
      </c>
      <c r="K95" s="440">
        <v>6.1537000000000001E-2</v>
      </c>
      <c r="L95" s="440">
        <v>3.8774999999999997E-2</v>
      </c>
      <c r="M95" s="440">
        <v>3.0751000000000001E-2</v>
      </c>
      <c r="N95" s="440">
        <v>2.9420000000000002E-2</v>
      </c>
      <c r="O95" s="440">
        <f t="shared" si="113"/>
        <v>2.7354E-2</v>
      </c>
      <c r="P95" s="440">
        <f t="shared" si="106"/>
        <v>2.6422000000000001E-2</v>
      </c>
      <c r="Q95" s="440">
        <f t="shared" si="107"/>
        <v>3.0078000000000001E-2</v>
      </c>
      <c r="R95" s="440">
        <f t="shared" si="108"/>
        <v>3.5929999999999997E-2</v>
      </c>
      <c r="S95" s="440">
        <f t="shared" si="109"/>
        <v>3.8129000000000003E-2</v>
      </c>
      <c r="T95" s="493">
        <v>7.6089000000000004E-2</v>
      </c>
      <c r="U95" s="493">
        <v>6.4111000000000001E-2</v>
      </c>
      <c r="V95" s="493">
        <v>6.7474999999999993E-2</v>
      </c>
      <c r="W95" s="493">
        <v>6.9470000000000004E-2</v>
      </c>
      <c r="X95" s="493">
        <v>4.3131000000000003E-2</v>
      </c>
      <c r="Y95" s="493">
        <v>3.7336000000000001E-2</v>
      </c>
      <c r="Z95" s="493">
        <v>3.6340999999999998E-2</v>
      </c>
      <c r="AA95" s="493">
        <v>3.2787999999999998E-2</v>
      </c>
      <c r="AB95" s="493">
        <v>3.0967000000000001E-2</v>
      </c>
      <c r="AC95" s="493">
        <v>3.5658000000000002E-2</v>
      </c>
      <c r="AD95" s="493">
        <v>3.5020999999999997E-2</v>
      </c>
      <c r="AE95" s="493">
        <v>3.8232000000000002E-2</v>
      </c>
      <c r="AF95" s="493">
        <v>7.6089000000000004E-2</v>
      </c>
      <c r="AG95" s="493">
        <v>6.4111000000000001E-2</v>
      </c>
      <c r="AH95" s="493">
        <v>6.7474999999999993E-2</v>
      </c>
      <c r="AI95" s="493">
        <v>6.9470000000000004E-2</v>
      </c>
      <c r="AJ95" s="493">
        <v>4.3131000000000003E-2</v>
      </c>
      <c r="AK95" s="493">
        <v>3.7336000000000001E-2</v>
      </c>
      <c r="AL95" s="493">
        <v>3.6340999999999998E-2</v>
      </c>
      <c r="AM95" s="493">
        <f t="shared" si="110"/>
        <v>3.2787999999999998E-2</v>
      </c>
      <c r="AN95" s="493">
        <f t="shared" si="110"/>
        <v>3.0967000000000001E-2</v>
      </c>
      <c r="AO95" s="493">
        <f t="shared" si="110"/>
        <v>3.5658000000000002E-2</v>
      </c>
      <c r="AP95" s="493">
        <f t="shared" si="110"/>
        <v>3.5020999999999997E-2</v>
      </c>
      <c r="AQ95" s="493">
        <f t="shared" si="110"/>
        <v>3.8232000000000002E-2</v>
      </c>
      <c r="AR95" s="493">
        <f t="shared" si="110"/>
        <v>7.6089000000000004E-2</v>
      </c>
      <c r="AS95" s="493">
        <f t="shared" si="110"/>
        <v>6.4111000000000001E-2</v>
      </c>
      <c r="AT95" s="493">
        <f t="shared" si="110"/>
        <v>6.7474999999999993E-2</v>
      </c>
      <c r="AU95" s="493">
        <f t="shared" si="110"/>
        <v>6.9470000000000004E-2</v>
      </c>
      <c r="AV95" s="493">
        <f t="shared" si="110"/>
        <v>4.3131000000000003E-2</v>
      </c>
      <c r="AW95" s="493">
        <f t="shared" si="110"/>
        <v>3.7336000000000001E-2</v>
      </c>
      <c r="AX95" s="493">
        <f t="shared" si="110"/>
        <v>3.6340999999999998E-2</v>
      </c>
      <c r="AY95" s="493">
        <f t="shared" si="110"/>
        <v>3.2787999999999998E-2</v>
      </c>
      <c r="AZ95" s="493">
        <f t="shared" si="110"/>
        <v>3.0967000000000001E-2</v>
      </c>
      <c r="BA95" s="493">
        <f t="shared" si="110"/>
        <v>3.5658000000000002E-2</v>
      </c>
      <c r="BB95" s="493">
        <f t="shared" si="110"/>
        <v>3.5020999999999997E-2</v>
      </c>
      <c r="BC95" s="493">
        <f t="shared" si="111"/>
        <v>3.8232000000000002E-2</v>
      </c>
      <c r="BD95" s="493">
        <f t="shared" si="111"/>
        <v>7.6089000000000004E-2</v>
      </c>
      <c r="BE95" s="493">
        <f t="shared" si="111"/>
        <v>6.4111000000000001E-2</v>
      </c>
      <c r="BF95" s="493">
        <f t="shared" si="111"/>
        <v>6.7474999999999993E-2</v>
      </c>
      <c r="BG95" s="493">
        <f t="shared" si="111"/>
        <v>6.9470000000000004E-2</v>
      </c>
      <c r="BH95" s="493">
        <f t="shared" si="111"/>
        <v>4.3131000000000003E-2</v>
      </c>
      <c r="BI95" s="493">
        <f t="shared" si="111"/>
        <v>3.7336000000000001E-2</v>
      </c>
      <c r="BJ95" s="493">
        <f t="shared" si="111"/>
        <v>3.6340999999999998E-2</v>
      </c>
      <c r="BK95" s="493">
        <f t="shared" si="111"/>
        <v>3.2787999999999998E-2</v>
      </c>
      <c r="BL95" s="493">
        <f t="shared" si="111"/>
        <v>3.0967000000000001E-2</v>
      </c>
      <c r="BM95" s="493">
        <f t="shared" si="111"/>
        <v>3.5658000000000002E-2</v>
      </c>
      <c r="BN95" s="493">
        <f t="shared" si="111"/>
        <v>3.5020999999999997E-2</v>
      </c>
      <c r="BO95" s="493">
        <f t="shared" si="111"/>
        <v>3.8232000000000002E-2</v>
      </c>
      <c r="BP95" s="493">
        <f t="shared" si="111"/>
        <v>7.6089000000000004E-2</v>
      </c>
      <c r="BQ95" s="493">
        <f t="shared" si="111"/>
        <v>6.4111000000000001E-2</v>
      </c>
      <c r="BR95" s="493">
        <f t="shared" si="111"/>
        <v>6.7474999999999993E-2</v>
      </c>
      <c r="BS95" s="493">
        <f t="shared" si="112"/>
        <v>6.9470000000000004E-2</v>
      </c>
      <c r="BT95" s="493">
        <f t="shared" si="112"/>
        <v>4.3131000000000003E-2</v>
      </c>
      <c r="BU95" s="493">
        <f t="shared" si="112"/>
        <v>3.7336000000000001E-2</v>
      </c>
      <c r="BV95" s="493">
        <f t="shared" si="112"/>
        <v>3.6340999999999998E-2</v>
      </c>
      <c r="BW95" s="493">
        <f t="shared" si="112"/>
        <v>3.2787999999999998E-2</v>
      </c>
      <c r="BX95" s="493">
        <f t="shared" si="112"/>
        <v>3.0967000000000001E-2</v>
      </c>
      <c r="BY95" s="493">
        <f t="shared" si="112"/>
        <v>3.5658000000000002E-2</v>
      </c>
      <c r="BZ95" s="493">
        <f t="shared" si="112"/>
        <v>3.5020999999999997E-2</v>
      </c>
      <c r="CA95" s="493">
        <f t="shared" si="112"/>
        <v>3.8232000000000002E-2</v>
      </c>
      <c r="CB95" s="493">
        <f t="shared" si="112"/>
        <v>7.6089000000000004E-2</v>
      </c>
      <c r="CC95" s="493">
        <f t="shared" si="112"/>
        <v>6.4111000000000001E-2</v>
      </c>
      <c r="CD95" s="493">
        <f t="shared" si="112"/>
        <v>6.7474999999999993E-2</v>
      </c>
      <c r="CE95" s="493">
        <f t="shared" si="112"/>
        <v>6.9470000000000004E-2</v>
      </c>
      <c r="CF95" s="493">
        <f t="shared" si="112"/>
        <v>4.3131000000000003E-2</v>
      </c>
      <c r="CG95" s="493">
        <f t="shared" si="112"/>
        <v>3.7336000000000001E-2</v>
      </c>
      <c r="CH95" s="493">
        <f t="shared" si="112"/>
        <v>3.6340999999999998E-2</v>
      </c>
    </row>
    <row r="96" spans="1:88" s="110" customFormat="1" x14ac:dyDescent="0.25">
      <c r="A96" s="633"/>
      <c r="B96" s="89" t="s">
        <v>1</v>
      </c>
      <c r="C96" s="440">
        <v>1.9984999999999999E-2</v>
      </c>
      <c r="D96" s="440">
        <v>1.9984999999999999E-2</v>
      </c>
      <c r="E96" s="440">
        <v>1.9984999999999999E-2</v>
      </c>
      <c r="F96" s="440">
        <v>3.295E-2</v>
      </c>
      <c r="G96" s="440">
        <v>5.6022000000000002E-2</v>
      </c>
      <c r="H96" s="440">
        <v>8.4661E-2</v>
      </c>
      <c r="I96" s="440">
        <v>6.7922999999999997E-2</v>
      </c>
      <c r="J96" s="440">
        <v>7.4856000000000006E-2</v>
      </c>
      <c r="K96" s="440">
        <v>8.6939000000000002E-2</v>
      </c>
      <c r="L96" s="440">
        <v>3.4375000000000003E-2</v>
      </c>
      <c r="M96" s="440">
        <v>1.9984999999999999E-2</v>
      </c>
      <c r="N96" s="440">
        <v>1.9984999999999999E-2</v>
      </c>
      <c r="O96" s="440">
        <f t="shared" si="113"/>
        <v>1.9984999999999999E-2</v>
      </c>
      <c r="P96" s="440">
        <f t="shared" si="106"/>
        <v>1.9984999999999999E-2</v>
      </c>
      <c r="Q96" s="440">
        <f t="shared" si="107"/>
        <v>1.9984999999999999E-2</v>
      </c>
      <c r="R96" s="440">
        <f t="shared" si="108"/>
        <v>3.295E-2</v>
      </c>
      <c r="S96" s="440">
        <f t="shared" si="109"/>
        <v>5.6022000000000002E-2</v>
      </c>
      <c r="T96" s="493">
        <v>9.9021999999999999E-2</v>
      </c>
      <c r="U96" s="493">
        <v>7.6013999999999998E-2</v>
      </c>
      <c r="V96" s="493">
        <v>8.3955000000000002E-2</v>
      </c>
      <c r="W96" s="493">
        <v>9.5987000000000003E-2</v>
      </c>
      <c r="X96" s="493">
        <v>3.8362E-2</v>
      </c>
      <c r="Y96" s="493">
        <v>2.3233E-2</v>
      </c>
      <c r="Z96" s="493">
        <v>2.3233E-2</v>
      </c>
      <c r="AA96" s="493">
        <v>2.3233E-2</v>
      </c>
      <c r="AB96" s="493">
        <v>2.3233E-2</v>
      </c>
      <c r="AC96" s="493">
        <v>2.3233E-2</v>
      </c>
      <c r="AD96" s="493">
        <v>3.2953999999999997E-2</v>
      </c>
      <c r="AE96" s="493">
        <v>5.3502000000000001E-2</v>
      </c>
      <c r="AF96" s="493">
        <v>9.9021999999999999E-2</v>
      </c>
      <c r="AG96" s="493">
        <v>7.6013999999999998E-2</v>
      </c>
      <c r="AH96" s="493">
        <v>8.3955000000000002E-2</v>
      </c>
      <c r="AI96" s="493">
        <v>9.5987000000000003E-2</v>
      </c>
      <c r="AJ96" s="493">
        <v>3.8362E-2</v>
      </c>
      <c r="AK96" s="493">
        <v>2.3233E-2</v>
      </c>
      <c r="AL96" s="493">
        <v>2.3233E-2</v>
      </c>
      <c r="AM96" s="493">
        <f t="shared" si="110"/>
        <v>2.3233E-2</v>
      </c>
      <c r="AN96" s="493">
        <f t="shared" si="110"/>
        <v>2.3233E-2</v>
      </c>
      <c r="AO96" s="493">
        <f t="shared" si="110"/>
        <v>2.3233E-2</v>
      </c>
      <c r="AP96" s="493">
        <f t="shared" si="110"/>
        <v>3.2953999999999997E-2</v>
      </c>
      <c r="AQ96" s="493">
        <f t="shared" si="110"/>
        <v>5.3502000000000001E-2</v>
      </c>
      <c r="AR96" s="493">
        <f t="shared" si="110"/>
        <v>9.9021999999999999E-2</v>
      </c>
      <c r="AS96" s="493">
        <f t="shared" si="110"/>
        <v>7.6013999999999998E-2</v>
      </c>
      <c r="AT96" s="493">
        <f t="shared" si="110"/>
        <v>8.3955000000000002E-2</v>
      </c>
      <c r="AU96" s="493">
        <f t="shared" si="110"/>
        <v>9.5987000000000003E-2</v>
      </c>
      <c r="AV96" s="493">
        <f t="shared" si="110"/>
        <v>3.8362E-2</v>
      </c>
      <c r="AW96" s="493">
        <f t="shared" si="110"/>
        <v>2.3233E-2</v>
      </c>
      <c r="AX96" s="493">
        <f t="shared" si="110"/>
        <v>2.3233E-2</v>
      </c>
      <c r="AY96" s="493">
        <f t="shared" si="110"/>
        <v>2.3233E-2</v>
      </c>
      <c r="AZ96" s="493">
        <f t="shared" si="110"/>
        <v>2.3233E-2</v>
      </c>
      <c r="BA96" s="493">
        <f t="shared" si="110"/>
        <v>2.3233E-2</v>
      </c>
      <c r="BB96" s="493">
        <f t="shared" si="110"/>
        <v>3.2953999999999997E-2</v>
      </c>
      <c r="BC96" s="493">
        <f t="shared" si="111"/>
        <v>5.3502000000000001E-2</v>
      </c>
      <c r="BD96" s="493">
        <f t="shared" si="111"/>
        <v>9.9021999999999999E-2</v>
      </c>
      <c r="BE96" s="493">
        <f t="shared" si="111"/>
        <v>7.6013999999999998E-2</v>
      </c>
      <c r="BF96" s="493">
        <f t="shared" si="111"/>
        <v>8.3955000000000002E-2</v>
      </c>
      <c r="BG96" s="493">
        <f t="shared" si="111"/>
        <v>9.5987000000000003E-2</v>
      </c>
      <c r="BH96" s="493">
        <f t="shared" si="111"/>
        <v>3.8362E-2</v>
      </c>
      <c r="BI96" s="493">
        <f t="shared" si="111"/>
        <v>2.3233E-2</v>
      </c>
      <c r="BJ96" s="493">
        <f t="shared" si="111"/>
        <v>2.3233E-2</v>
      </c>
      <c r="BK96" s="493">
        <f t="shared" si="111"/>
        <v>2.3233E-2</v>
      </c>
      <c r="BL96" s="493">
        <f t="shared" si="111"/>
        <v>2.3233E-2</v>
      </c>
      <c r="BM96" s="493">
        <f t="shared" si="111"/>
        <v>2.3233E-2</v>
      </c>
      <c r="BN96" s="493">
        <f t="shared" si="111"/>
        <v>3.2953999999999997E-2</v>
      </c>
      <c r="BO96" s="493">
        <f t="shared" si="111"/>
        <v>5.3502000000000001E-2</v>
      </c>
      <c r="BP96" s="493">
        <f t="shared" si="111"/>
        <v>9.9021999999999999E-2</v>
      </c>
      <c r="BQ96" s="493">
        <f t="shared" si="111"/>
        <v>7.6013999999999998E-2</v>
      </c>
      <c r="BR96" s="493">
        <f t="shared" si="111"/>
        <v>8.3955000000000002E-2</v>
      </c>
      <c r="BS96" s="493">
        <f t="shared" si="112"/>
        <v>9.5987000000000003E-2</v>
      </c>
      <c r="BT96" s="493">
        <f t="shared" si="112"/>
        <v>3.8362E-2</v>
      </c>
      <c r="BU96" s="493">
        <f t="shared" si="112"/>
        <v>2.3233E-2</v>
      </c>
      <c r="BV96" s="493">
        <f t="shared" si="112"/>
        <v>2.3233E-2</v>
      </c>
      <c r="BW96" s="493">
        <f t="shared" si="112"/>
        <v>2.3233E-2</v>
      </c>
      <c r="BX96" s="493">
        <f t="shared" si="112"/>
        <v>2.3233E-2</v>
      </c>
      <c r="BY96" s="493">
        <f t="shared" si="112"/>
        <v>2.3233E-2</v>
      </c>
      <c r="BZ96" s="493">
        <f t="shared" si="112"/>
        <v>3.2953999999999997E-2</v>
      </c>
      <c r="CA96" s="493">
        <f t="shared" si="112"/>
        <v>5.3502000000000001E-2</v>
      </c>
      <c r="CB96" s="493">
        <f t="shared" si="112"/>
        <v>9.9021999999999999E-2</v>
      </c>
      <c r="CC96" s="493">
        <f t="shared" si="112"/>
        <v>7.6013999999999998E-2</v>
      </c>
      <c r="CD96" s="493">
        <f t="shared" si="112"/>
        <v>8.3955000000000002E-2</v>
      </c>
      <c r="CE96" s="493">
        <f t="shared" si="112"/>
        <v>9.5987000000000003E-2</v>
      </c>
      <c r="CF96" s="493">
        <f t="shared" si="112"/>
        <v>3.8362E-2</v>
      </c>
      <c r="CG96" s="493">
        <f t="shared" si="112"/>
        <v>2.3233E-2</v>
      </c>
      <c r="CH96" s="493">
        <f t="shared" si="112"/>
        <v>2.3233E-2</v>
      </c>
    </row>
    <row r="97" spans="1:86" s="110" customFormat="1" x14ac:dyDescent="0.25">
      <c r="A97" s="633"/>
      <c r="B97" s="89" t="s">
        <v>22</v>
      </c>
      <c r="C97" s="440">
        <v>2.1387E-2</v>
      </c>
      <c r="D97" s="440">
        <v>2.1129999999999999E-2</v>
      </c>
      <c r="E97" s="440">
        <v>2.0184000000000001E-2</v>
      </c>
      <c r="F97" s="440">
        <v>2.1802999999999999E-2</v>
      </c>
      <c r="G97" s="440">
        <v>2.0313000000000001E-2</v>
      </c>
      <c r="H97" s="440">
        <v>2.2671E-2</v>
      </c>
      <c r="I97" s="440">
        <v>2.2068000000000001E-2</v>
      </c>
      <c r="J97" s="440">
        <v>2.2741000000000001E-2</v>
      </c>
      <c r="K97" s="440">
        <v>2.2655999999999999E-2</v>
      </c>
      <c r="L97" s="440">
        <v>2.0244000000000002E-2</v>
      </c>
      <c r="M97" s="440">
        <v>2.0007E-2</v>
      </c>
      <c r="N97" s="440">
        <v>2.0132000000000001E-2</v>
      </c>
      <c r="O97" s="440">
        <f t="shared" si="113"/>
        <v>2.1387E-2</v>
      </c>
      <c r="P97" s="440">
        <f t="shared" si="106"/>
        <v>2.1129999999999999E-2</v>
      </c>
      <c r="Q97" s="440">
        <f t="shared" si="107"/>
        <v>2.0184000000000001E-2</v>
      </c>
      <c r="R97" s="440">
        <f t="shared" si="108"/>
        <v>2.1802999999999999E-2</v>
      </c>
      <c r="S97" s="440">
        <f t="shared" si="109"/>
        <v>2.0313000000000001E-2</v>
      </c>
      <c r="T97" s="493">
        <v>2.7130999999999999E-2</v>
      </c>
      <c r="U97" s="493">
        <v>2.6453000000000001E-2</v>
      </c>
      <c r="V97" s="493">
        <v>2.7189999999999999E-2</v>
      </c>
      <c r="W97" s="493">
        <v>2.7099999999999999E-2</v>
      </c>
      <c r="X97" s="493">
        <v>2.3503E-2</v>
      </c>
      <c r="Y97" s="493">
        <v>2.3262000000000001E-2</v>
      </c>
      <c r="Z97" s="493">
        <v>2.3432999999999999E-2</v>
      </c>
      <c r="AA97" s="493">
        <v>2.5051E-2</v>
      </c>
      <c r="AB97" s="493">
        <v>2.4608999999999999E-2</v>
      </c>
      <c r="AC97" s="493">
        <v>2.3496E-2</v>
      </c>
      <c r="AD97" s="493">
        <v>2.4566000000000001E-2</v>
      </c>
      <c r="AE97" s="493">
        <v>2.3503E-2</v>
      </c>
      <c r="AF97" s="493">
        <v>2.7130999999999999E-2</v>
      </c>
      <c r="AG97" s="493">
        <v>2.6453000000000001E-2</v>
      </c>
      <c r="AH97" s="493">
        <v>2.7189999999999999E-2</v>
      </c>
      <c r="AI97" s="493">
        <v>2.7099999999999999E-2</v>
      </c>
      <c r="AJ97" s="493">
        <v>2.3503E-2</v>
      </c>
      <c r="AK97" s="493">
        <v>2.3262000000000001E-2</v>
      </c>
      <c r="AL97" s="493">
        <v>2.3432999999999999E-2</v>
      </c>
      <c r="AM97" s="493">
        <f t="shared" si="110"/>
        <v>2.5051E-2</v>
      </c>
      <c r="AN97" s="493">
        <f t="shared" si="110"/>
        <v>2.4608999999999999E-2</v>
      </c>
      <c r="AO97" s="493">
        <f t="shared" si="110"/>
        <v>2.3496E-2</v>
      </c>
      <c r="AP97" s="493">
        <f t="shared" si="110"/>
        <v>2.4566000000000001E-2</v>
      </c>
      <c r="AQ97" s="493">
        <f t="shared" si="110"/>
        <v>2.3503E-2</v>
      </c>
      <c r="AR97" s="493">
        <f t="shared" si="110"/>
        <v>2.7130999999999999E-2</v>
      </c>
      <c r="AS97" s="493">
        <f t="shared" si="110"/>
        <v>2.6453000000000001E-2</v>
      </c>
      <c r="AT97" s="493">
        <f t="shared" si="110"/>
        <v>2.7189999999999999E-2</v>
      </c>
      <c r="AU97" s="493">
        <f t="shared" si="110"/>
        <v>2.7099999999999999E-2</v>
      </c>
      <c r="AV97" s="493">
        <f t="shared" si="110"/>
        <v>2.3503E-2</v>
      </c>
      <c r="AW97" s="493">
        <f t="shared" si="110"/>
        <v>2.3262000000000001E-2</v>
      </c>
      <c r="AX97" s="493">
        <f t="shared" si="110"/>
        <v>2.3432999999999999E-2</v>
      </c>
      <c r="AY97" s="493">
        <f t="shared" si="110"/>
        <v>2.5051E-2</v>
      </c>
      <c r="AZ97" s="493">
        <f t="shared" si="110"/>
        <v>2.4608999999999999E-2</v>
      </c>
      <c r="BA97" s="493">
        <f t="shared" si="110"/>
        <v>2.3496E-2</v>
      </c>
      <c r="BB97" s="493">
        <f t="shared" si="110"/>
        <v>2.4566000000000001E-2</v>
      </c>
      <c r="BC97" s="493">
        <f t="shared" si="111"/>
        <v>2.3503E-2</v>
      </c>
      <c r="BD97" s="493">
        <f t="shared" si="111"/>
        <v>2.7130999999999999E-2</v>
      </c>
      <c r="BE97" s="493">
        <f t="shared" si="111"/>
        <v>2.6453000000000001E-2</v>
      </c>
      <c r="BF97" s="493">
        <f t="shared" si="111"/>
        <v>2.7189999999999999E-2</v>
      </c>
      <c r="BG97" s="493">
        <f t="shared" si="111"/>
        <v>2.7099999999999999E-2</v>
      </c>
      <c r="BH97" s="493">
        <f t="shared" si="111"/>
        <v>2.3503E-2</v>
      </c>
      <c r="BI97" s="493">
        <f t="shared" si="111"/>
        <v>2.3262000000000001E-2</v>
      </c>
      <c r="BJ97" s="493">
        <f t="shared" si="111"/>
        <v>2.3432999999999999E-2</v>
      </c>
      <c r="BK97" s="493">
        <f t="shared" si="111"/>
        <v>2.5051E-2</v>
      </c>
      <c r="BL97" s="493">
        <f t="shared" si="111"/>
        <v>2.4608999999999999E-2</v>
      </c>
      <c r="BM97" s="493">
        <f t="shared" si="111"/>
        <v>2.3496E-2</v>
      </c>
      <c r="BN97" s="493">
        <f t="shared" si="111"/>
        <v>2.4566000000000001E-2</v>
      </c>
      <c r="BO97" s="493">
        <f t="shared" si="111"/>
        <v>2.3503E-2</v>
      </c>
      <c r="BP97" s="493">
        <f t="shared" si="111"/>
        <v>2.7130999999999999E-2</v>
      </c>
      <c r="BQ97" s="493">
        <f t="shared" si="111"/>
        <v>2.6453000000000001E-2</v>
      </c>
      <c r="BR97" s="493">
        <f t="shared" si="111"/>
        <v>2.7189999999999999E-2</v>
      </c>
      <c r="BS97" s="493">
        <f t="shared" si="112"/>
        <v>2.7099999999999999E-2</v>
      </c>
      <c r="BT97" s="493">
        <f t="shared" si="112"/>
        <v>2.3503E-2</v>
      </c>
      <c r="BU97" s="493">
        <f t="shared" si="112"/>
        <v>2.3262000000000001E-2</v>
      </c>
      <c r="BV97" s="493">
        <f t="shared" si="112"/>
        <v>2.3432999999999999E-2</v>
      </c>
      <c r="BW97" s="493">
        <f t="shared" si="112"/>
        <v>2.5051E-2</v>
      </c>
      <c r="BX97" s="493">
        <f t="shared" si="112"/>
        <v>2.4608999999999999E-2</v>
      </c>
      <c r="BY97" s="493">
        <f t="shared" si="112"/>
        <v>2.3496E-2</v>
      </c>
      <c r="BZ97" s="493">
        <f t="shared" si="112"/>
        <v>2.4566000000000001E-2</v>
      </c>
      <c r="CA97" s="493">
        <f t="shared" si="112"/>
        <v>2.3503E-2</v>
      </c>
      <c r="CB97" s="493">
        <f t="shared" si="112"/>
        <v>2.7130999999999999E-2</v>
      </c>
      <c r="CC97" s="493">
        <f t="shared" si="112"/>
        <v>2.6453000000000001E-2</v>
      </c>
      <c r="CD97" s="493">
        <f t="shared" si="112"/>
        <v>2.7189999999999999E-2</v>
      </c>
      <c r="CE97" s="493">
        <f t="shared" si="112"/>
        <v>2.7099999999999999E-2</v>
      </c>
      <c r="CF97" s="493">
        <f t="shared" si="112"/>
        <v>2.3503E-2</v>
      </c>
      <c r="CG97" s="493">
        <f t="shared" si="112"/>
        <v>2.3262000000000001E-2</v>
      </c>
      <c r="CH97" s="493">
        <f t="shared" si="112"/>
        <v>2.3432999999999999E-2</v>
      </c>
    </row>
    <row r="98" spans="1:86" s="110" customFormat="1" x14ac:dyDescent="0.25">
      <c r="A98" s="633"/>
      <c r="B98" s="89" t="s">
        <v>9</v>
      </c>
      <c r="C98" s="440">
        <v>3.2084000000000001E-2</v>
      </c>
      <c r="D98" s="440">
        <v>3.0349999999999999E-2</v>
      </c>
      <c r="E98" s="440">
        <v>3.0592000000000001E-2</v>
      </c>
      <c r="F98" s="440">
        <v>3.6262000000000003E-2</v>
      </c>
      <c r="G98" s="440">
        <v>3.3402000000000001E-2</v>
      </c>
      <c r="H98" s="440">
        <v>2.1971999999999998E-2</v>
      </c>
      <c r="I98" s="440">
        <v>2.1971999999999998E-2</v>
      </c>
      <c r="J98" s="440">
        <v>2.1971999999999998E-2</v>
      </c>
      <c r="K98" s="440">
        <v>5.8374000000000002E-2</v>
      </c>
      <c r="L98" s="440">
        <v>3.7201999999999999E-2</v>
      </c>
      <c r="M98" s="440">
        <v>3.8538000000000003E-2</v>
      </c>
      <c r="N98" s="440">
        <v>2.7269000000000002E-2</v>
      </c>
      <c r="O98" s="440">
        <f t="shared" si="113"/>
        <v>3.2084000000000001E-2</v>
      </c>
      <c r="P98" s="440">
        <f t="shared" si="106"/>
        <v>3.0349999999999999E-2</v>
      </c>
      <c r="Q98" s="440">
        <f t="shared" si="107"/>
        <v>3.0592000000000001E-2</v>
      </c>
      <c r="R98" s="440">
        <f t="shared" si="108"/>
        <v>3.6262000000000003E-2</v>
      </c>
      <c r="S98" s="440">
        <f t="shared" si="109"/>
        <v>3.3402000000000001E-2</v>
      </c>
      <c r="T98" s="493">
        <v>2.6352E-2</v>
      </c>
      <c r="U98" s="493">
        <v>2.6352E-2</v>
      </c>
      <c r="V98" s="493">
        <v>2.6352E-2</v>
      </c>
      <c r="W98" s="493">
        <v>6.6158999999999996E-2</v>
      </c>
      <c r="X98" s="493">
        <v>4.1425999999999998E-2</v>
      </c>
      <c r="Y98" s="493">
        <v>4.6956999999999999E-2</v>
      </c>
      <c r="Z98" s="493">
        <v>3.3168000000000003E-2</v>
      </c>
      <c r="AA98" s="493">
        <v>3.9073999999999998E-2</v>
      </c>
      <c r="AB98" s="493">
        <v>3.5687000000000003E-2</v>
      </c>
      <c r="AC98" s="493">
        <v>3.6283000000000003E-2</v>
      </c>
      <c r="AD98" s="493">
        <v>3.5251999999999999E-2</v>
      </c>
      <c r="AE98" s="493">
        <v>3.4273999999999999E-2</v>
      </c>
      <c r="AF98" s="493">
        <v>2.6352E-2</v>
      </c>
      <c r="AG98" s="493">
        <v>2.6352E-2</v>
      </c>
      <c r="AH98" s="493">
        <v>2.6352E-2</v>
      </c>
      <c r="AI98" s="493">
        <v>6.6158999999999996E-2</v>
      </c>
      <c r="AJ98" s="493">
        <v>4.1425999999999998E-2</v>
      </c>
      <c r="AK98" s="493">
        <v>4.6956999999999999E-2</v>
      </c>
      <c r="AL98" s="493">
        <v>3.3168000000000003E-2</v>
      </c>
      <c r="AM98" s="493">
        <f t="shared" si="110"/>
        <v>3.9073999999999998E-2</v>
      </c>
      <c r="AN98" s="493">
        <f t="shared" si="110"/>
        <v>3.5687000000000003E-2</v>
      </c>
      <c r="AO98" s="493">
        <f t="shared" si="110"/>
        <v>3.6283000000000003E-2</v>
      </c>
      <c r="AP98" s="493">
        <f t="shared" si="110"/>
        <v>3.5251999999999999E-2</v>
      </c>
      <c r="AQ98" s="493">
        <f t="shared" si="110"/>
        <v>3.4273999999999999E-2</v>
      </c>
      <c r="AR98" s="493">
        <f t="shared" si="110"/>
        <v>2.6352E-2</v>
      </c>
      <c r="AS98" s="493">
        <f t="shared" si="110"/>
        <v>2.6352E-2</v>
      </c>
      <c r="AT98" s="493">
        <f t="shared" si="110"/>
        <v>2.6352E-2</v>
      </c>
      <c r="AU98" s="493">
        <f t="shared" si="110"/>
        <v>6.6158999999999996E-2</v>
      </c>
      <c r="AV98" s="493">
        <f t="shared" si="110"/>
        <v>4.1425999999999998E-2</v>
      </c>
      <c r="AW98" s="493">
        <f t="shared" si="110"/>
        <v>4.6956999999999999E-2</v>
      </c>
      <c r="AX98" s="493">
        <f t="shared" si="110"/>
        <v>3.3168000000000003E-2</v>
      </c>
      <c r="AY98" s="493">
        <f t="shared" si="110"/>
        <v>3.9073999999999998E-2</v>
      </c>
      <c r="AZ98" s="493">
        <f t="shared" si="110"/>
        <v>3.5687000000000003E-2</v>
      </c>
      <c r="BA98" s="493">
        <f t="shared" si="110"/>
        <v>3.6283000000000003E-2</v>
      </c>
      <c r="BB98" s="493">
        <f t="shared" si="110"/>
        <v>3.5251999999999999E-2</v>
      </c>
      <c r="BC98" s="493">
        <f t="shared" si="111"/>
        <v>3.4273999999999999E-2</v>
      </c>
      <c r="BD98" s="493">
        <f t="shared" si="111"/>
        <v>2.6352E-2</v>
      </c>
      <c r="BE98" s="493">
        <f t="shared" si="111"/>
        <v>2.6352E-2</v>
      </c>
      <c r="BF98" s="493">
        <f t="shared" si="111"/>
        <v>2.6352E-2</v>
      </c>
      <c r="BG98" s="493">
        <f t="shared" si="111"/>
        <v>6.6158999999999996E-2</v>
      </c>
      <c r="BH98" s="493">
        <f t="shared" si="111"/>
        <v>4.1425999999999998E-2</v>
      </c>
      <c r="BI98" s="493">
        <f t="shared" si="111"/>
        <v>4.6956999999999999E-2</v>
      </c>
      <c r="BJ98" s="493">
        <f t="shared" si="111"/>
        <v>3.3168000000000003E-2</v>
      </c>
      <c r="BK98" s="493">
        <f t="shared" si="111"/>
        <v>3.9073999999999998E-2</v>
      </c>
      <c r="BL98" s="493">
        <f t="shared" si="111"/>
        <v>3.5687000000000003E-2</v>
      </c>
      <c r="BM98" s="493">
        <f t="shared" si="111"/>
        <v>3.6283000000000003E-2</v>
      </c>
      <c r="BN98" s="493">
        <f t="shared" si="111"/>
        <v>3.5251999999999999E-2</v>
      </c>
      <c r="BO98" s="493">
        <f t="shared" si="111"/>
        <v>3.4273999999999999E-2</v>
      </c>
      <c r="BP98" s="493">
        <f t="shared" si="111"/>
        <v>2.6352E-2</v>
      </c>
      <c r="BQ98" s="493">
        <f t="shared" si="111"/>
        <v>2.6352E-2</v>
      </c>
      <c r="BR98" s="493">
        <f t="shared" si="111"/>
        <v>2.6352E-2</v>
      </c>
      <c r="BS98" s="493">
        <f t="shared" si="112"/>
        <v>6.6158999999999996E-2</v>
      </c>
      <c r="BT98" s="493">
        <f t="shared" si="112"/>
        <v>4.1425999999999998E-2</v>
      </c>
      <c r="BU98" s="493">
        <f t="shared" si="112"/>
        <v>4.6956999999999999E-2</v>
      </c>
      <c r="BV98" s="493">
        <f t="shared" si="112"/>
        <v>3.3168000000000003E-2</v>
      </c>
      <c r="BW98" s="493">
        <f t="shared" si="112"/>
        <v>3.9073999999999998E-2</v>
      </c>
      <c r="BX98" s="493">
        <f t="shared" si="112"/>
        <v>3.5687000000000003E-2</v>
      </c>
      <c r="BY98" s="493">
        <f t="shared" si="112"/>
        <v>3.6283000000000003E-2</v>
      </c>
      <c r="BZ98" s="493">
        <f t="shared" si="112"/>
        <v>3.5251999999999999E-2</v>
      </c>
      <c r="CA98" s="493">
        <f t="shared" si="112"/>
        <v>3.4273999999999999E-2</v>
      </c>
      <c r="CB98" s="493">
        <f t="shared" si="112"/>
        <v>2.6352E-2</v>
      </c>
      <c r="CC98" s="493">
        <f t="shared" si="112"/>
        <v>2.6352E-2</v>
      </c>
      <c r="CD98" s="493">
        <f t="shared" si="112"/>
        <v>2.6352E-2</v>
      </c>
      <c r="CE98" s="493">
        <f t="shared" si="112"/>
        <v>6.6158999999999996E-2</v>
      </c>
      <c r="CF98" s="493">
        <f t="shared" si="112"/>
        <v>4.1425999999999998E-2</v>
      </c>
      <c r="CG98" s="493">
        <f t="shared" si="112"/>
        <v>4.6956999999999999E-2</v>
      </c>
      <c r="CH98" s="493">
        <f t="shared" si="112"/>
        <v>3.3168000000000003E-2</v>
      </c>
    </row>
    <row r="99" spans="1:86" s="110" customFormat="1" x14ac:dyDescent="0.25">
      <c r="A99" s="633"/>
      <c r="B99" s="89" t="s">
        <v>3</v>
      </c>
      <c r="C99" s="440">
        <v>3.2084000000000001E-2</v>
      </c>
      <c r="D99" s="440">
        <v>3.0335000000000001E-2</v>
      </c>
      <c r="E99" s="440">
        <v>3.0248000000000001E-2</v>
      </c>
      <c r="F99" s="440">
        <v>3.2205999999999999E-2</v>
      </c>
      <c r="G99" s="440">
        <v>4.5136000000000003E-2</v>
      </c>
      <c r="H99" s="440">
        <v>8.3406999999999995E-2</v>
      </c>
      <c r="I99" s="440">
        <v>6.7433000000000007E-2</v>
      </c>
      <c r="J99" s="440">
        <v>7.4159000000000003E-2</v>
      </c>
      <c r="K99" s="440">
        <v>8.1517000000000006E-2</v>
      </c>
      <c r="L99" s="440">
        <v>3.4575000000000002E-2</v>
      </c>
      <c r="M99" s="440">
        <v>3.7659999999999999E-2</v>
      </c>
      <c r="N99" s="440">
        <v>2.7265999999999999E-2</v>
      </c>
      <c r="O99" s="440">
        <f t="shared" si="113"/>
        <v>3.2084000000000001E-2</v>
      </c>
      <c r="P99" s="440">
        <f t="shared" si="106"/>
        <v>3.0335000000000001E-2</v>
      </c>
      <c r="Q99" s="440">
        <f t="shared" si="107"/>
        <v>3.0248000000000001E-2</v>
      </c>
      <c r="R99" s="440">
        <f t="shared" si="108"/>
        <v>3.2205999999999999E-2</v>
      </c>
      <c r="S99" s="440">
        <f t="shared" si="109"/>
        <v>4.5136000000000003E-2</v>
      </c>
      <c r="T99" s="493">
        <v>9.7586999999999993E-2</v>
      </c>
      <c r="U99" s="493">
        <v>7.5483999999999996E-2</v>
      </c>
      <c r="V99" s="493">
        <v>8.3196000000000006E-2</v>
      </c>
      <c r="W99" s="493">
        <v>9.0327000000000005E-2</v>
      </c>
      <c r="X99" s="493">
        <v>3.8578000000000001E-2</v>
      </c>
      <c r="Y99" s="493">
        <v>4.5895999999999999E-2</v>
      </c>
      <c r="Z99" s="493">
        <v>3.3162999999999998E-2</v>
      </c>
      <c r="AA99" s="493">
        <v>3.9073999999999998E-2</v>
      </c>
      <c r="AB99" s="493">
        <v>3.5667999999999998E-2</v>
      </c>
      <c r="AC99" s="493">
        <v>3.5865000000000001E-2</v>
      </c>
      <c r="AD99" s="493">
        <v>3.2438000000000002E-2</v>
      </c>
      <c r="AE99" s="493">
        <v>4.4253000000000001E-2</v>
      </c>
      <c r="AF99" s="493">
        <v>9.7586999999999993E-2</v>
      </c>
      <c r="AG99" s="493">
        <v>7.5483999999999996E-2</v>
      </c>
      <c r="AH99" s="493">
        <v>8.3196000000000006E-2</v>
      </c>
      <c r="AI99" s="493">
        <v>9.0327000000000005E-2</v>
      </c>
      <c r="AJ99" s="493">
        <v>3.8578000000000001E-2</v>
      </c>
      <c r="AK99" s="493">
        <v>4.5895999999999999E-2</v>
      </c>
      <c r="AL99" s="493">
        <v>3.3162999999999998E-2</v>
      </c>
      <c r="AM99" s="493">
        <f t="shared" si="110"/>
        <v>3.9073999999999998E-2</v>
      </c>
      <c r="AN99" s="493">
        <f t="shared" si="110"/>
        <v>3.5667999999999998E-2</v>
      </c>
      <c r="AO99" s="493">
        <f t="shared" si="110"/>
        <v>3.5865000000000001E-2</v>
      </c>
      <c r="AP99" s="493">
        <f t="shared" si="110"/>
        <v>3.2438000000000002E-2</v>
      </c>
      <c r="AQ99" s="493">
        <f t="shared" si="110"/>
        <v>4.4253000000000001E-2</v>
      </c>
      <c r="AR99" s="493">
        <f t="shared" si="110"/>
        <v>9.7586999999999993E-2</v>
      </c>
      <c r="AS99" s="493">
        <f t="shared" si="110"/>
        <v>7.5483999999999996E-2</v>
      </c>
      <c r="AT99" s="493">
        <f t="shared" si="110"/>
        <v>8.3196000000000006E-2</v>
      </c>
      <c r="AU99" s="493">
        <f t="shared" si="110"/>
        <v>9.0327000000000005E-2</v>
      </c>
      <c r="AV99" s="493">
        <f t="shared" si="110"/>
        <v>3.8578000000000001E-2</v>
      </c>
      <c r="AW99" s="493">
        <f t="shared" si="110"/>
        <v>4.5895999999999999E-2</v>
      </c>
      <c r="AX99" s="493">
        <f t="shared" si="110"/>
        <v>3.3162999999999998E-2</v>
      </c>
      <c r="AY99" s="493">
        <f t="shared" si="110"/>
        <v>3.9073999999999998E-2</v>
      </c>
      <c r="AZ99" s="493">
        <f t="shared" si="110"/>
        <v>3.5667999999999998E-2</v>
      </c>
      <c r="BA99" s="493">
        <f t="shared" si="110"/>
        <v>3.5865000000000001E-2</v>
      </c>
      <c r="BB99" s="493">
        <f t="shared" si="110"/>
        <v>3.2438000000000002E-2</v>
      </c>
      <c r="BC99" s="493">
        <f t="shared" si="111"/>
        <v>4.4253000000000001E-2</v>
      </c>
      <c r="BD99" s="493">
        <f t="shared" si="111"/>
        <v>9.7586999999999993E-2</v>
      </c>
      <c r="BE99" s="493">
        <f t="shared" si="111"/>
        <v>7.5483999999999996E-2</v>
      </c>
      <c r="BF99" s="493">
        <f t="shared" si="111"/>
        <v>8.3196000000000006E-2</v>
      </c>
      <c r="BG99" s="493">
        <f t="shared" si="111"/>
        <v>9.0327000000000005E-2</v>
      </c>
      <c r="BH99" s="493">
        <f t="shared" si="111"/>
        <v>3.8578000000000001E-2</v>
      </c>
      <c r="BI99" s="493">
        <f t="shared" si="111"/>
        <v>4.5895999999999999E-2</v>
      </c>
      <c r="BJ99" s="493">
        <f t="shared" si="111"/>
        <v>3.3162999999999998E-2</v>
      </c>
      <c r="BK99" s="493">
        <f t="shared" si="111"/>
        <v>3.9073999999999998E-2</v>
      </c>
      <c r="BL99" s="493">
        <f t="shared" si="111"/>
        <v>3.5667999999999998E-2</v>
      </c>
      <c r="BM99" s="493">
        <f t="shared" si="111"/>
        <v>3.5865000000000001E-2</v>
      </c>
      <c r="BN99" s="493">
        <f t="shared" si="111"/>
        <v>3.2438000000000002E-2</v>
      </c>
      <c r="BO99" s="493">
        <f t="shared" si="111"/>
        <v>4.4253000000000001E-2</v>
      </c>
      <c r="BP99" s="493">
        <f t="shared" si="111"/>
        <v>9.7586999999999993E-2</v>
      </c>
      <c r="BQ99" s="493">
        <f t="shared" si="111"/>
        <v>7.5483999999999996E-2</v>
      </c>
      <c r="BR99" s="493">
        <f t="shared" si="111"/>
        <v>8.3196000000000006E-2</v>
      </c>
      <c r="BS99" s="493">
        <f t="shared" si="112"/>
        <v>9.0327000000000005E-2</v>
      </c>
      <c r="BT99" s="493">
        <f t="shared" si="112"/>
        <v>3.8578000000000001E-2</v>
      </c>
      <c r="BU99" s="493">
        <f t="shared" si="112"/>
        <v>4.5895999999999999E-2</v>
      </c>
      <c r="BV99" s="493">
        <f t="shared" si="112"/>
        <v>3.3162999999999998E-2</v>
      </c>
      <c r="BW99" s="493">
        <f t="shared" si="112"/>
        <v>3.9073999999999998E-2</v>
      </c>
      <c r="BX99" s="493">
        <f t="shared" si="112"/>
        <v>3.5667999999999998E-2</v>
      </c>
      <c r="BY99" s="493">
        <f t="shared" si="112"/>
        <v>3.5865000000000001E-2</v>
      </c>
      <c r="BZ99" s="493">
        <f t="shared" si="112"/>
        <v>3.2438000000000002E-2</v>
      </c>
      <c r="CA99" s="493">
        <f t="shared" si="112"/>
        <v>4.4253000000000001E-2</v>
      </c>
      <c r="CB99" s="493">
        <f t="shared" si="112"/>
        <v>9.7586999999999993E-2</v>
      </c>
      <c r="CC99" s="493">
        <f t="shared" si="112"/>
        <v>7.5483999999999996E-2</v>
      </c>
      <c r="CD99" s="493">
        <f t="shared" si="112"/>
        <v>8.3196000000000006E-2</v>
      </c>
      <c r="CE99" s="493">
        <f t="shared" si="112"/>
        <v>9.0327000000000005E-2</v>
      </c>
      <c r="CF99" s="493">
        <f t="shared" si="112"/>
        <v>3.8578000000000001E-2</v>
      </c>
      <c r="CG99" s="493">
        <f t="shared" si="112"/>
        <v>4.5895999999999999E-2</v>
      </c>
      <c r="CH99" s="493">
        <f t="shared" si="112"/>
        <v>3.3162999999999998E-2</v>
      </c>
    </row>
    <row r="100" spans="1:86" s="110" customFormat="1" x14ac:dyDescent="0.25">
      <c r="A100" s="633"/>
      <c r="B100" s="89" t="s">
        <v>4</v>
      </c>
      <c r="C100" s="440">
        <v>2.904E-2</v>
      </c>
      <c r="D100" s="440">
        <v>2.7428999999999999E-2</v>
      </c>
      <c r="E100" s="440">
        <v>2.8795000000000001E-2</v>
      </c>
      <c r="F100" s="440">
        <v>3.4922000000000002E-2</v>
      </c>
      <c r="G100" s="440">
        <v>3.8471999999999999E-2</v>
      </c>
      <c r="H100" s="440">
        <v>6.3131999999999994E-2</v>
      </c>
      <c r="I100" s="440">
        <v>6.1244E-2</v>
      </c>
      <c r="J100" s="440">
        <v>5.9843E-2</v>
      </c>
      <c r="K100" s="440">
        <v>5.8082000000000002E-2</v>
      </c>
      <c r="L100" s="440">
        <v>3.9397000000000001E-2</v>
      </c>
      <c r="M100" s="440">
        <v>3.2080999999999998E-2</v>
      </c>
      <c r="N100" s="440">
        <v>2.8632999999999999E-2</v>
      </c>
      <c r="O100" s="440">
        <f t="shared" si="113"/>
        <v>2.904E-2</v>
      </c>
      <c r="P100" s="440">
        <f t="shared" si="106"/>
        <v>2.7428999999999999E-2</v>
      </c>
      <c r="Q100" s="440">
        <f t="shared" si="107"/>
        <v>2.8795000000000001E-2</v>
      </c>
      <c r="R100" s="440">
        <f t="shared" si="108"/>
        <v>3.4922000000000002E-2</v>
      </c>
      <c r="S100" s="440">
        <f t="shared" si="109"/>
        <v>3.8471999999999999E-2</v>
      </c>
      <c r="T100" s="493">
        <v>7.3810000000000001E-2</v>
      </c>
      <c r="U100" s="493">
        <v>6.8790000000000004E-2</v>
      </c>
      <c r="V100" s="493">
        <v>6.7601999999999995E-2</v>
      </c>
      <c r="W100" s="493">
        <v>6.5840999999999997E-2</v>
      </c>
      <c r="X100" s="493">
        <v>4.3804999999999997E-2</v>
      </c>
      <c r="Y100" s="493">
        <v>3.9049E-2</v>
      </c>
      <c r="Z100" s="493">
        <v>3.5180000000000003E-2</v>
      </c>
      <c r="AA100" s="493">
        <v>3.4972999999999997E-2</v>
      </c>
      <c r="AB100" s="493">
        <v>3.2176999999999997E-2</v>
      </c>
      <c r="AC100" s="493">
        <v>3.4097000000000002E-2</v>
      </c>
      <c r="AD100" s="493">
        <v>3.4321999999999998E-2</v>
      </c>
      <c r="AE100" s="493">
        <v>3.8525999999999998E-2</v>
      </c>
      <c r="AF100" s="493">
        <v>7.3810000000000001E-2</v>
      </c>
      <c r="AG100" s="493">
        <v>6.8790000000000004E-2</v>
      </c>
      <c r="AH100" s="493">
        <v>6.7601999999999995E-2</v>
      </c>
      <c r="AI100" s="493">
        <v>6.5840999999999997E-2</v>
      </c>
      <c r="AJ100" s="493">
        <v>4.3804999999999997E-2</v>
      </c>
      <c r="AK100" s="493">
        <v>3.9049E-2</v>
      </c>
      <c r="AL100" s="493">
        <v>3.5180000000000003E-2</v>
      </c>
      <c r="AM100" s="493">
        <f t="shared" si="110"/>
        <v>3.4972999999999997E-2</v>
      </c>
      <c r="AN100" s="493">
        <f t="shared" si="110"/>
        <v>3.2176999999999997E-2</v>
      </c>
      <c r="AO100" s="493">
        <f t="shared" si="110"/>
        <v>3.4097000000000002E-2</v>
      </c>
      <c r="AP100" s="493">
        <f t="shared" si="110"/>
        <v>3.4321999999999998E-2</v>
      </c>
      <c r="AQ100" s="493">
        <f t="shared" si="110"/>
        <v>3.8525999999999998E-2</v>
      </c>
      <c r="AR100" s="493">
        <f t="shared" si="110"/>
        <v>7.3810000000000001E-2</v>
      </c>
      <c r="AS100" s="493">
        <f t="shared" si="110"/>
        <v>6.8790000000000004E-2</v>
      </c>
      <c r="AT100" s="493">
        <f t="shared" si="110"/>
        <v>6.7601999999999995E-2</v>
      </c>
      <c r="AU100" s="493">
        <f t="shared" si="110"/>
        <v>6.5840999999999997E-2</v>
      </c>
      <c r="AV100" s="493">
        <f t="shared" si="110"/>
        <v>4.3804999999999997E-2</v>
      </c>
      <c r="AW100" s="493">
        <f t="shared" si="110"/>
        <v>3.9049E-2</v>
      </c>
      <c r="AX100" s="493">
        <f t="shared" si="110"/>
        <v>3.5180000000000003E-2</v>
      </c>
      <c r="AY100" s="493">
        <f t="shared" si="110"/>
        <v>3.4972999999999997E-2</v>
      </c>
      <c r="AZ100" s="493">
        <f t="shared" si="110"/>
        <v>3.2176999999999997E-2</v>
      </c>
      <c r="BA100" s="493">
        <f t="shared" si="110"/>
        <v>3.4097000000000002E-2</v>
      </c>
      <c r="BB100" s="493">
        <f t="shared" si="110"/>
        <v>3.4321999999999998E-2</v>
      </c>
      <c r="BC100" s="493">
        <f t="shared" si="111"/>
        <v>3.8525999999999998E-2</v>
      </c>
      <c r="BD100" s="493">
        <f t="shared" si="111"/>
        <v>7.3810000000000001E-2</v>
      </c>
      <c r="BE100" s="493">
        <f t="shared" si="111"/>
        <v>6.8790000000000004E-2</v>
      </c>
      <c r="BF100" s="493">
        <f t="shared" si="111"/>
        <v>6.7601999999999995E-2</v>
      </c>
      <c r="BG100" s="493">
        <f t="shared" si="111"/>
        <v>6.5840999999999997E-2</v>
      </c>
      <c r="BH100" s="493">
        <f t="shared" si="111"/>
        <v>4.3804999999999997E-2</v>
      </c>
      <c r="BI100" s="493">
        <f t="shared" si="111"/>
        <v>3.9049E-2</v>
      </c>
      <c r="BJ100" s="493">
        <f t="shared" si="111"/>
        <v>3.5180000000000003E-2</v>
      </c>
      <c r="BK100" s="493">
        <f t="shared" si="111"/>
        <v>3.4972999999999997E-2</v>
      </c>
      <c r="BL100" s="493">
        <f t="shared" si="111"/>
        <v>3.2176999999999997E-2</v>
      </c>
      <c r="BM100" s="493">
        <f t="shared" si="111"/>
        <v>3.4097000000000002E-2</v>
      </c>
      <c r="BN100" s="493">
        <f t="shared" si="111"/>
        <v>3.4321999999999998E-2</v>
      </c>
      <c r="BO100" s="493">
        <f t="shared" si="111"/>
        <v>3.8525999999999998E-2</v>
      </c>
      <c r="BP100" s="493">
        <f t="shared" si="111"/>
        <v>7.3810000000000001E-2</v>
      </c>
      <c r="BQ100" s="493">
        <f t="shared" si="111"/>
        <v>6.8790000000000004E-2</v>
      </c>
      <c r="BR100" s="493">
        <f t="shared" si="111"/>
        <v>6.7601999999999995E-2</v>
      </c>
      <c r="BS100" s="493">
        <f t="shared" si="112"/>
        <v>6.5840999999999997E-2</v>
      </c>
      <c r="BT100" s="493">
        <f t="shared" si="112"/>
        <v>4.3804999999999997E-2</v>
      </c>
      <c r="BU100" s="493">
        <f t="shared" si="112"/>
        <v>3.9049E-2</v>
      </c>
      <c r="BV100" s="493">
        <f t="shared" si="112"/>
        <v>3.5180000000000003E-2</v>
      </c>
      <c r="BW100" s="493">
        <f t="shared" si="112"/>
        <v>3.4972999999999997E-2</v>
      </c>
      <c r="BX100" s="493">
        <f t="shared" si="112"/>
        <v>3.2176999999999997E-2</v>
      </c>
      <c r="BY100" s="493">
        <f t="shared" si="112"/>
        <v>3.4097000000000002E-2</v>
      </c>
      <c r="BZ100" s="493">
        <f t="shared" si="112"/>
        <v>3.4321999999999998E-2</v>
      </c>
      <c r="CA100" s="493">
        <f t="shared" si="112"/>
        <v>3.8525999999999998E-2</v>
      </c>
      <c r="CB100" s="493">
        <f t="shared" si="112"/>
        <v>7.3810000000000001E-2</v>
      </c>
      <c r="CC100" s="493">
        <f t="shared" si="112"/>
        <v>6.8790000000000004E-2</v>
      </c>
      <c r="CD100" s="493">
        <f t="shared" si="112"/>
        <v>6.7601999999999995E-2</v>
      </c>
      <c r="CE100" s="493">
        <f t="shared" si="112"/>
        <v>6.5840999999999997E-2</v>
      </c>
      <c r="CF100" s="493">
        <f t="shared" si="112"/>
        <v>4.3804999999999997E-2</v>
      </c>
      <c r="CG100" s="493">
        <f t="shared" si="112"/>
        <v>3.9049E-2</v>
      </c>
      <c r="CH100" s="493">
        <f t="shared" si="112"/>
        <v>3.5180000000000003E-2</v>
      </c>
    </row>
    <row r="101" spans="1:86" s="110" customFormat="1" x14ac:dyDescent="0.25">
      <c r="A101" s="633"/>
      <c r="B101" s="89" t="s">
        <v>5</v>
      </c>
      <c r="C101" s="440">
        <v>2.7657000000000001E-2</v>
      </c>
      <c r="D101" s="440">
        <v>2.6662000000000002E-2</v>
      </c>
      <c r="E101" s="440">
        <v>2.7882000000000001E-2</v>
      </c>
      <c r="F101" s="440">
        <v>3.1621999999999997E-2</v>
      </c>
      <c r="G101" s="440">
        <v>3.5316E-2</v>
      </c>
      <c r="H101" s="440">
        <v>5.7203999999999998E-2</v>
      </c>
      <c r="I101" s="440">
        <v>5.6994999999999997E-2</v>
      </c>
      <c r="J101" s="440">
        <v>5.5843999999999998E-2</v>
      </c>
      <c r="K101" s="440">
        <v>5.5169000000000003E-2</v>
      </c>
      <c r="L101" s="440">
        <v>3.5621E-2</v>
      </c>
      <c r="M101" s="440">
        <v>3.0717999999999999E-2</v>
      </c>
      <c r="N101" s="440">
        <v>2.8008000000000002E-2</v>
      </c>
      <c r="O101" s="440">
        <f t="shared" si="113"/>
        <v>2.7657000000000001E-2</v>
      </c>
      <c r="P101" s="440">
        <f t="shared" si="106"/>
        <v>2.6662000000000002E-2</v>
      </c>
      <c r="Q101" s="440">
        <f t="shared" si="107"/>
        <v>2.7882000000000001E-2</v>
      </c>
      <c r="R101" s="440">
        <f t="shared" si="108"/>
        <v>3.1621999999999997E-2</v>
      </c>
      <c r="S101" s="440">
        <f t="shared" si="109"/>
        <v>3.5316E-2</v>
      </c>
      <c r="T101" s="493">
        <v>6.6962999999999995E-2</v>
      </c>
      <c r="U101" s="493">
        <v>6.4194000000000001E-2</v>
      </c>
      <c r="V101" s="493">
        <v>6.3246999999999998E-2</v>
      </c>
      <c r="W101" s="493">
        <v>6.2655000000000002E-2</v>
      </c>
      <c r="X101" s="493">
        <v>3.9711999999999997E-2</v>
      </c>
      <c r="Y101" s="493">
        <v>3.7293E-2</v>
      </c>
      <c r="Z101" s="493">
        <v>3.4257999999999997E-2</v>
      </c>
      <c r="AA101" s="493">
        <v>3.3180000000000001E-2</v>
      </c>
      <c r="AB101" s="493">
        <v>3.1255999999999999E-2</v>
      </c>
      <c r="AC101" s="493">
        <v>3.2987000000000002E-2</v>
      </c>
      <c r="AD101" s="493">
        <v>3.2032999999999999E-2</v>
      </c>
      <c r="AE101" s="493">
        <v>3.5848999999999999E-2</v>
      </c>
      <c r="AF101" s="493">
        <v>6.6962999999999995E-2</v>
      </c>
      <c r="AG101" s="493">
        <v>6.4194000000000001E-2</v>
      </c>
      <c r="AH101" s="493">
        <v>6.3246999999999998E-2</v>
      </c>
      <c r="AI101" s="493">
        <v>6.2655000000000002E-2</v>
      </c>
      <c r="AJ101" s="493">
        <v>3.9711999999999997E-2</v>
      </c>
      <c r="AK101" s="493">
        <v>3.7293E-2</v>
      </c>
      <c r="AL101" s="493">
        <v>3.4257999999999997E-2</v>
      </c>
      <c r="AM101" s="493">
        <f t="shared" si="110"/>
        <v>3.3180000000000001E-2</v>
      </c>
      <c r="AN101" s="493">
        <f t="shared" si="110"/>
        <v>3.1255999999999999E-2</v>
      </c>
      <c r="AO101" s="493">
        <f t="shared" si="110"/>
        <v>3.2987000000000002E-2</v>
      </c>
      <c r="AP101" s="493">
        <f t="shared" si="110"/>
        <v>3.2032999999999999E-2</v>
      </c>
      <c r="AQ101" s="493">
        <f t="shared" si="110"/>
        <v>3.5848999999999999E-2</v>
      </c>
      <c r="AR101" s="493">
        <f t="shared" si="110"/>
        <v>6.6962999999999995E-2</v>
      </c>
      <c r="AS101" s="493">
        <f t="shared" si="110"/>
        <v>6.4194000000000001E-2</v>
      </c>
      <c r="AT101" s="493">
        <f t="shared" si="110"/>
        <v>6.3246999999999998E-2</v>
      </c>
      <c r="AU101" s="493">
        <f t="shared" si="110"/>
        <v>6.2655000000000002E-2</v>
      </c>
      <c r="AV101" s="493">
        <f t="shared" si="110"/>
        <v>3.9711999999999997E-2</v>
      </c>
      <c r="AW101" s="493">
        <f t="shared" si="110"/>
        <v>3.7293E-2</v>
      </c>
      <c r="AX101" s="493">
        <f t="shared" si="110"/>
        <v>3.4257999999999997E-2</v>
      </c>
      <c r="AY101" s="493">
        <f t="shared" si="110"/>
        <v>3.3180000000000001E-2</v>
      </c>
      <c r="AZ101" s="493">
        <f t="shared" si="110"/>
        <v>3.1255999999999999E-2</v>
      </c>
      <c r="BA101" s="493">
        <f t="shared" si="110"/>
        <v>3.2987000000000002E-2</v>
      </c>
      <c r="BB101" s="493">
        <f t="shared" si="110"/>
        <v>3.2032999999999999E-2</v>
      </c>
      <c r="BC101" s="493">
        <f t="shared" si="111"/>
        <v>3.5848999999999999E-2</v>
      </c>
      <c r="BD101" s="493">
        <f t="shared" si="111"/>
        <v>6.6962999999999995E-2</v>
      </c>
      <c r="BE101" s="493">
        <f t="shared" si="111"/>
        <v>6.4194000000000001E-2</v>
      </c>
      <c r="BF101" s="493">
        <f t="shared" si="111"/>
        <v>6.3246999999999998E-2</v>
      </c>
      <c r="BG101" s="493">
        <f t="shared" si="111"/>
        <v>6.2655000000000002E-2</v>
      </c>
      <c r="BH101" s="493">
        <f t="shared" si="111"/>
        <v>3.9711999999999997E-2</v>
      </c>
      <c r="BI101" s="493">
        <f t="shared" si="111"/>
        <v>3.7293E-2</v>
      </c>
      <c r="BJ101" s="493">
        <f t="shared" si="111"/>
        <v>3.4257999999999997E-2</v>
      </c>
      <c r="BK101" s="493">
        <f t="shared" si="111"/>
        <v>3.3180000000000001E-2</v>
      </c>
      <c r="BL101" s="493">
        <f t="shared" si="111"/>
        <v>3.1255999999999999E-2</v>
      </c>
      <c r="BM101" s="493">
        <f t="shared" si="111"/>
        <v>3.2987000000000002E-2</v>
      </c>
      <c r="BN101" s="493">
        <f t="shared" si="111"/>
        <v>3.2032999999999999E-2</v>
      </c>
      <c r="BO101" s="493">
        <f t="shared" si="111"/>
        <v>3.5848999999999999E-2</v>
      </c>
      <c r="BP101" s="493">
        <f t="shared" si="111"/>
        <v>6.6962999999999995E-2</v>
      </c>
      <c r="BQ101" s="493">
        <f t="shared" si="111"/>
        <v>6.4194000000000001E-2</v>
      </c>
      <c r="BR101" s="493">
        <f t="shared" si="111"/>
        <v>6.3246999999999998E-2</v>
      </c>
      <c r="BS101" s="493">
        <f t="shared" si="112"/>
        <v>6.2655000000000002E-2</v>
      </c>
      <c r="BT101" s="493">
        <f t="shared" si="112"/>
        <v>3.9711999999999997E-2</v>
      </c>
      <c r="BU101" s="493">
        <f t="shared" si="112"/>
        <v>3.7293E-2</v>
      </c>
      <c r="BV101" s="493">
        <f t="shared" si="112"/>
        <v>3.4257999999999997E-2</v>
      </c>
      <c r="BW101" s="493">
        <f t="shared" si="112"/>
        <v>3.3180000000000001E-2</v>
      </c>
      <c r="BX101" s="493">
        <f t="shared" si="112"/>
        <v>3.1255999999999999E-2</v>
      </c>
      <c r="BY101" s="493">
        <f t="shared" si="112"/>
        <v>3.2987000000000002E-2</v>
      </c>
      <c r="BZ101" s="493">
        <f t="shared" si="112"/>
        <v>3.2032999999999999E-2</v>
      </c>
      <c r="CA101" s="493">
        <f t="shared" si="112"/>
        <v>3.5848999999999999E-2</v>
      </c>
      <c r="CB101" s="493">
        <f t="shared" si="112"/>
        <v>6.6962999999999995E-2</v>
      </c>
      <c r="CC101" s="493">
        <f t="shared" si="112"/>
        <v>6.4194000000000001E-2</v>
      </c>
      <c r="CD101" s="493">
        <f t="shared" si="112"/>
        <v>6.3246999999999998E-2</v>
      </c>
      <c r="CE101" s="493">
        <f t="shared" si="112"/>
        <v>6.2655000000000002E-2</v>
      </c>
      <c r="CF101" s="493">
        <f t="shared" si="112"/>
        <v>3.9711999999999997E-2</v>
      </c>
      <c r="CG101" s="493">
        <f t="shared" si="112"/>
        <v>3.7293E-2</v>
      </c>
      <c r="CH101" s="493">
        <f t="shared" si="112"/>
        <v>3.4257999999999997E-2</v>
      </c>
    </row>
    <row r="102" spans="1:86" s="110" customFormat="1" x14ac:dyDescent="0.25">
      <c r="A102" s="633"/>
      <c r="B102" s="89" t="s">
        <v>23</v>
      </c>
      <c r="C102" s="440">
        <v>2.7657000000000001E-2</v>
      </c>
      <c r="D102" s="440">
        <v>2.6662000000000002E-2</v>
      </c>
      <c r="E102" s="440">
        <v>2.7882000000000001E-2</v>
      </c>
      <c r="F102" s="440">
        <v>3.1621999999999997E-2</v>
      </c>
      <c r="G102" s="440">
        <v>3.5316E-2</v>
      </c>
      <c r="H102" s="440">
        <v>5.7203999999999998E-2</v>
      </c>
      <c r="I102" s="440">
        <v>5.6994999999999997E-2</v>
      </c>
      <c r="J102" s="440">
        <v>5.5843999999999998E-2</v>
      </c>
      <c r="K102" s="440">
        <v>5.5169000000000003E-2</v>
      </c>
      <c r="L102" s="440">
        <v>3.5621E-2</v>
      </c>
      <c r="M102" s="440">
        <v>3.0717999999999999E-2</v>
      </c>
      <c r="N102" s="440">
        <v>2.8008000000000002E-2</v>
      </c>
      <c r="O102" s="440">
        <f t="shared" si="113"/>
        <v>2.7657000000000001E-2</v>
      </c>
      <c r="P102" s="440">
        <f t="shared" si="106"/>
        <v>2.6662000000000002E-2</v>
      </c>
      <c r="Q102" s="440">
        <f t="shared" si="107"/>
        <v>2.7882000000000001E-2</v>
      </c>
      <c r="R102" s="440">
        <f t="shared" si="108"/>
        <v>3.1621999999999997E-2</v>
      </c>
      <c r="S102" s="440">
        <f t="shared" si="109"/>
        <v>3.5316E-2</v>
      </c>
      <c r="T102" s="493">
        <v>6.6962999999999995E-2</v>
      </c>
      <c r="U102" s="493">
        <v>6.4194000000000001E-2</v>
      </c>
      <c r="V102" s="493">
        <v>6.3246999999999998E-2</v>
      </c>
      <c r="W102" s="493">
        <v>6.2655000000000002E-2</v>
      </c>
      <c r="X102" s="493">
        <v>3.9711999999999997E-2</v>
      </c>
      <c r="Y102" s="493">
        <v>3.7293E-2</v>
      </c>
      <c r="Z102" s="493">
        <v>3.4257999999999997E-2</v>
      </c>
      <c r="AA102" s="493">
        <v>3.3180000000000001E-2</v>
      </c>
      <c r="AB102" s="493">
        <v>3.1255999999999999E-2</v>
      </c>
      <c r="AC102" s="493">
        <v>3.2987000000000002E-2</v>
      </c>
      <c r="AD102" s="493">
        <v>3.2032999999999999E-2</v>
      </c>
      <c r="AE102" s="493">
        <v>3.5848999999999999E-2</v>
      </c>
      <c r="AF102" s="493">
        <v>6.6962999999999995E-2</v>
      </c>
      <c r="AG102" s="493">
        <v>6.4194000000000001E-2</v>
      </c>
      <c r="AH102" s="493">
        <v>6.3246999999999998E-2</v>
      </c>
      <c r="AI102" s="493">
        <v>6.2655000000000002E-2</v>
      </c>
      <c r="AJ102" s="493">
        <v>3.9711999999999997E-2</v>
      </c>
      <c r="AK102" s="493">
        <v>3.7293E-2</v>
      </c>
      <c r="AL102" s="493">
        <v>3.4257999999999997E-2</v>
      </c>
      <c r="AM102" s="493">
        <f t="shared" si="110"/>
        <v>3.3180000000000001E-2</v>
      </c>
      <c r="AN102" s="493">
        <f t="shared" si="110"/>
        <v>3.1255999999999999E-2</v>
      </c>
      <c r="AO102" s="493">
        <f t="shared" si="110"/>
        <v>3.2987000000000002E-2</v>
      </c>
      <c r="AP102" s="493">
        <f t="shared" si="110"/>
        <v>3.2032999999999999E-2</v>
      </c>
      <c r="AQ102" s="493">
        <f t="shared" si="110"/>
        <v>3.5848999999999999E-2</v>
      </c>
      <c r="AR102" s="493">
        <f t="shared" si="110"/>
        <v>6.6962999999999995E-2</v>
      </c>
      <c r="AS102" s="493">
        <f t="shared" si="110"/>
        <v>6.4194000000000001E-2</v>
      </c>
      <c r="AT102" s="493">
        <f t="shared" si="110"/>
        <v>6.3246999999999998E-2</v>
      </c>
      <c r="AU102" s="493">
        <f t="shared" si="110"/>
        <v>6.2655000000000002E-2</v>
      </c>
      <c r="AV102" s="493">
        <f t="shared" si="110"/>
        <v>3.9711999999999997E-2</v>
      </c>
      <c r="AW102" s="493">
        <f t="shared" si="110"/>
        <v>3.7293E-2</v>
      </c>
      <c r="AX102" s="493">
        <f t="shared" si="110"/>
        <v>3.4257999999999997E-2</v>
      </c>
      <c r="AY102" s="493">
        <f t="shared" si="110"/>
        <v>3.3180000000000001E-2</v>
      </c>
      <c r="AZ102" s="493">
        <f t="shared" si="110"/>
        <v>3.1255999999999999E-2</v>
      </c>
      <c r="BA102" s="493">
        <f t="shared" si="110"/>
        <v>3.2987000000000002E-2</v>
      </c>
      <c r="BB102" s="493">
        <f t="shared" si="110"/>
        <v>3.2032999999999999E-2</v>
      </c>
      <c r="BC102" s="493">
        <f t="shared" si="111"/>
        <v>3.5848999999999999E-2</v>
      </c>
      <c r="BD102" s="493">
        <f t="shared" si="111"/>
        <v>6.6962999999999995E-2</v>
      </c>
      <c r="BE102" s="493">
        <f t="shared" si="111"/>
        <v>6.4194000000000001E-2</v>
      </c>
      <c r="BF102" s="493">
        <f t="shared" si="111"/>
        <v>6.3246999999999998E-2</v>
      </c>
      <c r="BG102" s="493">
        <f t="shared" si="111"/>
        <v>6.2655000000000002E-2</v>
      </c>
      <c r="BH102" s="493">
        <f t="shared" si="111"/>
        <v>3.9711999999999997E-2</v>
      </c>
      <c r="BI102" s="493">
        <f t="shared" si="111"/>
        <v>3.7293E-2</v>
      </c>
      <c r="BJ102" s="493">
        <f t="shared" si="111"/>
        <v>3.4257999999999997E-2</v>
      </c>
      <c r="BK102" s="493">
        <f t="shared" si="111"/>
        <v>3.3180000000000001E-2</v>
      </c>
      <c r="BL102" s="493">
        <f t="shared" si="111"/>
        <v>3.1255999999999999E-2</v>
      </c>
      <c r="BM102" s="493">
        <f t="shared" si="111"/>
        <v>3.2987000000000002E-2</v>
      </c>
      <c r="BN102" s="493">
        <f t="shared" si="111"/>
        <v>3.2032999999999999E-2</v>
      </c>
      <c r="BO102" s="493">
        <f t="shared" si="111"/>
        <v>3.5848999999999999E-2</v>
      </c>
      <c r="BP102" s="493">
        <f t="shared" si="111"/>
        <v>6.6962999999999995E-2</v>
      </c>
      <c r="BQ102" s="493">
        <f t="shared" si="111"/>
        <v>6.4194000000000001E-2</v>
      </c>
      <c r="BR102" s="493">
        <f t="shared" si="111"/>
        <v>6.3246999999999998E-2</v>
      </c>
      <c r="BS102" s="493">
        <f t="shared" si="112"/>
        <v>6.2655000000000002E-2</v>
      </c>
      <c r="BT102" s="493">
        <f t="shared" si="112"/>
        <v>3.9711999999999997E-2</v>
      </c>
      <c r="BU102" s="493">
        <f t="shared" si="112"/>
        <v>3.7293E-2</v>
      </c>
      <c r="BV102" s="493">
        <f t="shared" si="112"/>
        <v>3.4257999999999997E-2</v>
      </c>
      <c r="BW102" s="493">
        <f t="shared" si="112"/>
        <v>3.3180000000000001E-2</v>
      </c>
      <c r="BX102" s="493">
        <f t="shared" si="112"/>
        <v>3.1255999999999999E-2</v>
      </c>
      <c r="BY102" s="493">
        <f t="shared" si="112"/>
        <v>3.2987000000000002E-2</v>
      </c>
      <c r="BZ102" s="493">
        <f t="shared" si="112"/>
        <v>3.2032999999999999E-2</v>
      </c>
      <c r="CA102" s="493">
        <f t="shared" si="112"/>
        <v>3.5848999999999999E-2</v>
      </c>
      <c r="CB102" s="493">
        <f t="shared" si="112"/>
        <v>6.6962999999999995E-2</v>
      </c>
      <c r="CC102" s="493">
        <f t="shared" si="112"/>
        <v>6.4194000000000001E-2</v>
      </c>
      <c r="CD102" s="493">
        <f t="shared" si="112"/>
        <v>6.3246999999999998E-2</v>
      </c>
      <c r="CE102" s="493">
        <f t="shared" si="112"/>
        <v>6.2655000000000002E-2</v>
      </c>
      <c r="CF102" s="493">
        <f t="shared" si="112"/>
        <v>3.9711999999999997E-2</v>
      </c>
      <c r="CG102" s="493">
        <f t="shared" si="112"/>
        <v>3.7293E-2</v>
      </c>
      <c r="CH102" s="493">
        <f t="shared" si="112"/>
        <v>3.4257999999999997E-2</v>
      </c>
    </row>
    <row r="103" spans="1:86" s="110" customFormat="1" x14ac:dyDescent="0.25">
      <c r="A103" s="633"/>
      <c r="B103" s="89" t="s">
        <v>24</v>
      </c>
      <c r="C103" s="440">
        <v>2.7657000000000001E-2</v>
      </c>
      <c r="D103" s="440">
        <v>2.6662000000000002E-2</v>
      </c>
      <c r="E103" s="440">
        <v>2.7882000000000001E-2</v>
      </c>
      <c r="F103" s="440">
        <v>3.1621999999999997E-2</v>
      </c>
      <c r="G103" s="440">
        <v>3.5316E-2</v>
      </c>
      <c r="H103" s="440">
        <v>5.7203999999999998E-2</v>
      </c>
      <c r="I103" s="440">
        <v>5.6994999999999997E-2</v>
      </c>
      <c r="J103" s="440">
        <v>5.5843999999999998E-2</v>
      </c>
      <c r="K103" s="440">
        <v>5.5169000000000003E-2</v>
      </c>
      <c r="L103" s="440">
        <v>3.5621E-2</v>
      </c>
      <c r="M103" s="440">
        <v>3.0717999999999999E-2</v>
      </c>
      <c r="N103" s="440">
        <v>2.8008000000000002E-2</v>
      </c>
      <c r="O103" s="440">
        <f t="shared" si="113"/>
        <v>2.7657000000000001E-2</v>
      </c>
      <c r="P103" s="440">
        <f t="shared" si="106"/>
        <v>2.6662000000000002E-2</v>
      </c>
      <c r="Q103" s="440">
        <f t="shared" si="107"/>
        <v>2.7882000000000001E-2</v>
      </c>
      <c r="R103" s="440">
        <f t="shared" si="108"/>
        <v>3.1621999999999997E-2</v>
      </c>
      <c r="S103" s="440">
        <f t="shared" si="109"/>
        <v>3.5316E-2</v>
      </c>
      <c r="T103" s="493">
        <v>6.6962999999999995E-2</v>
      </c>
      <c r="U103" s="493">
        <v>6.4194000000000001E-2</v>
      </c>
      <c r="V103" s="493">
        <v>6.3246999999999998E-2</v>
      </c>
      <c r="W103" s="493">
        <v>6.2655000000000002E-2</v>
      </c>
      <c r="X103" s="493">
        <v>3.9711999999999997E-2</v>
      </c>
      <c r="Y103" s="493">
        <v>3.7293E-2</v>
      </c>
      <c r="Z103" s="493">
        <v>3.4257999999999997E-2</v>
      </c>
      <c r="AA103" s="493">
        <v>3.3180000000000001E-2</v>
      </c>
      <c r="AB103" s="493">
        <v>3.1255999999999999E-2</v>
      </c>
      <c r="AC103" s="493">
        <v>3.2987000000000002E-2</v>
      </c>
      <c r="AD103" s="493">
        <v>3.2032999999999999E-2</v>
      </c>
      <c r="AE103" s="493">
        <v>3.5848999999999999E-2</v>
      </c>
      <c r="AF103" s="493">
        <v>6.6962999999999995E-2</v>
      </c>
      <c r="AG103" s="493">
        <v>6.4194000000000001E-2</v>
      </c>
      <c r="AH103" s="493">
        <v>6.3246999999999998E-2</v>
      </c>
      <c r="AI103" s="493">
        <v>6.2655000000000002E-2</v>
      </c>
      <c r="AJ103" s="493">
        <v>3.9711999999999997E-2</v>
      </c>
      <c r="AK103" s="493">
        <v>3.7293E-2</v>
      </c>
      <c r="AL103" s="493">
        <v>3.4257999999999997E-2</v>
      </c>
      <c r="AM103" s="493">
        <f t="shared" si="110"/>
        <v>3.3180000000000001E-2</v>
      </c>
      <c r="AN103" s="493">
        <f t="shared" si="110"/>
        <v>3.1255999999999999E-2</v>
      </c>
      <c r="AO103" s="493">
        <f t="shared" si="110"/>
        <v>3.2987000000000002E-2</v>
      </c>
      <c r="AP103" s="493">
        <f t="shared" si="110"/>
        <v>3.2032999999999999E-2</v>
      </c>
      <c r="AQ103" s="493">
        <f t="shared" si="110"/>
        <v>3.5848999999999999E-2</v>
      </c>
      <c r="AR103" s="493">
        <f t="shared" si="110"/>
        <v>6.6962999999999995E-2</v>
      </c>
      <c r="AS103" s="493">
        <f t="shared" si="110"/>
        <v>6.4194000000000001E-2</v>
      </c>
      <c r="AT103" s="493">
        <f t="shared" si="110"/>
        <v>6.3246999999999998E-2</v>
      </c>
      <c r="AU103" s="493">
        <f t="shared" si="110"/>
        <v>6.2655000000000002E-2</v>
      </c>
      <c r="AV103" s="493">
        <f t="shared" si="110"/>
        <v>3.9711999999999997E-2</v>
      </c>
      <c r="AW103" s="493">
        <f t="shared" si="110"/>
        <v>3.7293E-2</v>
      </c>
      <c r="AX103" s="493">
        <f t="shared" si="110"/>
        <v>3.4257999999999997E-2</v>
      </c>
      <c r="AY103" s="493">
        <f t="shared" si="110"/>
        <v>3.3180000000000001E-2</v>
      </c>
      <c r="AZ103" s="493">
        <f t="shared" si="110"/>
        <v>3.1255999999999999E-2</v>
      </c>
      <c r="BA103" s="493">
        <f t="shared" si="110"/>
        <v>3.2987000000000002E-2</v>
      </c>
      <c r="BB103" s="493">
        <f t="shared" si="110"/>
        <v>3.2032999999999999E-2</v>
      </c>
      <c r="BC103" s="493">
        <f t="shared" si="111"/>
        <v>3.5848999999999999E-2</v>
      </c>
      <c r="BD103" s="493">
        <f t="shared" si="111"/>
        <v>6.6962999999999995E-2</v>
      </c>
      <c r="BE103" s="493">
        <f t="shared" si="111"/>
        <v>6.4194000000000001E-2</v>
      </c>
      <c r="BF103" s="493">
        <f t="shared" si="111"/>
        <v>6.3246999999999998E-2</v>
      </c>
      <c r="BG103" s="493">
        <f t="shared" si="111"/>
        <v>6.2655000000000002E-2</v>
      </c>
      <c r="BH103" s="493">
        <f t="shared" si="111"/>
        <v>3.9711999999999997E-2</v>
      </c>
      <c r="BI103" s="493">
        <f t="shared" si="111"/>
        <v>3.7293E-2</v>
      </c>
      <c r="BJ103" s="493">
        <f t="shared" si="111"/>
        <v>3.4257999999999997E-2</v>
      </c>
      <c r="BK103" s="493">
        <f t="shared" si="111"/>
        <v>3.3180000000000001E-2</v>
      </c>
      <c r="BL103" s="493">
        <f t="shared" si="111"/>
        <v>3.1255999999999999E-2</v>
      </c>
      <c r="BM103" s="493">
        <f t="shared" si="111"/>
        <v>3.2987000000000002E-2</v>
      </c>
      <c r="BN103" s="493">
        <f t="shared" si="111"/>
        <v>3.2032999999999999E-2</v>
      </c>
      <c r="BO103" s="493">
        <f t="shared" si="111"/>
        <v>3.5848999999999999E-2</v>
      </c>
      <c r="BP103" s="493">
        <f t="shared" si="111"/>
        <v>6.6962999999999995E-2</v>
      </c>
      <c r="BQ103" s="493">
        <f t="shared" si="111"/>
        <v>6.4194000000000001E-2</v>
      </c>
      <c r="BR103" s="493">
        <f t="shared" si="111"/>
        <v>6.3246999999999998E-2</v>
      </c>
      <c r="BS103" s="493">
        <f t="shared" si="112"/>
        <v>6.2655000000000002E-2</v>
      </c>
      <c r="BT103" s="493">
        <f t="shared" si="112"/>
        <v>3.9711999999999997E-2</v>
      </c>
      <c r="BU103" s="493">
        <f t="shared" si="112"/>
        <v>3.7293E-2</v>
      </c>
      <c r="BV103" s="493">
        <f t="shared" si="112"/>
        <v>3.4257999999999997E-2</v>
      </c>
      <c r="BW103" s="493">
        <f t="shared" si="112"/>
        <v>3.3180000000000001E-2</v>
      </c>
      <c r="BX103" s="493">
        <f t="shared" si="112"/>
        <v>3.1255999999999999E-2</v>
      </c>
      <c r="BY103" s="493">
        <f t="shared" si="112"/>
        <v>3.2987000000000002E-2</v>
      </c>
      <c r="BZ103" s="493">
        <f t="shared" si="112"/>
        <v>3.2032999999999999E-2</v>
      </c>
      <c r="CA103" s="493">
        <f t="shared" si="112"/>
        <v>3.5848999999999999E-2</v>
      </c>
      <c r="CB103" s="493">
        <f t="shared" si="112"/>
        <v>6.6962999999999995E-2</v>
      </c>
      <c r="CC103" s="493">
        <f t="shared" si="112"/>
        <v>6.4194000000000001E-2</v>
      </c>
      <c r="CD103" s="493">
        <f t="shared" si="112"/>
        <v>6.3246999999999998E-2</v>
      </c>
      <c r="CE103" s="493">
        <f t="shared" si="112"/>
        <v>6.2655000000000002E-2</v>
      </c>
      <c r="CF103" s="493">
        <f t="shared" si="112"/>
        <v>3.9711999999999997E-2</v>
      </c>
      <c r="CG103" s="493">
        <f t="shared" si="112"/>
        <v>3.7293E-2</v>
      </c>
      <c r="CH103" s="493">
        <f t="shared" si="112"/>
        <v>3.4257999999999997E-2</v>
      </c>
    </row>
    <row r="104" spans="1:86" s="110" customFormat="1" x14ac:dyDescent="0.25">
      <c r="A104" s="633"/>
      <c r="B104" s="89" t="s">
        <v>7</v>
      </c>
      <c r="C104" s="440">
        <v>2.6307000000000001E-2</v>
      </c>
      <c r="D104" s="440">
        <v>2.5505E-2</v>
      </c>
      <c r="E104" s="440">
        <v>2.7584000000000001E-2</v>
      </c>
      <c r="F104" s="440">
        <v>3.1132E-2</v>
      </c>
      <c r="G104" s="440">
        <v>3.3181000000000002E-2</v>
      </c>
      <c r="H104" s="440">
        <v>5.3809999999999997E-2</v>
      </c>
      <c r="I104" s="440">
        <v>5.0487999999999998E-2</v>
      </c>
      <c r="J104" s="440">
        <v>5.1031E-2</v>
      </c>
      <c r="K104" s="440">
        <v>5.0847000000000003E-2</v>
      </c>
      <c r="L104" s="440">
        <v>3.3487999999999997E-2</v>
      </c>
      <c r="M104" s="440">
        <v>2.8757000000000001E-2</v>
      </c>
      <c r="N104" s="440">
        <v>2.6939999999999999E-2</v>
      </c>
      <c r="O104" s="440">
        <f t="shared" si="113"/>
        <v>2.6307000000000001E-2</v>
      </c>
      <c r="P104" s="440">
        <f t="shared" si="106"/>
        <v>2.5505E-2</v>
      </c>
      <c r="Q104" s="440">
        <f t="shared" si="107"/>
        <v>2.7584000000000001E-2</v>
      </c>
      <c r="R104" s="440">
        <f t="shared" si="108"/>
        <v>3.1132E-2</v>
      </c>
      <c r="S104" s="440">
        <f t="shared" si="109"/>
        <v>3.3181000000000002E-2</v>
      </c>
      <c r="T104" s="493">
        <v>6.3043000000000002E-2</v>
      </c>
      <c r="U104" s="493">
        <v>5.7155999999999998E-2</v>
      </c>
      <c r="V104" s="493">
        <v>5.8004E-2</v>
      </c>
      <c r="W104" s="493">
        <v>5.7928E-2</v>
      </c>
      <c r="X104" s="493">
        <v>3.7400000000000003E-2</v>
      </c>
      <c r="Y104" s="493">
        <v>3.4724999999999999E-2</v>
      </c>
      <c r="Z104" s="493">
        <v>3.2682000000000003E-2</v>
      </c>
      <c r="AA104" s="493">
        <v>3.143E-2</v>
      </c>
      <c r="AB104" s="493">
        <v>2.9864999999999999E-2</v>
      </c>
      <c r="AC104" s="493">
        <v>3.2624E-2</v>
      </c>
      <c r="AD104" s="493">
        <v>3.1663999999999998E-2</v>
      </c>
      <c r="AE104" s="493">
        <v>3.4091999999999997E-2</v>
      </c>
      <c r="AF104" s="493">
        <v>6.3043000000000002E-2</v>
      </c>
      <c r="AG104" s="493">
        <v>5.7155999999999998E-2</v>
      </c>
      <c r="AH104" s="493">
        <v>5.8004E-2</v>
      </c>
      <c r="AI104" s="493">
        <v>5.7928E-2</v>
      </c>
      <c r="AJ104" s="493">
        <v>3.7400000000000003E-2</v>
      </c>
      <c r="AK104" s="493">
        <v>3.4724999999999999E-2</v>
      </c>
      <c r="AL104" s="493">
        <v>3.2682000000000003E-2</v>
      </c>
      <c r="AM104" s="493">
        <f t="shared" si="110"/>
        <v>3.143E-2</v>
      </c>
      <c r="AN104" s="493">
        <f t="shared" si="110"/>
        <v>2.9864999999999999E-2</v>
      </c>
      <c r="AO104" s="493">
        <f t="shared" si="110"/>
        <v>3.2624E-2</v>
      </c>
      <c r="AP104" s="493">
        <f t="shared" si="110"/>
        <v>3.1663999999999998E-2</v>
      </c>
      <c r="AQ104" s="493">
        <f t="shared" si="110"/>
        <v>3.4091999999999997E-2</v>
      </c>
      <c r="AR104" s="493">
        <f t="shared" si="110"/>
        <v>6.3043000000000002E-2</v>
      </c>
      <c r="AS104" s="493">
        <f t="shared" si="110"/>
        <v>5.7155999999999998E-2</v>
      </c>
      <c r="AT104" s="493">
        <f t="shared" si="110"/>
        <v>5.8004E-2</v>
      </c>
      <c r="AU104" s="493">
        <f t="shared" si="110"/>
        <v>5.7928E-2</v>
      </c>
      <c r="AV104" s="493">
        <f t="shared" si="110"/>
        <v>3.7400000000000003E-2</v>
      </c>
      <c r="AW104" s="493">
        <f t="shared" si="110"/>
        <v>3.4724999999999999E-2</v>
      </c>
      <c r="AX104" s="493">
        <f t="shared" si="110"/>
        <v>3.2682000000000003E-2</v>
      </c>
      <c r="AY104" s="493">
        <f t="shared" si="110"/>
        <v>3.143E-2</v>
      </c>
      <c r="AZ104" s="493">
        <f t="shared" si="110"/>
        <v>2.9864999999999999E-2</v>
      </c>
      <c r="BA104" s="493">
        <f t="shared" si="110"/>
        <v>3.2624E-2</v>
      </c>
      <c r="BB104" s="493">
        <f t="shared" si="110"/>
        <v>3.1663999999999998E-2</v>
      </c>
      <c r="BC104" s="493">
        <f t="shared" si="111"/>
        <v>3.4091999999999997E-2</v>
      </c>
      <c r="BD104" s="493">
        <f t="shared" si="111"/>
        <v>6.3043000000000002E-2</v>
      </c>
      <c r="BE104" s="493">
        <f t="shared" si="111"/>
        <v>5.7155999999999998E-2</v>
      </c>
      <c r="BF104" s="493">
        <f t="shared" si="111"/>
        <v>5.8004E-2</v>
      </c>
      <c r="BG104" s="493">
        <f t="shared" si="111"/>
        <v>5.7928E-2</v>
      </c>
      <c r="BH104" s="493">
        <f t="shared" si="111"/>
        <v>3.7400000000000003E-2</v>
      </c>
      <c r="BI104" s="493">
        <f t="shared" si="111"/>
        <v>3.4724999999999999E-2</v>
      </c>
      <c r="BJ104" s="493">
        <f t="shared" si="111"/>
        <v>3.2682000000000003E-2</v>
      </c>
      <c r="BK104" s="493">
        <f t="shared" si="111"/>
        <v>3.143E-2</v>
      </c>
      <c r="BL104" s="493">
        <f t="shared" si="111"/>
        <v>2.9864999999999999E-2</v>
      </c>
      <c r="BM104" s="493">
        <f t="shared" si="111"/>
        <v>3.2624E-2</v>
      </c>
      <c r="BN104" s="493">
        <f t="shared" si="111"/>
        <v>3.1663999999999998E-2</v>
      </c>
      <c r="BO104" s="493">
        <f t="shared" si="111"/>
        <v>3.4091999999999997E-2</v>
      </c>
      <c r="BP104" s="493">
        <f t="shared" si="111"/>
        <v>6.3043000000000002E-2</v>
      </c>
      <c r="BQ104" s="493">
        <f t="shared" si="111"/>
        <v>5.7155999999999998E-2</v>
      </c>
      <c r="BR104" s="493">
        <f t="shared" si="111"/>
        <v>5.8004E-2</v>
      </c>
      <c r="BS104" s="493">
        <f t="shared" si="112"/>
        <v>5.7928E-2</v>
      </c>
      <c r="BT104" s="493">
        <f t="shared" si="112"/>
        <v>3.7400000000000003E-2</v>
      </c>
      <c r="BU104" s="493">
        <f t="shared" si="112"/>
        <v>3.4724999999999999E-2</v>
      </c>
      <c r="BV104" s="493">
        <f t="shared" si="112"/>
        <v>3.2682000000000003E-2</v>
      </c>
      <c r="BW104" s="493">
        <f t="shared" si="112"/>
        <v>3.143E-2</v>
      </c>
      <c r="BX104" s="493">
        <f t="shared" si="112"/>
        <v>2.9864999999999999E-2</v>
      </c>
      <c r="BY104" s="493">
        <f t="shared" si="112"/>
        <v>3.2624E-2</v>
      </c>
      <c r="BZ104" s="493">
        <f t="shared" si="112"/>
        <v>3.1663999999999998E-2</v>
      </c>
      <c r="CA104" s="493">
        <f t="shared" si="112"/>
        <v>3.4091999999999997E-2</v>
      </c>
      <c r="CB104" s="493">
        <f t="shared" si="112"/>
        <v>6.3043000000000002E-2</v>
      </c>
      <c r="CC104" s="493">
        <f t="shared" si="112"/>
        <v>5.7155999999999998E-2</v>
      </c>
      <c r="CD104" s="493">
        <f t="shared" si="112"/>
        <v>5.8004E-2</v>
      </c>
      <c r="CE104" s="493">
        <f t="shared" si="112"/>
        <v>5.7928E-2</v>
      </c>
      <c r="CF104" s="493">
        <f t="shared" si="112"/>
        <v>3.7400000000000003E-2</v>
      </c>
      <c r="CG104" s="493">
        <f t="shared" si="112"/>
        <v>3.4724999999999999E-2</v>
      </c>
      <c r="CH104" s="493">
        <f t="shared" si="112"/>
        <v>3.2682000000000003E-2</v>
      </c>
    </row>
    <row r="105" spans="1:86" s="110" customFormat="1" ht="15.75" thickBot="1" x14ac:dyDescent="0.3">
      <c r="A105" s="634"/>
      <c r="B105" s="91" t="s">
        <v>8</v>
      </c>
      <c r="C105" s="438">
        <v>2.6266999999999999E-2</v>
      </c>
      <c r="D105" s="438">
        <v>2.5484E-2</v>
      </c>
      <c r="E105" s="438">
        <v>2.9350999999999999E-2</v>
      </c>
      <c r="F105" s="438">
        <v>3.4934E-2</v>
      </c>
      <c r="G105" s="438">
        <v>3.7511999999999997E-2</v>
      </c>
      <c r="H105" s="438">
        <v>6.7308999999999994E-2</v>
      </c>
      <c r="I105" s="438">
        <v>5.3973E-2</v>
      </c>
      <c r="J105" s="438">
        <v>5.8883999999999999E-2</v>
      </c>
      <c r="K105" s="438">
        <v>6.0109999999999997E-2</v>
      </c>
      <c r="L105" s="438">
        <v>3.8740999999999998E-2</v>
      </c>
      <c r="M105" s="438">
        <v>2.9776E-2</v>
      </c>
      <c r="N105" s="438">
        <v>2.9106E-2</v>
      </c>
      <c r="O105" s="438">
        <f t="shared" si="113"/>
        <v>2.6266999999999999E-2</v>
      </c>
      <c r="P105" s="438">
        <f t="shared" si="106"/>
        <v>2.5484E-2</v>
      </c>
      <c r="Q105" s="438">
        <f t="shared" si="107"/>
        <v>2.9350999999999999E-2</v>
      </c>
      <c r="R105" s="438">
        <f t="shared" si="108"/>
        <v>3.4934E-2</v>
      </c>
      <c r="S105" s="438">
        <f t="shared" si="109"/>
        <v>3.7511999999999997E-2</v>
      </c>
      <c r="T105" s="492">
        <v>7.8720999999999999E-2</v>
      </c>
      <c r="U105" s="492">
        <v>6.0926000000000001E-2</v>
      </c>
      <c r="V105" s="492">
        <v>6.6558000000000006E-2</v>
      </c>
      <c r="W105" s="492">
        <v>6.7981E-2</v>
      </c>
      <c r="X105" s="492">
        <v>4.3094E-2</v>
      </c>
      <c r="Y105" s="492">
        <v>3.6059000000000001E-2</v>
      </c>
      <c r="Z105" s="492">
        <v>3.5876999999999999E-2</v>
      </c>
      <c r="AA105" s="492">
        <v>3.1378000000000003E-2</v>
      </c>
      <c r="AB105" s="492">
        <v>2.9839999999999998E-2</v>
      </c>
      <c r="AC105" s="492">
        <v>3.4773999999999999E-2</v>
      </c>
      <c r="AD105" s="492">
        <v>3.4331E-2</v>
      </c>
      <c r="AE105" s="492">
        <v>3.7700999999999998E-2</v>
      </c>
      <c r="AF105" s="492">
        <v>7.8720999999999999E-2</v>
      </c>
      <c r="AG105" s="492">
        <v>6.0926000000000001E-2</v>
      </c>
      <c r="AH105" s="492">
        <v>6.6558000000000006E-2</v>
      </c>
      <c r="AI105" s="492">
        <v>6.7981E-2</v>
      </c>
      <c r="AJ105" s="492">
        <v>4.3094E-2</v>
      </c>
      <c r="AK105" s="492">
        <v>3.6059000000000001E-2</v>
      </c>
      <c r="AL105" s="492">
        <v>3.5876999999999999E-2</v>
      </c>
      <c r="AM105" s="492">
        <f t="shared" si="110"/>
        <v>3.1378000000000003E-2</v>
      </c>
      <c r="AN105" s="492">
        <f t="shared" si="110"/>
        <v>2.9839999999999998E-2</v>
      </c>
      <c r="AO105" s="492">
        <f t="shared" si="110"/>
        <v>3.4773999999999999E-2</v>
      </c>
      <c r="AP105" s="492">
        <f t="shared" si="110"/>
        <v>3.4331E-2</v>
      </c>
      <c r="AQ105" s="492">
        <f t="shared" si="110"/>
        <v>3.7700999999999998E-2</v>
      </c>
      <c r="AR105" s="492">
        <f t="shared" si="110"/>
        <v>7.8720999999999999E-2</v>
      </c>
      <c r="AS105" s="492">
        <f t="shared" si="110"/>
        <v>6.0926000000000001E-2</v>
      </c>
      <c r="AT105" s="492">
        <f t="shared" si="110"/>
        <v>6.6558000000000006E-2</v>
      </c>
      <c r="AU105" s="492">
        <f t="shared" si="110"/>
        <v>6.7981E-2</v>
      </c>
      <c r="AV105" s="492">
        <f t="shared" si="110"/>
        <v>4.3094E-2</v>
      </c>
      <c r="AW105" s="492">
        <f t="shared" si="110"/>
        <v>3.6059000000000001E-2</v>
      </c>
      <c r="AX105" s="492">
        <f t="shared" si="110"/>
        <v>3.5876999999999999E-2</v>
      </c>
      <c r="AY105" s="492">
        <f t="shared" si="110"/>
        <v>3.1378000000000003E-2</v>
      </c>
      <c r="AZ105" s="492">
        <f t="shared" si="110"/>
        <v>2.9839999999999998E-2</v>
      </c>
      <c r="BA105" s="492">
        <f t="shared" si="110"/>
        <v>3.4773999999999999E-2</v>
      </c>
      <c r="BB105" s="492">
        <f t="shared" si="110"/>
        <v>3.4331E-2</v>
      </c>
      <c r="BC105" s="492">
        <f t="shared" si="111"/>
        <v>3.7700999999999998E-2</v>
      </c>
      <c r="BD105" s="492">
        <f t="shared" si="111"/>
        <v>7.8720999999999999E-2</v>
      </c>
      <c r="BE105" s="492">
        <f t="shared" si="111"/>
        <v>6.0926000000000001E-2</v>
      </c>
      <c r="BF105" s="492">
        <f t="shared" si="111"/>
        <v>6.6558000000000006E-2</v>
      </c>
      <c r="BG105" s="492">
        <f t="shared" si="111"/>
        <v>6.7981E-2</v>
      </c>
      <c r="BH105" s="492">
        <f t="shared" si="111"/>
        <v>4.3094E-2</v>
      </c>
      <c r="BI105" s="492">
        <f t="shared" si="111"/>
        <v>3.6059000000000001E-2</v>
      </c>
      <c r="BJ105" s="492">
        <f t="shared" si="111"/>
        <v>3.5876999999999999E-2</v>
      </c>
      <c r="BK105" s="492">
        <f t="shared" si="111"/>
        <v>3.1378000000000003E-2</v>
      </c>
      <c r="BL105" s="492">
        <f t="shared" si="111"/>
        <v>2.9839999999999998E-2</v>
      </c>
      <c r="BM105" s="492">
        <f t="shared" si="111"/>
        <v>3.4773999999999999E-2</v>
      </c>
      <c r="BN105" s="492">
        <f t="shared" si="111"/>
        <v>3.4331E-2</v>
      </c>
      <c r="BO105" s="492">
        <f t="shared" si="111"/>
        <v>3.7700999999999998E-2</v>
      </c>
      <c r="BP105" s="492">
        <f t="shared" si="111"/>
        <v>7.8720999999999999E-2</v>
      </c>
      <c r="BQ105" s="492">
        <f t="shared" si="111"/>
        <v>6.0926000000000001E-2</v>
      </c>
      <c r="BR105" s="492">
        <f t="shared" si="111"/>
        <v>6.6558000000000006E-2</v>
      </c>
      <c r="BS105" s="492">
        <f t="shared" si="112"/>
        <v>6.7981E-2</v>
      </c>
      <c r="BT105" s="492">
        <f t="shared" si="112"/>
        <v>4.3094E-2</v>
      </c>
      <c r="BU105" s="492">
        <f t="shared" si="112"/>
        <v>3.6059000000000001E-2</v>
      </c>
      <c r="BV105" s="492">
        <f t="shared" si="112"/>
        <v>3.5876999999999999E-2</v>
      </c>
      <c r="BW105" s="492">
        <f t="shared" si="112"/>
        <v>3.1378000000000003E-2</v>
      </c>
      <c r="BX105" s="492">
        <f t="shared" si="112"/>
        <v>2.9839999999999998E-2</v>
      </c>
      <c r="BY105" s="492">
        <f t="shared" si="112"/>
        <v>3.4773999999999999E-2</v>
      </c>
      <c r="BZ105" s="492">
        <f t="shared" si="112"/>
        <v>3.4331E-2</v>
      </c>
      <c r="CA105" s="492">
        <f t="shared" si="112"/>
        <v>3.7700999999999998E-2</v>
      </c>
      <c r="CB105" s="492">
        <f t="shared" si="112"/>
        <v>7.8720999999999999E-2</v>
      </c>
      <c r="CC105" s="492">
        <f t="shared" si="112"/>
        <v>6.0926000000000001E-2</v>
      </c>
      <c r="CD105" s="492">
        <f t="shared" si="112"/>
        <v>6.6558000000000006E-2</v>
      </c>
      <c r="CE105" s="492">
        <f t="shared" si="112"/>
        <v>6.7981E-2</v>
      </c>
      <c r="CF105" s="492">
        <f t="shared" si="112"/>
        <v>4.3094E-2</v>
      </c>
      <c r="CG105" s="492">
        <f t="shared" si="112"/>
        <v>3.6059000000000001E-2</v>
      </c>
      <c r="CH105" s="492">
        <f t="shared" si="112"/>
        <v>3.5876999999999999E-2</v>
      </c>
    </row>
    <row r="106" spans="1:86" s="110" customFormat="1" x14ac:dyDescent="0.25">
      <c r="C106" s="433" t="s">
        <v>230</v>
      </c>
      <c r="T106" s="491" t="s">
        <v>259</v>
      </c>
    </row>
    <row r="107" spans="1:86" s="110" customFormat="1" ht="15.75" hidden="1" thickBot="1" x14ac:dyDescent="0.3">
      <c r="C107" s="640" t="s">
        <v>122</v>
      </c>
      <c r="D107" s="640"/>
      <c r="E107" s="640"/>
      <c r="F107" s="640"/>
      <c r="G107" s="640"/>
      <c r="H107" s="640"/>
      <c r="I107" s="640"/>
      <c r="J107" s="640"/>
      <c r="K107" s="640"/>
      <c r="L107" s="640"/>
      <c r="M107" s="640"/>
      <c r="N107" s="641"/>
      <c r="O107" s="639" t="s">
        <v>122</v>
      </c>
      <c r="P107" s="640"/>
      <c r="Q107" s="640"/>
      <c r="R107" s="640"/>
      <c r="S107" s="640"/>
      <c r="T107" s="640"/>
      <c r="U107" s="640"/>
      <c r="V107" s="640"/>
      <c r="W107" s="640"/>
      <c r="X107" s="640"/>
      <c r="Y107" s="640"/>
      <c r="Z107" s="640"/>
      <c r="AA107" s="639" t="s">
        <v>122</v>
      </c>
      <c r="AB107" s="640"/>
      <c r="AC107" s="640"/>
      <c r="AD107" s="640"/>
      <c r="AE107" s="640"/>
      <c r="AF107" s="640"/>
      <c r="AG107" s="640"/>
      <c r="AH107" s="640"/>
      <c r="AI107" s="640"/>
      <c r="AJ107" s="640"/>
      <c r="AK107" s="640"/>
      <c r="AL107" s="640"/>
      <c r="AM107" s="639" t="s">
        <v>122</v>
      </c>
      <c r="AN107" s="640"/>
      <c r="AO107" s="640"/>
      <c r="AP107" s="640"/>
      <c r="AQ107" s="640"/>
      <c r="AR107" s="640"/>
      <c r="AS107" s="640"/>
      <c r="AT107" s="640"/>
      <c r="AU107" s="640"/>
      <c r="AV107" s="640"/>
      <c r="AW107" s="640"/>
      <c r="AX107" s="640"/>
      <c r="AY107" s="639" t="s">
        <v>122</v>
      </c>
      <c r="AZ107" s="640"/>
      <c r="BA107" s="640"/>
      <c r="BB107" s="640"/>
      <c r="BC107" s="640"/>
      <c r="BD107" s="640"/>
      <c r="BE107" s="640"/>
      <c r="BF107" s="640"/>
      <c r="BG107" s="640"/>
      <c r="BH107" s="640"/>
      <c r="BI107" s="640"/>
      <c r="BJ107" s="640"/>
      <c r="BK107" s="639" t="s">
        <v>122</v>
      </c>
      <c r="BL107" s="640"/>
      <c r="BM107" s="640"/>
      <c r="BN107" s="640"/>
      <c r="BO107" s="640"/>
      <c r="BP107" s="640"/>
      <c r="BQ107" s="640"/>
      <c r="BR107" s="640"/>
      <c r="BS107" s="640"/>
      <c r="BT107" s="640"/>
      <c r="BU107" s="640"/>
      <c r="BV107" s="640"/>
      <c r="BW107" s="639" t="s">
        <v>122</v>
      </c>
      <c r="BX107" s="640"/>
      <c r="BY107" s="640"/>
      <c r="BZ107" s="640"/>
      <c r="CA107" s="640"/>
      <c r="CB107" s="640"/>
      <c r="CC107" s="640"/>
      <c r="CD107" s="640"/>
      <c r="CE107" s="640"/>
      <c r="CF107" s="640"/>
      <c r="CG107" s="640"/>
      <c r="CH107" s="640"/>
    </row>
    <row r="108" spans="1:86" s="110" customFormat="1" ht="15.75" hidden="1" thickBot="1" x14ac:dyDescent="0.3">
      <c r="A108" s="619" t="s">
        <v>121</v>
      </c>
      <c r="B108" s="625" t="s">
        <v>250</v>
      </c>
      <c r="C108" s="626"/>
      <c r="D108" s="626"/>
      <c r="E108" s="626"/>
      <c r="F108" s="626"/>
      <c r="G108" s="626"/>
      <c r="H108" s="626"/>
      <c r="I108" s="626"/>
      <c r="J108" s="626"/>
      <c r="K108" s="626"/>
      <c r="L108" s="626"/>
      <c r="M108" s="626"/>
      <c r="N108" s="637"/>
      <c r="O108" s="625" t="s">
        <v>250</v>
      </c>
      <c r="P108" s="626"/>
      <c r="Q108" s="626"/>
      <c r="R108" s="626"/>
      <c r="S108" s="626"/>
      <c r="T108" s="626"/>
      <c r="U108" s="626"/>
      <c r="V108" s="626"/>
      <c r="W108" s="626"/>
      <c r="X108" s="626"/>
      <c r="Y108" s="626"/>
      <c r="Z108" s="626"/>
      <c r="AA108" s="625" t="s">
        <v>250</v>
      </c>
      <c r="AB108" s="626"/>
      <c r="AC108" s="626"/>
      <c r="AD108" s="626"/>
      <c r="AE108" s="626"/>
      <c r="AF108" s="626"/>
      <c r="AG108" s="626"/>
      <c r="AH108" s="626"/>
      <c r="AI108" s="626"/>
      <c r="AJ108" s="626"/>
      <c r="AK108" s="626"/>
      <c r="AL108" s="626"/>
      <c r="AM108" s="625" t="s">
        <v>123</v>
      </c>
      <c r="AN108" s="626"/>
      <c r="AO108" s="626"/>
      <c r="AP108" s="626"/>
      <c r="AQ108" s="626"/>
      <c r="AR108" s="626"/>
      <c r="AS108" s="626"/>
      <c r="AT108" s="626"/>
      <c r="AU108" s="626"/>
      <c r="AV108" s="626"/>
      <c r="AW108" s="626"/>
      <c r="AX108" s="626"/>
      <c r="AY108" s="625" t="s">
        <v>250</v>
      </c>
      <c r="AZ108" s="626"/>
      <c r="BA108" s="626"/>
      <c r="BB108" s="626"/>
      <c r="BC108" s="626"/>
      <c r="BD108" s="626"/>
      <c r="BE108" s="626"/>
      <c r="BF108" s="626"/>
      <c r="BG108" s="626"/>
      <c r="BH108" s="626"/>
      <c r="BI108" s="626"/>
      <c r="BJ108" s="626"/>
      <c r="BK108" s="625" t="s">
        <v>250</v>
      </c>
      <c r="BL108" s="626"/>
      <c r="BM108" s="626"/>
      <c r="BN108" s="626"/>
      <c r="BO108" s="626"/>
      <c r="BP108" s="626"/>
      <c r="BQ108" s="626"/>
      <c r="BR108" s="626"/>
      <c r="BS108" s="626"/>
      <c r="BT108" s="626"/>
      <c r="BU108" s="626"/>
      <c r="BV108" s="626"/>
      <c r="BW108" s="625" t="s">
        <v>250</v>
      </c>
      <c r="BX108" s="626"/>
      <c r="BY108" s="626"/>
      <c r="BZ108" s="626"/>
      <c r="CA108" s="626"/>
      <c r="CB108" s="626"/>
      <c r="CC108" s="626"/>
      <c r="CD108" s="626"/>
      <c r="CE108" s="626"/>
      <c r="CF108" s="626"/>
      <c r="CG108" s="626"/>
      <c r="CH108" s="626"/>
    </row>
    <row r="109" spans="1:86" s="110" customFormat="1" ht="16.5" hidden="1" thickBot="1" x14ac:dyDescent="0.3">
      <c r="A109" s="616"/>
      <c r="B109" s="271" t="s">
        <v>144</v>
      </c>
      <c r="C109" s="162">
        <f>C$4</f>
        <v>45292</v>
      </c>
      <c r="D109" s="162">
        <f t="shared" ref="D109:BO109" si="114">D$4</f>
        <v>45323</v>
      </c>
      <c r="E109" s="162">
        <f t="shared" si="114"/>
        <v>45352</v>
      </c>
      <c r="F109" s="162">
        <f t="shared" si="114"/>
        <v>45383</v>
      </c>
      <c r="G109" s="162">
        <f t="shared" si="114"/>
        <v>45413</v>
      </c>
      <c r="H109" s="162">
        <f t="shared" si="114"/>
        <v>45444</v>
      </c>
      <c r="I109" s="162">
        <f t="shared" si="114"/>
        <v>45474</v>
      </c>
      <c r="J109" s="162">
        <f t="shared" si="114"/>
        <v>45505</v>
      </c>
      <c r="K109" s="162">
        <f t="shared" si="114"/>
        <v>45536</v>
      </c>
      <c r="L109" s="162">
        <f t="shared" si="114"/>
        <v>45566</v>
      </c>
      <c r="M109" s="162">
        <f t="shared" si="114"/>
        <v>45597</v>
      </c>
      <c r="N109" s="162">
        <f t="shared" si="114"/>
        <v>45627</v>
      </c>
      <c r="O109" s="162">
        <f t="shared" si="114"/>
        <v>45658</v>
      </c>
      <c r="P109" s="162">
        <f t="shared" si="114"/>
        <v>45689</v>
      </c>
      <c r="Q109" s="162">
        <f t="shared" si="114"/>
        <v>45717</v>
      </c>
      <c r="R109" s="162">
        <f t="shared" si="114"/>
        <v>45748</v>
      </c>
      <c r="S109" s="162">
        <f t="shared" si="114"/>
        <v>45778</v>
      </c>
      <c r="T109" s="162">
        <f t="shared" si="114"/>
        <v>45809</v>
      </c>
      <c r="U109" s="162">
        <f t="shared" si="114"/>
        <v>45839</v>
      </c>
      <c r="V109" s="162">
        <f t="shared" si="114"/>
        <v>45870</v>
      </c>
      <c r="W109" s="162">
        <f t="shared" si="114"/>
        <v>45901</v>
      </c>
      <c r="X109" s="162">
        <f t="shared" si="114"/>
        <v>45931</v>
      </c>
      <c r="Y109" s="162">
        <f t="shared" si="114"/>
        <v>45962</v>
      </c>
      <c r="Z109" s="162">
        <f t="shared" si="114"/>
        <v>45992</v>
      </c>
      <c r="AA109" s="162">
        <f t="shared" si="114"/>
        <v>46023</v>
      </c>
      <c r="AB109" s="162">
        <f t="shared" si="114"/>
        <v>46054</v>
      </c>
      <c r="AC109" s="162">
        <f t="shared" si="114"/>
        <v>46082</v>
      </c>
      <c r="AD109" s="162">
        <f t="shared" si="114"/>
        <v>46113</v>
      </c>
      <c r="AE109" s="162">
        <f t="shared" si="114"/>
        <v>46143</v>
      </c>
      <c r="AF109" s="162">
        <f t="shared" si="114"/>
        <v>46174</v>
      </c>
      <c r="AG109" s="162">
        <f t="shared" si="114"/>
        <v>46204</v>
      </c>
      <c r="AH109" s="162">
        <f t="shared" si="114"/>
        <v>46235</v>
      </c>
      <c r="AI109" s="162">
        <f t="shared" si="114"/>
        <v>46266</v>
      </c>
      <c r="AJ109" s="162">
        <f t="shared" si="114"/>
        <v>46296</v>
      </c>
      <c r="AK109" s="162">
        <f t="shared" si="114"/>
        <v>46327</v>
      </c>
      <c r="AL109" s="162">
        <f t="shared" si="114"/>
        <v>46357</v>
      </c>
      <c r="AM109" s="162">
        <f t="shared" si="114"/>
        <v>46388</v>
      </c>
      <c r="AN109" s="162">
        <f t="shared" si="114"/>
        <v>46419</v>
      </c>
      <c r="AO109" s="162">
        <f t="shared" si="114"/>
        <v>46447</v>
      </c>
      <c r="AP109" s="162">
        <f t="shared" si="114"/>
        <v>46478</v>
      </c>
      <c r="AQ109" s="162">
        <f t="shared" si="114"/>
        <v>46508</v>
      </c>
      <c r="AR109" s="162">
        <f t="shared" si="114"/>
        <v>46539</v>
      </c>
      <c r="AS109" s="162">
        <f t="shared" si="114"/>
        <v>46569</v>
      </c>
      <c r="AT109" s="162">
        <f t="shared" si="114"/>
        <v>46600</v>
      </c>
      <c r="AU109" s="162">
        <f t="shared" si="114"/>
        <v>46631</v>
      </c>
      <c r="AV109" s="162">
        <f t="shared" si="114"/>
        <v>46661</v>
      </c>
      <c r="AW109" s="162">
        <f t="shared" si="114"/>
        <v>46692</v>
      </c>
      <c r="AX109" s="162">
        <f t="shared" si="114"/>
        <v>46722</v>
      </c>
      <c r="AY109" s="162">
        <f t="shared" si="114"/>
        <v>46753</v>
      </c>
      <c r="AZ109" s="162">
        <f t="shared" si="114"/>
        <v>46784</v>
      </c>
      <c r="BA109" s="162">
        <f t="shared" si="114"/>
        <v>46813</v>
      </c>
      <c r="BB109" s="162">
        <f t="shared" si="114"/>
        <v>46844</v>
      </c>
      <c r="BC109" s="162">
        <f t="shared" si="114"/>
        <v>46874</v>
      </c>
      <c r="BD109" s="162">
        <f t="shared" si="114"/>
        <v>46905</v>
      </c>
      <c r="BE109" s="162">
        <f t="shared" si="114"/>
        <v>46935</v>
      </c>
      <c r="BF109" s="162">
        <f t="shared" si="114"/>
        <v>46966</v>
      </c>
      <c r="BG109" s="162">
        <f t="shared" si="114"/>
        <v>46997</v>
      </c>
      <c r="BH109" s="162">
        <f t="shared" si="114"/>
        <v>47027</v>
      </c>
      <c r="BI109" s="162">
        <f t="shared" si="114"/>
        <v>47058</v>
      </c>
      <c r="BJ109" s="162">
        <f t="shared" si="114"/>
        <v>47088</v>
      </c>
      <c r="BK109" s="162">
        <f t="shared" si="114"/>
        <v>47119</v>
      </c>
      <c r="BL109" s="162">
        <f t="shared" si="114"/>
        <v>47150</v>
      </c>
      <c r="BM109" s="162">
        <f t="shared" si="114"/>
        <v>47178</v>
      </c>
      <c r="BN109" s="162">
        <f t="shared" si="114"/>
        <v>47209</v>
      </c>
      <c r="BO109" s="162">
        <f t="shared" si="114"/>
        <v>47239</v>
      </c>
      <c r="BP109" s="162">
        <f t="shared" ref="BP109:CH109" si="115">BP$4</f>
        <v>47270</v>
      </c>
      <c r="BQ109" s="162">
        <f t="shared" si="115"/>
        <v>47300</v>
      </c>
      <c r="BR109" s="162">
        <f t="shared" si="115"/>
        <v>47331</v>
      </c>
      <c r="BS109" s="162">
        <f t="shared" si="115"/>
        <v>47362</v>
      </c>
      <c r="BT109" s="162">
        <f t="shared" si="115"/>
        <v>47392</v>
      </c>
      <c r="BU109" s="162">
        <f t="shared" si="115"/>
        <v>47423</v>
      </c>
      <c r="BV109" s="162">
        <f t="shared" si="115"/>
        <v>47453</v>
      </c>
      <c r="BW109" s="162">
        <f t="shared" si="115"/>
        <v>47484</v>
      </c>
      <c r="BX109" s="162">
        <f t="shared" si="115"/>
        <v>47515</v>
      </c>
      <c r="BY109" s="162">
        <f t="shared" si="115"/>
        <v>47543</v>
      </c>
      <c r="BZ109" s="162">
        <f t="shared" si="115"/>
        <v>47574</v>
      </c>
      <c r="CA109" s="162">
        <f t="shared" si="115"/>
        <v>47604</v>
      </c>
      <c r="CB109" s="162">
        <f t="shared" si="115"/>
        <v>47635</v>
      </c>
      <c r="CC109" s="162">
        <f t="shared" si="115"/>
        <v>47665</v>
      </c>
      <c r="CD109" s="162">
        <f t="shared" si="115"/>
        <v>47696</v>
      </c>
      <c r="CE109" s="162">
        <f t="shared" si="115"/>
        <v>47727</v>
      </c>
      <c r="CF109" s="162">
        <f t="shared" si="115"/>
        <v>47757</v>
      </c>
      <c r="CG109" s="162">
        <f t="shared" si="115"/>
        <v>47788</v>
      </c>
      <c r="CH109" s="163">
        <f t="shared" si="115"/>
        <v>47818</v>
      </c>
    </row>
    <row r="110" spans="1:86" s="110" customFormat="1" hidden="1" x14ac:dyDescent="0.25">
      <c r="A110" s="616"/>
      <c r="B110" s="270" t="s">
        <v>20</v>
      </c>
      <c r="C110" s="447">
        <v>2.2477983548236508E-2</v>
      </c>
      <c r="D110" s="447">
        <v>2.2208460096153619E-2</v>
      </c>
      <c r="E110" s="447">
        <v>2.2537126025125254E-2</v>
      </c>
      <c r="F110" s="447">
        <v>2.3433158350103633E-2</v>
      </c>
      <c r="G110" s="447">
        <v>2.4182497583924868E-2</v>
      </c>
      <c r="H110" s="447">
        <v>2.9068192865801402E-2</v>
      </c>
      <c r="I110" s="447">
        <v>2.9046768289494204E-2</v>
      </c>
      <c r="J110" s="447">
        <v>2.8926223071207881E-2</v>
      </c>
      <c r="K110" s="447">
        <v>2.8853811928619136E-2</v>
      </c>
      <c r="L110" s="447">
        <v>2.423934325833732E-2</v>
      </c>
      <c r="M110" s="447">
        <v>2.3230451301046742E-2</v>
      </c>
      <c r="N110" s="447">
        <v>2.2569877249855298E-2</v>
      </c>
      <c r="O110" s="440">
        <f>C110</f>
        <v>2.2477983548236508E-2</v>
      </c>
      <c r="P110" s="440">
        <f t="shared" ref="P110:P122" si="116">D110</f>
        <v>2.2208460096153619E-2</v>
      </c>
      <c r="Q110" s="440">
        <f t="shared" ref="Q110:Q122" si="117">E110</f>
        <v>2.2537126025125254E-2</v>
      </c>
      <c r="R110" s="440">
        <f t="shared" ref="R110:R122" si="118">F110</f>
        <v>2.3433158350103633E-2</v>
      </c>
      <c r="S110" s="440">
        <f t="shared" ref="S110:S122" si="119">G110</f>
        <v>2.4182497583924868E-2</v>
      </c>
      <c r="T110" s="493">
        <v>3.3476859536760981E-2</v>
      </c>
      <c r="U110" s="493">
        <v>3.3225457850990958E-2</v>
      </c>
      <c r="V110" s="493">
        <v>3.3135454056878517E-2</v>
      </c>
      <c r="W110" s="493">
        <v>3.3078064397861845E-2</v>
      </c>
      <c r="X110" s="493">
        <v>2.749808838962978E-2</v>
      </c>
      <c r="Y110" s="493">
        <v>2.7044210618071343E-2</v>
      </c>
      <c r="Z110" s="493">
        <v>2.6409821244212064E-2</v>
      </c>
      <c r="AA110" s="493">
        <v>2.6164773774071854E-2</v>
      </c>
      <c r="AB110" s="493">
        <v>2.5698700760234686E-2</v>
      </c>
      <c r="AC110" s="493">
        <v>2.6120073470320259E-2</v>
      </c>
      <c r="AD110" s="493">
        <v>2.5891912085054484E-2</v>
      </c>
      <c r="AE110" s="493">
        <v>2.6752271713143896E-2</v>
      </c>
      <c r="AF110" s="493">
        <v>3.3476859536760981E-2</v>
      </c>
      <c r="AG110" s="493">
        <v>3.3225457850990958E-2</v>
      </c>
      <c r="AH110" s="493">
        <v>3.3135454056878517E-2</v>
      </c>
      <c r="AI110" s="493">
        <v>3.3078064397861845E-2</v>
      </c>
      <c r="AJ110" s="493">
        <v>2.749808838962978E-2</v>
      </c>
      <c r="AK110" s="493">
        <v>2.7044210618071343E-2</v>
      </c>
      <c r="AL110" s="493">
        <v>2.6409821244212064E-2</v>
      </c>
      <c r="AM110" s="493">
        <f t="shared" ref="AM110:BB122" si="120">AA110</f>
        <v>2.6164773774071854E-2</v>
      </c>
      <c r="AN110" s="493">
        <f t="shared" si="120"/>
        <v>2.5698700760234686E-2</v>
      </c>
      <c r="AO110" s="493">
        <f t="shared" si="120"/>
        <v>2.6120073470320259E-2</v>
      </c>
      <c r="AP110" s="493">
        <f t="shared" si="120"/>
        <v>2.5891912085054484E-2</v>
      </c>
      <c r="AQ110" s="493">
        <f t="shared" si="120"/>
        <v>2.6752271713143896E-2</v>
      </c>
      <c r="AR110" s="493">
        <f t="shared" si="120"/>
        <v>3.3476859536760981E-2</v>
      </c>
      <c r="AS110" s="493">
        <f t="shared" si="120"/>
        <v>3.3225457850990958E-2</v>
      </c>
      <c r="AT110" s="493">
        <f t="shared" si="120"/>
        <v>3.3135454056878517E-2</v>
      </c>
      <c r="AU110" s="493">
        <f t="shared" si="120"/>
        <v>3.3078064397861845E-2</v>
      </c>
      <c r="AV110" s="493">
        <f t="shared" si="120"/>
        <v>2.749808838962978E-2</v>
      </c>
      <c r="AW110" s="493">
        <f t="shared" si="120"/>
        <v>2.7044210618071343E-2</v>
      </c>
      <c r="AX110" s="493">
        <f t="shared" si="120"/>
        <v>2.6409821244212064E-2</v>
      </c>
      <c r="AY110" s="493">
        <f t="shared" si="120"/>
        <v>2.6164773774071854E-2</v>
      </c>
      <c r="AZ110" s="493">
        <f t="shared" si="120"/>
        <v>2.5698700760234686E-2</v>
      </c>
      <c r="BA110" s="493">
        <f t="shared" si="120"/>
        <v>2.6120073470320259E-2</v>
      </c>
      <c r="BB110" s="493">
        <f t="shared" si="120"/>
        <v>2.5891912085054484E-2</v>
      </c>
      <c r="BC110" s="493">
        <f t="shared" ref="BC110:BR122" si="121">AQ110</f>
        <v>2.6752271713143896E-2</v>
      </c>
      <c r="BD110" s="493">
        <f t="shared" si="121"/>
        <v>3.3476859536760981E-2</v>
      </c>
      <c r="BE110" s="493">
        <f t="shared" si="121"/>
        <v>3.3225457850990958E-2</v>
      </c>
      <c r="BF110" s="493">
        <f t="shared" si="121"/>
        <v>3.3135454056878517E-2</v>
      </c>
      <c r="BG110" s="493">
        <f t="shared" si="121"/>
        <v>3.3078064397861845E-2</v>
      </c>
      <c r="BH110" s="493">
        <f t="shared" si="121"/>
        <v>2.749808838962978E-2</v>
      </c>
      <c r="BI110" s="493">
        <f t="shared" si="121"/>
        <v>2.7044210618071343E-2</v>
      </c>
      <c r="BJ110" s="493">
        <f t="shared" si="121"/>
        <v>2.6409821244212064E-2</v>
      </c>
      <c r="BK110" s="493">
        <f t="shared" si="121"/>
        <v>2.6164773774071854E-2</v>
      </c>
      <c r="BL110" s="493">
        <f t="shared" si="121"/>
        <v>2.5698700760234686E-2</v>
      </c>
      <c r="BM110" s="493">
        <f t="shared" si="121"/>
        <v>2.6120073470320259E-2</v>
      </c>
      <c r="BN110" s="493">
        <f t="shared" si="121"/>
        <v>2.5891912085054484E-2</v>
      </c>
      <c r="BO110" s="493">
        <f t="shared" si="121"/>
        <v>2.6752271713143896E-2</v>
      </c>
      <c r="BP110" s="493">
        <f t="shared" si="121"/>
        <v>3.3476859536760981E-2</v>
      </c>
      <c r="BQ110" s="493">
        <f t="shared" si="121"/>
        <v>3.3225457850990958E-2</v>
      </c>
      <c r="BR110" s="493">
        <f t="shared" si="121"/>
        <v>3.3135454056878517E-2</v>
      </c>
      <c r="BS110" s="493">
        <f t="shared" ref="BS110:CH122" si="122">BG110</f>
        <v>3.3078064397861845E-2</v>
      </c>
      <c r="BT110" s="493">
        <f t="shared" si="122"/>
        <v>2.749808838962978E-2</v>
      </c>
      <c r="BU110" s="493">
        <f t="shared" si="122"/>
        <v>2.7044210618071343E-2</v>
      </c>
      <c r="BV110" s="493">
        <f t="shared" si="122"/>
        <v>2.6409821244212064E-2</v>
      </c>
      <c r="BW110" s="493">
        <f t="shared" si="122"/>
        <v>2.6164773774071854E-2</v>
      </c>
      <c r="BX110" s="493">
        <f t="shared" si="122"/>
        <v>2.5698700760234686E-2</v>
      </c>
      <c r="BY110" s="493">
        <f t="shared" si="122"/>
        <v>2.6120073470320259E-2</v>
      </c>
      <c r="BZ110" s="493">
        <f t="shared" si="122"/>
        <v>2.5891912085054484E-2</v>
      </c>
      <c r="CA110" s="493">
        <f t="shared" si="122"/>
        <v>2.6752271713143896E-2</v>
      </c>
      <c r="CB110" s="493">
        <f t="shared" si="122"/>
        <v>3.3476859536760981E-2</v>
      </c>
      <c r="CC110" s="493">
        <f t="shared" si="122"/>
        <v>3.3225457850990958E-2</v>
      </c>
      <c r="CD110" s="493">
        <f t="shared" si="122"/>
        <v>3.3135454056878517E-2</v>
      </c>
      <c r="CE110" s="493">
        <f t="shared" si="122"/>
        <v>3.3078064397861845E-2</v>
      </c>
      <c r="CF110" s="493">
        <f t="shared" si="122"/>
        <v>2.749808838962978E-2</v>
      </c>
      <c r="CG110" s="493">
        <f t="shared" si="122"/>
        <v>2.7044210618071343E-2</v>
      </c>
      <c r="CH110" s="493">
        <f t="shared" si="122"/>
        <v>2.6409821244212064E-2</v>
      </c>
    </row>
    <row r="111" spans="1:86" s="110" customFormat="1" hidden="1" x14ac:dyDescent="0.25">
      <c r="A111" s="616"/>
      <c r="B111" s="270" t="s">
        <v>0</v>
      </c>
      <c r="C111" s="447">
        <v>2.3533320380090969E-2</v>
      </c>
      <c r="D111" s="447">
        <v>2.3142017932499443E-2</v>
      </c>
      <c r="E111" s="447">
        <v>2.3121579475972376E-2</v>
      </c>
      <c r="F111" s="447">
        <v>2.3559368865515361E-2</v>
      </c>
      <c r="G111" s="447">
        <v>2.571424077420149E-2</v>
      </c>
      <c r="H111" s="447">
        <v>3.103180920060215E-2</v>
      </c>
      <c r="I111" s="447">
        <v>2.9984441915357631E-2</v>
      </c>
      <c r="J111" s="447">
        <v>3.0471574424974959E-2</v>
      </c>
      <c r="K111" s="447">
        <v>3.0926088288011609E-2</v>
      </c>
      <c r="L111" s="447">
        <v>2.404149729437715E-2</v>
      </c>
      <c r="M111" s="447">
        <v>2.4601707313038429E-2</v>
      </c>
      <c r="N111" s="447">
        <v>2.2373843244386227E-2</v>
      </c>
      <c r="O111" s="440">
        <f t="shared" ref="O111:O122" si="123">C111</f>
        <v>2.3533320380090969E-2</v>
      </c>
      <c r="P111" s="440">
        <f t="shared" si="116"/>
        <v>2.3142017932499443E-2</v>
      </c>
      <c r="Q111" s="440">
        <f t="shared" si="117"/>
        <v>2.3121579475972376E-2</v>
      </c>
      <c r="R111" s="440">
        <f t="shared" si="118"/>
        <v>2.3559368865515361E-2</v>
      </c>
      <c r="S111" s="440">
        <f t="shared" si="119"/>
        <v>2.571424077420149E-2</v>
      </c>
      <c r="T111" s="493">
        <v>3.5427377012538404E-2</v>
      </c>
      <c r="U111" s="493">
        <v>3.415350119643553E-2</v>
      </c>
      <c r="V111" s="493">
        <v>3.4663780499273177E-2</v>
      </c>
      <c r="W111" s="493">
        <v>3.506828324100824E-2</v>
      </c>
      <c r="X111" s="493">
        <v>2.7290406176102285E-2</v>
      </c>
      <c r="Y111" s="493">
        <v>2.8491886995036273E-2</v>
      </c>
      <c r="Z111" s="493">
        <v>2.6160753277904028E-2</v>
      </c>
      <c r="AA111" s="493">
        <v>2.7382581042883245E-2</v>
      </c>
      <c r="AB111" s="493">
        <v>2.6714072625251755E-2</v>
      </c>
      <c r="AC111" s="493">
        <v>2.6755519070278729E-2</v>
      </c>
      <c r="AD111" s="493">
        <v>2.5989599326992078E-2</v>
      </c>
      <c r="AE111" s="493">
        <v>2.8248386095156834E-2</v>
      </c>
      <c r="AF111" s="493">
        <v>3.5427377012538404E-2</v>
      </c>
      <c r="AG111" s="493">
        <v>3.415350119643553E-2</v>
      </c>
      <c r="AH111" s="493">
        <v>3.4663780499273177E-2</v>
      </c>
      <c r="AI111" s="493">
        <v>3.506828324100824E-2</v>
      </c>
      <c r="AJ111" s="493">
        <v>2.7290406176102285E-2</v>
      </c>
      <c r="AK111" s="493">
        <v>2.8491886995036273E-2</v>
      </c>
      <c r="AL111" s="493">
        <v>2.6160753277904028E-2</v>
      </c>
      <c r="AM111" s="493">
        <f t="shared" si="120"/>
        <v>2.7382581042883245E-2</v>
      </c>
      <c r="AN111" s="493">
        <f t="shared" si="120"/>
        <v>2.6714072625251755E-2</v>
      </c>
      <c r="AO111" s="493">
        <f t="shared" si="120"/>
        <v>2.6755519070278729E-2</v>
      </c>
      <c r="AP111" s="493">
        <f t="shared" si="120"/>
        <v>2.5989599326992078E-2</v>
      </c>
      <c r="AQ111" s="493">
        <f t="shared" si="120"/>
        <v>2.8248386095156834E-2</v>
      </c>
      <c r="AR111" s="493">
        <f t="shared" si="120"/>
        <v>3.5427377012538404E-2</v>
      </c>
      <c r="AS111" s="493">
        <f t="shared" si="120"/>
        <v>3.415350119643553E-2</v>
      </c>
      <c r="AT111" s="493">
        <f t="shared" si="120"/>
        <v>3.4663780499273177E-2</v>
      </c>
      <c r="AU111" s="493">
        <f t="shared" si="120"/>
        <v>3.506828324100824E-2</v>
      </c>
      <c r="AV111" s="493">
        <f t="shared" si="120"/>
        <v>2.7290406176102285E-2</v>
      </c>
      <c r="AW111" s="493">
        <f t="shared" si="120"/>
        <v>2.8491886995036273E-2</v>
      </c>
      <c r="AX111" s="493">
        <f t="shared" si="120"/>
        <v>2.6160753277904028E-2</v>
      </c>
      <c r="AY111" s="493">
        <f t="shared" si="120"/>
        <v>2.7382581042883245E-2</v>
      </c>
      <c r="AZ111" s="493">
        <f t="shared" si="120"/>
        <v>2.6714072625251755E-2</v>
      </c>
      <c r="BA111" s="493">
        <f t="shared" si="120"/>
        <v>2.6755519070278729E-2</v>
      </c>
      <c r="BB111" s="493">
        <f t="shared" si="120"/>
        <v>2.5989599326992078E-2</v>
      </c>
      <c r="BC111" s="493">
        <f t="shared" si="121"/>
        <v>2.8248386095156834E-2</v>
      </c>
      <c r="BD111" s="493">
        <f t="shared" si="121"/>
        <v>3.5427377012538404E-2</v>
      </c>
      <c r="BE111" s="493">
        <f t="shared" si="121"/>
        <v>3.415350119643553E-2</v>
      </c>
      <c r="BF111" s="493">
        <f t="shared" si="121"/>
        <v>3.4663780499273177E-2</v>
      </c>
      <c r="BG111" s="493">
        <f t="shared" si="121"/>
        <v>3.506828324100824E-2</v>
      </c>
      <c r="BH111" s="493">
        <f t="shared" si="121"/>
        <v>2.7290406176102285E-2</v>
      </c>
      <c r="BI111" s="493">
        <f t="shared" si="121"/>
        <v>2.8491886995036273E-2</v>
      </c>
      <c r="BJ111" s="493">
        <f t="shared" si="121"/>
        <v>2.6160753277904028E-2</v>
      </c>
      <c r="BK111" s="493">
        <f t="shared" si="121"/>
        <v>2.7382581042883245E-2</v>
      </c>
      <c r="BL111" s="493">
        <f t="shared" si="121"/>
        <v>2.6714072625251755E-2</v>
      </c>
      <c r="BM111" s="493">
        <f t="shared" si="121"/>
        <v>2.6755519070278729E-2</v>
      </c>
      <c r="BN111" s="493">
        <f t="shared" si="121"/>
        <v>2.5989599326992078E-2</v>
      </c>
      <c r="BO111" s="493">
        <f t="shared" si="121"/>
        <v>2.8248386095156834E-2</v>
      </c>
      <c r="BP111" s="493">
        <f t="shared" si="121"/>
        <v>3.5427377012538404E-2</v>
      </c>
      <c r="BQ111" s="493">
        <f t="shared" si="121"/>
        <v>3.415350119643553E-2</v>
      </c>
      <c r="BR111" s="493">
        <f t="shared" si="121"/>
        <v>3.4663780499273177E-2</v>
      </c>
      <c r="BS111" s="493">
        <f t="shared" si="122"/>
        <v>3.506828324100824E-2</v>
      </c>
      <c r="BT111" s="493">
        <f t="shared" si="122"/>
        <v>2.7290406176102285E-2</v>
      </c>
      <c r="BU111" s="493">
        <f t="shared" si="122"/>
        <v>2.8491886995036273E-2</v>
      </c>
      <c r="BV111" s="493">
        <f t="shared" si="122"/>
        <v>2.6160753277904028E-2</v>
      </c>
      <c r="BW111" s="493">
        <f t="shared" si="122"/>
        <v>2.7382581042883245E-2</v>
      </c>
      <c r="BX111" s="493">
        <f t="shared" si="122"/>
        <v>2.6714072625251755E-2</v>
      </c>
      <c r="BY111" s="493">
        <f t="shared" si="122"/>
        <v>2.6755519070278729E-2</v>
      </c>
      <c r="BZ111" s="493">
        <f t="shared" si="122"/>
        <v>2.5989599326992078E-2</v>
      </c>
      <c r="CA111" s="493">
        <f t="shared" si="122"/>
        <v>2.8248386095156834E-2</v>
      </c>
      <c r="CB111" s="493">
        <f t="shared" si="122"/>
        <v>3.5427377012538404E-2</v>
      </c>
      <c r="CC111" s="493">
        <f t="shared" si="122"/>
        <v>3.415350119643553E-2</v>
      </c>
      <c r="CD111" s="493">
        <f t="shared" si="122"/>
        <v>3.4663780499273177E-2</v>
      </c>
      <c r="CE111" s="493">
        <f t="shared" si="122"/>
        <v>3.506828324100824E-2</v>
      </c>
      <c r="CF111" s="493">
        <f t="shared" si="122"/>
        <v>2.7290406176102285E-2</v>
      </c>
      <c r="CG111" s="493">
        <f t="shared" si="122"/>
        <v>2.8491886995036273E-2</v>
      </c>
      <c r="CH111" s="493">
        <f t="shared" si="122"/>
        <v>2.6160753277904028E-2</v>
      </c>
    </row>
    <row r="112" spans="1:86" s="110" customFormat="1" hidden="1" x14ac:dyDescent="0.25">
      <c r="A112" s="616"/>
      <c r="B112" s="270" t="s">
        <v>21</v>
      </c>
      <c r="C112" s="447">
        <v>2.2397351370130866E-2</v>
      </c>
      <c r="D112" s="447">
        <v>2.2141568526452406E-2</v>
      </c>
      <c r="E112" s="447">
        <v>2.3081583856841188E-2</v>
      </c>
      <c r="F112" s="447">
        <v>2.4296108227819302E-2</v>
      </c>
      <c r="G112" s="447">
        <v>2.4680979039981447E-2</v>
      </c>
      <c r="H112" s="447">
        <v>2.9796764292535211E-2</v>
      </c>
      <c r="I112" s="447">
        <v>2.9038923506189716E-2</v>
      </c>
      <c r="J112" s="447">
        <v>2.9317788800827208E-2</v>
      </c>
      <c r="K112" s="447">
        <v>2.9486607713799903E-2</v>
      </c>
      <c r="L112" s="447">
        <v>2.4787625849823691E-2</v>
      </c>
      <c r="M112" s="447">
        <v>2.3237877136096732E-2</v>
      </c>
      <c r="N112" s="447">
        <v>2.2924292710072274E-2</v>
      </c>
      <c r="O112" s="440">
        <f t="shared" si="123"/>
        <v>2.2397351370130866E-2</v>
      </c>
      <c r="P112" s="440">
        <f t="shared" si="116"/>
        <v>2.2141568526452406E-2</v>
      </c>
      <c r="Q112" s="440">
        <f t="shared" si="117"/>
        <v>2.3081583856841188E-2</v>
      </c>
      <c r="R112" s="440">
        <f t="shared" si="118"/>
        <v>2.4296108227819302E-2</v>
      </c>
      <c r="S112" s="440">
        <f t="shared" si="119"/>
        <v>2.4680979039981447E-2</v>
      </c>
      <c r="T112" s="493">
        <v>3.4196462225781453E-2</v>
      </c>
      <c r="U112" s="493">
        <v>3.3217869244753208E-2</v>
      </c>
      <c r="V112" s="493">
        <v>3.3521840853230039E-2</v>
      </c>
      <c r="W112" s="493">
        <v>3.3690233521059917E-2</v>
      </c>
      <c r="X112" s="493">
        <v>2.8073867361844883E-2</v>
      </c>
      <c r="Y112" s="493">
        <v>2.7052384383287761E-2</v>
      </c>
      <c r="Z112" s="493">
        <v>2.6853501508223993E-2</v>
      </c>
      <c r="AA112" s="493">
        <v>2.6073353939523709E-2</v>
      </c>
      <c r="AB112" s="493">
        <v>2.5624950439856794E-2</v>
      </c>
      <c r="AC112" s="493">
        <v>2.67120082327219E-2</v>
      </c>
      <c r="AD112" s="493">
        <v>2.6576575144204383E-2</v>
      </c>
      <c r="AE112" s="493">
        <v>2.722552607577524E-2</v>
      </c>
      <c r="AF112" s="493">
        <v>3.4196462225781453E-2</v>
      </c>
      <c r="AG112" s="493">
        <v>3.3217869244753208E-2</v>
      </c>
      <c r="AH112" s="493">
        <v>3.3521840853230039E-2</v>
      </c>
      <c r="AI112" s="493">
        <v>3.3690233521059917E-2</v>
      </c>
      <c r="AJ112" s="493">
        <v>2.8073867361844883E-2</v>
      </c>
      <c r="AK112" s="493">
        <v>2.7052384383287761E-2</v>
      </c>
      <c r="AL112" s="493">
        <v>2.6853501508223993E-2</v>
      </c>
      <c r="AM112" s="493">
        <f t="shared" si="120"/>
        <v>2.6073353939523709E-2</v>
      </c>
      <c r="AN112" s="493">
        <f t="shared" si="120"/>
        <v>2.5624950439856794E-2</v>
      </c>
      <c r="AO112" s="493">
        <f t="shared" si="120"/>
        <v>2.67120082327219E-2</v>
      </c>
      <c r="AP112" s="493">
        <f t="shared" si="120"/>
        <v>2.6576575144204383E-2</v>
      </c>
      <c r="AQ112" s="493">
        <f t="shared" si="120"/>
        <v>2.722552607577524E-2</v>
      </c>
      <c r="AR112" s="493">
        <f t="shared" si="120"/>
        <v>3.4196462225781453E-2</v>
      </c>
      <c r="AS112" s="493">
        <f t="shared" si="120"/>
        <v>3.3217869244753208E-2</v>
      </c>
      <c r="AT112" s="493">
        <f t="shared" si="120"/>
        <v>3.3521840853230039E-2</v>
      </c>
      <c r="AU112" s="493">
        <f t="shared" si="120"/>
        <v>3.3690233521059917E-2</v>
      </c>
      <c r="AV112" s="493">
        <f t="shared" si="120"/>
        <v>2.8073867361844883E-2</v>
      </c>
      <c r="AW112" s="493">
        <f t="shared" si="120"/>
        <v>2.7052384383287761E-2</v>
      </c>
      <c r="AX112" s="493">
        <f t="shared" si="120"/>
        <v>2.6853501508223993E-2</v>
      </c>
      <c r="AY112" s="493">
        <f t="shared" si="120"/>
        <v>2.6073353939523709E-2</v>
      </c>
      <c r="AZ112" s="493">
        <f t="shared" si="120"/>
        <v>2.5624950439856794E-2</v>
      </c>
      <c r="BA112" s="493">
        <f t="shared" si="120"/>
        <v>2.67120082327219E-2</v>
      </c>
      <c r="BB112" s="493">
        <f t="shared" si="120"/>
        <v>2.6576575144204383E-2</v>
      </c>
      <c r="BC112" s="493">
        <f t="shared" si="121"/>
        <v>2.722552607577524E-2</v>
      </c>
      <c r="BD112" s="493">
        <f t="shared" si="121"/>
        <v>3.4196462225781453E-2</v>
      </c>
      <c r="BE112" s="493">
        <f t="shared" si="121"/>
        <v>3.3217869244753208E-2</v>
      </c>
      <c r="BF112" s="493">
        <f t="shared" si="121"/>
        <v>3.3521840853230039E-2</v>
      </c>
      <c r="BG112" s="493">
        <f t="shared" si="121"/>
        <v>3.3690233521059917E-2</v>
      </c>
      <c r="BH112" s="493">
        <f t="shared" si="121"/>
        <v>2.8073867361844883E-2</v>
      </c>
      <c r="BI112" s="493">
        <f t="shared" si="121"/>
        <v>2.7052384383287761E-2</v>
      </c>
      <c r="BJ112" s="493">
        <f t="shared" si="121"/>
        <v>2.6853501508223993E-2</v>
      </c>
      <c r="BK112" s="493">
        <f t="shared" si="121"/>
        <v>2.6073353939523709E-2</v>
      </c>
      <c r="BL112" s="493">
        <f t="shared" si="121"/>
        <v>2.5624950439856794E-2</v>
      </c>
      <c r="BM112" s="493">
        <f t="shared" si="121"/>
        <v>2.67120082327219E-2</v>
      </c>
      <c r="BN112" s="493">
        <f t="shared" si="121"/>
        <v>2.6576575144204383E-2</v>
      </c>
      <c r="BO112" s="493">
        <f t="shared" si="121"/>
        <v>2.722552607577524E-2</v>
      </c>
      <c r="BP112" s="493">
        <f t="shared" si="121"/>
        <v>3.4196462225781453E-2</v>
      </c>
      <c r="BQ112" s="493">
        <f t="shared" si="121"/>
        <v>3.3217869244753208E-2</v>
      </c>
      <c r="BR112" s="493">
        <f t="shared" si="121"/>
        <v>3.3521840853230039E-2</v>
      </c>
      <c r="BS112" s="493">
        <f t="shared" si="122"/>
        <v>3.3690233521059917E-2</v>
      </c>
      <c r="BT112" s="493">
        <f t="shared" si="122"/>
        <v>2.8073867361844883E-2</v>
      </c>
      <c r="BU112" s="493">
        <f t="shared" si="122"/>
        <v>2.7052384383287761E-2</v>
      </c>
      <c r="BV112" s="493">
        <f t="shared" si="122"/>
        <v>2.6853501508223993E-2</v>
      </c>
      <c r="BW112" s="493">
        <f t="shared" si="122"/>
        <v>2.6073353939523709E-2</v>
      </c>
      <c r="BX112" s="493">
        <f t="shared" si="122"/>
        <v>2.5624950439856794E-2</v>
      </c>
      <c r="BY112" s="493">
        <f t="shared" si="122"/>
        <v>2.67120082327219E-2</v>
      </c>
      <c r="BZ112" s="493">
        <f t="shared" si="122"/>
        <v>2.6576575144204383E-2</v>
      </c>
      <c r="CA112" s="493">
        <f t="shared" si="122"/>
        <v>2.722552607577524E-2</v>
      </c>
      <c r="CB112" s="493">
        <f t="shared" si="122"/>
        <v>3.4196462225781453E-2</v>
      </c>
      <c r="CC112" s="493">
        <f t="shared" si="122"/>
        <v>3.3217869244753208E-2</v>
      </c>
      <c r="CD112" s="493">
        <f t="shared" si="122"/>
        <v>3.3521840853230039E-2</v>
      </c>
      <c r="CE112" s="493">
        <f t="shared" si="122"/>
        <v>3.3690233521059917E-2</v>
      </c>
      <c r="CF112" s="493">
        <f t="shared" si="122"/>
        <v>2.8073867361844883E-2</v>
      </c>
      <c r="CG112" s="493">
        <f t="shared" si="122"/>
        <v>2.7052384383287761E-2</v>
      </c>
      <c r="CH112" s="493">
        <f t="shared" si="122"/>
        <v>2.6853501508223993E-2</v>
      </c>
    </row>
    <row r="113" spans="1:86" s="110" customFormat="1" hidden="1" x14ac:dyDescent="0.25">
      <c r="A113" s="616"/>
      <c r="B113" s="270" t="s">
        <v>1</v>
      </c>
      <c r="C113" s="447">
        <v>1.9984999999999999E-2</v>
      </c>
      <c r="D113" s="447">
        <v>1.9984999999999999E-2</v>
      </c>
      <c r="E113" s="447">
        <v>1.9984999999999999E-2</v>
      </c>
      <c r="F113" s="447">
        <v>2.3715988314436956E-2</v>
      </c>
      <c r="G113" s="447">
        <v>2.6905301223005631E-2</v>
      </c>
      <c r="H113" s="447">
        <v>3.109993094783918E-2</v>
      </c>
      <c r="I113" s="447">
        <v>3.0022712846707791E-2</v>
      </c>
      <c r="J113" s="447">
        <v>3.0517888109185608E-2</v>
      </c>
      <c r="K113" s="447">
        <v>3.1218860173408587E-2</v>
      </c>
      <c r="L113" s="447">
        <v>2.4002541515172393E-2</v>
      </c>
      <c r="M113" s="447">
        <v>1.9984999999999999E-2</v>
      </c>
      <c r="N113" s="447">
        <v>1.9984999999999999E-2</v>
      </c>
      <c r="O113" s="440">
        <f t="shared" si="123"/>
        <v>1.9984999999999999E-2</v>
      </c>
      <c r="P113" s="440">
        <f t="shared" si="116"/>
        <v>1.9984999999999999E-2</v>
      </c>
      <c r="Q113" s="440">
        <f t="shared" si="117"/>
        <v>1.9984999999999999E-2</v>
      </c>
      <c r="R113" s="440">
        <f t="shared" si="118"/>
        <v>2.3715988314436956E-2</v>
      </c>
      <c r="S113" s="440">
        <f t="shared" si="119"/>
        <v>2.6905301223005631E-2</v>
      </c>
      <c r="T113" s="493">
        <v>3.5492905590759925E-2</v>
      </c>
      <c r="U113" s="493">
        <v>3.4191469658997539E-2</v>
      </c>
      <c r="V113" s="493">
        <v>3.4709631586729982E-2</v>
      </c>
      <c r="W113" s="493">
        <v>3.5352325568998672E-2</v>
      </c>
      <c r="X113" s="493">
        <v>2.7250100836502578E-2</v>
      </c>
      <c r="Y113" s="493">
        <v>2.3233E-2</v>
      </c>
      <c r="Z113" s="493">
        <v>2.3233E-2</v>
      </c>
      <c r="AA113" s="493">
        <v>2.3233E-2</v>
      </c>
      <c r="AB113" s="493">
        <v>2.3233E-2</v>
      </c>
      <c r="AC113" s="493">
        <v>2.3233E-2</v>
      </c>
      <c r="AD113" s="493">
        <v>2.6111971990094279E-2</v>
      </c>
      <c r="AE113" s="493">
        <v>2.9463407971883102E-2</v>
      </c>
      <c r="AF113" s="493">
        <v>3.5492905590759925E-2</v>
      </c>
      <c r="AG113" s="493">
        <v>3.4191469658997539E-2</v>
      </c>
      <c r="AH113" s="493">
        <v>3.4709631586729982E-2</v>
      </c>
      <c r="AI113" s="493">
        <v>3.5352325568998672E-2</v>
      </c>
      <c r="AJ113" s="493">
        <v>2.7250100836502578E-2</v>
      </c>
      <c r="AK113" s="493">
        <v>2.3233E-2</v>
      </c>
      <c r="AL113" s="493">
        <v>2.3233E-2</v>
      </c>
      <c r="AM113" s="493">
        <f t="shared" si="120"/>
        <v>2.3233E-2</v>
      </c>
      <c r="AN113" s="493">
        <f t="shared" si="120"/>
        <v>2.3233E-2</v>
      </c>
      <c r="AO113" s="493">
        <f t="shared" si="120"/>
        <v>2.3233E-2</v>
      </c>
      <c r="AP113" s="493">
        <f t="shared" si="120"/>
        <v>2.6111971990094279E-2</v>
      </c>
      <c r="AQ113" s="493">
        <f t="shared" si="120"/>
        <v>2.9463407971883102E-2</v>
      </c>
      <c r="AR113" s="493">
        <f t="shared" si="120"/>
        <v>3.5492905590759925E-2</v>
      </c>
      <c r="AS113" s="493">
        <f t="shared" si="120"/>
        <v>3.4191469658997539E-2</v>
      </c>
      <c r="AT113" s="493">
        <f t="shared" si="120"/>
        <v>3.4709631586729982E-2</v>
      </c>
      <c r="AU113" s="493">
        <f t="shared" si="120"/>
        <v>3.5352325568998672E-2</v>
      </c>
      <c r="AV113" s="493">
        <f t="shared" si="120"/>
        <v>2.7250100836502578E-2</v>
      </c>
      <c r="AW113" s="493">
        <f t="shared" si="120"/>
        <v>2.3233E-2</v>
      </c>
      <c r="AX113" s="493">
        <f t="shared" si="120"/>
        <v>2.3233E-2</v>
      </c>
      <c r="AY113" s="493">
        <f t="shared" si="120"/>
        <v>2.3233E-2</v>
      </c>
      <c r="AZ113" s="493">
        <f t="shared" si="120"/>
        <v>2.3233E-2</v>
      </c>
      <c r="BA113" s="493">
        <f t="shared" si="120"/>
        <v>2.3233E-2</v>
      </c>
      <c r="BB113" s="493">
        <f t="shared" si="120"/>
        <v>2.6111971990094279E-2</v>
      </c>
      <c r="BC113" s="493">
        <f t="shared" si="121"/>
        <v>2.9463407971883102E-2</v>
      </c>
      <c r="BD113" s="493">
        <f t="shared" si="121"/>
        <v>3.5492905590759925E-2</v>
      </c>
      <c r="BE113" s="493">
        <f t="shared" si="121"/>
        <v>3.4191469658997539E-2</v>
      </c>
      <c r="BF113" s="493">
        <f t="shared" si="121"/>
        <v>3.4709631586729982E-2</v>
      </c>
      <c r="BG113" s="493">
        <f t="shared" si="121"/>
        <v>3.5352325568998672E-2</v>
      </c>
      <c r="BH113" s="493">
        <f t="shared" si="121"/>
        <v>2.7250100836502578E-2</v>
      </c>
      <c r="BI113" s="493">
        <f t="shared" si="121"/>
        <v>2.3233E-2</v>
      </c>
      <c r="BJ113" s="493">
        <f t="shared" si="121"/>
        <v>2.3233E-2</v>
      </c>
      <c r="BK113" s="493">
        <f t="shared" si="121"/>
        <v>2.3233E-2</v>
      </c>
      <c r="BL113" s="493">
        <f t="shared" si="121"/>
        <v>2.3233E-2</v>
      </c>
      <c r="BM113" s="493">
        <f t="shared" si="121"/>
        <v>2.3233E-2</v>
      </c>
      <c r="BN113" s="493">
        <f t="shared" si="121"/>
        <v>2.6111971990094279E-2</v>
      </c>
      <c r="BO113" s="493">
        <f t="shared" si="121"/>
        <v>2.9463407971883102E-2</v>
      </c>
      <c r="BP113" s="493">
        <f t="shared" si="121"/>
        <v>3.5492905590759925E-2</v>
      </c>
      <c r="BQ113" s="493">
        <f t="shared" si="121"/>
        <v>3.4191469658997539E-2</v>
      </c>
      <c r="BR113" s="493">
        <f t="shared" si="121"/>
        <v>3.4709631586729982E-2</v>
      </c>
      <c r="BS113" s="493">
        <f t="shared" si="122"/>
        <v>3.5352325568998672E-2</v>
      </c>
      <c r="BT113" s="493">
        <f t="shared" si="122"/>
        <v>2.7250100836502578E-2</v>
      </c>
      <c r="BU113" s="493">
        <f t="shared" si="122"/>
        <v>2.3233E-2</v>
      </c>
      <c r="BV113" s="493">
        <f t="shared" si="122"/>
        <v>2.3233E-2</v>
      </c>
      <c r="BW113" s="493">
        <f t="shared" si="122"/>
        <v>2.3233E-2</v>
      </c>
      <c r="BX113" s="493">
        <f t="shared" si="122"/>
        <v>2.3233E-2</v>
      </c>
      <c r="BY113" s="493">
        <f t="shared" si="122"/>
        <v>2.3233E-2</v>
      </c>
      <c r="BZ113" s="493">
        <f t="shared" si="122"/>
        <v>2.6111971990094279E-2</v>
      </c>
      <c r="CA113" s="493">
        <f t="shared" si="122"/>
        <v>2.9463407971883102E-2</v>
      </c>
      <c r="CB113" s="493">
        <f t="shared" si="122"/>
        <v>3.5492905590759925E-2</v>
      </c>
      <c r="CC113" s="493">
        <f t="shared" si="122"/>
        <v>3.4191469658997539E-2</v>
      </c>
      <c r="CD113" s="493">
        <f t="shared" si="122"/>
        <v>3.4709631586729982E-2</v>
      </c>
      <c r="CE113" s="493">
        <f t="shared" si="122"/>
        <v>3.5352325568998672E-2</v>
      </c>
      <c r="CF113" s="493">
        <f t="shared" si="122"/>
        <v>2.7250100836502578E-2</v>
      </c>
      <c r="CG113" s="493">
        <f t="shared" si="122"/>
        <v>2.3233E-2</v>
      </c>
      <c r="CH113" s="493">
        <f t="shared" si="122"/>
        <v>2.3233E-2</v>
      </c>
    </row>
    <row r="114" spans="1:86" s="110" customFormat="1" hidden="1" x14ac:dyDescent="0.25">
      <c r="A114" s="616"/>
      <c r="B114" s="270" t="s">
        <v>22</v>
      </c>
      <c r="C114" s="447">
        <v>2.0522769194661113E-2</v>
      </c>
      <c r="D114" s="447">
        <v>2.0427354099479291E-2</v>
      </c>
      <c r="E114" s="447">
        <v>2.0063649613109358E-2</v>
      </c>
      <c r="F114" s="447">
        <v>2.0673817345237166E-2</v>
      </c>
      <c r="G114" s="447">
        <v>2.0114657236084896E-2</v>
      </c>
      <c r="H114" s="447">
        <v>2.2243673567773445E-2</v>
      </c>
      <c r="I114" s="447">
        <v>2.2009841467541771E-2</v>
      </c>
      <c r="J114" s="447">
        <v>2.2270371252704167E-2</v>
      </c>
      <c r="K114" s="447">
        <v>2.2238193320867791E-2</v>
      </c>
      <c r="L114" s="447">
        <v>2.0087685574775006E-2</v>
      </c>
      <c r="M114" s="447">
        <v>1.999378187698049E-2</v>
      </c>
      <c r="N114" s="447">
        <v>2.0043592355983408E-2</v>
      </c>
      <c r="O114" s="440">
        <f t="shared" si="123"/>
        <v>2.0522769194661113E-2</v>
      </c>
      <c r="P114" s="440">
        <f t="shared" si="116"/>
        <v>2.0427354099479291E-2</v>
      </c>
      <c r="Q114" s="440">
        <f t="shared" si="117"/>
        <v>2.0063649613109358E-2</v>
      </c>
      <c r="R114" s="440">
        <f t="shared" si="118"/>
        <v>2.0673817345237166E-2</v>
      </c>
      <c r="S114" s="440">
        <f t="shared" si="119"/>
        <v>2.0114657236084896E-2</v>
      </c>
      <c r="T114" s="493">
        <v>2.6620030861447132E-2</v>
      </c>
      <c r="U114" s="493">
        <v>2.6387608339303072E-2</v>
      </c>
      <c r="V114" s="493">
        <v>2.6640229261541269E-2</v>
      </c>
      <c r="W114" s="493">
        <v>2.6609850994695566E-2</v>
      </c>
      <c r="X114" s="493">
        <v>2.3332998870657519E-2</v>
      </c>
      <c r="Y114" s="493">
        <v>2.3243932390776819E-2</v>
      </c>
      <c r="Z114" s="493">
        <v>2.3307649633580202E-2</v>
      </c>
      <c r="AA114" s="493">
        <v>2.3880755525460078E-2</v>
      </c>
      <c r="AB114" s="493">
        <v>2.3728830242350746E-2</v>
      </c>
      <c r="AC114" s="493">
        <v>2.3330875974088457E-2</v>
      </c>
      <c r="AD114" s="493">
        <v>2.3713804263531545E-2</v>
      </c>
      <c r="AE114" s="493">
        <v>2.3333070212702929E-2</v>
      </c>
      <c r="AF114" s="493">
        <v>2.6620030861447132E-2</v>
      </c>
      <c r="AG114" s="493">
        <v>2.6387608339303072E-2</v>
      </c>
      <c r="AH114" s="493">
        <v>2.6640229261541269E-2</v>
      </c>
      <c r="AI114" s="493">
        <v>2.6609850994695566E-2</v>
      </c>
      <c r="AJ114" s="493">
        <v>2.3332998870657519E-2</v>
      </c>
      <c r="AK114" s="493">
        <v>2.3243932390776819E-2</v>
      </c>
      <c r="AL114" s="493">
        <v>2.3307649633580202E-2</v>
      </c>
      <c r="AM114" s="493">
        <f t="shared" si="120"/>
        <v>2.3880755525460078E-2</v>
      </c>
      <c r="AN114" s="493">
        <f t="shared" si="120"/>
        <v>2.3728830242350746E-2</v>
      </c>
      <c r="AO114" s="493">
        <f t="shared" si="120"/>
        <v>2.3330875974088457E-2</v>
      </c>
      <c r="AP114" s="493">
        <f t="shared" si="120"/>
        <v>2.3713804263531545E-2</v>
      </c>
      <c r="AQ114" s="493">
        <f t="shared" si="120"/>
        <v>2.3333070212702929E-2</v>
      </c>
      <c r="AR114" s="493">
        <f t="shared" si="120"/>
        <v>2.6620030861447132E-2</v>
      </c>
      <c r="AS114" s="493">
        <f t="shared" si="120"/>
        <v>2.6387608339303072E-2</v>
      </c>
      <c r="AT114" s="493">
        <f t="shared" si="120"/>
        <v>2.6640229261541269E-2</v>
      </c>
      <c r="AU114" s="493">
        <f t="shared" si="120"/>
        <v>2.6609850994695566E-2</v>
      </c>
      <c r="AV114" s="493">
        <f t="shared" si="120"/>
        <v>2.3332998870657519E-2</v>
      </c>
      <c r="AW114" s="493">
        <f t="shared" si="120"/>
        <v>2.3243932390776819E-2</v>
      </c>
      <c r="AX114" s="493">
        <f t="shared" si="120"/>
        <v>2.3307649633580202E-2</v>
      </c>
      <c r="AY114" s="493">
        <f t="shared" si="120"/>
        <v>2.3880755525460078E-2</v>
      </c>
      <c r="AZ114" s="493">
        <f t="shared" si="120"/>
        <v>2.3728830242350746E-2</v>
      </c>
      <c r="BA114" s="493">
        <f t="shared" si="120"/>
        <v>2.3330875974088457E-2</v>
      </c>
      <c r="BB114" s="493">
        <f t="shared" si="120"/>
        <v>2.3713804263531545E-2</v>
      </c>
      <c r="BC114" s="493">
        <f t="shared" si="121"/>
        <v>2.3333070212702929E-2</v>
      </c>
      <c r="BD114" s="493">
        <f t="shared" si="121"/>
        <v>2.6620030861447132E-2</v>
      </c>
      <c r="BE114" s="493">
        <f t="shared" si="121"/>
        <v>2.6387608339303072E-2</v>
      </c>
      <c r="BF114" s="493">
        <f t="shared" si="121"/>
        <v>2.6640229261541269E-2</v>
      </c>
      <c r="BG114" s="493">
        <f t="shared" si="121"/>
        <v>2.6609850994695566E-2</v>
      </c>
      <c r="BH114" s="493">
        <f t="shared" si="121"/>
        <v>2.3332998870657519E-2</v>
      </c>
      <c r="BI114" s="493">
        <f t="shared" si="121"/>
        <v>2.3243932390776819E-2</v>
      </c>
      <c r="BJ114" s="493">
        <f t="shared" si="121"/>
        <v>2.3307649633580202E-2</v>
      </c>
      <c r="BK114" s="493">
        <f t="shared" si="121"/>
        <v>2.3880755525460078E-2</v>
      </c>
      <c r="BL114" s="493">
        <f t="shared" si="121"/>
        <v>2.3728830242350746E-2</v>
      </c>
      <c r="BM114" s="493">
        <f t="shared" si="121"/>
        <v>2.3330875974088457E-2</v>
      </c>
      <c r="BN114" s="493">
        <f t="shared" si="121"/>
        <v>2.3713804263531545E-2</v>
      </c>
      <c r="BO114" s="493">
        <f t="shared" si="121"/>
        <v>2.3333070212702929E-2</v>
      </c>
      <c r="BP114" s="493">
        <f t="shared" si="121"/>
        <v>2.6620030861447132E-2</v>
      </c>
      <c r="BQ114" s="493">
        <f t="shared" si="121"/>
        <v>2.6387608339303072E-2</v>
      </c>
      <c r="BR114" s="493">
        <f t="shared" si="121"/>
        <v>2.6640229261541269E-2</v>
      </c>
      <c r="BS114" s="493">
        <f t="shared" si="122"/>
        <v>2.6609850994695566E-2</v>
      </c>
      <c r="BT114" s="493">
        <f t="shared" si="122"/>
        <v>2.3332998870657519E-2</v>
      </c>
      <c r="BU114" s="493">
        <f t="shared" si="122"/>
        <v>2.3243932390776819E-2</v>
      </c>
      <c r="BV114" s="493">
        <f t="shared" si="122"/>
        <v>2.3307649633580202E-2</v>
      </c>
      <c r="BW114" s="493">
        <f t="shared" si="122"/>
        <v>2.3880755525460078E-2</v>
      </c>
      <c r="BX114" s="493">
        <f t="shared" si="122"/>
        <v>2.3728830242350746E-2</v>
      </c>
      <c r="BY114" s="493">
        <f t="shared" si="122"/>
        <v>2.3330875974088457E-2</v>
      </c>
      <c r="BZ114" s="493">
        <f t="shared" si="122"/>
        <v>2.3713804263531545E-2</v>
      </c>
      <c r="CA114" s="493">
        <f t="shared" si="122"/>
        <v>2.3333070212702929E-2</v>
      </c>
      <c r="CB114" s="493">
        <f t="shared" si="122"/>
        <v>2.6620030861447132E-2</v>
      </c>
      <c r="CC114" s="493">
        <f t="shared" si="122"/>
        <v>2.6387608339303072E-2</v>
      </c>
      <c r="CD114" s="493">
        <f t="shared" si="122"/>
        <v>2.6640229261541269E-2</v>
      </c>
      <c r="CE114" s="493">
        <f t="shared" si="122"/>
        <v>2.6609850994695566E-2</v>
      </c>
      <c r="CF114" s="493">
        <f t="shared" si="122"/>
        <v>2.3332998870657519E-2</v>
      </c>
      <c r="CG114" s="493">
        <f t="shared" si="122"/>
        <v>2.3243932390776819E-2</v>
      </c>
      <c r="CH114" s="493">
        <f t="shared" si="122"/>
        <v>2.3307649633580202E-2</v>
      </c>
    </row>
    <row r="115" spans="1:86" s="110" customFormat="1" hidden="1" x14ac:dyDescent="0.25">
      <c r="A115" s="616"/>
      <c r="B115" s="89" t="s">
        <v>9</v>
      </c>
      <c r="C115" s="447">
        <v>2.3533125104223951E-2</v>
      </c>
      <c r="D115" s="447">
        <v>2.3145246955055283E-2</v>
      </c>
      <c r="E115" s="447">
        <v>2.3201186158131569E-2</v>
      </c>
      <c r="F115" s="447">
        <v>2.4356205675658375E-2</v>
      </c>
      <c r="G115" s="447">
        <v>2.380876785601347E-2</v>
      </c>
      <c r="H115" s="447">
        <v>2.1971999999999998E-2</v>
      </c>
      <c r="I115" s="447">
        <v>2.1971999999999998E-2</v>
      </c>
      <c r="J115" s="447">
        <v>2.1971999999999998E-2</v>
      </c>
      <c r="K115" s="447">
        <v>2.9186215545457354E-2</v>
      </c>
      <c r="L115" s="447">
        <v>2.4522718184811772E-2</v>
      </c>
      <c r="M115" s="447">
        <v>2.474881803232094E-2</v>
      </c>
      <c r="N115" s="447">
        <v>2.2374526940173813E-2</v>
      </c>
      <c r="O115" s="440">
        <f t="shared" si="123"/>
        <v>2.3533125104223951E-2</v>
      </c>
      <c r="P115" s="440">
        <f t="shared" si="116"/>
        <v>2.3145246955055283E-2</v>
      </c>
      <c r="Q115" s="440">
        <f t="shared" si="117"/>
        <v>2.3201186158131569E-2</v>
      </c>
      <c r="R115" s="440">
        <f t="shared" si="118"/>
        <v>2.4356205675658375E-2</v>
      </c>
      <c r="S115" s="440">
        <f t="shared" si="119"/>
        <v>2.380876785601347E-2</v>
      </c>
      <c r="T115" s="493">
        <v>2.6352E-2</v>
      </c>
      <c r="U115" s="493">
        <v>2.6352E-2</v>
      </c>
      <c r="V115" s="493">
        <v>2.6352E-2</v>
      </c>
      <c r="W115" s="493">
        <v>3.3405750863435925E-2</v>
      </c>
      <c r="X115" s="493">
        <v>2.779569574476615E-2</v>
      </c>
      <c r="Y115" s="493">
        <v>2.8641797532886305E-2</v>
      </c>
      <c r="Z115" s="493">
        <v>2.6162051919290774E-2</v>
      </c>
      <c r="AA115" s="493">
        <v>2.738230866982596E-2</v>
      </c>
      <c r="AB115" s="493">
        <v>2.6718264156268538E-2</v>
      </c>
      <c r="AC115" s="493">
        <v>2.6841356875112552E-2</v>
      </c>
      <c r="AD115" s="493">
        <v>2.6626291394586155E-2</v>
      </c>
      <c r="AE115" s="493">
        <v>2.6413531867327759E-2</v>
      </c>
      <c r="AF115" s="493">
        <v>2.6352E-2</v>
      </c>
      <c r="AG115" s="493">
        <v>2.6352E-2</v>
      </c>
      <c r="AH115" s="493">
        <v>2.6352E-2</v>
      </c>
      <c r="AI115" s="493">
        <v>3.3405750863435925E-2</v>
      </c>
      <c r="AJ115" s="493">
        <v>2.779569574476615E-2</v>
      </c>
      <c r="AK115" s="493">
        <v>2.8641797532886305E-2</v>
      </c>
      <c r="AL115" s="493">
        <v>2.6162051919290774E-2</v>
      </c>
      <c r="AM115" s="493">
        <f t="shared" si="120"/>
        <v>2.738230866982596E-2</v>
      </c>
      <c r="AN115" s="493">
        <f t="shared" si="120"/>
        <v>2.6718264156268538E-2</v>
      </c>
      <c r="AO115" s="493">
        <f t="shared" si="120"/>
        <v>2.6841356875112552E-2</v>
      </c>
      <c r="AP115" s="493">
        <f t="shared" si="120"/>
        <v>2.6626291394586155E-2</v>
      </c>
      <c r="AQ115" s="493">
        <f t="shared" si="120"/>
        <v>2.6413531867327759E-2</v>
      </c>
      <c r="AR115" s="493">
        <f t="shared" si="120"/>
        <v>2.6352E-2</v>
      </c>
      <c r="AS115" s="493">
        <f t="shared" si="120"/>
        <v>2.6352E-2</v>
      </c>
      <c r="AT115" s="493">
        <f t="shared" si="120"/>
        <v>2.6352E-2</v>
      </c>
      <c r="AU115" s="493">
        <f t="shared" si="120"/>
        <v>3.3405750863435925E-2</v>
      </c>
      <c r="AV115" s="493">
        <f t="shared" si="120"/>
        <v>2.779569574476615E-2</v>
      </c>
      <c r="AW115" s="493">
        <f t="shared" si="120"/>
        <v>2.8641797532886305E-2</v>
      </c>
      <c r="AX115" s="493">
        <f t="shared" si="120"/>
        <v>2.6162051919290774E-2</v>
      </c>
      <c r="AY115" s="493">
        <f t="shared" si="120"/>
        <v>2.738230866982596E-2</v>
      </c>
      <c r="AZ115" s="493">
        <f t="shared" si="120"/>
        <v>2.6718264156268538E-2</v>
      </c>
      <c r="BA115" s="493">
        <f t="shared" si="120"/>
        <v>2.6841356875112552E-2</v>
      </c>
      <c r="BB115" s="493">
        <f t="shared" si="120"/>
        <v>2.6626291394586155E-2</v>
      </c>
      <c r="BC115" s="493">
        <f t="shared" si="121"/>
        <v>2.6413531867327759E-2</v>
      </c>
      <c r="BD115" s="493">
        <f t="shared" si="121"/>
        <v>2.6352E-2</v>
      </c>
      <c r="BE115" s="493">
        <f t="shared" si="121"/>
        <v>2.6352E-2</v>
      </c>
      <c r="BF115" s="493">
        <f t="shared" si="121"/>
        <v>2.6352E-2</v>
      </c>
      <c r="BG115" s="493">
        <f t="shared" si="121"/>
        <v>3.3405750863435925E-2</v>
      </c>
      <c r="BH115" s="493">
        <f t="shared" si="121"/>
        <v>2.779569574476615E-2</v>
      </c>
      <c r="BI115" s="493">
        <f t="shared" si="121"/>
        <v>2.8641797532886305E-2</v>
      </c>
      <c r="BJ115" s="493">
        <f t="shared" si="121"/>
        <v>2.6162051919290774E-2</v>
      </c>
      <c r="BK115" s="493">
        <f t="shared" si="121"/>
        <v>2.738230866982596E-2</v>
      </c>
      <c r="BL115" s="493">
        <f t="shared" si="121"/>
        <v>2.6718264156268538E-2</v>
      </c>
      <c r="BM115" s="493">
        <f t="shared" si="121"/>
        <v>2.6841356875112552E-2</v>
      </c>
      <c r="BN115" s="493">
        <f t="shared" si="121"/>
        <v>2.6626291394586155E-2</v>
      </c>
      <c r="BO115" s="493">
        <f t="shared" si="121"/>
        <v>2.6413531867327759E-2</v>
      </c>
      <c r="BP115" s="493">
        <f t="shared" si="121"/>
        <v>2.6352E-2</v>
      </c>
      <c r="BQ115" s="493">
        <f t="shared" si="121"/>
        <v>2.6352E-2</v>
      </c>
      <c r="BR115" s="493">
        <f t="shared" si="121"/>
        <v>2.6352E-2</v>
      </c>
      <c r="BS115" s="493">
        <f t="shared" si="122"/>
        <v>3.3405750863435925E-2</v>
      </c>
      <c r="BT115" s="493">
        <f t="shared" si="122"/>
        <v>2.779569574476615E-2</v>
      </c>
      <c r="BU115" s="493">
        <f t="shared" si="122"/>
        <v>2.8641797532886305E-2</v>
      </c>
      <c r="BV115" s="493">
        <f t="shared" si="122"/>
        <v>2.6162051919290774E-2</v>
      </c>
      <c r="BW115" s="493">
        <f t="shared" si="122"/>
        <v>2.738230866982596E-2</v>
      </c>
      <c r="BX115" s="493">
        <f t="shared" si="122"/>
        <v>2.6718264156268538E-2</v>
      </c>
      <c r="BY115" s="493">
        <f t="shared" si="122"/>
        <v>2.6841356875112552E-2</v>
      </c>
      <c r="BZ115" s="493">
        <f t="shared" si="122"/>
        <v>2.6626291394586155E-2</v>
      </c>
      <c r="CA115" s="493">
        <f t="shared" si="122"/>
        <v>2.6413531867327759E-2</v>
      </c>
      <c r="CB115" s="493">
        <f t="shared" si="122"/>
        <v>2.6352E-2</v>
      </c>
      <c r="CC115" s="493">
        <f t="shared" si="122"/>
        <v>2.6352E-2</v>
      </c>
      <c r="CD115" s="493">
        <f t="shared" si="122"/>
        <v>2.6352E-2</v>
      </c>
      <c r="CE115" s="493">
        <f t="shared" si="122"/>
        <v>3.3405750863435925E-2</v>
      </c>
      <c r="CF115" s="493">
        <f t="shared" si="122"/>
        <v>2.779569574476615E-2</v>
      </c>
      <c r="CG115" s="493">
        <f t="shared" si="122"/>
        <v>2.8641797532886305E-2</v>
      </c>
      <c r="CH115" s="493">
        <f t="shared" si="122"/>
        <v>2.6162051919290774E-2</v>
      </c>
    </row>
    <row r="116" spans="1:86" s="110" customFormat="1" hidden="1" x14ac:dyDescent="0.25">
      <c r="A116" s="616"/>
      <c r="B116" s="89" t="s">
        <v>3</v>
      </c>
      <c r="C116" s="447">
        <v>2.3533320380090969E-2</v>
      </c>
      <c r="D116" s="447">
        <v>2.3142017932499443E-2</v>
      </c>
      <c r="E116" s="447">
        <v>2.3121579475972376E-2</v>
      </c>
      <c r="F116" s="447">
        <v>2.3559368865515361E-2</v>
      </c>
      <c r="G116" s="447">
        <v>2.571424077420149E-2</v>
      </c>
      <c r="H116" s="447">
        <v>3.103180920060215E-2</v>
      </c>
      <c r="I116" s="447">
        <v>2.9984441915357631E-2</v>
      </c>
      <c r="J116" s="447">
        <v>3.0471574424974959E-2</v>
      </c>
      <c r="K116" s="447">
        <v>3.0926088288011609E-2</v>
      </c>
      <c r="L116" s="447">
        <v>2.404149729437715E-2</v>
      </c>
      <c r="M116" s="447">
        <v>2.4601707313038429E-2</v>
      </c>
      <c r="N116" s="447">
        <v>2.2373843244386227E-2</v>
      </c>
      <c r="O116" s="440">
        <f t="shared" si="123"/>
        <v>2.3533320380090969E-2</v>
      </c>
      <c r="P116" s="440">
        <f t="shared" si="116"/>
        <v>2.3142017932499443E-2</v>
      </c>
      <c r="Q116" s="440">
        <f t="shared" si="117"/>
        <v>2.3121579475972376E-2</v>
      </c>
      <c r="R116" s="440">
        <f t="shared" si="118"/>
        <v>2.3559368865515361E-2</v>
      </c>
      <c r="S116" s="440">
        <f t="shared" si="119"/>
        <v>2.571424077420149E-2</v>
      </c>
      <c r="T116" s="493">
        <v>3.5427377012538404E-2</v>
      </c>
      <c r="U116" s="493">
        <v>3.415350119643553E-2</v>
      </c>
      <c r="V116" s="493">
        <v>3.4663780499273177E-2</v>
      </c>
      <c r="W116" s="493">
        <v>3.506828324100824E-2</v>
      </c>
      <c r="X116" s="493">
        <v>2.7290406176102285E-2</v>
      </c>
      <c r="Y116" s="493">
        <v>2.8491886995036273E-2</v>
      </c>
      <c r="Z116" s="493">
        <v>2.6160753277904028E-2</v>
      </c>
      <c r="AA116" s="493">
        <v>2.7382581042883245E-2</v>
      </c>
      <c r="AB116" s="493">
        <v>2.6714072625251755E-2</v>
      </c>
      <c r="AC116" s="493">
        <v>2.6755519070278729E-2</v>
      </c>
      <c r="AD116" s="493">
        <v>2.5989599326992078E-2</v>
      </c>
      <c r="AE116" s="493">
        <v>2.8248386095156834E-2</v>
      </c>
      <c r="AF116" s="493">
        <v>3.5427377012538404E-2</v>
      </c>
      <c r="AG116" s="493">
        <v>3.415350119643553E-2</v>
      </c>
      <c r="AH116" s="493">
        <v>3.4663780499273177E-2</v>
      </c>
      <c r="AI116" s="493">
        <v>3.506828324100824E-2</v>
      </c>
      <c r="AJ116" s="493">
        <v>2.7290406176102285E-2</v>
      </c>
      <c r="AK116" s="493">
        <v>2.8491886995036273E-2</v>
      </c>
      <c r="AL116" s="493">
        <v>2.6160753277904028E-2</v>
      </c>
      <c r="AM116" s="493">
        <f t="shared" si="120"/>
        <v>2.7382581042883245E-2</v>
      </c>
      <c r="AN116" s="493">
        <f t="shared" si="120"/>
        <v>2.6714072625251755E-2</v>
      </c>
      <c r="AO116" s="493">
        <f t="shared" si="120"/>
        <v>2.6755519070278729E-2</v>
      </c>
      <c r="AP116" s="493">
        <f t="shared" si="120"/>
        <v>2.5989599326992078E-2</v>
      </c>
      <c r="AQ116" s="493">
        <f t="shared" si="120"/>
        <v>2.8248386095156834E-2</v>
      </c>
      <c r="AR116" s="493">
        <f t="shared" si="120"/>
        <v>3.5427377012538404E-2</v>
      </c>
      <c r="AS116" s="493">
        <f t="shared" si="120"/>
        <v>3.415350119643553E-2</v>
      </c>
      <c r="AT116" s="493">
        <f t="shared" si="120"/>
        <v>3.4663780499273177E-2</v>
      </c>
      <c r="AU116" s="493">
        <f t="shared" si="120"/>
        <v>3.506828324100824E-2</v>
      </c>
      <c r="AV116" s="493">
        <f t="shared" si="120"/>
        <v>2.7290406176102285E-2</v>
      </c>
      <c r="AW116" s="493">
        <f t="shared" si="120"/>
        <v>2.8491886995036273E-2</v>
      </c>
      <c r="AX116" s="493">
        <f t="shared" si="120"/>
        <v>2.6160753277904028E-2</v>
      </c>
      <c r="AY116" s="493">
        <f t="shared" si="120"/>
        <v>2.7382581042883245E-2</v>
      </c>
      <c r="AZ116" s="493">
        <f t="shared" si="120"/>
        <v>2.6714072625251755E-2</v>
      </c>
      <c r="BA116" s="493">
        <f t="shared" si="120"/>
        <v>2.6755519070278729E-2</v>
      </c>
      <c r="BB116" s="493">
        <f t="shared" si="120"/>
        <v>2.5989599326992078E-2</v>
      </c>
      <c r="BC116" s="493">
        <f t="shared" si="121"/>
        <v>2.8248386095156834E-2</v>
      </c>
      <c r="BD116" s="493">
        <f t="shared" si="121"/>
        <v>3.5427377012538404E-2</v>
      </c>
      <c r="BE116" s="493">
        <f t="shared" si="121"/>
        <v>3.415350119643553E-2</v>
      </c>
      <c r="BF116" s="493">
        <f t="shared" si="121"/>
        <v>3.4663780499273177E-2</v>
      </c>
      <c r="BG116" s="493">
        <f t="shared" si="121"/>
        <v>3.506828324100824E-2</v>
      </c>
      <c r="BH116" s="493">
        <f t="shared" si="121"/>
        <v>2.7290406176102285E-2</v>
      </c>
      <c r="BI116" s="493">
        <f t="shared" si="121"/>
        <v>2.8491886995036273E-2</v>
      </c>
      <c r="BJ116" s="493">
        <f t="shared" si="121"/>
        <v>2.6160753277904028E-2</v>
      </c>
      <c r="BK116" s="493">
        <f t="shared" si="121"/>
        <v>2.7382581042883245E-2</v>
      </c>
      <c r="BL116" s="493">
        <f t="shared" si="121"/>
        <v>2.6714072625251755E-2</v>
      </c>
      <c r="BM116" s="493">
        <f t="shared" si="121"/>
        <v>2.6755519070278729E-2</v>
      </c>
      <c r="BN116" s="493">
        <f t="shared" si="121"/>
        <v>2.5989599326992078E-2</v>
      </c>
      <c r="BO116" s="493">
        <f t="shared" si="121"/>
        <v>2.8248386095156834E-2</v>
      </c>
      <c r="BP116" s="493">
        <f t="shared" si="121"/>
        <v>3.5427377012538404E-2</v>
      </c>
      <c r="BQ116" s="493">
        <f t="shared" si="121"/>
        <v>3.415350119643553E-2</v>
      </c>
      <c r="BR116" s="493">
        <f t="shared" si="121"/>
        <v>3.4663780499273177E-2</v>
      </c>
      <c r="BS116" s="493">
        <f t="shared" si="122"/>
        <v>3.506828324100824E-2</v>
      </c>
      <c r="BT116" s="493">
        <f t="shared" si="122"/>
        <v>2.7290406176102285E-2</v>
      </c>
      <c r="BU116" s="493">
        <f t="shared" si="122"/>
        <v>2.8491886995036273E-2</v>
      </c>
      <c r="BV116" s="493">
        <f t="shared" si="122"/>
        <v>2.6160753277904028E-2</v>
      </c>
      <c r="BW116" s="493">
        <f t="shared" si="122"/>
        <v>2.7382581042883245E-2</v>
      </c>
      <c r="BX116" s="493">
        <f t="shared" si="122"/>
        <v>2.6714072625251755E-2</v>
      </c>
      <c r="BY116" s="493">
        <f t="shared" si="122"/>
        <v>2.6755519070278729E-2</v>
      </c>
      <c r="BZ116" s="493">
        <f t="shared" si="122"/>
        <v>2.5989599326992078E-2</v>
      </c>
      <c r="CA116" s="493">
        <f t="shared" si="122"/>
        <v>2.8248386095156834E-2</v>
      </c>
      <c r="CB116" s="493">
        <f t="shared" si="122"/>
        <v>3.5427377012538404E-2</v>
      </c>
      <c r="CC116" s="493">
        <f t="shared" si="122"/>
        <v>3.415350119643553E-2</v>
      </c>
      <c r="CD116" s="493">
        <f t="shared" si="122"/>
        <v>3.4663780499273177E-2</v>
      </c>
      <c r="CE116" s="493">
        <f t="shared" si="122"/>
        <v>3.506828324100824E-2</v>
      </c>
      <c r="CF116" s="493">
        <f t="shared" si="122"/>
        <v>2.7290406176102285E-2</v>
      </c>
      <c r="CG116" s="493">
        <f t="shared" si="122"/>
        <v>2.8491886995036273E-2</v>
      </c>
      <c r="CH116" s="493">
        <f t="shared" si="122"/>
        <v>2.6160753277904028E-2</v>
      </c>
    </row>
    <row r="117" spans="1:86" s="110" customFormat="1" hidden="1" x14ac:dyDescent="0.25">
      <c r="A117" s="616"/>
      <c r="B117" s="89" t="s">
        <v>4</v>
      </c>
      <c r="C117" s="447">
        <v>2.2831381354378639E-2</v>
      </c>
      <c r="D117" s="447">
        <v>2.241739854927732E-2</v>
      </c>
      <c r="E117" s="447">
        <v>2.2770506315008758E-2</v>
      </c>
      <c r="F117" s="447">
        <v>2.4108141034085314E-2</v>
      </c>
      <c r="G117" s="447">
        <v>2.4738210731892432E-2</v>
      </c>
      <c r="H117" s="447">
        <v>2.9628662744045547E-2</v>
      </c>
      <c r="I117" s="447">
        <v>2.9459800521413247E-2</v>
      </c>
      <c r="J117" s="447">
        <v>2.9328769096592003E-2</v>
      </c>
      <c r="K117" s="447">
        <v>2.9156822006933342E-2</v>
      </c>
      <c r="L117" s="447">
        <v>2.4888406070414815E-2</v>
      </c>
      <c r="M117" s="447">
        <v>2.3532584809416203E-2</v>
      </c>
      <c r="N117" s="447">
        <v>2.2729764967588894E-2</v>
      </c>
      <c r="O117" s="440">
        <f t="shared" si="123"/>
        <v>2.2831381354378639E-2</v>
      </c>
      <c r="P117" s="440">
        <f t="shared" si="116"/>
        <v>2.241739854927732E-2</v>
      </c>
      <c r="Q117" s="440">
        <f t="shared" si="117"/>
        <v>2.2770506315008758E-2</v>
      </c>
      <c r="R117" s="440">
        <f t="shared" si="118"/>
        <v>2.4108141034085314E-2</v>
      </c>
      <c r="S117" s="440">
        <f t="shared" si="119"/>
        <v>2.4738210731892432E-2</v>
      </c>
      <c r="T117" s="493">
        <v>3.4031019854240188E-2</v>
      </c>
      <c r="U117" s="493">
        <v>3.3633906839052027E-2</v>
      </c>
      <c r="V117" s="493">
        <v>3.3532444226264349E-2</v>
      </c>
      <c r="W117" s="493">
        <v>3.3377343720724137E-2</v>
      </c>
      <c r="X117" s="493">
        <v>2.8179638448211728E-2</v>
      </c>
      <c r="Y117" s="493">
        <v>2.7377874618474466E-2</v>
      </c>
      <c r="Z117" s="493">
        <v>2.661095137089662E-2</v>
      </c>
      <c r="AA117" s="493">
        <v>2.6566254789108269E-2</v>
      </c>
      <c r="AB117" s="493">
        <v>2.592666050164065E-2</v>
      </c>
      <c r="AC117" s="493">
        <v>2.6373957065931247E-2</v>
      </c>
      <c r="AD117" s="493">
        <v>2.6424197519930623E-2</v>
      </c>
      <c r="AE117" s="493">
        <v>2.7280683625198789E-2</v>
      </c>
      <c r="AF117" s="493">
        <v>3.4031019854240188E-2</v>
      </c>
      <c r="AG117" s="493">
        <v>3.3633906839052027E-2</v>
      </c>
      <c r="AH117" s="493">
        <v>3.3532444226264349E-2</v>
      </c>
      <c r="AI117" s="493">
        <v>3.3377343720724137E-2</v>
      </c>
      <c r="AJ117" s="493">
        <v>2.8179638448211728E-2</v>
      </c>
      <c r="AK117" s="493">
        <v>2.7377874618474466E-2</v>
      </c>
      <c r="AL117" s="493">
        <v>2.661095137089662E-2</v>
      </c>
      <c r="AM117" s="493">
        <f t="shared" si="120"/>
        <v>2.6566254789108269E-2</v>
      </c>
      <c r="AN117" s="493">
        <f t="shared" si="120"/>
        <v>2.592666050164065E-2</v>
      </c>
      <c r="AO117" s="493">
        <f t="shared" si="120"/>
        <v>2.6373957065931247E-2</v>
      </c>
      <c r="AP117" s="493">
        <f t="shared" si="120"/>
        <v>2.6424197519930623E-2</v>
      </c>
      <c r="AQ117" s="493">
        <f t="shared" si="120"/>
        <v>2.7280683625198789E-2</v>
      </c>
      <c r="AR117" s="493">
        <f t="shared" si="120"/>
        <v>3.4031019854240188E-2</v>
      </c>
      <c r="AS117" s="493">
        <f t="shared" si="120"/>
        <v>3.3633906839052027E-2</v>
      </c>
      <c r="AT117" s="493">
        <f t="shared" si="120"/>
        <v>3.3532444226264349E-2</v>
      </c>
      <c r="AU117" s="493">
        <f t="shared" si="120"/>
        <v>3.3377343720724137E-2</v>
      </c>
      <c r="AV117" s="493">
        <f t="shared" si="120"/>
        <v>2.8179638448211728E-2</v>
      </c>
      <c r="AW117" s="493">
        <f t="shared" si="120"/>
        <v>2.7377874618474466E-2</v>
      </c>
      <c r="AX117" s="493">
        <f t="shared" si="120"/>
        <v>2.661095137089662E-2</v>
      </c>
      <c r="AY117" s="493">
        <f t="shared" si="120"/>
        <v>2.6566254789108269E-2</v>
      </c>
      <c r="AZ117" s="493">
        <f t="shared" si="120"/>
        <v>2.592666050164065E-2</v>
      </c>
      <c r="BA117" s="493">
        <f t="shared" si="120"/>
        <v>2.6373957065931247E-2</v>
      </c>
      <c r="BB117" s="493">
        <f t="shared" si="120"/>
        <v>2.6424197519930623E-2</v>
      </c>
      <c r="BC117" s="493">
        <f t="shared" si="121"/>
        <v>2.7280683625198789E-2</v>
      </c>
      <c r="BD117" s="493">
        <f t="shared" si="121"/>
        <v>3.4031019854240188E-2</v>
      </c>
      <c r="BE117" s="493">
        <f t="shared" si="121"/>
        <v>3.3633906839052027E-2</v>
      </c>
      <c r="BF117" s="493">
        <f t="shared" si="121"/>
        <v>3.3532444226264349E-2</v>
      </c>
      <c r="BG117" s="493">
        <f t="shared" si="121"/>
        <v>3.3377343720724137E-2</v>
      </c>
      <c r="BH117" s="493">
        <f t="shared" si="121"/>
        <v>2.8179638448211728E-2</v>
      </c>
      <c r="BI117" s="493">
        <f t="shared" si="121"/>
        <v>2.7377874618474466E-2</v>
      </c>
      <c r="BJ117" s="493">
        <f t="shared" si="121"/>
        <v>2.661095137089662E-2</v>
      </c>
      <c r="BK117" s="493">
        <f t="shared" si="121"/>
        <v>2.6566254789108269E-2</v>
      </c>
      <c r="BL117" s="493">
        <f t="shared" si="121"/>
        <v>2.592666050164065E-2</v>
      </c>
      <c r="BM117" s="493">
        <f t="shared" si="121"/>
        <v>2.6373957065931247E-2</v>
      </c>
      <c r="BN117" s="493">
        <f t="shared" si="121"/>
        <v>2.6424197519930623E-2</v>
      </c>
      <c r="BO117" s="493">
        <f t="shared" si="121"/>
        <v>2.7280683625198789E-2</v>
      </c>
      <c r="BP117" s="493">
        <f t="shared" si="121"/>
        <v>3.4031019854240188E-2</v>
      </c>
      <c r="BQ117" s="493">
        <f t="shared" si="121"/>
        <v>3.3633906839052027E-2</v>
      </c>
      <c r="BR117" s="493">
        <f t="shared" si="121"/>
        <v>3.3532444226264349E-2</v>
      </c>
      <c r="BS117" s="493">
        <f t="shared" si="122"/>
        <v>3.3377343720724137E-2</v>
      </c>
      <c r="BT117" s="493">
        <f t="shared" si="122"/>
        <v>2.8179638448211728E-2</v>
      </c>
      <c r="BU117" s="493">
        <f t="shared" si="122"/>
        <v>2.7377874618474466E-2</v>
      </c>
      <c r="BV117" s="493">
        <f t="shared" si="122"/>
        <v>2.661095137089662E-2</v>
      </c>
      <c r="BW117" s="493">
        <f t="shared" si="122"/>
        <v>2.6566254789108269E-2</v>
      </c>
      <c r="BX117" s="493">
        <f t="shared" si="122"/>
        <v>2.592666050164065E-2</v>
      </c>
      <c r="BY117" s="493">
        <f t="shared" si="122"/>
        <v>2.6373957065931247E-2</v>
      </c>
      <c r="BZ117" s="493">
        <f t="shared" si="122"/>
        <v>2.6424197519930623E-2</v>
      </c>
      <c r="CA117" s="493">
        <f t="shared" si="122"/>
        <v>2.7280683625198789E-2</v>
      </c>
      <c r="CB117" s="493">
        <f t="shared" si="122"/>
        <v>3.4031019854240188E-2</v>
      </c>
      <c r="CC117" s="493">
        <f t="shared" si="122"/>
        <v>3.3633906839052027E-2</v>
      </c>
      <c r="CD117" s="493">
        <f t="shared" si="122"/>
        <v>3.3532444226264349E-2</v>
      </c>
      <c r="CE117" s="493">
        <f t="shared" si="122"/>
        <v>3.3377343720724137E-2</v>
      </c>
      <c r="CF117" s="493">
        <f t="shared" si="122"/>
        <v>2.8179638448211728E-2</v>
      </c>
      <c r="CG117" s="493">
        <f t="shared" si="122"/>
        <v>2.7377874618474466E-2</v>
      </c>
      <c r="CH117" s="493">
        <f t="shared" si="122"/>
        <v>2.661095137089662E-2</v>
      </c>
    </row>
    <row r="118" spans="1:86" s="110" customFormat="1" hidden="1" x14ac:dyDescent="0.25">
      <c r="A118" s="616"/>
      <c r="B118" s="89" t="s">
        <v>5</v>
      </c>
      <c r="C118" s="447">
        <v>2.2477983548236508E-2</v>
      </c>
      <c r="D118" s="447">
        <v>2.2208460096153619E-2</v>
      </c>
      <c r="E118" s="447">
        <v>2.2537126025125254E-2</v>
      </c>
      <c r="F118" s="447">
        <v>2.3433158350103633E-2</v>
      </c>
      <c r="G118" s="447">
        <v>2.4182497583924868E-2</v>
      </c>
      <c r="H118" s="447">
        <v>2.9068192865801402E-2</v>
      </c>
      <c r="I118" s="447">
        <v>2.9046768289494204E-2</v>
      </c>
      <c r="J118" s="447">
        <v>2.8926223071207881E-2</v>
      </c>
      <c r="K118" s="447">
        <v>2.8853811928619136E-2</v>
      </c>
      <c r="L118" s="447">
        <v>2.423934325833732E-2</v>
      </c>
      <c r="M118" s="447">
        <v>2.3230451301046742E-2</v>
      </c>
      <c r="N118" s="447">
        <v>2.2569877249855298E-2</v>
      </c>
      <c r="O118" s="440">
        <f t="shared" si="123"/>
        <v>2.2477983548236508E-2</v>
      </c>
      <c r="P118" s="440">
        <f t="shared" si="116"/>
        <v>2.2208460096153619E-2</v>
      </c>
      <c r="Q118" s="440">
        <f t="shared" si="117"/>
        <v>2.2537126025125254E-2</v>
      </c>
      <c r="R118" s="440">
        <f t="shared" si="118"/>
        <v>2.3433158350103633E-2</v>
      </c>
      <c r="S118" s="440">
        <f t="shared" si="119"/>
        <v>2.4182497583924868E-2</v>
      </c>
      <c r="T118" s="493">
        <v>3.3476859536760981E-2</v>
      </c>
      <c r="U118" s="493">
        <v>3.3225457850990958E-2</v>
      </c>
      <c r="V118" s="493">
        <v>3.3135454056878517E-2</v>
      </c>
      <c r="W118" s="493">
        <v>3.3078064397861845E-2</v>
      </c>
      <c r="X118" s="493">
        <v>2.749808838962978E-2</v>
      </c>
      <c r="Y118" s="493">
        <v>2.7044210618071343E-2</v>
      </c>
      <c r="Z118" s="493">
        <v>2.6409821244212064E-2</v>
      </c>
      <c r="AA118" s="493">
        <v>2.6164773774071854E-2</v>
      </c>
      <c r="AB118" s="493">
        <v>2.5698700760234686E-2</v>
      </c>
      <c r="AC118" s="493">
        <v>2.6120073470320259E-2</v>
      </c>
      <c r="AD118" s="493">
        <v>2.5891912085054484E-2</v>
      </c>
      <c r="AE118" s="493">
        <v>2.6752271713143896E-2</v>
      </c>
      <c r="AF118" s="493">
        <v>3.3476859536760981E-2</v>
      </c>
      <c r="AG118" s="493">
        <v>3.3225457850990958E-2</v>
      </c>
      <c r="AH118" s="493">
        <v>3.3135454056878517E-2</v>
      </c>
      <c r="AI118" s="493">
        <v>3.3078064397861845E-2</v>
      </c>
      <c r="AJ118" s="493">
        <v>2.749808838962978E-2</v>
      </c>
      <c r="AK118" s="493">
        <v>2.7044210618071343E-2</v>
      </c>
      <c r="AL118" s="493">
        <v>2.6409821244212064E-2</v>
      </c>
      <c r="AM118" s="493">
        <f t="shared" si="120"/>
        <v>2.6164773774071854E-2</v>
      </c>
      <c r="AN118" s="493">
        <f t="shared" si="120"/>
        <v>2.5698700760234686E-2</v>
      </c>
      <c r="AO118" s="493">
        <f t="shared" si="120"/>
        <v>2.6120073470320259E-2</v>
      </c>
      <c r="AP118" s="493">
        <f t="shared" si="120"/>
        <v>2.5891912085054484E-2</v>
      </c>
      <c r="AQ118" s="493">
        <f t="shared" si="120"/>
        <v>2.6752271713143896E-2</v>
      </c>
      <c r="AR118" s="493">
        <f t="shared" si="120"/>
        <v>3.3476859536760981E-2</v>
      </c>
      <c r="AS118" s="493">
        <f t="shared" si="120"/>
        <v>3.3225457850990958E-2</v>
      </c>
      <c r="AT118" s="493">
        <f t="shared" si="120"/>
        <v>3.3135454056878517E-2</v>
      </c>
      <c r="AU118" s="493">
        <f t="shared" si="120"/>
        <v>3.3078064397861845E-2</v>
      </c>
      <c r="AV118" s="493">
        <f t="shared" si="120"/>
        <v>2.749808838962978E-2</v>
      </c>
      <c r="AW118" s="493">
        <f t="shared" si="120"/>
        <v>2.7044210618071343E-2</v>
      </c>
      <c r="AX118" s="493">
        <f t="shared" si="120"/>
        <v>2.6409821244212064E-2</v>
      </c>
      <c r="AY118" s="493">
        <f t="shared" si="120"/>
        <v>2.6164773774071854E-2</v>
      </c>
      <c r="AZ118" s="493">
        <f t="shared" si="120"/>
        <v>2.5698700760234686E-2</v>
      </c>
      <c r="BA118" s="493">
        <f t="shared" si="120"/>
        <v>2.6120073470320259E-2</v>
      </c>
      <c r="BB118" s="493">
        <f t="shared" si="120"/>
        <v>2.5891912085054484E-2</v>
      </c>
      <c r="BC118" s="493">
        <f t="shared" si="121"/>
        <v>2.6752271713143896E-2</v>
      </c>
      <c r="BD118" s="493">
        <f t="shared" si="121"/>
        <v>3.3476859536760981E-2</v>
      </c>
      <c r="BE118" s="493">
        <f t="shared" si="121"/>
        <v>3.3225457850990958E-2</v>
      </c>
      <c r="BF118" s="493">
        <f t="shared" si="121"/>
        <v>3.3135454056878517E-2</v>
      </c>
      <c r="BG118" s="493">
        <f t="shared" si="121"/>
        <v>3.3078064397861845E-2</v>
      </c>
      <c r="BH118" s="493">
        <f t="shared" si="121"/>
        <v>2.749808838962978E-2</v>
      </c>
      <c r="BI118" s="493">
        <f t="shared" si="121"/>
        <v>2.7044210618071343E-2</v>
      </c>
      <c r="BJ118" s="493">
        <f t="shared" si="121"/>
        <v>2.6409821244212064E-2</v>
      </c>
      <c r="BK118" s="493">
        <f t="shared" si="121"/>
        <v>2.6164773774071854E-2</v>
      </c>
      <c r="BL118" s="493">
        <f t="shared" si="121"/>
        <v>2.5698700760234686E-2</v>
      </c>
      <c r="BM118" s="493">
        <f t="shared" si="121"/>
        <v>2.6120073470320259E-2</v>
      </c>
      <c r="BN118" s="493">
        <f t="shared" si="121"/>
        <v>2.5891912085054484E-2</v>
      </c>
      <c r="BO118" s="493">
        <f t="shared" si="121"/>
        <v>2.6752271713143896E-2</v>
      </c>
      <c r="BP118" s="493">
        <f t="shared" si="121"/>
        <v>3.3476859536760981E-2</v>
      </c>
      <c r="BQ118" s="493">
        <f t="shared" si="121"/>
        <v>3.3225457850990958E-2</v>
      </c>
      <c r="BR118" s="493">
        <f t="shared" si="121"/>
        <v>3.3135454056878517E-2</v>
      </c>
      <c r="BS118" s="493">
        <f t="shared" si="122"/>
        <v>3.3078064397861845E-2</v>
      </c>
      <c r="BT118" s="493">
        <f t="shared" si="122"/>
        <v>2.749808838962978E-2</v>
      </c>
      <c r="BU118" s="493">
        <f t="shared" si="122"/>
        <v>2.7044210618071343E-2</v>
      </c>
      <c r="BV118" s="493">
        <f t="shared" si="122"/>
        <v>2.6409821244212064E-2</v>
      </c>
      <c r="BW118" s="493">
        <f t="shared" si="122"/>
        <v>2.6164773774071854E-2</v>
      </c>
      <c r="BX118" s="493">
        <f t="shared" si="122"/>
        <v>2.5698700760234686E-2</v>
      </c>
      <c r="BY118" s="493">
        <f t="shared" si="122"/>
        <v>2.6120073470320259E-2</v>
      </c>
      <c r="BZ118" s="493">
        <f t="shared" si="122"/>
        <v>2.5891912085054484E-2</v>
      </c>
      <c r="CA118" s="493">
        <f t="shared" si="122"/>
        <v>2.6752271713143896E-2</v>
      </c>
      <c r="CB118" s="493">
        <f t="shared" si="122"/>
        <v>3.3476859536760981E-2</v>
      </c>
      <c r="CC118" s="493">
        <f t="shared" si="122"/>
        <v>3.3225457850990958E-2</v>
      </c>
      <c r="CD118" s="493">
        <f t="shared" si="122"/>
        <v>3.3135454056878517E-2</v>
      </c>
      <c r="CE118" s="493">
        <f t="shared" si="122"/>
        <v>3.3078064397861845E-2</v>
      </c>
      <c r="CF118" s="493">
        <f t="shared" si="122"/>
        <v>2.749808838962978E-2</v>
      </c>
      <c r="CG118" s="493">
        <f t="shared" si="122"/>
        <v>2.7044210618071343E-2</v>
      </c>
      <c r="CH118" s="493">
        <f t="shared" si="122"/>
        <v>2.6409821244212064E-2</v>
      </c>
    </row>
    <row r="119" spans="1:86" s="110" customFormat="1" hidden="1" x14ac:dyDescent="0.25">
      <c r="A119" s="616"/>
      <c r="B119" s="89" t="s">
        <v>23</v>
      </c>
      <c r="C119" s="447">
        <v>2.2477983548236508E-2</v>
      </c>
      <c r="D119" s="447">
        <v>2.2208460096153619E-2</v>
      </c>
      <c r="E119" s="447">
        <v>2.2537126025125254E-2</v>
      </c>
      <c r="F119" s="447">
        <v>2.3433158350103633E-2</v>
      </c>
      <c r="G119" s="447">
        <v>2.4182497583924868E-2</v>
      </c>
      <c r="H119" s="447">
        <v>2.9068192865801402E-2</v>
      </c>
      <c r="I119" s="447">
        <v>2.9046768289494204E-2</v>
      </c>
      <c r="J119" s="447">
        <v>2.8926223071207881E-2</v>
      </c>
      <c r="K119" s="447">
        <v>2.8853811928619136E-2</v>
      </c>
      <c r="L119" s="447">
        <v>2.423934325833732E-2</v>
      </c>
      <c r="M119" s="447">
        <v>2.3230451301046742E-2</v>
      </c>
      <c r="N119" s="447">
        <v>2.2569877249855298E-2</v>
      </c>
      <c r="O119" s="440">
        <f t="shared" si="123"/>
        <v>2.2477983548236508E-2</v>
      </c>
      <c r="P119" s="440">
        <f t="shared" si="116"/>
        <v>2.2208460096153619E-2</v>
      </c>
      <c r="Q119" s="440">
        <f t="shared" si="117"/>
        <v>2.2537126025125254E-2</v>
      </c>
      <c r="R119" s="440">
        <f t="shared" si="118"/>
        <v>2.3433158350103633E-2</v>
      </c>
      <c r="S119" s="440">
        <f t="shared" si="119"/>
        <v>2.4182497583924868E-2</v>
      </c>
      <c r="T119" s="493">
        <v>3.3476859536760981E-2</v>
      </c>
      <c r="U119" s="493">
        <v>3.3225457850990958E-2</v>
      </c>
      <c r="V119" s="493">
        <v>3.3135454056878517E-2</v>
      </c>
      <c r="W119" s="493">
        <v>3.3078064397861845E-2</v>
      </c>
      <c r="X119" s="493">
        <v>2.749808838962978E-2</v>
      </c>
      <c r="Y119" s="493">
        <v>2.7044210618071343E-2</v>
      </c>
      <c r="Z119" s="493">
        <v>2.6409821244212064E-2</v>
      </c>
      <c r="AA119" s="493">
        <v>2.6164773774071854E-2</v>
      </c>
      <c r="AB119" s="493">
        <v>2.5698700760234686E-2</v>
      </c>
      <c r="AC119" s="493">
        <v>2.6120073470320259E-2</v>
      </c>
      <c r="AD119" s="493">
        <v>2.5891912085054484E-2</v>
      </c>
      <c r="AE119" s="493">
        <v>2.6752271713143896E-2</v>
      </c>
      <c r="AF119" s="493">
        <v>3.3476859536760981E-2</v>
      </c>
      <c r="AG119" s="493">
        <v>3.3225457850990958E-2</v>
      </c>
      <c r="AH119" s="493">
        <v>3.3135454056878517E-2</v>
      </c>
      <c r="AI119" s="493">
        <v>3.3078064397861845E-2</v>
      </c>
      <c r="AJ119" s="493">
        <v>2.749808838962978E-2</v>
      </c>
      <c r="AK119" s="493">
        <v>2.7044210618071343E-2</v>
      </c>
      <c r="AL119" s="493">
        <v>2.6409821244212064E-2</v>
      </c>
      <c r="AM119" s="493">
        <f t="shared" si="120"/>
        <v>2.6164773774071854E-2</v>
      </c>
      <c r="AN119" s="493">
        <f t="shared" si="120"/>
        <v>2.5698700760234686E-2</v>
      </c>
      <c r="AO119" s="493">
        <f t="shared" si="120"/>
        <v>2.6120073470320259E-2</v>
      </c>
      <c r="AP119" s="493">
        <f t="shared" si="120"/>
        <v>2.5891912085054484E-2</v>
      </c>
      <c r="AQ119" s="493">
        <f t="shared" si="120"/>
        <v>2.6752271713143896E-2</v>
      </c>
      <c r="AR119" s="493">
        <f t="shared" si="120"/>
        <v>3.3476859536760981E-2</v>
      </c>
      <c r="AS119" s="493">
        <f t="shared" si="120"/>
        <v>3.3225457850990958E-2</v>
      </c>
      <c r="AT119" s="493">
        <f t="shared" si="120"/>
        <v>3.3135454056878517E-2</v>
      </c>
      <c r="AU119" s="493">
        <f t="shared" si="120"/>
        <v>3.3078064397861845E-2</v>
      </c>
      <c r="AV119" s="493">
        <f t="shared" si="120"/>
        <v>2.749808838962978E-2</v>
      </c>
      <c r="AW119" s="493">
        <f t="shared" si="120"/>
        <v>2.7044210618071343E-2</v>
      </c>
      <c r="AX119" s="493">
        <f t="shared" si="120"/>
        <v>2.6409821244212064E-2</v>
      </c>
      <c r="AY119" s="493">
        <f t="shared" si="120"/>
        <v>2.6164773774071854E-2</v>
      </c>
      <c r="AZ119" s="493">
        <f t="shared" si="120"/>
        <v>2.5698700760234686E-2</v>
      </c>
      <c r="BA119" s="493">
        <f t="shared" si="120"/>
        <v>2.6120073470320259E-2</v>
      </c>
      <c r="BB119" s="493">
        <f t="shared" si="120"/>
        <v>2.5891912085054484E-2</v>
      </c>
      <c r="BC119" s="493">
        <f t="shared" si="121"/>
        <v>2.6752271713143896E-2</v>
      </c>
      <c r="BD119" s="493">
        <f t="shared" si="121"/>
        <v>3.3476859536760981E-2</v>
      </c>
      <c r="BE119" s="493">
        <f t="shared" si="121"/>
        <v>3.3225457850990958E-2</v>
      </c>
      <c r="BF119" s="493">
        <f t="shared" si="121"/>
        <v>3.3135454056878517E-2</v>
      </c>
      <c r="BG119" s="493">
        <f t="shared" si="121"/>
        <v>3.3078064397861845E-2</v>
      </c>
      <c r="BH119" s="493">
        <f t="shared" si="121"/>
        <v>2.749808838962978E-2</v>
      </c>
      <c r="BI119" s="493">
        <f t="shared" si="121"/>
        <v>2.7044210618071343E-2</v>
      </c>
      <c r="BJ119" s="493">
        <f t="shared" si="121"/>
        <v>2.6409821244212064E-2</v>
      </c>
      <c r="BK119" s="493">
        <f t="shared" si="121"/>
        <v>2.6164773774071854E-2</v>
      </c>
      <c r="BL119" s="493">
        <f t="shared" si="121"/>
        <v>2.5698700760234686E-2</v>
      </c>
      <c r="BM119" s="493">
        <f t="shared" si="121"/>
        <v>2.6120073470320259E-2</v>
      </c>
      <c r="BN119" s="493">
        <f t="shared" si="121"/>
        <v>2.5891912085054484E-2</v>
      </c>
      <c r="BO119" s="493">
        <f t="shared" si="121"/>
        <v>2.6752271713143896E-2</v>
      </c>
      <c r="BP119" s="493">
        <f t="shared" si="121"/>
        <v>3.3476859536760981E-2</v>
      </c>
      <c r="BQ119" s="493">
        <f t="shared" si="121"/>
        <v>3.3225457850990958E-2</v>
      </c>
      <c r="BR119" s="493">
        <f t="shared" si="121"/>
        <v>3.3135454056878517E-2</v>
      </c>
      <c r="BS119" s="493">
        <f t="shared" si="122"/>
        <v>3.3078064397861845E-2</v>
      </c>
      <c r="BT119" s="493">
        <f t="shared" si="122"/>
        <v>2.749808838962978E-2</v>
      </c>
      <c r="BU119" s="493">
        <f t="shared" si="122"/>
        <v>2.7044210618071343E-2</v>
      </c>
      <c r="BV119" s="493">
        <f t="shared" si="122"/>
        <v>2.6409821244212064E-2</v>
      </c>
      <c r="BW119" s="493">
        <f t="shared" si="122"/>
        <v>2.6164773774071854E-2</v>
      </c>
      <c r="BX119" s="493">
        <f t="shared" si="122"/>
        <v>2.5698700760234686E-2</v>
      </c>
      <c r="BY119" s="493">
        <f t="shared" si="122"/>
        <v>2.6120073470320259E-2</v>
      </c>
      <c r="BZ119" s="493">
        <f t="shared" si="122"/>
        <v>2.5891912085054484E-2</v>
      </c>
      <c r="CA119" s="493">
        <f t="shared" si="122"/>
        <v>2.6752271713143896E-2</v>
      </c>
      <c r="CB119" s="493">
        <f t="shared" si="122"/>
        <v>3.3476859536760981E-2</v>
      </c>
      <c r="CC119" s="493">
        <f t="shared" si="122"/>
        <v>3.3225457850990958E-2</v>
      </c>
      <c r="CD119" s="493">
        <f t="shared" si="122"/>
        <v>3.3135454056878517E-2</v>
      </c>
      <c r="CE119" s="493">
        <f t="shared" si="122"/>
        <v>3.3078064397861845E-2</v>
      </c>
      <c r="CF119" s="493">
        <f t="shared" si="122"/>
        <v>2.749808838962978E-2</v>
      </c>
      <c r="CG119" s="493">
        <f t="shared" si="122"/>
        <v>2.7044210618071343E-2</v>
      </c>
      <c r="CH119" s="493">
        <f t="shared" si="122"/>
        <v>2.6409821244212064E-2</v>
      </c>
    </row>
    <row r="120" spans="1:86" s="110" customFormat="1" hidden="1" x14ac:dyDescent="0.25">
      <c r="A120" s="616"/>
      <c r="B120" s="89" t="s">
        <v>24</v>
      </c>
      <c r="C120" s="447">
        <v>2.2477983548236508E-2</v>
      </c>
      <c r="D120" s="447">
        <v>2.2208460096153619E-2</v>
      </c>
      <c r="E120" s="447">
        <v>2.2537126025125254E-2</v>
      </c>
      <c r="F120" s="447">
        <v>2.3433158350103633E-2</v>
      </c>
      <c r="G120" s="447">
        <v>2.4182497583924868E-2</v>
      </c>
      <c r="H120" s="447">
        <v>2.9068192865801402E-2</v>
      </c>
      <c r="I120" s="447">
        <v>2.9046768289494204E-2</v>
      </c>
      <c r="J120" s="447">
        <v>2.8926223071207881E-2</v>
      </c>
      <c r="K120" s="447">
        <v>2.8853811928619136E-2</v>
      </c>
      <c r="L120" s="447">
        <v>2.423934325833732E-2</v>
      </c>
      <c r="M120" s="447">
        <v>2.3230451301046742E-2</v>
      </c>
      <c r="N120" s="447">
        <v>2.2569877249855298E-2</v>
      </c>
      <c r="O120" s="440">
        <f t="shared" si="123"/>
        <v>2.2477983548236508E-2</v>
      </c>
      <c r="P120" s="440">
        <f t="shared" si="116"/>
        <v>2.2208460096153619E-2</v>
      </c>
      <c r="Q120" s="440">
        <f t="shared" si="117"/>
        <v>2.2537126025125254E-2</v>
      </c>
      <c r="R120" s="440">
        <f t="shared" si="118"/>
        <v>2.3433158350103633E-2</v>
      </c>
      <c r="S120" s="440">
        <f t="shared" si="119"/>
        <v>2.4182497583924868E-2</v>
      </c>
      <c r="T120" s="493">
        <v>3.3476859536760981E-2</v>
      </c>
      <c r="U120" s="493">
        <v>3.3225457850990958E-2</v>
      </c>
      <c r="V120" s="493">
        <v>3.3135454056878517E-2</v>
      </c>
      <c r="W120" s="493">
        <v>3.3078064397861845E-2</v>
      </c>
      <c r="X120" s="493">
        <v>2.749808838962978E-2</v>
      </c>
      <c r="Y120" s="493">
        <v>2.7044210618071343E-2</v>
      </c>
      <c r="Z120" s="493">
        <v>2.6409821244212064E-2</v>
      </c>
      <c r="AA120" s="493">
        <v>2.6164773774071854E-2</v>
      </c>
      <c r="AB120" s="493">
        <v>2.5698700760234686E-2</v>
      </c>
      <c r="AC120" s="493">
        <v>2.6120073470320259E-2</v>
      </c>
      <c r="AD120" s="493">
        <v>2.5891912085054484E-2</v>
      </c>
      <c r="AE120" s="493">
        <v>2.6752271713143896E-2</v>
      </c>
      <c r="AF120" s="493">
        <v>3.3476859536760981E-2</v>
      </c>
      <c r="AG120" s="493">
        <v>3.3225457850990958E-2</v>
      </c>
      <c r="AH120" s="493">
        <v>3.3135454056878517E-2</v>
      </c>
      <c r="AI120" s="493">
        <v>3.3078064397861845E-2</v>
      </c>
      <c r="AJ120" s="493">
        <v>2.749808838962978E-2</v>
      </c>
      <c r="AK120" s="493">
        <v>2.7044210618071343E-2</v>
      </c>
      <c r="AL120" s="493">
        <v>2.6409821244212064E-2</v>
      </c>
      <c r="AM120" s="493">
        <f t="shared" si="120"/>
        <v>2.6164773774071854E-2</v>
      </c>
      <c r="AN120" s="493">
        <f t="shared" si="120"/>
        <v>2.5698700760234686E-2</v>
      </c>
      <c r="AO120" s="493">
        <f t="shared" si="120"/>
        <v>2.6120073470320259E-2</v>
      </c>
      <c r="AP120" s="493">
        <f t="shared" si="120"/>
        <v>2.5891912085054484E-2</v>
      </c>
      <c r="AQ120" s="493">
        <f t="shared" si="120"/>
        <v>2.6752271713143896E-2</v>
      </c>
      <c r="AR120" s="493">
        <f t="shared" si="120"/>
        <v>3.3476859536760981E-2</v>
      </c>
      <c r="AS120" s="493">
        <f t="shared" si="120"/>
        <v>3.3225457850990958E-2</v>
      </c>
      <c r="AT120" s="493">
        <f t="shared" si="120"/>
        <v>3.3135454056878517E-2</v>
      </c>
      <c r="AU120" s="493">
        <f t="shared" si="120"/>
        <v>3.3078064397861845E-2</v>
      </c>
      <c r="AV120" s="493">
        <f t="shared" si="120"/>
        <v>2.749808838962978E-2</v>
      </c>
      <c r="AW120" s="493">
        <f t="shared" si="120"/>
        <v>2.7044210618071343E-2</v>
      </c>
      <c r="AX120" s="493">
        <f t="shared" si="120"/>
        <v>2.6409821244212064E-2</v>
      </c>
      <c r="AY120" s="493">
        <f t="shared" si="120"/>
        <v>2.6164773774071854E-2</v>
      </c>
      <c r="AZ120" s="493">
        <f t="shared" si="120"/>
        <v>2.5698700760234686E-2</v>
      </c>
      <c r="BA120" s="493">
        <f t="shared" si="120"/>
        <v>2.6120073470320259E-2</v>
      </c>
      <c r="BB120" s="493">
        <f t="shared" si="120"/>
        <v>2.5891912085054484E-2</v>
      </c>
      <c r="BC120" s="493">
        <f t="shared" si="121"/>
        <v>2.6752271713143896E-2</v>
      </c>
      <c r="BD120" s="493">
        <f t="shared" si="121"/>
        <v>3.3476859536760981E-2</v>
      </c>
      <c r="BE120" s="493">
        <f t="shared" si="121"/>
        <v>3.3225457850990958E-2</v>
      </c>
      <c r="BF120" s="493">
        <f t="shared" si="121"/>
        <v>3.3135454056878517E-2</v>
      </c>
      <c r="BG120" s="493">
        <f t="shared" si="121"/>
        <v>3.3078064397861845E-2</v>
      </c>
      <c r="BH120" s="493">
        <f t="shared" si="121"/>
        <v>2.749808838962978E-2</v>
      </c>
      <c r="BI120" s="493">
        <f t="shared" si="121"/>
        <v>2.7044210618071343E-2</v>
      </c>
      <c r="BJ120" s="493">
        <f t="shared" si="121"/>
        <v>2.6409821244212064E-2</v>
      </c>
      <c r="BK120" s="493">
        <f t="shared" si="121"/>
        <v>2.6164773774071854E-2</v>
      </c>
      <c r="BL120" s="493">
        <f t="shared" si="121"/>
        <v>2.5698700760234686E-2</v>
      </c>
      <c r="BM120" s="493">
        <f t="shared" si="121"/>
        <v>2.6120073470320259E-2</v>
      </c>
      <c r="BN120" s="493">
        <f t="shared" si="121"/>
        <v>2.5891912085054484E-2</v>
      </c>
      <c r="BO120" s="493">
        <f t="shared" si="121"/>
        <v>2.6752271713143896E-2</v>
      </c>
      <c r="BP120" s="493">
        <f t="shared" si="121"/>
        <v>3.3476859536760981E-2</v>
      </c>
      <c r="BQ120" s="493">
        <f t="shared" si="121"/>
        <v>3.3225457850990958E-2</v>
      </c>
      <c r="BR120" s="493">
        <f t="shared" si="121"/>
        <v>3.3135454056878517E-2</v>
      </c>
      <c r="BS120" s="493">
        <f t="shared" si="122"/>
        <v>3.3078064397861845E-2</v>
      </c>
      <c r="BT120" s="493">
        <f t="shared" si="122"/>
        <v>2.749808838962978E-2</v>
      </c>
      <c r="BU120" s="493">
        <f t="shared" si="122"/>
        <v>2.7044210618071343E-2</v>
      </c>
      <c r="BV120" s="493">
        <f t="shared" si="122"/>
        <v>2.6409821244212064E-2</v>
      </c>
      <c r="BW120" s="493">
        <f t="shared" si="122"/>
        <v>2.6164773774071854E-2</v>
      </c>
      <c r="BX120" s="493">
        <f t="shared" si="122"/>
        <v>2.5698700760234686E-2</v>
      </c>
      <c r="BY120" s="493">
        <f t="shared" si="122"/>
        <v>2.6120073470320259E-2</v>
      </c>
      <c r="BZ120" s="493">
        <f t="shared" si="122"/>
        <v>2.5891912085054484E-2</v>
      </c>
      <c r="CA120" s="493">
        <f t="shared" si="122"/>
        <v>2.6752271713143896E-2</v>
      </c>
      <c r="CB120" s="493">
        <f t="shared" si="122"/>
        <v>3.3476859536760981E-2</v>
      </c>
      <c r="CC120" s="493">
        <f t="shared" si="122"/>
        <v>3.3225457850990958E-2</v>
      </c>
      <c r="CD120" s="493">
        <f t="shared" si="122"/>
        <v>3.3135454056878517E-2</v>
      </c>
      <c r="CE120" s="493">
        <f t="shared" si="122"/>
        <v>3.3078064397861845E-2</v>
      </c>
      <c r="CF120" s="493">
        <f t="shared" si="122"/>
        <v>2.749808838962978E-2</v>
      </c>
      <c r="CG120" s="493">
        <f t="shared" si="122"/>
        <v>2.7044210618071343E-2</v>
      </c>
      <c r="CH120" s="493">
        <f t="shared" si="122"/>
        <v>2.6409821244212064E-2</v>
      </c>
    </row>
    <row r="121" spans="1:86" s="110" customFormat="1" hidden="1" x14ac:dyDescent="0.25">
      <c r="A121" s="616"/>
      <c r="B121" s="89" t="s">
        <v>7</v>
      </c>
      <c r="C121" s="447">
        <v>2.2109192578663586E-2</v>
      </c>
      <c r="D121" s="447">
        <v>2.1878141721193581E-2</v>
      </c>
      <c r="E121" s="447">
        <v>2.2458748993281256E-2</v>
      </c>
      <c r="F121" s="447">
        <v>2.3324375797169238E-2</v>
      </c>
      <c r="G121" s="447">
        <v>2.3763945148409186E-2</v>
      </c>
      <c r="H121" s="447">
        <v>2.870356213721911E-2</v>
      </c>
      <c r="I121" s="447">
        <v>2.8309839289235212E-2</v>
      </c>
      <c r="J121" s="447">
        <v>2.8376993609927615E-2</v>
      </c>
      <c r="K121" s="447">
        <v>2.8354270870694132E-2</v>
      </c>
      <c r="L121" s="447">
        <v>2.3826293524526761E-2</v>
      </c>
      <c r="M121" s="447">
        <v>2.276075561584168E-2</v>
      </c>
      <c r="N121" s="447">
        <v>2.2285451390559173E-2</v>
      </c>
      <c r="O121" s="440">
        <f t="shared" si="123"/>
        <v>2.2109192578663586E-2</v>
      </c>
      <c r="P121" s="440">
        <f t="shared" si="116"/>
        <v>2.1878141721193581E-2</v>
      </c>
      <c r="Q121" s="440">
        <f t="shared" si="117"/>
        <v>2.2458748993281256E-2</v>
      </c>
      <c r="R121" s="440">
        <f t="shared" si="118"/>
        <v>2.3324375797169238E-2</v>
      </c>
      <c r="S121" s="440">
        <f t="shared" si="119"/>
        <v>2.3763945148409186E-2</v>
      </c>
      <c r="T121" s="493">
        <v>3.3115583653799283E-2</v>
      </c>
      <c r="U121" s="493">
        <v>3.2498717586983375E-2</v>
      </c>
      <c r="V121" s="493">
        <v>3.2593858606130337E-2</v>
      </c>
      <c r="W121" s="493">
        <v>3.2585223964741741E-2</v>
      </c>
      <c r="X121" s="493">
        <v>2.7064914121582177E-2</v>
      </c>
      <c r="Y121" s="493">
        <v>2.6512728207025733E-2</v>
      </c>
      <c r="Z121" s="493">
        <v>2.604772658843043E-2</v>
      </c>
      <c r="AA121" s="493">
        <v>2.5742353102329047E-2</v>
      </c>
      <c r="AB121" s="493">
        <v>2.5335808925092164E-2</v>
      </c>
      <c r="AC121" s="493">
        <v>2.6034088539820793E-2</v>
      </c>
      <c r="AD121" s="493">
        <v>2.5800783308932949E-2</v>
      </c>
      <c r="AE121" s="493">
        <v>2.6373151874073086E-2</v>
      </c>
      <c r="AF121" s="493">
        <v>3.3115583653799283E-2</v>
      </c>
      <c r="AG121" s="493">
        <v>3.2498717586983375E-2</v>
      </c>
      <c r="AH121" s="493">
        <v>3.2593858606130337E-2</v>
      </c>
      <c r="AI121" s="493">
        <v>3.2585223964741741E-2</v>
      </c>
      <c r="AJ121" s="493">
        <v>2.7064914121582177E-2</v>
      </c>
      <c r="AK121" s="493">
        <v>2.6512728207025733E-2</v>
      </c>
      <c r="AL121" s="493">
        <v>2.604772658843043E-2</v>
      </c>
      <c r="AM121" s="493">
        <f t="shared" si="120"/>
        <v>2.5742353102329047E-2</v>
      </c>
      <c r="AN121" s="493">
        <f t="shared" si="120"/>
        <v>2.5335808925092164E-2</v>
      </c>
      <c r="AO121" s="493">
        <f t="shared" si="120"/>
        <v>2.6034088539820793E-2</v>
      </c>
      <c r="AP121" s="493">
        <f t="shared" si="120"/>
        <v>2.5800783308932949E-2</v>
      </c>
      <c r="AQ121" s="493">
        <f t="shared" si="120"/>
        <v>2.6373151874073086E-2</v>
      </c>
      <c r="AR121" s="493">
        <f t="shared" si="120"/>
        <v>3.3115583653799283E-2</v>
      </c>
      <c r="AS121" s="493">
        <f t="shared" si="120"/>
        <v>3.2498717586983375E-2</v>
      </c>
      <c r="AT121" s="493">
        <f t="shared" si="120"/>
        <v>3.2593858606130337E-2</v>
      </c>
      <c r="AU121" s="493">
        <f t="shared" si="120"/>
        <v>3.2585223964741741E-2</v>
      </c>
      <c r="AV121" s="493">
        <f t="shared" si="120"/>
        <v>2.7064914121582177E-2</v>
      </c>
      <c r="AW121" s="493">
        <f t="shared" si="120"/>
        <v>2.6512728207025733E-2</v>
      </c>
      <c r="AX121" s="493">
        <f t="shared" si="120"/>
        <v>2.604772658843043E-2</v>
      </c>
      <c r="AY121" s="493">
        <f t="shared" si="120"/>
        <v>2.5742353102329047E-2</v>
      </c>
      <c r="AZ121" s="493">
        <f t="shared" si="120"/>
        <v>2.5335808925092164E-2</v>
      </c>
      <c r="BA121" s="493">
        <f t="shared" si="120"/>
        <v>2.6034088539820793E-2</v>
      </c>
      <c r="BB121" s="493">
        <f t="shared" si="120"/>
        <v>2.5800783308932949E-2</v>
      </c>
      <c r="BC121" s="493">
        <f t="shared" si="121"/>
        <v>2.6373151874073086E-2</v>
      </c>
      <c r="BD121" s="493">
        <f t="shared" si="121"/>
        <v>3.3115583653799283E-2</v>
      </c>
      <c r="BE121" s="493">
        <f t="shared" si="121"/>
        <v>3.2498717586983375E-2</v>
      </c>
      <c r="BF121" s="493">
        <f t="shared" si="121"/>
        <v>3.2593858606130337E-2</v>
      </c>
      <c r="BG121" s="493">
        <f t="shared" si="121"/>
        <v>3.2585223964741741E-2</v>
      </c>
      <c r="BH121" s="493">
        <f t="shared" si="121"/>
        <v>2.7064914121582177E-2</v>
      </c>
      <c r="BI121" s="493">
        <f t="shared" si="121"/>
        <v>2.6512728207025733E-2</v>
      </c>
      <c r="BJ121" s="493">
        <f t="shared" si="121"/>
        <v>2.604772658843043E-2</v>
      </c>
      <c r="BK121" s="493">
        <f t="shared" si="121"/>
        <v>2.5742353102329047E-2</v>
      </c>
      <c r="BL121" s="493">
        <f t="shared" si="121"/>
        <v>2.5335808925092164E-2</v>
      </c>
      <c r="BM121" s="493">
        <f t="shared" si="121"/>
        <v>2.6034088539820793E-2</v>
      </c>
      <c r="BN121" s="493">
        <f t="shared" si="121"/>
        <v>2.5800783308932949E-2</v>
      </c>
      <c r="BO121" s="493">
        <f t="shared" si="121"/>
        <v>2.6373151874073086E-2</v>
      </c>
      <c r="BP121" s="493">
        <f t="shared" si="121"/>
        <v>3.3115583653799283E-2</v>
      </c>
      <c r="BQ121" s="493">
        <f t="shared" si="121"/>
        <v>3.2498717586983375E-2</v>
      </c>
      <c r="BR121" s="493">
        <f t="shared" si="121"/>
        <v>3.2593858606130337E-2</v>
      </c>
      <c r="BS121" s="493">
        <f t="shared" si="122"/>
        <v>3.2585223964741741E-2</v>
      </c>
      <c r="BT121" s="493">
        <f t="shared" si="122"/>
        <v>2.7064914121582177E-2</v>
      </c>
      <c r="BU121" s="493">
        <f t="shared" si="122"/>
        <v>2.6512728207025733E-2</v>
      </c>
      <c r="BV121" s="493">
        <f t="shared" si="122"/>
        <v>2.604772658843043E-2</v>
      </c>
      <c r="BW121" s="493">
        <f t="shared" si="122"/>
        <v>2.5742353102329047E-2</v>
      </c>
      <c r="BX121" s="493">
        <f t="shared" si="122"/>
        <v>2.5335808925092164E-2</v>
      </c>
      <c r="BY121" s="493">
        <f t="shared" si="122"/>
        <v>2.6034088539820793E-2</v>
      </c>
      <c r="BZ121" s="493">
        <f t="shared" si="122"/>
        <v>2.5800783308932949E-2</v>
      </c>
      <c r="CA121" s="493">
        <f t="shared" si="122"/>
        <v>2.6373151874073086E-2</v>
      </c>
      <c r="CB121" s="493">
        <f t="shared" si="122"/>
        <v>3.3115583653799283E-2</v>
      </c>
      <c r="CC121" s="493">
        <f t="shared" si="122"/>
        <v>3.2498717586983375E-2</v>
      </c>
      <c r="CD121" s="493">
        <f t="shared" si="122"/>
        <v>3.2593858606130337E-2</v>
      </c>
      <c r="CE121" s="493">
        <f t="shared" si="122"/>
        <v>3.2585223964741741E-2</v>
      </c>
      <c r="CF121" s="493">
        <f t="shared" si="122"/>
        <v>2.7064914121582177E-2</v>
      </c>
      <c r="CG121" s="493">
        <f t="shared" si="122"/>
        <v>2.6512728207025733E-2</v>
      </c>
      <c r="CH121" s="493">
        <f t="shared" si="122"/>
        <v>2.604772658843043E-2</v>
      </c>
    </row>
    <row r="122" spans="1:86" s="110" customFormat="1" ht="15.75" hidden="1" thickBot="1" x14ac:dyDescent="0.3">
      <c r="A122" s="617"/>
      <c r="B122" s="91" t="s">
        <v>8</v>
      </c>
      <c r="C122" s="447">
        <v>2.2098193731108311E-2</v>
      </c>
      <c r="D122" s="447">
        <v>2.1872109080085231E-2</v>
      </c>
      <c r="E122" s="447">
        <v>2.2907538242953603E-2</v>
      </c>
      <c r="F122" s="447">
        <v>2.4110148891352295E-2</v>
      </c>
      <c r="G122" s="447">
        <v>2.4576562726269117E-2</v>
      </c>
      <c r="H122" s="447">
        <v>2.9974761791179142E-2</v>
      </c>
      <c r="I122" s="447">
        <v>2.8721794360525577E-2</v>
      </c>
      <c r="J122" s="447">
        <v>2.923638292655938E-2</v>
      </c>
      <c r="K122" s="447">
        <v>2.9354148766877561E-2</v>
      </c>
      <c r="L122" s="447">
        <v>2.4782445602694218E-2</v>
      </c>
      <c r="M122" s="447">
        <v>2.3010329043897968E-2</v>
      </c>
      <c r="N122" s="447">
        <v>2.2847717498970476E-2</v>
      </c>
      <c r="O122" s="438">
        <f t="shared" si="123"/>
        <v>2.2098193731108311E-2</v>
      </c>
      <c r="P122" s="438">
        <f t="shared" si="116"/>
        <v>2.1872109080085231E-2</v>
      </c>
      <c r="Q122" s="438">
        <f t="shared" si="117"/>
        <v>2.2907538242953603E-2</v>
      </c>
      <c r="R122" s="438">
        <f t="shared" si="118"/>
        <v>2.4110148891352295E-2</v>
      </c>
      <c r="S122" s="438">
        <f t="shared" si="119"/>
        <v>2.4576562726269117E-2</v>
      </c>
      <c r="T122" s="492">
        <v>3.4377941014871495E-2</v>
      </c>
      <c r="U122" s="492">
        <v>3.2905009928528878E-2</v>
      </c>
      <c r="V122" s="492">
        <v>3.3441494728403555E-2</v>
      </c>
      <c r="W122" s="492">
        <v>3.356524608674151E-2</v>
      </c>
      <c r="X122" s="492">
        <v>2.8068357455347494E-2</v>
      </c>
      <c r="Y122" s="492">
        <v>2.6795641885263202E-2</v>
      </c>
      <c r="Z122" s="492">
        <v>2.6757757674442693E-2</v>
      </c>
      <c r="AA122" s="492">
        <v>2.5729628988781231E-2</v>
      </c>
      <c r="AB122" s="492">
        <v>2.5329397680488541E-2</v>
      </c>
      <c r="AC122" s="492">
        <v>2.6523428382631491E-2</v>
      </c>
      <c r="AD122" s="492">
        <v>2.6426349769463845E-2</v>
      </c>
      <c r="AE122" s="492">
        <v>2.712362497531514E-2</v>
      </c>
      <c r="AF122" s="492">
        <v>3.4377941014871495E-2</v>
      </c>
      <c r="AG122" s="492">
        <v>3.2905009928528878E-2</v>
      </c>
      <c r="AH122" s="492">
        <v>3.3441494728403555E-2</v>
      </c>
      <c r="AI122" s="492">
        <v>3.356524608674151E-2</v>
      </c>
      <c r="AJ122" s="492">
        <v>2.8068357455347494E-2</v>
      </c>
      <c r="AK122" s="492">
        <v>2.6795641885263202E-2</v>
      </c>
      <c r="AL122" s="492">
        <v>2.6757757674442693E-2</v>
      </c>
      <c r="AM122" s="492">
        <f t="shared" si="120"/>
        <v>2.5729628988781231E-2</v>
      </c>
      <c r="AN122" s="492">
        <f t="shared" si="120"/>
        <v>2.5329397680488541E-2</v>
      </c>
      <c r="AO122" s="492">
        <f t="shared" si="120"/>
        <v>2.6523428382631491E-2</v>
      </c>
      <c r="AP122" s="492">
        <f t="shared" si="120"/>
        <v>2.6426349769463845E-2</v>
      </c>
      <c r="AQ122" s="492">
        <f t="shared" si="120"/>
        <v>2.712362497531514E-2</v>
      </c>
      <c r="AR122" s="492">
        <f t="shared" si="120"/>
        <v>3.4377941014871495E-2</v>
      </c>
      <c r="AS122" s="492">
        <f t="shared" si="120"/>
        <v>3.2905009928528878E-2</v>
      </c>
      <c r="AT122" s="492">
        <f t="shared" si="120"/>
        <v>3.3441494728403555E-2</v>
      </c>
      <c r="AU122" s="492">
        <f t="shared" si="120"/>
        <v>3.356524608674151E-2</v>
      </c>
      <c r="AV122" s="492">
        <f t="shared" si="120"/>
        <v>2.8068357455347494E-2</v>
      </c>
      <c r="AW122" s="492">
        <f t="shared" si="120"/>
        <v>2.6795641885263202E-2</v>
      </c>
      <c r="AX122" s="492">
        <f t="shared" si="120"/>
        <v>2.6757757674442693E-2</v>
      </c>
      <c r="AY122" s="492">
        <f t="shared" si="120"/>
        <v>2.5729628988781231E-2</v>
      </c>
      <c r="AZ122" s="492">
        <f t="shared" si="120"/>
        <v>2.5329397680488541E-2</v>
      </c>
      <c r="BA122" s="492">
        <f t="shared" si="120"/>
        <v>2.6523428382631491E-2</v>
      </c>
      <c r="BB122" s="492">
        <f t="shared" si="120"/>
        <v>2.6426349769463845E-2</v>
      </c>
      <c r="BC122" s="492">
        <f t="shared" si="121"/>
        <v>2.712362497531514E-2</v>
      </c>
      <c r="BD122" s="492">
        <f t="shared" si="121"/>
        <v>3.4377941014871495E-2</v>
      </c>
      <c r="BE122" s="492">
        <f t="shared" si="121"/>
        <v>3.2905009928528878E-2</v>
      </c>
      <c r="BF122" s="492">
        <f t="shared" si="121"/>
        <v>3.3441494728403555E-2</v>
      </c>
      <c r="BG122" s="492">
        <f t="shared" si="121"/>
        <v>3.356524608674151E-2</v>
      </c>
      <c r="BH122" s="492">
        <f t="shared" si="121"/>
        <v>2.8068357455347494E-2</v>
      </c>
      <c r="BI122" s="492">
        <f t="shared" si="121"/>
        <v>2.6795641885263202E-2</v>
      </c>
      <c r="BJ122" s="492">
        <f t="shared" si="121"/>
        <v>2.6757757674442693E-2</v>
      </c>
      <c r="BK122" s="492">
        <f t="shared" si="121"/>
        <v>2.5729628988781231E-2</v>
      </c>
      <c r="BL122" s="492">
        <f t="shared" si="121"/>
        <v>2.5329397680488541E-2</v>
      </c>
      <c r="BM122" s="492">
        <f t="shared" si="121"/>
        <v>2.6523428382631491E-2</v>
      </c>
      <c r="BN122" s="492">
        <f t="shared" si="121"/>
        <v>2.6426349769463845E-2</v>
      </c>
      <c r="BO122" s="492">
        <f t="shared" si="121"/>
        <v>2.712362497531514E-2</v>
      </c>
      <c r="BP122" s="492">
        <f t="shared" si="121"/>
        <v>3.4377941014871495E-2</v>
      </c>
      <c r="BQ122" s="492">
        <f t="shared" si="121"/>
        <v>3.2905009928528878E-2</v>
      </c>
      <c r="BR122" s="492">
        <f t="shared" si="121"/>
        <v>3.3441494728403555E-2</v>
      </c>
      <c r="BS122" s="492">
        <f t="shared" si="122"/>
        <v>3.356524608674151E-2</v>
      </c>
      <c r="BT122" s="492">
        <f t="shared" si="122"/>
        <v>2.8068357455347494E-2</v>
      </c>
      <c r="BU122" s="492">
        <f t="shared" si="122"/>
        <v>2.6795641885263202E-2</v>
      </c>
      <c r="BV122" s="492">
        <f t="shared" si="122"/>
        <v>2.6757757674442693E-2</v>
      </c>
      <c r="BW122" s="492">
        <f t="shared" si="122"/>
        <v>2.5729628988781231E-2</v>
      </c>
      <c r="BX122" s="492">
        <f t="shared" si="122"/>
        <v>2.5329397680488541E-2</v>
      </c>
      <c r="BY122" s="492">
        <f t="shared" si="122"/>
        <v>2.6523428382631491E-2</v>
      </c>
      <c r="BZ122" s="492">
        <f t="shared" si="122"/>
        <v>2.6426349769463845E-2</v>
      </c>
      <c r="CA122" s="492">
        <f t="shared" si="122"/>
        <v>2.712362497531514E-2</v>
      </c>
      <c r="CB122" s="492">
        <f t="shared" si="122"/>
        <v>3.4377941014871495E-2</v>
      </c>
      <c r="CC122" s="492">
        <f t="shared" si="122"/>
        <v>3.2905009928528878E-2</v>
      </c>
      <c r="CD122" s="492">
        <f t="shared" si="122"/>
        <v>3.3441494728403555E-2</v>
      </c>
      <c r="CE122" s="492">
        <f t="shared" si="122"/>
        <v>3.356524608674151E-2</v>
      </c>
      <c r="CF122" s="492">
        <f t="shared" si="122"/>
        <v>2.8068357455347494E-2</v>
      </c>
      <c r="CG122" s="492">
        <f t="shared" si="122"/>
        <v>2.6795641885263202E-2</v>
      </c>
      <c r="CH122" s="492">
        <f t="shared" si="122"/>
        <v>2.6757757674442693E-2</v>
      </c>
    </row>
    <row r="123" spans="1:86" s="110" customFormat="1" hidden="1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</row>
    <row r="124" spans="1:86" s="110" customFormat="1" ht="15.75" hidden="1" thickBot="1" x14ac:dyDescent="0.3"/>
    <row r="125" spans="1:86" s="110" customFormat="1" ht="15.75" hidden="1" thickBot="1" x14ac:dyDescent="0.3">
      <c r="C125" s="638" t="s">
        <v>125</v>
      </c>
      <c r="D125" s="638"/>
      <c r="E125" s="638"/>
      <c r="F125" s="638"/>
      <c r="G125" s="638"/>
      <c r="H125" s="638"/>
      <c r="I125" s="638"/>
      <c r="J125" s="638"/>
      <c r="K125" s="638"/>
      <c r="L125" s="638"/>
      <c r="M125" s="638"/>
      <c r="N125" s="638"/>
      <c r="O125" s="638" t="s">
        <v>125</v>
      </c>
      <c r="P125" s="638"/>
      <c r="Q125" s="638"/>
      <c r="R125" s="638"/>
      <c r="S125" s="638"/>
      <c r="T125" s="638"/>
      <c r="U125" s="638"/>
      <c r="V125" s="638"/>
      <c r="W125" s="638"/>
      <c r="X125" s="638"/>
      <c r="Y125" s="638"/>
      <c r="Z125" s="638"/>
      <c r="AA125" s="638" t="s">
        <v>125</v>
      </c>
      <c r="AB125" s="638"/>
      <c r="AC125" s="638"/>
      <c r="AD125" s="638"/>
      <c r="AE125" s="638"/>
      <c r="AF125" s="638"/>
      <c r="AG125" s="638"/>
      <c r="AH125" s="638"/>
      <c r="AI125" s="638"/>
      <c r="AJ125" s="638"/>
      <c r="AK125" s="638"/>
      <c r="AL125" s="638"/>
      <c r="AM125" s="638" t="s">
        <v>125</v>
      </c>
      <c r="AN125" s="638"/>
      <c r="AO125" s="638"/>
      <c r="AP125" s="638"/>
      <c r="AQ125" s="638"/>
      <c r="AR125" s="638"/>
      <c r="AS125" s="638"/>
      <c r="AT125" s="638"/>
      <c r="AU125" s="638"/>
      <c r="AV125" s="638"/>
      <c r="AW125" s="638"/>
      <c r="AX125" s="638"/>
      <c r="AY125" s="638" t="s">
        <v>125</v>
      </c>
      <c r="AZ125" s="638"/>
      <c r="BA125" s="638"/>
      <c r="BB125" s="638"/>
      <c r="BC125" s="638"/>
      <c r="BD125" s="638"/>
      <c r="BE125" s="638"/>
      <c r="BF125" s="638"/>
      <c r="BG125" s="638"/>
      <c r="BH125" s="638"/>
      <c r="BI125" s="638"/>
      <c r="BJ125" s="638"/>
      <c r="BK125" s="638" t="s">
        <v>125</v>
      </c>
      <c r="BL125" s="638"/>
      <c r="BM125" s="638"/>
      <c r="BN125" s="638"/>
      <c r="BO125" s="638"/>
      <c r="BP125" s="638"/>
      <c r="BQ125" s="638"/>
      <c r="BR125" s="638"/>
      <c r="BS125" s="638"/>
      <c r="BT125" s="638"/>
      <c r="BU125" s="638"/>
      <c r="BV125" s="638"/>
      <c r="BW125" s="638" t="s">
        <v>125</v>
      </c>
      <c r="BX125" s="638"/>
      <c r="BY125" s="638"/>
      <c r="BZ125" s="638"/>
      <c r="CA125" s="638"/>
      <c r="CB125" s="638"/>
      <c r="CC125" s="638"/>
      <c r="CD125" s="638"/>
      <c r="CE125" s="638"/>
      <c r="CF125" s="638"/>
      <c r="CG125" s="638"/>
      <c r="CH125" s="638"/>
    </row>
    <row r="126" spans="1:86" s="110" customFormat="1" ht="16.5" hidden="1" thickBot="1" x14ac:dyDescent="0.3">
      <c r="A126" s="615" t="s">
        <v>126</v>
      </c>
      <c r="B126" s="271" t="s">
        <v>144</v>
      </c>
      <c r="C126" s="162">
        <f>C$4</f>
        <v>45292</v>
      </c>
      <c r="D126" s="162">
        <f t="shared" ref="D126:BO126" si="124">D$4</f>
        <v>45323</v>
      </c>
      <c r="E126" s="162">
        <f t="shared" si="124"/>
        <v>45352</v>
      </c>
      <c r="F126" s="162">
        <f t="shared" si="124"/>
        <v>45383</v>
      </c>
      <c r="G126" s="162">
        <f t="shared" si="124"/>
        <v>45413</v>
      </c>
      <c r="H126" s="162">
        <f t="shared" si="124"/>
        <v>45444</v>
      </c>
      <c r="I126" s="162">
        <f t="shared" si="124"/>
        <v>45474</v>
      </c>
      <c r="J126" s="162">
        <f t="shared" si="124"/>
        <v>45505</v>
      </c>
      <c r="K126" s="162">
        <f t="shared" si="124"/>
        <v>45536</v>
      </c>
      <c r="L126" s="162">
        <f t="shared" si="124"/>
        <v>45566</v>
      </c>
      <c r="M126" s="162">
        <f t="shared" si="124"/>
        <v>45597</v>
      </c>
      <c r="N126" s="162">
        <f t="shared" si="124"/>
        <v>45627</v>
      </c>
      <c r="O126" s="162">
        <f t="shared" si="124"/>
        <v>45658</v>
      </c>
      <c r="P126" s="162">
        <f t="shared" si="124"/>
        <v>45689</v>
      </c>
      <c r="Q126" s="162">
        <f t="shared" si="124"/>
        <v>45717</v>
      </c>
      <c r="R126" s="162">
        <f t="shared" si="124"/>
        <v>45748</v>
      </c>
      <c r="S126" s="162">
        <f t="shared" si="124"/>
        <v>45778</v>
      </c>
      <c r="T126" s="162">
        <f t="shared" si="124"/>
        <v>45809</v>
      </c>
      <c r="U126" s="162">
        <f t="shared" si="124"/>
        <v>45839</v>
      </c>
      <c r="V126" s="162">
        <f t="shared" si="124"/>
        <v>45870</v>
      </c>
      <c r="W126" s="162">
        <f t="shared" si="124"/>
        <v>45901</v>
      </c>
      <c r="X126" s="162">
        <f t="shared" si="124"/>
        <v>45931</v>
      </c>
      <c r="Y126" s="162">
        <f t="shared" si="124"/>
        <v>45962</v>
      </c>
      <c r="Z126" s="162">
        <f t="shared" si="124"/>
        <v>45992</v>
      </c>
      <c r="AA126" s="162">
        <f t="shared" si="124"/>
        <v>46023</v>
      </c>
      <c r="AB126" s="162">
        <f t="shared" si="124"/>
        <v>46054</v>
      </c>
      <c r="AC126" s="162">
        <f t="shared" si="124"/>
        <v>46082</v>
      </c>
      <c r="AD126" s="162">
        <f t="shared" si="124"/>
        <v>46113</v>
      </c>
      <c r="AE126" s="162">
        <f t="shared" si="124"/>
        <v>46143</v>
      </c>
      <c r="AF126" s="162">
        <f t="shared" si="124"/>
        <v>46174</v>
      </c>
      <c r="AG126" s="162">
        <f t="shared" si="124"/>
        <v>46204</v>
      </c>
      <c r="AH126" s="162">
        <f t="shared" si="124"/>
        <v>46235</v>
      </c>
      <c r="AI126" s="162">
        <f t="shared" si="124"/>
        <v>46266</v>
      </c>
      <c r="AJ126" s="162">
        <f t="shared" si="124"/>
        <v>46296</v>
      </c>
      <c r="AK126" s="162">
        <f t="shared" si="124"/>
        <v>46327</v>
      </c>
      <c r="AL126" s="162">
        <f t="shared" si="124"/>
        <v>46357</v>
      </c>
      <c r="AM126" s="162">
        <f t="shared" si="124"/>
        <v>46388</v>
      </c>
      <c r="AN126" s="162">
        <f t="shared" si="124"/>
        <v>46419</v>
      </c>
      <c r="AO126" s="162">
        <f t="shared" si="124"/>
        <v>46447</v>
      </c>
      <c r="AP126" s="162">
        <f t="shared" si="124"/>
        <v>46478</v>
      </c>
      <c r="AQ126" s="162">
        <f t="shared" si="124"/>
        <v>46508</v>
      </c>
      <c r="AR126" s="162">
        <f t="shared" si="124"/>
        <v>46539</v>
      </c>
      <c r="AS126" s="162">
        <f t="shared" si="124"/>
        <v>46569</v>
      </c>
      <c r="AT126" s="162">
        <f t="shared" si="124"/>
        <v>46600</v>
      </c>
      <c r="AU126" s="162">
        <f t="shared" si="124"/>
        <v>46631</v>
      </c>
      <c r="AV126" s="162">
        <f t="shared" si="124"/>
        <v>46661</v>
      </c>
      <c r="AW126" s="162">
        <f t="shared" si="124"/>
        <v>46692</v>
      </c>
      <c r="AX126" s="162">
        <f t="shared" si="124"/>
        <v>46722</v>
      </c>
      <c r="AY126" s="162">
        <f t="shared" si="124"/>
        <v>46753</v>
      </c>
      <c r="AZ126" s="162">
        <f t="shared" si="124"/>
        <v>46784</v>
      </c>
      <c r="BA126" s="162">
        <f t="shared" si="124"/>
        <v>46813</v>
      </c>
      <c r="BB126" s="162">
        <f t="shared" si="124"/>
        <v>46844</v>
      </c>
      <c r="BC126" s="162">
        <f t="shared" si="124"/>
        <v>46874</v>
      </c>
      <c r="BD126" s="162">
        <f t="shared" si="124"/>
        <v>46905</v>
      </c>
      <c r="BE126" s="162">
        <f t="shared" si="124"/>
        <v>46935</v>
      </c>
      <c r="BF126" s="162">
        <f t="shared" si="124"/>
        <v>46966</v>
      </c>
      <c r="BG126" s="162">
        <f t="shared" si="124"/>
        <v>46997</v>
      </c>
      <c r="BH126" s="162">
        <f t="shared" si="124"/>
        <v>47027</v>
      </c>
      <c r="BI126" s="162">
        <f t="shared" si="124"/>
        <v>47058</v>
      </c>
      <c r="BJ126" s="162">
        <f t="shared" si="124"/>
        <v>47088</v>
      </c>
      <c r="BK126" s="162">
        <f t="shared" si="124"/>
        <v>47119</v>
      </c>
      <c r="BL126" s="162">
        <f t="shared" si="124"/>
        <v>47150</v>
      </c>
      <c r="BM126" s="162">
        <f t="shared" si="124"/>
        <v>47178</v>
      </c>
      <c r="BN126" s="162">
        <f t="shared" si="124"/>
        <v>47209</v>
      </c>
      <c r="BO126" s="162">
        <f t="shared" si="124"/>
        <v>47239</v>
      </c>
      <c r="BP126" s="162">
        <f t="shared" ref="BP126:CH126" si="125">BP$4</f>
        <v>47270</v>
      </c>
      <c r="BQ126" s="162">
        <f t="shared" si="125"/>
        <v>47300</v>
      </c>
      <c r="BR126" s="162">
        <f t="shared" si="125"/>
        <v>47331</v>
      </c>
      <c r="BS126" s="162">
        <f t="shared" si="125"/>
        <v>47362</v>
      </c>
      <c r="BT126" s="162">
        <f t="shared" si="125"/>
        <v>47392</v>
      </c>
      <c r="BU126" s="162">
        <f t="shared" si="125"/>
        <v>47423</v>
      </c>
      <c r="BV126" s="162">
        <f t="shared" si="125"/>
        <v>47453</v>
      </c>
      <c r="BW126" s="162">
        <f t="shared" si="125"/>
        <v>47484</v>
      </c>
      <c r="BX126" s="162">
        <f t="shared" si="125"/>
        <v>47515</v>
      </c>
      <c r="BY126" s="162">
        <f t="shared" si="125"/>
        <v>47543</v>
      </c>
      <c r="BZ126" s="162">
        <f t="shared" si="125"/>
        <v>47574</v>
      </c>
      <c r="CA126" s="162">
        <f t="shared" si="125"/>
        <v>47604</v>
      </c>
      <c r="CB126" s="162">
        <f t="shared" si="125"/>
        <v>47635</v>
      </c>
      <c r="CC126" s="162">
        <f t="shared" si="125"/>
        <v>47665</v>
      </c>
      <c r="CD126" s="162">
        <f t="shared" si="125"/>
        <v>47696</v>
      </c>
      <c r="CE126" s="162">
        <f t="shared" si="125"/>
        <v>47727</v>
      </c>
      <c r="CF126" s="162">
        <f t="shared" si="125"/>
        <v>47757</v>
      </c>
      <c r="CG126" s="162">
        <f t="shared" si="125"/>
        <v>47788</v>
      </c>
      <c r="CH126" s="163">
        <f t="shared" si="125"/>
        <v>47818</v>
      </c>
    </row>
    <row r="127" spans="1:86" s="110" customFormat="1" hidden="1" x14ac:dyDescent="0.25">
      <c r="A127" s="616"/>
      <c r="B127" s="270" t="s">
        <v>20</v>
      </c>
      <c r="C127" s="453">
        <v>5.1790164517634936E-3</v>
      </c>
      <c r="D127" s="453">
        <v>4.4535399038463826E-3</v>
      </c>
      <c r="E127" s="453">
        <v>5.3448739748747443E-3</v>
      </c>
      <c r="F127" s="453">
        <v>8.1888416498963629E-3</v>
      </c>
      <c r="G127" s="453">
        <v>1.1133502416075134E-2</v>
      </c>
      <c r="H127" s="453">
        <v>2.8135807134198595E-2</v>
      </c>
      <c r="I127" s="453">
        <v>2.7948231710505797E-2</v>
      </c>
      <c r="J127" s="453">
        <v>2.6917776928792127E-2</v>
      </c>
      <c r="K127" s="453">
        <v>2.6315188071380863E-2</v>
      </c>
      <c r="L127" s="453">
        <v>1.1381656741662681E-2</v>
      </c>
      <c r="M127" s="453">
        <v>7.4875486989532539E-3</v>
      </c>
      <c r="N127" s="453">
        <v>5.4381227501447017E-3</v>
      </c>
      <c r="O127" s="453">
        <f>C127</f>
        <v>5.1790164517634936E-3</v>
      </c>
      <c r="P127" s="453">
        <f t="shared" ref="P127:P139" si="126">D127</f>
        <v>4.4535399038463826E-3</v>
      </c>
      <c r="Q127" s="453">
        <f t="shared" ref="Q127:Q139" si="127">E127</f>
        <v>5.3448739748747443E-3</v>
      </c>
      <c r="R127" s="453">
        <f t="shared" ref="R127:R139" si="128">F127</f>
        <v>8.1888416498963629E-3</v>
      </c>
      <c r="S127" s="453">
        <f t="shared" ref="S127:S139" si="129">G127</f>
        <v>1.1133502416075134E-2</v>
      </c>
      <c r="T127" s="497">
        <v>3.3486140463239021E-2</v>
      </c>
      <c r="U127" s="497">
        <v>3.0968542149009046E-2</v>
      </c>
      <c r="V127" s="497">
        <v>3.011154594312148E-2</v>
      </c>
      <c r="W127" s="497">
        <v>2.9576935602138154E-2</v>
      </c>
      <c r="X127" s="497">
        <v>1.2213911610370217E-2</v>
      </c>
      <c r="Y127" s="497">
        <v>1.0248789381928655E-2</v>
      </c>
      <c r="Z127" s="497">
        <v>7.848178755787933E-3</v>
      </c>
      <c r="AA127" s="497">
        <v>7.0152262259281471E-3</v>
      </c>
      <c r="AB127" s="497">
        <v>5.5572992397653126E-3</v>
      </c>
      <c r="AC127" s="497">
        <v>6.8669265296797443E-3</v>
      </c>
      <c r="AD127" s="497">
        <v>6.1410879149455169E-3</v>
      </c>
      <c r="AE127" s="497">
        <v>9.0967282868561067E-3</v>
      </c>
      <c r="AF127" s="497">
        <v>3.3486140463239021E-2</v>
      </c>
      <c r="AG127" s="497">
        <v>3.0968542149009046E-2</v>
      </c>
      <c r="AH127" s="497">
        <v>3.011154594312148E-2</v>
      </c>
      <c r="AI127" s="497">
        <v>2.9576935602138154E-2</v>
      </c>
      <c r="AJ127" s="497">
        <v>1.2213911610370217E-2</v>
      </c>
      <c r="AK127" s="497">
        <v>1.0248789381928655E-2</v>
      </c>
      <c r="AL127" s="497">
        <v>7.848178755787933E-3</v>
      </c>
      <c r="AM127" s="497">
        <f t="shared" ref="AM127:BB139" si="130">AA127</f>
        <v>7.0152262259281471E-3</v>
      </c>
      <c r="AN127" s="497">
        <f t="shared" si="130"/>
        <v>5.5572992397653126E-3</v>
      </c>
      <c r="AO127" s="497">
        <f t="shared" si="130"/>
        <v>6.8669265296797443E-3</v>
      </c>
      <c r="AP127" s="497">
        <f t="shared" si="130"/>
        <v>6.1410879149455169E-3</v>
      </c>
      <c r="AQ127" s="497">
        <f t="shared" si="130"/>
        <v>9.0967282868561067E-3</v>
      </c>
      <c r="AR127" s="497">
        <f t="shared" si="130"/>
        <v>3.3486140463239021E-2</v>
      </c>
      <c r="AS127" s="497">
        <f t="shared" si="130"/>
        <v>3.0968542149009046E-2</v>
      </c>
      <c r="AT127" s="497">
        <f t="shared" si="130"/>
        <v>3.011154594312148E-2</v>
      </c>
      <c r="AU127" s="497">
        <f t="shared" si="130"/>
        <v>2.9576935602138154E-2</v>
      </c>
      <c r="AV127" s="497">
        <f t="shared" si="130"/>
        <v>1.2213911610370217E-2</v>
      </c>
      <c r="AW127" s="497">
        <f t="shared" si="130"/>
        <v>1.0248789381928655E-2</v>
      </c>
      <c r="AX127" s="497">
        <f t="shared" si="130"/>
        <v>7.848178755787933E-3</v>
      </c>
      <c r="AY127" s="497">
        <f t="shared" si="130"/>
        <v>7.0152262259281471E-3</v>
      </c>
      <c r="AZ127" s="497">
        <f t="shared" si="130"/>
        <v>5.5572992397653126E-3</v>
      </c>
      <c r="BA127" s="497">
        <f t="shared" si="130"/>
        <v>6.8669265296797443E-3</v>
      </c>
      <c r="BB127" s="497">
        <f t="shared" si="130"/>
        <v>6.1410879149455169E-3</v>
      </c>
      <c r="BC127" s="497">
        <f t="shared" ref="BC127:BR139" si="131">AQ127</f>
        <v>9.0967282868561067E-3</v>
      </c>
      <c r="BD127" s="497">
        <f t="shared" si="131"/>
        <v>3.3486140463239021E-2</v>
      </c>
      <c r="BE127" s="497">
        <f t="shared" si="131"/>
        <v>3.0968542149009046E-2</v>
      </c>
      <c r="BF127" s="497">
        <f t="shared" si="131"/>
        <v>3.011154594312148E-2</v>
      </c>
      <c r="BG127" s="497">
        <f t="shared" si="131"/>
        <v>2.9576935602138154E-2</v>
      </c>
      <c r="BH127" s="497">
        <f t="shared" si="131"/>
        <v>1.2213911610370217E-2</v>
      </c>
      <c r="BI127" s="497">
        <f t="shared" si="131"/>
        <v>1.0248789381928655E-2</v>
      </c>
      <c r="BJ127" s="497">
        <f t="shared" si="131"/>
        <v>7.848178755787933E-3</v>
      </c>
      <c r="BK127" s="497">
        <f t="shared" si="131"/>
        <v>7.0152262259281471E-3</v>
      </c>
      <c r="BL127" s="497">
        <f t="shared" si="131"/>
        <v>5.5572992397653126E-3</v>
      </c>
      <c r="BM127" s="497">
        <f t="shared" si="131"/>
        <v>6.8669265296797443E-3</v>
      </c>
      <c r="BN127" s="497">
        <f t="shared" si="131"/>
        <v>6.1410879149455169E-3</v>
      </c>
      <c r="BO127" s="497">
        <f t="shared" si="131"/>
        <v>9.0967282868561067E-3</v>
      </c>
      <c r="BP127" s="497">
        <f t="shared" si="131"/>
        <v>3.3486140463239021E-2</v>
      </c>
      <c r="BQ127" s="497">
        <f t="shared" si="131"/>
        <v>3.0968542149009046E-2</v>
      </c>
      <c r="BR127" s="497">
        <f t="shared" si="131"/>
        <v>3.011154594312148E-2</v>
      </c>
      <c r="BS127" s="497">
        <f t="shared" ref="BS127:CH139" si="132">BG127</f>
        <v>2.9576935602138154E-2</v>
      </c>
      <c r="BT127" s="497">
        <f t="shared" si="132"/>
        <v>1.2213911610370217E-2</v>
      </c>
      <c r="BU127" s="497">
        <f t="shared" si="132"/>
        <v>1.0248789381928655E-2</v>
      </c>
      <c r="BV127" s="497">
        <f t="shared" si="132"/>
        <v>7.848178755787933E-3</v>
      </c>
      <c r="BW127" s="497">
        <f t="shared" si="132"/>
        <v>7.0152262259281471E-3</v>
      </c>
      <c r="BX127" s="497">
        <f t="shared" si="132"/>
        <v>5.5572992397653126E-3</v>
      </c>
      <c r="BY127" s="497">
        <f t="shared" si="132"/>
        <v>6.8669265296797443E-3</v>
      </c>
      <c r="BZ127" s="497">
        <f t="shared" si="132"/>
        <v>6.1410879149455169E-3</v>
      </c>
      <c r="CA127" s="497">
        <f t="shared" si="132"/>
        <v>9.0967282868561067E-3</v>
      </c>
      <c r="CB127" s="497">
        <f t="shared" si="132"/>
        <v>3.3486140463239021E-2</v>
      </c>
      <c r="CC127" s="497">
        <f t="shared" si="132"/>
        <v>3.0968542149009046E-2</v>
      </c>
      <c r="CD127" s="497">
        <f t="shared" si="132"/>
        <v>3.011154594312148E-2</v>
      </c>
      <c r="CE127" s="497">
        <f t="shared" si="132"/>
        <v>2.9576935602138154E-2</v>
      </c>
      <c r="CF127" s="497">
        <f t="shared" si="132"/>
        <v>1.2213911610370217E-2</v>
      </c>
      <c r="CG127" s="497">
        <f t="shared" si="132"/>
        <v>1.0248789381928655E-2</v>
      </c>
      <c r="CH127" s="497">
        <f t="shared" si="132"/>
        <v>7.848178755787933E-3</v>
      </c>
    </row>
    <row r="128" spans="1:86" s="110" customFormat="1" hidden="1" x14ac:dyDescent="0.25">
      <c r="A128" s="616"/>
      <c r="B128" s="270" t="s">
        <v>0</v>
      </c>
      <c r="C128" s="453">
        <v>8.5506796199090324E-3</v>
      </c>
      <c r="D128" s="453">
        <v>7.1929820675005586E-3</v>
      </c>
      <c r="E128" s="453">
        <v>7.1264205240276282E-3</v>
      </c>
      <c r="F128" s="453">
        <v>8.6466311344846336E-3</v>
      </c>
      <c r="G128" s="453">
        <v>1.9421759225798512E-2</v>
      </c>
      <c r="H128" s="453">
        <v>5.2375190799397835E-2</v>
      </c>
      <c r="I128" s="453">
        <v>3.7448558084642369E-2</v>
      </c>
      <c r="J128" s="453">
        <v>4.3687425575025043E-2</v>
      </c>
      <c r="K128" s="453">
        <v>5.0590911711988394E-2</v>
      </c>
      <c r="L128" s="453">
        <v>1.0533502705622855E-2</v>
      </c>
      <c r="M128" s="453">
        <v>1.3058292686961574E-2</v>
      </c>
      <c r="N128" s="453">
        <v>4.8921567556137703E-3</v>
      </c>
      <c r="O128" s="453">
        <f t="shared" ref="O128:O139" si="133">C128</f>
        <v>8.5506796199090324E-3</v>
      </c>
      <c r="P128" s="453">
        <f t="shared" si="126"/>
        <v>7.1929820675005586E-3</v>
      </c>
      <c r="Q128" s="453">
        <f t="shared" si="127"/>
        <v>7.1264205240276282E-3</v>
      </c>
      <c r="R128" s="453">
        <f t="shared" si="128"/>
        <v>8.6466311344846336E-3</v>
      </c>
      <c r="S128" s="453">
        <f t="shared" si="129"/>
        <v>1.9421759225798512E-2</v>
      </c>
      <c r="T128" s="497">
        <v>6.2159622987461596E-2</v>
      </c>
      <c r="U128" s="497">
        <v>4.1330498803564465E-2</v>
      </c>
      <c r="V128" s="497">
        <v>4.8532219500726816E-2</v>
      </c>
      <c r="W128" s="497">
        <v>5.5258716758991772E-2</v>
      </c>
      <c r="X128" s="497">
        <v>1.1287593823897714E-2</v>
      </c>
      <c r="Y128" s="497">
        <v>1.740411300496373E-2</v>
      </c>
      <c r="Z128" s="497">
        <v>7.00224672209597E-3</v>
      </c>
      <c r="AA128" s="497">
        <v>1.1691418957116756E-2</v>
      </c>
      <c r="AB128" s="497">
        <v>8.953927374748245E-3</v>
      </c>
      <c r="AC128" s="497">
        <v>9.1094809297212719E-3</v>
      </c>
      <c r="AD128" s="497">
        <v>6.4484006730079219E-3</v>
      </c>
      <c r="AE128" s="497">
        <v>1.6004613904843167E-2</v>
      </c>
      <c r="AF128" s="497">
        <v>6.2159622987461596E-2</v>
      </c>
      <c r="AG128" s="497">
        <v>4.1330498803564465E-2</v>
      </c>
      <c r="AH128" s="497">
        <v>4.8532219500726816E-2</v>
      </c>
      <c r="AI128" s="497">
        <v>5.5258716758991772E-2</v>
      </c>
      <c r="AJ128" s="497">
        <v>1.1287593823897714E-2</v>
      </c>
      <c r="AK128" s="497">
        <v>1.740411300496373E-2</v>
      </c>
      <c r="AL128" s="497">
        <v>7.00224672209597E-3</v>
      </c>
      <c r="AM128" s="497">
        <f t="shared" si="130"/>
        <v>1.1691418957116756E-2</v>
      </c>
      <c r="AN128" s="497">
        <f t="shared" si="130"/>
        <v>8.953927374748245E-3</v>
      </c>
      <c r="AO128" s="497">
        <f t="shared" si="130"/>
        <v>9.1094809297212719E-3</v>
      </c>
      <c r="AP128" s="497">
        <f t="shared" si="130"/>
        <v>6.4484006730079219E-3</v>
      </c>
      <c r="AQ128" s="497">
        <f t="shared" si="130"/>
        <v>1.6004613904843167E-2</v>
      </c>
      <c r="AR128" s="497">
        <f t="shared" si="130"/>
        <v>6.2159622987461596E-2</v>
      </c>
      <c r="AS128" s="497">
        <f t="shared" si="130"/>
        <v>4.1330498803564465E-2</v>
      </c>
      <c r="AT128" s="497">
        <f t="shared" si="130"/>
        <v>4.8532219500726816E-2</v>
      </c>
      <c r="AU128" s="497">
        <f t="shared" si="130"/>
        <v>5.5258716758991772E-2</v>
      </c>
      <c r="AV128" s="497">
        <f t="shared" si="130"/>
        <v>1.1287593823897714E-2</v>
      </c>
      <c r="AW128" s="497">
        <f t="shared" si="130"/>
        <v>1.740411300496373E-2</v>
      </c>
      <c r="AX128" s="497">
        <f t="shared" si="130"/>
        <v>7.00224672209597E-3</v>
      </c>
      <c r="AY128" s="497">
        <f t="shared" si="130"/>
        <v>1.1691418957116756E-2</v>
      </c>
      <c r="AZ128" s="497">
        <f t="shared" si="130"/>
        <v>8.953927374748245E-3</v>
      </c>
      <c r="BA128" s="497">
        <f t="shared" si="130"/>
        <v>9.1094809297212719E-3</v>
      </c>
      <c r="BB128" s="497">
        <f t="shared" si="130"/>
        <v>6.4484006730079219E-3</v>
      </c>
      <c r="BC128" s="497">
        <f t="shared" si="131"/>
        <v>1.6004613904843167E-2</v>
      </c>
      <c r="BD128" s="497">
        <f t="shared" si="131"/>
        <v>6.2159622987461596E-2</v>
      </c>
      <c r="BE128" s="497">
        <f t="shared" si="131"/>
        <v>4.1330498803564465E-2</v>
      </c>
      <c r="BF128" s="497">
        <f t="shared" si="131"/>
        <v>4.8532219500726816E-2</v>
      </c>
      <c r="BG128" s="497">
        <f t="shared" si="131"/>
        <v>5.5258716758991772E-2</v>
      </c>
      <c r="BH128" s="497">
        <f t="shared" si="131"/>
        <v>1.1287593823897714E-2</v>
      </c>
      <c r="BI128" s="497">
        <f t="shared" si="131"/>
        <v>1.740411300496373E-2</v>
      </c>
      <c r="BJ128" s="497">
        <f t="shared" si="131"/>
        <v>7.00224672209597E-3</v>
      </c>
      <c r="BK128" s="497">
        <f t="shared" si="131"/>
        <v>1.1691418957116756E-2</v>
      </c>
      <c r="BL128" s="497">
        <f t="shared" si="131"/>
        <v>8.953927374748245E-3</v>
      </c>
      <c r="BM128" s="497">
        <f t="shared" si="131"/>
        <v>9.1094809297212719E-3</v>
      </c>
      <c r="BN128" s="497">
        <f t="shared" si="131"/>
        <v>6.4484006730079219E-3</v>
      </c>
      <c r="BO128" s="497">
        <f t="shared" si="131"/>
        <v>1.6004613904843167E-2</v>
      </c>
      <c r="BP128" s="497">
        <f t="shared" si="131"/>
        <v>6.2159622987461596E-2</v>
      </c>
      <c r="BQ128" s="497">
        <f t="shared" si="131"/>
        <v>4.1330498803564465E-2</v>
      </c>
      <c r="BR128" s="497">
        <f t="shared" si="131"/>
        <v>4.8532219500726816E-2</v>
      </c>
      <c r="BS128" s="497">
        <f t="shared" si="132"/>
        <v>5.5258716758991772E-2</v>
      </c>
      <c r="BT128" s="497">
        <f t="shared" si="132"/>
        <v>1.1287593823897714E-2</v>
      </c>
      <c r="BU128" s="497">
        <f t="shared" si="132"/>
        <v>1.740411300496373E-2</v>
      </c>
      <c r="BV128" s="497">
        <f t="shared" si="132"/>
        <v>7.00224672209597E-3</v>
      </c>
      <c r="BW128" s="497">
        <f t="shared" si="132"/>
        <v>1.1691418957116756E-2</v>
      </c>
      <c r="BX128" s="497">
        <f t="shared" si="132"/>
        <v>8.953927374748245E-3</v>
      </c>
      <c r="BY128" s="497">
        <f t="shared" si="132"/>
        <v>9.1094809297212719E-3</v>
      </c>
      <c r="BZ128" s="497">
        <f t="shared" si="132"/>
        <v>6.4484006730079219E-3</v>
      </c>
      <c r="CA128" s="497">
        <f t="shared" si="132"/>
        <v>1.6004613904843167E-2</v>
      </c>
      <c r="CB128" s="497">
        <f t="shared" si="132"/>
        <v>6.2159622987461596E-2</v>
      </c>
      <c r="CC128" s="497">
        <f t="shared" si="132"/>
        <v>4.1330498803564465E-2</v>
      </c>
      <c r="CD128" s="497">
        <f t="shared" si="132"/>
        <v>4.8532219500726816E-2</v>
      </c>
      <c r="CE128" s="497">
        <f t="shared" si="132"/>
        <v>5.5258716758991772E-2</v>
      </c>
      <c r="CF128" s="497">
        <f t="shared" si="132"/>
        <v>1.1287593823897714E-2</v>
      </c>
      <c r="CG128" s="497">
        <f t="shared" si="132"/>
        <v>1.740411300496373E-2</v>
      </c>
      <c r="CH128" s="497">
        <f t="shared" si="132"/>
        <v>7.00224672209597E-3</v>
      </c>
    </row>
    <row r="129" spans="1:86" s="110" customFormat="1" hidden="1" x14ac:dyDescent="0.25">
      <c r="A129" s="616"/>
      <c r="B129" s="270" t="s">
        <v>21</v>
      </c>
      <c r="C129" s="453">
        <v>4.9566486298691318E-3</v>
      </c>
      <c r="D129" s="453">
        <v>4.2804314735475947E-3</v>
      </c>
      <c r="E129" s="453">
        <v>6.996416143158813E-3</v>
      </c>
      <c r="F129" s="453">
        <v>1.1633891772180691E-2</v>
      </c>
      <c r="G129" s="453">
        <v>1.3448020960018561E-2</v>
      </c>
      <c r="H129" s="453">
        <v>3.5309235707464783E-2</v>
      </c>
      <c r="I129" s="453">
        <v>2.7879076493810287E-2</v>
      </c>
      <c r="J129" s="453">
        <v>3.040821119917279E-2</v>
      </c>
      <c r="K129" s="453">
        <v>3.2050392286200109E-2</v>
      </c>
      <c r="L129" s="453">
        <v>1.3987374150176306E-2</v>
      </c>
      <c r="M129" s="453">
        <v>7.5131228639032715E-3</v>
      </c>
      <c r="N129" s="453">
        <v>6.4957072899277293E-3</v>
      </c>
      <c r="O129" s="453">
        <f t="shared" si="133"/>
        <v>4.9566486298691318E-3</v>
      </c>
      <c r="P129" s="453">
        <f t="shared" si="126"/>
        <v>4.2804314735475947E-3</v>
      </c>
      <c r="Q129" s="453">
        <f t="shared" si="127"/>
        <v>6.996416143158813E-3</v>
      </c>
      <c r="R129" s="453">
        <f t="shared" si="128"/>
        <v>1.1633891772180691E-2</v>
      </c>
      <c r="S129" s="453">
        <f t="shared" si="129"/>
        <v>1.3448020960018561E-2</v>
      </c>
      <c r="T129" s="497">
        <v>4.1892537774218551E-2</v>
      </c>
      <c r="U129" s="497">
        <v>3.0893130755246793E-2</v>
      </c>
      <c r="V129" s="497">
        <v>3.3953159146769947E-2</v>
      </c>
      <c r="W129" s="497">
        <v>3.577976647894008E-2</v>
      </c>
      <c r="X129" s="497">
        <v>1.5057132638155115E-2</v>
      </c>
      <c r="Y129" s="497">
        <v>1.0283615616712236E-2</v>
      </c>
      <c r="Z129" s="497">
        <v>9.4874984917760041E-3</v>
      </c>
      <c r="AA129" s="497">
        <v>6.7146460604762892E-3</v>
      </c>
      <c r="AB129" s="497">
        <v>5.342049560143205E-3</v>
      </c>
      <c r="AC129" s="497">
        <v>8.9459917672781025E-3</v>
      </c>
      <c r="AD129" s="497">
        <v>8.4444248557956139E-3</v>
      </c>
      <c r="AE129" s="497">
        <v>1.100647392422476E-2</v>
      </c>
      <c r="AF129" s="497">
        <v>4.1892537774218551E-2</v>
      </c>
      <c r="AG129" s="497">
        <v>3.0893130755246793E-2</v>
      </c>
      <c r="AH129" s="497">
        <v>3.3953159146769947E-2</v>
      </c>
      <c r="AI129" s="497">
        <v>3.577976647894008E-2</v>
      </c>
      <c r="AJ129" s="497">
        <v>1.5057132638155115E-2</v>
      </c>
      <c r="AK129" s="497">
        <v>1.0283615616712236E-2</v>
      </c>
      <c r="AL129" s="497">
        <v>9.4874984917760041E-3</v>
      </c>
      <c r="AM129" s="497">
        <f t="shared" si="130"/>
        <v>6.7146460604762892E-3</v>
      </c>
      <c r="AN129" s="497">
        <f t="shared" si="130"/>
        <v>5.342049560143205E-3</v>
      </c>
      <c r="AO129" s="497">
        <f t="shared" si="130"/>
        <v>8.9459917672781025E-3</v>
      </c>
      <c r="AP129" s="497">
        <f t="shared" si="130"/>
        <v>8.4444248557956139E-3</v>
      </c>
      <c r="AQ129" s="497">
        <f t="shared" si="130"/>
        <v>1.100647392422476E-2</v>
      </c>
      <c r="AR129" s="497">
        <f t="shared" si="130"/>
        <v>4.1892537774218551E-2</v>
      </c>
      <c r="AS129" s="497">
        <f t="shared" si="130"/>
        <v>3.0893130755246793E-2</v>
      </c>
      <c r="AT129" s="497">
        <f t="shared" si="130"/>
        <v>3.3953159146769947E-2</v>
      </c>
      <c r="AU129" s="497">
        <f t="shared" si="130"/>
        <v>3.577976647894008E-2</v>
      </c>
      <c r="AV129" s="497">
        <f t="shared" si="130"/>
        <v>1.5057132638155115E-2</v>
      </c>
      <c r="AW129" s="497">
        <f t="shared" si="130"/>
        <v>1.0283615616712236E-2</v>
      </c>
      <c r="AX129" s="497">
        <f t="shared" si="130"/>
        <v>9.4874984917760041E-3</v>
      </c>
      <c r="AY129" s="497">
        <f t="shared" si="130"/>
        <v>6.7146460604762892E-3</v>
      </c>
      <c r="AZ129" s="497">
        <f t="shared" si="130"/>
        <v>5.342049560143205E-3</v>
      </c>
      <c r="BA129" s="497">
        <f t="shared" si="130"/>
        <v>8.9459917672781025E-3</v>
      </c>
      <c r="BB129" s="497">
        <f t="shared" si="130"/>
        <v>8.4444248557956139E-3</v>
      </c>
      <c r="BC129" s="497">
        <f t="shared" si="131"/>
        <v>1.100647392422476E-2</v>
      </c>
      <c r="BD129" s="497">
        <f t="shared" si="131"/>
        <v>4.1892537774218551E-2</v>
      </c>
      <c r="BE129" s="497">
        <f t="shared" si="131"/>
        <v>3.0893130755246793E-2</v>
      </c>
      <c r="BF129" s="497">
        <f t="shared" si="131"/>
        <v>3.3953159146769947E-2</v>
      </c>
      <c r="BG129" s="497">
        <f t="shared" si="131"/>
        <v>3.577976647894008E-2</v>
      </c>
      <c r="BH129" s="497">
        <f t="shared" si="131"/>
        <v>1.5057132638155115E-2</v>
      </c>
      <c r="BI129" s="497">
        <f t="shared" si="131"/>
        <v>1.0283615616712236E-2</v>
      </c>
      <c r="BJ129" s="497">
        <f t="shared" si="131"/>
        <v>9.4874984917760041E-3</v>
      </c>
      <c r="BK129" s="497">
        <f t="shared" si="131"/>
        <v>6.7146460604762892E-3</v>
      </c>
      <c r="BL129" s="497">
        <f t="shared" si="131"/>
        <v>5.342049560143205E-3</v>
      </c>
      <c r="BM129" s="497">
        <f t="shared" si="131"/>
        <v>8.9459917672781025E-3</v>
      </c>
      <c r="BN129" s="497">
        <f t="shared" si="131"/>
        <v>8.4444248557956139E-3</v>
      </c>
      <c r="BO129" s="497">
        <f t="shared" si="131"/>
        <v>1.100647392422476E-2</v>
      </c>
      <c r="BP129" s="497">
        <f t="shared" si="131"/>
        <v>4.1892537774218551E-2</v>
      </c>
      <c r="BQ129" s="497">
        <f t="shared" si="131"/>
        <v>3.0893130755246793E-2</v>
      </c>
      <c r="BR129" s="497">
        <f t="shared" si="131"/>
        <v>3.3953159146769947E-2</v>
      </c>
      <c r="BS129" s="497">
        <f t="shared" si="132"/>
        <v>3.577976647894008E-2</v>
      </c>
      <c r="BT129" s="497">
        <f t="shared" si="132"/>
        <v>1.5057132638155115E-2</v>
      </c>
      <c r="BU129" s="497">
        <f t="shared" si="132"/>
        <v>1.0283615616712236E-2</v>
      </c>
      <c r="BV129" s="497">
        <f t="shared" si="132"/>
        <v>9.4874984917760041E-3</v>
      </c>
      <c r="BW129" s="497">
        <f t="shared" si="132"/>
        <v>6.7146460604762892E-3</v>
      </c>
      <c r="BX129" s="497">
        <f t="shared" si="132"/>
        <v>5.342049560143205E-3</v>
      </c>
      <c r="BY129" s="497">
        <f t="shared" si="132"/>
        <v>8.9459917672781025E-3</v>
      </c>
      <c r="BZ129" s="497">
        <f t="shared" si="132"/>
        <v>8.4444248557956139E-3</v>
      </c>
      <c r="CA129" s="497">
        <f t="shared" si="132"/>
        <v>1.100647392422476E-2</v>
      </c>
      <c r="CB129" s="497">
        <f t="shared" si="132"/>
        <v>4.1892537774218551E-2</v>
      </c>
      <c r="CC129" s="497">
        <f t="shared" si="132"/>
        <v>3.0893130755246793E-2</v>
      </c>
      <c r="CD129" s="497">
        <f t="shared" si="132"/>
        <v>3.3953159146769947E-2</v>
      </c>
      <c r="CE129" s="497">
        <f t="shared" si="132"/>
        <v>3.577976647894008E-2</v>
      </c>
      <c r="CF129" s="497">
        <f t="shared" si="132"/>
        <v>1.5057132638155115E-2</v>
      </c>
      <c r="CG129" s="497">
        <f t="shared" si="132"/>
        <v>1.0283615616712236E-2</v>
      </c>
      <c r="CH129" s="497">
        <f t="shared" si="132"/>
        <v>9.4874984917760041E-3</v>
      </c>
    </row>
    <row r="130" spans="1:86" s="110" customFormat="1" hidden="1" x14ac:dyDescent="0.25">
      <c r="A130" s="616"/>
      <c r="B130" s="270" t="s">
        <v>1</v>
      </c>
      <c r="C130" s="453">
        <v>0</v>
      </c>
      <c r="D130" s="453">
        <v>0</v>
      </c>
      <c r="E130" s="453">
        <v>0</v>
      </c>
      <c r="F130" s="453">
        <v>9.2340116855630441E-3</v>
      </c>
      <c r="G130" s="453">
        <v>2.9116698776994372E-2</v>
      </c>
      <c r="H130" s="453">
        <v>5.356106905216082E-2</v>
      </c>
      <c r="I130" s="453">
        <v>3.790028715329221E-2</v>
      </c>
      <c r="J130" s="453">
        <v>4.4338111890814394E-2</v>
      </c>
      <c r="K130" s="453">
        <v>5.5720139826591415E-2</v>
      </c>
      <c r="L130" s="453">
        <v>1.0372458484827611E-2</v>
      </c>
      <c r="M130" s="453">
        <v>0</v>
      </c>
      <c r="N130" s="453">
        <v>0</v>
      </c>
      <c r="O130" s="453">
        <f t="shared" si="133"/>
        <v>0</v>
      </c>
      <c r="P130" s="453">
        <f t="shared" si="126"/>
        <v>0</v>
      </c>
      <c r="Q130" s="453">
        <f t="shared" si="127"/>
        <v>0</v>
      </c>
      <c r="R130" s="453">
        <f t="shared" si="128"/>
        <v>9.2340116855630441E-3</v>
      </c>
      <c r="S130" s="453">
        <f t="shared" si="129"/>
        <v>2.9116698776994372E-2</v>
      </c>
      <c r="T130" s="497">
        <v>6.3529094409240081E-2</v>
      </c>
      <c r="U130" s="497">
        <v>4.1822530341002452E-2</v>
      </c>
      <c r="V130" s="497">
        <v>4.9245368413270013E-2</v>
      </c>
      <c r="W130" s="497">
        <v>6.0634674431001338E-2</v>
      </c>
      <c r="X130" s="497">
        <v>1.1111899163497422E-2</v>
      </c>
      <c r="Y130" s="497">
        <v>0</v>
      </c>
      <c r="Z130" s="497">
        <v>0</v>
      </c>
      <c r="AA130" s="497">
        <v>0</v>
      </c>
      <c r="AB130" s="497">
        <v>0</v>
      </c>
      <c r="AC130" s="497">
        <v>0</v>
      </c>
      <c r="AD130" s="497">
        <v>6.8420280099057186E-3</v>
      </c>
      <c r="AE130" s="497">
        <v>2.4038592028116902E-2</v>
      </c>
      <c r="AF130" s="497">
        <v>6.3529094409240081E-2</v>
      </c>
      <c r="AG130" s="497">
        <v>4.1822530341002452E-2</v>
      </c>
      <c r="AH130" s="497">
        <v>4.9245368413270013E-2</v>
      </c>
      <c r="AI130" s="497">
        <v>6.0634674431001338E-2</v>
      </c>
      <c r="AJ130" s="497">
        <v>1.1111899163497422E-2</v>
      </c>
      <c r="AK130" s="497">
        <v>0</v>
      </c>
      <c r="AL130" s="497">
        <v>0</v>
      </c>
      <c r="AM130" s="497">
        <f t="shared" si="130"/>
        <v>0</v>
      </c>
      <c r="AN130" s="497">
        <f t="shared" si="130"/>
        <v>0</v>
      </c>
      <c r="AO130" s="497">
        <f t="shared" si="130"/>
        <v>0</v>
      </c>
      <c r="AP130" s="497">
        <f t="shared" si="130"/>
        <v>6.8420280099057186E-3</v>
      </c>
      <c r="AQ130" s="497">
        <f t="shared" si="130"/>
        <v>2.4038592028116902E-2</v>
      </c>
      <c r="AR130" s="497">
        <f t="shared" si="130"/>
        <v>6.3529094409240081E-2</v>
      </c>
      <c r="AS130" s="497">
        <f t="shared" si="130"/>
        <v>4.1822530341002452E-2</v>
      </c>
      <c r="AT130" s="497">
        <f t="shared" si="130"/>
        <v>4.9245368413270013E-2</v>
      </c>
      <c r="AU130" s="497">
        <f t="shared" si="130"/>
        <v>6.0634674431001338E-2</v>
      </c>
      <c r="AV130" s="497">
        <f t="shared" si="130"/>
        <v>1.1111899163497422E-2</v>
      </c>
      <c r="AW130" s="497">
        <f t="shared" si="130"/>
        <v>0</v>
      </c>
      <c r="AX130" s="497">
        <f t="shared" si="130"/>
        <v>0</v>
      </c>
      <c r="AY130" s="497">
        <f t="shared" si="130"/>
        <v>0</v>
      </c>
      <c r="AZ130" s="497">
        <f t="shared" si="130"/>
        <v>0</v>
      </c>
      <c r="BA130" s="497">
        <f t="shared" si="130"/>
        <v>0</v>
      </c>
      <c r="BB130" s="497">
        <f t="shared" si="130"/>
        <v>6.8420280099057186E-3</v>
      </c>
      <c r="BC130" s="497">
        <f t="shared" si="131"/>
        <v>2.4038592028116902E-2</v>
      </c>
      <c r="BD130" s="497">
        <f t="shared" si="131"/>
        <v>6.3529094409240081E-2</v>
      </c>
      <c r="BE130" s="497">
        <f t="shared" si="131"/>
        <v>4.1822530341002452E-2</v>
      </c>
      <c r="BF130" s="497">
        <f t="shared" si="131"/>
        <v>4.9245368413270013E-2</v>
      </c>
      <c r="BG130" s="497">
        <f t="shared" si="131"/>
        <v>6.0634674431001338E-2</v>
      </c>
      <c r="BH130" s="497">
        <f t="shared" si="131"/>
        <v>1.1111899163497422E-2</v>
      </c>
      <c r="BI130" s="497">
        <f t="shared" si="131"/>
        <v>0</v>
      </c>
      <c r="BJ130" s="497">
        <f t="shared" si="131"/>
        <v>0</v>
      </c>
      <c r="BK130" s="497">
        <f t="shared" si="131"/>
        <v>0</v>
      </c>
      <c r="BL130" s="497">
        <f t="shared" si="131"/>
        <v>0</v>
      </c>
      <c r="BM130" s="497">
        <f t="shared" si="131"/>
        <v>0</v>
      </c>
      <c r="BN130" s="497">
        <f t="shared" si="131"/>
        <v>6.8420280099057186E-3</v>
      </c>
      <c r="BO130" s="497">
        <f t="shared" si="131"/>
        <v>2.4038592028116902E-2</v>
      </c>
      <c r="BP130" s="497">
        <f t="shared" si="131"/>
        <v>6.3529094409240081E-2</v>
      </c>
      <c r="BQ130" s="497">
        <f t="shared" si="131"/>
        <v>4.1822530341002452E-2</v>
      </c>
      <c r="BR130" s="497">
        <f t="shared" si="131"/>
        <v>4.9245368413270013E-2</v>
      </c>
      <c r="BS130" s="497">
        <f t="shared" si="132"/>
        <v>6.0634674431001338E-2</v>
      </c>
      <c r="BT130" s="497">
        <f t="shared" si="132"/>
        <v>1.1111899163497422E-2</v>
      </c>
      <c r="BU130" s="497">
        <f t="shared" si="132"/>
        <v>0</v>
      </c>
      <c r="BV130" s="497">
        <f t="shared" si="132"/>
        <v>0</v>
      </c>
      <c r="BW130" s="497">
        <f t="shared" si="132"/>
        <v>0</v>
      </c>
      <c r="BX130" s="497">
        <f t="shared" si="132"/>
        <v>0</v>
      </c>
      <c r="BY130" s="497">
        <f t="shared" si="132"/>
        <v>0</v>
      </c>
      <c r="BZ130" s="497">
        <f t="shared" si="132"/>
        <v>6.8420280099057186E-3</v>
      </c>
      <c r="CA130" s="497">
        <f t="shared" si="132"/>
        <v>2.4038592028116902E-2</v>
      </c>
      <c r="CB130" s="497">
        <f t="shared" si="132"/>
        <v>6.3529094409240081E-2</v>
      </c>
      <c r="CC130" s="497">
        <f t="shared" si="132"/>
        <v>4.1822530341002452E-2</v>
      </c>
      <c r="CD130" s="497">
        <f t="shared" si="132"/>
        <v>4.9245368413270013E-2</v>
      </c>
      <c r="CE130" s="497">
        <f t="shared" si="132"/>
        <v>6.0634674431001338E-2</v>
      </c>
      <c r="CF130" s="497">
        <f t="shared" si="132"/>
        <v>1.1111899163497422E-2</v>
      </c>
      <c r="CG130" s="497">
        <f t="shared" si="132"/>
        <v>0</v>
      </c>
      <c r="CH130" s="497">
        <f t="shared" si="132"/>
        <v>0</v>
      </c>
    </row>
    <row r="131" spans="1:86" s="110" customFormat="1" hidden="1" x14ac:dyDescent="0.25">
      <c r="A131" s="616"/>
      <c r="B131" s="270" t="s">
        <v>22</v>
      </c>
      <c r="C131" s="453">
        <v>8.6423080533888522E-4</v>
      </c>
      <c r="D131" s="453">
        <v>7.0264590052070922E-4</v>
      </c>
      <c r="E131" s="453">
        <v>1.2035038689064334E-4</v>
      </c>
      <c r="F131" s="453">
        <v>1.1291826547628319E-3</v>
      </c>
      <c r="G131" s="453">
        <v>1.9834276391510712E-4</v>
      </c>
      <c r="H131" s="453">
        <v>4.2732643222655788E-4</v>
      </c>
      <c r="I131" s="453">
        <v>5.8158532458231729E-5</v>
      </c>
      <c r="J131" s="453">
        <v>4.7062874729583508E-4</v>
      </c>
      <c r="K131" s="453">
        <v>4.178066791322081E-4</v>
      </c>
      <c r="L131" s="453">
        <v>1.5631442522499455E-4</v>
      </c>
      <c r="M131" s="453">
        <v>1.3218123019511605E-5</v>
      </c>
      <c r="N131" s="453">
        <v>8.8407644016592912E-5</v>
      </c>
      <c r="O131" s="453">
        <f t="shared" si="133"/>
        <v>8.6423080533888522E-4</v>
      </c>
      <c r="P131" s="453">
        <f t="shared" si="126"/>
        <v>7.0264590052070922E-4</v>
      </c>
      <c r="Q131" s="453">
        <f t="shared" si="127"/>
        <v>1.2035038689064334E-4</v>
      </c>
      <c r="R131" s="453">
        <f t="shared" si="128"/>
        <v>1.1291826547628319E-3</v>
      </c>
      <c r="S131" s="453">
        <f t="shared" si="129"/>
        <v>1.9834276391510712E-4</v>
      </c>
      <c r="T131" s="497">
        <v>5.1096913855286428E-4</v>
      </c>
      <c r="U131" s="497">
        <v>6.5391660696928643E-5</v>
      </c>
      <c r="V131" s="497">
        <v>5.49770738458731E-4</v>
      </c>
      <c r="W131" s="497">
        <v>4.9014900530443154E-4</v>
      </c>
      <c r="X131" s="497">
        <v>1.7000112934248234E-4</v>
      </c>
      <c r="Y131" s="497">
        <v>1.8067609223184783E-5</v>
      </c>
      <c r="Z131" s="497">
        <v>1.2535036641979846E-4</v>
      </c>
      <c r="AA131" s="497">
        <v>1.1702444745399247E-3</v>
      </c>
      <c r="AB131" s="497">
        <v>8.8016975764925115E-4</v>
      </c>
      <c r="AC131" s="497">
        <v>1.6512402591154361E-4</v>
      </c>
      <c r="AD131" s="497">
        <v>8.5219573646845809E-4</v>
      </c>
      <c r="AE131" s="497">
        <v>1.6992978729707005E-4</v>
      </c>
      <c r="AF131" s="497">
        <v>5.1096913855286428E-4</v>
      </c>
      <c r="AG131" s="497">
        <v>6.5391660696928643E-5</v>
      </c>
      <c r="AH131" s="497">
        <v>5.49770738458731E-4</v>
      </c>
      <c r="AI131" s="497">
        <v>4.9014900530443154E-4</v>
      </c>
      <c r="AJ131" s="497">
        <v>1.7000112934248234E-4</v>
      </c>
      <c r="AK131" s="497">
        <v>1.8067609223184783E-5</v>
      </c>
      <c r="AL131" s="497">
        <v>1.2535036641979846E-4</v>
      </c>
      <c r="AM131" s="497">
        <f t="shared" si="130"/>
        <v>1.1702444745399247E-3</v>
      </c>
      <c r="AN131" s="497">
        <f t="shared" si="130"/>
        <v>8.8016975764925115E-4</v>
      </c>
      <c r="AO131" s="497">
        <f t="shared" si="130"/>
        <v>1.6512402591154361E-4</v>
      </c>
      <c r="AP131" s="497">
        <f t="shared" si="130"/>
        <v>8.5219573646845809E-4</v>
      </c>
      <c r="AQ131" s="497">
        <f t="shared" si="130"/>
        <v>1.6992978729707005E-4</v>
      </c>
      <c r="AR131" s="497">
        <f t="shared" si="130"/>
        <v>5.1096913855286428E-4</v>
      </c>
      <c r="AS131" s="497">
        <f t="shared" si="130"/>
        <v>6.5391660696928643E-5</v>
      </c>
      <c r="AT131" s="497">
        <f t="shared" si="130"/>
        <v>5.49770738458731E-4</v>
      </c>
      <c r="AU131" s="497">
        <f t="shared" si="130"/>
        <v>4.9014900530443154E-4</v>
      </c>
      <c r="AV131" s="497">
        <f t="shared" si="130"/>
        <v>1.7000112934248234E-4</v>
      </c>
      <c r="AW131" s="497">
        <f t="shared" si="130"/>
        <v>1.8067609223184783E-5</v>
      </c>
      <c r="AX131" s="497">
        <f t="shared" si="130"/>
        <v>1.2535036641979846E-4</v>
      </c>
      <c r="AY131" s="497">
        <f t="shared" si="130"/>
        <v>1.1702444745399247E-3</v>
      </c>
      <c r="AZ131" s="497">
        <f t="shared" si="130"/>
        <v>8.8016975764925115E-4</v>
      </c>
      <c r="BA131" s="497">
        <f t="shared" si="130"/>
        <v>1.6512402591154361E-4</v>
      </c>
      <c r="BB131" s="497">
        <f t="shared" si="130"/>
        <v>8.5219573646845809E-4</v>
      </c>
      <c r="BC131" s="497">
        <f t="shared" si="131"/>
        <v>1.6992978729707005E-4</v>
      </c>
      <c r="BD131" s="497">
        <f t="shared" si="131"/>
        <v>5.1096913855286428E-4</v>
      </c>
      <c r="BE131" s="497">
        <f t="shared" si="131"/>
        <v>6.5391660696928643E-5</v>
      </c>
      <c r="BF131" s="497">
        <f t="shared" si="131"/>
        <v>5.49770738458731E-4</v>
      </c>
      <c r="BG131" s="497">
        <f t="shared" si="131"/>
        <v>4.9014900530443154E-4</v>
      </c>
      <c r="BH131" s="497">
        <f t="shared" si="131"/>
        <v>1.7000112934248234E-4</v>
      </c>
      <c r="BI131" s="497">
        <f t="shared" si="131"/>
        <v>1.8067609223184783E-5</v>
      </c>
      <c r="BJ131" s="497">
        <f t="shared" si="131"/>
        <v>1.2535036641979846E-4</v>
      </c>
      <c r="BK131" s="497">
        <f t="shared" si="131"/>
        <v>1.1702444745399247E-3</v>
      </c>
      <c r="BL131" s="497">
        <f t="shared" si="131"/>
        <v>8.8016975764925115E-4</v>
      </c>
      <c r="BM131" s="497">
        <f t="shared" si="131"/>
        <v>1.6512402591154361E-4</v>
      </c>
      <c r="BN131" s="497">
        <f t="shared" si="131"/>
        <v>8.5219573646845809E-4</v>
      </c>
      <c r="BO131" s="497">
        <f t="shared" si="131"/>
        <v>1.6992978729707005E-4</v>
      </c>
      <c r="BP131" s="497">
        <f t="shared" si="131"/>
        <v>5.1096913855286428E-4</v>
      </c>
      <c r="BQ131" s="497">
        <f t="shared" si="131"/>
        <v>6.5391660696928643E-5</v>
      </c>
      <c r="BR131" s="497">
        <f t="shared" si="131"/>
        <v>5.49770738458731E-4</v>
      </c>
      <c r="BS131" s="497">
        <f t="shared" si="132"/>
        <v>4.9014900530443154E-4</v>
      </c>
      <c r="BT131" s="497">
        <f t="shared" si="132"/>
        <v>1.7000112934248234E-4</v>
      </c>
      <c r="BU131" s="497">
        <f t="shared" si="132"/>
        <v>1.8067609223184783E-5</v>
      </c>
      <c r="BV131" s="497">
        <f t="shared" si="132"/>
        <v>1.2535036641979846E-4</v>
      </c>
      <c r="BW131" s="497">
        <f t="shared" si="132"/>
        <v>1.1702444745399247E-3</v>
      </c>
      <c r="BX131" s="497">
        <f t="shared" si="132"/>
        <v>8.8016975764925115E-4</v>
      </c>
      <c r="BY131" s="497">
        <f t="shared" si="132"/>
        <v>1.6512402591154361E-4</v>
      </c>
      <c r="BZ131" s="497">
        <f t="shared" si="132"/>
        <v>8.5219573646845809E-4</v>
      </c>
      <c r="CA131" s="497">
        <f t="shared" si="132"/>
        <v>1.6992978729707005E-4</v>
      </c>
      <c r="CB131" s="497">
        <f t="shared" si="132"/>
        <v>5.1096913855286428E-4</v>
      </c>
      <c r="CC131" s="497">
        <f t="shared" si="132"/>
        <v>6.5391660696928643E-5</v>
      </c>
      <c r="CD131" s="497">
        <f t="shared" si="132"/>
        <v>5.49770738458731E-4</v>
      </c>
      <c r="CE131" s="497">
        <f t="shared" si="132"/>
        <v>4.9014900530443154E-4</v>
      </c>
      <c r="CF131" s="497">
        <f t="shared" si="132"/>
        <v>1.7000112934248234E-4</v>
      </c>
      <c r="CG131" s="497">
        <f t="shared" si="132"/>
        <v>1.8067609223184783E-5</v>
      </c>
      <c r="CH131" s="497">
        <f t="shared" si="132"/>
        <v>1.2535036641979846E-4</v>
      </c>
    </row>
    <row r="132" spans="1:86" s="110" customFormat="1" hidden="1" x14ac:dyDescent="0.25">
      <c r="A132" s="616"/>
      <c r="B132" s="89" t="s">
        <v>9</v>
      </c>
      <c r="C132" s="453">
        <v>8.5508748957760523E-3</v>
      </c>
      <c r="D132" s="453">
        <v>7.2047530449447176E-3</v>
      </c>
      <c r="E132" s="453">
        <v>7.3908138418684322E-3</v>
      </c>
      <c r="F132" s="453">
        <v>1.1905794324341626E-2</v>
      </c>
      <c r="G132" s="453">
        <v>9.5932321439865294E-3</v>
      </c>
      <c r="H132" s="453">
        <v>0</v>
      </c>
      <c r="I132" s="453">
        <v>0</v>
      </c>
      <c r="J132" s="453">
        <v>0</v>
      </c>
      <c r="K132" s="453">
        <v>2.9187784454542638E-2</v>
      </c>
      <c r="L132" s="453">
        <v>1.2679281815188228E-2</v>
      </c>
      <c r="M132" s="453">
        <v>1.3789181967679058E-2</v>
      </c>
      <c r="N132" s="453">
        <v>4.894473059826189E-3</v>
      </c>
      <c r="O132" s="453">
        <f t="shared" si="133"/>
        <v>8.5508748957760523E-3</v>
      </c>
      <c r="P132" s="453">
        <f t="shared" si="126"/>
        <v>7.2047530449447176E-3</v>
      </c>
      <c r="Q132" s="453">
        <f t="shared" si="127"/>
        <v>7.3908138418684322E-3</v>
      </c>
      <c r="R132" s="453">
        <f t="shared" si="128"/>
        <v>1.1905794324341626E-2</v>
      </c>
      <c r="S132" s="453">
        <f t="shared" si="129"/>
        <v>9.5932321439865294E-3</v>
      </c>
      <c r="T132" s="497">
        <v>0</v>
      </c>
      <c r="U132" s="497">
        <v>0</v>
      </c>
      <c r="V132" s="497">
        <v>0</v>
      </c>
      <c r="W132" s="497">
        <v>3.2753249136564078E-2</v>
      </c>
      <c r="X132" s="497">
        <v>1.3630304255233846E-2</v>
      </c>
      <c r="Y132" s="497">
        <v>1.8315202467113691E-2</v>
      </c>
      <c r="Z132" s="497">
        <v>7.0059480807092298E-3</v>
      </c>
      <c r="AA132" s="497">
        <v>1.169169133017404E-2</v>
      </c>
      <c r="AB132" s="497">
        <v>8.9687358437314669E-3</v>
      </c>
      <c r="AC132" s="497">
        <v>9.4416431248874506E-3</v>
      </c>
      <c r="AD132" s="497">
        <v>8.6257086054138433E-3</v>
      </c>
      <c r="AE132" s="497">
        <v>7.8604681326722402E-3</v>
      </c>
      <c r="AF132" s="497">
        <v>0</v>
      </c>
      <c r="AG132" s="497">
        <v>0</v>
      </c>
      <c r="AH132" s="497">
        <v>0</v>
      </c>
      <c r="AI132" s="497">
        <v>3.2753249136564078E-2</v>
      </c>
      <c r="AJ132" s="497">
        <v>1.3630304255233846E-2</v>
      </c>
      <c r="AK132" s="497">
        <v>1.8315202467113691E-2</v>
      </c>
      <c r="AL132" s="497">
        <v>7.0059480807092298E-3</v>
      </c>
      <c r="AM132" s="497">
        <f t="shared" si="130"/>
        <v>1.169169133017404E-2</v>
      </c>
      <c r="AN132" s="497">
        <f t="shared" si="130"/>
        <v>8.9687358437314669E-3</v>
      </c>
      <c r="AO132" s="497">
        <f t="shared" si="130"/>
        <v>9.4416431248874506E-3</v>
      </c>
      <c r="AP132" s="497">
        <f t="shared" si="130"/>
        <v>8.6257086054138433E-3</v>
      </c>
      <c r="AQ132" s="497">
        <f t="shared" si="130"/>
        <v>7.8604681326722402E-3</v>
      </c>
      <c r="AR132" s="497">
        <f t="shared" si="130"/>
        <v>0</v>
      </c>
      <c r="AS132" s="497">
        <f t="shared" si="130"/>
        <v>0</v>
      </c>
      <c r="AT132" s="497">
        <f t="shared" si="130"/>
        <v>0</v>
      </c>
      <c r="AU132" s="497">
        <f t="shared" si="130"/>
        <v>3.2753249136564078E-2</v>
      </c>
      <c r="AV132" s="497">
        <f t="shared" si="130"/>
        <v>1.3630304255233846E-2</v>
      </c>
      <c r="AW132" s="497">
        <f t="shared" si="130"/>
        <v>1.8315202467113691E-2</v>
      </c>
      <c r="AX132" s="497">
        <f t="shared" si="130"/>
        <v>7.0059480807092298E-3</v>
      </c>
      <c r="AY132" s="497">
        <f t="shared" si="130"/>
        <v>1.169169133017404E-2</v>
      </c>
      <c r="AZ132" s="497">
        <f t="shared" si="130"/>
        <v>8.9687358437314669E-3</v>
      </c>
      <c r="BA132" s="497">
        <f t="shared" si="130"/>
        <v>9.4416431248874506E-3</v>
      </c>
      <c r="BB132" s="497">
        <f t="shared" si="130"/>
        <v>8.6257086054138433E-3</v>
      </c>
      <c r="BC132" s="497">
        <f t="shared" si="131"/>
        <v>7.8604681326722402E-3</v>
      </c>
      <c r="BD132" s="497">
        <f t="shared" si="131"/>
        <v>0</v>
      </c>
      <c r="BE132" s="497">
        <f t="shared" si="131"/>
        <v>0</v>
      </c>
      <c r="BF132" s="497">
        <f t="shared" si="131"/>
        <v>0</v>
      </c>
      <c r="BG132" s="497">
        <f t="shared" si="131"/>
        <v>3.2753249136564078E-2</v>
      </c>
      <c r="BH132" s="497">
        <f t="shared" si="131"/>
        <v>1.3630304255233846E-2</v>
      </c>
      <c r="BI132" s="497">
        <f t="shared" si="131"/>
        <v>1.8315202467113691E-2</v>
      </c>
      <c r="BJ132" s="497">
        <f t="shared" si="131"/>
        <v>7.0059480807092298E-3</v>
      </c>
      <c r="BK132" s="497">
        <f t="shared" si="131"/>
        <v>1.169169133017404E-2</v>
      </c>
      <c r="BL132" s="497">
        <f t="shared" si="131"/>
        <v>8.9687358437314669E-3</v>
      </c>
      <c r="BM132" s="497">
        <f t="shared" si="131"/>
        <v>9.4416431248874506E-3</v>
      </c>
      <c r="BN132" s="497">
        <f t="shared" si="131"/>
        <v>8.6257086054138433E-3</v>
      </c>
      <c r="BO132" s="497">
        <f t="shared" si="131"/>
        <v>7.8604681326722402E-3</v>
      </c>
      <c r="BP132" s="497">
        <f t="shared" si="131"/>
        <v>0</v>
      </c>
      <c r="BQ132" s="497">
        <f t="shared" si="131"/>
        <v>0</v>
      </c>
      <c r="BR132" s="497">
        <f t="shared" si="131"/>
        <v>0</v>
      </c>
      <c r="BS132" s="497">
        <f t="shared" si="132"/>
        <v>3.2753249136564078E-2</v>
      </c>
      <c r="BT132" s="497">
        <f t="shared" si="132"/>
        <v>1.3630304255233846E-2</v>
      </c>
      <c r="BU132" s="497">
        <f t="shared" si="132"/>
        <v>1.8315202467113691E-2</v>
      </c>
      <c r="BV132" s="497">
        <f t="shared" si="132"/>
        <v>7.0059480807092298E-3</v>
      </c>
      <c r="BW132" s="497">
        <f t="shared" si="132"/>
        <v>1.169169133017404E-2</v>
      </c>
      <c r="BX132" s="497">
        <f t="shared" si="132"/>
        <v>8.9687358437314669E-3</v>
      </c>
      <c r="BY132" s="497">
        <f t="shared" si="132"/>
        <v>9.4416431248874506E-3</v>
      </c>
      <c r="BZ132" s="497">
        <f t="shared" si="132"/>
        <v>8.6257086054138433E-3</v>
      </c>
      <c r="CA132" s="497">
        <f t="shared" si="132"/>
        <v>7.8604681326722402E-3</v>
      </c>
      <c r="CB132" s="497">
        <f t="shared" si="132"/>
        <v>0</v>
      </c>
      <c r="CC132" s="497">
        <f t="shared" si="132"/>
        <v>0</v>
      </c>
      <c r="CD132" s="497">
        <f t="shared" si="132"/>
        <v>0</v>
      </c>
      <c r="CE132" s="497">
        <f t="shared" si="132"/>
        <v>3.2753249136564078E-2</v>
      </c>
      <c r="CF132" s="497">
        <f t="shared" si="132"/>
        <v>1.3630304255233846E-2</v>
      </c>
      <c r="CG132" s="497">
        <f t="shared" si="132"/>
        <v>1.8315202467113691E-2</v>
      </c>
      <c r="CH132" s="497">
        <f t="shared" si="132"/>
        <v>7.0059480807092298E-3</v>
      </c>
    </row>
    <row r="133" spans="1:86" s="110" customFormat="1" hidden="1" x14ac:dyDescent="0.25">
      <c r="A133" s="616"/>
      <c r="B133" s="89" t="s">
        <v>3</v>
      </c>
      <c r="C133" s="453">
        <v>8.5506796199090324E-3</v>
      </c>
      <c r="D133" s="453">
        <v>7.1929820675005586E-3</v>
      </c>
      <c r="E133" s="453">
        <v>7.1264205240276282E-3</v>
      </c>
      <c r="F133" s="453">
        <v>8.6466311344846336E-3</v>
      </c>
      <c r="G133" s="453">
        <v>1.9421759225798512E-2</v>
      </c>
      <c r="H133" s="453">
        <v>5.2375190799397835E-2</v>
      </c>
      <c r="I133" s="453">
        <v>3.7448558084642369E-2</v>
      </c>
      <c r="J133" s="453">
        <v>4.3687425575025043E-2</v>
      </c>
      <c r="K133" s="453">
        <v>5.0590911711988394E-2</v>
      </c>
      <c r="L133" s="453">
        <v>1.0533502705622855E-2</v>
      </c>
      <c r="M133" s="453">
        <v>1.3058292686961574E-2</v>
      </c>
      <c r="N133" s="453">
        <v>4.8921567556137703E-3</v>
      </c>
      <c r="O133" s="453">
        <f t="shared" si="133"/>
        <v>8.5506796199090324E-3</v>
      </c>
      <c r="P133" s="453">
        <f t="shared" si="126"/>
        <v>7.1929820675005586E-3</v>
      </c>
      <c r="Q133" s="453">
        <f t="shared" si="127"/>
        <v>7.1264205240276282E-3</v>
      </c>
      <c r="R133" s="453">
        <f t="shared" si="128"/>
        <v>8.6466311344846336E-3</v>
      </c>
      <c r="S133" s="453">
        <f t="shared" si="129"/>
        <v>1.9421759225798512E-2</v>
      </c>
      <c r="T133" s="497">
        <v>6.2159622987461596E-2</v>
      </c>
      <c r="U133" s="497">
        <v>4.1330498803564465E-2</v>
      </c>
      <c r="V133" s="497">
        <v>4.8532219500726816E-2</v>
      </c>
      <c r="W133" s="497">
        <v>5.5258716758991772E-2</v>
      </c>
      <c r="X133" s="497">
        <v>1.1287593823897714E-2</v>
      </c>
      <c r="Y133" s="497">
        <v>1.740411300496373E-2</v>
      </c>
      <c r="Z133" s="497">
        <v>7.00224672209597E-3</v>
      </c>
      <c r="AA133" s="497">
        <v>1.1691418957116756E-2</v>
      </c>
      <c r="AB133" s="497">
        <v>8.953927374748245E-3</v>
      </c>
      <c r="AC133" s="497">
        <v>9.1094809297212719E-3</v>
      </c>
      <c r="AD133" s="497">
        <v>6.4484006730079219E-3</v>
      </c>
      <c r="AE133" s="497">
        <v>1.6004613904843167E-2</v>
      </c>
      <c r="AF133" s="497">
        <v>6.2159622987461596E-2</v>
      </c>
      <c r="AG133" s="497">
        <v>4.1330498803564465E-2</v>
      </c>
      <c r="AH133" s="497">
        <v>4.8532219500726816E-2</v>
      </c>
      <c r="AI133" s="497">
        <v>5.5258716758991772E-2</v>
      </c>
      <c r="AJ133" s="497">
        <v>1.1287593823897714E-2</v>
      </c>
      <c r="AK133" s="497">
        <v>1.740411300496373E-2</v>
      </c>
      <c r="AL133" s="497">
        <v>7.00224672209597E-3</v>
      </c>
      <c r="AM133" s="497">
        <f t="shared" si="130"/>
        <v>1.1691418957116756E-2</v>
      </c>
      <c r="AN133" s="497">
        <f t="shared" si="130"/>
        <v>8.953927374748245E-3</v>
      </c>
      <c r="AO133" s="497">
        <f t="shared" si="130"/>
        <v>9.1094809297212719E-3</v>
      </c>
      <c r="AP133" s="497">
        <f t="shared" si="130"/>
        <v>6.4484006730079219E-3</v>
      </c>
      <c r="AQ133" s="497">
        <f t="shared" si="130"/>
        <v>1.6004613904843167E-2</v>
      </c>
      <c r="AR133" s="497">
        <f t="shared" si="130"/>
        <v>6.2159622987461596E-2</v>
      </c>
      <c r="AS133" s="497">
        <f t="shared" si="130"/>
        <v>4.1330498803564465E-2</v>
      </c>
      <c r="AT133" s="497">
        <f t="shared" si="130"/>
        <v>4.8532219500726816E-2</v>
      </c>
      <c r="AU133" s="497">
        <f t="shared" si="130"/>
        <v>5.5258716758991772E-2</v>
      </c>
      <c r="AV133" s="497">
        <f t="shared" si="130"/>
        <v>1.1287593823897714E-2</v>
      </c>
      <c r="AW133" s="497">
        <f t="shared" si="130"/>
        <v>1.740411300496373E-2</v>
      </c>
      <c r="AX133" s="497">
        <f t="shared" si="130"/>
        <v>7.00224672209597E-3</v>
      </c>
      <c r="AY133" s="497">
        <f t="shared" si="130"/>
        <v>1.1691418957116756E-2</v>
      </c>
      <c r="AZ133" s="497">
        <f t="shared" si="130"/>
        <v>8.953927374748245E-3</v>
      </c>
      <c r="BA133" s="497">
        <f t="shared" si="130"/>
        <v>9.1094809297212719E-3</v>
      </c>
      <c r="BB133" s="497">
        <f t="shared" si="130"/>
        <v>6.4484006730079219E-3</v>
      </c>
      <c r="BC133" s="497">
        <f t="shared" si="131"/>
        <v>1.6004613904843167E-2</v>
      </c>
      <c r="BD133" s="497">
        <f t="shared" si="131"/>
        <v>6.2159622987461596E-2</v>
      </c>
      <c r="BE133" s="497">
        <f t="shared" si="131"/>
        <v>4.1330498803564465E-2</v>
      </c>
      <c r="BF133" s="497">
        <f t="shared" si="131"/>
        <v>4.8532219500726816E-2</v>
      </c>
      <c r="BG133" s="497">
        <f t="shared" si="131"/>
        <v>5.5258716758991772E-2</v>
      </c>
      <c r="BH133" s="497">
        <f t="shared" si="131"/>
        <v>1.1287593823897714E-2</v>
      </c>
      <c r="BI133" s="497">
        <f t="shared" si="131"/>
        <v>1.740411300496373E-2</v>
      </c>
      <c r="BJ133" s="497">
        <f t="shared" si="131"/>
        <v>7.00224672209597E-3</v>
      </c>
      <c r="BK133" s="497">
        <f t="shared" si="131"/>
        <v>1.1691418957116756E-2</v>
      </c>
      <c r="BL133" s="497">
        <f t="shared" si="131"/>
        <v>8.953927374748245E-3</v>
      </c>
      <c r="BM133" s="497">
        <f t="shared" si="131"/>
        <v>9.1094809297212719E-3</v>
      </c>
      <c r="BN133" s="497">
        <f t="shared" si="131"/>
        <v>6.4484006730079219E-3</v>
      </c>
      <c r="BO133" s="497">
        <f t="shared" si="131"/>
        <v>1.6004613904843167E-2</v>
      </c>
      <c r="BP133" s="497">
        <f t="shared" si="131"/>
        <v>6.2159622987461596E-2</v>
      </c>
      <c r="BQ133" s="497">
        <f t="shared" si="131"/>
        <v>4.1330498803564465E-2</v>
      </c>
      <c r="BR133" s="497">
        <f t="shared" si="131"/>
        <v>4.8532219500726816E-2</v>
      </c>
      <c r="BS133" s="497">
        <f t="shared" si="132"/>
        <v>5.5258716758991772E-2</v>
      </c>
      <c r="BT133" s="497">
        <f t="shared" si="132"/>
        <v>1.1287593823897714E-2</v>
      </c>
      <c r="BU133" s="497">
        <f t="shared" si="132"/>
        <v>1.740411300496373E-2</v>
      </c>
      <c r="BV133" s="497">
        <f t="shared" si="132"/>
        <v>7.00224672209597E-3</v>
      </c>
      <c r="BW133" s="497">
        <f t="shared" si="132"/>
        <v>1.1691418957116756E-2</v>
      </c>
      <c r="BX133" s="497">
        <f t="shared" si="132"/>
        <v>8.953927374748245E-3</v>
      </c>
      <c r="BY133" s="497">
        <f t="shared" si="132"/>
        <v>9.1094809297212719E-3</v>
      </c>
      <c r="BZ133" s="497">
        <f t="shared" si="132"/>
        <v>6.4484006730079219E-3</v>
      </c>
      <c r="CA133" s="497">
        <f t="shared" si="132"/>
        <v>1.6004613904843167E-2</v>
      </c>
      <c r="CB133" s="497">
        <f t="shared" si="132"/>
        <v>6.2159622987461596E-2</v>
      </c>
      <c r="CC133" s="497">
        <f t="shared" si="132"/>
        <v>4.1330498803564465E-2</v>
      </c>
      <c r="CD133" s="497">
        <f t="shared" si="132"/>
        <v>4.8532219500726816E-2</v>
      </c>
      <c r="CE133" s="497">
        <f t="shared" si="132"/>
        <v>5.5258716758991772E-2</v>
      </c>
      <c r="CF133" s="497">
        <f t="shared" si="132"/>
        <v>1.1287593823897714E-2</v>
      </c>
      <c r="CG133" s="497">
        <f t="shared" si="132"/>
        <v>1.740411300496373E-2</v>
      </c>
      <c r="CH133" s="497">
        <f t="shared" si="132"/>
        <v>7.00224672209597E-3</v>
      </c>
    </row>
    <row r="134" spans="1:86" s="110" customFormat="1" hidden="1" x14ac:dyDescent="0.25">
      <c r="A134" s="616"/>
      <c r="B134" s="89" t="s">
        <v>4</v>
      </c>
      <c r="C134" s="453">
        <v>6.2086186456213593E-3</v>
      </c>
      <c r="D134" s="453">
        <v>5.0116014507226806E-3</v>
      </c>
      <c r="E134" s="453">
        <v>6.0244936849912405E-3</v>
      </c>
      <c r="F134" s="453">
        <v>1.0813858965914691E-2</v>
      </c>
      <c r="G134" s="453">
        <v>1.3733789268107564E-2</v>
      </c>
      <c r="H134" s="453">
        <v>3.3503337255954453E-2</v>
      </c>
      <c r="I134" s="453">
        <v>3.1784199478586746E-2</v>
      </c>
      <c r="J134" s="453">
        <v>3.0514230903407994E-2</v>
      </c>
      <c r="K134" s="453">
        <v>2.892517799306665E-2</v>
      </c>
      <c r="L134" s="453">
        <v>1.450859392958519E-2</v>
      </c>
      <c r="M134" s="453">
        <v>8.5484151905837972E-3</v>
      </c>
      <c r="N134" s="453">
        <v>5.9032350324111083E-3</v>
      </c>
      <c r="O134" s="453">
        <f t="shared" si="133"/>
        <v>6.2086186456213593E-3</v>
      </c>
      <c r="P134" s="453">
        <f t="shared" si="126"/>
        <v>5.0116014507226806E-3</v>
      </c>
      <c r="Q134" s="453">
        <f t="shared" si="127"/>
        <v>6.0244936849912405E-3</v>
      </c>
      <c r="R134" s="453">
        <f t="shared" si="128"/>
        <v>1.0813858965914691E-2</v>
      </c>
      <c r="S134" s="453">
        <f t="shared" si="129"/>
        <v>1.3733789268107564E-2</v>
      </c>
      <c r="T134" s="497">
        <v>3.9778980145759812E-2</v>
      </c>
      <c r="U134" s="497">
        <v>3.5156093160947977E-2</v>
      </c>
      <c r="V134" s="497">
        <v>3.4069555773735646E-2</v>
      </c>
      <c r="W134" s="497">
        <v>3.246365627927586E-2</v>
      </c>
      <c r="X134" s="497">
        <v>1.5625361551788265E-2</v>
      </c>
      <c r="Y134" s="497">
        <v>1.167112538152554E-2</v>
      </c>
      <c r="Z134" s="497">
        <v>8.569048629103385E-3</v>
      </c>
      <c r="AA134" s="497">
        <v>8.4067452108917244E-3</v>
      </c>
      <c r="AB134" s="497">
        <v>6.2503394983593457E-3</v>
      </c>
      <c r="AC134" s="497">
        <v>7.7230429340687592E-3</v>
      </c>
      <c r="AD134" s="497">
        <v>7.897802480069379E-3</v>
      </c>
      <c r="AE134" s="497">
        <v>1.1245316374801211E-2</v>
      </c>
      <c r="AF134" s="497">
        <v>3.9778980145759812E-2</v>
      </c>
      <c r="AG134" s="497">
        <v>3.5156093160947977E-2</v>
      </c>
      <c r="AH134" s="497">
        <v>3.4069555773735646E-2</v>
      </c>
      <c r="AI134" s="497">
        <v>3.246365627927586E-2</v>
      </c>
      <c r="AJ134" s="497">
        <v>1.5625361551788265E-2</v>
      </c>
      <c r="AK134" s="497">
        <v>1.167112538152554E-2</v>
      </c>
      <c r="AL134" s="497">
        <v>8.569048629103385E-3</v>
      </c>
      <c r="AM134" s="497">
        <f t="shared" si="130"/>
        <v>8.4067452108917244E-3</v>
      </c>
      <c r="AN134" s="497">
        <f t="shared" si="130"/>
        <v>6.2503394983593457E-3</v>
      </c>
      <c r="AO134" s="497">
        <f t="shared" si="130"/>
        <v>7.7230429340687592E-3</v>
      </c>
      <c r="AP134" s="497">
        <f t="shared" si="130"/>
        <v>7.897802480069379E-3</v>
      </c>
      <c r="AQ134" s="497">
        <f t="shared" si="130"/>
        <v>1.1245316374801211E-2</v>
      </c>
      <c r="AR134" s="497">
        <f t="shared" si="130"/>
        <v>3.9778980145759812E-2</v>
      </c>
      <c r="AS134" s="497">
        <f t="shared" si="130"/>
        <v>3.5156093160947977E-2</v>
      </c>
      <c r="AT134" s="497">
        <f t="shared" si="130"/>
        <v>3.4069555773735646E-2</v>
      </c>
      <c r="AU134" s="497">
        <f t="shared" si="130"/>
        <v>3.246365627927586E-2</v>
      </c>
      <c r="AV134" s="497">
        <f t="shared" si="130"/>
        <v>1.5625361551788265E-2</v>
      </c>
      <c r="AW134" s="497">
        <f t="shared" si="130"/>
        <v>1.167112538152554E-2</v>
      </c>
      <c r="AX134" s="497">
        <f t="shared" si="130"/>
        <v>8.569048629103385E-3</v>
      </c>
      <c r="AY134" s="497">
        <f t="shared" si="130"/>
        <v>8.4067452108917244E-3</v>
      </c>
      <c r="AZ134" s="497">
        <f t="shared" si="130"/>
        <v>6.2503394983593457E-3</v>
      </c>
      <c r="BA134" s="497">
        <f t="shared" si="130"/>
        <v>7.7230429340687592E-3</v>
      </c>
      <c r="BB134" s="497">
        <f t="shared" si="130"/>
        <v>7.897802480069379E-3</v>
      </c>
      <c r="BC134" s="497">
        <f t="shared" si="131"/>
        <v>1.1245316374801211E-2</v>
      </c>
      <c r="BD134" s="497">
        <f t="shared" si="131"/>
        <v>3.9778980145759812E-2</v>
      </c>
      <c r="BE134" s="497">
        <f t="shared" si="131"/>
        <v>3.5156093160947977E-2</v>
      </c>
      <c r="BF134" s="497">
        <f t="shared" si="131"/>
        <v>3.4069555773735646E-2</v>
      </c>
      <c r="BG134" s="497">
        <f t="shared" si="131"/>
        <v>3.246365627927586E-2</v>
      </c>
      <c r="BH134" s="497">
        <f t="shared" si="131"/>
        <v>1.5625361551788265E-2</v>
      </c>
      <c r="BI134" s="497">
        <f t="shared" si="131"/>
        <v>1.167112538152554E-2</v>
      </c>
      <c r="BJ134" s="497">
        <f t="shared" si="131"/>
        <v>8.569048629103385E-3</v>
      </c>
      <c r="BK134" s="497">
        <f t="shared" si="131"/>
        <v>8.4067452108917244E-3</v>
      </c>
      <c r="BL134" s="497">
        <f t="shared" si="131"/>
        <v>6.2503394983593457E-3</v>
      </c>
      <c r="BM134" s="497">
        <f t="shared" si="131"/>
        <v>7.7230429340687592E-3</v>
      </c>
      <c r="BN134" s="497">
        <f t="shared" si="131"/>
        <v>7.897802480069379E-3</v>
      </c>
      <c r="BO134" s="497">
        <f t="shared" si="131"/>
        <v>1.1245316374801211E-2</v>
      </c>
      <c r="BP134" s="497">
        <f t="shared" si="131"/>
        <v>3.9778980145759812E-2</v>
      </c>
      <c r="BQ134" s="497">
        <f t="shared" si="131"/>
        <v>3.5156093160947977E-2</v>
      </c>
      <c r="BR134" s="497">
        <f t="shared" si="131"/>
        <v>3.4069555773735646E-2</v>
      </c>
      <c r="BS134" s="497">
        <f t="shared" si="132"/>
        <v>3.246365627927586E-2</v>
      </c>
      <c r="BT134" s="497">
        <f t="shared" si="132"/>
        <v>1.5625361551788265E-2</v>
      </c>
      <c r="BU134" s="497">
        <f t="shared" si="132"/>
        <v>1.167112538152554E-2</v>
      </c>
      <c r="BV134" s="497">
        <f t="shared" si="132"/>
        <v>8.569048629103385E-3</v>
      </c>
      <c r="BW134" s="497">
        <f t="shared" si="132"/>
        <v>8.4067452108917244E-3</v>
      </c>
      <c r="BX134" s="497">
        <f t="shared" si="132"/>
        <v>6.2503394983593457E-3</v>
      </c>
      <c r="BY134" s="497">
        <f t="shared" si="132"/>
        <v>7.7230429340687592E-3</v>
      </c>
      <c r="BZ134" s="497">
        <f t="shared" si="132"/>
        <v>7.897802480069379E-3</v>
      </c>
      <c r="CA134" s="497">
        <f t="shared" si="132"/>
        <v>1.1245316374801211E-2</v>
      </c>
      <c r="CB134" s="497">
        <f t="shared" si="132"/>
        <v>3.9778980145759812E-2</v>
      </c>
      <c r="CC134" s="497">
        <f t="shared" si="132"/>
        <v>3.5156093160947977E-2</v>
      </c>
      <c r="CD134" s="497">
        <f t="shared" si="132"/>
        <v>3.4069555773735646E-2</v>
      </c>
      <c r="CE134" s="497">
        <f t="shared" si="132"/>
        <v>3.246365627927586E-2</v>
      </c>
      <c r="CF134" s="497">
        <f t="shared" si="132"/>
        <v>1.5625361551788265E-2</v>
      </c>
      <c r="CG134" s="497">
        <f t="shared" si="132"/>
        <v>1.167112538152554E-2</v>
      </c>
      <c r="CH134" s="497">
        <f t="shared" si="132"/>
        <v>8.569048629103385E-3</v>
      </c>
    </row>
    <row r="135" spans="1:86" s="110" customFormat="1" hidden="1" x14ac:dyDescent="0.25">
      <c r="A135" s="616"/>
      <c r="B135" s="89" t="s">
        <v>5</v>
      </c>
      <c r="C135" s="453">
        <v>5.1790164517634936E-3</v>
      </c>
      <c r="D135" s="453">
        <v>4.4535399038463826E-3</v>
      </c>
      <c r="E135" s="453">
        <v>5.3448739748747443E-3</v>
      </c>
      <c r="F135" s="453">
        <v>8.1888416498963629E-3</v>
      </c>
      <c r="G135" s="453">
        <v>1.1133502416075134E-2</v>
      </c>
      <c r="H135" s="453">
        <v>2.8135807134198595E-2</v>
      </c>
      <c r="I135" s="453">
        <v>2.7948231710505797E-2</v>
      </c>
      <c r="J135" s="453">
        <v>2.6917776928792127E-2</v>
      </c>
      <c r="K135" s="453">
        <v>2.6315188071380863E-2</v>
      </c>
      <c r="L135" s="453">
        <v>1.1381656741662681E-2</v>
      </c>
      <c r="M135" s="453">
        <v>7.4875486989532539E-3</v>
      </c>
      <c r="N135" s="453">
        <v>5.4381227501447017E-3</v>
      </c>
      <c r="O135" s="453">
        <f t="shared" si="133"/>
        <v>5.1790164517634936E-3</v>
      </c>
      <c r="P135" s="453">
        <f t="shared" si="126"/>
        <v>4.4535399038463826E-3</v>
      </c>
      <c r="Q135" s="453">
        <f t="shared" si="127"/>
        <v>5.3448739748747443E-3</v>
      </c>
      <c r="R135" s="453">
        <f t="shared" si="128"/>
        <v>8.1888416498963629E-3</v>
      </c>
      <c r="S135" s="453">
        <f t="shared" si="129"/>
        <v>1.1133502416075134E-2</v>
      </c>
      <c r="T135" s="497">
        <v>3.3486140463239021E-2</v>
      </c>
      <c r="U135" s="497">
        <v>3.0968542149009046E-2</v>
      </c>
      <c r="V135" s="497">
        <v>3.011154594312148E-2</v>
      </c>
      <c r="W135" s="497">
        <v>2.9576935602138154E-2</v>
      </c>
      <c r="X135" s="497">
        <v>1.2213911610370217E-2</v>
      </c>
      <c r="Y135" s="497">
        <v>1.0248789381928655E-2</v>
      </c>
      <c r="Z135" s="497">
        <v>7.848178755787933E-3</v>
      </c>
      <c r="AA135" s="497">
        <v>7.0152262259281471E-3</v>
      </c>
      <c r="AB135" s="497">
        <v>5.5572992397653126E-3</v>
      </c>
      <c r="AC135" s="497">
        <v>6.8669265296797443E-3</v>
      </c>
      <c r="AD135" s="497">
        <v>6.1410879149455169E-3</v>
      </c>
      <c r="AE135" s="497">
        <v>9.0967282868561067E-3</v>
      </c>
      <c r="AF135" s="497">
        <v>3.3486140463239021E-2</v>
      </c>
      <c r="AG135" s="497">
        <v>3.0968542149009046E-2</v>
      </c>
      <c r="AH135" s="497">
        <v>3.011154594312148E-2</v>
      </c>
      <c r="AI135" s="497">
        <v>2.9576935602138154E-2</v>
      </c>
      <c r="AJ135" s="497">
        <v>1.2213911610370217E-2</v>
      </c>
      <c r="AK135" s="497">
        <v>1.0248789381928655E-2</v>
      </c>
      <c r="AL135" s="497">
        <v>7.848178755787933E-3</v>
      </c>
      <c r="AM135" s="497">
        <f t="shared" si="130"/>
        <v>7.0152262259281471E-3</v>
      </c>
      <c r="AN135" s="497">
        <f t="shared" si="130"/>
        <v>5.5572992397653126E-3</v>
      </c>
      <c r="AO135" s="497">
        <f t="shared" si="130"/>
        <v>6.8669265296797443E-3</v>
      </c>
      <c r="AP135" s="497">
        <f t="shared" si="130"/>
        <v>6.1410879149455169E-3</v>
      </c>
      <c r="AQ135" s="497">
        <f t="shared" si="130"/>
        <v>9.0967282868561067E-3</v>
      </c>
      <c r="AR135" s="497">
        <f t="shared" si="130"/>
        <v>3.3486140463239021E-2</v>
      </c>
      <c r="AS135" s="497">
        <f t="shared" si="130"/>
        <v>3.0968542149009046E-2</v>
      </c>
      <c r="AT135" s="497">
        <f t="shared" si="130"/>
        <v>3.011154594312148E-2</v>
      </c>
      <c r="AU135" s="497">
        <f t="shared" si="130"/>
        <v>2.9576935602138154E-2</v>
      </c>
      <c r="AV135" s="497">
        <f t="shared" si="130"/>
        <v>1.2213911610370217E-2</v>
      </c>
      <c r="AW135" s="497">
        <f t="shared" si="130"/>
        <v>1.0248789381928655E-2</v>
      </c>
      <c r="AX135" s="497">
        <f t="shared" si="130"/>
        <v>7.848178755787933E-3</v>
      </c>
      <c r="AY135" s="497">
        <f t="shared" si="130"/>
        <v>7.0152262259281471E-3</v>
      </c>
      <c r="AZ135" s="497">
        <f t="shared" si="130"/>
        <v>5.5572992397653126E-3</v>
      </c>
      <c r="BA135" s="497">
        <f t="shared" si="130"/>
        <v>6.8669265296797443E-3</v>
      </c>
      <c r="BB135" s="497">
        <f t="shared" si="130"/>
        <v>6.1410879149455169E-3</v>
      </c>
      <c r="BC135" s="497">
        <f t="shared" si="131"/>
        <v>9.0967282868561067E-3</v>
      </c>
      <c r="BD135" s="497">
        <f t="shared" si="131"/>
        <v>3.3486140463239021E-2</v>
      </c>
      <c r="BE135" s="497">
        <f t="shared" si="131"/>
        <v>3.0968542149009046E-2</v>
      </c>
      <c r="BF135" s="497">
        <f t="shared" si="131"/>
        <v>3.011154594312148E-2</v>
      </c>
      <c r="BG135" s="497">
        <f t="shared" si="131"/>
        <v>2.9576935602138154E-2</v>
      </c>
      <c r="BH135" s="497">
        <f t="shared" si="131"/>
        <v>1.2213911610370217E-2</v>
      </c>
      <c r="BI135" s="497">
        <f t="shared" si="131"/>
        <v>1.0248789381928655E-2</v>
      </c>
      <c r="BJ135" s="497">
        <f t="shared" si="131"/>
        <v>7.848178755787933E-3</v>
      </c>
      <c r="BK135" s="497">
        <f t="shared" si="131"/>
        <v>7.0152262259281471E-3</v>
      </c>
      <c r="BL135" s="497">
        <f t="shared" si="131"/>
        <v>5.5572992397653126E-3</v>
      </c>
      <c r="BM135" s="497">
        <f t="shared" si="131"/>
        <v>6.8669265296797443E-3</v>
      </c>
      <c r="BN135" s="497">
        <f t="shared" si="131"/>
        <v>6.1410879149455169E-3</v>
      </c>
      <c r="BO135" s="497">
        <f t="shared" si="131"/>
        <v>9.0967282868561067E-3</v>
      </c>
      <c r="BP135" s="497">
        <f t="shared" si="131"/>
        <v>3.3486140463239021E-2</v>
      </c>
      <c r="BQ135" s="497">
        <f t="shared" si="131"/>
        <v>3.0968542149009046E-2</v>
      </c>
      <c r="BR135" s="497">
        <f t="shared" si="131"/>
        <v>3.011154594312148E-2</v>
      </c>
      <c r="BS135" s="497">
        <f t="shared" si="132"/>
        <v>2.9576935602138154E-2</v>
      </c>
      <c r="BT135" s="497">
        <f t="shared" si="132"/>
        <v>1.2213911610370217E-2</v>
      </c>
      <c r="BU135" s="497">
        <f t="shared" si="132"/>
        <v>1.0248789381928655E-2</v>
      </c>
      <c r="BV135" s="497">
        <f t="shared" si="132"/>
        <v>7.848178755787933E-3</v>
      </c>
      <c r="BW135" s="497">
        <f t="shared" si="132"/>
        <v>7.0152262259281471E-3</v>
      </c>
      <c r="BX135" s="497">
        <f t="shared" si="132"/>
        <v>5.5572992397653126E-3</v>
      </c>
      <c r="BY135" s="497">
        <f t="shared" si="132"/>
        <v>6.8669265296797443E-3</v>
      </c>
      <c r="BZ135" s="497">
        <f t="shared" si="132"/>
        <v>6.1410879149455169E-3</v>
      </c>
      <c r="CA135" s="497">
        <f t="shared" si="132"/>
        <v>9.0967282868561067E-3</v>
      </c>
      <c r="CB135" s="497">
        <f t="shared" si="132"/>
        <v>3.3486140463239021E-2</v>
      </c>
      <c r="CC135" s="497">
        <f t="shared" si="132"/>
        <v>3.0968542149009046E-2</v>
      </c>
      <c r="CD135" s="497">
        <f t="shared" si="132"/>
        <v>3.011154594312148E-2</v>
      </c>
      <c r="CE135" s="497">
        <f t="shared" si="132"/>
        <v>2.9576935602138154E-2</v>
      </c>
      <c r="CF135" s="497">
        <f t="shared" si="132"/>
        <v>1.2213911610370217E-2</v>
      </c>
      <c r="CG135" s="497">
        <f t="shared" si="132"/>
        <v>1.0248789381928655E-2</v>
      </c>
      <c r="CH135" s="497">
        <f t="shared" si="132"/>
        <v>7.848178755787933E-3</v>
      </c>
    </row>
    <row r="136" spans="1:86" s="110" customFormat="1" hidden="1" x14ac:dyDescent="0.25">
      <c r="A136" s="616"/>
      <c r="B136" s="89" t="s">
        <v>23</v>
      </c>
      <c r="C136" s="453">
        <v>5.1790164517634936E-3</v>
      </c>
      <c r="D136" s="453">
        <v>4.4535399038463826E-3</v>
      </c>
      <c r="E136" s="453">
        <v>5.3448739748747443E-3</v>
      </c>
      <c r="F136" s="453">
        <v>8.1888416498963629E-3</v>
      </c>
      <c r="G136" s="453">
        <v>1.1133502416075134E-2</v>
      </c>
      <c r="H136" s="453">
        <v>2.8135807134198595E-2</v>
      </c>
      <c r="I136" s="453">
        <v>2.7948231710505797E-2</v>
      </c>
      <c r="J136" s="453">
        <v>2.6917776928792127E-2</v>
      </c>
      <c r="K136" s="453">
        <v>2.6315188071380863E-2</v>
      </c>
      <c r="L136" s="453">
        <v>1.1381656741662681E-2</v>
      </c>
      <c r="M136" s="453">
        <v>7.4875486989532539E-3</v>
      </c>
      <c r="N136" s="453">
        <v>5.4381227501447017E-3</v>
      </c>
      <c r="O136" s="453">
        <f t="shared" si="133"/>
        <v>5.1790164517634936E-3</v>
      </c>
      <c r="P136" s="453">
        <f t="shared" si="126"/>
        <v>4.4535399038463826E-3</v>
      </c>
      <c r="Q136" s="453">
        <f t="shared" si="127"/>
        <v>5.3448739748747443E-3</v>
      </c>
      <c r="R136" s="453">
        <f t="shared" si="128"/>
        <v>8.1888416498963629E-3</v>
      </c>
      <c r="S136" s="453">
        <f t="shared" si="129"/>
        <v>1.1133502416075134E-2</v>
      </c>
      <c r="T136" s="497">
        <v>3.3486140463239021E-2</v>
      </c>
      <c r="U136" s="497">
        <v>3.0968542149009046E-2</v>
      </c>
      <c r="V136" s="497">
        <v>3.011154594312148E-2</v>
      </c>
      <c r="W136" s="497">
        <v>2.9576935602138154E-2</v>
      </c>
      <c r="X136" s="497">
        <v>1.2213911610370217E-2</v>
      </c>
      <c r="Y136" s="497">
        <v>1.0248789381928655E-2</v>
      </c>
      <c r="Z136" s="497">
        <v>7.848178755787933E-3</v>
      </c>
      <c r="AA136" s="497">
        <v>7.0152262259281471E-3</v>
      </c>
      <c r="AB136" s="497">
        <v>5.5572992397653126E-3</v>
      </c>
      <c r="AC136" s="497">
        <v>6.8669265296797443E-3</v>
      </c>
      <c r="AD136" s="497">
        <v>6.1410879149455169E-3</v>
      </c>
      <c r="AE136" s="497">
        <v>9.0967282868561067E-3</v>
      </c>
      <c r="AF136" s="497">
        <v>3.3486140463239021E-2</v>
      </c>
      <c r="AG136" s="497">
        <v>3.0968542149009046E-2</v>
      </c>
      <c r="AH136" s="497">
        <v>3.011154594312148E-2</v>
      </c>
      <c r="AI136" s="497">
        <v>2.9576935602138154E-2</v>
      </c>
      <c r="AJ136" s="497">
        <v>1.2213911610370217E-2</v>
      </c>
      <c r="AK136" s="497">
        <v>1.0248789381928655E-2</v>
      </c>
      <c r="AL136" s="497">
        <v>7.848178755787933E-3</v>
      </c>
      <c r="AM136" s="497">
        <f t="shared" si="130"/>
        <v>7.0152262259281471E-3</v>
      </c>
      <c r="AN136" s="497">
        <f t="shared" si="130"/>
        <v>5.5572992397653126E-3</v>
      </c>
      <c r="AO136" s="497">
        <f t="shared" si="130"/>
        <v>6.8669265296797443E-3</v>
      </c>
      <c r="AP136" s="497">
        <f t="shared" si="130"/>
        <v>6.1410879149455169E-3</v>
      </c>
      <c r="AQ136" s="497">
        <f t="shared" si="130"/>
        <v>9.0967282868561067E-3</v>
      </c>
      <c r="AR136" s="497">
        <f t="shared" si="130"/>
        <v>3.3486140463239021E-2</v>
      </c>
      <c r="AS136" s="497">
        <f t="shared" si="130"/>
        <v>3.0968542149009046E-2</v>
      </c>
      <c r="AT136" s="497">
        <f t="shared" si="130"/>
        <v>3.011154594312148E-2</v>
      </c>
      <c r="AU136" s="497">
        <f t="shared" si="130"/>
        <v>2.9576935602138154E-2</v>
      </c>
      <c r="AV136" s="497">
        <f t="shared" si="130"/>
        <v>1.2213911610370217E-2</v>
      </c>
      <c r="AW136" s="497">
        <f t="shared" si="130"/>
        <v>1.0248789381928655E-2</v>
      </c>
      <c r="AX136" s="497">
        <f t="shared" si="130"/>
        <v>7.848178755787933E-3</v>
      </c>
      <c r="AY136" s="497">
        <f t="shared" si="130"/>
        <v>7.0152262259281471E-3</v>
      </c>
      <c r="AZ136" s="497">
        <f t="shared" si="130"/>
        <v>5.5572992397653126E-3</v>
      </c>
      <c r="BA136" s="497">
        <f t="shared" si="130"/>
        <v>6.8669265296797443E-3</v>
      </c>
      <c r="BB136" s="497">
        <f t="shared" si="130"/>
        <v>6.1410879149455169E-3</v>
      </c>
      <c r="BC136" s="497">
        <f t="shared" si="131"/>
        <v>9.0967282868561067E-3</v>
      </c>
      <c r="BD136" s="497">
        <f t="shared" si="131"/>
        <v>3.3486140463239021E-2</v>
      </c>
      <c r="BE136" s="497">
        <f t="shared" si="131"/>
        <v>3.0968542149009046E-2</v>
      </c>
      <c r="BF136" s="497">
        <f t="shared" si="131"/>
        <v>3.011154594312148E-2</v>
      </c>
      <c r="BG136" s="497">
        <f t="shared" si="131"/>
        <v>2.9576935602138154E-2</v>
      </c>
      <c r="BH136" s="497">
        <f t="shared" si="131"/>
        <v>1.2213911610370217E-2</v>
      </c>
      <c r="BI136" s="497">
        <f t="shared" si="131"/>
        <v>1.0248789381928655E-2</v>
      </c>
      <c r="BJ136" s="497">
        <f t="shared" si="131"/>
        <v>7.848178755787933E-3</v>
      </c>
      <c r="BK136" s="497">
        <f t="shared" si="131"/>
        <v>7.0152262259281471E-3</v>
      </c>
      <c r="BL136" s="497">
        <f t="shared" si="131"/>
        <v>5.5572992397653126E-3</v>
      </c>
      <c r="BM136" s="497">
        <f t="shared" si="131"/>
        <v>6.8669265296797443E-3</v>
      </c>
      <c r="BN136" s="497">
        <f t="shared" si="131"/>
        <v>6.1410879149455169E-3</v>
      </c>
      <c r="BO136" s="497">
        <f t="shared" si="131"/>
        <v>9.0967282868561067E-3</v>
      </c>
      <c r="BP136" s="497">
        <f t="shared" si="131"/>
        <v>3.3486140463239021E-2</v>
      </c>
      <c r="BQ136" s="497">
        <f t="shared" si="131"/>
        <v>3.0968542149009046E-2</v>
      </c>
      <c r="BR136" s="497">
        <f t="shared" si="131"/>
        <v>3.011154594312148E-2</v>
      </c>
      <c r="BS136" s="497">
        <f t="shared" si="132"/>
        <v>2.9576935602138154E-2</v>
      </c>
      <c r="BT136" s="497">
        <f t="shared" si="132"/>
        <v>1.2213911610370217E-2</v>
      </c>
      <c r="BU136" s="497">
        <f t="shared" si="132"/>
        <v>1.0248789381928655E-2</v>
      </c>
      <c r="BV136" s="497">
        <f t="shared" si="132"/>
        <v>7.848178755787933E-3</v>
      </c>
      <c r="BW136" s="497">
        <f t="shared" si="132"/>
        <v>7.0152262259281471E-3</v>
      </c>
      <c r="BX136" s="497">
        <f t="shared" si="132"/>
        <v>5.5572992397653126E-3</v>
      </c>
      <c r="BY136" s="497">
        <f t="shared" si="132"/>
        <v>6.8669265296797443E-3</v>
      </c>
      <c r="BZ136" s="497">
        <f t="shared" si="132"/>
        <v>6.1410879149455169E-3</v>
      </c>
      <c r="CA136" s="497">
        <f t="shared" si="132"/>
        <v>9.0967282868561067E-3</v>
      </c>
      <c r="CB136" s="497">
        <f t="shared" si="132"/>
        <v>3.3486140463239021E-2</v>
      </c>
      <c r="CC136" s="497">
        <f t="shared" si="132"/>
        <v>3.0968542149009046E-2</v>
      </c>
      <c r="CD136" s="497">
        <f t="shared" si="132"/>
        <v>3.011154594312148E-2</v>
      </c>
      <c r="CE136" s="497">
        <f t="shared" si="132"/>
        <v>2.9576935602138154E-2</v>
      </c>
      <c r="CF136" s="497">
        <f t="shared" si="132"/>
        <v>1.2213911610370217E-2</v>
      </c>
      <c r="CG136" s="497">
        <f t="shared" si="132"/>
        <v>1.0248789381928655E-2</v>
      </c>
      <c r="CH136" s="497">
        <f t="shared" si="132"/>
        <v>7.848178755787933E-3</v>
      </c>
    </row>
    <row r="137" spans="1:86" s="110" customFormat="1" hidden="1" x14ac:dyDescent="0.25">
      <c r="A137" s="616"/>
      <c r="B137" s="89" t="s">
        <v>24</v>
      </c>
      <c r="C137" s="453">
        <v>5.1790164517634936E-3</v>
      </c>
      <c r="D137" s="453">
        <v>4.4535399038463826E-3</v>
      </c>
      <c r="E137" s="453">
        <v>5.3448739748747443E-3</v>
      </c>
      <c r="F137" s="453">
        <v>8.1888416498963629E-3</v>
      </c>
      <c r="G137" s="453">
        <v>1.1133502416075134E-2</v>
      </c>
      <c r="H137" s="453">
        <v>2.8135807134198595E-2</v>
      </c>
      <c r="I137" s="453">
        <v>2.7948231710505797E-2</v>
      </c>
      <c r="J137" s="453">
        <v>2.6917776928792127E-2</v>
      </c>
      <c r="K137" s="453">
        <v>2.6315188071380863E-2</v>
      </c>
      <c r="L137" s="453">
        <v>1.1381656741662681E-2</v>
      </c>
      <c r="M137" s="453">
        <v>7.4875486989532539E-3</v>
      </c>
      <c r="N137" s="453">
        <v>5.4381227501447017E-3</v>
      </c>
      <c r="O137" s="453">
        <f t="shared" si="133"/>
        <v>5.1790164517634936E-3</v>
      </c>
      <c r="P137" s="453">
        <f t="shared" si="126"/>
        <v>4.4535399038463826E-3</v>
      </c>
      <c r="Q137" s="453">
        <f t="shared" si="127"/>
        <v>5.3448739748747443E-3</v>
      </c>
      <c r="R137" s="453">
        <f t="shared" si="128"/>
        <v>8.1888416498963629E-3</v>
      </c>
      <c r="S137" s="453">
        <f t="shared" si="129"/>
        <v>1.1133502416075134E-2</v>
      </c>
      <c r="T137" s="497">
        <v>3.3486140463239021E-2</v>
      </c>
      <c r="U137" s="497">
        <v>3.0968542149009046E-2</v>
      </c>
      <c r="V137" s="497">
        <v>3.011154594312148E-2</v>
      </c>
      <c r="W137" s="497">
        <v>2.9576935602138154E-2</v>
      </c>
      <c r="X137" s="497">
        <v>1.2213911610370217E-2</v>
      </c>
      <c r="Y137" s="497">
        <v>1.0248789381928655E-2</v>
      </c>
      <c r="Z137" s="497">
        <v>7.848178755787933E-3</v>
      </c>
      <c r="AA137" s="497">
        <v>7.0152262259281471E-3</v>
      </c>
      <c r="AB137" s="497">
        <v>5.5572992397653126E-3</v>
      </c>
      <c r="AC137" s="497">
        <v>6.8669265296797443E-3</v>
      </c>
      <c r="AD137" s="497">
        <v>6.1410879149455169E-3</v>
      </c>
      <c r="AE137" s="497">
        <v>9.0967282868561067E-3</v>
      </c>
      <c r="AF137" s="497">
        <v>3.3486140463239021E-2</v>
      </c>
      <c r="AG137" s="497">
        <v>3.0968542149009046E-2</v>
      </c>
      <c r="AH137" s="497">
        <v>3.011154594312148E-2</v>
      </c>
      <c r="AI137" s="497">
        <v>2.9576935602138154E-2</v>
      </c>
      <c r="AJ137" s="497">
        <v>1.2213911610370217E-2</v>
      </c>
      <c r="AK137" s="497">
        <v>1.0248789381928655E-2</v>
      </c>
      <c r="AL137" s="497">
        <v>7.848178755787933E-3</v>
      </c>
      <c r="AM137" s="497">
        <f t="shared" si="130"/>
        <v>7.0152262259281471E-3</v>
      </c>
      <c r="AN137" s="497">
        <f t="shared" si="130"/>
        <v>5.5572992397653126E-3</v>
      </c>
      <c r="AO137" s="497">
        <f t="shared" si="130"/>
        <v>6.8669265296797443E-3</v>
      </c>
      <c r="AP137" s="497">
        <f t="shared" si="130"/>
        <v>6.1410879149455169E-3</v>
      </c>
      <c r="AQ137" s="497">
        <f t="shared" si="130"/>
        <v>9.0967282868561067E-3</v>
      </c>
      <c r="AR137" s="497">
        <f t="shared" si="130"/>
        <v>3.3486140463239021E-2</v>
      </c>
      <c r="AS137" s="497">
        <f t="shared" si="130"/>
        <v>3.0968542149009046E-2</v>
      </c>
      <c r="AT137" s="497">
        <f t="shared" si="130"/>
        <v>3.011154594312148E-2</v>
      </c>
      <c r="AU137" s="497">
        <f t="shared" si="130"/>
        <v>2.9576935602138154E-2</v>
      </c>
      <c r="AV137" s="497">
        <f t="shared" si="130"/>
        <v>1.2213911610370217E-2</v>
      </c>
      <c r="AW137" s="497">
        <f t="shared" si="130"/>
        <v>1.0248789381928655E-2</v>
      </c>
      <c r="AX137" s="497">
        <f t="shared" si="130"/>
        <v>7.848178755787933E-3</v>
      </c>
      <c r="AY137" s="497">
        <f t="shared" si="130"/>
        <v>7.0152262259281471E-3</v>
      </c>
      <c r="AZ137" s="497">
        <f t="shared" si="130"/>
        <v>5.5572992397653126E-3</v>
      </c>
      <c r="BA137" s="497">
        <f t="shared" si="130"/>
        <v>6.8669265296797443E-3</v>
      </c>
      <c r="BB137" s="497">
        <f t="shared" si="130"/>
        <v>6.1410879149455169E-3</v>
      </c>
      <c r="BC137" s="497">
        <f t="shared" si="131"/>
        <v>9.0967282868561067E-3</v>
      </c>
      <c r="BD137" s="497">
        <f t="shared" si="131"/>
        <v>3.3486140463239021E-2</v>
      </c>
      <c r="BE137" s="497">
        <f t="shared" si="131"/>
        <v>3.0968542149009046E-2</v>
      </c>
      <c r="BF137" s="497">
        <f t="shared" si="131"/>
        <v>3.011154594312148E-2</v>
      </c>
      <c r="BG137" s="497">
        <f t="shared" si="131"/>
        <v>2.9576935602138154E-2</v>
      </c>
      <c r="BH137" s="497">
        <f t="shared" si="131"/>
        <v>1.2213911610370217E-2</v>
      </c>
      <c r="BI137" s="497">
        <f t="shared" si="131"/>
        <v>1.0248789381928655E-2</v>
      </c>
      <c r="BJ137" s="497">
        <f t="shared" si="131"/>
        <v>7.848178755787933E-3</v>
      </c>
      <c r="BK137" s="497">
        <f t="shared" si="131"/>
        <v>7.0152262259281471E-3</v>
      </c>
      <c r="BL137" s="497">
        <f t="shared" si="131"/>
        <v>5.5572992397653126E-3</v>
      </c>
      <c r="BM137" s="497">
        <f t="shared" si="131"/>
        <v>6.8669265296797443E-3</v>
      </c>
      <c r="BN137" s="497">
        <f t="shared" si="131"/>
        <v>6.1410879149455169E-3</v>
      </c>
      <c r="BO137" s="497">
        <f t="shared" si="131"/>
        <v>9.0967282868561067E-3</v>
      </c>
      <c r="BP137" s="497">
        <f t="shared" si="131"/>
        <v>3.3486140463239021E-2</v>
      </c>
      <c r="BQ137" s="497">
        <f t="shared" si="131"/>
        <v>3.0968542149009046E-2</v>
      </c>
      <c r="BR137" s="497">
        <f t="shared" si="131"/>
        <v>3.011154594312148E-2</v>
      </c>
      <c r="BS137" s="497">
        <f t="shared" si="132"/>
        <v>2.9576935602138154E-2</v>
      </c>
      <c r="BT137" s="497">
        <f t="shared" si="132"/>
        <v>1.2213911610370217E-2</v>
      </c>
      <c r="BU137" s="497">
        <f t="shared" si="132"/>
        <v>1.0248789381928655E-2</v>
      </c>
      <c r="BV137" s="497">
        <f t="shared" si="132"/>
        <v>7.848178755787933E-3</v>
      </c>
      <c r="BW137" s="497">
        <f t="shared" si="132"/>
        <v>7.0152262259281471E-3</v>
      </c>
      <c r="BX137" s="497">
        <f t="shared" si="132"/>
        <v>5.5572992397653126E-3</v>
      </c>
      <c r="BY137" s="497">
        <f t="shared" si="132"/>
        <v>6.8669265296797443E-3</v>
      </c>
      <c r="BZ137" s="497">
        <f t="shared" si="132"/>
        <v>6.1410879149455169E-3</v>
      </c>
      <c r="CA137" s="497">
        <f t="shared" si="132"/>
        <v>9.0967282868561067E-3</v>
      </c>
      <c r="CB137" s="497">
        <f t="shared" si="132"/>
        <v>3.3486140463239021E-2</v>
      </c>
      <c r="CC137" s="497">
        <f t="shared" si="132"/>
        <v>3.0968542149009046E-2</v>
      </c>
      <c r="CD137" s="497">
        <f t="shared" si="132"/>
        <v>3.011154594312148E-2</v>
      </c>
      <c r="CE137" s="497">
        <f t="shared" si="132"/>
        <v>2.9576935602138154E-2</v>
      </c>
      <c r="CF137" s="497">
        <f t="shared" si="132"/>
        <v>1.2213911610370217E-2</v>
      </c>
      <c r="CG137" s="497">
        <f t="shared" si="132"/>
        <v>1.0248789381928655E-2</v>
      </c>
      <c r="CH137" s="497">
        <f t="shared" si="132"/>
        <v>7.848178755787933E-3</v>
      </c>
    </row>
    <row r="138" spans="1:86" s="110" customFormat="1" hidden="1" x14ac:dyDescent="0.25">
      <c r="A138" s="616"/>
      <c r="B138" s="89" t="s">
        <v>7</v>
      </c>
      <c r="C138" s="453">
        <v>4.1978074213364176E-3</v>
      </c>
      <c r="D138" s="453">
        <v>3.62685827880642E-3</v>
      </c>
      <c r="E138" s="453">
        <v>5.1252510067187427E-3</v>
      </c>
      <c r="F138" s="453">
        <v>7.8076242028307609E-3</v>
      </c>
      <c r="G138" s="453">
        <v>9.4170548515908146E-3</v>
      </c>
      <c r="H138" s="453">
        <v>2.5106437862780884E-2</v>
      </c>
      <c r="I138" s="453">
        <v>2.2178160710764786E-2</v>
      </c>
      <c r="J138" s="453">
        <v>2.2654006390072385E-2</v>
      </c>
      <c r="K138" s="453">
        <v>2.2492729129305875E-2</v>
      </c>
      <c r="L138" s="453">
        <v>9.6617064754732328E-3</v>
      </c>
      <c r="M138" s="453">
        <v>5.9962443841583193E-3</v>
      </c>
      <c r="N138" s="453">
        <v>4.6545486094408247E-3</v>
      </c>
      <c r="O138" s="453">
        <f t="shared" si="133"/>
        <v>4.1978074213364176E-3</v>
      </c>
      <c r="P138" s="453">
        <f t="shared" si="126"/>
        <v>3.62685827880642E-3</v>
      </c>
      <c r="Q138" s="453">
        <f t="shared" si="127"/>
        <v>5.1252510067187427E-3</v>
      </c>
      <c r="R138" s="453">
        <f t="shared" si="128"/>
        <v>7.8076242028307609E-3</v>
      </c>
      <c r="S138" s="453">
        <f t="shared" si="129"/>
        <v>9.4170548515908146E-3</v>
      </c>
      <c r="T138" s="497">
        <v>2.9927416346200712E-2</v>
      </c>
      <c r="U138" s="497">
        <v>2.4657282413016627E-2</v>
      </c>
      <c r="V138" s="497">
        <v>2.541014139386966E-2</v>
      </c>
      <c r="W138" s="497">
        <v>2.5342776035258262E-2</v>
      </c>
      <c r="X138" s="497">
        <v>1.0335085878417827E-2</v>
      </c>
      <c r="Y138" s="497">
        <v>8.212271792974268E-3</v>
      </c>
      <c r="Z138" s="497">
        <v>6.6342734115695749E-3</v>
      </c>
      <c r="AA138" s="497">
        <v>5.6876468976709525E-3</v>
      </c>
      <c r="AB138" s="497">
        <v>4.5291910749078361E-3</v>
      </c>
      <c r="AC138" s="497">
        <v>6.589911460179205E-3</v>
      </c>
      <c r="AD138" s="497">
        <v>5.8632166910670492E-3</v>
      </c>
      <c r="AE138" s="497">
        <v>7.718848125926916E-3</v>
      </c>
      <c r="AF138" s="497">
        <v>2.9927416346200712E-2</v>
      </c>
      <c r="AG138" s="497">
        <v>2.4657282413016627E-2</v>
      </c>
      <c r="AH138" s="497">
        <v>2.541014139386966E-2</v>
      </c>
      <c r="AI138" s="497">
        <v>2.5342776035258262E-2</v>
      </c>
      <c r="AJ138" s="497">
        <v>1.0335085878417827E-2</v>
      </c>
      <c r="AK138" s="497">
        <v>8.212271792974268E-3</v>
      </c>
      <c r="AL138" s="497">
        <v>6.6342734115695749E-3</v>
      </c>
      <c r="AM138" s="497">
        <f t="shared" si="130"/>
        <v>5.6876468976709525E-3</v>
      </c>
      <c r="AN138" s="497">
        <f t="shared" si="130"/>
        <v>4.5291910749078361E-3</v>
      </c>
      <c r="AO138" s="497">
        <f t="shared" si="130"/>
        <v>6.589911460179205E-3</v>
      </c>
      <c r="AP138" s="497">
        <f t="shared" si="130"/>
        <v>5.8632166910670492E-3</v>
      </c>
      <c r="AQ138" s="497">
        <f t="shared" si="130"/>
        <v>7.718848125926916E-3</v>
      </c>
      <c r="AR138" s="497">
        <f t="shared" si="130"/>
        <v>2.9927416346200712E-2</v>
      </c>
      <c r="AS138" s="497">
        <f t="shared" si="130"/>
        <v>2.4657282413016627E-2</v>
      </c>
      <c r="AT138" s="497">
        <f t="shared" si="130"/>
        <v>2.541014139386966E-2</v>
      </c>
      <c r="AU138" s="497">
        <f t="shared" si="130"/>
        <v>2.5342776035258262E-2</v>
      </c>
      <c r="AV138" s="497">
        <f t="shared" si="130"/>
        <v>1.0335085878417827E-2</v>
      </c>
      <c r="AW138" s="497">
        <f t="shared" si="130"/>
        <v>8.212271792974268E-3</v>
      </c>
      <c r="AX138" s="497">
        <f t="shared" si="130"/>
        <v>6.6342734115695749E-3</v>
      </c>
      <c r="AY138" s="497">
        <f t="shared" si="130"/>
        <v>5.6876468976709525E-3</v>
      </c>
      <c r="AZ138" s="497">
        <f t="shared" si="130"/>
        <v>4.5291910749078361E-3</v>
      </c>
      <c r="BA138" s="497">
        <f t="shared" si="130"/>
        <v>6.589911460179205E-3</v>
      </c>
      <c r="BB138" s="497">
        <f t="shared" si="130"/>
        <v>5.8632166910670492E-3</v>
      </c>
      <c r="BC138" s="497">
        <f t="shared" si="131"/>
        <v>7.718848125926916E-3</v>
      </c>
      <c r="BD138" s="497">
        <f t="shared" si="131"/>
        <v>2.9927416346200712E-2</v>
      </c>
      <c r="BE138" s="497">
        <f t="shared" si="131"/>
        <v>2.4657282413016627E-2</v>
      </c>
      <c r="BF138" s="497">
        <f t="shared" si="131"/>
        <v>2.541014139386966E-2</v>
      </c>
      <c r="BG138" s="497">
        <f t="shared" si="131"/>
        <v>2.5342776035258262E-2</v>
      </c>
      <c r="BH138" s="497">
        <f t="shared" si="131"/>
        <v>1.0335085878417827E-2</v>
      </c>
      <c r="BI138" s="497">
        <f t="shared" si="131"/>
        <v>8.212271792974268E-3</v>
      </c>
      <c r="BJ138" s="497">
        <f t="shared" si="131"/>
        <v>6.6342734115695749E-3</v>
      </c>
      <c r="BK138" s="497">
        <f t="shared" si="131"/>
        <v>5.6876468976709525E-3</v>
      </c>
      <c r="BL138" s="497">
        <f t="shared" si="131"/>
        <v>4.5291910749078361E-3</v>
      </c>
      <c r="BM138" s="497">
        <f t="shared" si="131"/>
        <v>6.589911460179205E-3</v>
      </c>
      <c r="BN138" s="497">
        <f t="shared" si="131"/>
        <v>5.8632166910670492E-3</v>
      </c>
      <c r="BO138" s="497">
        <f t="shared" si="131"/>
        <v>7.718848125926916E-3</v>
      </c>
      <c r="BP138" s="497">
        <f t="shared" si="131"/>
        <v>2.9927416346200712E-2</v>
      </c>
      <c r="BQ138" s="497">
        <f t="shared" si="131"/>
        <v>2.4657282413016627E-2</v>
      </c>
      <c r="BR138" s="497">
        <f t="shared" si="131"/>
        <v>2.541014139386966E-2</v>
      </c>
      <c r="BS138" s="497">
        <f t="shared" si="132"/>
        <v>2.5342776035258262E-2</v>
      </c>
      <c r="BT138" s="497">
        <f t="shared" si="132"/>
        <v>1.0335085878417827E-2</v>
      </c>
      <c r="BU138" s="497">
        <f t="shared" si="132"/>
        <v>8.212271792974268E-3</v>
      </c>
      <c r="BV138" s="497">
        <f t="shared" si="132"/>
        <v>6.6342734115695749E-3</v>
      </c>
      <c r="BW138" s="497">
        <f t="shared" si="132"/>
        <v>5.6876468976709525E-3</v>
      </c>
      <c r="BX138" s="497">
        <f t="shared" si="132"/>
        <v>4.5291910749078361E-3</v>
      </c>
      <c r="BY138" s="497">
        <f t="shared" si="132"/>
        <v>6.589911460179205E-3</v>
      </c>
      <c r="BZ138" s="497">
        <f t="shared" si="132"/>
        <v>5.8632166910670492E-3</v>
      </c>
      <c r="CA138" s="497">
        <f t="shared" si="132"/>
        <v>7.718848125926916E-3</v>
      </c>
      <c r="CB138" s="497">
        <f t="shared" si="132"/>
        <v>2.9927416346200712E-2</v>
      </c>
      <c r="CC138" s="497">
        <f t="shared" si="132"/>
        <v>2.4657282413016627E-2</v>
      </c>
      <c r="CD138" s="497">
        <f t="shared" si="132"/>
        <v>2.541014139386966E-2</v>
      </c>
      <c r="CE138" s="497">
        <f t="shared" si="132"/>
        <v>2.5342776035258262E-2</v>
      </c>
      <c r="CF138" s="497">
        <f t="shared" si="132"/>
        <v>1.0335085878417827E-2</v>
      </c>
      <c r="CG138" s="497">
        <f t="shared" si="132"/>
        <v>8.212271792974268E-3</v>
      </c>
      <c r="CH138" s="497">
        <f t="shared" si="132"/>
        <v>6.6342734115695749E-3</v>
      </c>
    </row>
    <row r="139" spans="1:86" s="110" customFormat="1" ht="15.75" hidden="1" thickBot="1" x14ac:dyDescent="0.3">
      <c r="A139" s="617"/>
      <c r="B139" s="91" t="s">
        <v>8</v>
      </c>
      <c r="C139" s="453">
        <v>4.168806268891689E-3</v>
      </c>
      <c r="D139" s="453">
        <v>3.611890919914768E-3</v>
      </c>
      <c r="E139" s="453">
        <v>6.4434617570463962E-3</v>
      </c>
      <c r="F139" s="453">
        <v>1.0823851108647706E-2</v>
      </c>
      <c r="G139" s="453">
        <v>1.2935437273730881E-2</v>
      </c>
      <c r="H139" s="453">
        <v>3.7334238208820841E-2</v>
      </c>
      <c r="I139" s="453">
        <v>2.5251205639474424E-2</v>
      </c>
      <c r="J139" s="453">
        <v>2.9647617073440619E-2</v>
      </c>
      <c r="K139" s="453">
        <v>3.0755851233122439E-2</v>
      </c>
      <c r="L139" s="453">
        <v>1.395855439730578E-2</v>
      </c>
      <c r="M139" s="453">
        <v>6.7656709561020297E-3</v>
      </c>
      <c r="N139" s="453">
        <v>6.258282501029523E-3</v>
      </c>
      <c r="O139" s="453">
        <f t="shared" si="133"/>
        <v>4.168806268891689E-3</v>
      </c>
      <c r="P139" s="453">
        <f t="shared" si="126"/>
        <v>3.611890919914768E-3</v>
      </c>
      <c r="Q139" s="453">
        <f t="shared" si="127"/>
        <v>6.4434617570463962E-3</v>
      </c>
      <c r="R139" s="453">
        <f t="shared" si="128"/>
        <v>1.0823851108647706E-2</v>
      </c>
      <c r="S139" s="453">
        <f t="shared" si="129"/>
        <v>1.2935437273730881E-2</v>
      </c>
      <c r="T139" s="497">
        <v>4.4343058985128504E-2</v>
      </c>
      <c r="U139" s="497">
        <v>2.802099007147112E-2</v>
      </c>
      <c r="V139" s="497">
        <v>3.3116505271596451E-2</v>
      </c>
      <c r="W139" s="497">
        <v>3.441575391325849E-2</v>
      </c>
      <c r="X139" s="497">
        <v>1.5025642544652506E-2</v>
      </c>
      <c r="Y139" s="497">
        <v>9.263358114736794E-3</v>
      </c>
      <c r="Z139" s="497">
        <v>9.1192423255573064E-3</v>
      </c>
      <c r="AA139" s="497">
        <v>5.6483710112187734E-3</v>
      </c>
      <c r="AB139" s="497">
        <v>4.5106023195114605E-3</v>
      </c>
      <c r="AC139" s="497">
        <v>8.250571617368507E-3</v>
      </c>
      <c r="AD139" s="497">
        <v>7.9046502305361518E-3</v>
      </c>
      <c r="AE139" s="497">
        <v>1.0577375024684857E-2</v>
      </c>
      <c r="AF139" s="497">
        <v>4.4343058985128504E-2</v>
      </c>
      <c r="AG139" s="497">
        <v>2.802099007147112E-2</v>
      </c>
      <c r="AH139" s="497">
        <v>3.3116505271596451E-2</v>
      </c>
      <c r="AI139" s="497">
        <v>3.441575391325849E-2</v>
      </c>
      <c r="AJ139" s="497">
        <v>1.5025642544652506E-2</v>
      </c>
      <c r="AK139" s="497">
        <v>9.263358114736794E-3</v>
      </c>
      <c r="AL139" s="497">
        <v>9.1192423255573064E-3</v>
      </c>
      <c r="AM139" s="497">
        <f t="shared" si="130"/>
        <v>5.6483710112187734E-3</v>
      </c>
      <c r="AN139" s="497">
        <f t="shared" si="130"/>
        <v>4.5106023195114605E-3</v>
      </c>
      <c r="AO139" s="497">
        <f t="shared" si="130"/>
        <v>8.250571617368507E-3</v>
      </c>
      <c r="AP139" s="497">
        <f t="shared" si="130"/>
        <v>7.9046502305361518E-3</v>
      </c>
      <c r="AQ139" s="497">
        <f t="shared" si="130"/>
        <v>1.0577375024684857E-2</v>
      </c>
      <c r="AR139" s="497">
        <f t="shared" si="130"/>
        <v>4.4343058985128504E-2</v>
      </c>
      <c r="AS139" s="497">
        <f t="shared" si="130"/>
        <v>2.802099007147112E-2</v>
      </c>
      <c r="AT139" s="497">
        <f t="shared" si="130"/>
        <v>3.3116505271596451E-2</v>
      </c>
      <c r="AU139" s="497">
        <f t="shared" si="130"/>
        <v>3.441575391325849E-2</v>
      </c>
      <c r="AV139" s="497">
        <f t="shared" si="130"/>
        <v>1.5025642544652506E-2</v>
      </c>
      <c r="AW139" s="497">
        <f t="shared" si="130"/>
        <v>9.263358114736794E-3</v>
      </c>
      <c r="AX139" s="497">
        <f t="shared" si="130"/>
        <v>9.1192423255573064E-3</v>
      </c>
      <c r="AY139" s="497">
        <f t="shared" si="130"/>
        <v>5.6483710112187734E-3</v>
      </c>
      <c r="AZ139" s="497">
        <f t="shared" si="130"/>
        <v>4.5106023195114605E-3</v>
      </c>
      <c r="BA139" s="497">
        <f t="shared" si="130"/>
        <v>8.250571617368507E-3</v>
      </c>
      <c r="BB139" s="497">
        <f t="shared" si="130"/>
        <v>7.9046502305361518E-3</v>
      </c>
      <c r="BC139" s="497">
        <f t="shared" si="131"/>
        <v>1.0577375024684857E-2</v>
      </c>
      <c r="BD139" s="497">
        <f t="shared" si="131"/>
        <v>4.4343058985128504E-2</v>
      </c>
      <c r="BE139" s="497">
        <f t="shared" si="131"/>
        <v>2.802099007147112E-2</v>
      </c>
      <c r="BF139" s="497">
        <f t="shared" si="131"/>
        <v>3.3116505271596451E-2</v>
      </c>
      <c r="BG139" s="497">
        <f t="shared" si="131"/>
        <v>3.441575391325849E-2</v>
      </c>
      <c r="BH139" s="497">
        <f t="shared" si="131"/>
        <v>1.5025642544652506E-2</v>
      </c>
      <c r="BI139" s="497">
        <f t="shared" si="131"/>
        <v>9.263358114736794E-3</v>
      </c>
      <c r="BJ139" s="497">
        <f t="shared" si="131"/>
        <v>9.1192423255573064E-3</v>
      </c>
      <c r="BK139" s="497">
        <f t="shared" si="131"/>
        <v>5.6483710112187734E-3</v>
      </c>
      <c r="BL139" s="497">
        <f t="shared" si="131"/>
        <v>4.5106023195114605E-3</v>
      </c>
      <c r="BM139" s="497">
        <f t="shared" si="131"/>
        <v>8.250571617368507E-3</v>
      </c>
      <c r="BN139" s="497">
        <f t="shared" si="131"/>
        <v>7.9046502305361518E-3</v>
      </c>
      <c r="BO139" s="497">
        <f t="shared" si="131"/>
        <v>1.0577375024684857E-2</v>
      </c>
      <c r="BP139" s="497">
        <f t="shared" si="131"/>
        <v>4.4343058985128504E-2</v>
      </c>
      <c r="BQ139" s="497">
        <f t="shared" si="131"/>
        <v>2.802099007147112E-2</v>
      </c>
      <c r="BR139" s="497">
        <f t="shared" si="131"/>
        <v>3.3116505271596451E-2</v>
      </c>
      <c r="BS139" s="497">
        <f t="shared" si="132"/>
        <v>3.441575391325849E-2</v>
      </c>
      <c r="BT139" s="497">
        <f t="shared" si="132"/>
        <v>1.5025642544652506E-2</v>
      </c>
      <c r="BU139" s="497">
        <f t="shared" si="132"/>
        <v>9.263358114736794E-3</v>
      </c>
      <c r="BV139" s="497">
        <f t="shared" si="132"/>
        <v>9.1192423255573064E-3</v>
      </c>
      <c r="BW139" s="497">
        <f t="shared" si="132"/>
        <v>5.6483710112187734E-3</v>
      </c>
      <c r="BX139" s="497">
        <f t="shared" si="132"/>
        <v>4.5106023195114605E-3</v>
      </c>
      <c r="BY139" s="497">
        <f t="shared" si="132"/>
        <v>8.250571617368507E-3</v>
      </c>
      <c r="BZ139" s="497">
        <f t="shared" si="132"/>
        <v>7.9046502305361518E-3</v>
      </c>
      <c r="CA139" s="497">
        <f t="shared" si="132"/>
        <v>1.0577375024684857E-2</v>
      </c>
      <c r="CB139" s="497">
        <f t="shared" si="132"/>
        <v>4.4343058985128504E-2</v>
      </c>
      <c r="CC139" s="497">
        <f t="shared" si="132"/>
        <v>2.802099007147112E-2</v>
      </c>
      <c r="CD139" s="497">
        <f t="shared" si="132"/>
        <v>3.3116505271596451E-2</v>
      </c>
      <c r="CE139" s="497">
        <f t="shared" si="132"/>
        <v>3.441575391325849E-2</v>
      </c>
      <c r="CF139" s="497">
        <f t="shared" si="132"/>
        <v>1.5025642544652506E-2</v>
      </c>
      <c r="CG139" s="497">
        <f t="shared" si="132"/>
        <v>9.263358114736794E-3</v>
      </c>
      <c r="CH139" s="497">
        <f t="shared" si="132"/>
        <v>9.1192423255573064E-3</v>
      </c>
    </row>
    <row r="140" spans="1:86" s="110" customFormat="1" hidden="1" x14ac:dyDescent="0.25"/>
    <row r="141" spans="1:86" s="110" customFormat="1" ht="15.75" hidden="1" thickBot="1" x14ac:dyDescent="0.3">
      <c r="A141" s="110" t="s">
        <v>179</v>
      </c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86" s="110" customFormat="1" ht="16.5" hidden="1" thickBot="1" x14ac:dyDescent="0.3">
      <c r="A142" s="605" t="s">
        <v>127</v>
      </c>
      <c r="B142" s="271" t="s">
        <v>144</v>
      </c>
      <c r="C142" s="162">
        <f>C$4</f>
        <v>45292</v>
      </c>
      <c r="D142" s="162">
        <f t="shared" ref="D142:BO142" si="134">D$4</f>
        <v>45323</v>
      </c>
      <c r="E142" s="162">
        <f t="shared" si="134"/>
        <v>45352</v>
      </c>
      <c r="F142" s="162">
        <f t="shared" si="134"/>
        <v>45383</v>
      </c>
      <c r="G142" s="162">
        <f t="shared" si="134"/>
        <v>45413</v>
      </c>
      <c r="H142" s="162">
        <f t="shared" si="134"/>
        <v>45444</v>
      </c>
      <c r="I142" s="162">
        <f t="shared" si="134"/>
        <v>45474</v>
      </c>
      <c r="J142" s="162">
        <f t="shared" si="134"/>
        <v>45505</v>
      </c>
      <c r="K142" s="162">
        <f t="shared" si="134"/>
        <v>45536</v>
      </c>
      <c r="L142" s="162">
        <f t="shared" si="134"/>
        <v>45566</v>
      </c>
      <c r="M142" s="162">
        <f t="shared" si="134"/>
        <v>45597</v>
      </c>
      <c r="N142" s="162">
        <f t="shared" si="134"/>
        <v>45627</v>
      </c>
      <c r="O142" s="162">
        <f t="shared" si="134"/>
        <v>45658</v>
      </c>
      <c r="P142" s="162">
        <f t="shared" si="134"/>
        <v>45689</v>
      </c>
      <c r="Q142" s="162">
        <f t="shared" si="134"/>
        <v>45717</v>
      </c>
      <c r="R142" s="162">
        <f t="shared" si="134"/>
        <v>45748</v>
      </c>
      <c r="S142" s="162">
        <f t="shared" si="134"/>
        <v>45778</v>
      </c>
      <c r="T142" s="162">
        <f t="shared" si="134"/>
        <v>45809</v>
      </c>
      <c r="U142" s="162">
        <f t="shared" si="134"/>
        <v>45839</v>
      </c>
      <c r="V142" s="162">
        <f t="shared" si="134"/>
        <v>45870</v>
      </c>
      <c r="W142" s="162">
        <f t="shared" si="134"/>
        <v>45901</v>
      </c>
      <c r="X142" s="162">
        <f t="shared" si="134"/>
        <v>45931</v>
      </c>
      <c r="Y142" s="162">
        <f t="shared" si="134"/>
        <v>45962</v>
      </c>
      <c r="Z142" s="162">
        <f t="shared" si="134"/>
        <v>45992</v>
      </c>
      <c r="AA142" s="162">
        <f t="shared" si="134"/>
        <v>46023</v>
      </c>
      <c r="AB142" s="162">
        <f t="shared" si="134"/>
        <v>46054</v>
      </c>
      <c r="AC142" s="162">
        <f t="shared" si="134"/>
        <v>46082</v>
      </c>
      <c r="AD142" s="162">
        <f t="shared" si="134"/>
        <v>46113</v>
      </c>
      <c r="AE142" s="162">
        <f t="shared" si="134"/>
        <v>46143</v>
      </c>
      <c r="AF142" s="162">
        <f t="shared" si="134"/>
        <v>46174</v>
      </c>
      <c r="AG142" s="162">
        <f t="shared" si="134"/>
        <v>46204</v>
      </c>
      <c r="AH142" s="162">
        <f t="shared" si="134"/>
        <v>46235</v>
      </c>
      <c r="AI142" s="162">
        <f t="shared" si="134"/>
        <v>46266</v>
      </c>
      <c r="AJ142" s="162">
        <f t="shared" si="134"/>
        <v>46296</v>
      </c>
      <c r="AK142" s="162">
        <f t="shared" si="134"/>
        <v>46327</v>
      </c>
      <c r="AL142" s="162">
        <f t="shared" si="134"/>
        <v>46357</v>
      </c>
      <c r="AM142" s="162">
        <f t="shared" si="134"/>
        <v>46388</v>
      </c>
      <c r="AN142" s="162">
        <f t="shared" si="134"/>
        <v>46419</v>
      </c>
      <c r="AO142" s="162">
        <f t="shared" si="134"/>
        <v>46447</v>
      </c>
      <c r="AP142" s="162">
        <f t="shared" si="134"/>
        <v>46478</v>
      </c>
      <c r="AQ142" s="162">
        <f t="shared" si="134"/>
        <v>46508</v>
      </c>
      <c r="AR142" s="162">
        <f t="shared" si="134"/>
        <v>46539</v>
      </c>
      <c r="AS142" s="162">
        <f t="shared" si="134"/>
        <v>46569</v>
      </c>
      <c r="AT142" s="162">
        <f t="shared" si="134"/>
        <v>46600</v>
      </c>
      <c r="AU142" s="162">
        <f t="shared" si="134"/>
        <v>46631</v>
      </c>
      <c r="AV142" s="162">
        <f t="shared" si="134"/>
        <v>46661</v>
      </c>
      <c r="AW142" s="162">
        <f t="shared" si="134"/>
        <v>46692</v>
      </c>
      <c r="AX142" s="162">
        <f t="shared" si="134"/>
        <v>46722</v>
      </c>
      <c r="AY142" s="162">
        <f t="shared" si="134"/>
        <v>46753</v>
      </c>
      <c r="AZ142" s="162">
        <f t="shared" si="134"/>
        <v>46784</v>
      </c>
      <c r="BA142" s="162">
        <f t="shared" si="134"/>
        <v>46813</v>
      </c>
      <c r="BB142" s="162">
        <f t="shared" si="134"/>
        <v>46844</v>
      </c>
      <c r="BC142" s="162">
        <f t="shared" si="134"/>
        <v>46874</v>
      </c>
      <c r="BD142" s="162">
        <f t="shared" si="134"/>
        <v>46905</v>
      </c>
      <c r="BE142" s="162">
        <f t="shared" si="134"/>
        <v>46935</v>
      </c>
      <c r="BF142" s="162">
        <f t="shared" si="134"/>
        <v>46966</v>
      </c>
      <c r="BG142" s="162">
        <f t="shared" si="134"/>
        <v>46997</v>
      </c>
      <c r="BH142" s="162">
        <f t="shared" si="134"/>
        <v>47027</v>
      </c>
      <c r="BI142" s="162">
        <f t="shared" si="134"/>
        <v>47058</v>
      </c>
      <c r="BJ142" s="162">
        <f t="shared" si="134"/>
        <v>47088</v>
      </c>
      <c r="BK142" s="162">
        <f t="shared" si="134"/>
        <v>47119</v>
      </c>
      <c r="BL142" s="162">
        <f t="shared" si="134"/>
        <v>47150</v>
      </c>
      <c r="BM142" s="162">
        <f t="shared" si="134"/>
        <v>47178</v>
      </c>
      <c r="BN142" s="162">
        <f t="shared" si="134"/>
        <v>47209</v>
      </c>
      <c r="BO142" s="162">
        <f t="shared" si="134"/>
        <v>47239</v>
      </c>
      <c r="BP142" s="162">
        <f t="shared" ref="BP142:CH142" si="135">BP$4</f>
        <v>47270</v>
      </c>
      <c r="BQ142" s="162">
        <f t="shared" si="135"/>
        <v>47300</v>
      </c>
      <c r="BR142" s="162">
        <f t="shared" si="135"/>
        <v>47331</v>
      </c>
      <c r="BS142" s="162">
        <f t="shared" si="135"/>
        <v>47362</v>
      </c>
      <c r="BT142" s="162">
        <f t="shared" si="135"/>
        <v>47392</v>
      </c>
      <c r="BU142" s="162">
        <f t="shared" si="135"/>
        <v>47423</v>
      </c>
      <c r="BV142" s="162">
        <f t="shared" si="135"/>
        <v>47453</v>
      </c>
      <c r="BW142" s="162">
        <f t="shared" si="135"/>
        <v>47484</v>
      </c>
      <c r="BX142" s="162">
        <f t="shared" si="135"/>
        <v>47515</v>
      </c>
      <c r="BY142" s="162">
        <f t="shared" si="135"/>
        <v>47543</v>
      </c>
      <c r="BZ142" s="162">
        <f t="shared" si="135"/>
        <v>47574</v>
      </c>
      <c r="CA142" s="162">
        <f t="shared" si="135"/>
        <v>47604</v>
      </c>
      <c r="CB142" s="162">
        <f t="shared" si="135"/>
        <v>47635</v>
      </c>
      <c r="CC142" s="162">
        <f t="shared" si="135"/>
        <v>47665</v>
      </c>
      <c r="CD142" s="162">
        <f t="shared" si="135"/>
        <v>47696</v>
      </c>
      <c r="CE142" s="162">
        <f t="shared" si="135"/>
        <v>47727</v>
      </c>
      <c r="CF142" s="162">
        <f t="shared" si="135"/>
        <v>47757</v>
      </c>
      <c r="CG142" s="162">
        <f t="shared" si="135"/>
        <v>47788</v>
      </c>
      <c r="CH142" s="163">
        <f t="shared" si="135"/>
        <v>47818</v>
      </c>
    </row>
    <row r="143" spans="1:86" s="110" customFormat="1" hidden="1" x14ac:dyDescent="0.25">
      <c r="A143" s="606"/>
      <c r="B143" s="270" t="s">
        <v>20</v>
      </c>
      <c r="C143" s="454">
        <f>IF(C23=0,0,((C5*0.5)-C41)*C78*C110*C$2)</f>
        <v>0</v>
      </c>
      <c r="D143" s="454">
        <f>IF(D23=0,0,((D5*0.5)+C23-D41)*D78*D110*D$2)</f>
        <v>0</v>
      </c>
      <c r="E143" s="454">
        <f t="shared" ref="E143:BP144" si="136">IF(E23=0,0,((E5*0.5)+D23-E41)*E78*E110*E$2)</f>
        <v>0</v>
      </c>
      <c r="F143" s="454">
        <f t="shared" si="136"/>
        <v>0</v>
      </c>
      <c r="G143" s="454">
        <f t="shared" si="136"/>
        <v>0</v>
      </c>
      <c r="H143" s="454">
        <f t="shared" si="136"/>
        <v>0</v>
      </c>
      <c r="I143" s="454">
        <f t="shared" si="136"/>
        <v>0</v>
      </c>
      <c r="J143" s="454">
        <f t="shared" si="136"/>
        <v>0</v>
      </c>
      <c r="K143" s="454">
        <f t="shared" si="136"/>
        <v>0</v>
      </c>
      <c r="L143" s="454">
        <f t="shared" si="136"/>
        <v>0</v>
      </c>
      <c r="M143" s="454">
        <f t="shared" si="136"/>
        <v>0</v>
      </c>
      <c r="N143" s="454">
        <f t="shared" si="136"/>
        <v>0</v>
      </c>
      <c r="O143" s="454">
        <f t="shared" si="136"/>
        <v>0</v>
      </c>
      <c r="P143" s="454">
        <f t="shared" si="136"/>
        <v>0</v>
      </c>
      <c r="Q143" s="454">
        <f t="shared" si="136"/>
        <v>0</v>
      </c>
      <c r="R143" s="454">
        <f t="shared" si="136"/>
        <v>0</v>
      </c>
      <c r="S143" s="454">
        <f t="shared" si="136"/>
        <v>0</v>
      </c>
      <c r="T143" s="454">
        <f t="shared" si="136"/>
        <v>0</v>
      </c>
      <c r="U143" s="454">
        <f t="shared" si="136"/>
        <v>0</v>
      </c>
      <c r="V143" s="454">
        <f t="shared" si="136"/>
        <v>0</v>
      </c>
      <c r="W143" s="454">
        <f t="shared" si="136"/>
        <v>0</v>
      </c>
      <c r="X143" s="454">
        <f t="shared" si="136"/>
        <v>0</v>
      </c>
      <c r="Y143" s="454">
        <f t="shared" si="136"/>
        <v>0</v>
      </c>
      <c r="Z143" s="454">
        <f t="shared" si="136"/>
        <v>0</v>
      </c>
      <c r="AA143" s="454">
        <f t="shared" si="136"/>
        <v>0</v>
      </c>
      <c r="AB143" s="454">
        <f t="shared" si="136"/>
        <v>0</v>
      </c>
      <c r="AC143" s="454">
        <f t="shared" si="136"/>
        <v>0</v>
      </c>
      <c r="AD143" s="454">
        <f t="shared" si="136"/>
        <v>0</v>
      </c>
      <c r="AE143" s="454">
        <f t="shared" si="136"/>
        <v>0</v>
      </c>
      <c r="AF143" s="454">
        <f t="shared" si="136"/>
        <v>0</v>
      </c>
      <c r="AG143" s="454">
        <f t="shared" si="136"/>
        <v>0</v>
      </c>
      <c r="AH143" s="454">
        <f t="shared" si="136"/>
        <v>0</v>
      </c>
      <c r="AI143" s="454">
        <f t="shared" si="136"/>
        <v>0</v>
      </c>
      <c r="AJ143" s="454">
        <f t="shared" si="136"/>
        <v>0</v>
      </c>
      <c r="AK143" s="454">
        <f t="shared" si="136"/>
        <v>0</v>
      </c>
      <c r="AL143" s="454">
        <f t="shared" si="136"/>
        <v>0</v>
      </c>
      <c r="AM143" s="454">
        <f t="shared" si="136"/>
        <v>0</v>
      </c>
      <c r="AN143" s="454">
        <f t="shared" si="136"/>
        <v>0</v>
      </c>
      <c r="AO143" s="454">
        <f t="shared" si="136"/>
        <v>0</v>
      </c>
      <c r="AP143" s="454">
        <f t="shared" si="136"/>
        <v>0</v>
      </c>
      <c r="AQ143" s="454">
        <f t="shared" si="136"/>
        <v>0</v>
      </c>
      <c r="AR143" s="454">
        <f t="shared" si="136"/>
        <v>0</v>
      </c>
      <c r="AS143" s="454">
        <f t="shared" si="136"/>
        <v>0</v>
      </c>
      <c r="AT143" s="454">
        <f t="shared" si="136"/>
        <v>0</v>
      </c>
      <c r="AU143" s="454">
        <f t="shared" si="136"/>
        <v>0</v>
      </c>
      <c r="AV143" s="454">
        <f t="shared" si="136"/>
        <v>0</v>
      </c>
      <c r="AW143" s="454">
        <f t="shared" si="136"/>
        <v>0</v>
      </c>
      <c r="AX143" s="454">
        <f t="shared" si="136"/>
        <v>0</v>
      </c>
      <c r="AY143" s="454">
        <f t="shared" si="136"/>
        <v>0</v>
      </c>
      <c r="AZ143" s="454">
        <f t="shared" si="136"/>
        <v>0</v>
      </c>
      <c r="BA143" s="454">
        <f t="shared" si="136"/>
        <v>0</v>
      </c>
      <c r="BB143" s="454">
        <f t="shared" si="136"/>
        <v>0</v>
      </c>
      <c r="BC143" s="454">
        <f t="shared" si="136"/>
        <v>0</v>
      </c>
      <c r="BD143" s="454">
        <f t="shared" si="136"/>
        <v>0</v>
      </c>
      <c r="BE143" s="454">
        <f t="shared" si="136"/>
        <v>0</v>
      </c>
      <c r="BF143" s="454">
        <f t="shared" si="136"/>
        <v>0</v>
      </c>
      <c r="BG143" s="454">
        <f t="shared" si="136"/>
        <v>0</v>
      </c>
      <c r="BH143" s="454">
        <f t="shared" si="136"/>
        <v>0</v>
      </c>
      <c r="BI143" s="454">
        <f t="shared" si="136"/>
        <v>0</v>
      </c>
      <c r="BJ143" s="454">
        <f t="shared" si="136"/>
        <v>0</v>
      </c>
      <c r="BK143" s="454">
        <f t="shared" si="136"/>
        <v>0</v>
      </c>
      <c r="BL143" s="454">
        <f t="shared" si="136"/>
        <v>0</v>
      </c>
      <c r="BM143" s="454">
        <f t="shared" si="136"/>
        <v>0</v>
      </c>
      <c r="BN143" s="454">
        <f t="shared" si="136"/>
        <v>0</v>
      </c>
      <c r="BO143" s="454">
        <f t="shared" si="136"/>
        <v>0</v>
      </c>
      <c r="BP143" s="454">
        <f t="shared" si="136"/>
        <v>0</v>
      </c>
      <c r="BQ143" s="454">
        <f t="shared" ref="BQ143:CH147" si="137">IF(BQ23=0,0,((BQ5*0.5)+BP23-BQ41)*BQ78*BQ110*BQ$2)</f>
        <v>0</v>
      </c>
      <c r="BR143" s="454">
        <f t="shared" si="137"/>
        <v>0</v>
      </c>
      <c r="BS143" s="454">
        <f t="shared" si="137"/>
        <v>0</v>
      </c>
      <c r="BT143" s="454">
        <f t="shared" si="137"/>
        <v>0</v>
      </c>
      <c r="BU143" s="454">
        <f t="shared" si="137"/>
        <v>0</v>
      </c>
      <c r="BV143" s="454">
        <f t="shared" si="137"/>
        <v>0</v>
      </c>
      <c r="BW143" s="454">
        <f t="shared" si="137"/>
        <v>0</v>
      </c>
      <c r="BX143" s="454">
        <f t="shared" si="137"/>
        <v>0</v>
      </c>
      <c r="BY143" s="454">
        <f t="shared" si="137"/>
        <v>0</v>
      </c>
      <c r="BZ143" s="454">
        <f t="shared" si="137"/>
        <v>0</v>
      </c>
      <c r="CA143" s="454">
        <f t="shared" si="137"/>
        <v>0</v>
      </c>
      <c r="CB143" s="454">
        <f t="shared" si="137"/>
        <v>0</v>
      </c>
      <c r="CC143" s="454">
        <f t="shared" si="137"/>
        <v>0</v>
      </c>
      <c r="CD143" s="454">
        <f t="shared" si="137"/>
        <v>0</v>
      </c>
      <c r="CE143" s="454">
        <f t="shared" si="137"/>
        <v>0</v>
      </c>
      <c r="CF143" s="454">
        <f t="shared" si="137"/>
        <v>0</v>
      </c>
      <c r="CG143" s="454">
        <f t="shared" si="137"/>
        <v>0</v>
      </c>
      <c r="CH143" s="455">
        <f t="shared" si="137"/>
        <v>0</v>
      </c>
    </row>
    <row r="144" spans="1:86" s="110" customFormat="1" hidden="1" x14ac:dyDescent="0.25">
      <c r="A144" s="606"/>
      <c r="B144" s="270" t="s">
        <v>0</v>
      </c>
      <c r="C144" s="454">
        <f t="shared" ref="C144:C155" si="138">IF(C24=0,0,((C6*0.5)-C42)*C79*C111*C$2)</f>
        <v>0</v>
      </c>
      <c r="D144" s="454">
        <f t="shared" ref="D144:S155" si="139">IF(D24=0,0,((D6*0.5)+C24-D42)*D79*D111*D$2)</f>
        <v>0</v>
      </c>
      <c r="E144" s="454">
        <f t="shared" si="139"/>
        <v>0</v>
      </c>
      <c r="F144" s="454">
        <f t="shared" si="139"/>
        <v>0</v>
      </c>
      <c r="G144" s="454">
        <f t="shared" si="139"/>
        <v>0</v>
      </c>
      <c r="H144" s="454">
        <f t="shared" si="139"/>
        <v>0</v>
      </c>
      <c r="I144" s="454">
        <f t="shared" si="139"/>
        <v>0</v>
      </c>
      <c r="J144" s="454">
        <f t="shared" si="139"/>
        <v>0</v>
      </c>
      <c r="K144" s="454">
        <f t="shared" si="139"/>
        <v>0</v>
      </c>
      <c r="L144" s="454">
        <f t="shared" si="139"/>
        <v>0</v>
      </c>
      <c r="M144" s="454">
        <f t="shared" si="139"/>
        <v>0</v>
      </c>
      <c r="N144" s="454">
        <f t="shared" si="139"/>
        <v>0</v>
      </c>
      <c r="O144" s="454">
        <f t="shared" si="139"/>
        <v>0</v>
      </c>
      <c r="P144" s="454">
        <f t="shared" si="139"/>
        <v>0</v>
      </c>
      <c r="Q144" s="454">
        <f t="shared" si="139"/>
        <v>0</v>
      </c>
      <c r="R144" s="454">
        <f t="shared" si="139"/>
        <v>0</v>
      </c>
      <c r="S144" s="454">
        <f t="shared" si="139"/>
        <v>0</v>
      </c>
      <c r="T144" s="454">
        <f t="shared" si="136"/>
        <v>0</v>
      </c>
      <c r="U144" s="454">
        <f t="shared" si="136"/>
        <v>0</v>
      </c>
      <c r="V144" s="454">
        <f t="shared" si="136"/>
        <v>0</v>
      </c>
      <c r="W144" s="454">
        <f t="shared" si="136"/>
        <v>0</v>
      </c>
      <c r="X144" s="454">
        <f t="shared" si="136"/>
        <v>0</v>
      </c>
      <c r="Y144" s="454">
        <f t="shared" si="136"/>
        <v>0</v>
      </c>
      <c r="Z144" s="454">
        <f t="shared" si="136"/>
        <v>0</v>
      </c>
      <c r="AA144" s="454">
        <f t="shared" si="136"/>
        <v>0</v>
      </c>
      <c r="AB144" s="454">
        <f t="shared" si="136"/>
        <v>0</v>
      </c>
      <c r="AC144" s="454">
        <f t="shared" si="136"/>
        <v>0</v>
      </c>
      <c r="AD144" s="454">
        <f t="shared" si="136"/>
        <v>0</v>
      </c>
      <c r="AE144" s="454">
        <f t="shared" si="136"/>
        <v>0</v>
      </c>
      <c r="AF144" s="454">
        <f t="shared" si="136"/>
        <v>0</v>
      </c>
      <c r="AG144" s="454">
        <f t="shared" si="136"/>
        <v>0</v>
      </c>
      <c r="AH144" s="454">
        <f t="shared" si="136"/>
        <v>0</v>
      </c>
      <c r="AI144" s="454">
        <f t="shared" si="136"/>
        <v>0</v>
      </c>
      <c r="AJ144" s="454">
        <f t="shared" si="136"/>
        <v>0</v>
      </c>
      <c r="AK144" s="454">
        <f t="shared" si="136"/>
        <v>0</v>
      </c>
      <c r="AL144" s="454">
        <f t="shared" si="136"/>
        <v>0</v>
      </c>
      <c r="AM144" s="454">
        <f t="shared" si="136"/>
        <v>0</v>
      </c>
      <c r="AN144" s="454">
        <f t="shared" si="136"/>
        <v>0</v>
      </c>
      <c r="AO144" s="454">
        <f t="shared" si="136"/>
        <v>0</v>
      </c>
      <c r="AP144" s="454">
        <f t="shared" si="136"/>
        <v>0</v>
      </c>
      <c r="AQ144" s="454">
        <f t="shared" si="136"/>
        <v>0</v>
      </c>
      <c r="AR144" s="454">
        <f t="shared" si="136"/>
        <v>0</v>
      </c>
      <c r="AS144" s="454">
        <f t="shared" si="136"/>
        <v>0</v>
      </c>
      <c r="AT144" s="454">
        <f t="shared" si="136"/>
        <v>0</v>
      </c>
      <c r="AU144" s="454">
        <f t="shared" si="136"/>
        <v>0</v>
      </c>
      <c r="AV144" s="454">
        <f t="shared" si="136"/>
        <v>0</v>
      </c>
      <c r="AW144" s="454">
        <f t="shared" si="136"/>
        <v>0</v>
      </c>
      <c r="AX144" s="454">
        <f t="shared" si="136"/>
        <v>0</v>
      </c>
      <c r="AY144" s="454">
        <f t="shared" si="136"/>
        <v>0</v>
      </c>
      <c r="AZ144" s="454">
        <f t="shared" si="136"/>
        <v>0</v>
      </c>
      <c r="BA144" s="454">
        <f t="shared" si="136"/>
        <v>0</v>
      </c>
      <c r="BB144" s="454">
        <f t="shared" si="136"/>
        <v>0</v>
      </c>
      <c r="BC144" s="454">
        <f t="shared" si="136"/>
        <v>0</v>
      </c>
      <c r="BD144" s="454">
        <f t="shared" si="136"/>
        <v>0</v>
      </c>
      <c r="BE144" s="454">
        <f t="shared" si="136"/>
        <v>0</v>
      </c>
      <c r="BF144" s="454">
        <f t="shared" si="136"/>
        <v>0</v>
      </c>
      <c r="BG144" s="454">
        <f t="shared" si="136"/>
        <v>0</v>
      </c>
      <c r="BH144" s="454">
        <f t="shared" si="136"/>
        <v>0</v>
      </c>
      <c r="BI144" s="454">
        <f t="shared" si="136"/>
        <v>0</v>
      </c>
      <c r="BJ144" s="454">
        <f t="shared" si="136"/>
        <v>0</v>
      </c>
      <c r="BK144" s="454">
        <f t="shared" si="136"/>
        <v>0</v>
      </c>
      <c r="BL144" s="454">
        <f t="shared" si="136"/>
        <v>0</v>
      </c>
      <c r="BM144" s="454">
        <f t="shared" si="136"/>
        <v>0</v>
      </c>
      <c r="BN144" s="454">
        <f t="shared" si="136"/>
        <v>0</v>
      </c>
      <c r="BO144" s="454">
        <f t="shared" si="136"/>
        <v>0</v>
      </c>
      <c r="BP144" s="454">
        <f t="shared" si="136"/>
        <v>0</v>
      </c>
      <c r="BQ144" s="454">
        <f t="shared" si="137"/>
        <v>0</v>
      </c>
      <c r="BR144" s="454">
        <f t="shared" si="137"/>
        <v>0</v>
      </c>
      <c r="BS144" s="454">
        <f t="shared" si="137"/>
        <v>0</v>
      </c>
      <c r="BT144" s="454">
        <f t="shared" si="137"/>
        <v>0</v>
      </c>
      <c r="BU144" s="454">
        <f t="shared" si="137"/>
        <v>0</v>
      </c>
      <c r="BV144" s="454">
        <f t="shared" si="137"/>
        <v>0</v>
      </c>
      <c r="BW144" s="454">
        <f t="shared" si="137"/>
        <v>0</v>
      </c>
      <c r="BX144" s="454">
        <f t="shared" si="137"/>
        <v>0</v>
      </c>
      <c r="BY144" s="454">
        <f t="shared" si="137"/>
        <v>0</v>
      </c>
      <c r="BZ144" s="454">
        <f t="shared" si="137"/>
        <v>0</v>
      </c>
      <c r="CA144" s="454">
        <f t="shared" si="137"/>
        <v>0</v>
      </c>
      <c r="CB144" s="454">
        <f t="shared" si="137"/>
        <v>0</v>
      </c>
      <c r="CC144" s="454">
        <f t="shared" si="137"/>
        <v>0</v>
      </c>
      <c r="CD144" s="454">
        <f t="shared" si="137"/>
        <v>0</v>
      </c>
      <c r="CE144" s="454">
        <f t="shared" si="137"/>
        <v>0</v>
      </c>
      <c r="CF144" s="454">
        <f t="shared" si="137"/>
        <v>0</v>
      </c>
      <c r="CG144" s="454">
        <f t="shared" si="137"/>
        <v>0</v>
      </c>
      <c r="CH144" s="455">
        <f t="shared" si="137"/>
        <v>0</v>
      </c>
    </row>
    <row r="145" spans="1:86" s="110" customFormat="1" hidden="1" x14ac:dyDescent="0.25">
      <c r="A145" s="606"/>
      <c r="B145" s="270" t="s">
        <v>21</v>
      </c>
      <c r="C145" s="454">
        <f t="shared" si="138"/>
        <v>0</v>
      </c>
      <c r="D145" s="454">
        <f t="shared" si="139"/>
        <v>0</v>
      </c>
      <c r="E145" s="454">
        <f t="shared" ref="E145:BP148" si="140">IF(E25=0,0,((E7*0.5)+D25-E43)*E80*E112*E$2)</f>
        <v>0</v>
      </c>
      <c r="F145" s="454">
        <f t="shared" si="140"/>
        <v>0</v>
      </c>
      <c r="G145" s="454">
        <f t="shared" si="140"/>
        <v>0</v>
      </c>
      <c r="H145" s="454">
        <f t="shared" si="140"/>
        <v>0</v>
      </c>
      <c r="I145" s="454">
        <f t="shared" si="140"/>
        <v>0</v>
      </c>
      <c r="J145" s="454">
        <f t="shared" si="140"/>
        <v>0</v>
      </c>
      <c r="K145" s="454">
        <f t="shared" si="140"/>
        <v>0</v>
      </c>
      <c r="L145" s="454">
        <f t="shared" si="140"/>
        <v>0</v>
      </c>
      <c r="M145" s="454">
        <f t="shared" si="140"/>
        <v>0</v>
      </c>
      <c r="N145" s="454">
        <f t="shared" si="140"/>
        <v>0</v>
      </c>
      <c r="O145" s="454">
        <f t="shared" si="140"/>
        <v>0</v>
      </c>
      <c r="P145" s="454">
        <f t="shared" si="140"/>
        <v>0</v>
      </c>
      <c r="Q145" s="454">
        <f t="shared" si="140"/>
        <v>0</v>
      </c>
      <c r="R145" s="454">
        <f t="shared" si="140"/>
        <v>0</v>
      </c>
      <c r="S145" s="454">
        <f t="shared" si="140"/>
        <v>0</v>
      </c>
      <c r="T145" s="454">
        <f t="shared" si="140"/>
        <v>0</v>
      </c>
      <c r="U145" s="454">
        <f t="shared" si="140"/>
        <v>0</v>
      </c>
      <c r="V145" s="454">
        <f t="shared" si="140"/>
        <v>0</v>
      </c>
      <c r="W145" s="454">
        <f t="shared" si="140"/>
        <v>0</v>
      </c>
      <c r="X145" s="454">
        <f t="shared" si="140"/>
        <v>0</v>
      </c>
      <c r="Y145" s="454">
        <f t="shared" si="140"/>
        <v>0</v>
      </c>
      <c r="Z145" s="454">
        <f t="shared" si="140"/>
        <v>0</v>
      </c>
      <c r="AA145" s="454">
        <f t="shared" si="140"/>
        <v>0</v>
      </c>
      <c r="AB145" s="454">
        <f t="shared" si="140"/>
        <v>0</v>
      </c>
      <c r="AC145" s="454">
        <f t="shared" si="140"/>
        <v>0</v>
      </c>
      <c r="AD145" s="454">
        <f t="shared" si="140"/>
        <v>0</v>
      </c>
      <c r="AE145" s="454">
        <f t="shared" si="140"/>
        <v>0</v>
      </c>
      <c r="AF145" s="454">
        <f t="shared" si="140"/>
        <v>0</v>
      </c>
      <c r="AG145" s="454">
        <f t="shared" si="140"/>
        <v>0</v>
      </c>
      <c r="AH145" s="454">
        <f t="shared" si="140"/>
        <v>0</v>
      </c>
      <c r="AI145" s="454">
        <f t="shared" si="140"/>
        <v>0</v>
      </c>
      <c r="AJ145" s="454">
        <f t="shared" si="140"/>
        <v>0</v>
      </c>
      <c r="AK145" s="454">
        <f t="shared" si="140"/>
        <v>0</v>
      </c>
      <c r="AL145" s="454">
        <f t="shared" si="140"/>
        <v>0</v>
      </c>
      <c r="AM145" s="454">
        <f t="shared" si="140"/>
        <v>0</v>
      </c>
      <c r="AN145" s="454">
        <f t="shared" si="140"/>
        <v>0</v>
      </c>
      <c r="AO145" s="454">
        <f t="shared" si="140"/>
        <v>0</v>
      </c>
      <c r="AP145" s="454">
        <f t="shared" si="140"/>
        <v>0</v>
      </c>
      <c r="AQ145" s="454">
        <f t="shared" si="140"/>
        <v>0</v>
      </c>
      <c r="AR145" s="454">
        <f t="shared" si="140"/>
        <v>0</v>
      </c>
      <c r="AS145" s="454">
        <f t="shared" si="140"/>
        <v>0</v>
      </c>
      <c r="AT145" s="454">
        <f t="shared" si="140"/>
        <v>0</v>
      </c>
      <c r="AU145" s="454">
        <f t="shared" si="140"/>
        <v>0</v>
      </c>
      <c r="AV145" s="454">
        <f t="shared" si="140"/>
        <v>0</v>
      </c>
      <c r="AW145" s="454">
        <f t="shared" si="140"/>
        <v>0</v>
      </c>
      <c r="AX145" s="454">
        <f t="shared" si="140"/>
        <v>0</v>
      </c>
      <c r="AY145" s="454">
        <f t="shared" si="140"/>
        <v>0</v>
      </c>
      <c r="AZ145" s="454">
        <f t="shared" si="140"/>
        <v>0</v>
      </c>
      <c r="BA145" s="454">
        <f t="shared" si="140"/>
        <v>0</v>
      </c>
      <c r="BB145" s="454">
        <f t="shared" si="140"/>
        <v>0</v>
      </c>
      <c r="BC145" s="454">
        <f t="shared" si="140"/>
        <v>0</v>
      </c>
      <c r="BD145" s="454">
        <f t="shared" si="140"/>
        <v>0</v>
      </c>
      <c r="BE145" s="454">
        <f t="shared" si="140"/>
        <v>0</v>
      </c>
      <c r="BF145" s="454">
        <f t="shared" si="140"/>
        <v>0</v>
      </c>
      <c r="BG145" s="454">
        <f t="shared" si="140"/>
        <v>0</v>
      </c>
      <c r="BH145" s="454">
        <f t="shared" si="140"/>
        <v>0</v>
      </c>
      <c r="BI145" s="454">
        <f t="shared" si="140"/>
        <v>0</v>
      </c>
      <c r="BJ145" s="454">
        <f t="shared" si="140"/>
        <v>0</v>
      </c>
      <c r="BK145" s="454">
        <f t="shared" si="140"/>
        <v>0</v>
      </c>
      <c r="BL145" s="454">
        <f t="shared" si="140"/>
        <v>0</v>
      </c>
      <c r="BM145" s="454">
        <f t="shared" si="140"/>
        <v>0</v>
      </c>
      <c r="BN145" s="454">
        <f t="shared" si="140"/>
        <v>0</v>
      </c>
      <c r="BO145" s="454">
        <f t="shared" si="140"/>
        <v>0</v>
      </c>
      <c r="BP145" s="454">
        <f t="shared" si="140"/>
        <v>0</v>
      </c>
      <c r="BQ145" s="454">
        <f t="shared" si="137"/>
        <v>0</v>
      </c>
      <c r="BR145" s="454">
        <f t="shared" si="137"/>
        <v>0</v>
      </c>
      <c r="BS145" s="454">
        <f t="shared" si="137"/>
        <v>0</v>
      </c>
      <c r="BT145" s="454">
        <f t="shared" si="137"/>
        <v>0</v>
      </c>
      <c r="BU145" s="454">
        <f t="shared" si="137"/>
        <v>0</v>
      </c>
      <c r="BV145" s="454">
        <f t="shared" si="137"/>
        <v>0</v>
      </c>
      <c r="BW145" s="454">
        <f t="shared" si="137"/>
        <v>0</v>
      </c>
      <c r="BX145" s="454">
        <f t="shared" si="137"/>
        <v>0</v>
      </c>
      <c r="BY145" s="454">
        <f t="shared" si="137"/>
        <v>0</v>
      </c>
      <c r="BZ145" s="454">
        <f t="shared" si="137"/>
        <v>0</v>
      </c>
      <c r="CA145" s="454">
        <f t="shared" si="137"/>
        <v>0</v>
      </c>
      <c r="CB145" s="454">
        <f t="shared" si="137"/>
        <v>0</v>
      </c>
      <c r="CC145" s="454">
        <f t="shared" si="137"/>
        <v>0</v>
      </c>
      <c r="CD145" s="454">
        <f t="shared" si="137"/>
        <v>0</v>
      </c>
      <c r="CE145" s="454">
        <f t="shared" si="137"/>
        <v>0</v>
      </c>
      <c r="CF145" s="454">
        <f t="shared" si="137"/>
        <v>0</v>
      </c>
      <c r="CG145" s="454">
        <f t="shared" si="137"/>
        <v>0</v>
      </c>
      <c r="CH145" s="455">
        <f t="shared" si="137"/>
        <v>0</v>
      </c>
    </row>
    <row r="146" spans="1:86" s="110" customFormat="1" hidden="1" x14ac:dyDescent="0.25">
      <c r="A146" s="606"/>
      <c r="B146" s="270" t="s">
        <v>1</v>
      </c>
      <c r="C146" s="454">
        <f t="shared" si="138"/>
        <v>0</v>
      </c>
      <c r="D146" s="454">
        <f t="shared" si="139"/>
        <v>0</v>
      </c>
      <c r="E146" s="454">
        <f t="shared" si="140"/>
        <v>0</v>
      </c>
      <c r="F146" s="454">
        <f t="shared" si="140"/>
        <v>0</v>
      </c>
      <c r="G146" s="454">
        <f t="shared" si="140"/>
        <v>0</v>
      </c>
      <c r="H146" s="454">
        <f t="shared" si="140"/>
        <v>0</v>
      </c>
      <c r="I146" s="454">
        <f t="shared" si="140"/>
        <v>0</v>
      </c>
      <c r="J146" s="454">
        <f t="shared" si="140"/>
        <v>0</v>
      </c>
      <c r="K146" s="454">
        <f t="shared" si="140"/>
        <v>0</v>
      </c>
      <c r="L146" s="454">
        <f t="shared" si="140"/>
        <v>16.350933925242604</v>
      </c>
      <c r="M146" s="454">
        <f t="shared" si="140"/>
        <v>8.3585121437783148</v>
      </c>
      <c r="N146" s="454">
        <f t="shared" si="140"/>
        <v>0.54900765916573724</v>
      </c>
      <c r="O146" s="454">
        <f t="shared" si="140"/>
        <v>9.0012802493586466E-2</v>
      </c>
      <c r="P146" s="454">
        <f t="shared" si="140"/>
        <v>3.705527035985976</v>
      </c>
      <c r="Q146" s="454">
        <f t="shared" si="140"/>
        <v>108.55543980726529</v>
      </c>
      <c r="R146" s="454">
        <f t="shared" si="140"/>
        <v>386.16213102453946</v>
      </c>
      <c r="S146" s="454">
        <f t="shared" si="140"/>
        <v>1272.0066897236393</v>
      </c>
      <c r="T146" s="454">
        <f t="shared" si="140"/>
        <v>46.220754756010116</v>
      </c>
      <c r="U146" s="454">
        <f t="shared" si="140"/>
        <v>60.57990495463806</v>
      </c>
      <c r="V146" s="454">
        <f t="shared" si="140"/>
        <v>57.294691631472233</v>
      </c>
      <c r="W146" s="454">
        <f t="shared" si="140"/>
        <v>23.474532332538335</v>
      </c>
      <c r="X146" s="454">
        <f t="shared" si="140"/>
        <v>3.269981715126653</v>
      </c>
      <c r="Y146" s="454">
        <f t="shared" si="140"/>
        <v>0.85583885287042472</v>
      </c>
      <c r="Z146" s="454">
        <f t="shared" si="140"/>
        <v>9.5093205874491639E-3</v>
      </c>
      <c r="AA146" s="454">
        <f t="shared" si="140"/>
        <v>8.5158094812977597E-4</v>
      </c>
      <c r="AB146" s="454">
        <f t="shared" si="140"/>
        <v>3.5056749031342441E-2</v>
      </c>
      <c r="AC146" s="454">
        <f t="shared" si="140"/>
        <v>1.0270066234445097</v>
      </c>
      <c r="AD146" s="454">
        <f t="shared" si="140"/>
        <v>3.4600999120987064</v>
      </c>
      <c r="AE146" s="454">
        <f t="shared" si="140"/>
        <v>11.335874509673108</v>
      </c>
      <c r="AF146" s="454">
        <f t="shared" si="140"/>
        <v>46.220754756010116</v>
      </c>
      <c r="AG146" s="454">
        <f t="shared" si="140"/>
        <v>60.57990495463806</v>
      </c>
      <c r="AH146" s="454">
        <f t="shared" si="140"/>
        <v>57.294691631472233</v>
      </c>
      <c r="AI146" s="454">
        <f t="shared" si="140"/>
        <v>23.474532332538335</v>
      </c>
      <c r="AJ146" s="454">
        <f t="shared" si="140"/>
        <v>3.269981715126653</v>
      </c>
      <c r="AK146" s="454">
        <f t="shared" si="140"/>
        <v>0.85583885287042472</v>
      </c>
      <c r="AL146" s="454">
        <f t="shared" si="140"/>
        <v>9.5093205874491639E-3</v>
      </c>
      <c r="AM146" s="454">
        <f t="shared" si="140"/>
        <v>8.5158094812977597E-4</v>
      </c>
      <c r="AN146" s="454">
        <f t="shared" si="140"/>
        <v>3.5056749031342441E-2</v>
      </c>
      <c r="AO146" s="454">
        <f t="shared" si="140"/>
        <v>1.0270066234445097</v>
      </c>
      <c r="AP146" s="454">
        <f t="shared" si="140"/>
        <v>3.4600999120987064</v>
      </c>
      <c r="AQ146" s="454">
        <f t="shared" si="140"/>
        <v>11.335874509673108</v>
      </c>
      <c r="AR146" s="454">
        <f t="shared" si="140"/>
        <v>46.220754756010116</v>
      </c>
      <c r="AS146" s="454">
        <f t="shared" si="140"/>
        <v>60.57990495463806</v>
      </c>
      <c r="AT146" s="454">
        <f t="shared" si="140"/>
        <v>57.294691631472233</v>
      </c>
      <c r="AU146" s="454">
        <f t="shared" si="140"/>
        <v>23.474532332538335</v>
      </c>
      <c r="AV146" s="454">
        <f t="shared" si="140"/>
        <v>3.269981715126653</v>
      </c>
      <c r="AW146" s="454">
        <f t="shared" si="140"/>
        <v>0.85583885287042472</v>
      </c>
      <c r="AX146" s="454">
        <f t="shared" si="140"/>
        <v>9.5093205874491639E-3</v>
      </c>
      <c r="AY146" s="454">
        <f t="shared" si="140"/>
        <v>8.5158094812977597E-4</v>
      </c>
      <c r="AZ146" s="454">
        <f t="shared" si="140"/>
        <v>3.5056749031342441E-2</v>
      </c>
      <c r="BA146" s="454">
        <f t="shared" si="140"/>
        <v>1.0270066234445097</v>
      </c>
      <c r="BB146" s="454">
        <f t="shared" si="140"/>
        <v>3.4600999120987064</v>
      </c>
      <c r="BC146" s="454">
        <f t="shared" si="140"/>
        <v>11.335874509673108</v>
      </c>
      <c r="BD146" s="454">
        <f t="shared" si="140"/>
        <v>46.220754756010116</v>
      </c>
      <c r="BE146" s="454">
        <f t="shared" si="140"/>
        <v>60.57990495463806</v>
      </c>
      <c r="BF146" s="454">
        <f t="shared" si="140"/>
        <v>57.294691631472233</v>
      </c>
      <c r="BG146" s="454">
        <f t="shared" si="140"/>
        <v>23.474532332538335</v>
      </c>
      <c r="BH146" s="454">
        <f t="shared" si="140"/>
        <v>3.269981715126653</v>
      </c>
      <c r="BI146" s="454">
        <f t="shared" si="140"/>
        <v>0.85583885287042472</v>
      </c>
      <c r="BJ146" s="454">
        <f t="shared" si="140"/>
        <v>9.5093205874491639E-3</v>
      </c>
      <c r="BK146" s="454">
        <f t="shared" si="140"/>
        <v>8.5158094812977597E-4</v>
      </c>
      <c r="BL146" s="454">
        <f t="shared" si="140"/>
        <v>3.5056749031342441E-2</v>
      </c>
      <c r="BM146" s="454">
        <f t="shared" si="140"/>
        <v>1.0270066234445097</v>
      </c>
      <c r="BN146" s="454">
        <f t="shared" si="140"/>
        <v>3.4600999120987064</v>
      </c>
      <c r="BO146" s="454">
        <f t="shared" si="140"/>
        <v>11.335874509673108</v>
      </c>
      <c r="BP146" s="454">
        <f t="shared" si="140"/>
        <v>46.220754756010116</v>
      </c>
      <c r="BQ146" s="454">
        <f t="shared" si="137"/>
        <v>60.57990495463806</v>
      </c>
      <c r="BR146" s="454">
        <f t="shared" si="137"/>
        <v>57.294691631472233</v>
      </c>
      <c r="BS146" s="454">
        <f t="shared" si="137"/>
        <v>23.474532332538335</v>
      </c>
      <c r="BT146" s="454">
        <f t="shared" si="137"/>
        <v>3.269981715126653</v>
      </c>
      <c r="BU146" s="454">
        <f t="shared" si="137"/>
        <v>0.85583885287042472</v>
      </c>
      <c r="BV146" s="454">
        <f t="shared" si="137"/>
        <v>9.5093205874491639E-3</v>
      </c>
      <c r="BW146" s="454">
        <f t="shared" si="137"/>
        <v>8.5158094812977597E-4</v>
      </c>
      <c r="BX146" s="454">
        <f t="shared" si="137"/>
        <v>3.5056749031342441E-2</v>
      </c>
      <c r="BY146" s="454">
        <f t="shared" si="137"/>
        <v>1.0270066234445097</v>
      </c>
      <c r="BZ146" s="454">
        <f t="shared" si="137"/>
        <v>3.4600999120987064</v>
      </c>
      <c r="CA146" s="454">
        <f t="shared" si="137"/>
        <v>11.335874509673108</v>
      </c>
      <c r="CB146" s="454">
        <f t="shared" si="137"/>
        <v>46.220754756010116</v>
      </c>
      <c r="CC146" s="454">
        <f t="shared" si="137"/>
        <v>60.57990495463806</v>
      </c>
      <c r="CD146" s="454">
        <f t="shared" si="137"/>
        <v>57.294691631472233</v>
      </c>
      <c r="CE146" s="454">
        <f t="shared" si="137"/>
        <v>23.474532332538335</v>
      </c>
      <c r="CF146" s="454">
        <f t="shared" si="137"/>
        <v>3.269981715126653</v>
      </c>
      <c r="CG146" s="454">
        <f t="shared" si="137"/>
        <v>0.85583885287042472</v>
      </c>
      <c r="CH146" s="455">
        <f t="shared" si="137"/>
        <v>9.5093205874491639E-3</v>
      </c>
    </row>
    <row r="147" spans="1:86" s="110" customFormat="1" hidden="1" x14ac:dyDescent="0.25">
      <c r="A147" s="606"/>
      <c r="B147" s="270" t="s">
        <v>22</v>
      </c>
      <c r="C147" s="454">
        <f t="shared" si="138"/>
        <v>0</v>
      </c>
      <c r="D147" s="454">
        <f t="shared" si="139"/>
        <v>0</v>
      </c>
      <c r="E147" s="454">
        <f t="shared" si="140"/>
        <v>0</v>
      </c>
      <c r="F147" s="454">
        <f t="shared" si="140"/>
        <v>0</v>
      </c>
      <c r="G147" s="454">
        <f t="shared" si="140"/>
        <v>0</v>
      </c>
      <c r="H147" s="454">
        <f t="shared" si="140"/>
        <v>0</v>
      </c>
      <c r="I147" s="454">
        <f t="shared" si="140"/>
        <v>0</v>
      </c>
      <c r="J147" s="454">
        <f t="shared" si="140"/>
        <v>0</v>
      </c>
      <c r="K147" s="454">
        <f t="shared" si="140"/>
        <v>0</v>
      </c>
      <c r="L147" s="454">
        <f t="shared" si="140"/>
        <v>0</v>
      </c>
      <c r="M147" s="454">
        <f t="shared" si="140"/>
        <v>0</v>
      </c>
      <c r="N147" s="454">
        <f t="shared" si="140"/>
        <v>0</v>
      </c>
      <c r="O147" s="454">
        <f t="shared" si="140"/>
        <v>0</v>
      </c>
      <c r="P147" s="454">
        <f t="shared" si="140"/>
        <v>0</v>
      </c>
      <c r="Q147" s="454">
        <f t="shared" si="140"/>
        <v>0</v>
      </c>
      <c r="R147" s="454">
        <f t="shared" si="140"/>
        <v>0</v>
      </c>
      <c r="S147" s="454">
        <f t="shared" si="140"/>
        <v>0</v>
      </c>
      <c r="T147" s="454">
        <f t="shared" si="140"/>
        <v>0</v>
      </c>
      <c r="U147" s="454">
        <f t="shared" si="140"/>
        <v>0</v>
      </c>
      <c r="V147" s="454">
        <f t="shared" si="140"/>
        <v>0</v>
      </c>
      <c r="W147" s="454">
        <f t="shared" si="140"/>
        <v>0</v>
      </c>
      <c r="X147" s="454">
        <f t="shared" si="140"/>
        <v>0</v>
      </c>
      <c r="Y147" s="454">
        <f t="shared" si="140"/>
        <v>0</v>
      </c>
      <c r="Z147" s="454">
        <f t="shared" si="140"/>
        <v>0</v>
      </c>
      <c r="AA147" s="454">
        <f t="shared" si="140"/>
        <v>0</v>
      </c>
      <c r="AB147" s="454">
        <f t="shared" si="140"/>
        <v>0</v>
      </c>
      <c r="AC147" s="454">
        <f t="shared" si="140"/>
        <v>0</v>
      </c>
      <c r="AD147" s="454">
        <f t="shared" si="140"/>
        <v>0</v>
      </c>
      <c r="AE147" s="454">
        <f t="shared" si="140"/>
        <v>0</v>
      </c>
      <c r="AF147" s="454">
        <f t="shared" si="140"/>
        <v>0</v>
      </c>
      <c r="AG147" s="454">
        <f t="shared" si="140"/>
        <v>0</v>
      </c>
      <c r="AH147" s="454">
        <f t="shared" si="140"/>
        <v>0</v>
      </c>
      <c r="AI147" s="454">
        <f t="shared" si="140"/>
        <v>0</v>
      </c>
      <c r="AJ147" s="454">
        <f t="shared" si="140"/>
        <v>0</v>
      </c>
      <c r="AK147" s="454">
        <f t="shared" si="140"/>
        <v>0</v>
      </c>
      <c r="AL147" s="454">
        <f t="shared" si="140"/>
        <v>0</v>
      </c>
      <c r="AM147" s="454">
        <f t="shared" si="140"/>
        <v>0</v>
      </c>
      <c r="AN147" s="454">
        <f t="shared" si="140"/>
        <v>0</v>
      </c>
      <c r="AO147" s="454">
        <f t="shared" si="140"/>
        <v>0</v>
      </c>
      <c r="AP147" s="454">
        <f t="shared" si="140"/>
        <v>0</v>
      </c>
      <c r="AQ147" s="454">
        <f t="shared" si="140"/>
        <v>0</v>
      </c>
      <c r="AR147" s="454">
        <f t="shared" si="140"/>
        <v>0</v>
      </c>
      <c r="AS147" s="454">
        <f t="shared" si="140"/>
        <v>0</v>
      </c>
      <c r="AT147" s="454">
        <f t="shared" si="140"/>
        <v>0</v>
      </c>
      <c r="AU147" s="454">
        <f t="shared" si="140"/>
        <v>0</v>
      </c>
      <c r="AV147" s="454">
        <f t="shared" si="140"/>
        <v>0</v>
      </c>
      <c r="AW147" s="454">
        <f t="shared" si="140"/>
        <v>0</v>
      </c>
      <c r="AX147" s="454">
        <f t="shared" si="140"/>
        <v>0</v>
      </c>
      <c r="AY147" s="454">
        <f t="shared" si="140"/>
        <v>0</v>
      </c>
      <c r="AZ147" s="454">
        <f t="shared" si="140"/>
        <v>0</v>
      </c>
      <c r="BA147" s="454">
        <f t="shared" si="140"/>
        <v>0</v>
      </c>
      <c r="BB147" s="454">
        <f t="shared" si="140"/>
        <v>0</v>
      </c>
      <c r="BC147" s="454">
        <f t="shared" si="140"/>
        <v>0</v>
      </c>
      <c r="BD147" s="454">
        <f t="shared" si="140"/>
        <v>0</v>
      </c>
      <c r="BE147" s="454">
        <f t="shared" si="140"/>
        <v>0</v>
      </c>
      <c r="BF147" s="454">
        <f t="shared" si="140"/>
        <v>0</v>
      </c>
      <c r="BG147" s="454">
        <f t="shared" si="140"/>
        <v>0</v>
      </c>
      <c r="BH147" s="454">
        <f t="shared" si="140"/>
        <v>0</v>
      </c>
      <c r="BI147" s="454">
        <f t="shared" si="140"/>
        <v>0</v>
      </c>
      <c r="BJ147" s="454">
        <f t="shared" si="140"/>
        <v>0</v>
      </c>
      <c r="BK147" s="454">
        <f t="shared" si="140"/>
        <v>0</v>
      </c>
      <c r="BL147" s="454">
        <f t="shared" si="140"/>
        <v>0</v>
      </c>
      <c r="BM147" s="454">
        <f t="shared" si="140"/>
        <v>0</v>
      </c>
      <c r="BN147" s="454">
        <f t="shared" si="140"/>
        <v>0</v>
      </c>
      <c r="BO147" s="454">
        <f t="shared" si="140"/>
        <v>0</v>
      </c>
      <c r="BP147" s="454">
        <f t="shared" si="140"/>
        <v>0</v>
      </c>
      <c r="BQ147" s="454">
        <f t="shared" si="137"/>
        <v>0</v>
      </c>
      <c r="BR147" s="454">
        <f t="shared" si="137"/>
        <v>0</v>
      </c>
      <c r="BS147" s="454">
        <f t="shared" si="137"/>
        <v>0</v>
      </c>
      <c r="BT147" s="454">
        <f t="shared" si="137"/>
        <v>0</v>
      </c>
      <c r="BU147" s="454">
        <f t="shared" si="137"/>
        <v>0</v>
      </c>
      <c r="BV147" s="454">
        <f t="shared" si="137"/>
        <v>0</v>
      </c>
      <c r="BW147" s="454">
        <f t="shared" si="137"/>
        <v>0</v>
      </c>
      <c r="BX147" s="454">
        <f t="shared" si="137"/>
        <v>0</v>
      </c>
      <c r="BY147" s="454">
        <f t="shared" si="137"/>
        <v>0</v>
      </c>
      <c r="BZ147" s="454">
        <f t="shared" si="137"/>
        <v>0</v>
      </c>
      <c r="CA147" s="454">
        <f t="shared" si="137"/>
        <v>0</v>
      </c>
      <c r="CB147" s="454">
        <f t="shared" si="137"/>
        <v>0</v>
      </c>
      <c r="CC147" s="454">
        <f t="shared" si="137"/>
        <v>0</v>
      </c>
      <c r="CD147" s="454">
        <f t="shared" si="137"/>
        <v>0</v>
      </c>
      <c r="CE147" s="454">
        <f t="shared" si="137"/>
        <v>0</v>
      </c>
      <c r="CF147" s="454">
        <f t="shared" si="137"/>
        <v>0</v>
      </c>
      <c r="CG147" s="454">
        <f t="shared" si="137"/>
        <v>0</v>
      </c>
      <c r="CH147" s="455">
        <f t="shared" si="137"/>
        <v>0</v>
      </c>
    </row>
    <row r="148" spans="1:86" s="110" customFormat="1" hidden="1" x14ac:dyDescent="0.25">
      <c r="A148" s="606"/>
      <c r="B148" s="89" t="s">
        <v>9</v>
      </c>
      <c r="C148" s="454">
        <f t="shared" si="138"/>
        <v>0</v>
      </c>
      <c r="D148" s="454">
        <f t="shared" si="139"/>
        <v>0</v>
      </c>
      <c r="E148" s="454">
        <f t="shared" si="140"/>
        <v>0</v>
      </c>
      <c r="F148" s="454">
        <f t="shared" si="140"/>
        <v>0</v>
      </c>
      <c r="G148" s="454">
        <f t="shared" si="140"/>
        <v>0</v>
      </c>
      <c r="H148" s="454">
        <f t="shared" si="140"/>
        <v>0</v>
      </c>
      <c r="I148" s="454">
        <f t="shared" si="140"/>
        <v>0</v>
      </c>
      <c r="J148" s="454">
        <f t="shared" si="140"/>
        <v>0</v>
      </c>
      <c r="K148" s="454">
        <f t="shared" si="140"/>
        <v>0</v>
      </c>
      <c r="L148" s="454">
        <f t="shared" si="140"/>
        <v>0</v>
      </c>
      <c r="M148" s="454">
        <f t="shared" si="140"/>
        <v>0</v>
      </c>
      <c r="N148" s="454">
        <f t="shared" si="140"/>
        <v>0</v>
      </c>
      <c r="O148" s="454">
        <f t="shared" si="140"/>
        <v>0</v>
      </c>
      <c r="P148" s="454">
        <f t="shared" si="140"/>
        <v>0</v>
      </c>
      <c r="Q148" s="454">
        <f t="shared" si="140"/>
        <v>0</v>
      </c>
      <c r="R148" s="454">
        <f t="shared" si="140"/>
        <v>0</v>
      </c>
      <c r="S148" s="454">
        <f t="shared" si="140"/>
        <v>0</v>
      </c>
      <c r="T148" s="454">
        <f t="shared" si="140"/>
        <v>0</v>
      </c>
      <c r="U148" s="454">
        <f t="shared" si="140"/>
        <v>0</v>
      </c>
      <c r="V148" s="454">
        <f t="shared" si="140"/>
        <v>0</v>
      </c>
      <c r="W148" s="454">
        <f t="shared" si="140"/>
        <v>0</v>
      </c>
      <c r="X148" s="454">
        <f t="shared" si="140"/>
        <v>0</v>
      </c>
      <c r="Y148" s="454">
        <f t="shared" si="140"/>
        <v>0</v>
      </c>
      <c r="Z148" s="454">
        <f t="shared" si="140"/>
        <v>0</v>
      </c>
      <c r="AA148" s="454">
        <f t="shared" si="140"/>
        <v>0</v>
      </c>
      <c r="AB148" s="454">
        <f t="shared" si="140"/>
        <v>0</v>
      </c>
      <c r="AC148" s="454">
        <f t="shared" si="140"/>
        <v>0</v>
      </c>
      <c r="AD148" s="454">
        <f t="shared" si="140"/>
        <v>0</v>
      </c>
      <c r="AE148" s="454">
        <f t="shared" si="140"/>
        <v>0</v>
      </c>
      <c r="AF148" s="454">
        <f t="shared" si="140"/>
        <v>0</v>
      </c>
      <c r="AG148" s="454">
        <f t="shared" si="140"/>
        <v>0</v>
      </c>
      <c r="AH148" s="454">
        <f t="shared" si="140"/>
        <v>0</v>
      </c>
      <c r="AI148" s="454">
        <f t="shared" si="140"/>
        <v>0</v>
      </c>
      <c r="AJ148" s="454">
        <f t="shared" si="140"/>
        <v>0</v>
      </c>
      <c r="AK148" s="454">
        <f t="shared" si="140"/>
        <v>0</v>
      </c>
      <c r="AL148" s="454">
        <f t="shared" si="140"/>
        <v>0</v>
      </c>
      <c r="AM148" s="454">
        <f t="shared" si="140"/>
        <v>0</v>
      </c>
      <c r="AN148" s="454">
        <f t="shared" si="140"/>
        <v>0</v>
      </c>
      <c r="AO148" s="454">
        <f t="shared" si="140"/>
        <v>0</v>
      </c>
      <c r="AP148" s="454">
        <f t="shared" si="140"/>
        <v>0</v>
      </c>
      <c r="AQ148" s="454">
        <f t="shared" si="140"/>
        <v>0</v>
      </c>
      <c r="AR148" s="454">
        <f t="shared" si="140"/>
        <v>0</v>
      </c>
      <c r="AS148" s="454">
        <f t="shared" si="140"/>
        <v>0</v>
      </c>
      <c r="AT148" s="454">
        <f t="shared" si="140"/>
        <v>0</v>
      </c>
      <c r="AU148" s="454">
        <f t="shared" si="140"/>
        <v>0</v>
      </c>
      <c r="AV148" s="454">
        <f t="shared" si="140"/>
        <v>0</v>
      </c>
      <c r="AW148" s="454">
        <f t="shared" si="140"/>
        <v>0</v>
      </c>
      <c r="AX148" s="454">
        <f t="shared" si="140"/>
        <v>0</v>
      </c>
      <c r="AY148" s="454">
        <f t="shared" si="140"/>
        <v>0</v>
      </c>
      <c r="AZ148" s="454">
        <f t="shared" si="140"/>
        <v>0</v>
      </c>
      <c r="BA148" s="454">
        <f t="shared" si="140"/>
        <v>0</v>
      </c>
      <c r="BB148" s="454">
        <f t="shared" si="140"/>
        <v>0</v>
      </c>
      <c r="BC148" s="454">
        <f t="shared" si="140"/>
        <v>0</v>
      </c>
      <c r="BD148" s="454">
        <f t="shared" si="140"/>
        <v>0</v>
      </c>
      <c r="BE148" s="454">
        <f t="shared" si="140"/>
        <v>0</v>
      </c>
      <c r="BF148" s="454">
        <f t="shared" si="140"/>
        <v>0</v>
      </c>
      <c r="BG148" s="454">
        <f t="shared" si="140"/>
        <v>0</v>
      </c>
      <c r="BH148" s="454">
        <f t="shared" si="140"/>
        <v>0</v>
      </c>
      <c r="BI148" s="454">
        <f t="shared" si="140"/>
        <v>0</v>
      </c>
      <c r="BJ148" s="454">
        <f t="shared" si="140"/>
        <v>0</v>
      </c>
      <c r="BK148" s="454">
        <f t="shared" si="140"/>
        <v>0</v>
      </c>
      <c r="BL148" s="454">
        <f t="shared" si="140"/>
        <v>0</v>
      </c>
      <c r="BM148" s="454">
        <f t="shared" si="140"/>
        <v>0</v>
      </c>
      <c r="BN148" s="454">
        <f t="shared" si="140"/>
        <v>0</v>
      </c>
      <c r="BO148" s="454">
        <f t="shared" si="140"/>
        <v>0</v>
      </c>
      <c r="BP148" s="454">
        <f t="shared" ref="BP148:CH151" si="141">IF(BP28=0,0,((BP10*0.5)+BO28-BP46)*BP83*BP115*BP$2)</f>
        <v>0</v>
      </c>
      <c r="BQ148" s="454">
        <f t="shared" si="141"/>
        <v>0</v>
      </c>
      <c r="BR148" s="454">
        <f t="shared" si="141"/>
        <v>0</v>
      </c>
      <c r="BS148" s="454">
        <f t="shared" si="141"/>
        <v>0</v>
      </c>
      <c r="BT148" s="454">
        <f t="shared" si="141"/>
        <v>0</v>
      </c>
      <c r="BU148" s="454">
        <f t="shared" si="141"/>
        <v>0</v>
      </c>
      <c r="BV148" s="454">
        <f t="shared" si="141"/>
        <v>0</v>
      </c>
      <c r="BW148" s="454">
        <f t="shared" si="141"/>
        <v>0</v>
      </c>
      <c r="BX148" s="454">
        <f t="shared" si="141"/>
        <v>0</v>
      </c>
      <c r="BY148" s="454">
        <f t="shared" si="141"/>
        <v>0</v>
      </c>
      <c r="BZ148" s="454">
        <f t="shared" si="141"/>
        <v>0</v>
      </c>
      <c r="CA148" s="454">
        <f t="shared" si="141"/>
        <v>0</v>
      </c>
      <c r="CB148" s="454">
        <f t="shared" si="141"/>
        <v>0</v>
      </c>
      <c r="CC148" s="454">
        <f t="shared" si="141"/>
        <v>0</v>
      </c>
      <c r="CD148" s="454">
        <f t="shared" si="141"/>
        <v>0</v>
      </c>
      <c r="CE148" s="454">
        <f t="shared" si="141"/>
        <v>0</v>
      </c>
      <c r="CF148" s="454">
        <f t="shared" si="141"/>
        <v>0</v>
      </c>
      <c r="CG148" s="454">
        <f t="shared" si="141"/>
        <v>0</v>
      </c>
      <c r="CH148" s="455">
        <f t="shared" si="141"/>
        <v>0</v>
      </c>
    </row>
    <row r="149" spans="1:86" s="110" customFormat="1" hidden="1" x14ac:dyDescent="0.25">
      <c r="A149" s="606"/>
      <c r="B149" s="89" t="s">
        <v>3</v>
      </c>
      <c r="C149" s="454">
        <f t="shared" si="138"/>
        <v>0</v>
      </c>
      <c r="D149" s="454">
        <f t="shared" si="139"/>
        <v>0</v>
      </c>
      <c r="E149" s="454">
        <f t="shared" ref="E149:BP152" si="142">IF(E29=0,0,((E11*0.5)+D29-E47)*E84*E116*E$2)</f>
        <v>0</v>
      </c>
      <c r="F149" s="454">
        <f t="shared" si="142"/>
        <v>0</v>
      </c>
      <c r="G149" s="454">
        <f t="shared" si="142"/>
        <v>0</v>
      </c>
      <c r="H149" s="454">
        <f t="shared" si="142"/>
        <v>0</v>
      </c>
      <c r="I149" s="454">
        <f t="shared" si="142"/>
        <v>0</v>
      </c>
      <c r="J149" s="454">
        <f t="shared" si="142"/>
        <v>0</v>
      </c>
      <c r="K149" s="454">
        <f t="shared" si="142"/>
        <v>0</v>
      </c>
      <c r="L149" s="454">
        <f t="shared" si="142"/>
        <v>0</v>
      </c>
      <c r="M149" s="454">
        <f t="shared" si="142"/>
        <v>0</v>
      </c>
      <c r="N149" s="454">
        <f t="shared" si="142"/>
        <v>0</v>
      </c>
      <c r="O149" s="454">
        <f t="shared" si="142"/>
        <v>0</v>
      </c>
      <c r="P149" s="454">
        <f t="shared" si="142"/>
        <v>0</v>
      </c>
      <c r="Q149" s="454">
        <f t="shared" si="142"/>
        <v>0</v>
      </c>
      <c r="R149" s="454">
        <f t="shared" si="142"/>
        <v>0</v>
      </c>
      <c r="S149" s="454">
        <f t="shared" si="142"/>
        <v>0</v>
      </c>
      <c r="T149" s="454">
        <f t="shared" si="142"/>
        <v>0</v>
      </c>
      <c r="U149" s="454">
        <f t="shared" si="142"/>
        <v>0</v>
      </c>
      <c r="V149" s="454">
        <f t="shared" si="142"/>
        <v>0</v>
      </c>
      <c r="W149" s="454">
        <f t="shared" si="142"/>
        <v>0</v>
      </c>
      <c r="X149" s="454">
        <f t="shared" si="142"/>
        <v>0</v>
      </c>
      <c r="Y149" s="454">
        <f t="shared" si="142"/>
        <v>0</v>
      </c>
      <c r="Z149" s="454">
        <f t="shared" si="142"/>
        <v>0</v>
      </c>
      <c r="AA149" s="454">
        <f t="shared" si="142"/>
        <v>0</v>
      </c>
      <c r="AB149" s="454">
        <f t="shared" si="142"/>
        <v>0</v>
      </c>
      <c r="AC149" s="454">
        <f t="shared" si="142"/>
        <v>0</v>
      </c>
      <c r="AD149" s="454">
        <f t="shared" si="142"/>
        <v>0</v>
      </c>
      <c r="AE149" s="454">
        <f t="shared" si="142"/>
        <v>0</v>
      </c>
      <c r="AF149" s="454">
        <f t="shared" si="142"/>
        <v>0</v>
      </c>
      <c r="AG149" s="454">
        <f t="shared" si="142"/>
        <v>0</v>
      </c>
      <c r="AH149" s="454">
        <f t="shared" si="142"/>
        <v>0</v>
      </c>
      <c r="AI149" s="454">
        <f t="shared" si="142"/>
        <v>0</v>
      </c>
      <c r="AJ149" s="454">
        <f t="shared" si="142"/>
        <v>0</v>
      </c>
      <c r="AK149" s="454">
        <f t="shared" si="142"/>
        <v>0</v>
      </c>
      <c r="AL149" s="454">
        <f t="shared" si="142"/>
        <v>0</v>
      </c>
      <c r="AM149" s="454">
        <f t="shared" si="142"/>
        <v>0</v>
      </c>
      <c r="AN149" s="454">
        <f t="shared" si="142"/>
        <v>0</v>
      </c>
      <c r="AO149" s="454">
        <f t="shared" si="142"/>
        <v>0</v>
      </c>
      <c r="AP149" s="454">
        <f t="shared" si="142"/>
        <v>0</v>
      </c>
      <c r="AQ149" s="454">
        <f t="shared" si="142"/>
        <v>0</v>
      </c>
      <c r="AR149" s="454">
        <f t="shared" si="142"/>
        <v>0</v>
      </c>
      <c r="AS149" s="454">
        <f t="shared" si="142"/>
        <v>0</v>
      </c>
      <c r="AT149" s="454">
        <f t="shared" si="142"/>
        <v>0</v>
      </c>
      <c r="AU149" s="454">
        <f t="shared" si="142"/>
        <v>0</v>
      </c>
      <c r="AV149" s="454">
        <f t="shared" si="142"/>
        <v>0</v>
      </c>
      <c r="AW149" s="454">
        <f t="shared" si="142"/>
        <v>0</v>
      </c>
      <c r="AX149" s="454">
        <f t="shared" si="142"/>
        <v>0</v>
      </c>
      <c r="AY149" s="454">
        <f t="shared" si="142"/>
        <v>0</v>
      </c>
      <c r="AZ149" s="454">
        <f t="shared" si="142"/>
        <v>0</v>
      </c>
      <c r="BA149" s="454">
        <f t="shared" si="142"/>
        <v>0</v>
      </c>
      <c r="BB149" s="454">
        <f t="shared" si="142"/>
        <v>0</v>
      </c>
      <c r="BC149" s="454">
        <f t="shared" si="142"/>
        <v>0</v>
      </c>
      <c r="BD149" s="454">
        <f t="shared" si="142"/>
        <v>0</v>
      </c>
      <c r="BE149" s="454">
        <f t="shared" si="142"/>
        <v>0</v>
      </c>
      <c r="BF149" s="454">
        <f t="shared" si="142"/>
        <v>0</v>
      </c>
      <c r="BG149" s="454">
        <f t="shared" si="142"/>
        <v>0</v>
      </c>
      <c r="BH149" s="454">
        <f t="shared" si="142"/>
        <v>0</v>
      </c>
      <c r="BI149" s="454">
        <f t="shared" si="142"/>
        <v>0</v>
      </c>
      <c r="BJ149" s="454">
        <f t="shared" si="142"/>
        <v>0</v>
      </c>
      <c r="BK149" s="454">
        <f t="shared" si="142"/>
        <v>0</v>
      </c>
      <c r="BL149" s="454">
        <f t="shared" si="142"/>
        <v>0</v>
      </c>
      <c r="BM149" s="454">
        <f t="shared" si="142"/>
        <v>0</v>
      </c>
      <c r="BN149" s="454">
        <f t="shared" si="142"/>
        <v>0</v>
      </c>
      <c r="BO149" s="454">
        <f t="shared" si="142"/>
        <v>0</v>
      </c>
      <c r="BP149" s="454">
        <f t="shared" si="142"/>
        <v>0</v>
      </c>
      <c r="BQ149" s="454">
        <f t="shared" si="141"/>
        <v>0</v>
      </c>
      <c r="BR149" s="454">
        <f t="shared" si="141"/>
        <v>0</v>
      </c>
      <c r="BS149" s="454">
        <f t="shared" si="141"/>
        <v>0</v>
      </c>
      <c r="BT149" s="454">
        <f t="shared" si="141"/>
        <v>0</v>
      </c>
      <c r="BU149" s="454">
        <f t="shared" si="141"/>
        <v>0</v>
      </c>
      <c r="BV149" s="454">
        <f t="shared" si="141"/>
        <v>0</v>
      </c>
      <c r="BW149" s="454">
        <f t="shared" si="141"/>
        <v>0</v>
      </c>
      <c r="BX149" s="454">
        <f t="shared" si="141"/>
        <v>0</v>
      </c>
      <c r="BY149" s="454">
        <f t="shared" si="141"/>
        <v>0</v>
      </c>
      <c r="BZ149" s="454">
        <f t="shared" si="141"/>
        <v>0</v>
      </c>
      <c r="CA149" s="454">
        <f t="shared" si="141"/>
        <v>0</v>
      </c>
      <c r="CB149" s="454">
        <f t="shared" si="141"/>
        <v>0</v>
      </c>
      <c r="CC149" s="454">
        <f t="shared" si="141"/>
        <v>0</v>
      </c>
      <c r="CD149" s="454">
        <f t="shared" si="141"/>
        <v>0</v>
      </c>
      <c r="CE149" s="454">
        <f t="shared" si="141"/>
        <v>0</v>
      </c>
      <c r="CF149" s="454">
        <f t="shared" si="141"/>
        <v>0</v>
      </c>
      <c r="CG149" s="454">
        <f t="shared" si="141"/>
        <v>0</v>
      </c>
      <c r="CH149" s="455">
        <f t="shared" si="141"/>
        <v>0</v>
      </c>
    </row>
    <row r="150" spans="1:86" s="110" customFormat="1" ht="15.75" hidden="1" customHeight="1" x14ac:dyDescent="0.25">
      <c r="A150" s="606"/>
      <c r="B150" s="89" t="s">
        <v>4</v>
      </c>
      <c r="C150" s="454">
        <f t="shared" si="138"/>
        <v>0</v>
      </c>
      <c r="D150" s="454">
        <f t="shared" si="139"/>
        <v>20.957436356778789</v>
      </c>
      <c r="E150" s="454">
        <f t="shared" si="142"/>
        <v>56.21367192315909</v>
      </c>
      <c r="F150" s="454">
        <f t="shared" si="142"/>
        <v>68.431636541701224</v>
      </c>
      <c r="G150" s="454">
        <f t="shared" si="142"/>
        <v>90.625141881945368</v>
      </c>
      <c r="H150" s="454">
        <f t="shared" si="142"/>
        <v>91.054609676487857</v>
      </c>
      <c r="I150" s="454">
        <f t="shared" si="142"/>
        <v>170.09844784535295</v>
      </c>
      <c r="J150" s="454">
        <f t="shared" si="142"/>
        <v>281.28795801974087</v>
      </c>
      <c r="K150" s="454">
        <f t="shared" si="142"/>
        <v>402.09143620663394</v>
      </c>
      <c r="L150" s="454">
        <f t="shared" si="142"/>
        <v>396.7860861723737</v>
      </c>
      <c r="M150" s="454">
        <f t="shared" si="142"/>
        <v>315.65595636531003</v>
      </c>
      <c r="N150" s="454">
        <f t="shared" si="142"/>
        <v>787.89256789309661</v>
      </c>
      <c r="O150" s="454">
        <f t="shared" si="142"/>
        <v>1376.0828431328891</v>
      </c>
      <c r="P150" s="454">
        <f t="shared" si="142"/>
        <v>1042.0711825733295</v>
      </c>
      <c r="Q150" s="454">
        <f t="shared" si="142"/>
        <v>1149.5894523772897</v>
      </c>
      <c r="R150" s="454">
        <f t="shared" si="142"/>
        <v>1188.561742934786</v>
      </c>
      <c r="S150" s="454">
        <f t="shared" si="142"/>
        <v>1501.8945156002833</v>
      </c>
      <c r="T150" s="454">
        <f t="shared" si="142"/>
        <v>1146.6566102809018</v>
      </c>
      <c r="U150" s="454">
        <f t="shared" si="142"/>
        <v>1442.0979276964836</v>
      </c>
      <c r="V150" s="454">
        <f t="shared" si="142"/>
        <v>1151.9616252652297</v>
      </c>
      <c r="W150" s="454">
        <f t="shared" si="142"/>
        <v>1210.5418259481239</v>
      </c>
      <c r="X150" s="454">
        <f t="shared" si="142"/>
        <v>1181.5120570760193</v>
      </c>
      <c r="Y150" s="454">
        <f t="shared" si="142"/>
        <v>936.00267935575243</v>
      </c>
      <c r="Z150" s="454">
        <f t="shared" si="142"/>
        <v>997.34891059537324</v>
      </c>
      <c r="AA150" s="454">
        <f t="shared" si="142"/>
        <v>1107.8513151675531</v>
      </c>
      <c r="AB150" s="454">
        <f t="shared" si="142"/>
        <v>833.86838025811301</v>
      </c>
      <c r="AC150" s="454">
        <f t="shared" si="142"/>
        <v>921.26406198636164</v>
      </c>
      <c r="AD150" s="454">
        <f t="shared" si="142"/>
        <v>901.36062590865401</v>
      </c>
      <c r="AE150" s="454">
        <f t="shared" si="142"/>
        <v>1145.9486250354835</v>
      </c>
      <c r="AF150" s="454">
        <f t="shared" si="142"/>
        <v>1146.6566102809018</v>
      </c>
      <c r="AG150" s="454">
        <f t="shared" si="142"/>
        <v>1442.0979276964836</v>
      </c>
      <c r="AH150" s="454">
        <f t="shared" si="142"/>
        <v>1151.9616252652297</v>
      </c>
      <c r="AI150" s="454">
        <f t="shared" si="142"/>
        <v>1210.5418259481239</v>
      </c>
      <c r="AJ150" s="454">
        <f t="shared" si="142"/>
        <v>1181.5120570760193</v>
      </c>
      <c r="AK150" s="454">
        <f t="shared" si="142"/>
        <v>936.00267935575243</v>
      </c>
      <c r="AL150" s="454">
        <f t="shared" si="142"/>
        <v>997.34891059537324</v>
      </c>
      <c r="AM150" s="454">
        <f t="shared" si="142"/>
        <v>1107.8513151675531</v>
      </c>
      <c r="AN150" s="454">
        <f t="shared" si="142"/>
        <v>833.86838025811301</v>
      </c>
      <c r="AO150" s="454">
        <f t="shared" si="142"/>
        <v>921.26406198636164</v>
      </c>
      <c r="AP150" s="454">
        <f t="shared" si="142"/>
        <v>901.36062590865401</v>
      </c>
      <c r="AQ150" s="454">
        <f t="shared" si="142"/>
        <v>1145.9486250354835</v>
      </c>
      <c r="AR150" s="454">
        <f t="shared" si="142"/>
        <v>1146.6566102809018</v>
      </c>
      <c r="AS150" s="454">
        <f t="shared" si="142"/>
        <v>1442.0979276964836</v>
      </c>
      <c r="AT150" s="454">
        <f t="shared" si="142"/>
        <v>1151.9616252652297</v>
      </c>
      <c r="AU150" s="454">
        <f t="shared" si="142"/>
        <v>1210.5418259481239</v>
      </c>
      <c r="AV150" s="454">
        <f t="shared" si="142"/>
        <v>1181.5120570760193</v>
      </c>
      <c r="AW150" s="454">
        <f t="shared" si="142"/>
        <v>936.00267935575243</v>
      </c>
      <c r="AX150" s="454">
        <f t="shared" si="142"/>
        <v>997.34891059537324</v>
      </c>
      <c r="AY150" s="454">
        <f t="shared" si="142"/>
        <v>1107.8513151675531</v>
      </c>
      <c r="AZ150" s="454">
        <f t="shared" si="142"/>
        <v>833.86838025811301</v>
      </c>
      <c r="BA150" s="454">
        <f t="shared" si="142"/>
        <v>921.26406198636164</v>
      </c>
      <c r="BB150" s="454">
        <f t="shared" si="142"/>
        <v>901.36062590865401</v>
      </c>
      <c r="BC150" s="454">
        <f t="shared" si="142"/>
        <v>1145.9486250354835</v>
      </c>
      <c r="BD150" s="454">
        <f t="shared" si="142"/>
        <v>1146.6566102809018</v>
      </c>
      <c r="BE150" s="454">
        <f t="shared" si="142"/>
        <v>1442.0979276964836</v>
      </c>
      <c r="BF150" s="454">
        <f t="shared" si="142"/>
        <v>1151.9616252652297</v>
      </c>
      <c r="BG150" s="454">
        <f t="shared" si="142"/>
        <v>1210.5418259481239</v>
      </c>
      <c r="BH150" s="454">
        <f t="shared" si="142"/>
        <v>1181.5120570760193</v>
      </c>
      <c r="BI150" s="454">
        <f t="shared" si="142"/>
        <v>936.00267935575243</v>
      </c>
      <c r="BJ150" s="454">
        <f t="shared" si="142"/>
        <v>997.34891059537324</v>
      </c>
      <c r="BK150" s="454">
        <f t="shared" si="142"/>
        <v>1107.8513151675531</v>
      </c>
      <c r="BL150" s="454">
        <f t="shared" si="142"/>
        <v>833.86838025811301</v>
      </c>
      <c r="BM150" s="454">
        <f t="shared" si="142"/>
        <v>921.26406198636164</v>
      </c>
      <c r="BN150" s="454">
        <f t="shared" si="142"/>
        <v>901.36062590865401</v>
      </c>
      <c r="BO150" s="454">
        <f t="shared" si="142"/>
        <v>1145.9486250354835</v>
      </c>
      <c r="BP150" s="454">
        <f t="shared" si="142"/>
        <v>1146.6566102809018</v>
      </c>
      <c r="BQ150" s="454">
        <f t="shared" si="141"/>
        <v>1442.0979276964836</v>
      </c>
      <c r="BR150" s="454">
        <f t="shared" si="141"/>
        <v>1151.9616252652297</v>
      </c>
      <c r="BS150" s="454">
        <f t="shared" si="141"/>
        <v>1210.5418259481239</v>
      </c>
      <c r="BT150" s="454">
        <f t="shared" si="141"/>
        <v>1181.5120570760193</v>
      </c>
      <c r="BU150" s="454">
        <f t="shared" si="141"/>
        <v>936.00267935575243</v>
      </c>
      <c r="BV150" s="454">
        <f t="shared" si="141"/>
        <v>997.34891059537324</v>
      </c>
      <c r="BW150" s="454">
        <f t="shared" si="141"/>
        <v>1107.8513151675531</v>
      </c>
      <c r="BX150" s="454">
        <f t="shared" si="141"/>
        <v>833.86838025811301</v>
      </c>
      <c r="BY150" s="454">
        <f t="shared" si="141"/>
        <v>921.26406198636164</v>
      </c>
      <c r="BZ150" s="454">
        <f t="shared" si="141"/>
        <v>901.36062590865401</v>
      </c>
      <c r="CA150" s="454">
        <f t="shared" si="141"/>
        <v>1145.9486250354835</v>
      </c>
      <c r="CB150" s="454">
        <f t="shared" si="141"/>
        <v>1146.6566102809018</v>
      </c>
      <c r="CC150" s="454">
        <f t="shared" si="141"/>
        <v>1442.0979276964836</v>
      </c>
      <c r="CD150" s="454">
        <f t="shared" si="141"/>
        <v>1151.9616252652297</v>
      </c>
      <c r="CE150" s="454">
        <f t="shared" si="141"/>
        <v>1210.5418259481239</v>
      </c>
      <c r="CF150" s="454">
        <f t="shared" si="141"/>
        <v>1181.5120570760193</v>
      </c>
      <c r="CG150" s="454">
        <f t="shared" si="141"/>
        <v>936.00267935575243</v>
      </c>
      <c r="CH150" s="455">
        <f t="shared" si="141"/>
        <v>997.34891059537324</v>
      </c>
    </row>
    <row r="151" spans="1:86" s="110" customFormat="1" hidden="1" x14ac:dyDescent="0.25">
      <c r="A151" s="606"/>
      <c r="B151" s="89" t="s">
        <v>5</v>
      </c>
      <c r="C151" s="454">
        <f t="shared" si="138"/>
        <v>0</v>
      </c>
      <c r="D151" s="454">
        <f t="shared" si="139"/>
        <v>0</v>
      </c>
      <c r="E151" s="454">
        <f t="shared" si="142"/>
        <v>0</v>
      </c>
      <c r="F151" s="454">
        <f t="shared" si="142"/>
        <v>0</v>
      </c>
      <c r="G151" s="454">
        <f t="shared" si="142"/>
        <v>0</v>
      </c>
      <c r="H151" s="454">
        <f t="shared" si="142"/>
        <v>0</v>
      </c>
      <c r="I151" s="454">
        <f t="shared" si="142"/>
        <v>0</v>
      </c>
      <c r="J151" s="454">
        <f t="shared" si="142"/>
        <v>0</v>
      </c>
      <c r="K151" s="454">
        <f t="shared" si="142"/>
        <v>0</v>
      </c>
      <c r="L151" s="454">
        <f t="shared" si="142"/>
        <v>0</v>
      </c>
      <c r="M151" s="454">
        <f t="shared" si="142"/>
        <v>0</v>
      </c>
      <c r="N151" s="454">
        <f t="shared" si="142"/>
        <v>0</v>
      </c>
      <c r="O151" s="454">
        <f t="shared" si="142"/>
        <v>0</v>
      </c>
      <c r="P151" s="454">
        <f t="shared" si="142"/>
        <v>0</v>
      </c>
      <c r="Q151" s="454">
        <f t="shared" si="142"/>
        <v>0</v>
      </c>
      <c r="R151" s="454">
        <f t="shared" si="142"/>
        <v>0</v>
      </c>
      <c r="S151" s="454">
        <f t="shared" si="142"/>
        <v>0</v>
      </c>
      <c r="T151" s="454">
        <f t="shared" si="142"/>
        <v>0</v>
      </c>
      <c r="U151" s="454">
        <f t="shared" si="142"/>
        <v>0</v>
      </c>
      <c r="V151" s="454">
        <f t="shared" si="142"/>
        <v>0</v>
      </c>
      <c r="W151" s="454">
        <f t="shared" si="142"/>
        <v>0</v>
      </c>
      <c r="X151" s="454">
        <f t="shared" si="142"/>
        <v>0</v>
      </c>
      <c r="Y151" s="454">
        <f t="shared" si="142"/>
        <v>0</v>
      </c>
      <c r="Z151" s="454">
        <f t="shared" si="142"/>
        <v>0</v>
      </c>
      <c r="AA151" s="454">
        <f t="shared" si="142"/>
        <v>0</v>
      </c>
      <c r="AB151" s="454">
        <f t="shared" si="142"/>
        <v>0</v>
      </c>
      <c r="AC151" s="454">
        <f t="shared" si="142"/>
        <v>0</v>
      </c>
      <c r="AD151" s="454">
        <f t="shared" si="142"/>
        <v>0</v>
      </c>
      <c r="AE151" s="454">
        <f t="shared" si="142"/>
        <v>0</v>
      </c>
      <c r="AF151" s="454">
        <f t="shared" si="142"/>
        <v>0</v>
      </c>
      <c r="AG151" s="454">
        <f t="shared" si="142"/>
        <v>0</v>
      </c>
      <c r="AH151" s="454">
        <f t="shared" si="142"/>
        <v>0</v>
      </c>
      <c r="AI151" s="454">
        <f t="shared" si="142"/>
        <v>0</v>
      </c>
      <c r="AJ151" s="454">
        <f t="shared" si="142"/>
        <v>0</v>
      </c>
      <c r="AK151" s="454">
        <f t="shared" si="142"/>
        <v>0</v>
      </c>
      <c r="AL151" s="454">
        <f t="shared" si="142"/>
        <v>0</v>
      </c>
      <c r="AM151" s="454">
        <f t="shared" si="142"/>
        <v>0</v>
      </c>
      <c r="AN151" s="454">
        <f t="shared" si="142"/>
        <v>0</v>
      </c>
      <c r="AO151" s="454">
        <f t="shared" si="142"/>
        <v>0</v>
      </c>
      <c r="AP151" s="454">
        <f t="shared" si="142"/>
        <v>0</v>
      </c>
      <c r="AQ151" s="454">
        <f t="shared" si="142"/>
        <v>0</v>
      </c>
      <c r="AR151" s="454">
        <f t="shared" si="142"/>
        <v>0</v>
      </c>
      <c r="AS151" s="454">
        <f t="shared" si="142"/>
        <v>0</v>
      </c>
      <c r="AT151" s="454">
        <f t="shared" si="142"/>
        <v>0</v>
      </c>
      <c r="AU151" s="454">
        <f t="shared" si="142"/>
        <v>0</v>
      </c>
      <c r="AV151" s="454">
        <f t="shared" si="142"/>
        <v>0</v>
      </c>
      <c r="AW151" s="454">
        <f t="shared" si="142"/>
        <v>0</v>
      </c>
      <c r="AX151" s="454">
        <f t="shared" si="142"/>
        <v>0</v>
      </c>
      <c r="AY151" s="454">
        <f t="shared" si="142"/>
        <v>0</v>
      </c>
      <c r="AZ151" s="454">
        <f t="shared" si="142"/>
        <v>0</v>
      </c>
      <c r="BA151" s="454">
        <f t="shared" si="142"/>
        <v>0</v>
      </c>
      <c r="BB151" s="454">
        <f t="shared" si="142"/>
        <v>0</v>
      </c>
      <c r="BC151" s="454">
        <f t="shared" si="142"/>
        <v>0</v>
      </c>
      <c r="BD151" s="454">
        <f t="shared" si="142"/>
        <v>0</v>
      </c>
      <c r="BE151" s="454">
        <f t="shared" si="142"/>
        <v>0</v>
      </c>
      <c r="BF151" s="454">
        <f t="shared" si="142"/>
        <v>0</v>
      </c>
      <c r="BG151" s="454">
        <f t="shared" si="142"/>
        <v>0</v>
      </c>
      <c r="BH151" s="454">
        <f t="shared" si="142"/>
        <v>0</v>
      </c>
      <c r="BI151" s="454">
        <f t="shared" si="142"/>
        <v>0</v>
      </c>
      <c r="BJ151" s="454">
        <f t="shared" si="142"/>
        <v>0</v>
      </c>
      <c r="BK151" s="454">
        <f t="shared" si="142"/>
        <v>0</v>
      </c>
      <c r="BL151" s="454">
        <f t="shared" si="142"/>
        <v>0</v>
      </c>
      <c r="BM151" s="454">
        <f t="shared" si="142"/>
        <v>0</v>
      </c>
      <c r="BN151" s="454">
        <f t="shared" si="142"/>
        <v>0</v>
      </c>
      <c r="BO151" s="454">
        <f t="shared" si="142"/>
        <v>0</v>
      </c>
      <c r="BP151" s="454">
        <f t="shared" si="142"/>
        <v>0</v>
      </c>
      <c r="BQ151" s="454">
        <f t="shared" si="141"/>
        <v>0</v>
      </c>
      <c r="BR151" s="454">
        <f t="shared" si="141"/>
        <v>0</v>
      </c>
      <c r="BS151" s="454">
        <f t="shared" si="141"/>
        <v>0</v>
      </c>
      <c r="BT151" s="454">
        <f t="shared" si="141"/>
        <v>0</v>
      </c>
      <c r="BU151" s="454">
        <f t="shared" si="141"/>
        <v>0</v>
      </c>
      <c r="BV151" s="454">
        <f t="shared" si="141"/>
        <v>0</v>
      </c>
      <c r="BW151" s="454">
        <f t="shared" si="141"/>
        <v>0</v>
      </c>
      <c r="BX151" s="454">
        <f t="shared" si="141"/>
        <v>0</v>
      </c>
      <c r="BY151" s="454">
        <f t="shared" si="141"/>
        <v>0</v>
      </c>
      <c r="BZ151" s="454">
        <f t="shared" si="141"/>
        <v>0</v>
      </c>
      <c r="CA151" s="454">
        <f t="shared" si="141"/>
        <v>0</v>
      </c>
      <c r="CB151" s="454">
        <f t="shared" si="141"/>
        <v>0</v>
      </c>
      <c r="CC151" s="454">
        <f t="shared" si="141"/>
        <v>0</v>
      </c>
      <c r="CD151" s="454">
        <f t="shared" si="141"/>
        <v>0</v>
      </c>
      <c r="CE151" s="454">
        <f t="shared" si="141"/>
        <v>0</v>
      </c>
      <c r="CF151" s="454">
        <f t="shared" si="141"/>
        <v>0</v>
      </c>
      <c r="CG151" s="454">
        <f t="shared" si="141"/>
        <v>0</v>
      </c>
      <c r="CH151" s="455">
        <f t="shared" si="141"/>
        <v>0</v>
      </c>
    </row>
    <row r="152" spans="1:86" s="110" customFormat="1" hidden="1" x14ac:dyDescent="0.25">
      <c r="A152" s="606"/>
      <c r="B152" s="89" t="s">
        <v>23</v>
      </c>
      <c r="C152" s="454">
        <f t="shared" si="138"/>
        <v>0</v>
      </c>
      <c r="D152" s="454">
        <f t="shared" si="139"/>
        <v>0</v>
      </c>
      <c r="E152" s="454">
        <f t="shared" si="142"/>
        <v>0</v>
      </c>
      <c r="F152" s="454">
        <f t="shared" si="142"/>
        <v>0</v>
      </c>
      <c r="G152" s="454">
        <f t="shared" si="142"/>
        <v>0</v>
      </c>
      <c r="H152" s="454">
        <f t="shared" si="142"/>
        <v>0</v>
      </c>
      <c r="I152" s="454">
        <f t="shared" si="142"/>
        <v>0</v>
      </c>
      <c r="J152" s="454">
        <f t="shared" si="142"/>
        <v>0</v>
      </c>
      <c r="K152" s="454">
        <f t="shared" si="142"/>
        <v>0</v>
      </c>
      <c r="L152" s="454">
        <f t="shared" si="142"/>
        <v>0</v>
      </c>
      <c r="M152" s="454">
        <f t="shared" si="142"/>
        <v>0</v>
      </c>
      <c r="N152" s="454">
        <f t="shared" si="142"/>
        <v>0</v>
      </c>
      <c r="O152" s="454">
        <f t="shared" si="142"/>
        <v>0</v>
      </c>
      <c r="P152" s="454">
        <f t="shared" si="142"/>
        <v>0</v>
      </c>
      <c r="Q152" s="454">
        <f t="shared" si="142"/>
        <v>0</v>
      </c>
      <c r="R152" s="454">
        <f t="shared" si="142"/>
        <v>0</v>
      </c>
      <c r="S152" s="454">
        <f t="shared" si="142"/>
        <v>0</v>
      </c>
      <c r="T152" s="454">
        <f t="shared" si="142"/>
        <v>0</v>
      </c>
      <c r="U152" s="454">
        <f t="shared" si="142"/>
        <v>0</v>
      </c>
      <c r="V152" s="454">
        <f t="shared" si="142"/>
        <v>0</v>
      </c>
      <c r="W152" s="454">
        <f t="shared" si="142"/>
        <v>0</v>
      </c>
      <c r="X152" s="454">
        <f t="shared" si="142"/>
        <v>0</v>
      </c>
      <c r="Y152" s="454">
        <f t="shared" si="142"/>
        <v>0</v>
      </c>
      <c r="Z152" s="454">
        <f t="shared" si="142"/>
        <v>0</v>
      </c>
      <c r="AA152" s="454">
        <f t="shared" si="142"/>
        <v>0</v>
      </c>
      <c r="AB152" s="454">
        <f t="shared" si="142"/>
        <v>0</v>
      </c>
      <c r="AC152" s="454">
        <f t="shared" si="142"/>
        <v>0</v>
      </c>
      <c r="AD152" s="454">
        <f t="shared" si="142"/>
        <v>0</v>
      </c>
      <c r="AE152" s="454">
        <f t="shared" si="142"/>
        <v>0</v>
      </c>
      <c r="AF152" s="454">
        <f t="shared" si="142"/>
        <v>0</v>
      </c>
      <c r="AG152" s="454">
        <f t="shared" si="142"/>
        <v>0</v>
      </c>
      <c r="AH152" s="454">
        <f t="shared" si="142"/>
        <v>0</v>
      </c>
      <c r="AI152" s="454">
        <f t="shared" si="142"/>
        <v>0</v>
      </c>
      <c r="AJ152" s="454">
        <f t="shared" si="142"/>
        <v>0</v>
      </c>
      <c r="AK152" s="454">
        <f t="shared" si="142"/>
        <v>0</v>
      </c>
      <c r="AL152" s="454">
        <f t="shared" si="142"/>
        <v>0</v>
      </c>
      <c r="AM152" s="454">
        <f t="shared" si="142"/>
        <v>0</v>
      </c>
      <c r="AN152" s="454">
        <f t="shared" si="142"/>
        <v>0</v>
      </c>
      <c r="AO152" s="454">
        <f t="shared" si="142"/>
        <v>0</v>
      </c>
      <c r="AP152" s="454">
        <f t="shared" si="142"/>
        <v>0</v>
      </c>
      <c r="AQ152" s="454">
        <f t="shared" si="142"/>
        <v>0</v>
      </c>
      <c r="AR152" s="454">
        <f t="shared" si="142"/>
        <v>0</v>
      </c>
      <c r="AS152" s="454">
        <f t="shared" si="142"/>
        <v>0</v>
      </c>
      <c r="AT152" s="454">
        <f t="shared" si="142"/>
        <v>0</v>
      </c>
      <c r="AU152" s="454">
        <f t="shared" si="142"/>
        <v>0</v>
      </c>
      <c r="AV152" s="454">
        <f t="shared" si="142"/>
        <v>0</v>
      </c>
      <c r="AW152" s="454">
        <f t="shared" si="142"/>
        <v>0</v>
      </c>
      <c r="AX152" s="454">
        <f t="shared" si="142"/>
        <v>0</v>
      </c>
      <c r="AY152" s="454">
        <f t="shared" si="142"/>
        <v>0</v>
      </c>
      <c r="AZ152" s="454">
        <f t="shared" si="142"/>
        <v>0</v>
      </c>
      <c r="BA152" s="454">
        <f t="shared" si="142"/>
        <v>0</v>
      </c>
      <c r="BB152" s="454">
        <f t="shared" si="142"/>
        <v>0</v>
      </c>
      <c r="BC152" s="454">
        <f t="shared" si="142"/>
        <v>0</v>
      </c>
      <c r="BD152" s="454">
        <f t="shared" si="142"/>
        <v>0</v>
      </c>
      <c r="BE152" s="454">
        <f t="shared" si="142"/>
        <v>0</v>
      </c>
      <c r="BF152" s="454">
        <f t="shared" si="142"/>
        <v>0</v>
      </c>
      <c r="BG152" s="454">
        <f t="shared" si="142"/>
        <v>0</v>
      </c>
      <c r="BH152" s="454">
        <f t="shared" si="142"/>
        <v>0</v>
      </c>
      <c r="BI152" s="454">
        <f t="shared" si="142"/>
        <v>0</v>
      </c>
      <c r="BJ152" s="454">
        <f t="shared" si="142"/>
        <v>0</v>
      </c>
      <c r="BK152" s="454">
        <f t="shared" si="142"/>
        <v>0</v>
      </c>
      <c r="BL152" s="454">
        <f t="shared" si="142"/>
        <v>0</v>
      </c>
      <c r="BM152" s="454">
        <f t="shared" si="142"/>
        <v>0</v>
      </c>
      <c r="BN152" s="454">
        <f t="shared" si="142"/>
        <v>0</v>
      </c>
      <c r="BO152" s="454">
        <f t="shared" si="142"/>
        <v>0</v>
      </c>
      <c r="BP152" s="454">
        <f t="shared" ref="BP152:CH155" si="143">IF(BP32=0,0,((BP14*0.5)+BO32-BP50)*BP87*BP119*BP$2)</f>
        <v>0</v>
      </c>
      <c r="BQ152" s="454">
        <f t="shared" si="143"/>
        <v>0</v>
      </c>
      <c r="BR152" s="454">
        <f t="shared" si="143"/>
        <v>0</v>
      </c>
      <c r="BS152" s="454">
        <f t="shared" si="143"/>
        <v>0</v>
      </c>
      <c r="BT152" s="454">
        <f t="shared" si="143"/>
        <v>0</v>
      </c>
      <c r="BU152" s="454">
        <f t="shared" si="143"/>
        <v>0</v>
      </c>
      <c r="BV152" s="454">
        <f t="shared" si="143"/>
        <v>0</v>
      </c>
      <c r="BW152" s="454">
        <f t="shared" si="143"/>
        <v>0</v>
      </c>
      <c r="BX152" s="454">
        <f t="shared" si="143"/>
        <v>0</v>
      </c>
      <c r="BY152" s="454">
        <f t="shared" si="143"/>
        <v>0</v>
      </c>
      <c r="BZ152" s="454">
        <f t="shared" si="143"/>
        <v>0</v>
      </c>
      <c r="CA152" s="454">
        <f t="shared" si="143"/>
        <v>0</v>
      </c>
      <c r="CB152" s="454">
        <f t="shared" si="143"/>
        <v>0</v>
      </c>
      <c r="CC152" s="454">
        <f t="shared" si="143"/>
        <v>0</v>
      </c>
      <c r="CD152" s="454">
        <f t="shared" si="143"/>
        <v>0</v>
      </c>
      <c r="CE152" s="454">
        <f t="shared" si="143"/>
        <v>0</v>
      </c>
      <c r="CF152" s="454">
        <f t="shared" si="143"/>
        <v>0</v>
      </c>
      <c r="CG152" s="454">
        <f t="shared" si="143"/>
        <v>0</v>
      </c>
      <c r="CH152" s="455">
        <f t="shared" si="143"/>
        <v>0</v>
      </c>
    </row>
    <row r="153" spans="1:86" s="110" customFormat="1" hidden="1" x14ac:dyDescent="0.25">
      <c r="A153" s="606"/>
      <c r="B153" s="89" t="s">
        <v>24</v>
      </c>
      <c r="C153" s="454">
        <f t="shared" si="138"/>
        <v>0</v>
      </c>
      <c r="D153" s="454">
        <f t="shared" si="139"/>
        <v>0</v>
      </c>
      <c r="E153" s="454">
        <f t="shared" ref="E153:BP155" si="144">IF(E33=0,0,((E15*0.5)+D33-E51)*E88*E120*E$2)</f>
        <v>0</v>
      </c>
      <c r="F153" s="454">
        <f t="shared" si="144"/>
        <v>0</v>
      </c>
      <c r="G153" s="454">
        <f t="shared" si="144"/>
        <v>0</v>
      </c>
      <c r="H153" s="454">
        <f t="shared" si="144"/>
        <v>0</v>
      </c>
      <c r="I153" s="454">
        <f t="shared" si="144"/>
        <v>0</v>
      </c>
      <c r="J153" s="454">
        <f t="shared" si="144"/>
        <v>0</v>
      </c>
      <c r="K153" s="454">
        <f t="shared" si="144"/>
        <v>0</v>
      </c>
      <c r="L153" s="454">
        <f t="shared" si="144"/>
        <v>0</v>
      </c>
      <c r="M153" s="454">
        <f t="shared" si="144"/>
        <v>0</v>
      </c>
      <c r="N153" s="454">
        <f t="shared" si="144"/>
        <v>0</v>
      </c>
      <c r="O153" s="454">
        <f t="shared" si="144"/>
        <v>0</v>
      </c>
      <c r="P153" s="454">
        <f t="shared" si="144"/>
        <v>0</v>
      </c>
      <c r="Q153" s="454">
        <f t="shared" si="144"/>
        <v>0</v>
      </c>
      <c r="R153" s="454">
        <f t="shared" si="144"/>
        <v>0</v>
      </c>
      <c r="S153" s="454">
        <f t="shared" si="144"/>
        <v>0</v>
      </c>
      <c r="T153" s="454">
        <f t="shared" si="144"/>
        <v>0</v>
      </c>
      <c r="U153" s="454">
        <f t="shared" si="144"/>
        <v>0</v>
      </c>
      <c r="V153" s="454">
        <f t="shared" si="144"/>
        <v>0</v>
      </c>
      <c r="W153" s="454">
        <f t="shared" si="144"/>
        <v>0</v>
      </c>
      <c r="X153" s="454">
        <f t="shared" si="144"/>
        <v>0</v>
      </c>
      <c r="Y153" s="454">
        <f t="shared" si="144"/>
        <v>0</v>
      </c>
      <c r="Z153" s="454">
        <f t="shared" si="144"/>
        <v>0</v>
      </c>
      <c r="AA153" s="454">
        <f t="shared" si="144"/>
        <v>0</v>
      </c>
      <c r="AB153" s="454">
        <f t="shared" si="144"/>
        <v>0</v>
      </c>
      <c r="AC153" s="454">
        <f t="shared" si="144"/>
        <v>0</v>
      </c>
      <c r="AD153" s="454">
        <f t="shared" si="144"/>
        <v>0</v>
      </c>
      <c r="AE153" s="454">
        <f t="shared" si="144"/>
        <v>0</v>
      </c>
      <c r="AF153" s="454">
        <f t="shared" si="144"/>
        <v>0</v>
      </c>
      <c r="AG153" s="454">
        <f t="shared" si="144"/>
        <v>0</v>
      </c>
      <c r="AH153" s="454">
        <f t="shared" si="144"/>
        <v>0</v>
      </c>
      <c r="AI153" s="454">
        <f t="shared" si="144"/>
        <v>0</v>
      </c>
      <c r="AJ153" s="454">
        <f t="shared" si="144"/>
        <v>0</v>
      </c>
      <c r="AK153" s="454">
        <f t="shared" si="144"/>
        <v>0</v>
      </c>
      <c r="AL153" s="454">
        <f t="shared" si="144"/>
        <v>0</v>
      </c>
      <c r="AM153" s="454">
        <f t="shared" si="144"/>
        <v>0</v>
      </c>
      <c r="AN153" s="454">
        <f t="shared" si="144"/>
        <v>0</v>
      </c>
      <c r="AO153" s="454">
        <f t="shared" si="144"/>
        <v>0</v>
      </c>
      <c r="AP153" s="454">
        <f t="shared" si="144"/>
        <v>0</v>
      </c>
      <c r="AQ153" s="454">
        <f t="shared" si="144"/>
        <v>0</v>
      </c>
      <c r="AR153" s="454">
        <f t="shared" si="144"/>
        <v>0</v>
      </c>
      <c r="AS153" s="454">
        <f t="shared" si="144"/>
        <v>0</v>
      </c>
      <c r="AT153" s="454">
        <f t="shared" si="144"/>
        <v>0</v>
      </c>
      <c r="AU153" s="454">
        <f t="shared" si="144"/>
        <v>0</v>
      </c>
      <c r="AV153" s="454">
        <f t="shared" si="144"/>
        <v>0</v>
      </c>
      <c r="AW153" s="454">
        <f t="shared" si="144"/>
        <v>0</v>
      </c>
      <c r="AX153" s="454">
        <f t="shared" si="144"/>
        <v>0</v>
      </c>
      <c r="AY153" s="454">
        <f t="shared" si="144"/>
        <v>0</v>
      </c>
      <c r="AZ153" s="454">
        <f t="shared" si="144"/>
        <v>0</v>
      </c>
      <c r="BA153" s="454">
        <f t="shared" si="144"/>
        <v>0</v>
      </c>
      <c r="BB153" s="454">
        <f t="shared" si="144"/>
        <v>0</v>
      </c>
      <c r="BC153" s="454">
        <f t="shared" si="144"/>
        <v>0</v>
      </c>
      <c r="BD153" s="454">
        <f t="shared" si="144"/>
        <v>0</v>
      </c>
      <c r="BE153" s="454">
        <f t="shared" si="144"/>
        <v>0</v>
      </c>
      <c r="BF153" s="454">
        <f t="shared" si="144"/>
        <v>0</v>
      </c>
      <c r="BG153" s="454">
        <f t="shared" si="144"/>
        <v>0</v>
      </c>
      <c r="BH153" s="454">
        <f t="shared" si="144"/>
        <v>0</v>
      </c>
      <c r="BI153" s="454">
        <f t="shared" si="144"/>
        <v>0</v>
      </c>
      <c r="BJ153" s="454">
        <f t="shared" si="144"/>
        <v>0</v>
      </c>
      <c r="BK153" s="454">
        <f t="shared" si="144"/>
        <v>0</v>
      </c>
      <c r="BL153" s="454">
        <f t="shared" si="144"/>
        <v>0</v>
      </c>
      <c r="BM153" s="454">
        <f t="shared" si="144"/>
        <v>0</v>
      </c>
      <c r="BN153" s="454">
        <f t="shared" si="144"/>
        <v>0</v>
      </c>
      <c r="BO153" s="454">
        <f t="shared" si="144"/>
        <v>0</v>
      </c>
      <c r="BP153" s="454">
        <f t="shared" si="144"/>
        <v>0</v>
      </c>
      <c r="BQ153" s="454">
        <f t="shared" si="143"/>
        <v>0</v>
      </c>
      <c r="BR153" s="454">
        <f t="shared" si="143"/>
        <v>0</v>
      </c>
      <c r="BS153" s="454">
        <f t="shared" si="143"/>
        <v>0</v>
      </c>
      <c r="BT153" s="454">
        <f t="shared" si="143"/>
        <v>0</v>
      </c>
      <c r="BU153" s="454">
        <f t="shared" si="143"/>
        <v>0</v>
      </c>
      <c r="BV153" s="454">
        <f t="shared" si="143"/>
        <v>0</v>
      </c>
      <c r="BW153" s="454">
        <f t="shared" si="143"/>
        <v>0</v>
      </c>
      <c r="BX153" s="454">
        <f t="shared" si="143"/>
        <v>0</v>
      </c>
      <c r="BY153" s="454">
        <f t="shared" si="143"/>
        <v>0</v>
      </c>
      <c r="BZ153" s="454">
        <f t="shared" si="143"/>
        <v>0</v>
      </c>
      <c r="CA153" s="454">
        <f t="shared" si="143"/>
        <v>0</v>
      </c>
      <c r="CB153" s="454">
        <f t="shared" si="143"/>
        <v>0</v>
      </c>
      <c r="CC153" s="454">
        <f t="shared" si="143"/>
        <v>0</v>
      </c>
      <c r="CD153" s="454">
        <f t="shared" si="143"/>
        <v>0</v>
      </c>
      <c r="CE153" s="454">
        <f t="shared" si="143"/>
        <v>0</v>
      </c>
      <c r="CF153" s="454">
        <f t="shared" si="143"/>
        <v>0</v>
      </c>
      <c r="CG153" s="454">
        <f t="shared" si="143"/>
        <v>0</v>
      </c>
      <c r="CH153" s="455">
        <f t="shared" si="143"/>
        <v>0</v>
      </c>
    </row>
    <row r="154" spans="1:86" s="110" customFormat="1" ht="15.75" hidden="1" customHeight="1" x14ac:dyDescent="0.25">
      <c r="A154" s="606"/>
      <c r="B154" s="89" t="s">
        <v>7</v>
      </c>
      <c r="C154" s="454">
        <f t="shared" si="138"/>
        <v>0</v>
      </c>
      <c r="D154" s="454">
        <f t="shared" si="139"/>
        <v>0</v>
      </c>
      <c r="E154" s="454">
        <f t="shared" si="144"/>
        <v>0</v>
      </c>
      <c r="F154" s="454">
        <f t="shared" si="144"/>
        <v>0</v>
      </c>
      <c r="G154" s="454">
        <f t="shared" si="144"/>
        <v>0</v>
      </c>
      <c r="H154" s="454">
        <f t="shared" si="144"/>
        <v>0</v>
      </c>
      <c r="I154" s="454">
        <f t="shared" si="144"/>
        <v>0</v>
      </c>
      <c r="J154" s="454">
        <f t="shared" si="144"/>
        <v>0</v>
      </c>
      <c r="K154" s="454">
        <f t="shared" si="144"/>
        <v>0</v>
      </c>
      <c r="L154" s="454">
        <f t="shared" si="144"/>
        <v>0</v>
      </c>
      <c r="M154" s="454">
        <f t="shared" si="144"/>
        <v>0</v>
      </c>
      <c r="N154" s="454">
        <f t="shared" si="144"/>
        <v>0</v>
      </c>
      <c r="O154" s="454">
        <f t="shared" si="144"/>
        <v>0</v>
      </c>
      <c r="P154" s="454">
        <f t="shared" si="144"/>
        <v>0</v>
      </c>
      <c r="Q154" s="454">
        <f t="shared" si="144"/>
        <v>0</v>
      </c>
      <c r="R154" s="454">
        <f t="shared" si="144"/>
        <v>0</v>
      </c>
      <c r="S154" s="454">
        <f t="shared" si="144"/>
        <v>0</v>
      </c>
      <c r="T154" s="454">
        <f t="shared" si="144"/>
        <v>0</v>
      </c>
      <c r="U154" s="454">
        <f t="shared" si="144"/>
        <v>0</v>
      </c>
      <c r="V154" s="454">
        <f t="shared" si="144"/>
        <v>0</v>
      </c>
      <c r="W154" s="454">
        <f t="shared" si="144"/>
        <v>0</v>
      </c>
      <c r="X154" s="454">
        <f t="shared" si="144"/>
        <v>0</v>
      </c>
      <c r="Y154" s="454">
        <f t="shared" si="144"/>
        <v>0</v>
      </c>
      <c r="Z154" s="454">
        <f t="shared" si="144"/>
        <v>0</v>
      </c>
      <c r="AA154" s="454">
        <f t="shared" si="144"/>
        <v>0</v>
      </c>
      <c r="AB154" s="454">
        <f t="shared" si="144"/>
        <v>0</v>
      </c>
      <c r="AC154" s="454">
        <f t="shared" si="144"/>
        <v>0</v>
      </c>
      <c r="AD154" s="454">
        <f t="shared" si="144"/>
        <v>0</v>
      </c>
      <c r="AE154" s="454">
        <f t="shared" si="144"/>
        <v>0</v>
      </c>
      <c r="AF154" s="454">
        <f t="shared" si="144"/>
        <v>0</v>
      </c>
      <c r="AG154" s="454">
        <f t="shared" si="144"/>
        <v>0</v>
      </c>
      <c r="AH154" s="454">
        <f t="shared" si="144"/>
        <v>0</v>
      </c>
      <c r="AI154" s="454">
        <f t="shared" si="144"/>
        <v>0</v>
      </c>
      <c r="AJ154" s="454">
        <f t="shared" si="144"/>
        <v>0</v>
      </c>
      <c r="AK154" s="454">
        <f t="shared" si="144"/>
        <v>0</v>
      </c>
      <c r="AL154" s="454">
        <f t="shared" si="144"/>
        <v>0</v>
      </c>
      <c r="AM154" s="454">
        <f t="shared" si="144"/>
        <v>0</v>
      </c>
      <c r="AN154" s="454">
        <f t="shared" si="144"/>
        <v>0</v>
      </c>
      <c r="AO154" s="454">
        <f t="shared" si="144"/>
        <v>0</v>
      </c>
      <c r="AP154" s="454">
        <f t="shared" si="144"/>
        <v>0</v>
      </c>
      <c r="AQ154" s="454">
        <f t="shared" si="144"/>
        <v>0</v>
      </c>
      <c r="AR154" s="454">
        <f t="shared" si="144"/>
        <v>0</v>
      </c>
      <c r="AS154" s="454">
        <f t="shared" si="144"/>
        <v>0</v>
      </c>
      <c r="AT154" s="454">
        <f t="shared" si="144"/>
        <v>0</v>
      </c>
      <c r="AU154" s="454">
        <f t="shared" si="144"/>
        <v>0</v>
      </c>
      <c r="AV154" s="454">
        <f t="shared" si="144"/>
        <v>0</v>
      </c>
      <c r="AW154" s="454">
        <f t="shared" si="144"/>
        <v>0</v>
      </c>
      <c r="AX154" s="454">
        <f t="shared" si="144"/>
        <v>0</v>
      </c>
      <c r="AY154" s="454">
        <f t="shared" si="144"/>
        <v>0</v>
      </c>
      <c r="AZ154" s="454">
        <f t="shared" si="144"/>
        <v>0</v>
      </c>
      <c r="BA154" s="454">
        <f t="shared" si="144"/>
        <v>0</v>
      </c>
      <c r="BB154" s="454">
        <f t="shared" si="144"/>
        <v>0</v>
      </c>
      <c r="BC154" s="454">
        <f t="shared" si="144"/>
        <v>0</v>
      </c>
      <c r="BD154" s="454">
        <f t="shared" si="144"/>
        <v>0</v>
      </c>
      <c r="BE154" s="454">
        <f t="shared" si="144"/>
        <v>0</v>
      </c>
      <c r="BF154" s="454">
        <f t="shared" si="144"/>
        <v>0</v>
      </c>
      <c r="BG154" s="454">
        <f t="shared" si="144"/>
        <v>0</v>
      </c>
      <c r="BH154" s="454">
        <f t="shared" si="144"/>
        <v>0</v>
      </c>
      <c r="BI154" s="454">
        <f t="shared" si="144"/>
        <v>0</v>
      </c>
      <c r="BJ154" s="454">
        <f t="shared" si="144"/>
        <v>0</v>
      </c>
      <c r="BK154" s="454">
        <f t="shared" si="144"/>
        <v>0</v>
      </c>
      <c r="BL154" s="454">
        <f t="shared" si="144"/>
        <v>0</v>
      </c>
      <c r="BM154" s="454">
        <f t="shared" si="144"/>
        <v>0</v>
      </c>
      <c r="BN154" s="454">
        <f t="shared" si="144"/>
        <v>0</v>
      </c>
      <c r="BO154" s="454">
        <f t="shared" si="144"/>
        <v>0</v>
      </c>
      <c r="BP154" s="454">
        <f t="shared" si="144"/>
        <v>0</v>
      </c>
      <c r="BQ154" s="454">
        <f t="shared" si="143"/>
        <v>0</v>
      </c>
      <c r="BR154" s="454">
        <f t="shared" si="143"/>
        <v>0</v>
      </c>
      <c r="BS154" s="454">
        <f t="shared" si="143"/>
        <v>0</v>
      </c>
      <c r="BT154" s="454">
        <f t="shared" si="143"/>
        <v>0</v>
      </c>
      <c r="BU154" s="454">
        <f t="shared" si="143"/>
        <v>0</v>
      </c>
      <c r="BV154" s="454">
        <f t="shared" si="143"/>
        <v>0</v>
      </c>
      <c r="BW154" s="454">
        <f t="shared" si="143"/>
        <v>0</v>
      </c>
      <c r="BX154" s="454">
        <f t="shared" si="143"/>
        <v>0</v>
      </c>
      <c r="BY154" s="454">
        <f t="shared" si="143"/>
        <v>0</v>
      </c>
      <c r="BZ154" s="454">
        <f t="shared" si="143"/>
        <v>0</v>
      </c>
      <c r="CA154" s="454">
        <f t="shared" si="143"/>
        <v>0</v>
      </c>
      <c r="CB154" s="454">
        <f t="shared" si="143"/>
        <v>0</v>
      </c>
      <c r="CC154" s="454">
        <f t="shared" si="143"/>
        <v>0</v>
      </c>
      <c r="CD154" s="454">
        <f t="shared" si="143"/>
        <v>0</v>
      </c>
      <c r="CE154" s="454">
        <f t="shared" si="143"/>
        <v>0</v>
      </c>
      <c r="CF154" s="454">
        <f t="shared" si="143"/>
        <v>0</v>
      </c>
      <c r="CG154" s="454">
        <f t="shared" si="143"/>
        <v>0</v>
      </c>
      <c r="CH154" s="455">
        <f t="shared" si="143"/>
        <v>0</v>
      </c>
    </row>
    <row r="155" spans="1:86" s="110" customFormat="1" ht="15.75" hidden="1" customHeight="1" x14ac:dyDescent="0.25">
      <c r="A155" s="606"/>
      <c r="B155" s="89" t="s">
        <v>8</v>
      </c>
      <c r="C155" s="454">
        <f t="shared" si="138"/>
        <v>0</v>
      </c>
      <c r="D155" s="454">
        <f t="shared" si="139"/>
        <v>0</v>
      </c>
      <c r="E155" s="454">
        <f t="shared" si="144"/>
        <v>0</v>
      </c>
      <c r="F155" s="454">
        <f t="shared" si="144"/>
        <v>0</v>
      </c>
      <c r="G155" s="454">
        <f t="shared" si="144"/>
        <v>0</v>
      </c>
      <c r="H155" s="454">
        <f t="shared" si="144"/>
        <v>0</v>
      </c>
      <c r="I155" s="454">
        <f t="shared" si="144"/>
        <v>0</v>
      </c>
      <c r="J155" s="454">
        <f t="shared" si="144"/>
        <v>0</v>
      </c>
      <c r="K155" s="454">
        <f t="shared" si="144"/>
        <v>0</v>
      </c>
      <c r="L155" s="454">
        <f t="shared" si="144"/>
        <v>0</v>
      </c>
      <c r="M155" s="454">
        <f t="shared" si="144"/>
        <v>0</v>
      </c>
      <c r="N155" s="454">
        <f t="shared" si="144"/>
        <v>0</v>
      </c>
      <c r="O155" s="454">
        <f t="shared" si="144"/>
        <v>0</v>
      </c>
      <c r="P155" s="454">
        <f t="shared" si="144"/>
        <v>0</v>
      </c>
      <c r="Q155" s="454">
        <f t="shared" si="144"/>
        <v>0</v>
      </c>
      <c r="R155" s="454">
        <f t="shared" si="144"/>
        <v>0</v>
      </c>
      <c r="S155" s="454">
        <f t="shared" si="144"/>
        <v>0</v>
      </c>
      <c r="T155" s="454">
        <f t="shared" si="144"/>
        <v>0</v>
      </c>
      <c r="U155" s="454">
        <f t="shared" si="144"/>
        <v>0</v>
      </c>
      <c r="V155" s="454">
        <f t="shared" si="144"/>
        <v>0</v>
      </c>
      <c r="W155" s="454">
        <f t="shared" si="144"/>
        <v>0</v>
      </c>
      <c r="X155" s="454">
        <f t="shared" si="144"/>
        <v>0</v>
      </c>
      <c r="Y155" s="454">
        <f t="shared" si="144"/>
        <v>0</v>
      </c>
      <c r="Z155" s="454">
        <f t="shared" si="144"/>
        <v>0</v>
      </c>
      <c r="AA155" s="454">
        <f t="shared" si="144"/>
        <v>0</v>
      </c>
      <c r="AB155" s="454">
        <f t="shared" si="144"/>
        <v>0</v>
      </c>
      <c r="AC155" s="454">
        <f t="shared" si="144"/>
        <v>0</v>
      </c>
      <c r="AD155" s="454">
        <f t="shared" si="144"/>
        <v>0</v>
      </c>
      <c r="AE155" s="454">
        <f t="shared" si="144"/>
        <v>0</v>
      </c>
      <c r="AF155" s="454">
        <f t="shared" si="144"/>
        <v>0</v>
      </c>
      <c r="AG155" s="454">
        <f t="shared" si="144"/>
        <v>0</v>
      </c>
      <c r="AH155" s="454">
        <f t="shared" si="144"/>
        <v>0</v>
      </c>
      <c r="AI155" s="454">
        <f t="shared" si="144"/>
        <v>0</v>
      </c>
      <c r="AJ155" s="454">
        <f t="shared" si="144"/>
        <v>0</v>
      </c>
      <c r="AK155" s="454">
        <f t="shared" si="144"/>
        <v>0</v>
      </c>
      <c r="AL155" s="454">
        <f t="shared" si="144"/>
        <v>0</v>
      </c>
      <c r="AM155" s="454">
        <f t="shared" si="144"/>
        <v>0</v>
      </c>
      <c r="AN155" s="454">
        <f t="shared" si="144"/>
        <v>0</v>
      </c>
      <c r="AO155" s="454">
        <f t="shared" si="144"/>
        <v>0</v>
      </c>
      <c r="AP155" s="454">
        <f t="shared" si="144"/>
        <v>0</v>
      </c>
      <c r="AQ155" s="454">
        <f t="shared" si="144"/>
        <v>0</v>
      </c>
      <c r="AR155" s="454">
        <f t="shared" si="144"/>
        <v>0</v>
      </c>
      <c r="AS155" s="454">
        <f t="shared" si="144"/>
        <v>0</v>
      </c>
      <c r="AT155" s="454">
        <f t="shared" si="144"/>
        <v>0</v>
      </c>
      <c r="AU155" s="454">
        <f t="shared" si="144"/>
        <v>0</v>
      </c>
      <c r="AV155" s="454">
        <f t="shared" si="144"/>
        <v>0</v>
      </c>
      <c r="AW155" s="454">
        <f t="shared" si="144"/>
        <v>0</v>
      </c>
      <c r="AX155" s="454">
        <f t="shared" si="144"/>
        <v>0</v>
      </c>
      <c r="AY155" s="454">
        <f t="shared" si="144"/>
        <v>0</v>
      </c>
      <c r="AZ155" s="454">
        <f t="shared" si="144"/>
        <v>0</v>
      </c>
      <c r="BA155" s="454">
        <f t="shared" si="144"/>
        <v>0</v>
      </c>
      <c r="BB155" s="454">
        <f t="shared" si="144"/>
        <v>0</v>
      </c>
      <c r="BC155" s="454">
        <f t="shared" si="144"/>
        <v>0</v>
      </c>
      <c r="BD155" s="454">
        <f t="shared" si="144"/>
        <v>0</v>
      </c>
      <c r="BE155" s="454">
        <f t="shared" si="144"/>
        <v>0</v>
      </c>
      <c r="BF155" s="454">
        <f t="shared" si="144"/>
        <v>0</v>
      </c>
      <c r="BG155" s="454">
        <f t="shared" si="144"/>
        <v>0</v>
      </c>
      <c r="BH155" s="454">
        <f t="shared" si="144"/>
        <v>0</v>
      </c>
      <c r="BI155" s="454">
        <f t="shared" si="144"/>
        <v>0</v>
      </c>
      <c r="BJ155" s="454">
        <f t="shared" si="144"/>
        <v>0</v>
      </c>
      <c r="BK155" s="454">
        <f t="shared" si="144"/>
        <v>0</v>
      </c>
      <c r="BL155" s="454">
        <f t="shared" si="144"/>
        <v>0</v>
      </c>
      <c r="BM155" s="454">
        <f t="shared" si="144"/>
        <v>0</v>
      </c>
      <c r="BN155" s="454">
        <f t="shared" si="144"/>
        <v>0</v>
      </c>
      <c r="BO155" s="454">
        <f t="shared" si="144"/>
        <v>0</v>
      </c>
      <c r="BP155" s="454">
        <f t="shared" si="144"/>
        <v>0</v>
      </c>
      <c r="BQ155" s="454">
        <f t="shared" si="143"/>
        <v>0</v>
      </c>
      <c r="BR155" s="454">
        <f t="shared" si="143"/>
        <v>0</v>
      </c>
      <c r="BS155" s="454">
        <f t="shared" si="143"/>
        <v>0</v>
      </c>
      <c r="BT155" s="454">
        <f t="shared" si="143"/>
        <v>0</v>
      </c>
      <c r="BU155" s="454">
        <f t="shared" si="143"/>
        <v>0</v>
      </c>
      <c r="BV155" s="454">
        <f t="shared" si="143"/>
        <v>0</v>
      </c>
      <c r="BW155" s="454">
        <f t="shared" si="143"/>
        <v>0</v>
      </c>
      <c r="BX155" s="454">
        <f t="shared" si="143"/>
        <v>0</v>
      </c>
      <c r="BY155" s="454">
        <f t="shared" si="143"/>
        <v>0</v>
      </c>
      <c r="BZ155" s="454">
        <f t="shared" si="143"/>
        <v>0</v>
      </c>
      <c r="CA155" s="454">
        <f t="shared" si="143"/>
        <v>0</v>
      </c>
      <c r="CB155" s="454">
        <f t="shared" si="143"/>
        <v>0</v>
      </c>
      <c r="CC155" s="454">
        <f t="shared" si="143"/>
        <v>0</v>
      </c>
      <c r="CD155" s="454">
        <f t="shared" si="143"/>
        <v>0</v>
      </c>
      <c r="CE155" s="454">
        <f t="shared" si="143"/>
        <v>0</v>
      </c>
      <c r="CF155" s="454">
        <f t="shared" si="143"/>
        <v>0</v>
      </c>
      <c r="CG155" s="454">
        <f t="shared" si="143"/>
        <v>0</v>
      </c>
      <c r="CH155" s="455">
        <f t="shared" si="143"/>
        <v>0</v>
      </c>
    </row>
    <row r="156" spans="1:86" ht="15.75" hidden="1" customHeight="1" x14ac:dyDescent="0.25">
      <c r="A156" s="606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25">
      <c r="A157" s="606"/>
      <c r="B157" s="269" t="s">
        <v>26</v>
      </c>
      <c r="C157" s="25">
        <f>SUM(C143:C156)</f>
        <v>0</v>
      </c>
      <c r="D157" s="25">
        <f>SUM(D143:D156)</f>
        <v>20.957436356778789</v>
      </c>
      <c r="E157" s="25">
        <f t="shared" ref="E157:BP157" si="145">SUM(E143:E156)</f>
        <v>56.21367192315909</v>
      </c>
      <c r="F157" s="25">
        <f t="shared" si="145"/>
        <v>68.431636541701224</v>
      </c>
      <c r="G157" s="25">
        <f t="shared" si="145"/>
        <v>90.625141881945368</v>
      </c>
      <c r="H157" s="25">
        <f t="shared" si="145"/>
        <v>91.054609676487857</v>
      </c>
      <c r="I157" s="25">
        <f t="shared" si="145"/>
        <v>170.09844784535295</v>
      </c>
      <c r="J157" s="25">
        <f t="shared" si="145"/>
        <v>281.28795801974087</v>
      </c>
      <c r="K157" s="25">
        <f t="shared" si="145"/>
        <v>402.09143620663394</v>
      </c>
      <c r="L157" s="25">
        <f t="shared" si="145"/>
        <v>413.1370200976163</v>
      </c>
      <c r="M157" s="25">
        <f t="shared" si="145"/>
        <v>324.01446850908837</v>
      </c>
      <c r="N157" s="25">
        <f t="shared" si="145"/>
        <v>788.44157555226229</v>
      </c>
      <c r="O157" s="25">
        <f t="shared" si="145"/>
        <v>1376.1728559353828</v>
      </c>
      <c r="P157" s="25">
        <f t="shared" si="145"/>
        <v>1045.7767096093155</v>
      </c>
      <c r="Q157" s="25">
        <f t="shared" si="145"/>
        <v>1258.1448921845549</v>
      </c>
      <c r="R157" s="25">
        <f t="shared" si="145"/>
        <v>1574.7238739593254</v>
      </c>
      <c r="S157" s="25">
        <f t="shared" si="145"/>
        <v>2773.9012053239226</v>
      </c>
      <c r="T157" s="25">
        <f t="shared" si="145"/>
        <v>1192.8773650369119</v>
      </c>
      <c r="U157" s="25">
        <f t="shared" si="145"/>
        <v>1502.6778326511217</v>
      </c>
      <c r="V157" s="25">
        <f t="shared" si="145"/>
        <v>1209.2563168967019</v>
      </c>
      <c r="W157" s="25">
        <f t="shared" si="145"/>
        <v>1234.0163582806622</v>
      </c>
      <c r="X157" s="25">
        <f t="shared" si="145"/>
        <v>1184.7820387911461</v>
      </c>
      <c r="Y157" s="25">
        <f t="shared" si="145"/>
        <v>936.85851820862285</v>
      </c>
      <c r="Z157" s="25">
        <f t="shared" si="145"/>
        <v>997.35841991596067</v>
      </c>
      <c r="AA157" s="25">
        <f t="shared" si="145"/>
        <v>1107.8521667485013</v>
      </c>
      <c r="AB157" s="25">
        <f t="shared" si="145"/>
        <v>833.90343700714436</v>
      </c>
      <c r="AC157" s="25">
        <f t="shared" si="145"/>
        <v>922.29106860980619</v>
      </c>
      <c r="AD157" s="25">
        <f t="shared" si="145"/>
        <v>904.82072582075273</v>
      </c>
      <c r="AE157" s="25">
        <f t="shared" si="145"/>
        <v>1157.2844995451567</v>
      </c>
      <c r="AF157" s="25">
        <f t="shared" si="145"/>
        <v>1192.8773650369119</v>
      </c>
      <c r="AG157" s="25">
        <f t="shared" si="145"/>
        <v>1502.6778326511217</v>
      </c>
      <c r="AH157" s="25">
        <f t="shared" si="145"/>
        <v>1209.2563168967019</v>
      </c>
      <c r="AI157" s="25">
        <f t="shared" si="145"/>
        <v>1234.0163582806622</v>
      </c>
      <c r="AJ157" s="25">
        <f t="shared" si="145"/>
        <v>1184.7820387911461</v>
      </c>
      <c r="AK157" s="25">
        <f t="shared" si="145"/>
        <v>936.85851820862285</v>
      </c>
      <c r="AL157" s="25">
        <f t="shared" si="145"/>
        <v>997.35841991596067</v>
      </c>
      <c r="AM157" s="25">
        <f t="shared" si="145"/>
        <v>1107.8521667485013</v>
      </c>
      <c r="AN157" s="25">
        <f t="shared" si="145"/>
        <v>833.90343700714436</v>
      </c>
      <c r="AO157" s="25">
        <f t="shared" si="145"/>
        <v>922.29106860980619</v>
      </c>
      <c r="AP157" s="25">
        <f t="shared" si="145"/>
        <v>904.82072582075273</v>
      </c>
      <c r="AQ157" s="25">
        <f t="shared" si="145"/>
        <v>1157.2844995451567</v>
      </c>
      <c r="AR157" s="25">
        <f t="shared" si="145"/>
        <v>1192.8773650369119</v>
      </c>
      <c r="AS157" s="25">
        <f t="shared" si="145"/>
        <v>1502.6778326511217</v>
      </c>
      <c r="AT157" s="25">
        <f t="shared" si="145"/>
        <v>1209.2563168967019</v>
      </c>
      <c r="AU157" s="25">
        <f t="shared" si="145"/>
        <v>1234.0163582806622</v>
      </c>
      <c r="AV157" s="25">
        <f t="shared" si="145"/>
        <v>1184.7820387911461</v>
      </c>
      <c r="AW157" s="25">
        <f t="shared" si="145"/>
        <v>936.85851820862285</v>
      </c>
      <c r="AX157" s="25">
        <f t="shared" si="145"/>
        <v>997.35841991596067</v>
      </c>
      <c r="AY157" s="25">
        <f t="shared" si="145"/>
        <v>1107.8521667485013</v>
      </c>
      <c r="AZ157" s="25">
        <f t="shared" si="145"/>
        <v>833.90343700714436</v>
      </c>
      <c r="BA157" s="25">
        <f t="shared" si="145"/>
        <v>922.29106860980619</v>
      </c>
      <c r="BB157" s="25">
        <f t="shared" si="145"/>
        <v>904.82072582075273</v>
      </c>
      <c r="BC157" s="25">
        <f t="shared" si="145"/>
        <v>1157.2844995451567</v>
      </c>
      <c r="BD157" s="25">
        <f t="shared" si="145"/>
        <v>1192.8773650369119</v>
      </c>
      <c r="BE157" s="25">
        <f t="shared" si="145"/>
        <v>1502.6778326511217</v>
      </c>
      <c r="BF157" s="25">
        <f t="shared" si="145"/>
        <v>1209.2563168967019</v>
      </c>
      <c r="BG157" s="25">
        <f t="shared" si="145"/>
        <v>1234.0163582806622</v>
      </c>
      <c r="BH157" s="25">
        <f t="shared" si="145"/>
        <v>1184.7820387911461</v>
      </c>
      <c r="BI157" s="25">
        <f t="shared" si="145"/>
        <v>936.85851820862285</v>
      </c>
      <c r="BJ157" s="25">
        <f t="shared" si="145"/>
        <v>997.35841991596067</v>
      </c>
      <c r="BK157" s="25">
        <f t="shared" si="145"/>
        <v>1107.8521667485013</v>
      </c>
      <c r="BL157" s="25">
        <f t="shared" si="145"/>
        <v>833.90343700714436</v>
      </c>
      <c r="BM157" s="25">
        <f t="shared" si="145"/>
        <v>922.29106860980619</v>
      </c>
      <c r="BN157" s="25">
        <f t="shared" si="145"/>
        <v>904.82072582075273</v>
      </c>
      <c r="BO157" s="25">
        <f t="shared" si="145"/>
        <v>1157.2844995451567</v>
      </c>
      <c r="BP157" s="25">
        <f t="shared" si="145"/>
        <v>1192.8773650369119</v>
      </c>
      <c r="BQ157" s="25">
        <f t="shared" ref="BQ157:CH157" si="146">SUM(BQ143:BQ156)</f>
        <v>1502.6778326511217</v>
      </c>
      <c r="BR157" s="25">
        <f t="shared" si="146"/>
        <v>1209.2563168967019</v>
      </c>
      <c r="BS157" s="25">
        <f t="shared" si="146"/>
        <v>1234.0163582806622</v>
      </c>
      <c r="BT157" s="25">
        <f t="shared" si="146"/>
        <v>1184.7820387911461</v>
      </c>
      <c r="BU157" s="25">
        <f t="shared" si="146"/>
        <v>936.85851820862285</v>
      </c>
      <c r="BV157" s="25">
        <f t="shared" si="146"/>
        <v>997.35841991596067</v>
      </c>
      <c r="BW157" s="25">
        <f t="shared" si="146"/>
        <v>1107.8521667485013</v>
      </c>
      <c r="BX157" s="25">
        <f t="shared" si="146"/>
        <v>833.90343700714436</v>
      </c>
      <c r="BY157" s="25">
        <f t="shared" si="146"/>
        <v>922.29106860980619</v>
      </c>
      <c r="BZ157" s="25">
        <f t="shared" si="146"/>
        <v>904.82072582075273</v>
      </c>
      <c r="CA157" s="25">
        <f t="shared" si="146"/>
        <v>1157.2844995451567</v>
      </c>
      <c r="CB157" s="25">
        <f t="shared" si="146"/>
        <v>1192.8773650369119</v>
      </c>
      <c r="CC157" s="25">
        <f t="shared" si="146"/>
        <v>1502.6778326511217</v>
      </c>
      <c r="CD157" s="25">
        <f t="shared" si="146"/>
        <v>1209.2563168967019</v>
      </c>
      <c r="CE157" s="25">
        <f t="shared" si="146"/>
        <v>1234.0163582806622</v>
      </c>
      <c r="CF157" s="25">
        <f t="shared" si="146"/>
        <v>1184.7820387911461</v>
      </c>
      <c r="CG157" s="25">
        <f t="shared" si="146"/>
        <v>936.85851820862285</v>
      </c>
      <c r="CH157" s="28">
        <f t="shared" si="146"/>
        <v>997.35841991596067</v>
      </c>
    </row>
    <row r="158" spans="1:86" ht="16.5" hidden="1" customHeight="1" thickBot="1" x14ac:dyDescent="0.3">
      <c r="A158" s="607"/>
      <c r="B158" s="144" t="s">
        <v>27</v>
      </c>
      <c r="C158" s="26">
        <f>C157</f>
        <v>0</v>
      </c>
      <c r="D158" s="26">
        <f>C158+D157</f>
        <v>20.957436356778789</v>
      </c>
      <c r="E158" s="26">
        <f t="shared" ref="E158:BP158" si="147">D158+E157</f>
        <v>77.171108279937883</v>
      </c>
      <c r="F158" s="26">
        <f t="shared" si="147"/>
        <v>145.60274482163911</v>
      </c>
      <c r="G158" s="26">
        <f t="shared" si="147"/>
        <v>236.22788670358449</v>
      </c>
      <c r="H158" s="26">
        <f t="shared" si="147"/>
        <v>327.28249638007236</v>
      </c>
      <c r="I158" s="26">
        <f t="shared" si="147"/>
        <v>497.38094422542531</v>
      </c>
      <c r="J158" s="26">
        <f t="shared" si="147"/>
        <v>778.66890224516624</v>
      </c>
      <c r="K158" s="26">
        <f t="shared" si="147"/>
        <v>1180.7603384518002</v>
      </c>
      <c r="L158" s="26">
        <f t="shared" si="147"/>
        <v>1593.8973585494164</v>
      </c>
      <c r="M158" s="26">
        <f t="shared" si="147"/>
        <v>1917.9118270585047</v>
      </c>
      <c r="N158" s="26">
        <f t="shared" si="147"/>
        <v>2706.3534026107673</v>
      </c>
      <c r="O158" s="26">
        <f t="shared" si="147"/>
        <v>4082.5262585461501</v>
      </c>
      <c r="P158" s="26">
        <f t="shared" si="147"/>
        <v>5128.3029681554654</v>
      </c>
      <c r="Q158" s="26">
        <f t="shared" si="147"/>
        <v>6386.4478603400203</v>
      </c>
      <c r="R158" s="26">
        <f t="shared" si="147"/>
        <v>7961.1717342993452</v>
      </c>
      <c r="S158" s="26">
        <f t="shared" si="147"/>
        <v>10735.072939623267</v>
      </c>
      <c r="T158" s="26">
        <f t="shared" si="147"/>
        <v>11927.950304660179</v>
      </c>
      <c r="U158" s="26">
        <f t="shared" si="147"/>
        <v>13430.6281373113</v>
      </c>
      <c r="V158" s="26">
        <f t="shared" si="147"/>
        <v>14639.884454208002</v>
      </c>
      <c r="W158" s="26">
        <f t="shared" si="147"/>
        <v>15873.900812488664</v>
      </c>
      <c r="X158" s="26">
        <f t="shared" si="147"/>
        <v>17058.682851279809</v>
      </c>
      <c r="Y158" s="26">
        <f t="shared" si="147"/>
        <v>17995.541369488434</v>
      </c>
      <c r="Z158" s="26">
        <f t="shared" si="147"/>
        <v>18992.899789404393</v>
      </c>
      <c r="AA158" s="26">
        <f t="shared" si="147"/>
        <v>20100.751956152893</v>
      </c>
      <c r="AB158" s="26">
        <f t="shared" si="147"/>
        <v>20934.655393160039</v>
      </c>
      <c r="AC158" s="26">
        <f t="shared" si="147"/>
        <v>21856.946461769847</v>
      </c>
      <c r="AD158" s="26">
        <f t="shared" si="147"/>
        <v>22761.767187590598</v>
      </c>
      <c r="AE158" s="26">
        <f t="shared" si="147"/>
        <v>23919.051687135754</v>
      </c>
      <c r="AF158" s="26">
        <f t="shared" si="147"/>
        <v>25111.929052172665</v>
      </c>
      <c r="AG158" s="26">
        <f t="shared" si="147"/>
        <v>26614.606884823788</v>
      </c>
      <c r="AH158" s="26">
        <f t="shared" si="147"/>
        <v>27823.863201720491</v>
      </c>
      <c r="AI158" s="26">
        <f t="shared" si="147"/>
        <v>29057.879560001154</v>
      </c>
      <c r="AJ158" s="26">
        <f t="shared" si="147"/>
        <v>30242.6615987923</v>
      </c>
      <c r="AK158" s="26">
        <f t="shared" si="147"/>
        <v>31179.520117000924</v>
      </c>
      <c r="AL158" s="26">
        <f t="shared" si="147"/>
        <v>32176.878536916884</v>
      </c>
      <c r="AM158" s="26">
        <f t="shared" si="147"/>
        <v>33284.730703665387</v>
      </c>
      <c r="AN158" s="26">
        <f t="shared" si="147"/>
        <v>34118.634140672533</v>
      </c>
      <c r="AO158" s="26">
        <f t="shared" si="147"/>
        <v>35040.925209282337</v>
      </c>
      <c r="AP158" s="26">
        <f t="shared" si="147"/>
        <v>35945.745935103092</v>
      </c>
      <c r="AQ158" s="26">
        <f t="shared" si="147"/>
        <v>37103.030434648252</v>
      </c>
      <c r="AR158" s="26">
        <f t="shared" si="147"/>
        <v>38295.907799685163</v>
      </c>
      <c r="AS158" s="26">
        <f t="shared" si="147"/>
        <v>39798.585632336282</v>
      </c>
      <c r="AT158" s="26">
        <f t="shared" si="147"/>
        <v>41007.841949232985</v>
      </c>
      <c r="AU158" s="26">
        <f t="shared" si="147"/>
        <v>42241.858307513648</v>
      </c>
      <c r="AV158" s="26">
        <f t="shared" si="147"/>
        <v>43426.640346304797</v>
      </c>
      <c r="AW158" s="26">
        <f t="shared" si="147"/>
        <v>44363.498864513422</v>
      </c>
      <c r="AX158" s="26">
        <f t="shared" si="147"/>
        <v>45360.857284429381</v>
      </c>
      <c r="AY158" s="26">
        <f t="shared" si="147"/>
        <v>46468.709451177885</v>
      </c>
      <c r="AZ158" s="26">
        <f t="shared" si="147"/>
        <v>47302.612888185031</v>
      </c>
      <c r="BA158" s="26">
        <f t="shared" si="147"/>
        <v>48224.903956794835</v>
      </c>
      <c r="BB158" s="26">
        <f t="shared" si="147"/>
        <v>49129.72468261559</v>
      </c>
      <c r="BC158" s="26">
        <f t="shared" si="147"/>
        <v>50287.009182160749</v>
      </c>
      <c r="BD158" s="26">
        <f t="shared" si="147"/>
        <v>51479.886547197661</v>
      </c>
      <c r="BE158" s="26">
        <f t="shared" si="147"/>
        <v>52982.56437984878</v>
      </c>
      <c r="BF158" s="26">
        <f t="shared" si="147"/>
        <v>54191.820696745483</v>
      </c>
      <c r="BG158" s="26">
        <f t="shared" si="147"/>
        <v>55425.837055026146</v>
      </c>
      <c r="BH158" s="26">
        <f t="shared" si="147"/>
        <v>56610.619093817295</v>
      </c>
      <c r="BI158" s="26">
        <f t="shared" si="147"/>
        <v>57547.477612025919</v>
      </c>
      <c r="BJ158" s="26">
        <f t="shared" si="147"/>
        <v>58544.836031941879</v>
      </c>
      <c r="BK158" s="26">
        <f t="shared" si="147"/>
        <v>59652.688198690383</v>
      </c>
      <c r="BL158" s="26">
        <f t="shared" si="147"/>
        <v>60486.591635697529</v>
      </c>
      <c r="BM158" s="26">
        <f t="shared" si="147"/>
        <v>61408.882704307332</v>
      </c>
      <c r="BN158" s="26">
        <f t="shared" si="147"/>
        <v>62313.703430128087</v>
      </c>
      <c r="BO158" s="26">
        <f t="shared" si="147"/>
        <v>63470.987929673247</v>
      </c>
      <c r="BP158" s="26">
        <f t="shared" si="147"/>
        <v>64663.865294710158</v>
      </c>
      <c r="BQ158" s="26">
        <f t="shared" ref="BQ158:CH158" si="148">BP158+BQ157</f>
        <v>66166.543127361278</v>
      </c>
      <c r="BR158" s="26">
        <f t="shared" si="148"/>
        <v>67375.79944425798</v>
      </c>
      <c r="BS158" s="26">
        <f t="shared" si="148"/>
        <v>68609.815802538636</v>
      </c>
      <c r="BT158" s="26">
        <f t="shared" si="148"/>
        <v>69794.597841329785</v>
      </c>
      <c r="BU158" s="26">
        <f t="shared" si="148"/>
        <v>70731.45635953841</v>
      </c>
      <c r="BV158" s="26">
        <f t="shared" si="148"/>
        <v>71728.814779454377</v>
      </c>
      <c r="BW158" s="26">
        <f t="shared" si="148"/>
        <v>72836.66694620288</v>
      </c>
      <c r="BX158" s="26">
        <f t="shared" si="148"/>
        <v>73670.570383210026</v>
      </c>
      <c r="BY158" s="26">
        <f t="shared" si="148"/>
        <v>74592.86145181983</v>
      </c>
      <c r="BZ158" s="26">
        <f t="shared" si="148"/>
        <v>75497.682177640585</v>
      </c>
      <c r="CA158" s="26">
        <f t="shared" si="148"/>
        <v>76654.966677185745</v>
      </c>
      <c r="CB158" s="26">
        <f t="shared" si="148"/>
        <v>77847.844042222656</v>
      </c>
      <c r="CC158" s="26">
        <f t="shared" si="148"/>
        <v>79350.521874873783</v>
      </c>
      <c r="CD158" s="26">
        <f t="shared" si="148"/>
        <v>80559.778191770485</v>
      </c>
      <c r="CE158" s="26">
        <f t="shared" si="148"/>
        <v>81793.794550051141</v>
      </c>
      <c r="CF158" s="26">
        <f t="shared" si="148"/>
        <v>82978.57658884229</v>
      </c>
      <c r="CG158" s="26">
        <f t="shared" si="148"/>
        <v>83915.435107050915</v>
      </c>
      <c r="CH158" s="29">
        <f t="shared" si="148"/>
        <v>84912.793526966881</v>
      </c>
    </row>
    <row r="159" spans="1:86" hidden="1" x14ac:dyDescent="0.25">
      <c r="A159" s="110"/>
      <c r="B159" s="110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86" ht="15.75" hidden="1" thickBot="1" x14ac:dyDescent="0.3">
      <c r="A160" s="110"/>
      <c r="B160" s="110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86" ht="16.5" hidden="1" thickBot="1" x14ac:dyDescent="0.3">
      <c r="A161" s="605" t="s">
        <v>128</v>
      </c>
      <c r="B161" s="271" t="s">
        <v>144</v>
      </c>
      <c r="C161" s="162">
        <f>C$4</f>
        <v>45292</v>
      </c>
      <c r="D161" s="162">
        <f t="shared" ref="D161:BO161" si="149">D$4</f>
        <v>45323</v>
      </c>
      <c r="E161" s="162">
        <f t="shared" si="149"/>
        <v>45352</v>
      </c>
      <c r="F161" s="162">
        <f t="shared" si="149"/>
        <v>45383</v>
      </c>
      <c r="G161" s="162">
        <f t="shared" si="149"/>
        <v>45413</v>
      </c>
      <c r="H161" s="162">
        <f t="shared" si="149"/>
        <v>45444</v>
      </c>
      <c r="I161" s="162">
        <f t="shared" si="149"/>
        <v>45474</v>
      </c>
      <c r="J161" s="162">
        <f t="shared" si="149"/>
        <v>45505</v>
      </c>
      <c r="K161" s="162">
        <f t="shared" si="149"/>
        <v>45536</v>
      </c>
      <c r="L161" s="162">
        <f t="shared" si="149"/>
        <v>45566</v>
      </c>
      <c r="M161" s="162">
        <f t="shared" si="149"/>
        <v>45597</v>
      </c>
      <c r="N161" s="162">
        <f t="shared" si="149"/>
        <v>45627</v>
      </c>
      <c r="O161" s="162">
        <f t="shared" si="149"/>
        <v>45658</v>
      </c>
      <c r="P161" s="162">
        <f t="shared" si="149"/>
        <v>45689</v>
      </c>
      <c r="Q161" s="162">
        <f t="shared" si="149"/>
        <v>45717</v>
      </c>
      <c r="R161" s="162">
        <f t="shared" si="149"/>
        <v>45748</v>
      </c>
      <c r="S161" s="162">
        <f t="shared" si="149"/>
        <v>45778</v>
      </c>
      <c r="T161" s="162">
        <f t="shared" si="149"/>
        <v>45809</v>
      </c>
      <c r="U161" s="162">
        <f t="shared" si="149"/>
        <v>45839</v>
      </c>
      <c r="V161" s="162">
        <f t="shared" si="149"/>
        <v>45870</v>
      </c>
      <c r="W161" s="162">
        <f t="shared" si="149"/>
        <v>45901</v>
      </c>
      <c r="X161" s="162">
        <f t="shared" si="149"/>
        <v>45931</v>
      </c>
      <c r="Y161" s="162">
        <f t="shared" si="149"/>
        <v>45962</v>
      </c>
      <c r="Z161" s="162">
        <f t="shared" si="149"/>
        <v>45992</v>
      </c>
      <c r="AA161" s="162">
        <f t="shared" si="149"/>
        <v>46023</v>
      </c>
      <c r="AB161" s="162">
        <f t="shared" si="149"/>
        <v>46054</v>
      </c>
      <c r="AC161" s="162">
        <f t="shared" si="149"/>
        <v>46082</v>
      </c>
      <c r="AD161" s="162">
        <f t="shared" si="149"/>
        <v>46113</v>
      </c>
      <c r="AE161" s="162">
        <f t="shared" si="149"/>
        <v>46143</v>
      </c>
      <c r="AF161" s="162">
        <f t="shared" si="149"/>
        <v>46174</v>
      </c>
      <c r="AG161" s="162">
        <f t="shared" si="149"/>
        <v>46204</v>
      </c>
      <c r="AH161" s="162">
        <f t="shared" si="149"/>
        <v>46235</v>
      </c>
      <c r="AI161" s="162">
        <f t="shared" si="149"/>
        <v>46266</v>
      </c>
      <c r="AJ161" s="162">
        <f t="shared" si="149"/>
        <v>46296</v>
      </c>
      <c r="AK161" s="162">
        <f t="shared" si="149"/>
        <v>46327</v>
      </c>
      <c r="AL161" s="162">
        <f t="shared" si="149"/>
        <v>46357</v>
      </c>
      <c r="AM161" s="162">
        <f t="shared" si="149"/>
        <v>46388</v>
      </c>
      <c r="AN161" s="162">
        <f t="shared" si="149"/>
        <v>46419</v>
      </c>
      <c r="AO161" s="162">
        <f t="shared" si="149"/>
        <v>46447</v>
      </c>
      <c r="AP161" s="162">
        <f t="shared" si="149"/>
        <v>46478</v>
      </c>
      <c r="AQ161" s="162">
        <f t="shared" si="149"/>
        <v>46508</v>
      </c>
      <c r="AR161" s="162">
        <f t="shared" si="149"/>
        <v>46539</v>
      </c>
      <c r="AS161" s="162">
        <f t="shared" si="149"/>
        <v>46569</v>
      </c>
      <c r="AT161" s="162">
        <f t="shared" si="149"/>
        <v>46600</v>
      </c>
      <c r="AU161" s="162">
        <f t="shared" si="149"/>
        <v>46631</v>
      </c>
      <c r="AV161" s="162">
        <f t="shared" si="149"/>
        <v>46661</v>
      </c>
      <c r="AW161" s="162">
        <f t="shared" si="149"/>
        <v>46692</v>
      </c>
      <c r="AX161" s="162">
        <f t="shared" si="149"/>
        <v>46722</v>
      </c>
      <c r="AY161" s="162">
        <f t="shared" si="149"/>
        <v>46753</v>
      </c>
      <c r="AZ161" s="162">
        <f t="shared" si="149"/>
        <v>46784</v>
      </c>
      <c r="BA161" s="162">
        <f t="shared" si="149"/>
        <v>46813</v>
      </c>
      <c r="BB161" s="162">
        <f t="shared" si="149"/>
        <v>46844</v>
      </c>
      <c r="BC161" s="162">
        <f t="shared" si="149"/>
        <v>46874</v>
      </c>
      <c r="BD161" s="162">
        <f t="shared" si="149"/>
        <v>46905</v>
      </c>
      <c r="BE161" s="162">
        <f t="shared" si="149"/>
        <v>46935</v>
      </c>
      <c r="BF161" s="162">
        <f t="shared" si="149"/>
        <v>46966</v>
      </c>
      <c r="BG161" s="162">
        <f t="shared" si="149"/>
        <v>46997</v>
      </c>
      <c r="BH161" s="162">
        <f t="shared" si="149"/>
        <v>47027</v>
      </c>
      <c r="BI161" s="162">
        <f t="shared" si="149"/>
        <v>47058</v>
      </c>
      <c r="BJ161" s="162">
        <f t="shared" si="149"/>
        <v>47088</v>
      </c>
      <c r="BK161" s="162">
        <f t="shared" si="149"/>
        <v>47119</v>
      </c>
      <c r="BL161" s="162">
        <f t="shared" si="149"/>
        <v>47150</v>
      </c>
      <c r="BM161" s="162">
        <f t="shared" si="149"/>
        <v>47178</v>
      </c>
      <c r="BN161" s="162">
        <f t="shared" si="149"/>
        <v>47209</v>
      </c>
      <c r="BO161" s="162">
        <f t="shared" si="149"/>
        <v>47239</v>
      </c>
      <c r="BP161" s="162">
        <f t="shared" ref="BP161:CH161" si="150">BP$4</f>
        <v>47270</v>
      </c>
      <c r="BQ161" s="162">
        <f t="shared" si="150"/>
        <v>47300</v>
      </c>
      <c r="BR161" s="162">
        <f t="shared" si="150"/>
        <v>47331</v>
      </c>
      <c r="BS161" s="162">
        <f t="shared" si="150"/>
        <v>47362</v>
      </c>
      <c r="BT161" s="162">
        <f t="shared" si="150"/>
        <v>47392</v>
      </c>
      <c r="BU161" s="162">
        <f t="shared" si="150"/>
        <v>47423</v>
      </c>
      <c r="BV161" s="162">
        <f t="shared" si="150"/>
        <v>47453</v>
      </c>
      <c r="BW161" s="162">
        <f t="shared" si="150"/>
        <v>47484</v>
      </c>
      <c r="BX161" s="162">
        <f t="shared" si="150"/>
        <v>47515</v>
      </c>
      <c r="BY161" s="162">
        <f t="shared" si="150"/>
        <v>47543</v>
      </c>
      <c r="BZ161" s="162">
        <f t="shared" si="150"/>
        <v>47574</v>
      </c>
      <c r="CA161" s="162">
        <f t="shared" si="150"/>
        <v>47604</v>
      </c>
      <c r="CB161" s="162">
        <f t="shared" si="150"/>
        <v>47635</v>
      </c>
      <c r="CC161" s="162">
        <f t="shared" si="150"/>
        <v>47665</v>
      </c>
      <c r="CD161" s="162">
        <f t="shared" si="150"/>
        <v>47696</v>
      </c>
      <c r="CE161" s="162">
        <f t="shared" si="150"/>
        <v>47727</v>
      </c>
      <c r="CF161" s="162">
        <f t="shared" si="150"/>
        <v>47757</v>
      </c>
      <c r="CG161" s="162">
        <f t="shared" si="150"/>
        <v>47788</v>
      </c>
      <c r="CH161" s="163">
        <f t="shared" si="150"/>
        <v>47818</v>
      </c>
    </row>
    <row r="162" spans="1:86" hidden="1" x14ac:dyDescent="0.25">
      <c r="A162" s="606"/>
      <c r="B162" s="270" t="s">
        <v>20</v>
      </c>
      <c r="C162" s="25">
        <f>IF(C23=0,0,((C5*0.5)-C41)*C78*C127*C$2)</f>
        <v>0</v>
      </c>
      <c r="D162" s="25">
        <f>IF(D23=0,0,((D5*0.5)+C23-D41)*D78*D127*D$2)</f>
        <v>0</v>
      </c>
      <c r="E162" s="25">
        <f t="shared" ref="E162:BP163" si="151">IF(E23=0,0,((E5*0.5)+D23-E41)*E78*E127*E$2)</f>
        <v>0</v>
      </c>
      <c r="F162" s="25">
        <f t="shared" si="151"/>
        <v>0</v>
      </c>
      <c r="G162" s="25">
        <f t="shared" si="151"/>
        <v>0</v>
      </c>
      <c r="H162" s="25">
        <f t="shared" si="151"/>
        <v>0</v>
      </c>
      <c r="I162" s="25">
        <f t="shared" si="151"/>
        <v>0</v>
      </c>
      <c r="J162" s="25">
        <f t="shared" si="151"/>
        <v>0</v>
      </c>
      <c r="K162" s="25">
        <f t="shared" si="151"/>
        <v>0</v>
      </c>
      <c r="L162" s="25">
        <f t="shared" si="151"/>
        <v>0</v>
      </c>
      <c r="M162" s="25">
        <f t="shared" si="151"/>
        <v>0</v>
      </c>
      <c r="N162" s="25">
        <f t="shared" si="151"/>
        <v>0</v>
      </c>
      <c r="O162" s="25">
        <f t="shared" si="151"/>
        <v>0</v>
      </c>
      <c r="P162" s="25">
        <f t="shared" si="151"/>
        <v>0</v>
      </c>
      <c r="Q162" s="25">
        <f t="shared" si="151"/>
        <v>0</v>
      </c>
      <c r="R162" s="25">
        <f t="shared" si="151"/>
        <v>0</v>
      </c>
      <c r="S162" s="25">
        <f t="shared" si="151"/>
        <v>0</v>
      </c>
      <c r="T162" s="25">
        <f t="shared" si="151"/>
        <v>0</v>
      </c>
      <c r="U162" s="25">
        <f t="shared" si="151"/>
        <v>0</v>
      </c>
      <c r="V162" s="25">
        <f t="shared" si="151"/>
        <v>0</v>
      </c>
      <c r="W162" s="25">
        <f t="shared" si="151"/>
        <v>0</v>
      </c>
      <c r="X162" s="25">
        <f t="shared" si="151"/>
        <v>0</v>
      </c>
      <c r="Y162" s="25">
        <f t="shared" si="151"/>
        <v>0</v>
      </c>
      <c r="Z162" s="25">
        <f t="shared" si="151"/>
        <v>0</v>
      </c>
      <c r="AA162" s="25">
        <f t="shared" si="151"/>
        <v>0</v>
      </c>
      <c r="AB162" s="25">
        <f t="shared" si="151"/>
        <v>0</v>
      </c>
      <c r="AC162" s="25">
        <f t="shared" si="151"/>
        <v>0</v>
      </c>
      <c r="AD162" s="25">
        <f t="shared" si="151"/>
        <v>0</v>
      </c>
      <c r="AE162" s="25">
        <f t="shared" si="151"/>
        <v>0</v>
      </c>
      <c r="AF162" s="25">
        <f t="shared" si="151"/>
        <v>0</v>
      </c>
      <c r="AG162" s="25">
        <f t="shared" si="151"/>
        <v>0</v>
      </c>
      <c r="AH162" s="25">
        <f t="shared" si="151"/>
        <v>0</v>
      </c>
      <c r="AI162" s="25">
        <f t="shared" si="151"/>
        <v>0</v>
      </c>
      <c r="AJ162" s="25">
        <f t="shared" si="151"/>
        <v>0</v>
      </c>
      <c r="AK162" s="25">
        <f t="shared" si="151"/>
        <v>0</v>
      </c>
      <c r="AL162" s="25">
        <f t="shared" si="151"/>
        <v>0</v>
      </c>
      <c r="AM162" s="25">
        <f t="shared" si="151"/>
        <v>0</v>
      </c>
      <c r="AN162" s="25">
        <f t="shared" si="151"/>
        <v>0</v>
      </c>
      <c r="AO162" s="25">
        <f t="shared" si="151"/>
        <v>0</v>
      </c>
      <c r="AP162" s="25">
        <f t="shared" si="151"/>
        <v>0</v>
      </c>
      <c r="AQ162" s="25">
        <f t="shared" si="151"/>
        <v>0</v>
      </c>
      <c r="AR162" s="25">
        <f t="shared" si="151"/>
        <v>0</v>
      </c>
      <c r="AS162" s="25">
        <f t="shared" si="151"/>
        <v>0</v>
      </c>
      <c r="AT162" s="25">
        <f t="shared" si="151"/>
        <v>0</v>
      </c>
      <c r="AU162" s="25">
        <f t="shared" si="151"/>
        <v>0</v>
      </c>
      <c r="AV162" s="25">
        <f t="shared" si="151"/>
        <v>0</v>
      </c>
      <c r="AW162" s="25">
        <f t="shared" si="151"/>
        <v>0</v>
      </c>
      <c r="AX162" s="25">
        <f t="shared" si="151"/>
        <v>0</v>
      </c>
      <c r="AY162" s="25">
        <f t="shared" si="151"/>
        <v>0</v>
      </c>
      <c r="AZ162" s="25">
        <f t="shared" si="151"/>
        <v>0</v>
      </c>
      <c r="BA162" s="25">
        <f t="shared" si="151"/>
        <v>0</v>
      </c>
      <c r="BB162" s="25">
        <f t="shared" si="151"/>
        <v>0</v>
      </c>
      <c r="BC162" s="25">
        <f t="shared" si="151"/>
        <v>0</v>
      </c>
      <c r="BD162" s="25">
        <f t="shared" si="151"/>
        <v>0</v>
      </c>
      <c r="BE162" s="25">
        <f t="shared" si="151"/>
        <v>0</v>
      </c>
      <c r="BF162" s="25">
        <f t="shared" si="151"/>
        <v>0</v>
      </c>
      <c r="BG162" s="25">
        <f t="shared" si="151"/>
        <v>0</v>
      </c>
      <c r="BH162" s="25">
        <f t="shared" si="151"/>
        <v>0</v>
      </c>
      <c r="BI162" s="25">
        <f t="shared" si="151"/>
        <v>0</v>
      </c>
      <c r="BJ162" s="25">
        <f t="shared" si="151"/>
        <v>0</v>
      </c>
      <c r="BK162" s="25">
        <f t="shared" si="151"/>
        <v>0</v>
      </c>
      <c r="BL162" s="25">
        <f t="shared" si="151"/>
        <v>0</v>
      </c>
      <c r="BM162" s="25">
        <f t="shared" si="151"/>
        <v>0</v>
      </c>
      <c r="BN162" s="25">
        <f t="shared" si="151"/>
        <v>0</v>
      </c>
      <c r="BO162" s="25">
        <f t="shared" si="151"/>
        <v>0</v>
      </c>
      <c r="BP162" s="25">
        <f t="shared" si="151"/>
        <v>0</v>
      </c>
      <c r="BQ162" s="25">
        <f t="shared" ref="BQ162:CH166" si="152">IF(BQ23=0,0,((BQ5*0.5)+BP23-BQ41)*BQ78*BQ127*BQ$2)</f>
        <v>0</v>
      </c>
      <c r="BR162" s="25">
        <f t="shared" si="152"/>
        <v>0</v>
      </c>
      <c r="BS162" s="25">
        <f t="shared" si="152"/>
        <v>0</v>
      </c>
      <c r="BT162" s="25">
        <f t="shared" si="152"/>
        <v>0</v>
      </c>
      <c r="BU162" s="25">
        <f t="shared" si="152"/>
        <v>0</v>
      </c>
      <c r="BV162" s="25">
        <f t="shared" si="152"/>
        <v>0</v>
      </c>
      <c r="BW162" s="25">
        <f t="shared" si="152"/>
        <v>0</v>
      </c>
      <c r="BX162" s="25">
        <f t="shared" si="152"/>
        <v>0</v>
      </c>
      <c r="BY162" s="25">
        <f t="shared" si="152"/>
        <v>0</v>
      </c>
      <c r="BZ162" s="25">
        <f t="shared" si="152"/>
        <v>0</v>
      </c>
      <c r="CA162" s="25">
        <f t="shared" si="152"/>
        <v>0</v>
      </c>
      <c r="CB162" s="25">
        <f t="shared" si="152"/>
        <v>0</v>
      </c>
      <c r="CC162" s="25">
        <f t="shared" si="152"/>
        <v>0</v>
      </c>
      <c r="CD162" s="25">
        <f t="shared" si="152"/>
        <v>0</v>
      </c>
      <c r="CE162" s="25">
        <f t="shared" si="152"/>
        <v>0</v>
      </c>
      <c r="CF162" s="25">
        <f t="shared" si="152"/>
        <v>0</v>
      </c>
      <c r="CG162" s="25">
        <f t="shared" si="152"/>
        <v>0</v>
      </c>
      <c r="CH162" s="28">
        <f t="shared" si="152"/>
        <v>0</v>
      </c>
    </row>
    <row r="163" spans="1:86" hidden="1" x14ac:dyDescent="0.25">
      <c r="A163" s="606"/>
      <c r="B163" s="270" t="s">
        <v>0</v>
      </c>
      <c r="C163" s="25">
        <f t="shared" ref="C163:C174" si="153">IF(C24=0,0,((C6*0.5)-C42)*C79*C128*C$2)</f>
        <v>0</v>
      </c>
      <c r="D163" s="25">
        <f t="shared" ref="D163:S174" si="154">IF(D24=0,0,((D6*0.5)+C24-D42)*D79*D128*D$2)</f>
        <v>0</v>
      </c>
      <c r="E163" s="25">
        <f t="shared" si="154"/>
        <v>0</v>
      </c>
      <c r="F163" s="25">
        <f t="shared" si="154"/>
        <v>0</v>
      </c>
      <c r="G163" s="25">
        <f t="shared" si="154"/>
        <v>0</v>
      </c>
      <c r="H163" s="25">
        <f t="shared" si="154"/>
        <v>0</v>
      </c>
      <c r="I163" s="25">
        <f t="shared" si="154"/>
        <v>0</v>
      </c>
      <c r="J163" s="25">
        <f t="shared" si="154"/>
        <v>0</v>
      </c>
      <c r="K163" s="25">
        <f t="shared" si="154"/>
        <v>0</v>
      </c>
      <c r="L163" s="25">
        <f t="shared" si="154"/>
        <v>0</v>
      </c>
      <c r="M163" s="25">
        <f t="shared" si="154"/>
        <v>0</v>
      </c>
      <c r="N163" s="25">
        <f t="shared" si="154"/>
        <v>0</v>
      </c>
      <c r="O163" s="25">
        <f t="shared" si="154"/>
        <v>0</v>
      </c>
      <c r="P163" s="25">
        <f t="shared" si="154"/>
        <v>0</v>
      </c>
      <c r="Q163" s="25">
        <f t="shared" si="154"/>
        <v>0</v>
      </c>
      <c r="R163" s="25">
        <f t="shared" si="154"/>
        <v>0</v>
      </c>
      <c r="S163" s="25">
        <f t="shared" si="154"/>
        <v>0</v>
      </c>
      <c r="T163" s="25">
        <f t="shared" si="151"/>
        <v>0</v>
      </c>
      <c r="U163" s="25">
        <f t="shared" si="151"/>
        <v>0</v>
      </c>
      <c r="V163" s="25">
        <f t="shared" si="151"/>
        <v>0</v>
      </c>
      <c r="W163" s="25">
        <f t="shared" si="151"/>
        <v>0</v>
      </c>
      <c r="X163" s="25">
        <f t="shared" si="151"/>
        <v>0</v>
      </c>
      <c r="Y163" s="25">
        <f t="shared" si="151"/>
        <v>0</v>
      </c>
      <c r="Z163" s="25">
        <f t="shared" si="151"/>
        <v>0</v>
      </c>
      <c r="AA163" s="25">
        <f t="shared" si="151"/>
        <v>0</v>
      </c>
      <c r="AB163" s="25">
        <f t="shared" si="151"/>
        <v>0</v>
      </c>
      <c r="AC163" s="25">
        <f t="shared" si="151"/>
        <v>0</v>
      </c>
      <c r="AD163" s="25">
        <f t="shared" si="151"/>
        <v>0</v>
      </c>
      <c r="AE163" s="25">
        <f t="shared" si="151"/>
        <v>0</v>
      </c>
      <c r="AF163" s="25">
        <f t="shared" si="151"/>
        <v>0</v>
      </c>
      <c r="AG163" s="25">
        <f t="shared" si="151"/>
        <v>0</v>
      </c>
      <c r="AH163" s="25">
        <f t="shared" si="151"/>
        <v>0</v>
      </c>
      <c r="AI163" s="25">
        <f t="shared" si="151"/>
        <v>0</v>
      </c>
      <c r="AJ163" s="25">
        <f t="shared" si="151"/>
        <v>0</v>
      </c>
      <c r="AK163" s="25">
        <f t="shared" si="151"/>
        <v>0</v>
      </c>
      <c r="AL163" s="25">
        <f t="shared" si="151"/>
        <v>0</v>
      </c>
      <c r="AM163" s="25">
        <f t="shared" si="151"/>
        <v>0</v>
      </c>
      <c r="AN163" s="25">
        <f t="shared" si="151"/>
        <v>0</v>
      </c>
      <c r="AO163" s="25">
        <f t="shared" si="151"/>
        <v>0</v>
      </c>
      <c r="AP163" s="25">
        <f t="shared" si="151"/>
        <v>0</v>
      </c>
      <c r="AQ163" s="25">
        <f t="shared" si="151"/>
        <v>0</v>
      </c>
      <c r="AR163" s="25">
        <f t="shared" si="151"/>
        <v>0</v>
      </c>
      <c r="AS163" s="25">
        <f t="shared" si="151"/>
        <v>0</v>
      </c>
      <c r="AT163" s="25">
        <f t="shared" si="151"/>
        <v>0</v>
      </c>
      <c r="AU163" s="25">
        <f t="shared" si="151"/>
        <v>0</v>
      </c>
      <c r="AV163" s="25">
        <f t="shared" si="151"/>
        <v>0</v>
      </c>
      <c r="AW163" s="25">
        <f t="shared" si="151"/>
        <v>0</v>
      </c>
      <c r="AX163" s="25">
        <f t="shared" si="151"/>
        <v>0</v>
      </c>
      <c r="AY163" s="25">
        <f t="shared" si="151"/>
        <v>0</v>
      </c>
      <c r="AZ163" s="25">
        <f t="shared" si="151"/>
        <v>0</v>
      </c>
      <c r="BA163" s="25">
        <f t="shared" si="151"/>
        <v>0</v>
      </c>
      <c r="BB163" s="25">
        <f t="shared" si="151"/>
        <v>0</v>
      </c>
      <c r="BC163" s="25">
        <f t="shared" si="151"/>
        <v>0</v>
      </c>
      <c r="BD163" s="25">
        <f t="shared" si="151"/>
        <v>0</v>
      </c>
      <c r="BE163" s="25">
        <f t="shared" si="151"/>
        <v>0</v>
      </c>
      <c r="BF163" s="25">
        <f t="shared" si="151"/>
        <v>0</v>
      </c>
      <c r="BG163" s="25">
        <f t="shared" si="151"/>
        <v>0</v>
      </c>
      <c r="BH163" s="25">
        <f t="shared" si="151"/>
        <v>0</v>
      </c>
      <c r="BI163" s="25">
        <f t="shared" si="151"/>
        <v>0</v>
      </c>
      <c r="BJ163" s="25">
        <f t="shared" si="151"/>
        <v>0</v>
      </c>
      <c r="BK163" s="25">
        <f t="shared" si="151"/>
        <v>0</v>
      </c>
      <c r="BL163" s="25">
        <f t="shared" si="151"/>
        <v>0</v>
      </c>
      <c r="BM163" s="25">
        <f t="shared" si="151"/>
        <v>0</v>
      </c>
      <c r="BN163" s="25">
        <f t="shared" si="151"/>
        <v>0</v>
      </c>
      <c r="BO163" s="25">
        <f t="shared" si="151"/>
        <v>0</v>
      </c>
      <c r="BP163" s="25">
        <f t="shared" si="151"/>
        <v>0</v>
      </c>
      <c r="BQ163" s="25">
        <f t="shared" si="152"/>
        <v>0</v>
      </c>
      <c r="BR163" s="25">
        <f t="shared" si="152"/>
        <v>0</v>
      </c>
      <c r="BS163" s="25">
        <f t="shared" si="152"/>
        <v>0</v>
      </c>
      <c r="BT163" s="25">
        <f t="shared" si="152"/>
        <v>0</v>
      </c>
      <c r="BU163" s="25">
        <f t="shared" si="152"/>
        <v>0</v>
      </c>
      <c r="BV163" s="25">
        <f t="shared" si="152"/>
        <v>0</v>
      </c>
      <c r="BW163" s="25">
        <f t="shared" si="152"/>
        <v>0</v>
      </c>
      <c r="BX163" s="25">
        <f t="shared" si="152"/>
        <v>0</v>
      </c>
      <c r="BY163" s="25">
        <f t="shared" si="152"/>
        <v>0</v>
      </c>
      <c r="BZ163" s="25">
        <f t="shared" si="152"/>
        <v>0</v>
      </c>
      <c r="CA163" s="25">
        <f t="shared" si="152"/>
        <v>0</v>
      </c>
      <c r="CB163" s="25">
        <f t="shared" si="152"/>
        <v>0</v>
      </c>
      <c r="CC163" s="25">
        <f t="shared" si="152"/>
        <v>0</v>
      </c>
      <c r="CD163" s="25">
        <f t="shared" si="152"/>
        <v>0</v>
      </c>
      <c r="CE163" s="25">
        <f t="shared" si="152"/>
        <v>0</v>
      </c>
      <c r="CF163" s="25">
        <f t="shared" si="152"/>
        <v>0</v>
      </c>
      <c r="CG163" s="25">
        <f t="shared" si="152"/>
        <v>0</v>
      </c>
      <c r="CH163" s="28">
        <f t="shared" si="152"/>
        <v>0</v>
      </c>
    </row>
    <row r="164" spans="1:86" hidden="1" x14ac:dyDescent="0.25">
      <c r="A164" s="606"/>
      <c r="B164" s="270" t="s">
        <v>21</v>
      </c>
      <c r="C164" s="25">
        <f t="shared" si="153"/>
        <v>0</v>
      </c>
      <c r="D164" s="25">
        <f t="shared" si="154"/>
        <v>0</v>
      </c>
      <c r="E164" s="25">
        <f t="shared" ref="E164:BP167" si="155">IF(E25=0,0,((E7*0.5)+D25-E43)*E80*E129*E$2)</f>
        <v>0</v>
      </c>
      <c r="F164" s="25">
        <f t="shared" si="155"/>
        <v>0</v>
      </c>
      <c r="G164" s="25">
        <f t="shared" si="155"/>
        <v>0</v>
      </c>
      <c r="H164" s="25">
        <f t="shared" si="155"/>
        <v>0</v>
      </c>
      <c r="I164" s="25">
        <f t="shared" si="155"/>
        <v>0</v>
      </c>
      <c r="J164" s="25">
        <f t="shared" si="155"/>
        <v>0</v>
      </c>
      <c r="K164" s="25">
        <f t="shared" si="155"/>
        <v>0</v>
      </c>
      <c r="L164" s="25">
        <f t="shared" si="155"/>
        <v>0</v>
      </c>
      <c r="M164" s="25">
        <f t="shared" si="155"/>
        <v>0</v>
      </c>
      <c r="N164" s="25">
        <f t="shared" si="155"/>
        <v>0</v>
      </c>
      <c r="O164" s="25">
        <f t="shared" si="155"/>
        <v>0</v>
      </c>
      <c r="P164" s="25">
        <f t="shared" si="155"/>
        <v>0</v>
      </c>
      <c r="Q164" s="25">
        <f t="shared" si="155"/>
        <v>0</v>
      </c>
      <c r="R164" s="25">
        <f t="shared" si="155"/>
        <v>0</v>
      </c>
      <c r="S164" s="25">
        <f t="shared" si="155"/>
        <v>0</v>
      </c>
      <c r="T164" s="25">
        <f t="shared" si="155"/>
        <v>0</v>
      </c>
      <c r="U164" s="25">
        <f t="shared" si="155"/>
        <v>0</v>
      </c>
      <c r="V164" s="25">
        <f t="shared" si="155"/>
        <v>0</v>
      </c>
      <c r="W164" s="25">
        <f t="shared" si="155"/>
        <v>0</v>
      </c>
      <c r="X164" s="25">
        <f t="shared" si="155"/>
        <v>0</v>
      </c>
      <c r="Y164" s="25">
        <f t="shared" si="155"/>
        <v>0</v>
      </c>
      <c r="Z164" s="25">
        <f t="shared" si="155"/>
        <v>0</v>
      </c>
      <c r="AA164" s="25">
        <f t="shared" si="155"/>
        <v>0</v>
      </c>
      <c r="AB164" s="25">
        <f t="shared" si="155"/>
        <v>0</v>
      </c>
      <c r="AC164" s="25">
        <f t="shared" si="155"/>
        <v>0</v>
      </c>
      <c r="AD164" s="25">
        <f t="shared" si="155"/>
        <v>0</v>
      </c>
      <c r="AE164" s="25">
        <f t="shared" si="155"/>
        <v>0</v>
      </c>
      <c r="AF164" s="25">
        <f t="shared" si="155"/>
        <v>0</v>
      </c>
      <c r="AG164" s="25">
        <f t="shared" si="155"/>
        <v>0</v>
      </c>
      <c r="AH164" s="25">
        <f t="shared" si="155"/>
        <v>0</v>
      </c>
      <c r="AI164" s="25">
        <f t="shared" si="155"/>
        <v>0</v>
      </c>
      <c r="AJ164" s="25">
        <f t="shared" si="155"/>
        <v>0</v>
      </c>
      <c r="AK164" s="25">
        <f t="shared" si="155"/>
        <v>0</v>
      </c>
      <c r="AL164" s="25">
        <f t="shared" si="155"/>
        <v>0</v>
      </c>
      <c r="AM164" s="25">
        <f t="shared" si="155"/>
        <v>0</v>
      </c>
      <c r="AN164" s="25">
        <f t="shared" si="155"/>
        <v>0</v>
      </c>
      <c r="AO164" s="25">
        <f t="shared" si="155"/>
        <v>0</v>
      </c>
      <c r="AP164" s="25">
        <f t="shared" si="155"/>
        <v>0</v>
      </c>
      <c r="AQ164" s="25">
        <f t="shared" si="155"/>
        <v>0</v>
      </c>
      <c r="AR164" s="25">
        <f t="shared" si="155"/>
        <v>0</v>
      </c>
      <c r="AS164" s="25">
        <f t="shared" si="155"/>
        <v>0</v>
      </c>
      <c r="AT164" s="25">
        <f t="shared" si="155"/>
        <v>0</v>
      </c>
      <c r="AU164" s="25">
        <f t="shared" si="155"/>
        <v>0</v>
      </c>
      <c r="AV164" s="25">
        <f t="shared" si="155"/>
        <v>0</v>
      </c>
      <c r="AW164" s="25">
        <f t="shared" si="155"/>
        <v>0</v>
      </c>
      <c r="AX164" s="25">
        <f t="shared" si="155"/>
        <v>0</v>
      </c>
      <c r="AY164" s="25">
        <f t="shared" si="155"/>
        <v>0</v>
      </c>
      <c r="AZ164" s="25">
        <f t="shared" si="155"/>
        <v>0</v>
      </c>
      <c r="BA164" s="25">
        <f t="shared" si="155"/>
        <v>0</v>
      </c>
      <c r="BB164" s="25">
        <f t="shared" si="155"/>
        <v>0</v>
      </c>
      <c r="BC164" s="25">
        <f t="shared" si="155"/>
        <v>0</v>
      </c>
      <c r="BD164" s="25">
        <f t="shared" si="155"/>
        <v>0</v>
      </c>
      <c r="BE164" s="25">
        <f t="shared" si="155"/>
        <v>0</v>
      </c>
      <c r="BF164" s="25">
        <f t="shared" si="155"/>
        <v>0</v>
      </c>
      <c r="BG164" s="25">
        <f t="shared" si="155"/>
        <v>0</v>
      </c>
      <c r="BH164" s="25">
        <f t="shared" si="155"/>
        <v>0</v>
      </c>
      <c r="BI164" s="25">
        <f t="shared" si="155"/>
        <v>0</v>
      </c>
      <c r="BJ164" s="25">
        <f t="shared" si="155"/>
        <v>0</v>
      </c>
      <c r="BK164" s="25">
        <f t="shared" si="155"/>
        <v>0</v>
      </c>
      <c r="BL164" s="25">
        <f t="shared" si="155"/>
        <v>0</v>
      </c>
      <c r="BM164" s="25">
        <f t="shared" si="155"/>
        <v>0</v>
      </c>
      <c r="BN164" s="25">
        <f t="shared" si="155"/>
        <v>0</v>
      </c>
      <c r="BO164" s="25">
        <f t="shared" si="155"/>
        <v>0</v>
      </c>
      <c r="BP164" s="25">
        <f t="shared" si="155"/>
        <v>0</v>
      </c>
      <c r="BQ164" s="25">
        <f t="shared" si="152"/>
        <v>0</v>
      </c>
      <c r="BR164" s="25">
        <f t="shared" si="152"/>
        <v>0</v>
      </c>
      <c r="BS164" s="25">
        <f t="shared" si="152"/>
        <v>0</v>
      </c>
      <c r="BT164" s="25">
        <f t="shared" si="152"/>
        <v>0</v>
      </c>
      <c r="BU164" s="25">
        <f t="shared" si="152"/>
        <v>0</v>
      </c>
      <c r="BV164" s="25">
        <f t="shared" si="152"/>
        <v>0</v>
      </c>
      <c r="BW164" s="25">
        <f t="shared" si="152"/>
        <v>0</v>
      </c>
      <c r="BX164" s="25">
        <f t="shared" si="152"/>
        <v>0</v>
      </c>
      <c r="BY164" s="25">
        <f t="shared" si="152"/>
        <v>0</v>
      </c>
      <c r="BZ164" s="25">
        <f t="shared" si="152"/>
        <v>0</v>
      </c>
      <c r="CA164" s="25">
        <f t="shared" si="152"/>
        <v>0</v>
      </c>
      <c r="CB164" s="25">
        <f t="shared" si="152"/>
        <v>0</v>
      </c>
      <c r="CC164" s="25">
        <f t="shared" si="152"/>
        <v>0</v>
      </c>
      <c r="CD164" s="25">
        <f t="shared" si="152"/>
        <v>0</v>
      </c>
      <c r="CE164" s="25">
        <f t="shared" si="152"/>
        <v>0</v>
      </c>
      <c r="CF164" s="25">
        <f t="shared" si="152"/>
        <v>0</v>
      </c>
      <c r="CG164" s="25">
        <f t="shared" si="152"/>
        <v>0</v>
      </c>
      <c r="CH164" s="28">
        <f t="shared" si="152"/>
        <v>0</v>
      </c>
    </row>
    <row r="165" spans="1:86" hidden="1" x14ac:dyDescent="0.25">
      <c r="A165" s="606"/>
      <c r="B165" s="270" t="s">
        <v>1</v>
      </c>
      <c r="C165" s="25">
        <f t="shared" si="153"/>
        <v>0</v>
      </c>
      <c r="D165" s="25">
        <f t="shared" si="154"/>
        <v>0</v>
      </c>
      <c r="E165" s="25">
        <f t="shared" si="155"/>
        <v>0</v>
      </c>
      <c r="F165" s="25">
        <f t="shared" si="155"/>
        <v>0</v>
      </c>
      <c r="G165" s="25">
        <f t="shared" si="155"/>
        <v>0</v>
      </c>
      <c r="H165" s="25">
        <f t="shared" si="155"/>
        <v>0</v>
      </c>
      <c r="I165" s="25">
        <f t="shared" si="155"/>
        <v>0</v>
      </c>
      <c r="J165" s="25">
        <f t="shared" si="155"/>
        <v>0</v>
      </c>
      <c r="K165" s="25">
        <f t="shared" si="155"/>
        <v>0</v>
      </c>
      <c r="L165" s="25">
        <f t="shared" si="155"/>
        <v>7.0658927189244434</v>
      </c>
      <c r="M165" s="25">
        <f t="shared" si="155"/>
        <v>0</v>
      </c>
      <c r="N165" s="25">
        <f t="shared" si="155"/>
        <v>0</v>
      </c>
      <c r="O165" s="25">
        <f t="shared" si="155"/>
        <v>0</v>
      </c>
      <c r="P165" s="25">
        <f t="shared" si="155"/>
        <v>0</v>
      </c>
      <c r="Q165" s="25">
        <f t="shared" si="155"/>
        <v>0</v>
      </c>
      <c r="R165" s="25">
        <f t="shared" si="155"/>
        <v>150.35534606971669</v>
      </c>
      <c r="S165" s="25">
        <f t="shared" si="155"/>
        <v>1376.555323429586</v>
      </c>
      <c r="T165" s="25">
        <f t="shared" si="155"/>
        <v>82.730975210024496</v>
      </c>
      <c r="U165" s="25">
        <f t="shared" si="155"/>
        <v>74.100497530198226</v>
      </c>
      <c r="V165" s="25">
        <f t="shared" si="155"/>
        <v>81.288624181054402</v>
      </c>
      <c r="W165" s="25">
        <f t="shared" si="155"/>
        <v>40.262432597974986</v>
      </c>
      <c r="X165" s="25">
        <f t="shared" si="155"/>
        <v>1.3334155092848177</v>
      </c>
      <c r="Y165" s="25">
        <f t="shared" si="155"/>
        <v>0</v>
      </c>
      <c r="Z165" s="25">
        <f t="shared" si="155"/>
        <v>0</v>
      </c>
      <c r="AA165" s="25">
        <f t="shared" si="155"/>
        <v>0</v>
      </c>
      <c r="AB165" s="25">
        <f t="shared" si="155"/>
        <v>0</v>
      </c>
      <c r="AC165" s="25">
        <f t="shared" si="155"/>
        <v>0</v>
      </c>
      <c r="AD165" s="25">
        <f t="shared" si="155"/>
        <v>0.90663778762601932</v>
      </c>
      <c r="AE165" s="25">
        <f t="shared" si="155"/>
        <v>9.2487081901729269</v>
      </c>
      <c r="AF165" s="25">
        <f t="shared" si="155"/>
        <v>82.730975210024496</v>
      </c>
      <c r="AG165" s="25">
        <f t="shared" si="155"/>
        <v>74.100497530198226</v>
      </c>
      <c r="AH165" s="25">
        <f t="shared" si="155"/>
        <v>81.288624181054402</v>
      </c>
      <c r="AI165" s="25">
        <f t="shared" si="155"/>
        <v>40.262432597974986</v>
      </c>
      <c r="AJ165" s="25">
        <f t="shared" si="155"/>
        <v>1.3334155092848177</v>
      </c>
      <c r="AK165" s="25">
        <f t="shared" si="155"/>
        <v>0</v>
      </c>
      <c r="AL165" s="25">
        <f t="shared" si="155"/>
        <v>0</v>
      </c>
      <c r="AM165" s="25">
        <f t="shared" si="155"/>
        <v>0</v>
      </c>
      <c r="AN165" s="25">
        <f t="shared" si="155"/>
        <v>0</v>
      </c>
      <c r="AO165" s="25">
        <f t="shared" si="155"/>
        <v>0</v>
      </c>
      <c r="AP165" s="25">
        <f t="shared" si="155"/>
        <v>0.90663778762601932</v>
      </c>
      <c r="AQ165" s="25">
        <f t="shared" si="155"/>
        <v>9.2487081901729269</v>
      </c>
      <c r="AR165" s="25">
        <f t="shared" si="155"/>
        <v>82.730975210024496</v>
      </c>
      <c r="AS165" s="25">
        <f t="shared" si="155"/>
        <v>74.100497530198226</v>
      </c>
      <c r="AT165" s="25">
        <f t="shared" si="155"/>
        <v>81.288624181054402</v>
      </c>
      <c r="AU165" s="25">
        <f t="shared" si="155"/>
        <v>40.262432597974986</v>
      </c>
      <c r="AV165" s="25">
        <f t="shared" si="155"/>
        <v>1.3334155092848177</v>
      </c>
      <c r="AW165" s="25">
        <f t="shared" si="155"/>
        <v>0</v>
      </c>
      <c r="AX165" s="25">
        <f t="shared" si="155"/>
        <v>0</v>
      </c>
      <c r="AY165" s="25">
        <f t="shared" si="155"/>
        <v>0</v>
      </c>
      <c r="AZ165" s="25">
        <f t="shared" si="155"/>
        <v>0</v>
      </c>
      <c r="BA165" s="25">
        <f t="shared" si="155"/>
        <v>0</v>
      </c>
      <c r="BB165" s="25">
        <f t="shared" si="155"/>
        <v>0.90663778762601932</v>
      </c>
      <c r="BC165" s="25">
        <f t="shared" si="155"/>
        <v>9.2487081901729269</v>
      </c>
      <c r="BD165" s="25">
        <f t="shared" si="155"/>
        <v>82.730975210024496</v>
      </c>
      <c r="BE165" s="25">
        <f t="shared" si="155"/>
        <v>74.100497530198226</v>
      </c>
      <c r="BF165" s="25">
        <f t="shared" si="155"/>
        <v>81.288624181054402</v>
      </c>
      <c r="BG165" s="25">
        <f t="shared" si="155"/>
        <v>40.262432597974986</v>
      </c>
      <c r="BH165" s="25">
        <f t="shared" si="155"/>
        <v>1.3334155092848177</v>
      </c>
      <c r="BI165" s="25">
        <f t="shared" si="155"/>
        <v>0</v>
      </c>
      <c r="BJ165" s="25">
        <f t="shared" si="155"/>
        <v>0</v>
      </c>
      <c r="BK165" s="25">
        <f t="shared" si="155"/>
        <v>0</v>
      </c>
      <c r="BL165" s="25">
        <f t="shared" si="155"/>
        <v>0</v>
      </c>
      <c r="BM165" s="25">
        <f t="shared" si="155"/>
        <v>0</v>
      </c>
      <c r="BN165" s="25">
        <f t="shared" si="155"/>
        <v>0.90663778762601932</v>
      </c>
      <c r="BO165" s="25">
        <f t="shared" si="155"/>
        <v>9.2487081901729269</v>
      </c>
      <c r="BP165" s="25">
        <f t="shared" si="155"/>
        <v>82.730975210024496</v>
      </c>
      <c r="BQ165" s="25">
        <f t="shared" si="152"/>
        <v>74.100497530198226</v>
      </c>
      <c r="BR165" s="25">
        <f t="shared" si="152"/>
        <v>81.288624181054402</v>
      </c>
      <c r="BS165" s="25">
        <f t="shared" si="152"/>
        <v>40.262432597974986</v>
      </c>
      <c r="BT165" s="25">
        <f t="shared" si="152"/>
        <v>1.3334155092848177</v>
      </c>
      <c r="BU165" s="25">
        <f t="shared" si="152"/>
        <v>0</v>
      </c>
      <c r="BV165" s="25">
        <f t="shared" si="152"/>
        <v>0</v>
      </c>
      <c r="BW165" s="25">
        <f t="shared" si="152"/>
        <v>0</v>
      </c>
      <c r="BX165" s="25">
        <f t="shared" si="152"/>
        <v>0</v>
      </c>
      <c r="BY165" s="25">
        <f t="shared" si="152"/>
        <v>0</v>
      </c>
      <c r="BZ165" s="25">
        <f t="shared" si="152"/>
        <v>0.90663778762601932</v>
      </c>
      <c r="CA165" s="25">
        <f t="shared" si="152"/>
        <v>9.2487081901729269</v>
      </c>
      <c r="CB165" s="25">
        <f t="shared" si="152"/>
        <v>82.730975210024496</v>
      </c>
      <c r="CC165" s="25">
        <f t="shared" si="152"/>
        <v>74.100497530198226</v>
      </c>
      <c r="CD165" s="25">
        <f t="shared" si="152"/>
        <v>81.288624181054402</v>
      </c>
      <c r="CE165" s="25">
        <f t="shared" si="152"/>
        <v>40.262432597974986</v>
      </c>
      <c r="CF165" s="25">
        <f t="shared" si="152"/>
        <v>1.3334155092848177</v>
      </c>
      <c r="CG165" s="25">
        <f t="shared" si="152"/>
        <v>0</v>
      </c>
      <c r="CH165" s="28">
        <f t="shared" si="152"/>
        <v>0</v>
      </c>
    </row>
    <row r="166" spans="1:86" hidden="1" x14ac:dyDescent="0.25">
      <c r="A166" s="606"/>
      <c r="B166" s="270" t="s">
        <v>22</v>
      </c>
      <c r="C166" s="25">
        <f t="shared" si="153"/>
        <v>0</v>
      </c>
      <c r="D166" s="25">
        <f t="shared" si="154"/>
        <v>0</v>
      </c>
      <c r="E166" s="25">
        <f t="shared" si="155"/>
        <v>0</v>
      </c>
      <c r="F166" s="25">
        <f t="shared" si="155"/>
        <v>0</v>
      </c>
      <c r="G166" s="25">
        <f t="shared" si="155"/>
        <v>0</v>
      </c>
      <c r="H166" s="25">
        <f t="shared" si="155"/>
        <v>0</v>
      </c>
      <c r="I166" s="25">
        <f t="shared" si="155"/>
        <v>0</v>
      </c>
      <c r="J166" s="25">
        <f t="shared" si="155"/>
        <v>0</v>
      </c>
      <c r="K166" s="25">
        <f t="shared" si="155"/>
        <v>0</v>
      </c>
      <c r="L166" s="25">
        <f t="shared" si="155"/>
        <v>0</v>
      </c>
      <c r="M166" s="25">
        <f t="shared" si="155"/>
        <v>0</v>
      </c>
      <c r="N166" s="25">
        <f t="shared" si="155"/>
        <v>0</v>
      </c>
      <c r="O166" s="25">
        <f t="shared" si="155"/>
        <v>0</v>
      </c>
      <c r="P166" s="25">
        <f t="shared" si="155"/>
        <v>0</v>
      </c>
      <c r="Q166" s="25">
        <f t="shared" si="155"/>
        <v>0</v>
      </c>
      <c r="R166" s="25">
        <f t="shared" si="155"/>
        <v>0</v>
      </c>
      <c r="S166" s="25">
        <f t="shared" si="155"/>
        <v>0</v>
      </c>
      <c r="T166" s="25">
        <f t="shared" si="155"/>
        <v>0</v>
      </c>
      <c r="U166" s="25">
        <f t="shared" si="155"/>
        <v>0</v>
      </c>
      <c r="V166" s="25">
        <f t="shared" si="155"/>
        <v>0</v>
      </c>
      <c r="W166" s="25">
        <f t="shared" si="155"/>
        <v>0</v>
      </c>
      <c r="X166" s="25">
        <f t="shared" si="155"/>
        <v>0</v>
      </c>
      <c r="Y166" s="25">
        <f t="shared" si="155"/>
        <v>0</v>
      </c>
      <c r="Z166" s="25">
        <f t="shared" si="155"/>
        <v>0</v>
      </c>
      <c r="AA166" s="25">
        <f t="shared" si="155"/>
        <v>0</v>
      </c>
      <c r="AB166" s="25">
        <f t="shared" si="155"/>
        <v>0</v>
      </c>
      <c r="AC166" s="25">
        <f t="shared" si="155"/>
        <v>0</v>
      </c>
      <c r="AD166" s="25">
        <f t="shared" si="155"/>
        <v>0</v>
      </c>
      <c r="AE166" s="25">
        <f t="shared" si="155"/>
        <v>0</v>
      </c>
      <c r="AF166" s="25">
        <f t="shared" si="155"/>
        <v>0</v>
      </c>
      <c r="AG166" s="25">
        <f t="shared" si="155"/>
        <v>0</v>
      </c>
      <c r="AH166" s="25">
        <f t="shared" si="155"/>
        <v>0</v>
      </c>
      <c r="AI166" s="25">
        <f t="shared" si="155"/>
        <v>0</v>
      </c>
      <c r="AJ166" s="25">
        <f t="shared" si="155"/>
        <v>0</v>
      </c>
      <c r="AK166" s="25">
        <f t="shared" si="155"/>
        <v>0</v>
      </c>
      <c r="AL166" s="25">
        <f t="shared" si="155"/>
        <v>0</v>
      </c>
      <c r="AM166" s="25">
        <f t="shared" si="155"/>
        <v>0</v>
      </c>
      <c r="AN166" s="25">
        <f t="shared" si="155"/>
        <v>0</v>
      </c>
      <c r="AO166" s="25">
        <f t="shared" si="155"/>
        <v>0</v>
      </c>
      <c r="AP166" s="25">
        <f t="shared" si="155"/>
        <v>0</v>
      </c>
      <c r="AQ166" s="25">
        <f t="shared" si="155"/>
        <v>0</v>
      </c>
      <c r="AR166" s="25">
        <f t="shared" si="155"/>
        <v>0</v>
      </c>
      <c r="AS166" s="25">
        <f t="shared" si="155"/>
        <v>0</v>
      </c>
      <c r="AT166" s="25">
        <f t="shared" si="155"/>
        <v>0</v>
      </c>
      <c r="AU166" s="25">
        <f t="shared" si="155"/>
        <v>0</v>
      </c>
      <c r="AV166" s="25">
        <f t="shared" si="155"/>
        <v>0</v>
      </c>
      <c r="AW166" s="25">
        <f t="shared" si="155"/>
        <v>0</v>
      </c>
      <c r="AX166" s="25">
        <f t="shared" si="155"/>
        <v>0</v>
      </c>
      <c r="AY166" s="25">
        <f t="shared" si="155"/>
        <v>0</v>
      </c>
      <c r="AZ166" s="25">
        <f t="shared" si="155"/>
        <v>0</v>
      </c>
      <c r="BA166" s="25">
        <f t="shared" si="155"/>
        <v>0</v>
      </c>
      <c r="BB166" s="25">
        <f t="shared" si="155"/>
        <v>0</v>
      </c>
      <c r="BC166" s="25">
        <f t="shared" si="155"/>
        <v>0</v>
      </c>
      <c r="BD166" s="25">
        <f t="shared" si="155"/>
        <v>0</v>
      </c>
      <c r="BE166" s="25">
        <f t="shared" si="155"/>
        <v>0</v>
      </c>
      <c r="BF166" s="25">
        <f t="shared" si="155"/>
        <v>0</v>
      </c>
      <c r="BG166" s="25">
        <f t="shared" si="155"/>
        <v>0</v>
      </c>
      <c r="BH166" s="25">
        <f t="shared" si="155"/>
        <v>0</v>
      </c>
      <c r="BI166" s="25">
        <f t="shared" si="155"/>
        <v>0</v>
      </c>
      <c r="BJ166" s="25">
        <f t="shared" si="155"/>
        <v>0</v>
      </c>
      <c r="BK166" s="25">
        <f t="shared" si="155"/>
        <v>0</v>
      </c>
      <c r="BL166" s="25">
        <f t="shared" si="155"/>
        <v>0</v>
      </c>
      <c r="BM166" s="25">
        <f t="shared" si="155"/>
        <v>0</v>
      </c>
      <c r="BN166" s="25">
        <f t="shared" si="155"/>
        <v>0</v>
      </c>
      <c r="BO166" s="25">
        <f t="shared" si="155"/>
        <v>0</v>
      </c>
      <c r="BP166" s="25">
        <f t="shared" si="155"/>
        <v>0</v>
      </c>
      <c r="BQ166" s="25">
        <f t="shared" si="152"/>
        <v>0</v>
      </c>
      <c r="BR166" s="25">
        <f t="shared" si="152"/>
        <v>0</v>
      </c>
      <c r="BS166" s="25">
        <f t="shared" si="152"/>
        <v>0</v>
      </c>
      <c r="BT166" s="25">
        <f t="shared" si="152"/>
        <v>0</v>
      </c>
      <c r="BU166" s="25">
        <f t="shared" si="152"/>
        <v>0</v>
      </c>
      <c r="BV166" s="25">
        <f t="shared" si="152"/>
        <v>0</v>
      </c>
      <c r="BW166" s="25">
        <f t="shared" si="152"/>
        <v>0</v>
      </c>
      <c r="BX166" s="25">
        <f t="shared" si="152"/>
        <v>0</v>
      </c>
      <c r="BY166" s="25">
        <f t="shared" si="152"/>
        <v>0</v>
      </c>
      <c r="BZ166" s="25">
        <f t="shared" si="152"/>
        <v>0</v>
      </c>
      <c r="CA166" s="25">
        <f t="shared" si="152"/>
        <v>0</v>
      </c>
      <c r="CB166" s="25">
        <f t="shared" si="152"/>
        <v>0</v>
      </c>
      <c r="CC166" s="25">
        <f t="shared" si="152"/>
        <v>0</v>
      </c>
      <c r="CD166" s="25">
        <f t="shared" si="152"/>
        <v>0</v>
      </c>
      <c r="CE166" s="25">
        <f t="shared" si="152"/>
        <v>0</v>
      </c>
      <c r="CF166" s="25">
        <f t="shared" si="152"/>
        <v>0</v>
      </c>
      <c r="CG166" s="25">
        <f t="shared" si="152"/>
        <v>0</v>
      </c>
      <c r="CH166" s="28">
        <f t="shared" si="152"/>
        <v>0</v>
      </c>
    </row>
    <row r="167" spans="1:86" hidden="1" x14ac:dyDescent="0.25">
      <c r="A167" s="606"/>
      <c r="B167" s="89" t="s">
        <v>9</v>
      </c>
      <c r="C167" s="25">
        <f t="shared" si="153"/>
        <v>0</v>
      </c>
      <c r="D167" s="25">
        <f t="shared" si="154"/>
        <v>0</v>
      </c>
      <c r="E167" s="25">
        <f t="shared" si="155"/>
        <v>0</v>
      </c>
      <c r="F167" s="25">
        <f t="shared" si="155"/>
        <v>0</v>
      </c>
      <c r="G167" s="25">
        <f t="shared" si="155"/>
        <v>0</v>
      </c>
      <c r="H167" s="25">
        <f t="shared" si="155"/>
        <v>0</v>
      </c>
      <c r="I167" s="25">
        <f t="shared" si="155"/>
        <v>0</v>
      </c>
      <c r="J167" s="25">
        <f t="shared" si="155"/>
        <v>0</v>
      </c>
      <c r="K167" s="25">
        <f t="shared" si="155"/>
        <v>0</v>
      </c>
      <c r="L167" s="25">
        <f t="shared" si="155"/>
        <v>0</v>
      </c>
      <c r="M167" s="25">
        <f t="shared" si="155"/>
        <v>0</v>
      </c>
      <c r="N167" s="25">
        <f t="shared" si="155"/>
        <v>0</v>
      </c>
      <c r="O167" s="25">
        <f t="shared" si="155"/>
        <v>0</v>
      </c>
      <c r="P167" s="25">
        <f t="shared" si="155"/>
        <v>0</v>
      </c>
      <c r="Q167" s="25">
        <f t="shared" si="155"/>
        <v>0</v>
      </c>
      <c r="R167" s="25">
        <f t="shared" si="155"/>
        <v>0</v>
      </c>
      <c r="S167" s="25">
        <f t="shared" si="155"/>
        <v>0</v>
      </c>
      <c r="T167" s="25">
        <f t="shared" si="155"/>
        <v>0</v>
      </c>
      <c r="U167" s="25">
        <f t="shared" si="155"/>
        <v>0</v>
      </c>
      <c r="V167" s="25">
        <f t="shared" si="155"/>
        <v>0</v>
      </c>
      <c r="W167" s="25">
        <f t="shared" si="155"/>
        <v>0</v>
      </c>
      <c r="X167" s="25">
        <f t="shared" si="155"/>
        <v>0</v>
      </c>
      <c r="Y167" s="25">
        <f t="shared" si="155"/>
        <v>0</v>
      </c>
      <c r="Z167" s="25">
        <f t="shared" si="155"/>
        <v>0</v>
      </c>
      <c r="AA167" s="25">
        <f t="shared" si="155"/>
        <v>0</v>
      </c>
      <c r="AB167" s="25">
        <f t="shared" si="155"/>
        <v>0</v>
      </c>
      <c r="AC167" s="25">
        <f t="shared" si="155"/>
        <v>0</v>
      </c>
      <c r="AD167" s="25">
        <f t="shared" si="155"/>
        <v>0</v>
      </c>
      <c r="AE167" s="25">
        <f t="shared" si="155"/>
        <v>0</v>
      </c>
      <c r="AF167" s="25">
        <f t="shared" si="155"/>
        <v>0</v>
      </c>
      <c r="AG167" s="25">
        <f t="shared" si="155"/>
        <v>0</v>
      </c>
      <c r="AH167" s="25">
        <f t="shared" si="155"/>
        <v>0</v>
      </c>
      <c r="AI167" s="25">
        <f t="shared" si="155"/>
        <v>0</v>
      </c>
      <c r="AJ167" s="25">
        <f t="shared" si="155"/>
        <v>0</v>
      </c>
      <c r="AK167" s="25">
        <f t="shared" si="155"/>
        <v>0</v>
      </c>
      <c r="AL167" s="25">
        <f t="shared" si="155"/>
        <v>0</v>
      </c>
      <c r="AM167" s="25">
        <f t="shared" si="155"/>
        <v>0</v>
      </c>
      <c r="AN167" s="25">
        <f t="shared" si="155"/>
        <v>0</v>
      </c>
      <c r="AO167" s="25">
        <f t="shared" si="155"/>
        <v>0</v>
      </c>
      <c r="AP167" s="25">
        <f t="shared" si="155"/>
        <v>0</v>
      </c>
      <c r="AQ167" s="25">
        <f t="shared" si="155"/>
        <v>0</v>
      </c>
      <c r="AR167" s="25">
        <f t="shared" si="155"/>
        <v>0</v>
      </c>
      <c r="AS167" s="25">
        <f t="shared" si="155"/>
        <v>0</v>
      </c>
      <c r="AT167" s="25">
        <f t="shared" si="155"/>
        <v>0</v>
      </c>
      <c r="AU167" s="25">
        <f t="shared" si="155"/>
        <v>0</v>
      </c>
      <c r="AV167" s="25">
        <f t="shared" si="155"/>
        <v>0</v>
      </c>
      <c r="AW167" s="25">
        <f t="shared" si="155"/>
        <v>0</v>
      </c>
      <c r="AX167" s="25">
        <f t="shared" si="155"/>
        <v>0</v>
      </c>
      <c r="AY167" s="25">
        <f t="shared" si="155"/>
        <v>0</v>
      </c>
      <c r="AZ167" s="25">
        <f t="shared" si="155"/>
        <v>0</v>
      </c>
      <c r="BA167" s="25">
        <f t="shared" si="155"/>
        <v>0</v>
      </c>
      <c r="BB167" s="25">
        <f t="shared" si="155"/>
        <v>0</v>
      </c>
      <c r="BC167" s="25">
        <f t="shared" si="155"/>
        <v>0</v>
      </c>
      <c r="BD167" s="25">
        <f t="shared" si="155"/>
        <v>0</v>
      </c>
      <c r="BE167" s="25">
        <f t="shared" si="155"/>
        <v>0</v>
      </c>
      <c r="BF167" s="25">
        <f t="shared" si="155"/>
        <v>0</v>
      </c>
      <c r="BG167" s="25">
        <f t="shared" si="155"/>
        <v>0</v>
      </c>
      <c r="BH167" s="25">
        <f t="shared" si="155"/>
        <v>0</v>
      </c>
      <c r="BI167" s="25">
        <f t="shared" si="155"/>
        <v>0</v>
      </c>
      <c r="BJ167" s="25">
        <f t="shared" si="155"/>
        <v>0</v>
      </c>
      <c r="BK167" s="25">
        <f t="shared" si="155"/>
        <v>0</v>
      </c>
      <c r="BL167" s="25">
        <f t="shared" si="155"/>
        <v>0</v>
      </c>
      <c r="BM167" s="25">
        <f t="shared" si="155"/>
        <v>0</v>
      </c>
      <c r="BN167" s="25">
        <f t="shared" si="155"/>
        <v>0</v>
      </c>
      <c r="BO167" s="25">
        <f t="shared" si="155"/>
        <v>0</v>
      </c>
      <c r="BP167" s="25">
        <f t="shared" ref="BP167:CH170" si="156">IF(BP28=0,0,((BP10*0.5)+BO28-BP46)*BP83*BP132*BP$2)</f>
        <v>0</v>
      </c>
      <c r="BQ167" s="25">
        <f t="shared" si="156"/>
        <v>0</v>
      </c>
      <c r="BR167" s="25">
        <f t="shared" si="156"/>
        <v>0</v>
      </c>
      <c r="BS167" s="25">
        <f t="shared" si="156"/>
        <v>0</v>
      </c>
      <c r="BT167" s="25">
        <f t="shared" si="156"/>
        <v>0</v>
      </c>
      <c r="BU167" s="25">
        <f t="shared" si="156"/>
        <v>0</v>
      </c>
      <c r="BV167" s="25">
        <f t="shared" si="156"/>
        <v>0</v>
      </c>
      <c r="BW167" s="25">
        <f t="shared" si="156"/>
        <v>0</v>
      </c>
      <c r="BX167" s="25">
        <f t="shared" si="156"/>
        <v>0</v>
      </c>
      <c r="BY167" s="25">
        <f t="shared" si="156"/>
        <v>0</v>
      </c>
      <c r="BZ167" s="25">
        <f t="shared" si="156"/>
        <v>0</v>
      </c>
      <c r="CA167" s="25">
        <f t="shared" si="156"/>
        <v>0</v>
      </c>
      <c r="CB167" s="25">
        <f t="shared" si="156"/>
        <v>0</v>
      </c>
      <c r="CC167" s="25">
        <f t="shared" si="156"/>
        <v>0</v>
      </c>
      <c r="CD167" s="25">
        <f t="shared" si="156"/>
        <v>0</v>
      </c>
      <c r="CE167" s="25">
        <f t="shared" si="156"/>
        <v>0</v>
      </c>
      <c r="CF167" s="25">
        <f t="shared" si="156"/>
        <v>0</v>
      </c>
      <c r="CG167" s="25">
        <f t="shared" si="156"/>
        <v>0</v>
      </c>
      <c r="CH167" s="28">
        <f t="shared" si="156"/>
        <v>0</v>
      </c>
    </row>
    <row r="168" spans="1:86" hidden="1" x14ac:dyDescent="0.25">
      <c r="A168" s="606"/>
      <c r="B168" s="89" t="s">
        <v>3</v>
      </c>
      <c r="C168" s="25">
        <f t="shared" si="153"/>
        <v>0</v>
      </c>
      <c r="D168" s="25">
        <f t="shared" si="154"/>
        <v>0</v>
      </c>
      <c r="E168" s="25">
        <f t="shared" ref="E168:BP171" si="157">IF(E29=0,0,((E11*0.5)+D29-E47)*E84*E133*E$2)</f>
        <v>0</v>
      </c>
      <c r="F168" s="25">
        <f t="shared" si="157"/>
        <v>0</v>
      </c>
      <c r="G168" s="25">
        <f t="shared" si="157"/>
        <v>0</v>
      </c>
      <c r="H168" s="25">
        <f t="shared" si="157"/>
        <v>0</v>
      </c>
      <c r="I168" s="25">
        <f t="shared" si="157"/>
        <v>0</v>
      </c>
      <c r="J168" s="25">
        <f t="shared" si="157"/>
        <v>0</v>
      </c>
      <c r="K168" s="25">
        <f t="shared" si="157"/>
        <v>0</v>
      </c>
      <c r="L168" s="25">
        <f t="shared" si="157"/>
        <v>0</v>
      </c>
      <c r="M168" s="25">
        <f t="shared" si="157"/>
        <v>0</v>
      </c>
      <c r="N168" s="25">
        <f t="shared" si="157"/>
        <v>0</v>
      </c>
      <c r="O168" s="25">
        <f t="shared" si="157"/>
        <v>0</v>
      </c>
      <c r="P168" s="25">
        <f t="shared" si="157"/>
        <v>0</v>
      </c>
      <c r="Q168" s="25">
        <f t="shared" si="157"/>
        <v>0</v>
      </c>
      <c r="R168" s="25">
        <f t="shared" si="157"/>
        <v>0</v>
      </c>
      <c r="S168" s="25">
        <f t="shared" si="157"/>
        <v>0</v>
      </c>
      <c r="T168" s="25">
        <f t="shared" si="157"/>
        <v>0</v>
      </c>
      <c r="U168" s="25">
        <f t="shared" si="157"/>
        <v>0</v>
      </c>
      <c r="V168" s="25">
        <f t="shared" si="157"/>
        <v>0</v>
      </c>
      <c r="W168" s="25">
        <f t="shared" si="157"/>
        <v>0</v>
      </c>
      <c r="X168" s="25">
        <f t="shared" si="157"/>
        <v>0</v>
      </c>
      <c r="Y168" s="25">
        <f t="shared" si="157"/>
        <v>0</v>
      </c>
      <c r="Z168" s="25">
        <f t="shared" si="157"/>
        <v>0</v>
      </c>
      <c r="AA168" s="25">
        <f t="shared" si="157"/>
        <v>0</v>
      </c>
      <c r="AB168" s="25">
        <f t="shared" si="157"/>
        <v>0</v>
      </c>
      <c r="AC168" s="25">
        <f t="shared" si="157"/>
        <v>0</v>
      </c>
      <c r="AD168" s="25">
        <f t="shared" si="157"/>
        <v>0</v>
      </c>
      <c r="AE168" s="25">
        <f t="shared" si="157"/>
        <v>0</v>
      </c>
      <c r="AF168" s="25">
        <f t="shared" si="157"/>
        <v>0</v>
      </c>
      <c r="AG168" s="25">
        <f t="shared" si="157"/>
        <v>0</v>
      </c>
      <c r="AH168" s="25">
        <f t="shared" si="157"/>
        <v>0</v>
      </c>
      <c r="AI168" s="25">
        <f t="shared" si="157"/>
        <v>0</v>
      </c>
      <c r="AJ168" s="25">
        <f t="shared" si="157"/>
        <v>0</v>
      </c>
      <c r="AK168" s="25">
        <f t="shared" si="157"/>
        <v>0</v>
      </c>
      <c r="AL168" s="25">
        <f t="shared" si="157"/>
        <v>0</v>
      </c>
      <c r="AM168" s="25">
        <f t="shared" si="157"/>
        <v>0</v>
      </c>
      <c r="AN168" s="25">
        <f t="shared" si="157"/>
        <v>0</v>
      </c>
      <c r="AO168" s="25">
        <f t="shared" si="157"/>
        <v>0</v>
      </c>
      <c r="AP168" s="25">
        <f t="shared" si="157"/>
        <v>0</v>
      </c>
      <c r="AQ168" s="25">
        <f t="shared" si="157"/>
        <v>0</v>
      </c>
      <c r="AR168" s="25">
        <f t="shared" si="157"/>
        <v>0</v>
      </c>
      <c r="AS168" s="25">
        <f t="shared" si="157"/>
        <v>0</v>
      </c>
      <c r="AT168" s="25">
        <f t="shared" si="157"/>
        <v>0</v>
      </c>
      <c r="AU168" s="25">
        <f t="shared" si="157"/>
        <v>0</v>
      </c>
      <c r="AV168" s="25">
        <f t="shared" si="157"/>
        <v>0</v>
      </c>
      <c r="AW168" s="25">
        <f t="shared" si="157"/>
        <v>0</v>
      </c>
      <c r="AX168" s="25">
        <f t="shared" si="157"/>
        <v>0</v>
      </c>
      <c r="AY168" s="25">
        <f t="shared" si="157"/>
        <v>0</v>
      </c>
      <c r="AZ168" s="25">
        <f t="shared" si="157"/>
        <v>0</v>
      </c>
      <c r="BA168" s="25">
        <f t="shared" si="157"/>
        <v>0</v>
      </c>
      <c r="BB168" s="25">
        <f t="shared" si="157"/>
        <v>0</v>
      </c>
      <c r="BC168" s="25">
        <f t="shared" si="157"/>
        <v>0</v>
      </c>
      <c r="BD168" s="25">
        <f t="shared" si="157"/>
        <v>0</v>
      </c>
      <c r="BE168" s="25">
        <f t="shared" si="157"/>
        <v>0</v>
      </c>
      <c r="BF168" s="25">
        <f t="shared" si="157"/>
        <v>0</v>
      </c>
      <c r="BG168" s="25">
        <f t="shared" si="157"/>
        <v>0</v>
      </c>
      <c r="BH168" s="25">
        <f t="shared" si="157"/>
        <v>0</v>
      </c>
      <c r="BI168" s="25">
        <f t="shared" si="157"/>
        <v>0</v>
      </c>
      <c r="BJ168" s="25">
        <f t="shared" si="157"/>
        <v>0</v>
      </c>
      <c r="BK168" s="25">
        <f t="shared" si="157"/>
        <v>0</v>
      </c>
      <c r="BL168" s="25">
        <f t="shared" si="157"/>
        <v>0</v>
      </c>
      <c r="BM168" s="25">
        <f t="shared" si="157"/>
        <v>0</v>
      </c>
      <c r="BN168" s="25">
        <f t="shared" si="157"/>
        <v>0</v>
      </c>
      <c r="BO168" s="25">
        <f t="shared" si="157"/>
        <v>0</v>
      </c>
      <c r="BP168" s="25">
        <f t="shared" si="157"/>
        <v>0</v>
      </c>
      <c r="BQ168" s="25">
        <f t="shared" si="156"/>
        <v>0</v>
      </c>
      <c r="BR168" s="25">
        <f t="shared" si="156"/>
        <v>0</v>
      </c>
      <c r="BS168" s="25">
        <f t="shared" si="156"/>
        <v>0</v>
      </c>
      <c r="BT168" s="25">
        <f t="shared" si="156"/>
        <v>0</v>
      </c>
      <c r="BU168" s="25">
        <f t="shared" si="156"/>
        <v>0</v>
      </c>
      <c r="BV168" s="25">
        <f t="shared" si="156"/>
        <v>0</v>
      </c>
      <c r="BW168" s="25">
        <f t="shared" si="156"/>
        <v>0</v>
      </c>
      <c r="BX168" s="25">
        <f t="shared" si="156"/>
        <v>0</v>
      </c>
      <c r="BY168" s="25">
        <f t="shared" si="156"/>
        <v>0</v>
      </c>
      <c r="BZ168" s="25">
        <f t="shared" si="156"/>
        <v>0</v>
      </c>
      <c r="CA168" s="25">
        <f t="shared" si="156"/>
        <v>0</v>
      </c>
      <c r="CB168" s="25">
        <f t="shared" si="156"/>
        <v>0</v>
      </c>
      <c r="CC168" s="25">
        <f t="shared" si="156"/>
        <v>0</v>
      </c>
      <c r="CD168" s="25">
        <f t="shared" si="156"/>
        <v>0</v>
      </c>
      <c r="CE168" s="25">
        <f t="shared" si="156"/>
        <v>0</v>
      </c>
      <c r="CF168" s="25">
        <f t="shared" si="156"/>
        <v>0</v>
      </c>
      <c r="CG168" s="25">
        <f t="shared" si="156"/>
        <v>0</v>
      </c>
      <c r="CH168" s="28">
        <f t="shared" si="156"/>
        <v>0</v>
      </c>
    </row>
    <row r="169" spans="1:86" ht="15.75" hidden="1" customHeight="1" x14ac:dyDescent="0.25">
      <c r="A169" s="606"/>
      <c r="B169" s="89" t="s">
        <v>4</v>
      </c>
      <c r="C169" s="25">
        <f t="shared" si="153"/>
        <v>0</v>
      </c>
      <c r="D169" s="25">
        <f t="shared" si="154"/>
        <v>4.6852143980125973</v>
      </c>
      <c r="E169" s="25">
        <f t="shared" si="157"/>
        <v>14.872700098373333</v>
      </c>
      <c r="F169" s="25">
        <f t="shared" si="157"/>
        <v>30.695442893022214</v>
      </c>
      <c r="G169" s="25">
        <f t="shared" si="157"/>
        <v>50.311908750717265</v>
      </c>
      <c r="H169" s="25">
        <f t="shared" si="157"/>
        <v>102.96223366725351</v>
      </c>
      <c r="I169" s="25">
        <f t="shared" si="157"/>
        <v>183.51933487753715</v>
      </c>
      <c r="J169" s="25">
        <f t="shared" si="157"/>
        <v>292.65754976262821</v>
      </c>
      <c r="K169" s="25">
        <f t="shared" si="157"/>
        <v>398.89691541139166</v>
      </c>
      <c r="L169" s="25">
        <f t="shared" si="157"/>
        <v>231.30481658395806</v>
      </c>
      <c r="M169" s="25">
        <f t="shared" si="157"/>
        <v>114.6647592793022</v>
      </c>
      <c r="N169" s="25">
        <f t="shared" si="157"/>
        <v>204.62662131328904</v>
      </c>
      <c r="O169" s="25">
        <f t="shared" si="157"/>
        <v>374.20309639547975</v>
      </c>
      <c r="P169" s="25">
        <f t="shared" si="157"/>
        <v>232.9639382045583</v>
      </c>
      <c r="Q169" s="25">
        <f t="shared" si="157"/>
        <v>304.15197186961876</v>
      </c>
      <c r="R169" s="25">
        <f t="shared" si="157"/>
        <v>533.13687862562233</v>
      </c>
      <c r="S169" s="25">
        <f t="shared" si="157"/>
        <v>833.79929954226191</v>
      </c>
      <c r="T169" s="25">
        <f t="shared" si="157"/>
        <v>1340.3309900712536</v>
      </c>
      <c r="U169" s="25">
        <f t="shared" si="157"/>
        <v>1507.3636653605163</v>
      </c>
      <c r="V169" s="25">
        <f t="shared" si="157"/>
        <v>1170.4133637367468</v>
      </c>
      <c r="W169" s="25">
        <f t="shared" si="157"/>
        <v>1177.4038724617321</v>
      </c>
      <c r="X169" s="25">
        <f t="shared" si="157"/>
        <v>655.1380388906822</v>
      </c>
      <c r="Y169" s="25">
        <f t="shared" si="157"/>
        <v>399.0158031052282</v>
      </c>
      <c r="Z169" s="25">
        <f t="shared" si="157"/>
        <v>321.15842819591307</v>
      </c>
      <c r="AA169" s="25">
        <f t="shared" si="157"/>
        <v>350.57345538910056</v>
      </c>
      <c r="AB169" s="25">
        <f t="shared" si="157"/>
        <v>201.02706529560177</v>
      </c>
      <c r="AC169" s="25">
        <f t="shared" si="157"/>
        <v>269.77225626586232</v>
      </c>
      <c r="AD169" s="25">
        <f t="shared" si="157"/>
        <v>269.40338231156801</v>
      </c>
      <c r="AE169" s="25">
        <f t="shared" si="157"/>
        <v>472.36920506967516</v>
      </c>
      <c r="AF169" s="25">
        <f t="shared" si="157"/>
        <v>1340.3309900712536</v>
      </c>
      <c r="AG169" s="25">
        <f t="shared" si="157"/>
        <v>1507.3636653605163</v>
      </c>
      <c r="AH169" s="25">
        <f t="shared" si="157"/>
        <v>1170.4133637367468</v>
      </c>
      <c r="AI169" s="25">
        <f t="shared" si="157"/>
        <v>1177.4038724617321</v>
      </c>
      <c r="AJ169" s="25">
        <f t="shared" si="157"/>
        <v>655.1380388906822</v>
      </c>
      <c r="AK169" s="25">
        <f t="shared" si="157"/>
        <v>399.0158031052282</v>
      </c>
      <c r="AL169" s="25">
        <f t="shared" si="157"/>
        <v>321.15842819591307</v>
      </c>
      <c r="AM169" s="25">
        <f t="shared" si="157"/>
        <v>350.57345538910056</v>
      </c>
      <c r="AN169" s="25">
        <f t="shared" si="157"/>
        <v>201.02706529560177</v>
      </c>
      <c r="AO169" s="25">
        <f t="shared" si="157"/>
        <v>269.77225626586232</v>
      </c>
      <c r="AP169" s="25">
        <f t="shared" si="157"/>
        <v>269.40338231156801</v>
      </c>
      <c r="AQ169" s="25">
        <f t="shared" si="157"/>
        <v>472.36920506967516</v>
      </c>
      <c r="AR169" s="25">
        <f t="shared" si="157"/>
        <v>1340.3309900712536</v>
      </c>
      <c r="AS169" s="25">
        <f t="shared" si="157"/>
        <v>1507.3636653605163</v>
      </c>
      <c r="AT169" s="25">
        <f t="shared" si="157"/>
        <v>1170.4133637367468</v>
      </c>
      <c r="AU169" s="25">
        <f t="shared" si="157"/>
        <v>1177.4038724617321</v>
      </c>
      <c r="AV169" s="25">
        <f t="shared" si="157"/>
        <v>655.1380388906822</v>
      </c>
      <c r="AW169" s="25">
        <f t="shared" si="157"/>
        <v>399.0158031052282</v>
      </c>
      <c r="AX169" s="25">
        <f t="shared" si="157"/>
        <v>321.15842819591307</v>
      </c>
      <c r="AY169" s="25">
        <f t="shared" si="157"/>
        <v>350.57345538910056</v>
      </c>
      <c r="AZ169" s="25">
        <f t="shared" si="157"/>
        <v>201.02706529560177</v>
      </c>
      <c r="BA169" s="25">
        <f t="shared" si="157"/>
        <v>269.77225626586232</v>
      </c>
      <c r="BB169" s="25">
        <f t="shared" si="157"/>
        <v>269.40338231156801</v>
      </c>
      <c r="BC169" s="25">
        <f t="shared" si="157"/>
        <v>472.36920506967516</v>
      </c>
      <c r="BD169" s="25">
        <f t="shared" si="157"/>
        <v>1340.3309900712536</v>
      </c>
      <c r="BE169" s="25">
        <f t="shared" si="157"/>
        <v>1507.3636653605163</v>
      </c>
      <c r="BF169" s="25">
        <f t="shared" si="157"/>
        <v>1170.4133637367468</v>
      </c>
      <c r="BG169" s="25">
        <f t="shared" si="157"/>
        <v>1177.4038724617321</v>
      </c>
      <c r="BH169" s="25">
        <f t="shared" si="157"/>
        <v>655.1380388906822</v>
      </c>
      <c r="BI169" s="25">
        <f t="shared" si="157"/>
        <v>399.0158031052282</v>
      </c>
      <c r="BJ169" s="25">
        <f t="shared" si="157"/>
        <v>321.15842819591307</v>
      </c>
      <c r="BK169" s="25">
        <f t="shared" si="157"/>
        <v>350.57345538910056</v>
      </c>
      <c r="BL169" s="25">
        <f t="shared" si="157"/>
        <v>201.02706529560177</v>
      </c>
      <c r="BM169" s="25">
        <f t="shared" si="157"/>
        <v>269.77225626586232</v>
      </c>
      <c r="BN169" s="25">
        <f t="shared" si="157"/>
        <v>269.40338231156801</v>
      </c>
      <c r="BO169" s="25">
        <f t="shared" si="157"/>
        <v>472.36920506967516</v>
      </c>
      <c r="BP169" s="25">
        <f t="shared" si="157"/>
        <v>1340.3309900712536</v>
      </c>
      <c r="BQ169" s="25">
        <f t="shared" si="156"/>
        <v>1507.3636653605163</v>
      </c>
      <c r="BR169" s="25">
        <f t="shared" si="156"/>
        <v>1170.4133637367468</v>
      </c>
      <c r="BS169" s="25">
        <f t="shared" si="156"/>
        <v>1177.4038724617321</v>
      </c>
      <c r="BT169" s="25">
        <f t="shared" si="156"/>
        <v>655.1380388906822</v>
      </c>
      <c r="BU169" s="25">
        <f t="shared" si="156"/>
        <v>399.0158031052282</v>
      </c>
      <c r="BV169" s="25">
        <f t="shared" si="156"/>
        <v>321.15842819591307</v>
      </c>
      <c r="BW169" s="25">
        <f t="shared" si="156"/>
        <v>350.57345538910056</v>
      </c>
      <c r="BX169" s="25">
        <f t="shared" si="156"/>
        <v>201.02706529560177</v>
      </c>
      <c r="BY169" s="25">
        <f t="shared" si="156"/>
        <v>269.77225626586232</v>
      </c>
      <c r="BZ169" s="25">
        <f t="shared" si="156"/>
        <v>269.40338231156801</v>
      </c>
      <c r="CA169" s="25">
        <f t="shared" si="156"/>
        <v>472.36920506967516</v>
      </c>
      <c r="CB169" s="25">
        <f t="shared" si="156"/>
        <v>1340.3309900712536</v>
      </c>
      <c r="CC169" s="25">
        <f t="shared" si="156"/>
        <v>1507.3636653605163</v>
      </c>
      <c r="CD169" s="25">
        <f t="shared" si="156"/>
        <v>1170.4133637367468</v>
      </c>
      <c r="CE169" s="25">
        <f t="shared" si="156"/>
        <v>1177.4038724617321</v>
      </c>
      <c r="CF169" s="25">
        <f t="shared" si="156"/>
        <v>655.1380388906822</v>
      </c>
      <c r="CG169" s="25">
        <f t="shared" si="156"/>
        <v>399.0158031052282</v>
      </c>
      <c r="CH169" s="28">
        <f t="shared" si="156"/>
        <v>321.15842819591307</v>
      </c>
    </row>
    <row r="170" spans="1:86" hidden="1" x14ac:dyDescent="0.25">
      <c r="A170" s="606"/>
      <c r="B170" s="89" t="s">
        <v>5</v>
      </c>
      <c r="C170" s="25">
        <f t="shared" si="153"/>
        <v>0</v>
      </c>
      <c r="D170" s="25">
        <f t="shared" si="154"/>
        <v>0</v>
      </c>
      <c r="E170" s="25">
        <f t="shared" si="157"/>
        <v>0</v>
      </c>
      <c r="F170" s="25">
        <f t="shared" si="157"/>
        <v>0</v>
      </c>
      <c r="G170" s="25">
        <f t="shared" si="157"/>
        <v>0</v>
      </c>
      <c r="H170" s="25">
        <f t="shared" si="157"/>
        <v>0</v>
      </c>
      <c r="I170" s="25">
        <f t="shared" si="157"/>
        <v>0</v>
      </c>
      <c r="J170" s="25">
        <f t="shared" si="157"/>
        <v>0</v>
      </c>
      <c r="K170" s="25">
        <f t="shared" si="157"/>
        <v>0</v>
      </c>
      <c r="L170" s="25">
        <f t="shared" si="157"/>
        <v>0</v>
      </c>
      <c r="M170" s="25">
        <f t="shared" si="157"/>
        <v>0</v>
      </c>
      <c r="N170" s="25">
        <f t="shared" si="157"/>
        <v>0</v>
      </c>
      <c r="O170" s="25">
        <f t="shared" si="157"/>
        <v>0</v>
      </c>
      <c r="P170" s="25">
        <f t="shared" si="157"/>
        <v>0</v>
      </c>
      <c r="Q170" s="25">
        <f t="shared" si="157"/>
        <v>0</v>
      </c>
      <c r="R170" s="25">
        <f t="shared" si="157"/>
        <v>0</v>
      </c>
      <c r="S170" s="25">
        <f t="shared" si="157"/>
        <v>0</v>
      </c>
      <c r="T170" s="25">
        <f t="shared" si="157"/>
        <v>0</v>
      </c>
      <c r="U170" s="25">
        <f t="shared" si="157"/>
        <v>0</v>
      </c>
      <c r="V170" s="25">
        <f t="shared" si="157"/>
        <v>0</v>
      </c>
      <c r="W170" s="25">
        <f t="shared" si="157"/>
        <v>0</v>
      </c>
      <c r="X170" s="25">
        <f t="shared" si="157"/>
        <v>0</v>
      </c>
      <c r="Y170" s="25">
        <f t="shared" si="157"/>
        <v>0</v>
      </c>
      <c r="Z170" s="25">
        <f t="shared" si="157"/>
        <v>0</v>
      </c>
      <c r="AA170" s="25">
        <f t="shared" si="157"/>
        <v>0</v>
      </c>
      <c r="AB170" s="25">
        <f t="shared" si="157"/>
        <v>0</v>
      </c>
      <c r="AC170" s="25">
        <f t="shared" si="157"/>
        <v>0</v>
      </c>
      <c r="AD170" s="25">
        <f t="shared" si="157"/>
        <v>0</v>
      </c>
      <c r="AE170" s="25">
        <f t="shared" si="157"/>
        <v>0</v>
      </c>
      <c r="AF170" s="25">
        <f t="shared" si="157"/>
        <v>0</v>
      </c>
      <c r="AG170" s="25">
        <f t="shared" si="157"/>
        <v>0</v>
      </c>
      <c r="AH170" s="25">
        <f t="shared" si="157"/>
        <v>0</v>
      </c>
      <c r="AI170" s="25">
        <f t="shared" si="157"/>
        <v>0</v>
      </c>
      <c r="AJ170" s="25">
        <f t="shared" si="157"/>
        <v>0</v>
      </c>
      <c r="AK170" s="25">
        <f t="shared" si="157"/>
        <v>0</v>
      </c>
      <c r="AL170" s="25">
        <f t="shared" si="157"/>
        <v>0</v>
      </c>
      <c r="AM170" s="25">
        <f t="shared" si="157"/>
        <v>0</v>
      </c>
      <c r="AN170" s="25">
        <f t="shared" si="157"/>
        <v>0</v>
      </c>
      <c r="AO170" s="25">
        <f t="shared" si="157"/>
        <v>0</v>
      </c>
      <c r="AP170" s="25">
        <f t="shared" si="157"/>
        <v>0</v>
      </c>
      <c r="AQ170" s="25">
        <f t="shared" si="157"/>
        <v>0</v>
      </c>
      <c r="AR170" s="25">
        <f t="shared" si="157"/>
        <v>0</v>
      </c>
      <c r="AS170" s="25">
        <f t="shared" si="157"/>
        <v>0</v>
      </c>
      <c r="AT170" s="25">
        <f t="shared" si="157"/>
        <v>0</v>
      </c>
      <c r="AU170" s="25">
        <f t="shared" si="157"/>
        <v>0</v>
      </c>
      <c r="AV170" s="25">
        <f t="shared" si="157"/>
        <v>0</v>
      </c>
      <c r="AW170" s="25">
        <f t="shared" si="157"/>
        <v>0</v>
      </c>
      <c r="AX170" s="25">
        <f t="shared" si="157"/>
        <v>0</v>
      </c>
      <c r="AY170" s="25">
        <f t="shared" si="157"/>
        <v>0</v>
      </c>
      <c r="AZ170" s="25">
        <f t="shared" si="157"/>
        <v>0</v>
      </c>
      <c r="BA170" s="25">
        <f t="shared" si="157"/>
        <v>0</v>
      </c>
      <c r="BB170" s="25">
        <f t="shared" si="157"/>
        <v>0</v>
      </c>
      <c r="BC170" s="25">
        <f t="shared" si="157"/>
        <v>0</v>
      </c>
      <c r="BD170" s="25">
        <f t="shared" si="157"/>
        <v>0</v>
      </c>
      <c r="BE170" s="25">
        <f t="shared" si="157"/>
        <v>0</v>
      </c>
      <c r="BF170" s="25">
        <f t="shared" si="157"/>
        <v>0</v>
      </c>
      <c r="BG170" s="25">
        <f t="shared" si="157"/>
        <v>0</v>
      </c>
      <c r="BH170" s="25">
        <f t="shared" si="157"/>
        <v>0</v>
      </c>
      <c r="BI170" s="25">
        <f t="shared" si="157"/>
        <v>0</v>
      </c>
      <c r="BJ170" s="25">
        <f t="shared" si="157"/>
        <v>0</v>
      </c>
      <c r="BK170" s="25">
        <f t="shared" si="157"/>
        <v>0</v>
      </c>
      <c r="BL170" s="25">
        <f t="shared" si="157"/>
        <v>0</v>
      </c>
      <c r="BM170" s="25">
        <f t="shared" si="157"/>
        <v>0</v>
      </c>
      <c r="BN170" s="25">
        <f t="shared" si="157"/>
        <v>0</v>
      </c>
      <c r="BO170" s="25">
        <f t="shared" si="157"/>
        <v>0</v>
      </c>
      <c r="BP170" s="25">
        <f t="shared" si="157"/>
        <v>0</v>
      </c>
      <c r="BQ170" s="25">
        <f t="shared" si="156"/>
        <v>0</v>
      </c>
      <c r="BR170" s="25">
        <f t="shared" si="156"/>
        <v>0</v>
      </c>
      <c r="BS170" s="25">
        <f t="shared" si="156"/>
        <v>0</v>
      </c>
      <c r="BT170" s="25">
        <f t="shared" si="156"/>
        <v>0</v>
      </c>
      <c r="BU170" s="25">
        <f t="shared" si="156"/>
        <v>0</v>
      </c>
      <c r="BV170" s="25">
        <f t="shared" si="156"/>
        <v>0</v>
      </c>
      <c r="BW170" s="25">
        <f t="shared" si="156"/>
        <v>0</v>
      </c>
      <c r="BX170" s="25">
        <f t="shared" si="156"/>
        <v>0</v>
      </c>
      <c r="BY170" s="25">
        <f t="shared" si="156"/>
        <v>0</v>
      </c>
      <c r="BZ170" s="25">
        <f t="shared" si="156"/>
        <v>0</v>
      </c>
      <c r="CA170" s="25">
        <f t="shared" si="156"/>
        <v>0</v>
      </c>
      <c r="CB170" s="25">
        <f t="shared" si="156"/>
        <v>0</v>
      </c>
      <c r="CC170" s="25">
        <f t="shared" si="156"/>
        <v>0</v>
      </c>
      <c r="CD170" s="25">
        <f t="shared" si="156"/>
        <v>0</v>
      </c>
      <c r="CE170" s="25">
        <f t="shared" si="156"/>
        <v>0</v>
      </c>
      <c r="CF170" s="25">
        <f t="shared" si="156"/>
        <v>0</v>
      </c>
      <c r="CG170" s="25">
        <f t="shared" si="156"/>
        <v>0</v>
      </c>
      <c r="CH170" s="28">
        <f t="shared" si="156"/>
        <v>0</v>
      </c>
    </row>
    <row r="171" spans="1:86" hidden="1" x14ac:dyDescent="0.25">
      <c r="A171" s="606"/>
      <c r="B171" s="89" t="s">
        <v>23</v>
      </c>
      <c r="C171" s="25">
        <f t="shared" si="153"/>
        <v>0</v>
      </c>
      <c r="D171" s="25">
        <f t="shared" si="154"/>
        <v>0</v>
      </c>
      <c r="E171" s="25">
        <f t="shared" si="157"/>
        <v>0</v>
      </c>
      <c r="F171" s="25">
        <f t="shared" si="157"/>
        <v>0</v>
      </c>
      <c r="G171" s="25">
        <f t="shared" si="157"/>
        <v>0</v>
      </c>
      <c r="H171" s="25">
        <f t="shared" si="157"/>
        <v>0</v>
      </c>
      <c r="I171" s="25">
        <f t="shared" si="157"/>
        <v>0</v>
      </c>
      <c r="J171" s="25">
        <f t="shared" si="157"/>
        <v>0</v>
      </c>
      <c r="K171" s="25">
        <f t="shared" si="157"/>
        <v>0</v>
      </c>
      <c r="L171" s="25">
        <f t="shared" si="157"/>
        <v>0</v>
      </c>
      <c r="M171" s="25">
        <f t="shared" si="157"/>
        <v>0</v>
      </c>
      <c r="N171" s="25">
        <f t="shared" si="157"/>
        <v>0</v>
      </c>
      <c r="O171" s="25">
        <f t="shared" si="157"/>
        <v>0</v>
      </c>
      <c r="P171" s="25">
        <f t="shared" si="157"/>
        <v>0</v>
      </c>
      <c r="Q171" s="25">
        <f t="shared" si="157"/>
        <v>0</v>
      </c>
      <c r="R171" s="25">
        <f t="shared" si="157"/>
        <v>0</v>
      </c>
      <c r="S171" s="25">
        <f t="shared" si="157"/>
        <v>0</v>
      </c>
      <c r="T171" s="25">
        <f t="shared" si="157"/>
        <v>0</v>
      </c>
      <c r="U171" s="25">
        <f t="shared" si="157"/>
        <v>0</v>
      </c>
      <c r="V171" s="25">
        <f t="shared" si="157"/>
        <v>0</v>
      </c>
      <c r="W171" s="25">
        <f t="shared" si="157"/>
        <v>0</v>
      </c>
      <c r="X171" s="25">
        <f t="shared" si="157"/>
        <v>0</v>
      </c>
      <c r="Y171" s="25">
        <f t="shared" si="157"/>
        <v>0</v>
      </c>
      <c r="Z171" s="25">
        <f t="shared" si="157"/>
        <v>0</v>
      </c>
      <c r="AA171" s="25">
        <f t="shared" si="157"/>
        <v>0</v>
      </c>
      <c r="AB171" s="25">
        <f t="shared" si="157"/>
        <v>0</v>
      </c>
      <c r="AC171" s="25">
        <f t="shared" si="157"/>
        <v>0</v>
      </c>
      <c r="AD171" s="25">
        <f t="shared" si="157"/>
        <v>0</v>
      </c>
      <c r="AE171" s="25">
        <f t="shared" si="157"/>
        <v>0</v>
      </c>
      <c r="AF171" s="25">
        <f t="shared" si="157"/>
        <v>0</v>
      </c>
      <c r="AG171" s="25">
        <f t="shared" si="157"/>
        <v>0</v>
      </c>
      <c r="AH171" s="25">
        <f t="shared" si="157"/>
        <v>0</v>
      </c>
      <c r="AI171" s="25">
        <f t="shared" si="157"/>
        <v>0</v>
      </c>
      <c r="AJ171" s="25">
        <f t="shared" si="157"/>
        <v>0</v>
      </c>
      <c r="AK171" s="25">
        <f t="shared" si="157"/>
        <v>0</v>
      </c>
      <c r="AL171" s="25">
        <f t="shared" si="157"/>
        <v>0</v>
      </c>
      <c r="AM171" s="25">
        <f t="shared" si="157"/>
        <v>0</v>
      </c>
      <c r="AN171" s="25">
        <f t="shared" si="157"/>
        <v>0</v>
      </c>
      <c r="AO171" s="25">
        <f t="shared" si="157"/>
        <v>0</v>
      </c>
      <c r="AP171" s="25">
        <f t="shared" si="157"/>
        <v>0</v>
      </c>
      <c r="AQ171" s="25">
        <f t="shared" si="157"/>
        <v>0</v>
      </c>
      <c r="AR171" s="25">
        <f t="shared" si="157"/>
        <v>0</v>
      </c>
      <c r="AS171" s="25">
        <f t="shared" si="157"/>
        <v>0</v>
      </c>
      <c r="AT171" s="25">
        <f t="shared" si="157"/>
        <v>0</v>
      </c>
      <c r="AU171" s="25">
        <f t="shared" si="157"/>
        <v>0</v>
      </c>
      <c r="AV171" s="25">
        <f t="shared" si="157"/>
        <v>0</v>
      </c>
      <c r="AW171" s="25">
        <f t="shared" si="157"/>
        <v>0</v>
      </c>
      <c r="AX171" s="25">
        <f t="shared" si="157"/>
        <v>0</v>
      </c>
      <c r="AY171" s="25">
        <f t="shared" si="157"/>
        <v>0</v>
      </c>
      <c r="AZ171" s="25">
        <f t="shared" si="157"/>
        <v>0</v>
      </c>
      <c r="BA171" s="25">
        <f t="shared" si="157"/>
        <v>0</v>
      </c>
      <c r="BB171" s="25">
        <f t="shared" si="157"/>
        <v>0</v>
      </c>
      <c r="BC171" s="25">
        <f t="shared" si="157"/>
        <v>0</v>
      </c>
      <c r="BD171" s="25">
        <f t="shared" si="157"/>
        <v>0</v>
      </c>
      <c r="BE171" s="25">
        <f t="shared" si="157"/>
        <v>0</v>
      </c>
      <c r="BF171" s="25">
        <f t="shared" si="157"/>
        <v>0</v>
      </c>
      <c r="BG171" s="25">
        <f t="shared" si="157"/>
        <v>0</v>
      </c>
      <c r="BH171" s="25">
        <f t="shared" si="157"/>
        <v>0</v>
      </c>
      <c r="BI171" s="25">
        <f t="shared" si="157"/>
        <v>0</v>
      </c>
      <c r="BJ171" s="25">
        <f t="shared" si="157"/>
        <v>0</v>
      </c>
      <c r="BK171" s="25">
        <f t="shared" si="157"/>
        <v>0</v>
      </c>
      <c r="BL171" s="25">
        <f t="shared" si="157"/>
        <v>0</v>
      </c>
      <c r="BM171" s="25">
        <f t="shared" si="157"/>
        <v>0</v>
      </c>
      <c r="BN171" s="25">
        <f t="shared" si="157"/>
        <v>0</v>
      </c>
      <c r="BO171" s="25">
        <f t="shared" si="157"/>
        <v>0</v>
      </c>
      <c r="BP171" s="25">
        <f t="shared" ref="BP171:CH174" si="158">IF(BP32=0,0,((BP14*0.5)+BO32-BP50)*BP87*BP136*BP$2)</f>
        <v>0</v>
      </c>
      <c r="BQ171" s="25">
        <f t="shared" si="158"/>
        <v>0</v>
      </c>
      <c r="BR171" s="25">
        <f t="shared" si="158"/>
        <v>0</v>
      </c>
      <c r="BS171" s="25">
        <f t="shared" si="158"/>
        <v>0</v>
      </c>
      <c r="BT171" s="25">
        <f t="shared" si="158"/>
        <v>0</v>
      </c>
      <c r="BU171" s="25">
        <f t="shared" si="158"/>
        <v>0</v>
      </c>
      <c r="BV171" s="25">
        <f t="shared" si="158"/>
        <v>0</v>
      </c>
      <c r="BW171" s="25">
        <f t="shared" si="158"/>
        <v>0</v>
      </c>
      <c r="BX171" s="25">
        <f t="shared" si="158"/>
        <v>0</v>
      </c>
      <c r="BY171" s="25">
        <f t="shared" si="158"/>
        <v>0</v>
      </c>
      <c r="BZ171" s="25">
        <f t="shared" si="158"/>
        <v>0</v>
      </c>
      <c r="CA171" s="25">
        <f t="shared" si="158"/>
        <v>0</v>
      </c>
      <c r="CB171" s="25">
        <f t="shared" si="158"/>
        <v>0</v>
      </c>
      <c r="CC171" s="25">
        <f t="shared" si="158"/>
        <v>0</v>
      </c>
      <c r="CD171" s="25">
        <f t="shared" si="158"/>
        <v>0</v>
      </c>
      <c r="CE171" s="25">
        <f t="shared" si="158"/>
        <v>0</v>
      </c>
      <c r="CF171" s="25">
        <f t="shared" si="158"/>
        <v>0</v>
      </c>
      <c r="CG171" s="25">
        <f t="shared" si="158"/>
        <v>0</v>
      </c>
      <c r="CH171" s="28">
        <f t="shared" si="158"/>
        <v>0</v>
      </c>
    </row>
    <row r="172" spans="1:86" hidden="1" x14ac:dyDescent="0.25">
      <c r="A172" s="606"/>
      <c r="B172" s="89" t="s">
        <v>24</v>
      </c>
      <c r="C172" s="25">
        <f t="shared" si="153"/>
        <v>0</v>
      </c>
      <c r="D172" s="25">
        <f t="shared" si="154"/>
        <v>0</v>
      </c>
      <c r="E172" s="25">
        <f t="shared" ref="E172:BP174" si="159">IF(E33=0,0,((E15*0.5)+D33-E51)*E88*E137*E$2)</f>
        <v>0</v>
      </c>
      <c r="F172" s="25">
        <f t="shared" si="159"/>
        <v>0</v>
      </c>
      <c r="G172" s="25">
        <f t="shared" si="159"/>
        <v>0</v>
      </c>
      <c r="H172" s="25">
        <f t="shared" si="159"/>
        <v>0</v>
      </c>
      <c r="I172" s="25">
        <f t="shared" si="159"/>
        <v>0</v>
      </c>
      <c r="J172" s="25">
        <f t="shared" si="159"/>
        <v>0</v>
      </c>
      <c r="K172" s="25">
        <f t="shared" si="159"/>
        <v>0</v>
      </c>
      <c r="L172" s="25">
        <f t="shared" si="159"/>
        <v>0</v>
      </c>
      <c r="M172" s="25">
        <f t="shared" si="159"/>
        <v>0</v>
      </c>
      <c r="N172" s="25">
        <f t="shared" si="159"/>
        <v>0</v>
      </c>
      <c r="O172" s="25">
        <f t="shared" si="159"/>
        <v>0</v>
      </c>
      <c r="P172" s="25">
        <f t="shared" si="159"/>
        <v>0</v>
      </c>
      <c r="Q172" s="25">
        <f t="shared" si="159"/>
        <v>0</v>
      </c>
      <c r="R172" s="25">
        <f t="shared" si="159"/>
        <v>0</v>
      </c>
      <c r="S172" s="25">
        <f t="shared" si="159"/>
        <v>0</v>
      </c>
      <c r="T172" s="25">
        <f t="shared" si="159"/>
        <v>0</v>
      </c>
      <c r="U172" s="25">
        <f t="shared" si="159"/>
        <v>0</v>
      </c>
      <c r="V172" s="25">
        <f t="shared" si="159"/>
        <v>0</v>
      </c>
      <c r="W172" s="25">
        <f t="shared" si="159"/>
        <v>0</v>
      </c>
      <c r="X172" s="25">
        <f t="shared" si="159"/>
        <v>0</v>
      </c>
      <c r="Y172" s="25">
        <f t="shared" si="159"/>
        <v>0</v>
      </c>
      <c r="Z172" s="25">
        <f t="shared" si="159"/>
        <v>0</v>
      </c>
      <c r="AA172" s="25">
        <f t="shared" si="159"/>
        <v>0</v>
      </c>
      <c r="AB172" s="25">
        <f t="shared" si="159"/>
        <v>0</v>
      </c>
      <c r="AC172" s="25">
        <f t="shared" si="159"/>
        <v>0</v>
      </c>
      <c r="AD172" s="25">
        <f t="shared" si="159"/>
        <v>0</v>
      </c>
      <c r="AE172" s="25">
        <f t="shared" si="159"/>
        <v>0</v>
      </c>
      <c r="AF172" s="25">
        <f t="shared" si="159"/>
        <v>0</v>
      </c>
      <c r="AG172" s="25">
        <f t="shared" si="159"/>
        <v>0</v>
      </c>
      <c r="AH172" s="25">
        <f t="shared" si="159"/>
        <v>0</v>
      </c>
      <c r="AI172" s="25">
        <f t="shared" si="159"/>
        <v>0</v>
      </c>
      <c r="AJ172" s="25">
        <f t="shared" si="159"/>
        <v>0</v>
      </c>
      <c r="AK172" s="25">
        <f t="shared" si="159"/>
        <v>0</v>
      </c>
      <c r="AL172" s="25">
        <f t="shared" si="159"/>
        <v>0</v>
      </c>
      <c r="AM172" s="25">
        <f t="shared" si="159"/>
        <v>0</v>
      </c>
      <c r="AN172" s="25">
        <f t="shared" si="159"/>
        <v>0</v>
      </c>
      <c r="AO172" s="25">
        <f t="shared" si="159"/>
        <v>0</v>
      </c>
      <c r="AP172" s="25">
        <f t="shared" si="159"/>
        <v>0</v>
      </c>
      <c r="AQ172" s="25">
        <f t="shared" si="159"/>
        <v>0</v>
      </c>
      <c r="AR172" s="25">
        <f t="shared" si="159"/>
        <v>0</v>
      </c>
      <c r="AS172" s="25">
        <f t="shared" si="159"/>
        <v>0</v>
      </c>
      <c r="AT172" s="25">
        <f t="shared" si="159"/>
        <v>0</v>
      </c>
      <c r="AU172" s="25">
        <f t="shared" si="159"/>
        <v>0</v>
      </c>
      <c r="AV172" s="25">
        <f t="shared" si="159"/>
        <v>0</v>
      </c>
      <c r="AW172" s="25">
        <f t="shared" si="159"/>
        <v>0</v>
      </c>
      <c r="AX172" s="25">
        <f t="shared" si="159"/>
        <v>0</v>
      </c>
      <c r="AY172" s="25">
        <f t="shared" si="159"/>
        <v>0</v>
      </c>
      <c r="AZ172" s="25">
        <f t="shared" si="159"/>
        <v>0</v>
      </c>
      <c r="BA172" s="25">
        <f t="shared" si="159"/>
        <v>0</v>
      </c>
      <c r="BB172" s="25">
        <f t="shared" si="159"/>
        <v>0</v>
      </c>
      <c r="BC172" s="25">
        <f t="shared" si="159"/>
        <v>0</v>
      </c>
      <c r="BD172" s="25">
        <f t="shared" si="159"/>
        <v>0</v>
      </c>
      <c r="BE172" s="25">
        <f t="shared" si="159"/>
        <v>0</v>
      </c>
      <c r="BF172" s="25">
        <f t="shared" si="159"/>
        <v>0</v>
      </c>
      <c r="BG172" s="25">
        <f t="shared" si="159"/>
        <v>0</v>
      </c>
      <c r="BH172" s="25">
        <f t="shared" si="159"/>
        <v>0</v>
      </c>
      <c r="BI172" s="25">
        <f t="shared" si="159"/>
        <v>0</v>
      </c>
      <c r="BJ172" s="25">
        <f t="shared" si="159"/>
        <v>0</v>
      </c>
      <c r="BK172" s="25">
        <f t="shared" si="159"/>
        <v>0</v>
      </c>
      <c r="BL172" s="25">
        <f t="shared" si="159"/>
        <v>0</v>
      </c>
      <c r="BM172" s="25">
        <f t="shared" si="159"/>
        <v>0</v>
      </c>
      <c r="BN172" s="25">
        <f t="shared" si="159"/>
        <v>0</v>
      </c>
      <c r="BO172" s="25">
        <f t="shared" si="159"/>
        <v>0</v>
      </c>
      <c r="BP172" s="25">
        <f t="shared" si="159"/>
        <v>0</v>
      </c>
      <c r="BQ172" s="25">
        <f t="shared" si="158"/>
        <v>0</v>
      </c>
      <c r="BR172" s="25">
        <f t="shared" si="158"/>
        <v>0</v>
      </c>
      <c r="BS172" s="25">
        <f t="shared" si="158"/>
        <v>0</v>
      </c>
      <c r="BT172" s="25">
        <f t="shared" si="158"/>
        <v>0</v>
      </c>
      <c r="BU172" s="25">
        <f t="shared" si="158"/>
        <v>0</v>
      </c>
      <c r="BV172" s="25">
        <f t="shared" si="158"/>
        <v>0</v>
      </c>
      <c r="BW172" s="25">
        <f t="shared" si="158"/>
        <v>0</v>
      </c>
      <c r="BX172" s="25">
        <f t="shared" si="158"/>
        <v>0</v>
      </c>
      <c r="BY172" s="25">
        <f t="shared" si="158"/>
        <v>0</v>
      </c>
      <c r="BZ172" s="25">
        <f t="shared" si="158"/>
        <v>0</v>
      </c>
      <c r="CA172" s="25">
        <f t="shared" si="158"/>
        <v>0</v>
      </c>
      <c r="CB172" s="25">
        <f t="shared" si="158"/>
        <v>0</v>
      </c>
      <c r="CC172" s="25">
        <f t="shared" si="158"/>
        <v>0</v>
      </c>
      <c r="CD172" s="25">
        <f t="shared" si="158"/>
        <v>0</v>
      </c>
      <c r="CE172" s="25">
        <f t="shared" si="158"/>
        <v>0</v>
      </c>
      <c r="CF172" s="25">
        <f t="shared" si="158"/>
        <v>0</v>
      </c>
      <c r="CG172" s="25">
        <f t="shared" si="158"/>
        <v>0</v>
      </c>
      <c r="CH172" s="28">
        <f t="shared" si="158"/>
        <v>0</v>
      </c>
    </row>
    <row r="173" spans="1:86" ht="15.75" hidden="1" customHeight="1" x14ac:dyDescent="0.25">
      <c r="A173" s="606"/>
      <c r="B173" s="89" t="s">
        <v>7</v>
      </c>
      <c r="C173" s="25">
        <f t="shared" si="153"/>
        <v>0</v>
      </c>
      <c r="D173" s="25">
        <f t="shared" si="154"/>
        <v>0</v>
      </c>
      <c r="E173" s="25">
        <f t="shared" si="159"/>
        <v>0</v>
      </c>
      <c r="F173" s="25">
        <f t="shared" si="159"/>
        <v>0</v>
      </c>
      <c r="G173" s="25">
        <f t="shared" si="159"/>
        <v>0</v>
      </c>
      <c r="H173" s="25">
        <f t="shared" si="159"/>
        <v>0</v>
      </c>
      <c r="I173" s="25">
        <f t="shared" si="159"/>
        <v>0</v>
      </c>
      <c r="J173" s="25">
        <f t="shared" si="159"/>
        <v>0</v>
      </c>
      <c r="K173" s="25">
        <f t="shared" si="159"/>
        <v>0</v>
      </c>
      <c r="L173" s="25">
        <f t="shared" si="159"/>
        <v>0</v>
      </c>
      <c r="M173" s="25">
        <f t="shared" si="159"/>
        <v>0</v>
      </c>
      <c r="N173" s="25">
        <f t="shared" si="159"/>
        <v>0</v>
      </c>
      <c r="O173" s="25">
        <f t="shared" si="159"/>
        <v>0</v>
      </c>
      <c r="P173" s="25">
        <f t="shared" si="159"/>
        <v>0</v>
      </c>
      <c r="Q173" s="25">
        <f t="shared" si="159"/>
        <v>0</v>
      </c>
      <c r="R173" s="25">
        <f t="shared" si="159"/>
        <v>0</v>
      </c>
      <c r="S173" s="25">
        <f t="shared" si="159"/>
        <v>0</v>
      </c>
      <c r="T173" s="25">
        <f t="shared" si="159"/>
        <v>0</v>
      </c>
      <c r="U173" s="25">
        <f t="shared" si="159"/>
        <v>0</v>
      </c>
      <c r="V173" s="25">
        <f t="shared" si="159"/>
        <v>0</v>
      </c>
      <c r="W173" s="25">
        <f t="shared" si="159"/>
        <v>0</v>
      </c>
      <c r="X173" s="25">
        <f t="shared" si="159"/>
        <v>0</v>
      </c>
      <c r="Y173" s="25">
        <f t="shared" si="159"/>
        <v>0</v>
      </c>
      <c r="Z173" s="25">
        <f t="shared" si="159"/>
        <v>0</v>
      </c>
      <c r="AA173" s="25">
        <f t="shared" si="159"/>
        <v>0</v>
      </c>
      <c r="AB173" s="25">
        <f t="shared" si="159"/>
        <v>0</v>
      </c>
      <c r="AC173" s="25">
        <f t="shared" si="159"/>
        <v>0</v>
      </c>
      <c r="AD173" s="25">
        <f t="shared" si="159"/>
        <v>0</v>
      </c>
      <c r="AE173" s="25">
        <f t="shared" si="159"/>
        <v>0</v>
      </c>
      <c r="AF173" s="25">
        <f t="shared" si="159"/>
        <v>0</v>
      </c>
      <c r="AG173" s="25">
        <f t="shared" si="159"/>
        <v>0</v>
      </c>
      <c r="AH173" s="25">
        <f t="shared" si="159"/>
        <v>0</v>
      </c>
      <c r="AI173" s="25">
        <f t="shared" si="159"/>
        <v>0</v>
      </c>
      <c r="AJ173" s="25">
        <f t="shared" si="159"/>
        <v>0</v>
      </c>
      <c r="AK173" s="25">
        <f t="shared" si="159"/>
        <v>0</v>
      </c>
      <c r="AL173" s="25">
        <f t="shared" si="159"/>
        <v>0</v>
      </c>
      <c r="AM173" s="25">
        <f t="shared" si="159"/>
        <v>0</v>
      </c>
      <c r="AN173" s="25">
        <f t="shared" si="159"/>
        <v>0</v>
      </c>
      <c r="AO173" s="25">
        <f t="shared" si="159"/>
        <v>0</v>
      </c>
      <c r="AP173" s="25">
        <f t="shared" si="159"/>
        <v>0</v>
      </c>
      <c r="AQ173" s="25">
        <f t="shared" si="159"/>
        <v>0</v>
      </c>
      <c r="AR173" s="25">
        <f t="shared" si="159"/>
        <v>0</v>
      </c>
      <c r="AS173" s="25">
        <f t="shared" si="159"/>
        <v>0</v>
      </c>
      <c r="AT173" s="25">
        <f t="shared" si="159"/>
        <v>0</v>
      </c>
      <c r="AU173" s="25">
        <f t="shared" si="159"/>
        <v>0</v>
      </c>
      <c r="AV173" s="25">
        <f t="shared" si="159"/>
        <v>0</v>
      </c>
      <c r="AW173" s="25">
        <f t="shared" si="159"/>
        <v>0</v>
      </c>
      <c r="AX173" s="25">
        <f t="shared" si="159"/>
        <v>0</v>
      </c>
      <c r="AY173" s="25">
        <f t="shared" si="159"/>
        <v>0</v>
      </c>
      <c r="AZ173" s="25">
        <f t="shared" si="159"/>
        <v>0</v>
      </c>
      <c r="BA173" s="25">
        <f t="shared" si="159"/>
        <v>0</v>
      </c>
      <c r="BB173" s="25">
        <f t="shared" si="159"/>
        <v>0</v>
      </c>
      <c r="BC173" s="25">
        <f t="shared" si="159"/>
        <v>0</v>
      </c>
      <c r="BD173" s="25">
        <f t="shared" si="159"/>
        <v>0</v>
      </c>
      <c r="BE173" s="25">
        <f t="shared" si="159"/>
        <v>0</v>
      </c>
      <c r="BF173" s="25">
        <f t="shared" si="159"/>
        <v>0</v>
      </c>
      <c r="BG173" s="25">
        <f t="shared" si="159"/>
        <v>0</v>
      </c>
      <c r="BH173" s="25">
        <f t="shared" si="159"/>
        <v>0</v>
      </c>
      <c r="BI173" s="25">
        <f t="shared" si="159"/>
        <v>0</v>
      </c>
      <c r="BJ173" s="25">
        <f t="shared" si="159"/>
        <v>0</v>
      </c>
      <c r="BK173" s="25">
        <f t="shared" si="159"/>
        <v>0</v>
      </c>
      <c r="BL173" s="25">
        <f t="shared" si="159"/>
        <v>0</v>
      </c>
      <c r="BM173" s="25">
        <f t="shared" si="159"/>
        <v>0</v>
      </c>
      <c r="BN173" s="25">
        <f t="shared" si="159"/>
        <v>0</v>
      </c>
      <c r="BO173" s="25">
        <f t="shared" si="159"/>
        <v>0</v>
      </c>
      <c r="BP173" s="25">
        <f t="shared" si="159"/>
        <v>0</v>
      </c>
      <c r="BQ173" s="25">
        <f t="shared" si="158"/>
        <v>0</v>
      </c>
      <c r="BR173" s="25">
        <f t="shared" si="158"/>
        <v>0</v>
      </c>
      <c r="BS173" s="25">
        <f t="shared" si="158"/>
        <v>0</v>
      </c>
      <c r="BT173" s="25">
        <f t="shared" si="158"/>
        <v>0</v>
      </c>
      <c r="BU173" s="25">
        <f t="shared" si="158"/>
        <v>0</v>
      </c>
      <c r="BV173" s="25">
        <f t="shared" si="158"/>
        <v>0</v>
      </c>
      <c r="BW173" s="25">
        <f t="shared" si="158"/>
        <v>0</v>
      </c>
      <c r="BX173" s="25">
        <f t="shared" si="158"/>
        <v>0</v>
      </c>
      <c r="BY173" s="25">
        <f t="shared" si="158"/>
        <v>0</v>
      </c>
      <c r="BZ173" s="25">
        <f t="shared" si="158"/>
        <v>0</v>
      </c>
      <c r="CA173" s="25">
        <f t="shared" si="158"/>
        <v>0</v>
      </c>
      <c r="CB173" s="25">
        <f t="shared" si="158"/>
        <v>0</v>
      </c>
      <c r="CC173" s="25">
        <f t="shared" si="158"/>
        <v>0</v>
      </c>
      <c r="CD173" s="25">
        <f t="shared" si="158"/>
        <v>0</v>
      </c>
      <c r="CE173" s="25">
        <f t="shared" si="158"/>
        <v>0</v>
      </c>
      <c r="CF173" s="25">
        <f t="shared" si="158"/>
        <v>0</v>
      </c>
      <c r="CG173" s="25">
        <f t="shared" si="158"/>
        <v>0</v>
      </c>
      <c r="CH173" s="28">
        <f t="shared" si="158"/>
        <v>0</v>
      </c>
    </row>
    <row r="174" spans="1:86" ht="15.75" hidden="1" customHeight="1" x14ac:dyDescent="0.25">
      <c r="A174" s="606"/>
      <c r="B174" s="89" t="s">
        <v>8</v>
      </c>
      <c r="C174" s="25">
        <f t="shared" si="153"/>
        <v>0</v>
      </c>
      <c r="D174" s="25">
        <f t="shared" si="154"/>
        <v>0</v>
      </c>
      <c r="E174" s="25">
        <f t="shared" si="159"/>
        <v>0</v>
      </c>
      <c r="F174" s="25">
        <f t="shared" si="159"/>
        <v>0</v>
      </c>
      <c r="G174" s="25">
        <f t="shared" si="159"/>
        <v>0</v>
      </c>
      <c r="H174" s="25">
        <f t="shared" si="159"/>
        <v>0</v>
      </c>
      <c r="I174" s="25">
        <f t="shared" si="159"/>
        <v>0</v>
      </c>
      <c r="J174" s="25">
        <f t="shared" si="159"/>
        <v>0</v>
      </c>
      <c r="K174" s="25">
        <f t="shared" si="159"/>
        <v>0</v>
      </c>
      <c r="L174" s="25">
        <f t="shared" si="159"/>
        <v>0</v>
      </c>
      <c r="M174" s="25">
        <f t="shared" si="159"/>
        <v>0</v>
      </c>
      <c r="N174" s="25">
        <f t="shared" si="159"/>
        <v>0</v>
      </c>
      <c r="O174" s="25">
        <f t="shared" si="159"/>
        <v>0</v>
      </c>
      <c r="P174" s="25">
        <f t="shared" si="159"/>
        <v>0</v>
      </c>
      <c r="Q174" s="25">
        <f t="shared" si="159"/>
        <v>0</v>
      </c>
      <c r="R174" s="25">
        <f t="shared" si="159"/>
        <v>0</v>
      </c>
      <c r="S174" s="25">
        <f t="shared" si="159"/>
        <v>0</v>
      </c>
      <c r="T174" s="25">
        <f t="shared" si="159"/>
        <v>0</v>
      </c>
      <c r="U174" s="25">
        <f t="shared" si="159"/>
        <v>0</v>
      </c>
      <c r="V174" s="25">
        <f t="shared" si="159"/>
        <v>0</v>
      </c>
      <c r="W174" s="25">
        <f t="shared" si="159"/>
        <v>0</v>
      </c>
      <c r="X174" s="25">
        <f t="shared" si="159"/>
        <v>0</v>
      </c>
      <c r="Y174" s="25">
        <f t="shared" si="159"/>
        <v>0</v>
      </c>
      <c r="Z174" s="25">
        <f t="shared" si="159"/>
        <v>0</v>
      </c>
      <c r="AA174" s="25">
        <f t="shared" si="159"/>
        <v>0</v>
      </c>
      <c r="AB174" s="25">
        <f t="shared" si="159"/>
        <v>0</v>
      </c>
      <c r="AC174" s="25">
        <f t="shared" si="159"/>
        <v>0</v>
      </c>
      <c r="AD174" s="25">
        <f t="shared" si="159"/>
        <v>0</v>
      </c>
      <c r="AE174" s="25">
        <f t="shared" si="159"/>
        <v>0</v>
      </c>
      <c r="AF174" s="25">
        <f t="shared" si="159"/>
        <v>0</v>
      </c>
      <c r="AG174" s="25">
        <f t="shared" si="159"/>
        <v>0</v>
      </c>
      <c r="AH174" s="25">
        <f t="shared" si="159"/>
        <v>0</v>
      </c>
      <c r="AI174" s="25">
        <f t="shared" si="159"/>
        <v>0</v>
      </c>
      <c r="AJ174" s="25">
        <f t="shared" si="159"/>
        <v>0</v>
      </c>
      <c r="AK174" s="25">
        <f t="shared" si="159"/>
        <v>0</v>
      </c>
      <c r="AL174" s="25">
        <f t="shared" si="159"/>
        <v>0</v>
      </c>
      <c r="AM174" s="25">
        <f t="shared" si="159"/>
        <v>0</v>
      </c>
      <c r="AN174" s="25">
        <f t="shared" si="159"/>
        <v>0</v>
      </c>
      <c r="AO174" s="25">
        <f t="shared" si="159"/>
        <v>0</v>
      </c>
      <c r="AP174" s="25">
        <f t="shared" si="159"/>
        <v>0</v>
      </c>
      <c r="AQ174" s="25">
        <f t="shared" si="159"/>
        <v>0</v>
      </c>
      <c r="AR174" s="25">
        <f t="shared" si="159"/>
        <v>0</v>
      </c>
      <c r="AS174" s="25">
        <f t="shared" si="159"/>
        <v>0</v>
      </c>
      <c r="AT174" s="25">
        <f t="shared" si="159"/>
        <v>0</v>
      </c>
      <c r="AU174" s="25">
        <f t="shared" si="159"/>
        <v>0</v>
      </c>
      <c r="AV174" s="25">
        <f t="shared" si="159"/>
        <v>0</v>
      </c>
      <c r="AW174" s="25">
        <f t="shared" si="159"/>
        <v>0</v>
      </c>
      <c r="AX174" s="25">
        <f t="shared" si="159"/>
        <v>0</v>
      </c>
      <c r="AY174" s="25">
        <f t="shared" si="159"/>
        <v>0</v>
      </c>
      <c r="AZ174" s="25">
        <f t="shared" si="159"/>
        <v>0</v>
      </c>
      <c r="BA174" s="25">
        <f t="shared" si="159"/>
        <v>0</v>
      </c>
      <c r="BB174" s="25">
        <f t="shared" si="159"/>
        <v>0</v>
      </c>
      <c r="BC174" s="25">
        <f t="shared" si="159"/>
        <v>0</v>
      </c>
      <c r="BD174" s="25">
        <f t="shared" si="159"/>
        <v>0</v>
      </c>
      <c r="BE174" s="25">
        <f t="shared" si="159"/>
        <v>0</v>
      </c>
      <c r="BF174" s="25">
        <f t="shared" si="159"/>
        <v>0</v>
      </c>
      <c r="BG174" s="25">
        <f t="shared" si="159"/>
        <v>0</v>
      </c>
      <c r="BH174" s="25">
        <f t="shared" si="159"/>
        <v>0</v>
      </c>
      <c r="BI174" s="25">
        <f t="shared" si="159"/>
        <v>0</v>
      </c>
      <c r="BJ174" s="25">
        <f t="shared" si="159"/>
        <v>0</v>
      </c>
      <c r="BK174" s="25">
        <f t="shared" si="159"/>
        <v>0</v>
      </c>
      <c r="BL174" s="25">
        <f t="shared" si="159"/>
        <v>0</v>
      </c>
      <c r="BM174" s="25">
        <f t="shared" si="159"/>
        <v>0</v>
      </c>
      <c r="BN174" s="25">
        <f t="shared" si="159"/>
        <v>0</v>
      </c>
      <c r="BO174" s="25">
        <f t="shared" si="159"/>
        <v>0</v>
      </c>
      <c r="BP174" s="25">
        <f t="shared" si="159"/>
        <v>0</v>
      </c>
      <c r="BQ174" s="25">
        <f t="shared" si="158"/>
        <v>0</v>
      </c>
      <c r="BR174" s="25">
        <f t="shared" si="158"/>
        <v>0</v>
      </c>
      <c r="BS174" s="25">
        <f t="shared" si="158"/>
        <v>0</v>
      </c>
      <c r="BT174" s="25">
        <f t="shared" si="158"/>
        <v>0</v>
      </c>
      <c r="BU174" s="25">
        <f t="shared" si="158"/>
        <v>0</v>
      </c>
      <c r="BV174" s="25">
        <f t="shared" si="158"/>
        <v>0</v>
      </c>
      <c r="BW174" s="25">
        <f t="shared" si="158"/>
        <v>0</v>
      </c>
      <c r="BX174" s="25">
        <f t="shared" si="158"/>
        <v>0</v>
      </c>
      <c r="BY174" s="25">
        <f t="shared" si="158"/>
        <v>0</v>
      </c>
      <c r="BZ174" s="25">
        <f t="shared" si="158"/>
        <v>0</v>
      </c>
      <c r="CA174" s="25">
        <f t="shared" si="158"/>
        <v>0</v>
      </c>
      <c r="CB174" s="25">
        <f t="shared" si="158"/>
        <v>0</v>
      </c>
      <c r="CC174" s="25">
        <f t="shared" si="158"/>
        <v>0</v>
      </c>
      <c r="CD174" s="25">
        <f t="shared" si="158"/>
        <v>0</v>
      </c>
      <c r="CE174" s="25">
        <f t="shared" si="158"/>
        <v>0</v>
      </c>
      <c r="CF174" s="25">
        <f t="shared" si="158"/>
        <v>0</v>
      </c>
      <c r="CG174" s="25">
        <f t="shared" si="158"/>
        <v>0</v>
      </c>
      <c r="CH174" s="28">
        <f t="shared" si="158"/>
        <v>0</v>
      </c>
    </row>
    <row r="175" spans="1:86" ht="15.75" hidden="1" customHeight="1" x14ac:dyDescent="0.25">
      <c r="A175" s="606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25">
      <c r="A176" s="606"/>
      <c r="B176" s="269" t="s">
        <v>26</v>
      </c>
      <c r="C176" s="25">
        <f>SUM(C162:C175)</f>
        <v>0</v>
      </c>
      <c r="D176" s="25">
        <f>SUM(D162:D175)</f>
        <v>4.6852143980125973</v>
      </c>
      <c r="E176" s="25">
        <f t="shared" ref="E176:BP176" si="160">SUM(E162:E175)</f>
        <v>14.872700098373333</v>
      </c>
      <c r="F176" s="25">
        <f t="shared" si="160"/>
        <v>30.695442893022214</v>
      </c>
      <c r="G176" s="25">
        <f t="shared" si="160"/>
        <v>50.311908750717265</v>
      </c>
      <c r="H176" s="25">
        <f t="shared" si="160"/>
        <v>102.96223366725351</v>
      </c>
      <c r="I176" s="25">
        <f t="shared" si="160"/>
        <v>183.51933487753715</v>
      </c>
      <c r="J176" s="25">
        <f t="shared" si="160"/>
        <v>292.65754976262821</v>
      </c>
      <c r="K176" s="25">
        <f t="shared" si="160"/>
        <v>398.89691541139166</v>
      </c>
      <c r="L176" s="25">
        <f t="shared" si="160"/>
        <v>238.37070930288249</v>
      </c>
      <c r="M176" s="25">
        <f t="shared" si="160"/>
        <v>114.6647592793022</v>
      </c>
      <c r="N176" s="25">
        <f t="shared" si="160"/>
        <v>204.62662131328904</v>
      </c>
      <c r="O176" s="25">
        <f t="shared" si="160"/>
        <v>374.20309639547975</v>
      </c>
      <c r="P176" s="25">
        <f t="shared" si="160"/>
        <v>232.9639382045583</v>
      </c>
      <c r="Q176" s="25">
        <f t="shared" si="160"/>
        <v>304.15197186961876</v>
      </c>
      <c r="R176" s="25">
        <f t="shared" si="160"/>
        <v>683.49222469533902</v>
      </c>
      <c r="S176" s="25">
        <f t="shared" si="160"/>
        <v>2210.3546229718477</v>
      </c>
      <c r="T176" s="25">
        <f t="shared" si="160"/>
        <v>1423.0619652812782</v>
      </c>
      <c r="U176" s="25">
        <f t="shared" si="160"/>
        <v>1581.4641628907145</v>
      </c>
      <c r="V176" s="25">
        <f t="shared" si="160"/>
        <v>1251.7019879178013</v>
      </c>
      <c r="W176" s="25">
        <f t="shared" si="160"/>
        <v>1217.6663050597072</v>
      </c>
      <c r="X176" s="25">
        <f t="shared" si="160"/>
        <v>656.471454399967</v>
      </c>
      <c r="Y176" s="25">
        <f t="shared" si="160"/>
        <v>399.0158031052282</v>
      </c>
      <c r="Z176" s="25">
        <f t="shared" si="160"/>
        <v>321.15842819591307</v>
      </c>
      <c r="AA176" s="25">
        <f t="shared" si="160"/>
        <v>350.57345538910056</v>
      </c>
      <c r="AB176" s="25">
        <f t="shared" si="160"/>
        <v>201.02706529560177</v>
      </c>
      <c r="AC176" s="25">
        <f t="shared" si="160"/>
        <v>269.77225626586232</v>
      </c>
      <c r="AD176" s="25">
        <f t="shared" si="160"/>
        <v>270.31002009919405</v>
      </c>
      <c r="AE176" s="25">
        <f t="shared" si="160"/>
        <v>481.61791325984808</v>
      </c>
      <c r="AF176" s="25">
        <f t="shared" si="160"/>
        <v>1423.0619652812782</v>
      </c>
      <c r="AG176" s="25">
        <f t="shared" si="160"/>
        <v>1581.4641628907145</v>
      </c>
      <c r="AH176" s="25">
        <f t="shared" si="160"/>
        <v>1251.7019879178013</v>
      </c>
      <c r="AI176" s="25">
        <f t="shared" si="160"/>
        <v>1217.6663050597072</v>
      </c>
      <c r="AJ176" s="25">
        <f t="shared" si="160"/>
        <v>656.471454399967</v>
      </c>
      <c r="AK176" s="25">
        <f t="shared" si="160"/>
        <v>399.0158031052282</v>
      </c>
      <c r="AL176" s="25">
        <f t="shared" si="160"/>
        <v>321.15842819591307</v>
      </c>
      <c r="AM176" s="25">
        <f t="shared" si="160"/>
        <v>350.57345538910056</v>
      </c>
      <c r="AN176" s="25">
        <f t="shared" si="160"/>
        <v>201.02706529560177</v>
      </c>
      <c r="AO176" s="25">
        <f t="shared" si="160"/>
        <v>269.77225626586232</v>
      </c>
      <c r="AP176" s="25">
        <f t="shared" si="160"/>
        <v>270.31002009919405</v>
      </c>
      <c r="AQ176" s="25">
        <f t="shared" si="160"/>
        <v>481.61791325984808</v>
      </c>
      <c r="AR176" s="25">
        <f t="shared" si="160"/>
        <v>1423.0619652812782</v>
      </c>
      <c r="AS176" s="25">
        <f t="shared" si="160"/>
        <v>1581.4641628907145</v>
      </c>
      <c r="AT176" s="25">
        <f t="shared" si="160"/>
        <v>1251.7019879178013</v>
      </c>
      <c r="AU176" s="25">
        <f t="shared" si="160"/>
        <v>1217.6663050597072</v>
      </c>
      <c r="AV176" s="25">
        <f t="shared" si="160"/>
        <v>656.471454399967</v>
      </c>
      <c r="AW176" s="25">
        <f t="shared" si="160"/>
        <v>399.0158031052282</v>
      </c>
      <c r="AX176" s="25">
        <f t="shared" si="160"/>
        <v>321.15842819591307</v>
      </c>
      <c r="AY176" s="25">
        <f t="shared" si="160"/>
        <v>350.57345538910056</v>
      </c>
      <c r="AZ176" s="25">
        <f t="shared" si="160"/>
        <v>201.02706529560177</v>
      </c>
      <c r="BA176" s="25">
        <f t="shared" si="160"/>
        <v>269.77225626586232</v>
      </c>
      <c r="BB176" s="25">
        <f t="shared" si="160"/>
        <v>270.31002009919405</v>
      </c>
      <c r="BC176" s="25">
        <f t="shared" si="160"/>
        <v>481.61791325984808</v>
      </c>
      <c r="BD176" s="25">
        <f t="shared" si="160"/>
        <v>1423.0619652812782</v>
      </c>
      <c r="BE176" s="25">
        <f t="shared" si="160"/>
        <v>1581.4641628907145</v>
      </c>
      <c r="BF176" s="25">
        <f t="shared" si="160"/>
        <v>1251.7019879178013</v>
      </c>
      <c r="BG176" s="25">
        <f t="shared" si="160"/>
        <v>1217.6663050597072</v>
      </c>
      <c r="BH176" s="25">
        <f t="shared" si="160"/>
        <v>656.471454399967</v>
      </c>
      <c r="BI176" s="25">
        <f t="shared" si="160"/>
        <v>399.0158031052282</v>
      </c>
      <c r="BJ176" s="25">
        <f t="shared" si="160"/>
        <v>321.15842819591307</v>
      </c>
      <c r="BK176" s="25">
        <f t="shared" si="160"/>
        <v>350.57345538910056</v>
      </c>
      <c r="BL176" s="25">
        <f t="shared" si="160"/>
        <v>201.02706529560177</v>
      </c>
      <c r="BM176" s="25">
        <f t="shared" si="160"/>
        <v>269.77225626586232</v>
      </c>
      <c r="BN176" s="25">
        <f t="shared" si="160"/>
        <v>270.31002009919405</v>
      </c>
      <c r="BO176" s="25">
        <f t="shared" si="160"/>
        <v>481.61791325984808</v>
      </c>
      <c r="BP176" s="25">
        <f t="shared" si="160"/>
        <v>1423.0619652812782</v>
      </c>
      <c r="BQ176" s="25">
        <f t="shared" ref="BQ176:CH176" si="161">SUM(BQ162:BQ175)</f>
        <v>1581.4641628907145</v>
      </c>
      <c r="BR176" s="25">
        <f t="shared" si="161"/>
        <v>1251.7019879178013</v>
      </c>
      <c r="BS176" s="25">
        <f t="shared" si="161"/>
        <v>1217.6663050597072</v>
      </c>
      <c r="BT176" s="25">
        <f t="shared" si="161"/>
        <v>656.471454399967</v>
      </c>
      <c r="BU176" s="25">
        <f t="shared" si="161"/>
        <v>399.0158031052282</v>
      </c>
      <c r="BV176" s="25">
        <f t="shared" si="161"/>
        <v>321.15842819591307</v>
      </c>
      <c r="BW176" s="25">
        <f t="shared" si="161"/>
        <v>350.57345538910056</v>
      </c>
      <c r="BX176" s="25">
        <f t="shared" si="161"/>
        <v>201.02706529560177</v>
      </c>
      <c r="BY176" s="25">
        <f t="shared" si="161"/>
        <v>269.77225626586232</v>
      </c>
      <c r="BZ176" s="25">
        <f t="shared" si="161"/>
        <v>270.31002009919405</v>
      </c>
      <c r="CA176" s="25">
        <f t="shared" si="161"/>
        <v>481.61791325984808</v>
      </c>
      <c r="CB176" s="25">
        <f t="shared" si="161"/>
        <v>1423.0619652812782</v>
      </c>
      <c r="CC176" s="25">
        <f t="shared" si="161"/>
        <v>1581.4641628907145</v>
      </c>
      <c r="CD176" s="25">
        <f t="shared" si="161"/>
        <v>1251.7019879178013</v>
      </c>
      <c r="CE176" s="25">
        <f t="shared" si="161"/>
        <v>1217.6663050597072</v>
      </c>
      <c r="CF176" s="25">
        <f t="shared" si="161"/>
        <v>656.471454399967</v>
      </c>
      <c r="CG176" s="25">
        <f t="shared" si="161"/>
        <v>399.0158031052282</v>
      </c>
      <c r="CH176" s="28">
        <f t="shared" si="161"/>
        <v>321.15842819591307</v>
      </c>
    </row>
    <row r="177" spans="1:86" ht="16.5" hidden="1" customHeight="1" thickBot="1" x14ac:dyDescent="0.3">
      <c r="A177" s="607"/>
      <c r="B177" s="144" t="s">
        <v>27</v>
      </c>
      <c r="C177" s="26">
        <f>C176</f>
        <v>0</v>
      </c>
      <c r="D177" s="26">
        <f>C177+D176</f>
        <v>4.6852143980125973</v>
      </c>
      <c r="E177" s="26">
        <f t="shared" ref="E177:BP177" si="162">D177+E176</f>
        <v>19.55791449638593</v>
      </c>
      <c r="F177" s="26">
        <f t="shared" si="162"/>
        <v>50.253357389408144</v>
      </c>
      <c r="G177" s="26">
        <f t="shared" si="162"/>
        <v>100.5652661401254</v>
      </c>
      <c r="H177" s="26">
        <f t="shared" si="162"/>
        <v>203.52749980737892</v>
      </c>
      <c r="I177" s="26">
        <f t="shared" si="162"/>
        <v>387.04683468491606</v>
      </c>
      <c r="J177" s="26">
        <f t="shared" si="162"/>
        <v>679.70438444754427</v>
      </c>
      <c r="K177" s="26">
        <f t="shared" si="162"/>
        <v>1078.6012998589358</v>
      </c>
      <c r="L177" s="26">
        <f t="shared" si="162"/>
        <v>1316.9720091618183</v>
      </c>
      <c r="M177" s="26">
        <f t="shared" si="162"/>
        <v>1431.6367684411205</v>
      </c>
      <c r="N177" s="26">
        <f t="shared" si="162"/>
        <v>1636.2633897544094</v>
      </c>
      <c r="O177" s="26">
        <f t="shared" si="162"/>
        <v>2010.4664861498891</v>
      </c>
      <c r="P177" s="26">
        <f t="shared" si="162"/>
        <v>2243.4304243544475</v>
      </c>
      <c r="Q177" s="26">
        <f t="shared" si="162"/>
        <v>2547.5823962240661</v>
      </c>
      <c r="R177" s="26">
        <f t="shared" si="162"/>
        <v>3231.0746209194049</v>
      </c>
      <c r="S177" s="26">
        <f t="shared" si="162"/>
        <v>5441.4292438912526</v>
      </c>
      <c r="T177" s="26">
        <f t="shared" si="162"/>
        <v>6864.4912091725309</v>
      </c>
      <c r="U177" s="26">
        <f t="shared" si="162"/>
        <v>8445.9553720632448</v>
      </c>
      <c r="V177" s="26">
        <f t="shared" si="162"/>
        <v>9697.6573599810454</v>
      </c>
      <c r="W177" s="26">
        <f t="shared" si="162"/>
        <v>10915.323665040753</v>
      </c>
      <c r="X177" s="26">
        <f t="shared" si="162"/>
        <v>11571.79511944072</v>
      </c>
      <c r="Y177" s="26">
        <f t="shared" si="162"/>
        <v>11970.810922545948</v>
      </c>
      <c r="Z177" s="26">
        <f t="shared" si="162"/>
        <v>12291.969350741861</v>
      </c>
      <c r="AA177" s="26">
        <f t="shared" si="162"/>
        <v>12642.542806130961</v>
      </c>
      <c r="AB177" s="26">
        <f t="shared" si="162"/>
        <v>12843.569871426564</v>
      </c>
      <c r="AC177" s="26">
        <f t="shared" si="162"/>
        <v>13113.342127692425</v>
      </c>
      <c r="AD177" s="26">
        <f t="shared" si="162"/>
        <v>13383.652147791619</v>
      </c>
      <c r="AE177" s="26">
        <f t="shared" si="162"/>
        <v>13865.270061051468</v>
      </c>
      <c r="AF177" s="26">
        <f t="shared" si="162"/>
        <v>15288.332026332746</v>
      </c>
      <c r="AG177" s="26">
        <f t="shared" si="162"/>
        <v>16869.79618922346</v>
      </c>
      <c r="AH177" s="26">
        <f t="shared" si="162"/>
        <v>18121.49817714126</v>
      </c>
      <c r="AI177" s="26">
        <f t="shared" si="162"/>
        <v>19339.164482200969</v>
      </c>
      <c r="AJ177" s="26">
        <f t="shared" si="162"/>
        <v>19995.635936600935</v>
      </c>
      <c r="AK177" s="26">
        <f t="shared" si="162"/>
        <v>20394.651739706162</v>
      </c>
      <c r="AL177" s="26">
        <f t="shared" si="162"/>
        <v>20715.810167902077</v>
      </c>
      <c r="AM177" s="26">
        <f t="shared" si="162"/>
        <v>21066.383623291178</v>
      </c>
      <c r="AN177" s="26">
        <f t="shared" si="162"/>
        <v>21267.41068858678</v>
      </c>
      <c r="AO177" s="26">
        <f t="shared" si="162"/>
        <v>21537.182944852644</v>
      </c>
      <c r="AP177" s="26">
        <f t="shared" si="162"/>
        <v>21807.492964951838</v>
      </c>
      <c r="AQ177" s="26">
        <f t="shared" si="162"/>
        <v>22289.110878211686</v>
      </c>
      <c r="AR177" s="26">
        <f t="shared" si="162"/>
        <v>23712.172843492965</v>
      </c>
      <c r="AS177" s="26">
        <f t="shared" si="162"/>
        <v>25293.63700638368</v>
      </c>
      <c r="AT177" s="26">
        <f t="shared" si="162"/>
        <v>26545.338994301481</v>
      </c>
      <c r="AU177" s="26">
        <f t="shared" si="162"/>
        <v>27763.00529936119</v>
      </c>
      <c r="AV177" s="26">
        <f t="shared" si="162"/>
        <v>28419.476753761155</v>
      </c>
      <c r="AW177" s="26">
        <f t="shared" si="162"/>
        <v>28818.492556866382</v>
      </c>
      <c r="AX177" s="26">
        <f t="shared" si="162"/>
        <v>29139.650985062297</v>
      </c>
      <c r="AY177" s="26">
        <f t="shared" si="162"/>
        <v>29490.224440451399</v>
      </c>
      <c r="AZ177" s="26">
        <f t="shared" si="162"/>
        <v>29691.251505747001</v>
      </c>
      <c r="BA177" s="26">
        <f t="shared" si="162"/>
        <v>29961.023762012865</v>
      </c>
      <c r="BB177" s="26">
        <f t="shared" si="162"/>
        <v>30231.333782112059</v>
      </c>
      <c r="BC177" s="26">
        <f t="shared" si="162"/>
        <v>30712.951695371907</v>
      </c>
      <c r="BD177" s="26">
        <f t="shared" si="162"/>
        <v>32136.013660653185</v>
      </c>
      <c r="BE177" s="26">
        <f t="shared" si="162"/>
        <v>33717.477823543901</v>
      </c>
      <c r="BF177" s="26">
        <f t="shared" si="162"/>
        <v>34969.179811461705</v>
      </c>
      <c r="BG177" s="26">
        <f t="shared" si="162"/>
        <v>36186.84611652141</v>
      </c>
      <c r="BH177" s="26">
        <f t="shared" si="162"/>
        <v>36843.317570921376</v>
      </c>
      <c r="BI177" s="26">
        <f t="shared" si="162"/>
        <v>37242.333374026603</v>
      </c>
      <c r="BJ177" s="26">
        <f t="shared" si="162"/>
        <v>37563.491802222517</v>
      </c>
      <c r="BK177" s="26">
        <f t="shared" si="162"/>
        <v>37914.065257611619</v>
      </c>
      <c r="BL177" s="26">
        <f t="shared" si="162"/>
        <v>38115.092322907221</v>
      </c>
      <c r="BM177" s="26">
        <f t="shared" si="162"/>
        <v>38384.864579173081</v>
      </c>
      <c r="BN177" s="26">
        <f t="shared" si="162"/>
        <v>38655.174599272279</v>
      </c>
      <c r="BO177" s="26">
        <f t="shared" si="162"/>
        <v>39136.792512532127</v>
      </c>
      <c r="BP177" s="26">
        <f t="shared" si="162"/>
        <v>40559.854477813402</v>
      </c>
      <c r="BQ177" s="26">
        <f t="shared" ref="BQ177:CH177" si="163">BP177+BQ176</f>
        <v>42141.318640704114</v>
      </c>
      <c r="BR177" s="26">
        <f t="shared" si="163"/>
        <v>43393.020628621918</v>
      </c>
      <c r="BS177" s="26">
        <f t="shared" si="163"/>
        <v>44610.686933681623</v>
      </c>
      <c r="BT177" s="26">
        <f t="shared" si="163"/>
        <v>45267.158388081589</v>
      </c>
      <c r="BU177" s="26">
        <f t="shared" si="163"/>
        <v>45666.174191186816</v>
      </c>
      <c r="BV177" s="26">
        <f t="shared" si="163"/>
        <v>45987.332619382731</v>
      </c>
      <c r="BW177" s="26">
        <f t="shared" si="163"/>
        <v>46337.906074771832</v>
      </c>
      <c r="BX177" s="26">
        <f t="shared" si="163"/>
        <v>46538.933140067435</v>
      </c>
      <c r="BY177" s="26">
        <f t="shared" si="163"/>
        <v>46808.705396333295</v>
      </c>
      <c r="BZ177" s="26">
        <f t="shared" si="163"/>
        <v>47079.015416432492</v>
      </c>
      <c r="CA177" s="26">
        <f t="shared" si="163"/>
        <v>47560.63332969234</v>
      </c>
      <c r="CB177" s="26">
        <f t="shared" si="163"/>
        <v>48983.695294973615</v>
      </c>
      <c r="CC177" s="26">
        <f t="shared" si="163"/>
        <v>50565.159457864327</v>
      </c>
      <c r="CD177" s="26">
        <f t="shared" si="163"/>
        <v>51816.861445782131</v>
      </c>
      <c r="CE177" s="26">
        <f t="shared" si="163"/>
        <v>53034.527750841837</v>
      </c>
      <c r="CF177" s="26">
        <f t="shared" si="163"/>
        <v>53690.999205241802</v>
      </c>
      <c r="CG177" s="26">
        <f t="shared" si="163"/>
        <v>54090.015008347029</v>
      </c>
      <c r="CH177" s="29">
        <f t="shared" si="163"/>
        <v>54411.173436542944</v>
      </c>
    </row>
    <row r="178" spans="1:86" hidden="1" x14ac:dyDescent="0.25">
      <c r="A178" s="110"/>
      <c r="B178" s="235" t="s">
        <v>129</v>
      </c>
      <c r="C178" s="114">
        <f>C157+C176</f>
        <v>0</v>
      </c>
      <c r="D178" s="114">
        <f t="shared" ref="D178:BO178" si="164">D157+D176</f>
        <v>25.642650754791386</v>
      </c>
      <c r="E178" s="114">
        <f t="shared" si="164"/>
        <v>71.086372021532426</v>
      </c>
      <c r="F178" s="114">
        <f t="shared" si="164"/>
        <v>99.127079434723441</v>
      </c>
      <c r="G178" s="114">
        <f t="shared" si="164"/>
        <v>140.93705063266265</v>
      </c>
      <c r="H178" s="114">
        <f t="shared" si="164"/>
        <v>194.01684334374136</v>
      </c>
      <c r="I178" s="114">
        <f t="shared" si="164"/>
        <v>353.61778272289007</v>
      </c>
      <c r="J178" s="114">
        <f t="shared" si="164"/>
        <v>573.94550778236908</v>
      </c>
      <c r="K178" s="114">
        <f t="shared" si="164"/>
        <v>800.9883516180256</v>
      </c>
      <c r="L178" s="114">
        <f t="shared" si="164"/>
        <v>651.50772940049876</v>
      </c>
      <c r="M178" s="114">
        <f t="shared" si="164"/>
        <v>438.67922778839056</v>
      </c>
      <c r="N178" s="114">
        <f t="shared" si="164"/>
        <v>993.06819686555127</v>
      </c>
      <c r="O178" s="114">
        <f t="shared" si="164"/>
        <v>1750.3759523308627</v>
      </c>
      <c r="P178" s="114">
        <f t="shared" si="164"/>
        <v>1278.7406478138737</v>
      </c>
      <c r="Q178" s="114">
        <f t="shared" si="164"/>
        <v>1562.2968640541737</v>
      </c>
      <c r="R178" s="114">
        <f t="shared" si="164"/>
        <v>2258.2160986546642</v>
      </c>
      <c r="S178" s="114">
        <f t="shared" si="164"/>
        <v>4984.2558282957707</v>
      </c>
      <c r="T178" s="114">
        <f t="shared" si="164"/>
        <v>2615.9393303181901</v>
      </c>
      <c r="U178" s="114">
        <f t="shared" si="164"/>
        <v>3084.141995541836</v>
      </c>
      <c r="V178" s="114">
        <f t="shared" si="164"/>
        <v>2460.9583048145032</v>
      </c>
      <c r="W178" s="114">
        <f t="shared" si="164"/>
        <v>2451.6826633403693</v>
      </c>
      <c r="X178" s="114">
        <f t="shared" si="164"/>
        <v>1841.2534931911132</v>
      </c>
      <c r="Y178" s="114">
        <f t="shared" si="164"/>
        <v>1335.8743213138509</v>
      </c>
      <c r="Z178" s="114">
        <f t="shared" si="164"/>
        <v>1318.5168481118737</v>
      </c>
      <c r="AA178" s="114">
        <f t="shared" si="164"/>
        <v>1458.4256221376017</v>
      </c>
      <c r="AB178" s="114">
        <f t="shared" si="164"/>
        <v>1034.9305023027462</v>
      </c>
      <c r="AC178" s="114">
        <f t="shared" si="164"/>
        <v>1192.0633248756685</v>
      </c>
      <c r="AD178" s="114">
        <f t="shared" si="164"/>
        <v>1175.1307459199468</v>
      </c>
      <c r="AE178" s="114">
        <f t="shared" si="164"/>
        <v>1638.9024128050048</v>
      </c>
      <c r="AF178" s="114">
        <f t="shared" si="164"/>
        <v>2615.9393303181901</v>
      </c>
      <c r="AG178" s="114">
        <f t="shared" si="164"/>
        <v>3084.141995541836</v>
      </c>
      <c r="AH178" s="114">
        <f t="shared" si="164"/>
        <v>2460.9583048145032</v>
      </c>
      <c r="AI178" s="114">
        <f t="shared" si="164"/>
        <v>2451.6826633403693</v>
      </c>
      <c r="AJ178" s="114">
        <f t="shared" si="164"/>
        <v>1841.2534931911132</v>
      </c>
      <c r="AK178" s="114">
        <f t="shared" si="164"/>
        <v>1335.8743213138509</v>
      </c>
      <c r="AL178" s="114">
        <f t="shared" si="164"/>
        <v>1318.5168481118737</v>
      </c>
      <c r="AM178" s="114">
        <f t="shared" si="164"/>
        <v>1458.4256221376017</v>
      </c>
      <c r="AN178" s="114">
        <f t="shared" si="164"/>
        <v>1034.9305023027462</v>
      </c>
      <c r="AO178" s="114">
        <f t="shared" si="164"/>
        <v>1192.0633248756685</v>
      </c>
      <c r="AP178" s="114">
        <f t="shared" si="164"/>
        <v>1175.1307459199468</v>
      </c>
      <c r="AQ178" s="114">
        <f t="shared" si="164"/>
        <v>1638.9024128050048</v>
      </c>
      <c r="AR178" s="114">
        <f t="shared" si="164"/>
        <v>2615.9393303181901</v>
      </c>
      <c r="AS178" s="114">
        <f t="shared" si="164"/>
        <v>3084.141995541836</v>
      </c>
      <c r="AT178" s="114">
        <f t="shared" si="164"/>
        <v>2460.9583048145032</v>
      </c>
      <c r="AU178" s="114">
        <f t="shared" si="164"/>
        <v>2451.6826633403693</v>
      </c>
      <c r="AV178" s="114">
        <f t="shared" si="164"/>
        <v>1841.2534931911132</v>
      </c>
      <c r="AW178" s="114">
        <f t="shared" si="164"/>
        <v>1335.8743213138509</v>
      </c>
      <c r="AX178" s="114">
        <f t="shared" si="164"/>
        <v>1318.5168481118737</v>
      </c>
      <c r="AY178" s="114">
        <f t="shared" si="164"/>
        <v>1458.4256221376017</v>
      </c>
      <c r="AZ178" s="114">
        <f t="shared" si="164"/>
        <v>1034.9305023027462</v>
      </c>
      <c r="BA178" s="114">
        <f t="shared" si="164"/>
        <v>1192.0633248756685</v>
      </c>
      <c r="BB178" s="114">
        <f t="shared" si="164"/>
        <v>1175.1307459199468</v>
      </c>
      <c r="BC178" s="114">
        <f t="shared" si="164"/>
        <v>1638.9024128050048</v>
      </c>
      <c r="BD178" s="114">
        <f t="shared" si="164"/>
        <v>2615.9393303181901</v>
      </c>
      <c r="BE178" s="114">
        <f t="shared" si="164"/>
        <v>3084.141995541836</v>
      </c>
      <c r="BF178" s="114">
        <f t="shared" si="164"/>
        <v>2460.9583048145032</v>
      </c>
      <c r="BG178" s="114">
        <f t="shared" si="164"/>
        <v>2451.6826633403693</v>
      </c>
      <c r="BH178" s="114">
        <f t="shared" si="164"/>
        <v>1841.2534931911132</v>
      </c>
      <c r="BI178" s="114">
        <f t="shared" si="164"/>
        <v>1335.8743213138509</v>
      </c>
      <c r="BJ178" s="114">
        <f t="shared" si="164"/>
        <v>1318.5168481118737</v>
      </c>
      <c r="BK178" s="114">
        <f t="shared" si="164"/>
        <v>1458.4256221376017</v>
      </c>
      <c r="BL178" s="114">
        <f t="shared" si="164"/>
        <v>1034.9305023027462</v>
      </c>
      <c r="BM178" s="114">
        <f t="shared" si="164"/>
        <v>1192.0633248756685</v>
      </c>
      <c r="BN178" s="114">
        <f t="shared" si="164"/>
        <v>1175.1307459199468</v>
      </c>
      <c r="BO178" s="114">
        <f t="shared" si="164"/>
        <v>1638.9024128050048</v>
      </c>
      <c r="BP178" s="114">
        <f t="shared" ref="BP178:CH178" si="165">BP157+BP176</f>
        <v>2615.9393303181901</v>
      </c>
      <c r="BQ178" s="114">
        <f t="shared" si="165"/>
        <v>3084.141995541836</v>
      </c>
      <c r="BR178" s="114">
        <f t="shared" si="165"/>
        <v>2460.9583048145032</v>
      </c>
      <c r="BS178" s="114">
        <f t="shared" si="165"/>
        <v>2451.6826633403693</v>
      </c>
      <c r="BT178" s="114">
        <f t="shared" si="165"/>
        <v>1841.2534931911132</v>
      </c>
      <c r="BU178" s="114">
        <f t="shared" si="165"/>
        <v>1335.8743213138509</v>
      </c>
      <c r="BV178" s="114">
        <f t="shared" si="165"/>
        <v>1318.5168481118737</v>
      </c>
      <c r="BW178" s="114">
        <f t="shared" si="165"/>
        <v>1458.4256221376017</v>
      </c>
      <c r="BX178" s="114">
        <f t="shared" si="165"/>
        <v>1034.9305023027462</v>
      </c>
      <c r="BY178" s="114">
        <f t="shared" si="165"/>
        <v>1192.0633248756685</v>
      </c>
      <c r="BZ178" s="114">
        <f t="shared" si="165"/>
        <v>1175.1307459199468</v>
      </c>
      <c r="CA178" s="114">
        <f t="shared" si="165"/>
        <v>1638.9024128050048</v>
      </c>
      <c r="CB178" s="114">
        <f t="shared" si="165"/>
        <v>2615.9393303181901</v>
      </c>
      <c r="CC178" s="114">
        <f t="shared" si="165"/>
        <v>3084.141995541836</v>
      </c>
      <c r="CD178" s="114">
        <f t="shared" si="165"/>
        <v>2460.9583048145032</v>
      </c>
      <c r="CE178" s="114">
        <f t="shared" si="165"/>
        <v>2451.6826633403693</v>
      </c>
      <c r="CF178" s="114">
        <f t="shared" si="165"/>
        <v>1841.2534931911132</v>
      </c>
      <c r="CG178" s="114">
        <f t="shared" si="165"/>
        <v>1335.8743213138509</v>
      </c>
      <c r="CH178" s="114">
        <f t="shared" si="165"/>
        <v>1318.5168481118737</v>
      </c>
    </row>
    <row r="179" spans="1:86" hidden="1" x14ac:dyDescent="0.25">
      <c r="A179" s="110"/>
      <c r="B179" s="236" t="s">
        <v>183</v>
      </c>
      <c r="C179" s="112">
        <f>C178-C73</f>
        <v>0</v>
      </c>
      <c r="D179" s="112">
        <f t="shared" ref="D179:BO179" si="166">D178-D73</f>
        <v>0</v>
      </c>
      <c r="E179" s="112">
        <f t="shared" si="166"/>
        <v>0</v>
      </c>
      <c r="F179" s="112">
        <f t="shared" si="166"/>
        <v>0</v>
      </c>
      <c r="G179" s="112">
        <f t="shared" si="166"/>
        <v>0</v>
      </c>
      <c r="H179" s="112">
        <f t="shared" si="166"/>
        <v>0</v>
      </c>
      <c r="I179" s="112">
        <f t="shared" si="166"/>
        <v>0</v>
      </c>
      <c r="J179" s="112">
        <f t="shared" si="166"/>
        <v>0</v>
      </c>
      <c r="K179" s="112">
        <f t="shared" si="166"/>
        <v>0</v>
      </c>
      <c r="L179" s="112">
        <f t="shared" si="166"/>
        <v>0</v>
      </c>
      <c r="M179" s="112">
        <f t="shared" si="166"/>
        <v>0</v>
      </c>
      <c r="N179" s="112">
        <f t="shared" si="166"/>
        <v>0</v>
      </c>
      <c r="O179" s="112">
        <f t="shared" si="166"/>
        <v>0</v>
      </c>
      <c r="P179" s="112">
        <f t="shared" si="166"/>
        <v>0</v>
      </c>
      <c r="Q179" s="112">
        <f t="shared" si="166"/>
        <v>0</v>
      </c>
      <c r="R179" s="112">
        <f t="shared" si="166"/>
        <v>0</v>
      </c>
      <c r="S179" s="112">
        <f t="shared" si="166"/>
        <v>0</v>
      </c>
      <c r="T179" s="112">
        <f t="shared" si="166"/>
        <v>0</v>
      </c>
      <c r="U179" s="112">
        <f t="shared" si="166"/>
        <v>0</v>
      </c>
      <c r="V179" s="112">
        <f t="shared" si="166"/>
        <v>0</v>
      </c>
      <c r="W179" s="112">
        <f t="shared" si="166"/>
        <v>0</v>
      </c>
      <c r="X179" s="112">
        <f t="shared" si="166"/>
        <v>0</v>
      </c>
      <c r="Y179" s="112">
        <f t="shared" si="166"/>
        <v>0</v>
      </c>
      <c r="Z179" s="112">
        <f t="shared" si="166"/>
        <v>0</v>
      </c>
      <c r="AA179" s="112">
        <f t="shared" si="166"/>
        <v>0</v>
      </c>
      <c r="AB179" s="112">
        <f t="shared" si="166"/>
        <v>0</v>
      </c>
      <c r="AC179" s="112">
        <f t="shared" si="166"/>
        <v>0</v>
      </c>
      <c r="AD179" s="112">
        <f t="shared" si="166"/>
        <v>0</v>
      </c>
      <c r="AE179" s="112">
        <f t="shared" si="166"/>
        <v>0</v>
      </c>
      <c r="AF179" s="112">
        <f t="shared" si="166"/>
        <v>0</v>
      </c>
      <c r="AG179" s="112">
        <f t="shared" si="166"/>
        <v>0</v>
      </c>
      <c r="AH179" s="112">
        <f t="shared" si="166"/>
        <v>0</v>
      </c>
      <c r="AI179" s="112">
        <f t="shared" si="166"/>
        <v>0</v>
      </c>
      <c r="AJ179" s="112">
        <f t="shared" si="166"/>
        <v>0</v>
      </c>
      <c r="AK179" s="112">
        <f t="shared" si="166"/>
        <v>0</v>
      </c>
      <c r="AL179" s="112">
        <f t="shared" si="166"/>
        <v>0</v>
      </c>
      <c r="AM179" s="112">
        <f t="shared" si="166"/>
        <v>0</v>
      </c>
      <c r="AN179" s="112">
        <f t="shared" si="166"/>
        <v>0</v>
      </c>
      <c r="AO179" s="112">
        <f t="shared" si="166"/>
        <v>0</v>
      </c>
      <c r="AP179" s="112">
        <f t="shared" si="166"/>
        <v>0</v>
      </c>
      <c r="AQ179" s="112">
        <f t="shared" si="166"/>
        <v>0</v>
      </c>
      <c r="AR179" s="112">
        <f t="shared" si="166"/>
        <v>0</v>
      </c>
      <c r="AS179" s="112">
        <f t="shared" si="166"/>
        <v>0</v>
      </c>
      <c r="AT179" s="112">
        <f t="shared" si="166"/>
        <v>0</v>
      </c>
      <c r="AU179" s="112">
        <f t="shared" si="166"/>
        <v>0</v>
      </c>
      <c r="AV179" s="112">
        <f t="shared" si="166"/>
        <v>0</v>
      </c>
      <c r="AW179" s="112">
        <f t="shared" si="166"/>
        <v>0</v>
      </c>
      <c r="AX179" s="112">
        <f t="shared" si="166"/>
        <v>0</v>
      </c>
      <c r="AY179" s="112">
        <f t="shared" si="166"/>
        <v>0</v>
      </c>
      <c r="AZ179" s="112">
        <f t="shared" si="166"/>
        <v>0</v>
      </c>
      <c r="BA179" s="112">
        <f t="shared" si="166"/>
        <v>0</v>
      </c>
      <c r="BB179" s="112">
        <f t="shared" si="166"/>
        <v>0</v>
      </c>
      <c r="BC179" s="112">
        <f t="shared" si="166"/>
        <v>0</v>
      </c>
      <c r="BD179" s="112">
        <f t="shared" si="166"/>
        <v>0</v>
      </c>
      <c r="BE179" s="112">
        <f t="shared" si="166"/>
        <v>0</v>
      </c>
      <c r="BF179" s="112">
        <f t="shared" si="166"/>
        <v>0</v>
      </c>
      <c r="BG179" s="112">
        <f t="shared" si="166"/>
        <v>0</v>
      </c>
      <c r="BH179" s="112">
        <f t="shared" si="166"/>
        <v>0</v>
      </c>
      <c r="BI179" s="112">
        <f t="shared" si="166"/>
        <v>0</v>
      </c>
      <c r="BJ179" s="112">
        <f t="shared" si="166"/>
        <v>0</v>
      </c>
      <c r="BK179" s="112">
        <f t="shared" si="166"/>
        <v>0</v>
      </c>
      <c r="BL179" s="112">
        <f t="shared" si="166"/>
        <v>0</v>
      </c>
      <c r="BM179" s="112">
        <f t="shared" si="166"/>
        <v>0</v>
      </c>
      <c r="BN179" s="112">
        <f t="shared" si="166"/>
        <v>0</v>
      </c>
      <c r="BO179" s="112">
        <f t="shared" si="166"/>
        <v>0</v>
      </c>
      <c r="BP179" s="112">
        <f t="shared" ref="BP179:CH179" si="167">BP178-BP73</f>
        <v>0</v>
      </c>
      <c r="BQ179" s="112">
        <f t="shared" si="167"/>
        <v>0</v>
      </c>
      <c r="BR179" s="112">
        <f t="shared" si="167"/>
        <v>0</v>
      </c>
      <c r="BS179" s="112">
        <f t="shared" si="167"/>
        <v>0</v>
      </c>
      <c r="BT179" s="112">
        <f t="shared" si="167"/>
        <v>0</v>
      </c>
      <c r="BU179" s="112">
        <f t="shared" si="167"/>
        <v>0</v>
      </c>
      <c r="BV179" s="112">
        <f t="shared" si="167"/>
        <v>0</v>
      </c>
      <c r="BW179" s="112">
        <f t="shared" si="167"/>
        <v>0</v>
      </c>
      <c r="BX179" s="112">
        <f t="shared" si="167"/>
        <v>0</v>
      </c>
      <c r="BY179" s="112">
        <f t="shared" si="167"/>
        <v>0</v>
      </c>
      <c r="BZ179" s="112">
        <f t="shared" si="167"/>
        <v>0</v>
      </c>
      <c r="CA179" s="112">
        <f t="shared" si="167"/>
        <v>0</v>
      </c>
      <c r="CB179" s="112">
        <f t="shared" si="167"/>
        <v>0</v>
      </c>
      <c r="CC179" s="112">
        <f t="shared" si="167"/>
        <v>0</v>
      </c>
      <c r="CD179" s="112">
        <f t="shared" si="167"/>
        <v>0</v>
      </c>
      <c r="CE179" s="112">
        <f t="shared" si="167"/>
        <v>0</v>
      </c>
      <c r="CF179" s="112">
        <f t="shared" si="167"/>
        <v>0</v>
      </c>
      <c r="CG179" s="112">
        <f t="shared" si="167"/>
        <v>0</v>
      </c>
      <c r="CH179" s="112">
        <f t="shared" si="167"/>
        <v>0</v>
      </c>
    </row>
    <row r="180" spans="1:86" ht="15.75" hidden="1" thickBot="1" x14ac:dyDescent="0.3">
      <c r="A180" s="110"/>
      <c r="B180" s="110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86" ht="15.75" hidden="1" thickBot="1" x14ac:dyDescent="0.3">
      <c r="A181" s="110"/>
      <c r="B181" s="287" t="s">
        <v>39</v>
      </c>
      <c r="C181" s="162">
        <f>C$4</f>
        <v>45292</v>
      </c>
      <c r="D181" s="162">
        <f t="shared" ref="D181:BO181" si="168">D$4</f>
        <v>45323</v>
      </c>
      <c r="E181" s="162">
        <f t="shared" si="168"/>
        <v>45352</v>
      </c>
      <c r="F181" s="162">
        <f t="shared" si="168"/>
        <v>45383</v>
      </c>
      <c r="G181" s="162">
        <f t="shared" si="168"/>
        <v>45413</v>
      </c>
      <c r="H181" s="162">
        <f t="shared" si="168"/>
        <v>45444</v>
      </c>
      <c r="I181" s="162">
        <f t="shared" si="168"/>
        <v>45474</v>
      </c>
      <c r="J181" s="162">
        <f t="shared" si="168"/>
        <v>45505</v>
      </c>
      <c r="K181" s="162">
        <f t="shared" si="168"/>
        <v>45536</v>
      </c>
      <c r="L181" s="162">
        <f t="shared" si="168"/>
        <v>45566</v>
      </c>
      <c r="M181" s="162">
        <f t="shared" si="168"/>
        <v>45597</v>
      </c>
      <c r="N181" s="162">
        <f t="shared" si="168"/>
        <v>45627</v>
      </c>
      <c r="O181" s="162">
        <f t="shared" si="168"/>
        <v>45658</v>
      </c>
      <c r="P181" s="162">
        <f t="shared" si="168"/>
        <v>45689</v>
      </c>
      <c r="Q181" s="162">
        <f t="shared" si="168"/>
        <v>45717</v>
      </c>
      <c r="R181" s="162">
        <f t="shared" si="168"/>
        <v>45748</v>
      </c>
      <c r="S181" s="162">
        <f t="shared" si="168"/>
        <v>45778</v>
      </c>
      <c r="T181" s="162">
        <f t="shared" si="168"/>
        <v>45809</v>
      </c>
      <c r="U181" s="162">
        <f t="shared" si="168"/>
        <v>45839</v>
      </c>
      <c r="V181" s="162">
        <f t="shared" si="168"/>
        <v>45870</v>
      </c>
      <c r="W181" s="162">
        <f t="shared" si="168"/>
        <v>45901</v>
      </c>
      <c r="X181" s="162">
        <f t="shared" si="168"/>
        <v>45931</v>
      </c>
      <c r="Y181" s="162">
        <f t="shared" si="168"/>
        <v>45962</v>
      </c>
      <c r="Z181" s="162">
        <f t="shared" si="168"/>
        <v>45992</v>
      </c>
      <c r="AA181" s="162">
        <f t="shared" si="168"/>
        <v>46023</v>
      </c>
      <c r="AB181" s="162">
        <f t="shared" si="168"/>
        <v>46054</v>
      </c>
      <c r="AC181" s="162">
        <f t="shared" si="168"/>
        <v>46082</v>
      </c>
      <c r="AD181" s="162">
        <f t="shared" si="168"/>
        <v>46113</v>
      </c>
      <c r="AE181" s="162">
        <f t="shared" si="168"/>
        <v>46143</v>
      </c>
      <c r="AF181" s="162">
        <f t="shared" si="168"/>
        <v>46174</v>
      </c>
      <c r="AG181" s="162">
        <f t="shared" si="168"/>
        <v>46204</v>
      </c>
      <c r="AH181" s="162">
        <f t="shared" si="168"/>
        <v>46235</v>
      </c>
      <c r="AI181" s="162">
        <f t="shared" si="168"/>
        <v>46266</v>
      </c>
      <c r="AJ181" s="162">
        <f t="shared" si="168"/>
        <v>46296</v>
      </c>
      <c r="AK181" s="162">
        <f t="shared" si="168"/>
        <v>46327</v>
      </c>
      <c r="AL181" s="162">
        <f t="shared" si="168"/>
        <v>46357</v>
      </c>
      <c r="AM181" s="162">
        <f t="shared" si="168"/>
        <v>46388</v>
      </c>
      <c r="AN181" s="162">
        <f t="shared" si="168"/>
        <v>46419</v>
      </c>
      <c r="AO181" s="162">
        <f t="shared" si="168"/>
        <v>46447</v>
      </c>
      <c r="AP181" s="162">
        <f t="shared" si="168"/>
        <v>46478</v>
      </c>
      <c r="AQ181" s="162">
        <f t="shared" si="168"/>
        <v>46508</v>
      </c>
      <c r="AR181" s="162">
        <f t="shared" si="168"/>
        <v>46539</v>
      </c>
      <c r="AS181" s="162">
        <f t="shared" si="168"/>
        <v>46569</v>
      </c>
      <c r="AT181" s="162">
        <f t="shared" si="168"/>
        <v>46600</v>
      </c>
      <c r="AU181" s="162">
        <f t="shared" si="168"/>
        <v>46631</v>
      </c>
      <c r="AV181" s="162">
        <f t="shared" si="168"/>
        <v>46661</v>
      </c>
      <c r="AW181" s="162">
        <f t="shared" si="168"/>
        <v>46692</v>
      </c>
      <c r="AX181" s="162">
        <f t="shared" si="168"/>
        <v>46722</v>
      </c>
      <c r="AY181" s="162">
        <f t="shared" si="168"/>
        <v>46753</v>
      </c>
      <c r="AZ181" s="162">
        <f t="shared" si="168"/>
        <v>46784</v>
      </c>
      <c r="BA181" s="162">
        <f t="shared" si="168"/>
        <v>46813</v>
      </c>
      <c r="BB181" s="162">
        <f t="shared" si="168"/>
        <v>46844</v>
      </c>
      <c r="BC181" s="162">
        <f t="shared" si="168"/>
        <v>46874</v>
      </c>
      <c r="BD181" s="162">
        <f t="shared" si="168"/>
        <v>46905</v>
      </c>
      <c r="BE181" s="162">
        <f t="shared" si="168"/>
        <v>46935</v>
      </c>
      <c r="BF181" s="162">
        <f t="shared" si="168"/>
        <v>46966</v>
      </c>
      <c r="BG181" s="162">
        <f t="shared" si="168"/>
        <v>46997</v>
      </c>
      <c r="BH181" s="162">
        <f t="shared" si="168"/>
        <v>47027</v>
      </c>
      <c r="BI181" s="162">
        <f t="shared" si="168"/>
        <v>47058</v>
      </c>
      <c r="BJ181" s="162">
        <f t="shared" si="168"/>
        <v>47088</v>
      </c>
      <c r="BK181" s="162">
        <f t="shared" si="168"/>
        <v>47119</v>
      </c>
      <c r="BL181" s="162">
        <f t="shared" si="168"/>
        <v>47150</v>
      </c>
      <c r="BM181" s="162">
        <f t="shared" si="168"/>
        <v>47178</v>
      </c>
      <c r="BN181" s="162">
        <f t="shared" si="168"/>
        <v>47209</v>
      </c>
      <c r="BO181" s="162">
        <f t="shared" si="168"/>
        <v>47239</v>
      </c>
      <c r="BP181" s="162">
        <f t="shared" ref="BP181:CH181" si="169">BP$4</f>
        <v>47270</v>
      </c>
      <c r="BQ181" s="162">
        <f t="shared" si="169"/>
        <v>47300</v>
      </c>
      <c r="BR181" s="162">
        <f t="shared" si="169"/>
        <v>47331</v>
      </c>
      <c r="BS181" s="162">
        <f t="shared" si="169"/>
        <v>47362</v>
      </c>
      <c r="BT181" s="162">
        <f t="shared" si="169"/>
        <v>47392</v>
      </c>
      <c r="BU181" s="162">
        <f t="shared" si="169"/>
        <v>47423</v>
      </c>
      <c r="BV181" s="162">
        <f t="shared" si="169"/>
        <v>47453</v>
      </c>
      <c r="BW181" s="162">
        <f t="shared" si="169"/>
        <v>47484</v>
      </c>
      <c r="BX181" s="162">
        <f t="shared" si="169"/>
        <v>47515</v>
      </c>
      <c r="BY181" s="162">
        <f t="shared" si="169"/>
        <v>47543</v>
      </c>
      <c r="BZ181" s="162">
        <f t="shared" si="169"/>
        <v>47574</v>
      </c>
      <c r="CA181" s="162">
        <f t="shared" si="169"/>
        <v>47604</v>
      </c>
      <c r="CB181" s="162">
        <f t="shared" si="169"/>
        <v>47635</v>
      </c>
      <c r="CC181" s="162">
        <f t="shared" si="169"/>
        <v>47665</v>
      </c>
      <c r="CD181" s="162">
        <f t="shared" si="169"/>
        <v>47696</v>
      </c>
      <c r="CE181" s="162">
        <f t="shared" si="169"/>
        <v>47727</v>
      </c>
      <c r="CF181" s="162">
        <f t="shared" si="169"/>
        <v>47757</v>
      </c>
      <c r="CG181" s="162">
        <f t="shared" si="169"/>
        <v>47788</v>
      </c>
      <c r="CH181" s="163">
        <f t="shared" si="169"/>
        <v>47818</v>
      </c>
    </row>
    <row r="182" spans="1:86" hidden="1" x14ac:dyDescent="0.25">
      <c r="A182" s="110"/>
      <c r="B182" s="281" t="s">
        <v>130</v>
      </c>
      <c r="C182" s="122">
        <f>C157*'YTD PROGRAM SUMMARY'!C47</f>
        <v>0</v>
      </c>
      <c r="D182" s="122">
        <f>D157*'YTD PROGRAM SUMMARY'!D47</f>
        <v>20.957436356778789</v>
      </c>
      <c r="E182" s="122">
        <f>E157*'YTD PROGRAM SUMMARY'!E47</f>
        <v>56.21367192315909</v>
      </c>
      <c r="F182" s="122">
        <f>F157*'YTD PROGRAM SUMMARY'!F47</f>
        <v>0</v>
      </c>
      <c r="G182" s="122">
        <f>G157*'YTD PROGRAM SUMMARY'!G47</f>
        <v>90.625141881945368</v>
      </c>
      <c r="H182" s="122">
        <f>H157*'YTD PROGRAM SUMMARY'!H47</f>
        <v>0</v>
      </c>
      <c r="I182" s="122">
        <f>I157*'YTD PROGRAM SUMMARY'!I47</f>
        <v>170.09844784535295</v>
      </c>
      <c r="J182" s="122">
        <f>J157*'YTD PROGRAM SUMMARY'!J47</f>
        <v>281.28795801974087</v>
      </c>
      <c r="K182" s="122">
        <f>K157*'YTD PROGRAM SUMMARY'!K47</f>
        <v>0</v>
      </c>
      <c r="L182" s="122">
        <f>L157*'YTD PROGRAM SUMMARY'!L47</f>
        <v>413.1370200976163</v>
      </c>
      <c r="M182" s="122">
        <f>M157*'YTD PROGRAM SUMMARY'!M47</f>
        <v>324.01446850908837</v>
      </c>
      <c r="N182" s="122">
        <f>N157*'YTD PROGRAM SUMMARY'!N47</f>
        <v>788.44157555226229</v>
      </c>
      <c r="O182" s="246">
        <f>O157*'YTD PROGRAM SUMMARY'!O47</f>
        <v>0</v>
      </c>
      <c r="P182" s="246">
        <f>P157*'YTD PROGRAM SUMMARY'!P47</f>
        <v>0</v>
      </c>
      <c r="Q182" s="246">
        <f>Q157*'YTD PROGRAM SUMMARY'!Q47</f>
        <v>0</v>
      </c>
      <c r="R182" s="246">
        <f>R157*'YTD PROGRAM SUMMARY'!R47</f>
        <v>0</v>
      </c>
      <c r="S182" s="246">
        <f>S157*'YTD PROGRAM SUMMARY'!S47</f>
        <v>0</v>
      </c>
      <c r="T182" s="246">
        <f>T157*'YTD PROGRAM SUMMARY'!T47</f>
        <v>0</v>
      </c>
      <c r="U182" s="246">
        <f>U157*'YTD PROGRAM SUMMARY'!U47</f>
        <v>0</v>
      </c>
      <c r="V182" s="246">
        <f>V157*'YTD PROGRAM SUMMARY'!V47</f>
        <v>0</v>
      </c>
      <c r="W182" s="246">
        <f>W157*'YTD PROGRAM SUMMARY'!W47</f>
        <v>0</v>
      </c>
      <c r="X182" s="246">
        <f>X157*'YTD PROGRAM SUMMARY'!X47</f>
        <v>0</v>
      </c>
      <c r="Y182" s="246">
        <f>Y157*'YTD PROGRAM SUMMARY'!Y47</f>
        <v>0</v>
      </c>
      <c r="Z182" s="246">
        <f>Z157*'YTD PROGRAM SUMMARY'!Z47</f>
        <v>0</v>
      </c>
      <c r="AA182" s="246">
        <f>AA157*'YTD PROGRAM SUMMARY'!AA47</f>
        <v>0</v>
      </c>
      <c r="AB182" s="246">
        <f>AB157*'YTD PROGRAM SUMMARY'!AB47</f>
        <v>0</v>
      </c>
      <c r="AC182" s="246">
        <f>AC157*'YTD PROGRAM SUMMARY'!AC47</f>
        <v>0</v>
      </c>
      <c r="AD182" s="246">
        <f>AD157*'YTD PROGRAM SUMMARY'!AD47</f>
        <v>0</v>
      </c>
      <c r="AE182" s="246">
        <f>AE157*'YTD PROGRAM SUMMARY'!AE47</f>
        <v>0</v>
      </c>
      <c r="AF182" s="246">
        <f>AF157*'YTD PROGRAM SUMMARY'!AF47</f>
        <v>0</v>
      </c>
      <c r="AG182" s="246">
        <f>AG157*'YTD PROGRAM SUMMARY'!AG47</f>
        <v>0</v>
      </c>
      <c r="AH182" s="246">
        <f>AH157*'YTD PROGRAM SUMMARY'!AH47</f>
        <v>0</v>
      </c>
      <c r="AI182" s="246">
        <f>AI157*'YTD PROGRAM SUMMARY'!AI47</f>
        <v>0</v>
      </c>
      <c r="AJ182" s="246">
        <f>AJ157*'YTD PROGRAM SUMMARY'!AJ47</f>
        <v>0</v>
      </c>
      <c r="AK182" s="246">
        <f>AK157*'YTD PROGRAM SUMMARY'!AK47</f>
        <v>0</v>
      </c>
      <c r="AL182" s="246">
        <f>AL157*'YTD PROGRAM SUMMARY'!AL47</f>
        <v>0</v>
      </c>
      <c r="AM182" s="246">
        <f>AM157*'YTD PROGRAM SUMMARY'!AM47</f>
        <v>0</v>
      </c>
      <c r="AN182" s="246">
        <f>AN157*'YTD PROGRAM SUMMARY'!AN47</f>
        <v>0</v>
      </c>
      <c r="AO182" s="246">
        <f>AO157*'YTD PROGRAM SUMMARY'!AO47</f>
        <v>0</v>
      </c>
      <c r="AP182" s="246">
        <f>AP157*'YTD PROGRAM SUMMARY'!AP47</f>
        <v>0</v>
      </c>
      <c r="AQ182" s="246">
        <f>AQ157*'YTD PROGRAM SUMMARY'!AQ47</f>
        <v>0</v>
      </c>
      <c r="AR182" s="246">
        <f>AR157*'YTD PROGRAM SUMMARY'!AR47</f>
        <v>0</v>
      </c>
      <c r="AS182" s="246">
        <f>AS157*'YTD PROGRAM SUMMARY'!AS47</f>
        <v>0</v>
      </c>
      <c r="AT182" s="246">
        <f>AT157*'YTD PROGRAM SUMMARY'!AT47</f>
        <v>0</v>
      </c>
      <c r="AU182" s="246">
        <f>AU157*'YTD PROGRAM SUMMARY'!AU47</f>
        <v>0</v>
      </c>
      <c r="AV182" s="246">
        <f>AV157*'YTD PROGRAM SUMMARY'!AV47</f>
        <v>0</v>
      </c>
      <c r="AW182" s="246">
        <f>AW157*'YTD PROGRAM SUMMARY'!AW47</f>
        <v>0</v>
      </c>
      <c r="AX182" s="246">
        <f>AX157*'YTD PROGRAM SUMMARY'!AX47</f>
        <v>0</v>
      </c>
      <c r="AY182" s="246">
        <f>AY157*'YTD PROGRAM SUMMARY'!AY47</f>
        <v>0</v>
      </c>
      <c r="AZ182" s="246">
        <f>AZ157*'YTD PROGRAM SUMMARY'!AZ47</f>
        <v>0</v>
      </c>
      <c r="BA182" s="246">
        <f>BA157*'YTD PROGRAM SUMMARY'!BA47</f>
        <v>0</v>
      </c>
      <c r="BB182" s="246">
        <f>BB157*'YTD PROGRAM SUMMARY'!BB47</f>
        <v>0</v>
      </c>
      <c r="BC182" s="246">
        <f>BC157*'YTD PROGRAM SUMMARY'!BC47</f>
        <v>0</v>
      </c>
      <c r="BD182" s="246">
        <f>BD157*'YTD PROGRAM SUMMARY'!BD47</f>
        <v>0</v>
      </c>
      <c r="BE182" s="246">
        <f>BE157*'YTD PROGRAM SUMMARY'!BE47</f>
        <v>0</v>
      </c>
      <c r="BF182" s="246">
        <f>BF157*'YTD PROGRAM SUMMARY'!BF47</f>
        <v>0</v>
      </c>
      <c r="BG182" s="246">
        <f>BG157*'YTD PROGRAM SUMMARY'!BG47</f>
        <v>0</v>
      </c>
      <c r="BH182" s="246">
        <f>BH157*'YTD PROGRAM SUMMARY'!BH47</f>
        <v>0</v>
      </c>
      <c r="BI182" s="246">
        <f>BI157*'YTD PROGRAM SUMMARY'!BI47</f>
        <v>0</v>
      </c>
      <c r="BJ182" s="246">
        <f>BJ157*'YTD PROGRAM SUMMARY'!BJ47</f>
        <v>0</v>
      </c>
      <c r="BK182" s="246">
        <f>BK157*'YTD PROGRAM SUMMARY'!BK47</f>
        <v>0</v>
      </c>
      <c r="BL182" s="246">
        <f>BL157*'YTD PROGRAM SUMMARY'!BL47</f>
        <v>0</v>
      </c>
      <c r="BM182" s="246">
        <f>BM157*'YTD PROGRAM SUMMARY'!BM47</f>
        <v>0</v>
      </c>
      <c r="BN182" s="246">
        <f>BN157*'YTD PROGRAM SUMMARY'!BN47</f>
        <v>0</v>
      </c>
      <c r="BO182" s="246">
        <f>BO157*'YTD PROGRAM SUMMARY'!BO47</f>
        <v>0</v>
      </c>
      <c r="BP182" s="246">
        <f>BP157*'YTD PROGRAM SUMMARY'!BP47</f>
        <v>0</v>
      </c>
      <c r="BQ182" s="246">
        <f>BQ157*'YTD PROGRAM SUMMARY'!BQ47</f>
        <v>0</v>
      </c>
      <c r="BR182" s="246">
        <f>BR157*'YTD PROGRAM SUMMARY'!BR47</f>
        <v>0</v>
      </c>
      <c r="BS182" s="246">
        <f>BS157*'YTD PROGRAM SUMMARY'!BS47</f>
        <v>0</v>
      </c>
      <c r="BT182" s="246">
        <f>BT157*'YTD PROGRAM SUMMARY'!BT47</f>
        <v>0</v>
      </c>
      <c r="BU182" s="246">
        <f>BU157*'YTD PROGRAM SUMMARY'!BU47</f>
        <v>0</v>
      </c>
      <c r="BV182" s="246">
        <f>BV157*'YTD PROGRAM SUMMARY'!BV47</f>
        <v>0</v>
      </c>
      <c r="BW182" s="246">
        <f>BW157*'YTD PROGRAM SUMMARY'!BW47</f>
        <v>0</v>
      </c>
      <c r="BX182" s="246">
        <f>BX157*'YTD PROGRAM SUMMARY'!BX47</f>
        <v>0</v>
      </c>
      <c r="BY182" s="246">
        <f>BY157*'YTD PROGRAM SUMMARY'!BY47</f>
        <v>0</v>
      </c>
      <c r="BZ182" s="246">
        <f>BZ157*'YTD PROGRAM SUMMARY'!BZ47</f>
        <v>0</v>
      </c>
      <c r="CA182" s="246">
        <f>CA157*'YTD PROGRAM SUMMARY'!CA47</f>
        <v>0</v>
      </c>
      <c r="CB182" s="246">
        <f>CB157*'YTD PROGRAM SUMMARY'!CB47</f>
        <v>0</v>
      </c>
      <c r="CC182" s="246">
        <f>CC157*'YTD PROGRAM SUMMARY'!CC47</f>
        <v>0</v>
      </c>
      <c r="CD182" s="246">
        <f>CD157*'YTD PROGRAM SUMMARY'!CD47</f>
        <v>0</v>
      </c>
      <c r="CE182" s="246">
        <f>CE157*'YTD PROGRAM SUMMARY'!CE47</f>
        <v>0</v>
      </c>
      <c r="CF182" s="246">
        <f>CF157*'YTD PROGRAM SUMMARY'!CF47</f>
        <v>0</v>
      </c>
      <c r="CG182" s="246">
        <f>CG157*'YTD PROGRAM SUMMARY'!CG47</f>
        <v>0</v>
      </c>
      <c r="CH182" s="247">
        <f>CH157*'YTD PROGRAM SUMMARY'!CH47</f>
        <v>0</v>
      </c>
    </row>
    <row r="183" spans="1:86" ht="15.75" hidden="1" thickBot="1" x14ac:dyDescent="0.3">
      <c r="A183" s="110"/>
      <c r="B183" s="91" t="s">
        <v>131</v>
      </c>
      <c r="C183" s="115">
        <f>C176*'YTD PROGRAM SUMMARY'!C47</f>
        <v>0</v>
      </c>
      <c r="D183" s="115">
        <f>D176*'YTD PROGRAM SUMMARY'!D47</f>
        <v>4.6852143980125973</v>
      </c>
      <c r="E183" s="115">
        <f>E176*'YTD PROGRAM SUMMARY'!E47</f>
        <v>14.872700098373333</v>
      </c>
      <c r="F183" s="115">
        <f>F176*'YTD PROGRAM SUMMARY'!F47</f>
        <v>0</v>
      </c>
      <c r="G183" s="115">
        <f>G176*'YTD PROGRAM SUMMARY'!G47</f>
        <v>50.311908750717265</v>
      </c>
      <c r="H183" s="115">
        <f>H176*'YTD PROGRAM SUMMARY'!H47</f>
        <v>0</v>
      </c>
      <c r="I183" s="115">
        <f>I176*'YTD PROGRAM SUMMARY'!I47</f>
        <v>183.51933487753715</v>
      </c>
      <c r="J183" s="115">
        <f>J176*'YTD PROGRAM SUMMARY'!J47</f>
        <v>292.65754976262821</v>
      </c>
      <c r="K183" s="115">
        <f>K176*'YTD PROGRAM SUMMARY'!K47</f>
        <v>0</v>
      </c>
      <c r="L183" s="115">
        <f>L176*'YTD PROGRAM SUMMARY'!L47</f>
        <v>238.37070930288249</v>
      </c>
      <c r="M183" s="115">
        <f>M176*'YTD PROGRAM SUMMARY'!M47</f>
        <v>114.6647592793022</v>
      </c>
      <c r="N183" s="115">
        <f>N176*'YTD PROGRAM SUMMARY'!N47</f>
        <v>204.62662131328904</v>
      </c>
      <c r="O183" s="238">
        <f>O176*'YTD PROGRAM SUMMARY'!O47</f>
        <v>0</v>
      </c>
      <c r="P183" s="238">
        <f>P176*'YTD PROGRAM SUMMARY'!P47</f>
        <v>0</v>
      </c>
      <c r="Q183" s="238">
        <f>Q176*'YTD PROGRAM SUMMARY'!Q47</f>
        <v>0</v>
      </c>
      <c r="R183" s="238">
        <f>R176*'YTD PROGRAM SUMMARY'!R47</f>
        <v>0</v>
      </c>
      <c r="S183" s="238">
        <f>S176*'YTD PROGRAM SUMMARY'!S47</f>
        <v>0</v>
      </c>
      <c r="T183" s="238">
        <f>T176*'YTD PROGRAM SUMMARY'!T47</f>
        <v>0</v>
      </c>
      <c r="U183" s="238">
        <f>U176*'YTD PROGRAM SUMMARY'!U47</f>
        <v>0</v>
      </c>
      <c r="V183" s="238">
        <f>V176*'YTD PROGRAM SUMMARY'!V47</f>
        <v>0</v>
      </c>
      <c r="W183" s="238">
        <f>W176*'YTD PROGRAM SUMMARY'!W47</f>
        <v>0</v>
      </c>
      <c r="X183" s="238">
        <f>X176*'YTD PROGRAM SUMMARY'!X47</f>
        <v>0</v>
      </c>
      <c r="Y183" s="238">
        <f>Y176*'YTD PROGRAM SUMMARY'!Y47</f>
        <v>0</v>
      </c>
      <c r="Z183" s="238">
        <f>Z176*'YTD PROGRAM SUMMARY'!Z47</f>
        <v>0</v>
      </c>
      <c r="AA183" s="238">
        <f>AA176*'YTD PROGRAM SUMMARY'!AA47</f>
        <v>0</v>
      </c>
      <c r="AB183" s="238">
        <f>AB176*'YTD PROGRAM SUMMARY'!AB47</f>
        <v>0</v>
      </c>
      <c r="AC183" s="238">
        <f>AC176*'YTD PROGRAM SUMMARY'!AC47</f>
        <v>0</v>
      </c>
      <c r="AD183" s="238">
        <f>AD176*'YTD PROGRAM SUMMARY'!AD47</f>
        <v>0</v>
      </c>
      <c r="AE183" s="238">
        <f>AE176*'YTD PROGRAM SUMMARY'!AE47</f>
        <v>0</v>
      </c>
      <c r="AF183" s="238">
        <f>AF176*'YTD PROGRAM SUMMARY'!AF47</f>
        <v>0</v>
      </c>
      <c r="AG183" s="238">
        <f>AG176*'YTD PROGRAM SUMMARY'!AG47</f>
        <v>0</v>
      </c>
      <c r="AH183" s="238">
        <f>AH176*'YTD PROGRAM SUMMARY'!AH47</f>
        <v>0</v>
      </c>
      <c r="AI183" s="238">
        <f>AI176*'YTD PROGRAM SUMMARY'!AI47</f>
        <v>0</v>
      </c>
      <c r="AJ183" s="238">
        <f>AJ176*'YTD PROGRAM SUMMARY'!AJ47</f>
        <v>0</v>
      </c>
      <c r="AK183" s="238">
        <f>AK176*'YTD PROGRAM SUMMARY'!AK47</f>
        <v>0</v>
      </c>
      <c r="AL183" s="238">
        <f>AL176*'YTD PROGRAM SUMMARY'!AL47</f>
        <v>0</v>
      </c>
      <c r="AM183" s="238">
        <f>AM176*'YTD PROGRAM SUMMARY'!AM47</f>
        <v>0</v>
      </c>
      <c r="AN183" s="238">
        <f>AN176*'YTD PROGRAM SUMMARY'!AN47</f>
        <v>0</v>
      </c>
      <c r="AO183" s="238">
        <f>AO176*'YTD PROGRAM SUMMARY'!AO47</f>
        <v>0</v>
      </c>
      <c r="AP183" s="238">
        <f>AP176*'YTD PROGRAM SUMMARY'!AP47</f>
        <v>0</v>
      </c>
      <c r="AQ183" s="238">
        <f>AQ176*'YTD PROGRAM SUMMARY'!AQ47</f>
        <v>0</v>
      </c>
      <c r="AR183" s="238">
        <f>AR176*'YTD PROGRAM SUMMARY'!AR47</f>
        <v>0</v>
      </c>
      <c r="AS183" s="238">
        <f>AS176*'YTD PROGRAM SUMMARY'!AS47</f>
        <v>0</v>
      </c>
      <c r="AT183" s="238">
        <f>AT176*'YTD PROGRAM SUMMARY'!AT47</f>
        <v>0</v>
      </c>
      <c r="AU183" s="238">
        <f>AU176*'YTD PROGRAM SUMMARY'!AU47</f>
        <v>0</v>
      </c>
      <c r="AV183" s="238">
        <f>AV176*'YTD PROGRAM SUMMARY'!AV47</f>
        <v>0</v>
      </c>
      <c r="AW183" s="238">
        <f>AW176*'YTD PROGRAM SUMMARY'!AW47</f>
        <v>0</v>
      </c>
      <c r="AX183" s="238">
        <f>AX176*'YTD PROGRAM SUMMARY'!AX47</f>
        <v>0</v>
      </c>
      <c r="AY183" s="238">
        <f>AY176*'YTD PROGRAM SUMMARY'!AY47</f>
        <v>0</v>
      </c>
      <c r="AZ183" s="238">
        <f>AZ176*'YTD PROGRAM SUMMARY'!AZ47</f>
        <v>0</v>
      </c>
      <c r="BA183" s="238">
        <f>BA176*'YTD PROGRAM SUMMARY'!BA47</f>
        <v>0</v>
      </c>
      <c r="BB183" s="238">
        <f>BB176*'YTD PROGRAM SUMMARY'!BB47</f>
        <v>0</v>
      </c>
      <c r="BC183" s="238">
        <f>BC176*'YTD PROGRAM SUMMARY'!BC47</f>
        <v>0</v>
      </c>
      <c r="BD183" s="238">
        <f>BD176*'YTD PROGRAM SUMMARY'!BD47</f>
        <v>0</v>
      </c>
      <c r="BE183" s="238">
        <f>BE176*'YTD PROGRAM SUMMARY'!BE47</f>
        <v>0</v>
      </c>
      <c r="BF183" s="238">
        <f>BF176*'YTD PROGRAM SUMMARY'!BF47</f>
        <v>0</v>
      </c>
      <c r="BG183" s="238">
        <f>BG176*'YTD PROGRAM SUMMARY'!BG47</f>
        <v>0</v>
      </c>
      <c r="BH183" s="238">
        <f>BH176*'YTD PROGRAM SUMMARY'!BH47</f>
        <v>0</v>
      </c>
      <c r="BI183" s="238">
        <f>BI176*'YTD PROGRAM SUMMARY'!BI47</f>
        <v>0</v>
      </c>
      <c r="BJ183" s="238">
        <f>BJ176*'YTD PROGRAM SUMMARY'!BJ47</f>
        <v>0</v>
      </c>
      <c r="BK183" s="238">
        <f>BK176*'YTD PROGRAM SUMMARY'!BK47</f>
        <v>0</v>
      </c>
      <c r="BL183" s="238">
        <f>BL176*'YTD PROGRAM SUMMARY'!BL47</f>
        <v>0</v>
      </c>
      <c r="BM183" s="238">
        <f>BM176*'YTD PROGRAM SUMMARY'!BM47</f>
        <v>0</v>
      </c>
      <c r="BN183" s="238">
        <f>BN176*'YTD PROGRAM SUMMARY'!BN47</f>
        <v>0</v>
      </c>
      <c r="BO183" s="238">
        <f>BO176*'YTD PROGRAM SUMMARY'!BO47</f>
        <v>0</v>
      </c>
      <c r="BP183" s="238">
        <f>BP176*'YTD PROGRAM SUMMARY'!BP47</f>
        <v>0</v>
      </c>
      <c r="BQ183" s="238">
        <f>BQ176*'YTD PROGRAM SUMMARY'!BQ47</f>
        <v>0</v>
      </c>
      <c r="BR183" s="238">
        <f>BR176*'YTD PROGRAM SUMMARY'!BR47</f>
        <v>0</v>
      </c>
      <c r="BS183" s="238">
        <f>BS176*'YTD PROGRAM SUMMARY'!BS47</f>
        <v>0</v>
      </c>
      <c r="BT183" s="238">
        <f>BT176*'YTD PROGRAM SUMMARY'!BT47</f>
        <v>0</v>
      </c>
      <c r="BU183" s="238">
        <f>BU176*'YTD PROGRAM SUMMARY'!BU47</f>
        <v>0</v>
      </c>
      <c r="BV183" s="238">
        <f>BV176*'YTD PROGRAM SUMMARY'!BV47</f>
        <v>0</v>
      </c>
      <c r="BW183" s="238">
        <f>BW176*'YTD PROGRAM SUMMARY'!BW47</f>
        <v>0</v>
      </c>
      <c r="BX183" s="238">
        <f>BX176*'YTD PROGRAM SUMMARY'!BX47</f>
        <v>0</v>
      </c>
      <c r="BY183" s="238">
        <f>BY176*'YTD PROGRAM SUMMARY'!BY47</f>
        <v>0</v>
      </c>
      <c r="BZ183" s="238">
        <f>BZ176*'YTD PROGRAM SUMMARY'!BZ47</f>
        <v>0</v>
      </c>
      <c r="CA183" s="238">
        <f>CA176*'YTD PROGRAM SUMMARY'!CA47</f>
        <v>0</v>
      </c>
      <c r="CB183" s="238">
        <f>CB176*'YTD PROGRAM SUMMARY'!CB47</f>
        <v>0</v>
      </c>
      <c r="CC183" s="238">
        <f>CC176*'YTD PROGRAM SUMMARY'!CC47</f>
        <v>0</v>
      </c>
      <c r="CD183" s="238">
        <f>CD176*'YTD PROGRAM SUMMARY'!CD47</f>
        <v>0</v>
      </c>
      <c r="CE183" s="238">
        <f>CE176*'YTD PROGRAM SUMMARY'!CE47</f>
        <v>0</v>
      </c>
      <c r="CF183" s="238">
        <f>CF176*'YTD PROGRAM SUMMARY'!CF47</f>
        <v>0</v>
      </c>
      <c r="CG183" s="238">
        <f>CG176*'YTD PROGRAM SUMMARY'!CG47</f>
        <v>0</v>
      </c>
      <c r="CH183" s="239">
        <f>CH176*'YTD PROGRAM SUMMARY'!CH47</f>
        <v>0</v>
      </c>
    </row>
    <row r="184" spans="1:86" hidden="1" x14ac:dyDescent="0.25">
      <c r="A184" s="110"/>
      <c r="B184" s="281" t="s">
        <v>132</v>
      </c>
      <c r="C184" s="116">
        <f>IFERROR(C182/C73,0)</f>
        <v>0</v>
      </c>
      <c r="D184" s="116">
        <f t="shared" ref="D184:N184" si="170">IFERROR(D182/D73,0)</f>
        <v>0.81728821864731938</v>
      </c>
      <c r="E184" s="116">
        <f t="shared" si="170"/>
        <v>0.7907798685538725</v>
      </c>
      <c r="F184" s="116">
        <f t="shared" si="170"/>
        <v>0</v>
      </c>
      <c r="G184" s="116">
        <f t="shared" si="170"/>
        <v>0.64301857797599371</v>
      </c>
      <c r="H184" s="116">
        <f t="shared" si="170"/>
        <v>0</v>
      </c>
      <c r="I184" s="116">
        <f t="shared" si="170"/>
        <v>0.48102345570853067</v>
      </c>
      <c r="J184" s="116">
        <f t="shared" si="170"/>
        <v>0.49009523413919764</v>
      </c>
      <c r="K184" s="116">
        <f t="shared" si="170"/>
        <v>0</v>
      </c>
      <c r="L184" s="116">
        <f t="shared" si="170"/>
        <v>0.63412451066048703</v>
      </c>
      <c r="M184" s="116">
        <f t="shared" si="170"/>
        <v>0.73861365659507816</v>
      </c>
      <c r="N184" s="116">
        <f t="shared" si="170"/>
        <v>0.79394504631287377</v>
      </c>
      <c r="O184" s="240">
        <f t="shared" ref="O184:BO184" si="171">IFERROR(O182/O73,0)</f>
        <v>0</v>
      </c>
      <c r="P184" s="240">
        <f t="shared" si="171"/>
        <v>0</v>
      </c>
      <c r="Q184" s="240">
        <f t="shared" si="171"/>
        <v>0</v>
      </c>
      <c r="R184" s="240">
        <f t="shared" si="171"/>
        <v>0</v>
      </c>
      <c r="S184" s="240">
        <f t="shared" si="171"/>
        <v>0</v>
      </c>
      <c r="T184" s="240">
        <f t="shared" si="171"/>
        <v>0</v>
      </c>
      <c r="U184" s="240">
        <f t="shared" si="171"/>
        <v>0</v>
      </c>
      <c r="V184" s="240">
        <f t="shared" si="171"/>
        <v>0</v>
      </c>
      <c r="W184" s="240">
        <f t="shared" si="171"/>
        <v>0</v>
      </c>
      <c r="X184" s="240">
        <f t="shared" si="171"/>
        <v>0</v>
      </c>
      <c r="Y184" s="240">
        <f t="shared" si="171"/>
        <v>0</v>
      </c>
      <c r="Z184" s="240">
        <f t="shared" si="171"/>
        <v>0</v>
      </c>
      <c r="AA184" s="240">
        <f t="shared" si="171"/>
        <v>0</v>
      </c>
      <c r="AB184" s="240">
        <f t="shared" si="171"/>
        <v>0</v>
      </c>
      <c r="AC184" s="240">
        <f t="shared" si="171"/>
        <v>0</v>
      </c>
      <c r="AD184" s="240">
        <f t="shared" si="171"/>
        <v>0</v>
      </c>
      <c r="AE184" s="240">
        <f t="shared" si="171"/>
        <v>0</v>
      </c>
      <c r="AF184" s="240">
        <f t="shared" si="171"/>
        <v>0</v>
      </c>
      <c r="AG184" s="240">
        <f t="shared" si="171"/>
        <v>0</v>
      </c>
      <c r="AH184" s="240">
        <f t="shared" si="171"/>
        <v>0</v>
      </c>
      <c r="AI184" s="240">
        <f t="shared" si="171"/>
        <v>0</v>
      </c>
      <c r="AJ184" s="240">
        <f t="shared" si="171"/>
        <v>0</v>
      </c>
      <c r="AK184" s="240">
        <f t="shared" si="171"/>
        <v>0</v>
      </c>
      <c r="AL184" s="240">
        <f t="shared" si="171"/>
        <v>0</v>
      </c>
      <c r="AM184" s="240">
        <f t="shared" si="171"/>
        <v>0</v>
      </c>
      <c r="AN184" s="240">
        <f t="shared" si="171"/>
        <v>0</v>
      </c>
      <c r="AO184" s="240">
        <f t="shared" si="171"/>
        <v>0</v>
      </c>
      <c r="AP184" s="240">
        <f t="shared" si="171"/>
        <v>0</v>
      </c>
      <c r="AQ184" s="240">
        <f t="shared" si="171"/>
        <v>0</v>
      </c>
      <c r="AR184" s="240">
        <f t="shared" si="171"/>
        <v>0</v>
      </c>
      <c r="AS184" s="240">
        <f t="shared" si="171"/>
        <v>0</v>
      </c>
      <c r="AT184" s="240">
        <f t="shared" si="171"/>
        <v>0</v>
      </c>
      <c r="AU184" s="240">
        <f t="shared" si="171"/>
        <v>0</v>
      </c>
      <c r="AV184" s="240">
        <f t="shared" si="171"/>
        <v>0</v>
      </c>
      <c r="AW184" s="240">
        <f t="shared" si="171"/>
        <v>0</v>
      </c>
      <c r="AX184" s="240">
        <f t="shared" si="171"/>
        <v>0</v>
      </c>
      <c r="AY184" s="240">
        <f t="shared" si="171"/>
        <v>0</v>
      </c>
      <c r="AZ184" s="240">
        <f t="shared" si="171"/>
        <v>0</v>
      </c>
      <c r="BA184" s="240">
        <f t="shared" si="171"/>
        <v>0</v>
      </c>
      <c r="BB184" s="240">
        <f t="shared" si="171"/>
        <v>0</v>
      </c>
      <c r="BC184" s="240">
        <f t="shared" si="171"/>
        <v>0</v>
      </c>
      <c r="BD184" s="240">
        <f t="shared" si="171"/>
        <v>0</v>
      </c>
      <c r="BE184" s="240">
        <f t="shared" si="171"/>
        <v>0</v>
      </c>
      <c r="BF184" s="240">
        <f t="shared" si="171"/>
        <v>0</v>
      </c>
      <c r="BG184" s="240">
        <f t="shared" si="171"/>
        <v>0</v>
      </c>
      <c r="BH184" s="240">
        <f t="shared" si="171"/>
        <v>0</v>
      </c>
      <c r="BI184" s="240">
        <f t="shared" si="171"/>
        <v>0</v>
      </c>
      <c r="BJ184" s="240">
        <f t="shared" si="171"/>
        <v>0</v>
      </c>
      <c r="BK184" s="240">
        <f t="shared" si="171"/>
        <v>0</v>
      </c>
      <c r="BL184" s="240">
        <f t="shared" si="171"/>
        <v>0</v>
      </c>
      <c r="BM184" s="240">
        <f t="shared" si="171"/>
        <v>0</v>
      </c>
      <c r="BN184" s="240">
        <f t="shared" si="171"/>
        <v>0</v>
      </c>
      <c r="BO184" s="240">
        <f t="shared" si="171"/>
        <v>0</v>
      </c>
      <c r="BP184" s="240">
        <f t="shared" ref="BP184:CH184" si="172">IFERROR(BP182/BP73,0)</f>
        <v>0</v>
      </c>
      <c r="BQ184" s="240">
        <f t="shared" si="172"/>
        <v>0</v>
      </c>
      <c r="BR184" s="240">
        <f t="shared" si="172"/>
        <v>0</v>
      </c>
      <c r="BS184" s="240">
        <f t="shared" si="172"/>
        <v>0</v>
      </c>
      <c r="BT184" s="240">
        <f t="shared" si="172"/>
        <v>0</v>
      </c>
      <c r="BU184" s="240">
        <f t="shared" si="172"/>
        <v>0</v>
      </c>
      <c r="BV184" s="240">
        <f t="shared" si="172"/>
        <v>0</v>
      </c>
      <c r="BW184" s="240">
        <f t="shared" si="172"/>
        <v>0</v>
      </c>
      <c r="BX184" s="240">
        <f t="shared" si="172"/>
        <v>0</v>
      </c>
      <c r="BY184" s="240">
        <f t="shared" si="172"/>
        <v>0</v>
      </c>
      <c r="BZ184" s="240">
        <f t="shared" si="172"/>
        <v>0</v>
      </c>
      <c r="CA184" s="240">
        <f t="shared" si="172"/>
        <v>0</v>
      </c>
      <c r="CB184" s="240">
        <f t="shared" si="172"/>
        <v>0</v>
      </c>
      <c r="CC184" s="240">
        <f t="shared" si="172"/>
        <v>0</v>
      </c>
      <c r="CD184" s="240">
        <f t="shared" si="172"/>
        <v>0</v>
      </c>
      <c r="CE184" s="240">
        <f t="shared" si="172"/>
        <v>0</v>
      </c>
      <c r="CF184" s="240">
        <f t="shared" si="172"/>
        <v>0</v>
      </c>
      <c r="CG184" s="240">
        <f t="shared" si="172"/>
        <v>0</v>
      </c>
      <c r="CH184" s="248">
        <f t="shared" si="172"/>
        <v>0</v>
      </c>
    </row>
    <row r="185" spans="1:86" ht="15.75" hidden="1" thickBot="1" x14ac:dyDescent="0.3">
      <c r="A185" s="110"/>
      <c r="B185" s="91" t="s">
        <v>133</v>
      </c>
      <c r="C185" s="117">
        <f>IFERROR(C183/C73,0)</f>
        <v>0</v>
      </c>
      <c r="D185" s="117">
        <f t="shared" ref="D185:N185" si="173">IFERROR(D183/D73,0)</f>
        <v>0.18271178135268076</v>
      </c>
      <c r="E185" s="117">
        <f t="shared" si="173"/>
        <v>0.20922013144612747</v>
      </c>
      <c r="F185" s="117">
        <f t="shared" si="173"/>
        <v>0</v>
      </c>
      <c r="G185" s="117">
        <f t="shared" si="173"/>
        <v>0.35698142202400612</v>
      </c>
      <c r="H185" s="117">
        <f t="shared" si="173"/>
        <v>0</v>
      </c>
      <c r="I185" s="117">
        <f t="shared" si="173"/>
        <v>0.51897654429146933</v>
      </c>
      <c r="J185" s="117">
        <f t="shared" si="173"/>
        <v>0.50990476586080236</v>
      </c>
      <c r="K185" s="117">
        <f t="shared" si="173"/>
        <v>0</v>
      </c>
      <c r="L185" s="117">
        <f t="shared" si="173"/>
        <v>0.36587548933951297</v>
      </c>
      <c r="M185" s="117">
        <f t="shared" si="173"/>
        <v>0.26138634340492189</v>
      </c>
      <c r="N185" s="117">
        <f t="shared" si="173"/>
        <v>0.20605495368712612</v>
      </c>
      <c r="O185" s="241">
        <f>IFERROR(O183/O73,0)</f>
        <v>0</v>
      </c>
      <c r="P185" s="241">
        <f t="shared" ref="P185:Z185" si="174">IFERROR(P183/P73,0)</f>
        <v>0</v>
      </c>
      <c r="Q185" s="241">
        <f t="shared" si="174"/>
        <v>0</v>
      </c>
      <c r="R185" s="241">
        <f t="shared" si="174"/>
        <v>0</v>
      </c>
      <c r="S185" s="241">
        <f t="shared" si="174"/>
        <v>0</v>
      </c>
      <c r="T185" s="241">
        <f t="shared" si="174"/>
        <v>0</v>
      </c>
      <c r="U185" s="241">
        <f t="shared" si="174"/>
        <v>0</v>
      </c>
      <c r="V185" s="241">
        <f t="shared" si="174"/>
        <v>0</v>
      </c>
      <c r="W185" s="241">
        <f t="shared" si="174"/>
        <v>0</v>
      </c>
      <c r="X185" s="241">
        <f t="shared" si="174"/>
        <v>0</v>
      </c>
      <c r="Y185" s="241">
        <f t="shared" si="174"/>
        <v>0</v>
      </c>
      <c r="Z185" s="241">
        <f t="shared" si="174"/>
        <v>0</v>
      </c>
      <c r="AA185" s="241">
        <f>IFERROR(AA183/AA73,0)</f>
        <v>0</v>
      </c>
      <c r="AB185" s="241">
        <f t="shared" ref="AB185:AL185" si="175">IFERROR(AB183/AB73,0)</f>
        <v>0</v>
      </c>
      <c r="AC185" s="241">
        <f t="shared" si="175"/>
        <v>0</v>
      </c>
      <c r="AD185" s="241">
        <f t="shared" si="175"/>
        <v>0</v>
      </c>
      <c r="AE185" s="241">
        <f t="shared" si="175"/>
        <v>0</v>
      </c>
      <c r="AF185" s="241">
        <f t="shared" si="175"/>
        <v>0</v>
      </c>
      <c r="AG185" s="241">
        <f t="shared" si="175"/>
        <v>0</v>
      </c>
      <c r="AH185" s="241">
        <f t="shared" si="175"/>
        <v>0</v>
      </c>
      <c r="AI185" s="241">
        <f t="shared" si="175"/>
        <v>0</v>
      </c>
      <c r="AJ185" s="241">
        <f t="shared" si="175"/>
        <v>0</v>
      </c>
      <c r="AK185" s="241">
        <f t="shared" si="175"/>
        <v>0</v>
      </c>
      <c r="AL185" s="241">
        <f t="shared" si="175"/>
        <v>0</v>
      </c>
      <c r="AM185" s="241">
        <f>IFERROR(AM183/AM73,0)</f>
        <v>0</v>
      </c>
      <c r="AN185" s="241">
        <f t="shared" ref="AN185:AX185" si="176">IFERROR(AN183/AN73,0)</f>
        <v>0</v>
      </c>
      <c r="AO185" s="241">
        <f t="shared" si="176"/>
        <v>0</v>
      </c>
      <c r="AP185" s="241">
        <f t="shared" si="176"/>
        <v>0</v>
      </c>
      <c r="AQ185" s="241">
        <f t="shared" si="176"/>
        <v>0</v>
      </c>
      <c r="AR185" s="241">
        <f t="shared" si="176"/>
        <v>0</v>
      </c>
      <c r="AS185" s="241">
        <f t="shared" si="176"/>
        <v>0</v>
      </c>
      <c r="AT185" s="241">
        <f t="shared" si="176"/>
        <v>0</v>
      </c>
      <c r="AU185" s="241">
        <f t="shared" si="176"/>
        <v>0</v>
      </c>
      <c r="AV185" s="241">
        <f t="shared" si="176"/>
        <v>0</v>
      </c>
      <c r="AW185" s="241">
        <f t="shared" si="176"/>
        <v>0</v>
      </c>
      <c r="AX185" s="241">
        <f t="shared" si="176"/>
        <v>0</v>
      </c>
      <c r="AY185" s="241">
        <f>IFERROR(AY183/AY73,0)</f>
        <v>0</v>
      </c>
      <c r="AZ185" s="241">
        <f t="shared" ref="AZ185:BJ185" si="177">IFERROR(AZ183/AZ73,0)</f>
        <v>0</v>
      </c>
      <c r="BA185" s="241">
        <f t="shared" si="177"/>
        <v>0</v>
      </c>
      <c r="BB185" s="241">
        <f t="shared" si="177"/>
        <v>0</v>
      </c>
      <c r="BC185" s="241">
        <f t="shared" si="177"/>
        <v>0</v>
      </c>
      <c r="BD185" s="241">
        <f t="shared" si="177"/>
        <v>0</v>
      </c>
      <c r="BE185" s="241">
        <f t="shared" si="177"/>
        <v>0</v>
      </c>
      <c r="BF185" s="241">
        <f t="shared" si="177"/>
        <v>0</v>
      </c>
      <c r="BG185" s="241">
        <f t="shared" si="177"/>
        <v>0</v>
      </c>
      <c r="BH185" s="241">
        <f t="shared" si="177"/>
        <v>0</v>
      </c>
      <c r="BI185" s="241">
        <f t="shared" si="177"/>
        <v>0</v>
      </c>
      <c r="BJ185" s="241">
        <f t="shared" si="177"/>
        <v>0</v>
      </c>
      <c r="BK185" s="241">
        <f>IFERROR(BK183/BK73,0)</f>
        <v>0</v>
      </c>
      <c r="BL185" s="241">
        <f t="shared" ref="BL185:BV185" si="178">IFERROR(BL183/BL73,0)</f>
        <v>0</v>
      </c>
      <c r="BM185" s="241">
        <f t="shared" si="178"/>
        <v>0</v>
      </c>
      <c r="BN185" s="241">
        <f t="shared" si="178"/>
        <v>0</v>
      </c>
      <c r="BO185" s="241">
        <f t="shared" si="178"/>
        <v>0</v>
      </c>
      <c r="BP185" s="241">
        <f t="shared" si="178"/>
        <v>0</v>
      </c>
      <c r="BQ185" s="241">
        <f t="shared" si="178"/>
        <v>0</v>
      </c>
      <c r="BR185" s="241">
        <f t="shared" si="178"/>
        <v>0</v>
      </c>
      <c r="BS185" s="241">
        <f t="shared" si="178"/>
        <v>0</v>
      </c>
      <c r="BT185" s="241">
        <f t="shared" si="178"/>
        <v>0</v>
      </c>
      <c r="BU185" s="241">
        <f t="shared" si="178"/>
        <v>0</v>
      </c>
      <c r="BV185" s="241">
        <f t="shared" si="178"/>
        <v>0</v>
      </c>
      <c r="BW185" s="241">
        <f>IFERROR(BW183/BW73,0)</f>
        <v>0</v>
      </c>
      <c r="BX185" s="241">
        <f t="shared" ref="BX185:CH185" si="179">IFERROR(BX183/BX73,0)</f>
        <v>0</v>
      </c>
      <c r="BY185" s="241">
        <f t="shared" si="179"/>
        <v>0</v>
      </c>
      <c r="BZ185" s="241">
        <f t="shared" si="179"/>
        <v>0</v>
      </c>
      <c r="CA185" s="241">
        <f t="shared" si="179"/>
        <v>0</v>
      </c>
      <c r="CB185" s="241">
        <f t="shared" si="179"/>
        <v>0</v>
      </c>
      <c r="CC185" s="241">
        <f t="shared" si="179"/>
        <v>0</v>
      </c>
      <c r="CD185" s="241">
        <f t="shared" si="179"/>
        <v>0</v>
      </c>
      <c r="CE185" s="241">
        <f t="shared" si="179"/>
        <v>0</v>
      </c>
      <c r="CF185" s="241">
        <f t="shared" si="179"/>
        <v>0</v>
      </c>
      <c r="CG185" s="241">
        <f t="shared" si="179"/>
        <v>0</v>
      </c>
      <c r="CH185" s="242">
        <f t="shared" si="179"/>
        <v>0</v>
      </c>
    </row>
    <row r="186" spans="1:86" s="1" customFormat="1" ht="15.75" hidden="1" thickBot="1" x14ac:dyDescent="0.3">
      <c r="A186" s="118"/>
      <c r="B186" s="288" t="s">
        <v>134</v>
      </c>
      <c r="C186" s="119">
        <f>C184+C185</f>
        <v>0</v>
      </c>
      <c r="D186" s="119">
        <f t="shared" ref="D186:N186" si="180">D184+D185</f>
        <v>1.0000000000000002</v>
      </c>
      <c r="E186" s="120">
        <f t="shared" si="180"/>
        <v>1</v>
      </c>
      <c r="F186" s="120">
        <f t="shared" si="180"/>
        <v>0</v>
      </c>
      <c r="G186" s="120">
        <f t="shared" si="180"/>
        <v>0.99999999999999978</v>
      </c>
      <c r="H186" s="120">
        <f t="shared" si="180"/>
        <v>0</v>
      </c>
      <c r="I186" s="120">
        <f t="shared" si="180"/>
        <v>1</v>
      </c>
      <c r="J186" s="120">
        <f t="shared" si="180"/>
        <v>1</v>
      </c>
      <c r="K186" s="120">
        <f t="shared" si="180"/>
        <v>0</v>
      </c>
      <c r="L186" s="120">
        <f t="shared" si="180"/>
        <v>1</v>
      </c>
      <c r="M186" s="121">
        <f t="shared" si="180"/>
        <v>1</v>
      </c>
      <c r="N186" s="121">
        <f t="shared" si="180"/>
        <v>0.99999999999999989</v>
      </c>
      <c r="O186" s="243">
        <f>O184+O185</f>
        <v>0</v>
      </c>
      <c r="P186" s="243">
        <f t="shared" ref="P186:Z186" si="181">P184+P185</f>
        <v>0</v>
      </c>
      <c r="Q186" s="244">
        <f t="shared" si="181"/>
        <v>0</v>
      </c>
      <c r="R186" s="244">
        <f t="shared" si="181"/>
        <v>0</v>
      </c>
      <c r="S186" s="244">
        <f t="shared" si="181"/>
        <v>0</v>
      </c>
      <c r="T186" s="244">
        <f t="shared" si="181"/>
        <v>0</v>
      </c>
      <c r="U186" s="244">
        <f t="shared" si="181"/>
        <v>0</v>
      </c>
      <c r="V186" s="244">
        <f t="shared" si="181"/>
        <v>0</v>
      </c>
      <c r="W186" s="244">
        <f t="shared" si="181"/>
        <v>0</v>
      </c>
      <c r="X186" s="244">
        <f t="shared" si="181"/>
        <v>0</v>
      </c>
      <c r="Y186" s="245">
        <f t="shared" si="181"/>
        <v>0</v>
      </c>
      <c r="Z186" s="245">
        <f t="shared" si="181"/>
        <v>0</v>
      </c>
      <c r="AA186" s="243">
        <f>AA184+AA185</f>
        <v>0</v>
      </c>
      <c r="AB186" s="243">
        <f t="shared" ref="AB186:AL186" si="182">AB184+AB185</f>
        <v>0</v>
      </c>
      <c r="AC186" s="244">
        <f t="shared" si="182"/>
        <v>0</v>
      </c>
      <c r="AD186" s="244">
        <f t="shared" si="182"/>
        <v>0</v>
      </c>
      <c r="AE186" s="244">
        <f t="shared" si="182"/>
        <v>0</v>
      </c>
      <c r="AF186" s="244">
        <f t="shared" si="182"/>
        <v>0</v>
      </c>
      <c r="AG186" s="244">
        <f t="shared" si="182"/>
        <v>0</v>
      </c>
      <c r="AH186" s="244">
        <f t="shared" si="182"/>
        <v>0</v>
      </c>
      <c r="AI186" s="244">
        <f t="shared" si="182"/>
        <v>0</v>
      </c>
      <c r="AJ186" s="244">
        <f t="shared" si="182"/>
        <v>0</v>
      </c>
      <c r="AK186" s="245">
        <f t="shared" si="182"/>
        <v>0</v>
      </c>
      <c r="AL186" s="245">
        <f t="shared" si="182"/>
        <v>0</v>
      </c>
      <c r="AM186" s="243">
        <f>AM184+AM185</f>
        <v>0</v>
      </c>
      <c r="AN186" s="243">
        <f t="shared" ref="AN186:AX186" si="183">AN184+AN185</f>
        <v>0</v>
      </c>
      <c r="AO186" s="244">
        <f t="shared" si="183"/>
        <v>0</v>
      </c>
      <c r="AP186" s="244">
        <f t="shared" si="183"/>
        <v>0</v>
      </c>
      <c r="AQ186" s="244">
        <f t="shared" si="183"/>
        <v>0</v>
      </c>
      <c r="AR186" s="244">
        <f t="shared" si="183"/>
        <v>0</v>
      </c>
      <c r="AS186" s="244">
        <f t="shared" si="183"/>
        <v>0</v>
      </c>
      <c r="AT186" s="244">
        <f t="shared" si="183"/>
        <v>0</v>
      </c>
      <c r="AU186" s="244">
        <f t="shared" si="183"/>
        <v>0</v>
      </c>
      <c r="AV186" s="244">
        <f t="shared" si="183"/>
        <v>0</v>
      </c>
      <c r="AW186" s="245">
        <f t="shared" si="183"/>
        <v>0</v>
      </c>
      <c r="AX186" s="245">
        <f t="shared" si="183"/>
        <v>0</v>
      </c>
      <c r="AY186" s="243">
        <f>AY184+AY185</f>
        <v>0</v>
      </c>
      <c r="AZ186" s="243">
        <f t="shared" ref="AZ186:BJ186" si="184">AZ184+AZ185</f>
        <v>0</v>
      </c>
      <c r="BA186" s="244">
        <f t="shared" si="184"/>
        <v>0</v>
      </c>
      <c r="BB186" s="244">
        <f t="shared" si="184"/>
        <v>0</v>
      </c>
      <c r="BC186" s="244">
        <f t="shared" si="184"/>
        <v>0</v>
      </c>
      <c r="BD186" s="244">
        <f t="shared" si="184"/>
        <v>0</v>
      </c>
      <c r="BE186" s="244">
        <f t="shared" si="184"/>
        <v>0</v>
      </c>
      <c r="BF186" s="244">
        <f t="shared" si="184"/>
        <v>0</v>
      </c>
      <c r="BG186" s="244">
        <f t="shared" si="184"/>
        <v>0</v>
      </c>
      <c r="BH186" s="244">
        <f t="shared" si="184"/>
        <v>0</v>
      </c>
      <c r="BI186" s="245">
        <f t="shared" si="184"/>
        <v>0</v>
      </c>
      <c r="BJ186" s="245">
        <f t="shared" si="184"/>
        <v>0</v>
      </c>
      <c r="BK186" s="243">
        <f>BK184+BK185</f>
        <v>0</v>
      </c>
      <c r="BL186" s="243">
        <f t="shared" ref="BL186:BV186" si="185">BL184+BL185</f>
        <v>0</v>
      </c>
      <c r="BM186" s="244">
        <f t="shared" si="185"/>
        <v>0</v>
      </c>
      <c r="BN186" s="244">
        <f t="shared" si="185"/>
        <v>0</v>
      </c>
      <c r="BO186" s="244">
        <f t="shared" si="185"/>
        <v>0</v>
      </c>
      <c r="BP186" s="244">
        <f t="shared" si="185"/>
        <v>0</v>
      </c>
      <c r="BQ186" s="244">
        <f t="shared" si="185"/>
        <v>0</v>
      </c>
      <c r="BR186" s="244">
        <f t="shared" si="185"/>
        <v>0</v>
      </c>
      <c r="BS186" s="244">
        <f t="shared" si="185"/>
        <v>0</v>
      </c>
      <c r="BT186" s="244">
        <f t="shared" si="185"/>
        <v>0</v>
      </c>
      <c r="BU186" s="245">
        <f t="shared" si="185"/>
        <v>0</v>
      </c>
      <c r="BV186" s="245">
        <f t="shared" si="185"/>
        <v>0</v>
      </c>
      <c r="BW186" s="243">
        <f>BW184+BW185</f>
        <v>0</v>
      </c>
      <c r="BX186" s="243">
        <f t="shared" ref="BX186:CH186" si="186">BX184+BX185</f>
        <v>0</v>
      </c>
      <c r="BY186" s="244">
        <f t="shared" si="186"/>
        <v>0</v>
      </c>
      <c r="BZ186" s="244">
        <f t="shared" si="186"/>
        <v>0</v>
      </c>
      <c r="CA186" s="244">
        <f t="shared" si="186"/>
        <v>0</v>
      </c>
      <c r="CB186" s="244">
        <f t="shared" si="186"/>
        <v>0</v>
      </c>
      <c r="CC186" s="244">
        <f t="shared" si="186"/>
        <v>0</v>
      </c>
      <c r="CD186" s="244">
        <f t="shared" si="186"/>
        <v>0</v>
      </c>
      <c r="CE186" s="244">
        <f t="shared" si="186"/>
        <v>0</v>
      </c>
      <c r="CF186" s="244">
        <f t="shared" si="186"/>
        <v>0</v>
      </c>
      <c r="CG186" s="245">
        <f t="shared" si="186"/>
        <v>0</v>
      </c>
      <c r="CH186" s="249">
        <f t="shared" si="186"/>
        <v>0</v>
      </c>
    </row>
    <row r="187" spans="1:86" ht="15.75" hidden="1" thickBot="1" x14ac:dyDescent="0.3">
      <c r="A187" s="110"/>
      <c r="B187" s="110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</row>
    <row r="188" spans="1:86" ht="15.75" hidden="1" thickBot="1" x14ac:dyDescent="0.3">
      <c r="A188" s="110"/>
      <c r="B188" s="287" t="s">
        <v>37</v>
      </c>
      <c r="C188" s="162">
        <f>C$4</f>
        <v>45292</v>
      </c>
      <c r="D188" s="162">
        <f t="shared" ref="D188:BO188" si="187">D$4</f>
        <v>45323</v>
      </c>
      <c r="E188" s="162">
        <f t="shared" si="187"/>
        <v>45352</v>
      </c>
      <c r="F188" s="162">
        <f t="shared" si="187"/>
        <v>45383</v>
      </c>
      <c r="G188" s="162">
        <f t="shared" si="187"/>
        <v>45413</v>
      </c>
      <c r="H188" s="162">
        <f t="shared" si="187"/>
        <v>45444</v>
      </c>
      <c r="I188" s="162">
        <f t="shared" si="187"/>
        <v>45474</v>
      </c>
      <c r="J188" s="162">
        <f t="shared" si="187"/>
        <v>45505</v>
      </c>
      <c r="K188" s="162">
        <f t="shared" si="187"/>
        <v>45536</v>
      </c>
      <c r="L188" s="162">
        <f t="shared" si="187"/>
        <v>45566</v>
      </c>
      <c r="M188" s="162">
        <f t="shared" si="187"/>
        <v>45597</v>
      </c>
      <c r="N188" s="162">
        <f t="shared" si="187"/>
        <v>45627</v>
      </c>
      <c r="O188" s="162">
        <f t="shared" si="187"/>
        <v>45658</v>
      </c>
      <c r="P188" s="162">
        <f t="shared" si="187"/>
        <v>45689</v>
      </c>
      <c r="Q188" s="162">
        <f t="shared" si="187"/>
        <v>45717</v>
      </c>
      <c r="R188" s="162">
        <f t="shared" si="187"/>
        <v>45748</v>
      </c>
      <c r="S188" s="162">
        <f t="shared" si="187"/>
        <v>45778</v>
      </c>
      <c r="T188" s="162">
        <f t="shared" si="187"/>
        <v>45809</v>
      </c>
      <c r="U188" s="162">
        <f t="shared" si="187"/>
        <v>45839</v>
      </c>
      <c r="V188" s="162">
        <f t="shared" si="187"/>
        <v>45870</v>
      </c>
      <c r="W188" s="162">
        <f t="shared" si="187"/>
        <v>45901</v>
      </c>
      <c r="X188" s="162">
        <f t="shared" si="187"/>
        <v>45931</v>
      </c>
      <c r="Y188" s="162">
        <f t="shared" si="187"/>
        <v>45962</v>
      </c>
      <c r="Z188" s="162">
        <f t="shared" si="187"/>
        <v>45992</v>
      </c>
      <c r="AA188" s="162">
        <f t="shared" si="187"/>
        <v>46023</v>
      </c>
      <c r="AB188" s="162">
        <f t="shared" si="187"/>
        <v>46054</v>
      </c>
      <c r="AC188" s="162">
        <f t="shared" si="187"/>
        <v>46082</v>
      </c>
      <c r="AD188" s="162">
        <f t="shared" si="187"/>
        <v>46113</v>
      </c>
      <c r="AE188" s="162">
        <f t="shared" si="187"/>
        <v>46143</v>
      </c>
      <c r="AF188" s="162">
        <f t="shared" si="187"/>
        <v>46174</v>
      </c>
      <c r="AG188" s="162">
        <f t="shared" si="187"/>
        <v>46204</v>
      </c>
      <c r="AH188" s="162">
        <f t="shared" si="187"/>
        <v>46235</v>
      </c>
      <c r="AI188" s="162">
        <f t="shared" si="187"/>
        <v>46266</v>
      </c>
      <c r="AJ188" s="162">
        <f t="shared" si="187"/>
        <v>46296</v>
      </c>
      <c r="AK188" s="162">
        <f t="shared" si="187"/>
        <v>46327</v>
      </c>
      <c r="AL188" s="162">
        <f t="shared" si="187"/>
        <v>46357</v>
      </c>
      <c r="AM188" s="162">
        <f t="shared" si="187"/>
        <v>46388</v>
      </c>
      <c r="AN188" s="162">
        <f t="shared" si="187"/>
        <v>46419</v>
      </c>
      <c r="AO188" s="162">
        <f t="shared" si="187"/>
        <v>46447</v>
      </c>
      <c r="AP188" s="162">
        <f t="shared" si="187"/>
        <v>46478</v>
      </c>
      <c r="AQ188" s="162">
        <f t="shared" si="187"/>
        <v>46508</v>
      </c>
      <c r="AR188" s="162">
        <f t="shared" si="187"/>
        <v>46539</v>
      </c>
      <c r="AS188" s="162">
        <f t="shared" si="187"/>
        <v>46569</v>
      </c>
      <c r="AT188" s="162">
        <f t="shared" si="187"/>
        <v>46600</v>
      </c>
      <c r="AU188" s="162">
        <f t="shared" si="187"/>
        <v>46631</v>
      </c>
      <c r="AV188" s="162">
        <f t="shared" si="187"/>
        <v>46661</v>
      </c>
      <c r="AW188" s="162">
        <f t="shared" si="187"/>
        <v>46692</v>
      </c>
      <c r="AX188" s="162">
        <f t="shared" si="187"/>
        <v>46722</v>
      </c>
      <c r="AY188" s="162">
        <f t="shared" si="187"/>
        <v>46753</v>
      </c>
      <c r="AZ188" s="162">
        <f t="shared" si="187"/>
        <v>46784</v>
      </c>
      <c r="BA188" s="162">
        <f t="shared" si="187"/>
        <v>46813</v>
      </c>
      <c r="BB188" s="162">
        <f t="shared" si="187"/>
        <v>46844</v>
      </c>
      <c r="BC188" s="162">
        <f t="shared" si="187"/>
        <v>46874</v>
      </c>
      <c r="BD188" s="162">
        <f t="shared" si="187"/>
        <v>46905</v>
      </c>
      <c r="BE188" s="162">
        <f t="shared" si="187"/>
        <v>46935</v>
      </c>
      <c r="BF188" s="162">
        <f t="shared" si="187"/>
        <v>46966</v>
      </c>
      <c r="BG188" s="162">
        <f t="shared" si="187"/>
        <v>46997</v>
      </c>
      <c r="BH188" s="162">
        <f t="shared" si="187"/>
        <v>47027</v>
      </c>
      <c r="BI188" s="162">
        <f t="shared" si="187"/>
        <v>47058</v>
      </c>
      <c r="BJ188" s="162">
        <f t="shared" si="187"/>
        <v>47088</v>
      </c>
      <c r="BK188" s="162">
        <f t="shared" si="187"/>
        <v>47119</v>
      </c>
      <c r="BL188" s="162">
        <f t="shared" si="187"/>
        <v>47150</v>
      </c>
      <c r="BM188" s="162">
        <f t="shared" si="187"/>
        <v>47178</v>
      </c>
      <c r="BN188" s="162">
        <f t="shared" si="187"/>
        <v>47209</v>
      </c>
      <c r="BO188" s="162">
        <f t="shared" si="187"/>
        <v>47239</v>
      </c>
      <c r="BP188" s="162">
        <f t="shared" ref="BP188:CH188" si="188">BP$4</f>
        <v>47270</v>
      </c>
      <c r="BQ188" s="162">
        <f t="shared" si="188"/>
        <v>47300</v>
      </c>
      <c r="BR188" s="162">
        <f t="shared" si="188"/>
        <v>47331</v>
      </c>
      <c r="BS188" s="162">
        <f t="shared" si="188"/>
        <v>47362</v>
      </c>
      <c r="BT188" s="162">
        <f t="shared" si="188"/>
        <v>47392</v>
      </c>
      <c r="BU188" s="162">
        <f t="shared" si="188"/>
        <v>47423</v>
      </c>
      <c r="BV188" s="162">
        <f t="shared" si="188"/>
        <v>47453</v>
      </c>
      <c r="BW188" s="162">
        <f t="shared" si="188"/>
        <v>47484</v>
      </c>
      <c r="BX188" s="162">
        <f t="shared" si="188"/>
        <v>47515</v>
      </c>
      <c r="BY188" s="162">
        <f t="shared" si="188"/>
        <v>47543</v>
      </c>
      <c r="BZ188" s="162">
        <f t="shared" si="188"/>
        <v>47574</v>
      </c>
      <c r="CA188" s="162">
        <f t="shared" si="188"/>
        <v>47604</v>
      </c>
      <c r="CB188" s="162">
        <f t="shared" si="188"/>
        <v>47635</v>
      </c>
      <c r="CC188" s="162">
        <f t="shared" si="188"/>
        <v>47665</v>
      </c>
      <c r="CD188" s="162">
        <f t="shared" si="188"/>
        <v>47696</v>
      </c>
      <c r="CE188" s="162">
        <f t="shared" si="188"/>
        <v>47727</v>
      </c>
      <c r="CF188" s="162">
        <f t="shared" si="188"/>
        <v>47757</v>
      </c>
      <c r="CG188" s="162">
        <f t="shared" si="188"/>
        <v>47788</v>
      </c>
      <c r="CH188" s="163">
        <f t="shared" si="188"/>
        <v>47818</v>
      </c>
    </row>
    <row r="189" spans="1:86" hidden="1" x14ac:dyDescent="0.25">
      <c r="A189" s="110"/>
      <c r="B189" s="281" t="s">
        <v>135</v>
      </c>
      <c r="C189" s="122">
        <f>C157*'YTD PROGRAM SUMMARY'!C48</f>
        <v>0</v>
      </c>
      <c r="D189" s="122">
        <f>D157*'YTD PROGRAM SUMMARY'!D48</f>
        <v>0</v>
      </c>
      <c r="E189" s="122">
        <f>E157*'YTD PROGRAM SUMMARY'!E48</f>
        <v>0</v>
      </c>
      <c r="F189" s="122">
        <f>F157*'YTD PROGRAM SUMMARY'!F48</f>
        <v>0</v>
      </c>
      <c r="G189" s="122">
        <f>G157*'YTD PROGRAM SUMMARY'!G48</f>
        <v>0</v>
      </c>
      <c r="H189" s="122">
        <f>H157*'YTD PROGRAM SUMMARY'!H48</f>
        <v>0</v>
      </c>
      <c r="I189" s="122">
        <f>I157*'YTD PROGRAM SUMMARY'!I48</f>
        <v>0</v>
      </c>
      <c r="J189" s="122">
        <f>J157*'YTD PROGRAM SUMMARY'!J48</f>
        <v>0</v>
      </c>
      <c r="K189" s="122">
        <f>K157*'YTD PROGRAM SUMMARY'!K48</f>
        <v>0</v>
      </c>
      <c r="L189" s="122">
        <f>L157*'YTD PROGRAM SUMMARY'!L48</f>
        <v>0</v>
      </c>
      <c r="M189" s="122">
        <f>M157*'YTD PROGRAM SUMMARY'!M48</f>
        <v>0</v>
      </c>
      <c r="N189" s="122">
        <f>N157*'YTD PROGRAM SUMMARY'!N48</f>
        <v>0</v>
      </c>
      <c r="O189" s="246">
        <f>O157*'YTD PROGRAM SUMMARY'!O48</f>
        <v>0</v>
      </c>
      <c r="P189" s="246">
        <f>P157*'YTD PROGRAM SUMMARY'!P48</f>
        <v>0</v>
      </c>
      <c r="Q189" s="246">
        <f>Q157*'YTD PROGRAM SUMMARY'!Q48</f>
        <v>0</v>
      </c>
      <c r="R189" s="246">
        <f>R157*'YTD PROGRAM SUMMARY'!R48</f>
        <v>0</v>
      </c>
      <c r="S189" s="246">
        <f>S157*'YTD PROGRAM SUMMARY'!S48</f>
        <v>0</v>
      </c>
      <c r="T189" s="246">
        <f>T157*'YTD PROGRAM SUMMARY'!T48</f>
        <v>0</v>
      </c>
      <c r="U189" s="246">
        <f>U157*'YTD PROGRAM SUMMARY'!U48</f>
        <v>0</v>
      </c>
      <c r="V189" s="246">
        <f>V157*'YTD PROGRAM SUMMARY'!V48</f>
        <v>0</v>
      </c>
      <c r="W189" s="246">
        <f>W157*'YTD PROGRAM SUMMARY'!W48</f>
        <v>0</v>
      </c>
      <c r="X189" s="246">
        <f>X157*'YTD PROGRAM SUMMARY'!X48</f>
        <v>0</v>
      </c>
      <c r="Y189" s="246">
        <f>Y157*'YTD PROGRAM SUMMARY'!Y48</f>
        <v>0</v>
      </c>
      <c r="Z189" s="246">
        <f>Z157*'YTD PROGRAM SUMMARY'!Z48</f>
        <v>0</v>
      </c>
      <c r="AA189" s="246">
        <f>AA157*'YTD PROGRAM SUMMARY'!AA48</f>
        <v>0</v>
      </c>
      <c r="AB189" s="246">
        <f>AB157*'YTD PROGRAM SUMMARY'!AB48</f>
        <v>0</v>
      </c>
      <c r="AC189" s="246">
        <f>AC157*'YTD PROGRAM SUMMARY'!AC48</f>
        <v>0</v>
      </c>
      <c r="AD189" s="246">
        <f>AD157*'YTD PROGRAM SUMMARY'!AD48</f>
        <v>0</v>
      </c>
      <c r="AE189" s="246">
        <f>AE157*'YTD PROGRAM SUMMARY'!AE48</f>
        <v>0</v>
      </c>
      <c r="AF189" s="246">
        <f>AF157*'YTD PROGRAM SUMMARY'!AF48</f>
        <v>0</v>
      </c>
      <c r="AG189" s="246">
        <f>AG157*'YTD PROGRAM SUMMARY'!AG48</f>
        <v>0</v>
      </c>
      <c r="AH189" s="246">
        <f>AH157*'YTD PROGRAM SUMMARY'!AH48</f>
        <v>0</v>
      </c>
      <c r="AI189" s="246">
        <f>AI157*'YTD PROGRAM SUMMARY'!AI48</f>
        <v>0</v>
      </c>
      <c r="AJ189" s="246">
        <f>AJ157*'YTD PROGRAM SUMMARY'!AJ48</f>
        <v>0</v>
      </c>
      <c r="AK189" s="246">
        <f>AK157*'YTD PROGRAM SUMMARY'!AK48</f>
        <v>0</v>
      </c>
      <c r="AL189" s="246">
        <f>AL157*'YTD PROGRAM SUMMARY'!AL48</f>
        <v>0</v>
      </c>
      <c r="AM189" s="246">
        <f>AM157*'YTD PROGRAM SUMMARY'!AM48</f>
        <v>0</v>
      </c>
      <c r="AN189" s="246">
        <f>AN157*'YTD PROGRAM SUMMARY'!AN48</f>
        <v>0</v>
      </c>
      <c r="AO189" s="246">
        <f>AO157*'YTD PROGRAM SUMMARY'!AO48</f>
        <v>0</v>
      </c>
      <c r="AP189" s="246">
        <f>AP157*'YTD PROGRAM SUMMARY'!AP48</f>
        <v>0</v>
      </c>
      <c r="AQ189" s="246">
        <f>AQ157*'YTD PROGRAM SUMMARY'!AQ48</f>
        <v>0</v>
      </c>
      <c r="AR189" s="246">
        <f>AR157*'YTD PROGRAM SUMMARY'!AR48</f>
        <v>0</v>
      </c>
      <c r="AS189" s="246">
        <f>AS157*'YTD PROGRAM SUMMARY'!AS48</f>
        <v>0</v>
      </c>
      <c r="AT189" s="246">
        <f>AT157*'YTD PROGRAM SUMMARY'!AT48</f>
        <v>0</v>
      </c>
      <c r="AU189" s="246">
        <f>AU157*'YTD PROGRAM SUMMARY'!AU48</f>
        <v>0</v>
      </c>
      <c r="AV189" s="246">
        <f>AV157*'YTD PROGRAM SUMMARY'!AV48</f>
        <v>0</v>
      </c>
      <c r="AW189" s="246">
        <f>AW157*'YTD PROGRAM SUMMARY'!AW48</f>
        <v>0</v>
      </c>
      <c r="AX189" s="246">
        <f>AX157*'YTD PROGRAM SUMMARY'!AX48</f>
        <v>0</v>
      </c>
      <c r="AY189" s="246">
        <f>AY157*'YTD PROGRAM SUMMARY'!AY48</f>
        <v>0</v>
      </c>
      <c r="AZ189" s="246">
        <f>AZ157*'YTD PROGRAM SUMMARY'!AZ48</f>
        <v>0</v>
      </c>
      <c r="BA189" s="246">
        <f>BA157*'YTD PROGRAM SUMMARY'!BA48</f>
        <v>0</v>
      </c>
      <c r="BB189" s="246">
        <f>BB157*'YTD PROGRAM SUMMARY'!BB48</f>
        <v>0</v>
      </c>
      <c r="BC189" s="246">
        <f>BC157*'YTD PROGRAM SUMMARY'!BC48</f>
        <v>0</v>
      </c>
      <c r="BD189" s="246">
        <f>BD157*'YTD PROGRAM SUMMARY'!BD48</f>
        <v>0</v>
      </c>
      <c r="BE189" s="246">
        <f>BE157*'YTD PROGRAM SUMMARY'!BE48</f>
        <v>0</v>
      </c>
      <c r="BF189" s="246">
        <f>BF157*'YTD PROGRAM SUMMARY'!BF48</f>
        <v>0</v>
      </c>
      <c r="BG189" s="246">
        <f>BG157*'YTD PROGRAM SUMMARY'!BG48</f>
        <v>0</v>
      </c>
      <c r="BH189" s="246">
        <f>BH157*'YTD PROGRAM SUMMARY'!BH48</f>
        <v>0</v>
      </c>
      <c r="BI189" s="246">
        <f>BI157*'YTD PROGRAM SUMMARY'!BI48</f>
        <v>0</v>
      </c>
      <c r="BJ189" s="246">
        <f>BJ157*'YTD PROGRAM SUMMARY'!BJ48</f>
        <v>0</v>
      </c>
      <c r="BK189" s="246">
        <f>BK157*'YTD PROGRAM SUMMARY'!BK48</f>
        <v>0</v>
      </c>
      <c r="BL189" s="246">
        <f>BL157*'YTD PROGRAM SUMMARY'!BL48</f>
        <v>0</v>
      </c>
      <c r="BM189" s="246">
        <f>BM157*'YTD PROGRAM SUMMARY'!BM48</f>
        <v>0</v>
      </c>
      <c r="BN189" s="246">
        <f>BN157*'YTD PROGRAM SUMMARY'!BN48</f>
        <v>0</v>
      </c>
      <c r="BO189" s="246">
        <f>BO157*'YTD PROGRAM SUMMARY'!BO48</f>
        <v>0</v>
      </c>
      <c r="BP189" s="246">
        <f>BP157*'YTD PROGRAM SUMMARY'!BP48</f>
        <v>0</v>
      </c>
      <c r="BQ189" s="246">
        <f>BQ157*'YTD PROGRAM SUMMARY'!BQ48</f>
        <v>0</v>
      </c>
      <c r="BR189" s="246">
        <f>BR157*'YTD PROGRAM SUMMARY'!BR48</f>
        <v>0</v>
      </c>
      <c r="BS189" s="246">
        <f>BS157*'YTD PROGRAM SUMMARY'!BS48</f>
        <v>0</v>
      </c>
      <c r="BT189" s="246">
        <f>BT157*'YTD PROGRAM SUMMARY'!BT48</f>
        <v>0</v>
      </c>
      <c r="BU189" s="246">
        <f>BU157*'YTD PROGRAM SUMMARY'!BU48</f>
        <v>0</v>
      </c>
      <c r="BV189" s="246">
        <f>BV157*'YTD PROGRAM SUMMARY'!BV48</f>
        <v>0</v>
      </c>
      <c r="BW189" s="246">
        <f>BW157*'YTD PROGRAM SUMMARY'!BW48</f>
        <v>0</v>
      </c>
      <c r="BX189" s="246">
        <f>BX157*'YTD PROGRAM SUMMARY'!BX48</f>
        <v>0</v>
      </c>
      <c r="BY189" s="246">
        <f>BY157*'YTD PROGRAM SUMMARY'!BY48</f>
        <v>0</v>
      </c>
      <c r="BZ189" s="246">
        <f>BZ157*'YTD PROGRAM SUMMARY'!BZ48</f>
        <v>0</v>
      </c>
      <c r="CA189" s="246">
        <f>CA157*'YTD PROGRAM SUMMARY'!CA48</f>
        <v>0</v>
      </c>
      <c r="CB189" s="246">
        <f>CB157*'YTD PROGRAM SUMMARY'!CB48</f>
        <v>0</v>
      </c>
      <c r="CC189" s="246">
        <f>CC157*'YTD PROGRAM SUMMARY'!CC48</f>
        <v>0</v>
      </c>
      <c r="CD189" s="246">
        <f>CD157*'YTD PROGRAM SUMMARY'!CD48</f>
        <v>0</v>
      </c>
      <c r="CE189" s="246">
        <f>CE157*'YTD PROGRAM SUMMARY'!CE48</f>
        <v>0</v>
      </c>
      <c r="CF189" s="246">
        <f>CF157*'YTD PROGRAM SUMMARY'!CF48</f>
        <v>0</v>
      </c>
      <c r="CG189" s="246">
        <f>CG157*'YTD PROGRAM SUMMARY'!CG48</f>
        <v>0</v>
      </c>
      <c r="CH189" s="247">
        <f>CH157*'YTD PROGRAM SUMMARY'!CH48</f>
        <v>0</v>
      </c>
    </row>
    <row r="190" spans="1:86" ht="15.75" hidden="1" thickBot="1" x14ac:dyDescent="0.3">
      <c r="A190" s="110"/>
      <c r="B190" s="91" t="s">
        <v>136</v>
      </c>
      <c r="C190" s="115">
        <f>C176*'YTD PROGRAM SUMMARY'!C48</f>
        <v>0</v>
      </c>
      <c r="D190" s="115">
        <f>D176*'YTD PROGRAM SUMMARY'!D48</f>
        <v>0</v>
      </c>
      <c r="E190" s="115">
        <f>E176*'YTD PROGRAM SUMMARY'!E48</f>
        <v>0</v>
      </c>
      <c r="F190" s="115">
        <f>F176*'YTD PROGRAM SUMMARY'!F48</f>
        <v>0</v>
      </c>
      <c r="G190" s="115">
        <f>G176*'YTD PROGRAM SUMMARY'!G48</f>
        <v>0</v>
      </c>
      <c r="H190" s="115">
        <f>H176*'YTD PROGRAM SUMMARY'!H48</f>
        <v>0</v>
      </c>
      <c r="I190" s="115">
        <f>I176*'YTD PROGRAM SUMMARY'!I48</f>
        <v>0</v>
      </c>
      <c r="J190" s="115">
        <f>J176*'YTD PROGRAM SUMMARY'!J48</f>
        <v>0</v>
      </c>
      <c r="K190" s="115">
        <f>K176*'YTD PROGRAM SUMMARY'!K48</f>
        <v>0</v>
      </c>
      <c r="L190" s="115">
        <f>L176*'YTD PROGRAM SUMMARY'!L48</f>
        <v>0</v>
      </c>
      <c r="M190" s="115">
        <f>M176*'YTD PROGRAM SUMMARY'!M48</f>
        <v>0</v>
      </c>
      <c r="N190" s="115">
        <f>N176*'YTD PROGRAM SUMMARY'!N48</f>
        <v>0</v>
      </c>
      <c r="O190" s="238">
        <f>O176*'YTD PROGRAM SUMMARY'!O48</f>
        <v>0</v>
      </c>
      <c r="P190" s="238">
        <f>P176*'YTD PROGRAM SUMMARY'!P48</f>
        <v>0</v>
      </c>
      <c r="Q190" s="238">
        <f>Q176*'YTD PROGRAM SUMMARY'!Q48</f>
        <v>0</v>
      </c>
      <c r="R190" s="238">
        <f>R176*'YTD PROGRAM SUMMARY'!R48</f>
        <v>0</v>
      </c>
      <c r="S190" s="238">
        <f>S176*'YTD PROGRAM SUMMARY'!S48</f>
        <v>0</v>
      </c>
      <c r="T190" s="238">
        <f>T176*'YTD PROGRAM SUMMARY'!T48</f>
        <v>0</v>
      </c>
      <c r="U190" s="238">
        <f>U176*'YTD PROGRAM SUMMARY'!U48</f>
        <v>0</v>
      </c>
      <c r="V190" s="238">
        <f>V176*'YTD PROGRAM SUMMARY'!V48</f>
        <v>0</v>
      </c>
      <c r="W190" s="238">
        <f>W176*'YTD PROGRAM SUMMARY'!W48</f>
        <v>0</v>
      </c>
      <c r="X190" s="238">
        <f>X176*'YTD PROGRAM SUMMARY'!X48</f>
        <v>0</v>
      </c>
      <c r="Y190" s="238">
        <f>Y176*'YTD PROGRAM SUMMARY'!Y48</f>
        <v>0</v>
      </c>
      <c r="Z190" s="238">
        <f>Z176*'YTD PROGRAM SUMMARY'!Z48</f>
        <v>0</v>
      </c>
      <c r="AA190" s="238">
        <f>AA176*'YTD PROGRAM SUMMARY'!AA48</f>
        <v>0</v>
      </c>
      <c r="AB190" s="238">
        <f>AB176*'YTD PROGRAM SUMMARY'!AB48</f>
        <v>0</v>
      </c>
      <c r="AC190" s="238">
        <f>AC176*'YTD PROGRAM SUMMARY'!AC48</f>
        <v>0</v>
      </c>
      <c r="AD190" s="238">
        <f>AD176*'YTD PROGRAM SUMMARY'!AD48</f>
        <v>0</v>
      </c>
      <c r="AE190" s="238">
        <f>AE176*'YTD PROGRAM SUMMARY'!AE48</f>
        <v>0</v>
      </c>
      <c r="AF190" s="238">
        <f>AF176*'YTD PROGRAM SUMMARY'!AF48</f>
        <v>0</v>
      </c>
      <c r="AG190" s="238">
        <f>AG176*'YTD PROGRAM SUMMARY'!AG48</f>
        <v>0</v>
      </c>
      <c r="AH190" s="238">
        <f>AH176*'YTD PROGRAM SUMMARY'!AH48</f>
        <v>0</v>
      </c>
      <c r="AI190" s="238">
        <f>AI176*'YTD PROGRAM SUMMARY'!AI48</f>
        <v>0</v>
      </c>
      <c r="AJ190" s="238">
        <f>AJ176*'YTD PROGRAM SUMMARY'!AJ48</f>
        <v>0</v>
      </c>
      <c r="AK190" s="238">
        <f>AK176*'YTD PROGRAM SUMMARY'!AK48</f>
        <v>0</v>
      </c>
      <c r="AL190" s="238">
        <f>AL176*'YTD PROGRAM SUMMARY'!AL48</f>
        <v>0</v>
      </c>
      <c r="AM190" s="238">
        <f>AM176*'YTD PROGRAM SUMMARY'!AM48</f>
        <v>0</v>
      </c>
      <c r="AN190" s="238">
        <f>AN176*'YTD PROGRAM SUMMARY'!AN48</f>
        <v>0</v>
      </c>
      <c r="AO190" s="238">
        <f>AO176*'YTD PROGRAM SUMMARY'!AO48</f>
        <v>0</v>
      </c>
      <c r="AP190" s="238">
        <f>AP176*'YTD PROGRAM SUMMARY'!AP48</f>
        <v>0</v>
      </c>
      <c r="AQ190" s="238">
        <f>AQ176*'YTD PROGRAM SUMMARY'!AQ48</f>
        <v>0</v>
      </c>
      <c r="AR190" s="238">
        <f>AR176*'YTD PROGRAM SUMMARY'!AR48</f>
        <v>0</v>
      </c>
      <c r="AS190" s="238">
        <f>AS176*'YTD PROGRAM SUMMARY'!AS48</f>
        <v>0</v>
      </c>
      <c r="AT190" s="238">
        <f>AT176*'YTD PROGRAM SUMMARY'!AT48</f>
        <v>0</v>
      </c>
      <c r="AU190" s="238">
        <f>AU176*'YTD PROGRAM SUMMARY'!AU48</f>
        <v>0</v>
      </c>
      <c r="AV190" s="238">
        <f>AV176*'YTD PROGRAM SUMMARY'!AV48</f>
        <v>0</v>
      </c>
      <c r="AW190" s="238">
        <f>AW176*'YTD PROGRAM SUMMARY'!AW48</f>
        <v>0</v>
      </c>
      <c r="AX190" s="238">
        <f>AX176*'YTD PROGRAM SUMMARY'!AX48</f>
        <v>0</v>
      </c>
      <c r="AY190" s="238">
        <f>AY176*'YTD PROGRAM SUMMARY'!AY48</f>
        <v>0</v>
      </c>
      <c r="AZ190" s="238">
        <f>AZ176*'YTD PROGRAM SUMMARY'!AZ48</f>
        <v>0</v>
      </c>
      <c r="BA190" s="238">
        <f>BA176*'YTD PROGRAM SUMMARY'!BA48</f>
        <v>0</v>
      </c>
      <c r="BB190" s="238">
        <f>BB176*'YTD PROGRAM SUMMARY'!BB48</f>
        <v>0</v>
      </c>
      <c r="BC190" s="238">
        <f>BC176*'YTD PROGRAM SUMMARY'!BC48</f>
        <v>0</v>
      </c>
      <c r="BD190" s="238">
        <f>BD176*'YTD PROGRAM SUMMARY'!BD48</f>
        <v>0</v>
      </c>
      <c r="BE190" s="238">
        <f>BE176*'YTD PROGRAM SUMMARY'!BE48</f>
        <v>0</v>
      </c>
      <c r="BF190" s="238">
        <f>BF176*'YTD PROGRAM SUMMARY'!BF48</f>
        <v>0</v>
      </c>
      <c r="BG190" s="238">
        <f>BG176*'YTD PROGRAM SUMMARY'!BG48</f>
        <v>0</v>
      </c>
      <c r="BH190" s="238">
        <f>BH176*'YTD PROGRAM SUMMARY'!BH48</f>
        <v>0</v>
      </c>
      <c r="BI190" s="238">
        <f>BI176*'YTD PROGRAM SUMMARY'!BI48</f>
        <v>0</v>
      </c>
      <c r="BJ190" s="238">
        <f>BJ176*'YTD PROGRAM SUMMARY'!BJ48</f>
        <v>0</v>
      </c>
      <c r="BK190" s="238">
        <f>BK176*'YTD PROGRAM SUMMARY'!BK48</f>
        <v>0</v>
      </c>
      <c r="BL190" s="238">
        <f>BL176*'YTD PROGRAM SUMMARY'!BL48</f>
        <v>0</v>
      </c>
      <c r="BM190" s="238">
        <f>BM176*'YTD PROGRAM SUMMARY'!BM48</f>
        <v>0</v>
      </c>
      <c r="BN190" s="238">
        <f>BN176*'YTD PROGRAM SUMMARY'!BN48</f>
        <v>0</v>
      </c>
      <c r="BO190" s="238">
        <f>BO176*'YTD PROGRAM SUMMARY'!BO48</f>
        <v>0</v>
      </c>
      <c r="BP190" s="238">
        <f>BP176*'YTD PROGRAM SUMMARY'!BP48</f>
        <v>0</v>
      </c>
      <c r="BQ190" s="238">
        <f>BQ176*'YTD PROGRAM SUMMARY'!BQ48</f>
        <v>0</v>
      </c>
      <c r="BR190" s="238">
        <f>BR176*'YTD PROGRAM SUMMARY'!BR48</f>
        <v>0</v>
      </c>
      <c r="BS190" s="238">
        <f>BS176*'YTD PROGRAM SUMMARY'!BS48</f>
        <v>0</v>
      </c>
      <c r="BT190" s="238">
        <f>BT176*'YTD PROGRAM SUMMARY'!BT48</f>
        <v>0</v>
      </c>
      <c r="BU190" s="238">
        <f>BU176*'YTD PROGRAM SUMMARY'!BU48</f>
        <v>0</v>
      </c>
      <c r="BV190" s="238">
        <f>BV176*'YTD PROGRAM SUMMARY'!BV48</f>
        <v>0</v>
      </c>
      <c r="BW190" s="238">
        <f>BW176*'YTD PROGRAM SUMMARY'!BW48</f>
        <v>0</v>
      </c>
      <c r="BX190" s="238">
        <f>BX176*'YTD PROGRAM SUMMARY'!BX48</f>
        <v>0</v>
      </c>
      <c r="BY190" s="238">
        <f>BY176*'YTD PROGRAM SUMMARY'!BY48</f>
        <v>0</v>
      </c>
      <c r="BZ190" s="238">
        <f>BZ176*'YTD PROGRAM SUMMARY'!BZ48</f>
        <v>0</v>
      </c>
      <c r="CA190" s="238">
        <f>CA176*'YTD PROGRAM SUMMARY'!CA48</f>
        <v>0</v>
      </c>
      <c r="CB190" s="238">
        <f>CB176*'YTD PROGRAM SUMMARY'!CB48</f>
        <v>0</v>
      </c>
      <c r="CC190" s="238">
        <f>CC176*'YTD PROGRAM SUMMARY'!CC48</f>
        <v>0</v>
      </c>
      <c r="CD190" s="238">
        <f>CD176*'YTD PROGRAM SUMMARY'!CD48</f>
        <v>0</v>
      </c>
      <c r="CE190" s="238">
        <f>CE176*'YTD PROGRAM SUMMARY'!CE48</f>
        <v>0</v>
      </c>
      <c r="CF190" s="238">
        <f>CF176*'YTD PROGRAM SUMMARY'!CF48</f>
        <v>0</v>
      </c>
      <c r="CG190" s="238">
        <f>CG176*'YTD PROGRAM SUMMARY'!CG48</f>
        <v>0</v>
      </c>
      <c r="CH190" s="239">
        <f>CH176*'YTD PROGRAM SUMMARY'!CH48</f>
        <v>0</v>
      </c>
    </row>
    <row r="191" spans="1:86" hidden="1" x14ac:dyDescent="0.25">
      <c r="A191" s="110"/>
      <c r="B191" s="281" t="s">
        <v>137</v>
      </c>
      <c r="C191" s="116">
        <f>IFERROR(C189/C73,0)</f>
        <v>0</v>
      </c>
      <c r="D191" s="116">
        <f t="shared" ref="D191:N191" si="189">IFERROR(D189/D73,0)</f>
        <v>0</v>
      </c>
      <c r="E191" s="116">
        <f t="shared" si="189"/>
        <v>0</v>
      </c>
      <c r="F191" s="116">
        <f t="shared" si="189"/>
        <v>0</v>
      </c>
      <c r="G191" s="116">
        <f t="shared" si="189"/>
        <v>0</v>
      </c>
      <c r="H191" s="116">
        <f t="shared" si="189"/>
        <v>0</v>
      </c>
      <c r="I191" s="116">
        <f t="shared" si="189"/>
        <v>0</v>
      </c>
      <c r="J191" s="116">
        <f t="shared" si="189"/>
        <v>0</v>
      </c>
      <c r="K191" s="116">
        <f t="shared" si="189"/>
        <v>0</v>
      </c>
      <c r="L191" s="116">
        <f t="shared" si="189"/>
        <v>0</v>
      </c>
      <c r="M191" s="116">
        <f t="shared" si="189"/>
        <v>0</v>
      </c>
      <c r="N191" s="116">
        <f t="shared" si="189"/>
        <v>0</v>
      </c>
      <c r="O191" s="240">
        <f>IFERROR(O189/O73,0)</f>
        <v>0</v>
      </c>
      <c r="P191" s="240">
        <f t="shared" ref="P191:Y191" si="190">IFERROR(P189/P73,0)</f>
        <v>0</v>
      </c>
      <c r="Q191" s="240">
        <f t="shared" si="190"/>
        <v>0</v>
      </c>
      <c r="R191" s="240">
        <f t="shared" si="190"/>
        <v>0</v>
      </c>
      <c r="S191" s="240">
        <f t="shared" si="190"/>
        <v>0</v>
      </c>
      <c r="T191" s="240">
        <f t="shared" si="190"/>
        <v>0</v>
      </c>
      <c r="U191" s="240">
        <f t="shared" si="190"/>
        <v>0</v>
      </c>
      <c r="V191" s="240">
        <f t="shared" si="190"/>
        <v>0</v>
      </c>
      <c r="W191" s="240">
        <f t="shared" si="190"/>
        <v>0</v>
      </c>
      <c r="X191" s="240">
        <f t="shared" si="190"/>
        <v>0</v>
      </c>
      <c r="Y191" s="240">
        <f t="shared" si="190"/>
        <v>0</v>
      </c>
      <c r="Z191" s="240">
        <f>IFERROR(Z189/Z80,0)</f>
        <v>0</v>
      </c>
      <c r="AA191" s="240">
        <f>IFERROR(AA189/AA73,0)</f>
        <v>0</v>
      </c>
      <c r="AB191" s="240">
        <f t="shared" ref="AB191:AK191" si="191">IFERROR(AB189/AB73,0)</f>
        <v>0</v>
      </c>
      <c r="AC191" s="240">
        <f t="shared" si="191"/>
        <v>0</v>
      </c>
      <c r="AD191" s="240">
        <f t="shared" si="191"/>
        <v>0</v>
      </c>
      <c r="AE191" s="240">
        <f t="shared" si="191"/>
        <v>0</v>
      </c>
      <c r="AF191" s="240">
        <f t="shared" si="191"/>
        <v>0</v>
      </c>
      <c r="AG191" s="240">
        <f t="shared" si="191"/>
        <v>0</v>
      </c>
      <c r="AH191" s="240">
        <f t="shared" si="191"/>
        <v>0</v>
      </c>
      <c r="AI191" s="240">
        <f t="shared" si="191"/>
        <v>0</v>
      </c>
      <c r="AJ191" s="240">
        <f t="shared" si="191"/>
        <v>0</v>
      </c>
      <c r="AK191" s="240">
        <f t="shared" si="191"/>
        <v>0</v>
      </c>
      <c r="AL191" s="240">
        <f>IFERROR(AL189/AL80,0)</f>
        <v>0</v>
      </c>
      <c r="AM191" s="240">
        <f>IFERROR(AM189/AM73,0)</f>
        <v>0</v>
      </c>
      <c r="AN191" s="240">
        <f t="shared" ref="AN191:AW191" si="192">IFERROR(AN189/AN73,0)</f>
        <v>0</v>
      </c>
      <c r="AO191" s="240">
        <f t="shared" si="192"/>
        <v>0</v>
      </c>
      <c r="AP191" s="240">
        <f t="shared" si="192"/>
        <v>0</v>
      </c>
      <c r="AQ191" s="240">
        <f t="shared" si="192"/>
        <v>0</v>
      </c>
      <c r="AR191" s="240">
        <f t="shared" si="192"/>
        <v>0</v>
      </c>
      <c r="AS191" s="240">
        <f t="shared" si="192"/>
        <v>0</v>
      </c>
      <c r="AT191" s="240">
        <f t="shared" si="192"/>
        <v>0</v>
      </c>
      <c r="AU191" s="240">
        <f t="shared" si="192"/>
        <v>0</v>
      </c>
      <c r="AV191" s="240">
        <f t="shared" si="192"/>
        <v>0</v>
      </c>
      <c r="AW191" s="240">
        <f t="shared" si="192"/>
        <v>0</v>
      </c>
      <c r="AX191" s="240">
        <f>IFERROR(AX189/AX80,0)</f>
        <v>0</v>
      </c>
      <c r="AY191" s="240">
        <f>IFERROR(AY189/AY73,0)</f>
        <v>0</v>
      </c>
      <c r="AZ191" s="240">
        <f t="shared" ref="AZ191:BI191" si="193">IFERROR(AZ189/AZ73,0)</f>
        <v>0</v>
      </c>
      <c r="BA191" s="240">
        <f t="shared" si="193"/>
        <v>0</v>
      </c>
      <c r="BB191" s="240">
        <f t="shared" si="193"/>
        <v>0</v>
      </c>
      <c r="BC191" s="240">
        <f t="shared" si="193"/>
        <v>0</v>
      </c>
      <c r="BD191" s="240">
        <f t="shared" si="193"/>
        <v>0</v>
      </c>
      <c r="BE191" s="240">
        <f t="shared" si="193"/>
        <v>0</v>
      </c>
      <c r="BF191" s="240">
        <f t="shared" si="193"/>
        <v>0</v>
      </c>
      <c r="BG191" s="240">
        <f t="shared" si="193"/>
        <v>0</v>
      </c>
      <c r="BH191" s="240">
        <f t="shared" si="193"/>
        <v>0</v>
      </c>
      <c r="BI191" s="240">
        <f t="shared" si="193"/>
        <v>0</v>
      </c>
      <c r="BJ191" s="240">
        <f>IFERROR(BJ189/BJ80,0)</f>
        <v>0</v>
      </c>
      <c r="BK191" s="240">
        <f>IFERROR(BK189/BK73,0)</f>
        <v>0</v>
      </c>
      <c r="BL191" s="240">
        <f t="shared" ref="BL191:BU191" si="194">IFERROR(BL189/BL73,0)</f>
        <v>0</v>
      </c>
      <c r="BM191" s="240">
        <f t="shared" si="194"/>
        <v>0</v>
      </c>
      <c r="BN191" s="240">
        <f t="shared" si="194"/>
        <v>0</v>
      </c>
      <c r="BO191" s="240">
        <f t="shared" si="194"/>
        <v>0</v>
      </c>
      <c r="BP191" s="240">
        <f t="shared" si="194"/>
        <v>0</v>
      </c>
      <c r="BQ191" s="240">
        <f t="shared" si="194"/>
        <v>0</v>
      </c>
      <c r="BR191" s="240">
        <f t="shared" si="194"/>
        <v>0</v>
      </c>
      <c r="BS191" s="240">
        <f t="shared" si="194"/>
        <v>0</v>
      </c>
      <c r="BT191" s="240">
        <f t="shared" si="194"/>
        <v>0</v>
      </c>
      <c r="BU191" s="240">
        <f t="shared" si="194"/>
        <v>0</v>
      </c>
      <c r="BV191" s="240">
        <f>IFERROR(BV189/BV80,0)</f>
        <v>0</v>
      </c>
      <c r="BW191" s="240">
        <f>IFERROR(BW189/BW73,0)</f>
        <v>0</v>
      </c>
      <c r="BX191" s="240">
        <f t="shared" ref="BX191:CG191" si="195">IFERROR(BX189/BX73,0)</f>
        <v>0</v>
      </c>
      <c r="BY191" s="240">
        <f t="shared" si="195"/>
        <v>0</v>
      </c>
      <c r="BZ191" s="240">
        <f t="shared" si="195"/>
        <v>0</v>
      </c>
      <c r="CA191" s="240">
        <f t="shared" si="195"/>
        <v>0</v>
      </c>
      <c r="CB191" s="240">
        <f t="shared" si="195"/>
        <v>0</v>
      </c>
      <c r="CC191" s="240">
        <f t="shared" si="195"/>
        <v>0</v>
      </c>
      <c r="CD191" s="240">
        <f t="shared" si="195"/>
        <v>0</v>
      </c>
      <c r="CE191" s="240">
        <f t="shared" si="195"/>
        <v>0</v>
      </c>
      <c r="CF191" s="240">
        <f t="shared" si="195"/>
        <v>0</v>
      </c>
      <c r="CG191" s="240">
        <f t="shared" si="195"/>
        <v>0</v>
      </c>
      <c r="CH191" s="248">
        <f>IFERROR(CH189/CH80,0)</f>
        <v>0</v>
      </c>
    </row>
    <row r="192" spans="1:86" ht="15.75" hidden="1" thickBot="1" x14ac:dyDescent="0.3">
      <c r="A192" s="110"/>
      <c r="B192" s="91" t="s">
        <v>138</v>
      </c>
      <c r="C192" s="117">
        <f t="shared" ref="C192" si="196">IFERROR(C190/C73,0)</f>
        <v>0</v>
      </c>
      <c r="D192" s="117">
        <f t="shared" ref="D192:N192" si="197">IFERROR(D190/D73,0)</f>
        <v>0</v>
      </c>
      <c r="E192" s="117">
        <f t="shared" si="197"/>
        <v>0</v>
      </c>
      <c r="F192" s="117">
        <f t="shared" si="197"/>
        <v>0</v>
      </c>
      <c r="G192" s="117">
        <f t="shared" si="197"/>
        <v>0</v>
      </c>
      <c r="H192" s="117">
        <f t="shared" si="197"/>
        <v>0</v>
      </c>
      <c r="I192" s="117">
        <f t="shared" si="197"/>
        <v>0</v>
      </c>
      <c r="J192" s="117">
        <f t="shared" si="197"/>
        <v>0</v>
      </c>
      <c r="K192" s="117">
        <f t="shared" si="197"/>
        <v>0</v>
      </c>
      <c r="L192" s="117">
        <f t="shared" si="197"/>
        <v>0</v>
      </c>
      <c r="M192" s="117">
        <f t="shared" si="197"/>
        <v>0</v>
      </c>
      <c r="N192" s="117">
        <f t="shared" si="197"/>
        <v>0</v>
      </c>
      <c r="O192" s="241">
        <f>IFERROR(O190/O73,0)</f>
        <v>0</v>
      </c>
      <c r="P192" s="241">
        <f t="shared" ref="P192:Y192" si="198">IFERROR(P190/P73,0)</f>
        <v>0</v>
      </c>
      <c r="Q192" s="241">
        <f t="shared" si="198"/>
        <v>0</v>
      </c>
      <c r="R192" s="241">
        <f t="shared" si="198"/>
        <v>0</v>
      </c>
      <c r="S192" s="241">
        <f t="shared" si="198"/>
        <v>0</v>
      </c>
      <c r="T192" s="241">
        <f t="shared" si="198"/>
        <v>0</v>
      </c>
      <c r="U192" s="241">
        <f t="shared" si="198"/>
        <v>0</v>
      </c>
      <c r="V192" s="241">
        <f t="shared" si="198"/>
        <v>0</v>
      </c>
      <c r="W192" s="241">
        <f t="shared" si="198"/>
        <v>0</v>
      </c>
      <c r="X192" s="241">
        <f t="shared" si="198"/>
        <v>0</v>
      </c>
      <c r="Y192" s="241">
        <f t="shared" si="198"/>
        <v>0</v>
      </c>
      <c r="Z192" s="241">
        <f>IFERROR(Z190/Z81,0)</f>
        <v>0</v>
      </c>
      <c r="AA192" s="241">
        <f>IFERROR(AA190/AA73,0)</f>
        <v>0</v>
      </c>
      <c r="AB192" s="241">
        <f t="shared" ref="AB192:AK192" si="199">IFERROR(AB190/AB73,0)</f>
        <v>0</v>
      </c>
      <c r="AC192" s="241">
        <f t="shared" si="199"/>
        <v>0</v>
      </c>
      <c r="AD192" s="241">
        <f t="shared" si="199"/>
        <v>0</v>
      </c>
      <c r="AE192" s="241">
        <f t="shared" si="199"/>
        <v>0</v>
      </c>
      <c r="AF192" s="241">
        <f t="shared" si="199"/>
        <v>0</v>
      </c>
      <c r="AG192" s="241">
        <f t="shared" si="199"/>
        <v>0</v>
      </c>
      <c r="AH192" s="241">
        <f t="shared" si="199"/>
        <v>0</v>
      </c>
      <c r="AI192" s="241">
        <f t="shared" si="199"/>
        <v>0</v>
      </c>
      <c r="AJ192" s="241">
        <f t="shared" si="199"/>
        <v>0</v>
      </c>
      <c r="AK192" s="241">
        <f t="shared" si="199"/>
        <v>0</v>
      </c>
      <c r="AL192" s="241">
        <f>IFERROR(AL190/AL81,0)</f>
        <v>0</v>
      </c>
      <c r="AM192" s="241">
        <f>IFERROR(AM190/AM73,0)</f>
        <v>0</v>
      </c>
      <c r="AN192" s="241">
        <f t="shared" ref="AN192:AW192" si="200">IFERROR(AN190/AN73,0)</f>
        <v>0</v>
      </c>
      <c r="AO192" s="241">
        <f t="shared" si="200"/>
        <v>0</v>
      </c>
      <c r="AP192" s="241">
        <f t="shared" si="200"/>
        <v>0</v>
      </c>
      <c r="AQ192" s="241">
        <f t="shared" si="200"/>
        <v>0</v>
      </c>
      <c r="AR192" s="241">
        <f t="shared" si="200"/>
        <v>0</v>
      </c>
      <c r="AS192" s="241">
        <f t="shared" si="200"/>
        <v>0</v>
      </c>
      <c r="AT192" s="241">
        <f t="shared" si="200"/>
        <v>0</v>
      </c>
      <c r="AU192" s="241">
        <f t="shared" si="200"/>
        <v>0</v>
      </c>
      <c r="AV192" s="241">
        <f t="shared" si="200"/>
        <v>0</v>
      </c>
      <c r="AW192" s="241">
        <f t="shared" si="200"/>
        <v>0</v>
      </c>
      <c r="AX192" s="241">
        <f>IFERROR(AX190/AX81,0)</f>
        <v>0</v>
      </c>
      <c r="AY192" s="241">
        <f>IFERROR(AY190/AY73,0)</f>
        <v>0</v>
      </c>
      <c r="AZ192" s="241">
        <f t="shared" ref="AZ192:BI192" si="201">IFERROR(AZ190/AZ73,0)</f>
        <v>0</v>
      </c>
      <c r="BA192" s="241">
        <f t="shared" si="201"/>
        <v>0</v>
      </c>
      <c r="BB192" s="241">
        <f t="shared" si="201"/>
        <v>0</v>
      </c>
      <c r="BC192" s="241">
        <f t="shared" si="201"/>
        <v>0</v>
      </c>
      <c r="BD192" s="241">
        <f t="shared" si="201"/>
        <v>0</v>
      </c>
      <c r="BE192" s="241">
        <f t="shared" si="201"/>
        <v>0</v>
      </c>
      <c r="BF192" s="241">
        <f t="shared" si="201"/>
        <v>0</v>
      </c>
      <c r="BG192" s="241">
        <f t="shared" si="201"/>
        <v>0</v>
      </c>
      <c r="BH192" s="241">
        <f t="shared" si="201"/>
        <v>0</v>
      </c>
      <c r="BI192" s="241">
        <f t="shared" si="201"/>
        <v>0</v>
      </c>
      <c r="BJ192" s="241">
        <f>IFERROR(BJ190/BJ81,0)</f>
        <v>0</v>
      </c>
      <c r="BK192" s="241">
        <f>IFERROR(BK190/BK73,0)</f>
        <v>0</v>
      </c>
      <c r="BL192" s="241">
        <f t="shared" ref="BL192:BU192" si="202">IFERROR(BL190/BL73,0)</f>
        <v>0</v>
      </c>
      <c r="BM192" s="241">
        <f t="shared" si="202"/>
        <v>0</v>
      </c>
      <c r="BN192" s="241">
        <f t="shared" si="202"/>
        <v>0</v>
      </c>
      <c r="BO192" s="241">
        <f t="shared" si="202"/>
        <v>0</v>
      </c>
      <c r="BP192" s="241">
        <f t="shared" si="202"/>
        <v>0</v>
      </c>
      <c r="BQ192" s="241">
        <f t="shared" si="202"/>
        <v>0</v>
      </c>
      <c r="BR192" s="241">
        <f t="shared" si="202"/>
        <v>0</v>
      </c>
      <c r="BS192" s="241">
        <f t="shared" si="202"/>
        <v>0</v>
      </c>
      <c r="BT192" s="241">
        <f t="shared" si="202"/>
        <v>0</v>
      </c>
      <c r="BU192" s="241">
        <f t="shared" si="202"/>
        <v>0</v>
      </c>
      <c r="BV192" s="241">
        <f>IFERROR(BV190/BV81,0)</f>
        <v>0</v>
      </c>
      <c r="BW192" s="241">
        <f>IFERROR(BW190/BW73,0)</f>
        <v>0</v>
      </c>
      <c r="BX192" s="241">
        <f t="shared" ref="BX192:CG192" si="203">IFERROR(BX190/BX73,0)</f>
        <v>0</v>
      </c>
      <c r="BY192" s="241">
        <f t="shared" si="203"/>
        <v>0</v>
      </c>
      <c r="BZ192" s="241">
        <f t="shared" si="203"/>
        <v>0</v>
      </c>
      <c r="CA192" s="241">
        <f t="shared" si="203"/>
        <v>0</v>
      </c>
      <c r="CB192" s="241">
        <f t="shared" si="203"/>
        <v>0</v>
      </c>
      <c r="CC192" s="241">
        <f t="shared" si="203"/>
        <v>0</v>
      </c>
      <c r="CD192" s="241">
        <f t="shared" si="203"/>
        <v>0</v>
      </c>
      <c r="CE192" s="241">
        <f t="shared" si="203"/>
        <v>0</v>
      </c>
      <c r="CF192" s="241">
        <f t="shared" si="203"/>
        <v>0</v>
      </c>
      <c r="CG192" s="241">
        <f t="shared" si="203"/>
        <v>0</v>
      </c>
      <c r="CH192" s="242">
        <f>IFERROR(CH190/CH81,0)</f>
        <v>0</v>
      </c>
    </row>
    <row r="193" spans="1:86" s="1" customFormat="1" ht="15.75" hidden="1" thickBot="1" x14ac:dyDescent="0.3">
      <c r="A193" s="118"/>
      <c r="B193" s="288" t="s">
        <v>139</v>
      </c>
      <c r="C193" s="119">
        <f>C191+C192</f>
        <v>0</v>
      </c>
      <c r="D193" s="119">
        <f t="shared" ref="D193:N193" si="204">D191+D192</f>
        <v>0</v>
      </c>
      <c r="E193" s="120">
        <f t="shared" si="204"/>
        <v>0</v>
      </c>
      <c r="F193" s="120">
        <f t="shared" si="204"/>
        <v>0</v>
      </c>
      <c r="G193" s="120">
        <f t="shared" si="204"/>
        <v>0</v>
      </c>
      <c r="H193" s="120">
        <f t="shared" si="204"/>
        <v>0</v>
      </c>
      <c r="I193" s="120">
        <f t="shared" si="204"/>
        <v>0</v>
      </c>
      <c r="J193" s="120">
        <f t="shared" si="204"/>
        <v>0</v>
      </c>
      <c r="K193" s="120">
        <f t="shared" si="204"/>
        <v>0</v>
      </c>
      <c r="L193" s="120">
        <f t="shared" si="204"/>
        <v>0</v>
      </c>
      <c r="M193" s="121">
        <f t="shared" si="204"/>
        <v>0</v>
      </c>
      <c r="N193" s="121">
        <f t="shared" si="204"/>
        <v>0</v>
      </c>
      <c r="O193" s="243">
        <f>O191+O192</f>
        <v>0</v>
      </c>
      <c r="P193" s="243">
        <f t="shared" ref="P193:X193" si="205">P191+P192</f>
        <v>0</v>
      </c>
      <c r="Q193" s="244">
        <f t="shared" si="205"/>
        <v>0</v>
      </c>
      <c r="R193" s="244">
        <f t="shared" si="205"/>
        <v>0</v>
      </c>
      <c r="S193" s="244">
        <f t="shared" si="205"/>
        <v>0</v>
      </c>
      <c r="T193" s="244">
        <f t="shared" si="205"/>
        <v>0</v>
      </c>
      <c r="U193" s="244">
        <f t="shared" si="205"/>
        <v>0</v>
      </c>
      <c r="V193" s="244">
        <f t="shared" si="205"/>
        <v>0</v>
      </c>
      <c r="W193" s="244">
        <f t="shared" si="205"/>
        <v>0</v>
      </c>
      <c r="X193" s="244">
        <f t="shared" si="205"/>
        <v>0</v>
      </c>
      <c r="Y193" s="245">
        <f>Y191+Y192</f>
        <v>0</v>
      </c>
      <c r="Z193" s="245">
        <f>Z191+Z192</f>
        <v>0</v>
      </c>
      <c r="AA193" s="243">
        <f>AA191+AA192</f>
        <v>0</v>
      </c>
      <c r="AB193" s="243">
        <f t="shared" ref="AB193:AJ193" si="206">AB191+AB192</f>
        <v>0</v>
      </c>
      <c r="AC193" s="244">
        <f t="shared" si="206"/>
        <v>0</v>
      </c>
      <c r="AD193" s="244">
        <f t="shared" si="206"/>
        <v>0</v>
      </c>
      <c r="AE193" s="244">
        <f t="shared" si="206"/>
        <v>0</v>
      </c>
      <c r="AF193" s="244">
        <f t="shared" si="206"/>
        <v>0</v>
      </c>
      <c r="AG193" s="244">
        <f t="shared" si="206"/>
        <v>0</v>
      </c>
      <c r="AH193" s="244">
        <f t="shared" si="206"/>
        <v>0</v>
      </c>
      <c r="AI193" s="244">
        <f t="shared" si="206"/>
        <v>0</v>
      </c>
      <c r="AJ193" s="244">
        <f t="shared" si="206"/>
        <v>0</v>
      </c>
      <c r="AK193" s="245">
        <f>AK191+AK192</f>
        <v>0</v>
      </c>
      <c r="AL193" s="245">
        <f>AL191+AL192</f>
        <v>0</v>
      </c>
      <c r="AM193" s="243">
        <f>AM191+AM192</f>
        <v>0</v>
      </c>
      <c r="AN193" s="243">
        <f t="shared" ref="AN193:AV193" si="207">AN191+AN192</f>
        <v>0</v>
      </c>
      <c r="AO193" s="244">
        <f t="shared" si="207"/>
        <v>0</v>
      </c>
      <c r="AP193" s="244">
        <f t="shared" si="207"/>
        <v>0</v>
      </c>
      <c r="AQ193" s="244">
        <f t="shared" si="207"/>
        <v>0</v>
      </c>
      <c r="AR193" s="244">
        <f t="shared" si="207"/>
        <v>0</v>
      </c>
      <c r="AS193" s="244">
        <f t="shared" si="207"/>
        <v>0</v>
      </c>
      <c r="AT193" s="244">
        <f t="shared" si="207"/>
        <v>0</v>
      </c>
      <c r="AU193" s="244">
        <f t="shared" si="207"/>
        <v>0</v>
      </c>
      <c r="AV193" s="244">
        <f t="shared" si="207"/>
        <v>0</v>
      </c>
      <c r="AW193" s="245">
        <f>AW191+AW192</f>
        <v>0</v>
      </c>
      <c r="AX193" s="245">
        <f>AX191+AX192</f>
        <v>0</v>
      </c>
      <c r="AY193" s="243">
        <f>AY191+AY192</f>
        <v>0</v>
      </c>
      <c r="AZ193" s="243">
        <f t="shared" ref="AZ193:BH193" si="208">AZ191+AZ192</f>
        <v>0</v>
      </c>
      <c r="BA193" s="244">
        <f t="shared" si="208"/>
        <v>0</v>
      </c>
      <c r="BB193" s="244">
        <f t="shared" si="208"/>
        <v>0</v>
      </c>
      <c r="BC193" s="244">
        <f t="shared" si="208"/>
        <v>0</v>
      </c>
      <c r="BD193" s="244">
        <f t="shared" si="208"/>
        <v>0</v>
      </c>
      <c r="BE193" s="244">
        <f t="shared" si="208"/>
        <v>0</v>
      </c>
      <c r="BF193" s="244">
        <f t="shared" si="208"/>
        <v>0</v>
      </c>
      <c r="BG193" s="244">
        <f t="shared" si="208"/>
        <v>0</v>
      </c>
      <c r="BH193" s="244">
        <f t="shared" si="208"/>
        <v>0</v>
      </c>
      <c r="BI193" s="245">
        <f>BI191+BI192</f>
        <v>0</v>
      </c>
      <c r="BJ193" s="245">
        <f>BJ191+BJ192</f>
        <v>0</v>
      </c>
      <c r="BK193" s="243">
        <f>BK191+BK192</f>
        <v>0</v>
      </c>
      <c r="BL193" s="243">
        <f t="shared" ref="BL193:BT193" si="209">BL191+BL192</f>
        <v>0</v>
      </c>
      <c r="BM193" s="244">
        <f t="shared" si="209"/>
        <v>0</v>
      </c>
      <c r="BN193" s="244">
        <f t="shared" si="209"/>
        <v>0</v>
      </c>
      <c r="BO193" s="244">
        <f t="shared" si="209"/>
        <v>0</v>
      </c>
      <c r="BP193" s="244">
        <f t="shared" si="209"/>
        <v>0</v>
      </c>
      <c r="BQ193" s="244">
        <f t="shared" si="209"/>
        <v>0</v>
      </c>
      <c r="BR193" s="244">
        <f t="shared" si="209"/>
        <v>0</v>
      </c>
      <c r="BS193" s="244">
        <f t="shared" si="209"/>
        <v>0</v>
      </c>
      <c r="BT193" s="244">
        <f t="shared" si="209"/>
        <v>0</v>
      </c>
      <c r="BU193" s="245">
        <f>BU191+BU192</f>
        <v>0</v>
      </c>
      <c r="BV193" s="245">
        <f>BV191+BV192</f>
        <v>0</v>
      </c>
      <c r="BW193" s="243">
        <f>BW191+BW192</f>
        <v>0</v>
      </c>
      <c r="BX193" s="243">
        <f t="shared" ref="BX193:CF193" si="210">BX191+BX192</f>
        <v>0</v>
      </c>
      <c r="BY193" s="244">
        <f t="shared" si="210"/>
        <v>0</v>
      </c>
      <c r="BZ193" s="244">
        <f t="shared" si="210"/>
        <v>0</v>
      </c>
      <c r="CA193" s="244">
        <f t="shared" si="210"/>
        <v>0</v>
      </c>
      <c r="CB193" s="244">
        <f t="shared" si="210"/>
        <v>0</v>
      </c>
      <c r="CC193" s="244">
        <f t="shared" si="210"/>
        <v>0</v>
      </c>
      <c r="CD193" s="244">
        <f t="shared" si="210"/>
        <v>0</v>
      </c>
      <c r="CE193" s="244">
        <f t="shared" si="210"/>
        <v>0</v>
      </c>
      <c r="CF193" s="244">
        <f t="shared" si="210"/>
        <v>0</v>
      </c>
      <c r="CG193" s="245">
        <f>CG191+CG192</f>
        <v>0</v>
      </c>
      <c r="CH193" s="249">
        <f>CH191+CH192</f>
        <v>0</v>
      </c>
    </row>
    <row r="194" spans="1:86" hidden="1" x14ac:dyDescent="0.25">
      <c r="A194" s="110"/>
      <c r="B194" s="110" t="s">
        <v>140</v>
      </c>
      <c r="C194" s="123">
        <f>C186+C193</f>
        <v>0</v>
      </c>
      <c r="D194" s="123">
        <f t="shared" ref="D194:N194" si="211">D186+D193</f>
        <v>1.0000000000000002</v>
      </c>
      <c r="E194" s="123">
        <f t="shared" si="211"/>
        <v>1</v>
      </c>
      <c r="F194" s="123">
        <f t="shared" si="211"/>
        <v>0</v>
      </c>
      <c r="G194" s="123">
        <f t="shared" si="211"/>
        <v>0.99999999999999978</v>
      </c>
      <c r="H194" s="123">
        <f t="shared" si="211"/>
        <v>0</v>
      </c>
      <c r="I194" s="123">
        <f t="shared" si="211"/>
        <v>1</v>
      </c>
      <c r="J194" s="123">
        <f t="shared" si="211"/>
        <v>1</v>
      </c>
      <c r="K194" s="123">
        <f t="shared" si="211"/>
        <v>0</v>
      </c>
      <c r="L194" s="123">
        <f t="shared" si="211"/>
        <v>1</v>
      </c>
      <c r="M194" s="123">
        <f t="shared" si="211"/>
        <v>1</v>
      </c>
      <c r="N194" s="123">
        <f t="shared" si="211"/>
        <v>0.99999999999999989</v>
      </c>
      <c r="O194" s="250">
        <f>O186+O193</f>
        <v>0</v>
      </c>
      <c r="P194" s="250">
        <f t="shared" ref="P194:Z194" si="212">P186+P193</f>
        <v>0</v>
      </c>
      <c r="Q194" s="250">
        <f t="shared" si="212"/>
        <v>0</v>
      </c>
      <c r="R194" s="250">
        <f t="shared" si="212"/>
        <v>0</v>
      </c>
      <c r="S194" s="250">
        <f t="shared" si="212"/>
        <v>0</v>
      </c>
      <c r="T194" s="250">
        <f t="shared" si="212"/>
        <v>0</v>
      </c>
      <c r="U194" s="250">
        <f t="shared" si="212"/>
        <v>0</v>
      </c>
      <c r="V194" s="250">
        <f t="shared" si="212"/>
        <v>0</v>
      </c>
      <c r="W194" s="250">
        <f t="shared" si="212"/>
        <v>0</v>
      </c>
      <c r="X194" s="250">
        <f t="shared" si="212"/>
        <v>0</v>
      </c>
      <c r="Y194" s="250">
        <f t="shared" si="212"/>
        <v>0</v>
      </c>
      <c r="Z194" s="250">
        <f t="shared" si="212"/>
        <v>0</v>
      </c>
      <c r="AA194" s="250">
        <f>AA186+AA193</f>
        <v>0</v>
      </c>
      <c r="AB194" s="250">
        <f t="shared" ref="AB194:AL194" si="213">AB186+AB193</f>
        <v>0</v>
      </c>
      <c r="AC194" s="250">
        <f t="shared" si="213"/>
        <v>0</v>
      </c>
      <c r="AD194" s="250">
        <f t="shared" si="213"/>
        <v>0</v>
      </c>
      <c r="AE194" s="250">
        <f t="shared" si="213"/>
        <v>0</v>
      </c>
      <c r="AF194" s="250">
        <f t="shared" si="213"/>
        <v>0</v>
      </c>
      <c r="AG194" s="250">
        <f t="shared" si="213"/>
        <v>0</v>
      </c>
      <c r="AH194" s="250">
        <f t="shared" si="213"/>
        <v>0</v>
      </c>
      <c r="AI194" s="250">
        <f t="shared" si="213"/>
        <v>0</v>
      </c>
      <c r="AJ194" s="250">
        <f t="shared" si="213"/>
        <v>0</v>
      </c>
      <c r="AK194" s="250">
        <f t="shared" si="213"/>
        <v>0</v>
      </c>
      <c r="AL194" s="250">
        <f t="shared" si="213"/>
        <v>0</v>
      </c>
      <c r="AM194" s="250">
        <f>AM186+AM193</f>
        <v>0</v>
      </c>
      <c r="AN194" s="250">
        <f t="shared" ref="AN194:AX194" si="214">AN186+AN193</f>
        <v>0</v>
      </c>
      <c r="AO194" s="250">
        <f t="shared" si="214"/>
        <v>0</v>
      </c>
      <c r="AP194" s="250">
        <f t="shared" si="214"/>
        <v>0</v>
      </c>
      <c r="AQ194" s="250">
        <f t="shared" si="214"/>
        <v>0</v>
      </c>
      <c r="AR194" s="250">
        <f t="shared" si="214"/>
        <v>0</v>
      </c>
      <c r="AS194" s="250">
        <f t="shared" si="214"/>
        <v>0</v>
      </c>
      <c r="AT194" s="250">
        <f t="shared" si="214"/>
        <v>0</v>
      </c>
      <c r="AU194" s="250">
        <f t="shared" si="214"/>
        <v>0</v>
      </c>
      <c r="AV194" s="250">
        <f t="shared" si="214"/>
        <v>0</v>
      </c>
      <c r="AW194" s="250">
        <f t="shared" si="214"/>
        <v>0</v>
      </c>
      <c r="AX194" s="250">
        <f t="shared" si="214"/>
        <v>0</v>
      </c>
      <c r="AY194" s="250">
        <f>AY186+AY193</f>
        <v>0</v>
      </c>
      <c r="AZ194" s="250">
        <f t="shared" ref="AZ194:BJ194" si="215">AZ186+AZ193</f>
        <v>0</v>
      </c>
      <c r="BA194" s="250">
        <f t="shared" si="215"/>
        <v>0</v>
      </c>
      <c r="BB194" s="250">
        <f t="shared" si="215"/>
        <v>0</v>
      </c>
      <c r="BC194" s="250">
        <f t="shared" si="215"/>
        <v>0</v>
      </c>
      <c r="BD194" s="250">
        <f t="shared" si="215"/>
        <v>0</v>
      </c>
      <c r="BE194" s="250">
        <f t="shared" si="215"/>
        <v>0</v>
      </c>
      <c r="BF194" s="250">
        <f t="shared" si="215"/>
        <v>0</v>
      </c>
      <c r="BG194" s="250">
        <f t="shared" si="215"/>
        <v>0</v>
      </c>
      <c r="BH194" s="250">
        <f t="shared" si="215"/>
        <v>0</v>
      </c>
      <c r="BI194" s="250">
        <f t="shared" si="215"/>
        <v>0</v>
      </c>
      <c r="BJ194" s="250">
        <f t="shared" si="215"/>
        <v>0</v>
      </c>
      <c r="BK194" s="250">
        <f>BK186+BK193</f>
        <v>0</v>
      </c>
      <c r="BL194" s="250">
        <f t="shared" ref="BL194:BV194" si="216">BL186+BL193</f>
        <v>0</v>
      </c>
      <c r="BM194" s="250">
        <f t="shared" si="216"/>
        <v>0</v>
      </c>
      <c r="BN194" s="250">
        <f t="shared" si="216"/>
        <v>0</v>
      </c>
      <c r="BO194" s="250">
        <f t="shared" si="216"/>
        <v>0</v>
      </c>
      <c r="BP194" s="250">
        <f t="shared" si="216"/>
        <v>0</v>
      </c>
      <c r="BQ194" s="250">
        <f t="shared" si="216"/>
        <v>0</v>
      </c>
      <c r="BR194" s="250">
        <f t="shared" si="216"/>
        <v>0</v>
      </c>
      <c r="BS194" s="250">
        <f t="shared" si="216"/>
        <v>0</v>
      </c>
      <c r="BT194" s="250">
        <f t="shared" si="216"/>
        <v>0</v>
      </c>
      <c r="BU194" s="250">
        <f t="shared" si="216"/>
        <v>0</v>
      </c>
      <c r="BV194" s="250">
        <f t="shared" si="216"/>
        <v>0</v>
      </c>
      <c r="BW194" s="250">
        <f>BW186+BW193</f>
        <v>0</v>
      </c>
      <c r="BX194" s="250">
        <f t="shared" ref="BX194:CH194" si="217">BX186+BX193</f>
        <v>0</v>
      </c>
      <c r="BY194" s="250">
        <f t="shared" si="217"/>
        <v>0</v>
      </c>
      <c r="BZ194" s="250">
        <f t="shared" si="217"/>
        <v>0</v>
      </c>
      <c r="CA194" s="250">
        <f t="shared" si="217"/>
        <v>0</v>
      </c>
      <c r="CB194" s="250">
        <f t="shared" si="217"/>
        <v>0</v>
      </c>
      <c r="CC194" s="250">
        <f t="shared" si="217"/>
        <v>0</v>
      </c>
      <c r="CD194" s="250">
        <f t="shared" si="217"/>
        <v>0</v>
      </c>
      <c r="CE194" s="250">
        <f t="shared" si="217"/>
        <v>0</v>
      </c>
      <c r="CF194" s="250">
        <f t="shared" si="217"/>
        <v>0</v>
      </c>
      <c r="CG194" s="250">
        <f t="shared" si="217"/>
        <v>0</v>
      </c>
      <c r="CH194" s="250">
        <f t="shared" si="217"/>
        <v>0</v>
      </c>
    </row>
    <row r="195" spans="1:86" hidden="1" x14ac:dyDescent="0.25">
      <c r="A195" s="110"/>
      <c r="B195" s="110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</row>
    <row r="196" spans="1:86" hidden="1" x14ac:dyDescent="0.25">
      <c r="A196" s="110"/>
      <c r="B196" s="110" t="s">
        <v>141</v>
      </c>
      <c r="C196" s="124">
        <f t="shared" ref="C196" si="218">SUM(C182:C183)</f>
        <v>0</v>
      </c>
      <c r="D196" s="124">
        <f t="shared" ref="D196:BO196" si="219">SUM(D182:D183)</f>
        <v>25.642650754791386</v>
      </c>
      <c r="E196" s="125">
        <f t="shared" si="219"/>
        <v>71.086372021532426</v>
      </c>
      <c r="F196" s="125">
        <f t="shared" si="219"/>
        <v>0</v>
      </c>
      <c r="G196" s="125">
        <f t="shared" si="219"/>
        <v>140.93705063266265</v>
      </c>
      <c r="H196" s="125">
        <f t="shared" si="219"/>
        <v>0</v>
      </c>
      <c r="I196" s="125">
        <f t="shared" si="219"/>
        <v>353.61778272289007</v>
      </c>
      <c r="J196" s="125">
        <f t="shared" si="219"/>
        <v>573.94550778236908</v>
      </c>
      <c r="K196" s="125">
        <f t="shared" si="219"/>
        <v>0</v>
      </c>
      <c r="L196" s="125">
        <f t="shared" si="219"/>
        <v>651.50772940049876</v>
      </c>
      <c r="M196" s="126">
        <f t="shared" si="219"/>
        <v>438.67922778839056</v>
      </c>
      <c r="N196" s="126">
        <f t="shared" si="219"/>
        <v>993.06819686555127</v>
      </c>
      <c r="O196" s="256">
        <f t="shared" si="219"/>
        <v>0</v>
      </c>
      <c r="P196" s="256">
        <f t="shared" si="219"/>
        <v>0</v>
      </c>
      <c r="Q196" s="257">
        <f t="shared" si="219"/>
        <v>0</v>
      </c>
      <c r="R196" s="257">
        <f t="shared" si="219"/>
        <v>0</v>
      </c>
      <c r="S196" s="257">
        <f t="shared" si="219"/>
        <v>0</v>
      </c>
      <c r="T196" s="257">
        <f t="shared" si="219"/>
        <v>0</v>
      </c>
      <c r="U196" s="257">
        <f t="shared" si="219"/>
        <v>0</v>
      </c>
      <c r="V196" s="257">
        <f t="shared" si="219"/>
        <v>0</v>
      </c>
      <c r="W196" s="257">
        <f t="shared" si="219"/>
        <v>0</v>
      </c>
      <c r="X196" s="257">
        <f t="shared" si="219"/>
        <v>0</v>
      </c>
      <c r="Y196" s="258">
        <f t="shared" si="219"/>
        <v>0</v>
      </c>
      <c r="Z196" s="258">
        <f t="shared" si="219"/>
        <v>0</v>
      </c>
      <c r="AA196" s="256">
        <f t="shared" si="219"/>
        <v>0</v>
      </c>
      <c r="AB196" s="256">
        <f t="shared" si="219"/>
        <v>0</v>
      </c>
      <c r="AC196" s="257">
        <f t="shared" si="219"/>
        <v>0</v>
      </c>
      <c r="AD196" s="257">
        <f t="shared" si="219"/>
        <v>0</v>
      </c>
      <c r="AE196" s="257">
        <f t="shared" si="219"/>
        <v>0</v>
      </c>
      <c r="AF196" s="257">
        <f t="shared" si="219"/>
        <v>0</v>
      </c>
      <c r="AG196" s="257">
        <f t="shared" si="219"/>
        <v>0</v>
      </c>
      <c r="AH196" s="257">
        <f t="shared" si="219"/>
        <v>0</v>
      </c>
      <c r="AI196" s="257">
        <f t="shared" si="219"/>
        <v>0</v>
      </c>
      <c r="AJ196" s="257">
        <f t="shared" si="219"/>
        <v>0</v>
      </c>
      <c r="AK196" s="258">
        <f t="shared" si="219"/>
        <v>0</v>
      </c>
      <c r="AL196" s="258">
        <f t="shared" si="219"/>
        <v>0</v>
      </c>
      <c r="AM196" s="256">
        <f t="shared" si="219"/>
        <v>0</v>
      </c>
      <c r="AN196" s="256">
        <f t="shared" si="219"/>
        <v>0</v>
      </c>
      <c r="AO196" s="257">
        <f t="shared" si="219"/>
        <v>0</v>
      </c>
      <c r="AP196" s="257">
        <f t="shared" si="219"/>
        <v>0</v>
      </c>
      <c r="AQ196" s="257">
        <f t="shared" si="219"/>
        <v>0</v>
      </c>
      <c r="AR196" s="257">
        <f t="shared" si="219"/>
        <v>0</v>
      </c>
      <c r="AS196" s="257">
        <f t="shared" si="219"/>
        <v>0</v>
      </c>
      <c r="AT196" s="257">
        <f t="shared" si="219"/>
        <v>0</v>
      </c>
      <c r="AU196" s="257">
        <f t="shared" si="219"/>
        <v>0</v>
      </c>
      <c r="AV196" s="257">
        <f t="shared" si="219"/>
        <v>0</v>
      </c>
      <c r="AW196" s="258">
        <f t="shared" si="219"/>
        <v>0</v>
      </c>
      <c r="AX196" s="258">
        <f t="shared" si="219"/>
        <v>0</v>
      </c>
      <c r="AY196" s="256">
        <f t="shared" si="219"/>
        <v>0</v>
      </c>
      <c r="AZ196" s="256">
        <f t="shared" si="219"/>
        <v>0</v>
      </c>
      <c r="BA196" s="257">
        <f t="shared" si="219"/>
        <v>0</v>
      </c>
      <c r="BB196" s="257">
        <f t="shared" si="219"/>
        <v>0</v>
      </c>
      <c r="BC196" s="257">
        <f t="shared" si="219"/>
        <v>0</v>
      </c>
      <c r="BD196" s="257">
        <f t="shared" si="219"/>
        <v>0</v>
      </c>
      <c r="BE196" s="257">
        <f t="shared" si="219"/>
        <v>0</v>
      </c>
      <c r="BF196" s="257">
        <f t="shared" si="219"/>
        <v>0</v>
      </c>
      <c r="BG196" s="257">
        <f t="shared" si="219"/>
        <v>0</v>
      </c>
      <c r="BH196" s="257">
        <f t="shared" si="219"/>
        <v>0</v>
      </c>
      <c r="BI196" s="258">
        <f t="shared" si="219"/>
        <v>0</v>
      </c>
      <c r="BJ196" s="258">
        <f t="shared" si="219"/>
        <v>0</v>
      </c>
      <c r="BK196" s="256">
        <f t="shared" si="219"/>
        <v>0</v>
      </c>
      <c r="BL196" s="256">
        <f t="shared" si="219"/>
        <v>0</v>
      </c>
      <c r="BM196" s="257">
        <f t="shared" si="219"/>
        <v>0</v>
      </c>
      <c r="BN196" s="257">
        <f t="shared" si="219"/>
        <v>0</v>
      </c>
      <c r="BO196" s="257">
        <f t="shared" si="219"/>
        <v>0</v>
      </c>
      <c r="BP196" s="257">
        <f t="shared" ref="BP196:CH196" si="220">SUM(BP182:BP183)</f>
        <v>0</v>
      </c>
      <c r="BQ196" s="257">
        <f t="shared" si="220"/>
        <v>0</v>
      </c>
      <c r="BR196" s="257">
        <f t="shared" si="220"/>
        <v>0</v>
      </c>
      <c r="BS196" s="257">
        <f t="shared" si="220"/>
        <v>0</v>
      </c>
      <c r="BT196" s="257">
        <f t="shared" si="220"/>
        <v>0</v>
      </c>
      <c r="BU196" s="258">
        <f t="shared" si="220"/>
        <v>0</v>
      </c>
      <c r="BV196" s="258">
        <f t="shared" si="220"/>
        <v>0</v>
      </c>
      <c r="BW196" s="256">
        <f t="shared" si="220"/>
        <v>0</v>
      </c>
      <c r="BX196" s="256">
        <f t="shared" si="220"/>
        <v>0</v>
      </c>
      <c r="BY196" s="257">
        <f t="shared" si="220"/>
        <v>0</v>
      </c>
      <c r="BZ196" s="257">
        <f t="shared" si="220"/>
        <v>0</v>
      </c>
      <c r="CA196" s="257">
        <f t="shared" si="220"/>
        <v>0</v>
      </c>
      <c r="CB196" s="257">
        <f t="shared" si="220"/>
        <v>0</v>
      </c>
      <c r="CC196" s="257">
        <f t="shared" si="220"/>
        <v>0</v>
      </c>
      <c r="CD196" s="257">
        <f t="shared" si="220"/>
        <v>0</v>
      </c>
      <c r="CE196" s="257">
        <f t="shared" si="220"/>
        <v>0</v>
      </c>
      <c r="CF196" s="257">
        <f t="shared" si="220"/>
        <v>0</v>
      </c>
      <c r="CG196" s="258">
        <f t="shared" si="220"/>
        <v>0</v>
      </c>
      <c r="CH196" s="258">
        <f t="shared" si="220"/>
        <v>0</v>
      </c>
    </row>
    <row r="197" spans="1:86" hidden="1" x14ac:dyDescent="0.25">
      <c r="A197" s="110"/>
      <c r="B197" s="110" t="s">
        <v>142</v>
      </c>
      <c r="C197" s="124">
        <f t="shared" ref="C197" si="221">SUM(C189:C190)</f>
        <v>0</v>
      </c>
      <c r="D197" s="124">
        <f t="shared" ref="D197:BO197" si="222">SUM(D189:D190)</f>
        <v>0</v>
      </c>
      <c r="E197" s="125">
        <f t="shared" si="222"/>
        <v>0</v>
      </c>
      <c r="F197" s="125">
        <f t="shared" si="222"/>
        <v>0</v>
      </c>
      <c r="G197" s="125">
        <f t="shared" si="222"/>
        <v>0</v>
      </c>
      <c r="H197" s="125">
        <f t="shared" si="222"/>
        <v>0</v>
      </c>
      <c r="I197" s="125">
        <f t="shared" si="222"/>
        <v>0</v>
      </c>
      <c r="J197" s="125">
        <f t="shared" si="222"/>
        <v>0</v>
      </c>
      <c r="K197" s="125">
        <f t="shared" si="222"/>
        <v>0</v>
      </c>
      <c r="L197" s="125">
        <f t="shared" si="222"/>
        <v>0</v>
      </c>
      <c r="M197" s="126">
        <f t="shared" si="222"/>
        <v>0</v>
      </c>
      <c r="N197" s="126">
        <f t="shared" si="222"/>
        <v>0</v>
      </c>
      <c r="O197" s="256">
        <f t="shared" si="222"/>
        <v>0</v>
      </c>
      <c r="P197" s="256">
        <f t="shared" si="222"/>
        <v>0</v>
      </c>
      <c r="Q197" s="257">
        <f t="shared" si="222"/>
        <v>0</v>
      </c>
      <c r="R197" s="257">
        <f t="shared" si="222"/>
        <v>0</v>
      </c>
      <c r="S197" s="257">
        <f t="shared" si="222"/>
        <v>0</v>
      </c>
      <c r="T197" s="257">
        <f t="shared" si="222"/>
        <v>0</v>
      </c>
      <c r="U197" s="257">
        <f t="shared" si="222"/>
        <v>0</v>
      </c>
      <c r="V197" s="257">
        <f t="shared" si="222"/>
        <v>0</v>
      </c>
      <c r="W197" s="257">
        <f t="shared" si="222"/>
        <v>0</v>
      </c>
      <c r="X197" s="257">
        <f t="shared" si="222"/>
        <v>0</v>
      </c>
      <c r="Y197" s="258">
        <f t="shared" si="222"/>
        <v>0</v>
      </c>
      <c r="Z197" s="258">
        <f t="shared" si="222"/>
        <v>0</v>
      </c>
      <c r="AA197" s="256">
        <f t="shared" si="222"/>
        <v>0</v>
      </c>
      <c r="AB197" s="256">
        <f t="shared" si="222"/>
        <v>0</v>
      </c>
      <c r="AC197" s="257">
        <f t="shared" si="222"/>
        <v>0</v>
      </c>
      <c r="AD197" s="257">
        <f t="shared" si="222"/>
        <v>0</v>
      </c>
      <c r="AE197" s="257">
        <f t="shared" si="222"/>
        <v>0</v>
      </c>
      <c r="AF197" s="257">
        <f t="shared" si="222"/>
        <v>0</v>
      </c>
      <c r="AG197" s="257">
        <f t="shared" si="222"/>
        <v>0</v>
      </c>
      <c r="AH197" s="257">
        <f t="shared" si="222"/>
        <v>0</v>
      </c>
      <c r="AI197" s="257">
        <f t="shared" si="222"/>
        <v>0</v>
      </c>
      <c r="AJ197" s="257">
        <f t="shared" si="222"/>
        <v>0</v>
      </c>
      <c r="AK197" s="258">
        <f t="shared" si="222"/>
        <v>0</v>
      </c>
      <c r="AL197" s="258">
        <f t="shared" si="222"/>
        <v>0</v>
      </c>
      <c r="AM197" s="256">
        <f t="shared" si="222"/>
        <v>0</v>
      </c>
      <c r="AN197" s="256">
        <f t="shared" si="222"/>
        <v>0</v>
      </c>
      <c r="AO197" s="257">
        <f t="shared" si="222"/>
        <v>0</v>
      </c>
      <c r="AP197" s="257">
        <f t="shared" si="222"/>
        <v>0</v>
      </c>
      <c r="AQ197" s="257">
        <f t="shared" si="222"/>
        <v>0</v>
      </c>
      <c r="AR197" s="257">
        <f t="shared" si="222"/>
        <v>0</v>
      </c>
      <c r="AS197" s="257">
        <f t="shared" si="222"/>
        <v>0</v>
      </c>
      <c r="AT197" s="257">
        <f t="shared" si="222"/>
        <v>0</v>
      </c>
      <c r="AU197" s="257">
        <f t="shared" si="222"/>
        <v>0</v>
      </c>
      <c r="AV197" s="257">
        <f t="shared" si="222"/>
        <v>0</v>
      </c>
      <c r="AW197" s="258">
        <f t="shared" si="222"/>
        <v>0</v>
      </c>
      <c r="AX197" s="258">
        <f t="shared" si="222"/>
        <v>0</v>
      </c>
      <c r="AY197" s="256">
        <f t="shared" si="222"/>
        <v>0</v>
      </c>
      <c r="AZ197" s="256">
        <f t="shared" si="222"/>
        <v>0</v>
      </c>
      <c r="BA197" s="257">
        <f t="shared" si="222"/>
        <v>0</v>
      </c>
      <c r="BB197" s="257">
        <f t="shared" si="222"/>
        <v>0</v>
      </c>
      <c r="BC197" s="257">
        <f t="shared" si="222"/>
        <v>0</v>
      </c>
      <c r="BD197" s="257">
        <f t="shared" si="222"/>
        <v>0</v>
      </c>
      <c r="BE197" s="257">
        <f t="shared" si="222"/>
        <v>0</v>
      </c>
      <c r="BF197" s="257">
        <f t="shared" si="222"/>
        <v>0</v>
      </c>
      <c r="BG197" s="257">
        <f t="shared" si="222"/>
        <v>0</v>
      </c>
      <c r="BH197" s="257">
        <f t="shared" si="222"/>
        <v>0</v>
      </c>
      <c r="BI197" s="258">
        <f t="shared" si="222"/>
        <v>0</v>
      </c>
      <c r="BJ197" s="258">
        <f t="shared" si="222"/>
        <v>0</v>
      </c>
      <c r="BK197" s="256">
        <f t="shared" si="222"/>
        <v>0</v>
      </c>
      <c r="BL197" s="256">
        <f t="shared" si="222"/>
        <v>0</v>
      </c>
      <c r="BM197" s="257">
        <f t="shared" si="222"/>
        <v>0</v>
      </c>
      <c r="BN197" s="257">
        <f t="shared" si="222"/>
        <v>0</v>
      </c>
      <c r="BO197" s="257">
        <f t="shared" si="222"/>
        <v>0</v>
      </c>
      <c r="BP197" s="257">
        <f t="shared" ref="BP197:CH197" si="223">SUM(BP189:BP190)</f>
        <v>0</v>
      </c>
      <c r="BQ197" s="257">
        <f t="shared" si="223"/>
        <v>0</v>
      </c>
      <c r="BR197" s="257">
        <f t="shared" si="223"/>
        <v>0</v>
      </c>
      <c r="BS197" s="257">
        <f t="shared" si="223"/>
        <v>0</v>
      </c>
      <c r="BT197" s="257">
        <f t="shared" si="223"/>
        <v>0</v>
      </c>
      <c r="BU197" s="258">
        <f t="shared" si="223"/>
        <v>0</v>
      </c>
      <c r="BV197" s="258">
        <f t="shared" si="223"/>
        <v>0</v>
      </c>
      <c r="BW197" s="256">
        <f t="shared" si="223"/>
        <v>0</v>
      </c>
      <c r="BX197" s="256">
        <f t="shared" si="223"/>
        <v>0</v>
      </c>
      <c r="BY197" s="257">
        <f t="shared" si="223"/>
        <v>0</v>
      </c>
      <c r="BZ197" s="257">
        <f t="shared" si="223"/>
        <v>0</v>
      </c>
      <c r="CA197" s="257">
        <f t="shared" si="223"/>
        <v>0</v>
      </c>
      <c r="CB197" s="257">
        <f t="shared" si="223"/>
        <v>0</v>
      </c>
      <c r="CC197" s="257">
        <f t="shared" si="223"/>
        <v>0</v>
      </c>
      <c r="CD197" s="257">
        <f t="shared" si="223"/>
        <v>0</v>
      </c>
      <c r="CE197" s="257">
        <f t="shared" si="223"/>
        <v>0</v>
      </c>
      <c r="CF197" s="257">
        <f t="shared" si="223"/>
        <v>0</v>
      </c>
      <c r="CG197" s="258">
        <f t="shared" si="223"/>
        <v>0</v>
      </c>
      <c r="CH197" s="258">
        <f t="shared" si="223"/>
        <v>0</v>
      </c>
    </row>
    <row r="198" spans="1:86" hidden="1" x14ac:dyDescent="0.25">
      <c r="A198" s="110"/>
      <c r="B198" s="110" t="s">
        <v>129</v>
      </c>
      <c r="C198" s="127">
        <f t="shared" ref="C198" si="224">SUM(C196:C197)</f>
        <v>0</v>
      </c>
      <c r="D198" s="127">
        <f t="shared" ref="D198:BO198" si="225">SUM(D196:D197)</f>
        <v>25.642650754791386</v>
      </c>
      <c r="E198" s="127">
        <f t="shared" si="225"/>
        <v>71.086372021532426</v>
      </c>
      <c r="F198" s="127">
        <f t="shared" si="225"/>
        <v>0</v>
      </c>
      <c r="G198" s="127">
        <f t="shared" si="225"/>
        <v>140.93705063266265</v>
      </c>
      <c r="H198" s="127">
        <f t="shared" si="225"/>
        <v>0</v>
      </c>
      <c r="I198" s="127">
        <f t="shared" si="225"/>
        <v>353.61778272289007</v>
      </c>
      <c r="J198" s="127">
        <f t="shared" si="225"/>
        <v>573.94550778236908</v>
      </c>
      <c r="K198" s="127">
        <f t="shared" si="225"/>
        <v>0</v>
      </c>
      <c r="L198" s="127">
        <f t="shared" si="225"/>
        <v>651.50772940049876</v>
      </c>
      <c r="M198" s="128">
        <f t="shared" si="225"/>
        <v>438.67922778839056</v>
      </c>
      <c r="N198" s="128">
        <f t="shared" si="225"/>
        <v>993.06819686555127</v>
      </c>
      <c r="O198" s="259">
        <f t="shared" si="225"/>
        <v>0</v>
      </c>
      <c r="P198" s="259">
        <f t="shared" si="225"/>
        <v>0</v>
      </c>
      <c r="Q198" s="259">
        <f t="shared" si="225"/>
        <v>0</v>
      </c>
      <c r="R198" s="259">
        <f t="shared" si="225"/>
        <v>0</v>
      </c>
      <c r="S198" s="259">
        <f t="shared" si="225"/>
        <v>0</v>
      </c>
      <c r="T198" s="259">
        <f t="shared" si="225"/>
        <v>0</v>
      </c>
      <c r="U198" s="259">
        <f t="shared" si="225"/>
        <v>0</v>
      </c>
      <c r="V198" s="259">
        <f t="shared" si="225"/>
        <v>0</v>
      </c>
      <c r="W198" s="259">
        <f t="shared" si="225"/>
        <v>0</v>
      </c>
      <c r="X198" s="259">
        <f t="shared" si="225"/>
        <v>0</v>
      </c>
      <c r="Y198" s="260">
        <f t="shared" si="225"/>
        <v>0</v>
      </c>
      <c r="Z198" s="260">
        <f t="shared" si="225"/>
        <v>0</v>
      </c>
      <c r="AA198" s="259">
        <f t="shared" si="225"/>
        <v>0</v>
      </c>
      <c r="AB198" s="259">
        <f t="shared" si="225"/>
        <v>0</v>
      </c>
      <c r="AC198" s="259">
        <f t="shared" si="225"/>
        <v>0</v>
      </c>
      <c r="AD198" s="259">
        <f t="shared" si="225"/>
        <v>0</v>
      </c>
      <c r="AE198" s="259">
        <f t="shared" si="225"/>
        <v>0</v>
      </c>
      <c r="AF198" s="259">
        <f t="shared" si="225"/>
        <v>0</v>
      </c>
      <c r="AG198" s="259">
        <f t="shared" si="225"/>
        <v>0</v>
      </c>
      <c r="AH198" s="259">
        <f t="shared" si="225"/>
        <v>0</v>
      </c>
      <c r="AI198" s="259">
        <f t="shared" si="225"/>
        <v>0</v>
      </c>
      <c r="AJ198" s="259">
        <f t="shared" si="225"/>
        <v>0</v>
      </c>
      <c r="AK198" s="260">
        <f t="shared" si="225"/>
        <v>0</v>
      </c>
      <c r="AL198" s="260">
        <f t="shared" si="225"/>
        <v>0</v>
      </c>
      <c r="AM198" s="259">
        <f t="shared" si="225"/>
        <v>0</v>
      </c>
      <c r="AN198" s="259">
        <f t="shared" si="225"/>
        <v>0</v>
      </c>
      <c r="AO198" s="259">
        <f t="shared" si="225"/>
        <v>0</v>
      </c>
      <c r="AP198" s="259">
        <f t="shared" si="225"/>
        <v>0</v>
      </c>
      <c r="AQ198" s="259">
        <f t="shared" si="225"/>
        <v>0</v>
      </c>
      <c r="AR198" s="259">
        <f t="shared" si="225"/>
        <v>0</v>
      </c>
      <c r="AS198" s="259">
        <f t="shared" si="225"/>
        <v>0</v>
      </c>
      <c r="AT198" s="259">
        <f t="shared" si="225"/>
        <v>0</v>
      </c>
      <c r="AU198" s="259">
        <f t="shared" si="225"/>
        <v>0</v>
      </c>
      <c r="AV198" s="259">
        <f t="shared" si="225"/>
        <v>0</v>
      </c>
      <c r="AW198" s="260">
        <f t="shared" si="225"/>
        <v>0</v>
      </c>
      <c r="AX198" s="260">
        <f t="shared" si="225"/>
        <v>0</v>
      </c>
      <c r="AY198" s="259">
        <f t="shared" si="225"/>
        <v>0</v>
      </c>
      <c r="AZ198" s="259">
        <f t="shared" si="225"/>
        <v>0</v>
      </c>
      <c r="BA198" s="259">
        <f t="shared" si="225"/>
        <v>0</v>
      </c>
      <c r="BB198" s="259">
        <f t="shared" si="225"/>
        <v>0</v>
      </c>
      <c r="BC198" s="259">
        <f t="shared" si="225"/>
        <v>0</v>
      </c>
      <c r="BD198" s="259">
        <f t="shared" si="225"/>
        <v>0</v>
      </c>
      <c r="BE198" s="259">
        <f t="shared" si="225"/>
        <v>0</v>
      </c>
      <c r="BF198" s="259">
        <f t="shared" si="225"/>
        <v>0</v>
      </c>
      <c r="BG198" s="259">
        <f t="shared" si="225"/>
        <v>0</v>
      </c>
      <c r="BH198" s="259">
        <f t="shared" si="225"/>
        <v>0</v>
      </c>
      <c r="BI198" s="260">
        <f t="shared" si="225"/>
        <v>0</v>
      </c>
      <c r="BJ198" s="260">
        <f t="shared" si="225"/>
        <v>0</v>
      </c>
      <c r="BK198" s="259">
        <f t="shared" si="225"/>
        <v>0</v>
      </c>
      <c r="BL198" s="259">
        <f t="shared" si="225"/>
        <v>0</v>
      </c>
      <c r="BM198" s="259">
        <f t="shared" si="225"/>
        <v>0</v>
      </c>
      <c r="BN198" s="259">
        <f t="shared" si="225"/>
        <v>0</v>
      </c>
      <c r="BO198" s="259">
        <f t="shared" si="225"/>
        <v>0</v>
      </c>
      <c r="BP198" s="259">
        <f t="shared" ref="BP198:CH198" si="226">SUM(BP196:BP197)</f>
        <v>0</v>
      </c>
      <c r="BQ198" s="259">
        <f t="shared" si="226"/>
        <v>0</v>
      </c>
      <c r="BR198" s="259">
        <f t="shared" si="226"/>
        <v>0</v>
      </c>
      <c r="BS198" s="259">
        <f t="shared" si="226"/>
        <v>0</v>
      </c>
      <c r="BT198" s="259">
        <f t="shared" si="226"/>
        <v>0</v>
      </c>
      <c r="BU198" s="260">
        <f t="shared" si="226"/>
        <v>0</v>
      </c>
      <c r="BV198" s="260">
        <f t="shared" si="226"/>
        <v>0</v>
      </c>
      <c r="BW198" s="259">
        <f t="shared" si="226"/>
        <v>0</v>
      </c>
      <c r="BX198" s="259">
        <f t="shared" si="226"/>
        <v>0</v>
      </c>
      <c r="BY198" s="259">
        <f t="shared" si="226"/>
        <v>0</v>
      </c>
      <c r="BZ198" s="259">
        <f t="shared" si="226"/>
        <v>0</v>
      </c>
      <c r="CA198" s="259">
        <f t="shared" si="226"/>
        <v>0</v>
      </c>
      <c r="CB198" s="259">
        <f t="shared" si="226"/>
        <v>0</v>
      </c>
      <c r="CC198" s="259">
        <f t="shared" si="226"/>
        <v>0</v>
      </c>
      <c r="CD198" s="259">
        <f t="shared" si="226"/>
        <v>0</v>
      </c>
      <c r="CE198" s="259">
        <f t="shared" si="226"/>
        <v>0</v>
      </c>
      <c r="CF198" s="259">
        <f t="shared" si="226"/>
        <v>0</v>
      </c>
      <c r="CG198" s="260">
        <f t="shared" si="226"/>
        <v>0</v>
      </c>
      <c r="CH198" s="260">
        <f t="shared" si="226"/>
        <v>0</v>
      </c>
    </row>
    <row r="199" spans="1:86" hidden="1" x14ac:dyDescent="0.25"/>
    <row r="200" spans="1:86" hidden="1" x14ac:dyDescent="0.25">
      <c r="B200" s="190" t="s">
        <v>225</v>
      </c>
      <c r="C200" s="381">
        <f>IF('YTD PROGRAM SUMMARY'!C4=0,0,C198-C73)</f>
        <v>0</v>
      </c>
      <c r="D200" s="381">
        <f>IF('YTD PROGRAM SUMMARY'!D4=0,0,D198-D73)</f>
        <v>3.5527136788005009E-15</v>
      </c>
      <c r="E200" s="381">
        <f>IF('YTD PROGRAM SUMMARY'!E4=0,0,E198-E73)</f>
        <v>0</v>
      </c>
      <c r="F200" s="381">
        <f>IF('YTD PROGRAM SUMMARY'!F4=0,0,F198-F73)</f>
        <v>-99.127079434723441</v>
      </c>
      <c r="G200" s="381">
        <f>IF('YTD PROGRAM SUMMARY'!G4=0,0,G198-G73)</f>
        <v>0</v>
      </c>
      <c r="H200" s="381">
        <f>IF('YTD PROGRAM SUMMARY'!H4=0,0,H198-H73)</f>
        <v>-194.01684334374136</v>
      </c>
      <c r="I200" s="381">
        <f>IF('YTD PROGRAM SUMMARY'!I4=0,0,I198-I73)</f>
        <v>-5.6843418860808015E-14</v>
      </c>
      <c r="J200" s="381">
        <f>IF('YTD PROGRAM SUMMARY'!J4=0,0,J198-J73)</f>
        <v>0</v>
      </c>
      <c r="K200" s="381">
        <f>IF('YTD PROGRAM SUMMARY'!K4=0,0,K198-K73)</f>
        <v>-800.98835161802583</v>
      </c>
      <c r="L200" s="381">
        <f>IF('YTD PROGRAM SUMMARY'!L4=0,0,L198-L73)</f>
        <v>0</v>
      </c>
      <c r="M200" s="381">
        <f>IF('YTD PROGRAM SUMMARY'!M4=0,0,M198-M73)</f>
        <v>0</v>
      </c>
      <c r="N200" s="381">
        <f>IF('YTD PROGRAM SUMMARY'!N4=0,0,N198-N73)</f>
        <v>-1.1368683772161603E-13</v>
      </c>
      <c r="BW200" s="318">
        <f>BW93-BW110-BW127</f>
        <v>0</v>
      </c>
      <c r="BX200" s="318">
        <f t="shared" ref="BX200:CH200" si="227">BX93-BX110-BX127</f>
        <v>0</v>
      </c>
      <c r="BY200" s="318">
        <f t="shared" si="227"/>
        <v>0</v>
      </c>
      <c r="BZ200" s="318">
        <f t="shared" si="227"/>
        <v>0</v>
      </c>
      <c r="CA200" s="318">
        <f t="shared" si="227"/>
        <v>0</v>
      </c>
      <c r="CB200" s="318">
        <f t="shared" si="227"/>
        <v>0</v>
      </c>
      <c r="CC200" s="318">
        <f t="shared" si="227"/>
        <v>0</v>
      </c>
      <c r="CD200" s="318">
        <f t="shared" si="227"/>
        <v>0</v>
      </c>
      <c r="CE200" s="318">
        <f t="shared" si="227"/>
        <v>0</v>
      </c>
      <c r="CF200" s="318">
        <f t="shared" si="227"/>
        <v>0</v>
      </c>
      <c r="CG200" s="318">
        <f t="shared" si="227"/>
        <v>0</v>
      </c>
      <c r="CH200" s="318">
        <f t="shared" si="227"/>
        <v>0</v>
      </c>
    </row>
    <row r="201" spans="1:86" hidden="1" x14ac:dyDescent="0.25"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  <c r="BW201" s="318">
        <f t="shared" ref="BW201:CH201" si="228">BW94-BW111-BW128</f>
        <v>0</v>
      </c>
      <c r="BX201" s="318">
        <f t="shared" si="228"/>
        <v>0</v>
      </c>
      <c r="BY201" s="318">
        <f t="shared" si="228"/>
        <v>0</v>
      </c>
      <c r="BZ201" s="318">
        <f t="shared" si="228"/>
        <v>0</v>
      </c>
      <c r="CA201" s="318">
        <f t="shared" si="228"/>
        <v>0</v>
      </c>
      <c r="CB201" s="318">
        <f t="shared" si="228"/>
        <v>0</v>
      </c>
      <c r="CC201" s="318">
        <f t="shared" si="228"/>
        <v>0</v>
      </c>
      <c r="CD201" s="318">
        <f t="shared" si="228"/>
        <v>0</v>
      </c>
      <c r="CE201" s="318">
        <f t="shared" si="228"/>
        <v>0</v>
      </c>
      <c r="CF201" s="318">
        <f t="shared" si="228"/>
        <v>0</v>
      </c>
      <c r="CG201" s="318">
        <f t="shared" si="228"/>
        <v>0</v>
      </c>
      <c r="CH201" s="318">
        <f t="shared" si="228"/>
        <v>0</v>
      </c>
    </row>
    <row r="202" spans="1:86" x14ac:dyDescent="0.25">
      <c r="BW202" s="318">
        <f t="shared" ref="BW202:CH202" si="229">BW95-BW112-BW129</f>
        <v>0</v>
      </c>
      <c r="BX202" s="318">
        <f t="shared" si="229"/>
        <v>0</v>
      </c>
      <c r="BY202" s="318">
        <f t="shared" si="229"/>
        <v>0</v>
      </c>
      <c r="BZ202" s="318">
        <f t="shared" si="229"/>
        <v>0</v>
      </c>
      <c r="CA202" s="318">
        <f t="shared" si="229"/>
        <v>0</v>
      </c>
      <c r="CB202" s="318">
        <f t="shared" si="229"/>
        <v>0</v>
      </c>
      <c r="CC202" s="318">
        <f t="shared" si="229"/>
        <v>0</v>
      </c>
      <c r="CD202" s="318">
        <f t="shared" si="229"/>
        <v>0</v>
      </c>
      <c r="CE202" s="318">
        <f t="shared" si="229"/>
        <v>0</v>
      </c>
      <c r="CF202" s="318">
        <f t="shared" si="229"/>
        <v>0</v>
      </c>
      <c r="CG202" s="318">
        <f t="shared" si="229"/>
        <v>0</v>
      </c>
      <c r="CH202" s="318">
        <f t="shared" si="229"/>
        <v>0</v>
      </c>
    </row>
    <row r="203" spans="1:86" x14ac:dyDescent="0.25">
      <c r="BW203" s="318">
        <f t="shared" ref="BW203:CH203" si="230">BW96-BW113-BW130</f>
        <v>0</v>
      </c>
      <c r="BX203" s="318">
        <f t="shared" si="230"/>
        <v>0</v>
      </c>
      <c r="BY203" s="318">
        <f t="shared" si="230"/>
        <v>0</v>
      </c>
      <c r="BZ203" s="318">
        <f t="shared" si="230"/>
        <v>0</v>
      </c>
      <c r="CA203" s="318">
        <f t="shared" si="230"/>
        <v>0</v>
      </c>
      <c r="CB203" s="318">
        <f t="shared" si="230"/>
        <v>0</v>
      </c>
      <c r="CC203" s="318">
        <f t="shared" si="230"/>
        <v>0</v>
      </c>
      <c r="CD203" s="318">
        <f t="shared" si="230"/>
        <v>0</v>
      </c>
      <c r="CE203" s="318">
        <f t="shared" si="230"/>
        <v>0</v>
      </c>
      <c r="CF203" s="318">
        <f t="shared" si="230"/>
        <v>0</v>
      </c>
      <c r="CG203" s="318">
        <f t="shared" si="230"/>
        <v>0</v>
      </c>
      <c r="CH203" s="318">
        <f t="shared" si="230"/>
        <v>0</v>
      </c>
    </row>
    <row r="204" spans="1:86" x14ac:dyDescent="0.25">
      <c r="BW204" s="318">
        <f t="shared" ref="BW204:CH204" si="231">BW97-BW114-BW131</f>
        <v>-2.6020852139652106E-18</v>
      </c>
      <c r="BX204" s="318">
        <f t="shared" si="231"/>
        <v>1.3010426069826053E-18</v>
      </c>
      <c r="BY204" s="318">
        <f t="shared" si="231"/>
        <v>-7.3183646642771549E-19</v>
      </c>
      <c r="BZ204" s="318">
        <f t="shared" si="231"/>
        <v>-2.3852447794681098E-18</v>
      </c>
      <c r="CA204" s="318">
        <f t="shared" si="231"/>
        <v>4.6078592330633938E-19</v>
      </c>
      <c r="CB204" s="318">
        <f t="shared" si="231"/>
        <v>2.8189256484623115E-18</v>
      </c>
      <c r="CC204" s="318">
        <f t="shared" si="231"/>
        <v>5.2854855908668341E-19</v>
      </c>
      <c r="CD204" s="318">
        <f t="shared" si="231"/>
        <v>-1.3010426069826053E-18</v>
      </c>
      <c r="CE204" s="318">
        <f t="shared" si="231"/>
        <v>1.1926223897340549E-18</v>
      </c>
      <c r="CF204" s="318">
        <f t="shared" si="231"/>
        <v>-1.6805133673525319E-18</v>
      </c>
      <c r="CG204" s="318">
        <f t="shared" si="231"/>
        <v>-2.3818566476790926E-18</v>
      </c>
      <c r="CH204" s="318">
        <f t="shared" si="231"/>
        <v>-1.4094628242311558E-18</v>
      </c>
    </row>
    <row r="205" spans="1:86" x14ac:dyDescent="0.25">
      <c r="BW205" s="318">
        <f t="shared" ref="BW205:CH205" si="232">BW98-BW115-BW132</f>
        <v>0</v>
      </c>
      <c r="BX205" s="318">
        <f t="shared" si="232"/>
        <v>0</v>
      </c>
      <c r="BY205" s="318">
        <f t="shared" si="232"/>
        <v>0</v>
      </c>
      <c r="BZ205" s="318">
        <f t="shared" si="232"/>
        <v>0</v>
      </c>
      <c r="CA205" s="318">
        <f t="shared" si="232"/>
        <v>0</v>
      </c>
      <c r="CB205" s="318">
        <f t="shared" si="232"/>
        <v>0</v>
      </c>
      <c r="CC205" s="318">
        <f t="shared" si="232"/>
        <v>0</v>
      </c>
      <c r="CD205" s="318">
        <f t="shared" si="232"/>
        <v>0</v>
      </c>
      <c r="CE205" s="318">
        <f t="shared" si="232"/>
        <v>0</v>
      </c>
      <c r="CF205" s="318">
        <f t="shared" si="232"/>
        <v>0</v>
      </c>
      <c r="CG205" s="318">
        <f t="shared" si="232"/>
        <v>0</v>
      </c>
      <c r="CH205" s="318">
        <f t="shared" si="232"/>
        <v>0</v>
      </c>
    </row>
    <row r="206" spans="1:86" x14ac:dyDescent="0.25">
      <c r="BW206" s="318">
        <f t="shared" ref="BW206:CH206" si="233">BW99-BW116-BW133</f>
        <v>0</v>
      </c>
      <c r="BX206" s="318">
        <f t="shared" si="233"/>
        <v>0</v>
      </c>
      <c r="BY206" s="318">
        <f t="shared" si="233"/>
        <v>0</v>
      </c>
      <c r="BZ206" s="318">
        <f t="shared" si="233"/>
        <v>0</v>
      </c>
      <c r="CA206" s="318">
        <f t="shared" si="233"/>
        <v>0</v>
      </c>
      <c r="CB206" s="318">
        <f t="shared" si="233"/>
        <v>0</v>
      </c>
      <c r="CC206" s="318">
        <f t="shared" si="233"/>
        <v>0</v>
      </c>
      <c r="CD206" s="318">
        <f t="shared" si="233"/>
        <v>0</v>
      </c>
      <c r="CE206" s="318">
        <f t="shared" si="233"/>
        <v>0</v>
      </c>
      <c r="CF206" s="318">
        <f t="shared" si="233"/>
        <v>0</v>
      </c>
      <c r="CG206" s="318">
        <f t="shared" si="233"/>
        <v>0</v>
      </c>
      <c r="CH206" s="318">
        <f t="shared" si="233"/>
        <v>0</v>
      </c>
    </row>
    <row r="207" spans="1:86" x14ac:dyDescent="0.25">
      <c r="BW207" s="318">
        <f t="shared" ref="BW207:CH207" si="234">BW100-BW117-BW134</f>
        <v>0</v>
      </c>
      <c r="BX207" s="318">
        <f t="shared" si="234"/>
        <v>0</v>
      </c>
      <c r="BY207" s="318">
        <f t="shared" si="234"/>
        <v>0</v>
      </c>
      <c r="BZ207" s="318">
        <f t="shared" si="234"/>
        <v>0</v>
      </c>
      <c r="CA207" s="318">
        <f t="shared" si="234"/>
        <v>0</v>
      </c>
      <c r="CB207" s="318">
        <f t="shared" si="234"/>
        <v>0</v>
      </c>
      <c r="CC207" s="318">
        <f t="shared" si="234"/>
        <v>0</v>
      </c>
      <c r="CD207" s="318">
        <f t="shared" si="234"/>
        <v>0</v>
      </c>
      <c r="CE207" s="318">
        <f t="shared" si="234"/>
        <v>0</v>
      </c>
      <c r="CF207" s="318">
        <f t="shared" si="234"/>
        <v>0</v>
      </c>
      <c r="CG207" s="318">
        <f t="shared" si="234"/>
        <v>0</v>
      </c>
      <c r="CH207" s="318">
        <f t="shared" si="234"/>
        <v>0</v>
      </c>
    </row>
    <row r="208" spans="1:86" x14ac:dyDescent="0.25">
      <c r="BW208" s="318">
        <f t="shared" ref="BW208:CH208" si="235">BW101-BW118-BW135</f>
        <v>0</v>
      </c>
      <c r="BX208" s="318">
        <f t="shared" si="235"/>
        <v>0</v>
      </c>
      <c r="BY208" s="318">
        <f t="shared" si="235"/>
        <v>0</v>
      </c>
      <c r="BZ208" s="318">
        <f t="shared" si="235"/>
        <v>0</v>
      </c>
      <c r="CA208" s="318">
        <f t="shared" si="235"/>
        <v>0</v>
      </c>
      <c r="CB208" s="318">
        <f t="shared" si="235"/>
        <v>0</v>
      </c>
      <c r="CC208" s="318">
        <f t="shared" si="235"/>
        <v>0</v>
      </c>
      <c r="CD208" s="318">
        <f t="shared" si="235"/>
        <v>0</v>
      </c>
      <c r="CE208" s="318">
        <f t="shared" si="235"/>
        <v>0</v>
      </c>
      <c r="CF208" s="318">
        <f t="shared" si="235"/>
        <v>0</v>
      </c>
      <c r="CG208" s="318">
        <f t="shared" si="235"/>
        <v>0</v>
      </c>
      <c r="CH208" s="318">
        <f t="shared" si="235"/>
        <v>0</v>
      </c>
    </row>
    <row r="209" spans="75:86" x14ac:dyDescent="0.25">
      <c r="BW209" s="318">
        <f t="shared" ref="BW209:CH209" si="236">BW102-BW119-BW136</f>
        <v>0</v>
      </c>
      <c r="BX209" s="318">
        <f t="shared" si="236"/>
        <v>0</v>
      </c>
      <c r="BY209" s="318">
        <f t="shared" si="236"/>
        <v>0</v>
      </c>
      <c r="BZ209" s="318">
        <f t="shared" si="236"/>
        <v>0</v>
      </c>
      <c r="CA209" s="318">
        <f t="shared" si="236"/>
        <v>0</v>
      </c>
      <c r="CB209" s="318">
        <f t="shared" si="236"/>
        <v>0</v>
      </c>
      <c r="CC209" s="318">
        <f t="shared" si="236"/>
        <v>0</v>
      </c>
      <c r="CD209" s="318">
        <f t="shared" si="236"/>
        <v>0</v>
      </c>
      <c r="CE209" s="318">
        <f t="shared" si="236"/>
        <v>0</v>
      </c>
      <c r="CF209" s="318">
        <f t="shared" si="236"/>
        <v>0</v>
      </c>
      <c r="CG209" s="318">
        <f t="shared" si="236"/>
        <v>0</v>
      </c>
      <c r="CH209" s="318">
        <f t="shared" si="236"/>
        <v>0</v>
      </c>
    </row>
    <row r="210" spans="75:86" x14ac:dyDescent="0.25">
      <c r="BW210" s="318">
        <f t="shared" ref="BW210:CH210" si="237">BW103-BW120-BW137</f>
        <v>0</v>
      </c>
      <c r="BX210" s="318">
        <f t="shared" si="237"/>
        <v>0</v>
      </c>
      <c r="BY210" s="318">
        <f t="shared" si="237"/>
        <v>0</v>
      </c>
      <c r="BZ210" s="318">
        <f t="shared" si="237"/>
        <v>0</v>
      </c>
      <c r="CA210" s="318">
        <f t="shared" si="237"/>
        <v>0</v>
      </c>
      <c r="CB210" s="318">
        <f t="shared" si="237"/>
        <v>0</v>
      </c>
      <c r="CC210" s="318">
        <f t="shared" si="237"/>
        <v>0</v>
      </c>
      <c r="CD210" s="318">
        <f t="shared" si="237"/>
        <v>0</v>
      </c>
      <c r="CE210" s="318">
        <f t="shared" si="237"/>
        <v>0</v>
      </c>
      <c r="CF210" s="318">
        <f t="shared" si="237"/>
        <v>0</v>
      </c>
      <c r="CG210" s="318">
        <f t="shared" si="237"/>
        <v>0</v>
      </c>
      <c r="CH210" s="318">
        <f t="shared" si="237"/>
        <v>0</v>
      </c>
    </row>
    <row r="211" spans="75:86" x14ac:dyDescent="0.25">
      <c r="BW211" s="318">
        <f t="shared" ref="BW211:CH211" si="238">BW104-BW121-BW138</f>
        <v>0</v>
      </c>
      <c r="BX211" s="318">
        <f t="shared" si="238"/>
        <v>0</v>
      </c>
      <c r="BY211" s="318">
        <f t="shared" si="238"/>
        <v>0</v>
      </c>
      <c r="BZ211" s="318">
        <f t="shared" si="238"/>
        <v>0</v>
      </c>
      <c r="CA211" s="318">
        <f t="shared" si="238"/>
        <v>0</v>
      </c>
      <c r="CB211" s="318">
        <f t="shared" si="238"/>
        <v>0</v>
      </c>
      <c r="CC211" s="318">
        <f t="shared" si="238"/>
        <v>0</v>
      </c>
      <c r="CD211" s="318">
        <f t="shared" si="238"/>
        <v>0</v>
      </c>
      <c r="CE211" s="318">
        <f t="shared" si="238"/>
        <v>0</v>
      </c>
      <c r="CF211" s="318">
        <f t="shared" si="238"/>
        <v>0</v>
      </c>
      <c r="CG211" s="318">
        <f t="shared" si="238"/>
        <v>0</v>
      </c>
      <c r="CH211" s="318">
        <f t="shared" si="238"/>
        <v>0</v>
      </c>
    </row>
    <row r="212" spans="75:86" x14ac:dyDescent="0.25">
      <c r="BW212" s="318">
        <f t="shared" ref="BW212:CH212" si="239">BW105-BW122-BW139</f>
        <v>0</v>
      </c>
      <c r="BX212" s="318">
        <f t="shared" si="239"/>
        <v>0</v>
      </c>
      <c r="BY212" s="318">
        <f t="shared" si="239"/>
        <v>0</v>
      </c>
      <c r="BZ212" s="318">
        <f t="shared" si="239"/>
        <v>0</v>
      </c>
      <c r="CA212" s="318">
        <f t="shared" si="239"/>
        <v>0</v>
      </c>
      <c r="CB212" s="318">
        <f t="shared" si="239"/>
        <v>0</v>
      </c>
      <c r="CC212" s="318">
        <f t="shared" si="239"/>
        <v>0</v>
      </c>
      <c r="CD212" s="318">
        <f t="shared" si="239"/>
        <v>0</v>
      </c>
      <c r="CE212" s="318">
        <f t="shared" si="239"/>
        <v>0</v>
      </c>
      <c r="CF212" s="318">
        <f t="shared" si="239"/>
        <v>0</v>
      </c>
      <c r="CG212" s="318">
        <f t="shared" si="239"/>
        <v>0</v>
      </c>
      <c r="CH212" s="318">
        <f t="shared" si="239"/>
        <v>0</v>
      </c>
    </row>
  </sheetData>
  <mergeCells count="31">
    <mergeCell ref="A92:A105"/>
    <mergeCell ref="A77:A90"/>
    <mergeCell ref="A4:A19"/>
    <mergeCell ref="A22:A37"/>
    <mergeCell ref="A40:A55"/>
    <mergeCell ref="A58:A74"/>
    <mergeCell ref="A108:A122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C107:N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conditionalFormatting sqref="C178:CH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CJ97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10.5703125" customWidth="1"/>
    <col min="2" max="2" width="24.7109375" customWidth="1"/>
    <col min="3" max="3" width="15.7109375" bestFit="1" customWidth="1"/>
    <col min="4" max="8" width="13.7109375" customWidth="1"/>
    <col min="9" max="14" width="14.28515625" bestFit="1" customWidth="1"/>
    <col min="15" max="86" width="13.7109375" customWidth="1"/>
    <col min="87" max="87" width="10.5703125" bestFit="1" customWidth="1"/>
    <col min="88" max="88" width="15.710937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97">
        <v>1</v>
      </c>
      <c r="D2" s="367">
        <f>C2</f>
        <v>1</v>
      </c>
      <c r="E2" s="360">
        <f t="shared" ref="E2:BP2" si="0">D2</f>
        <v>1</v>
      </c>
      <c r="F2" s="369">
        <f t="shared" si="0"/>
        <v>1</v>
      </c>
      <c r="G2" s="369">
        <f t="shared" si="0"/>
        <v>1</v>
      </c>
      <c r="H2" s="369">
        <f t="shared" si="0"/>
        <v>1</v>
      </c>
      <c r="I2" s="369">
        <f t="shared" si="0"/>
        <v>1</v>
      </c>
      <c r="J2" s="369">
        <f t="shared" si="0"/>
        <v>1</v>
      </c>
      <c r="K2" s="369">
        <f t="shared" si="0"/>
        <v>1</v>
      </c>
      <c r="L2" s="369">
        <f t="shared" si="0"/>
        <v>1</v>
      </c>
      <c r="M2" s="369">
        <f t="shared" si="0"/>
        <v>1</v>
      </c>
      <c r="N2" s="369">
        <f t="shared" si="0"/>
        <v>1</v>
      </c>
      <c r="O2" s="369">
        <f t="shared" si="0"/>
        <v>1</v>
      </c>
      <c r="P2" s="369">
        <f t="shared" si="0"/>
        <v>1</v>
      </c>
      <c r="Q2" s="369">
        <f t="shared" si="0"/>
        <v>1</v>
      </c>
      <c r="R2" s="369">
        <f t="shared" si="0"/>
        <v>1</v>
      </c>
      <c r="S2" s="369">
        <f t="shared" si="0"/>
        <v>1</v>
      </c>
      <c r="T2" s="369">
        <f t="shared" si="0"/>
        <v>1</v>
      </c>
      <c r="U2" s="369">
        <f t="shared" si="0"/>
        <v>1</v>
      </c>
      <c r="V2" s="369">
        <f t="shared" si="0"/>
        <v>1</v>
      </c>
      <c r="W2" s="369">
        <f t="shared" si="0"/>
        <v>1</v>
      </c>
      <c r="X2" s="369">
        <f t="shared" si="0"/>
        <v>1</v>
      </c>
      <c r="Y2" s="369">
        <f t="shared" si="0"/>
        <v>1</v>
      </c>
      <c r="Z2" s="369">
        <f t="shared" si="0"/>
        <v>1</v>
      </c>
      <c r="AA2" s="369">
        <f t="shared" si="0"/>
        <v>1</v>
      </c>
      <c r="AB2" s="369">
        <f t="shared" si="0"/>
        <v>1</v>
      </c>
      <c r="AC2" s="369">
        <f t="shared" si="0"/>
        <v>1</v>
      </c>
      <c r="AD2" s="369">
        <f t="shared" si="0"/>
        <v>1</v>
      </c>
      <c r="AE2" s="369">
        <f t="shared" si="0"/>
        <v>1</v>
      </c>
      <c r="AF2" s="369">
        <f t="shared" si="0"/>
        <v>1</v>
      </c>
      <c r="AG2" s="369">
        <f t="shared" si="0"/>
        <v>1</v>
      </c>
      <c r="AH2" s="369">
        <f t="shared" si="0"/>
        <v>1</v>
      </c>
      <c r="AI2" s="369">
        <f t="shared" si="0"/>
        <v>1</v>
      </c>
      <c r="AJ2" s="369">
        <f t="shared" si="0"/>
        <v>1</v>
      </c>
      <c r="AK2" s="369">
        <f t="shared" si="0"/>
        <v>1</v>
      </c>
      <c r="AL2" s="369">
        <f t="shared" si="0"/>
        <v>1</v>
      </c>
      <c r="AM2" s="369">
        <f t="shared" si="0"/>
        <v>1</v>
      </c>
      <c r="AN2" s="369">
        <f t="shared" si="0"/>
        <v>1</v>
      </c>
      <c r="AO2" s="369">
        <f t="shared" si="0"/>
        <v>1</v>
      </c>
      <c r="AP2" s="369">
        <f t="shared" si="0"/>
        <v>1</v>
      </c>
      <c r="AQ2" s="369">
        <f t="shared" si="0"/>
        <v>1</v>
      </c>
      <c r="AR2" s="369">
        <f t="shared" si="0"/>
        <v>1</v>
      </c>
      <c r="AS2" s="369">
        <f t="shared" si="0"/>
        <v>1</v>
      </c>
      <c r="AT2" s="369">
        <f t="shared" si="0"/>
        <v>1</v>
      </c>
      <c r="AU2" s="369">
        <f t="shared" si="0"/>
        <v>1</v>
      </c>
      <c r="AV2" s="369">
        <f t="shared" si="0"/>
        <v>1</v>
      </c>
      <c r="AW2" s="369">
        <f t="shared" si="0"/>
        <v>1</v>
      </c>
      <c r="AX2" s="369">
        <f t="shared" si="0"/>
        <v>1</v>
      </c>
      <c r="AY2" s="369">
        <f t="shared" si="0"/>
        <v>1</v>
      </c>
      <c r="AZ2" s="369">
        <f t="shared" si="0"/>
        <v>1</v>
      </c>
      <c r="BA2" s="369">
        <f t="shared" si="0"/>
        <v>1</v>
      </c>
      <c r="BB2" s="369">
        <f t="shared" si="0"/>
        <v>1</v>
      </c>
      <c r="BC2" s="369">
        <f t="shared" si="0"/>
        <v>1</v>
      </c>
      <c r="BD2" s="369">
        <f t="shared" si="0"/>
        <v>1</v>
      </c>
      <c r="BE2" s="369">
        <f t="shared" si="0"/>
        <v>1</v>
      </c>
      <c r="BF2" s="369">
        <f t="shared" si="0"/>
        <v>1</v>
      </c>
      <c r="BG2" s="369">
        <f t="shared" si="0"/>
        <v>1</v>
      </c>
      <c r="BH2" s="369">
        <f t="shared" si="0"/>
        <v>1</v>
      </c>
      <c r="BI2" s="369">
        <f t="shared" si="0"/>
        <v>1</v>
      </c>
      <c r="BJ2" s="369">
        <f t="shared" si="0"/>
        <v>1</v>
      </c>
      <c r="BK2" s="369">
        <f t="shared" si="0"/>
        <v>1</v>
      </c>
      <c r="BL2" s="369">
        <f t="shared" si="0"/>
        <v>1</v>
      </c>
      <c r="BM2" s="369">
        <f t="shared" si="0"/>
        <v>1</v>
      </c>
      <c r="BN2" s="369">
        <f t="shared" si="0"/>
        <v>1</v>
      </c>
      <c r="BO2" s="369">
        <f t="shared" si="0"/>
        <v>1</v>
      </c>
      <c r="BP2" s="369">
        <f t="shared" si="0"/>
        <v>1</v>
      </c>
      <c r="BQ2" s="369">
        <f t="shared" ref="BQ2:CH2" si="1">BP2</f>
        <v>1</v>
      </c>
      <c r="BR2" s="369">
        <f t="shared" si="1"/>
        <v>1</v>
      </c>
      <c r="BS2" s="369">
        <f t="shared" si="1"/>
        <v>1</v>
      </c>
      <c r="BT2" s="369">
        <f t="shared" si="1"/>
        <v>1</v>
      </c>
      <c r="BU2" s="369">
        <f t="shared" si="1"/>
        <v>1</v>
      </c>
      <c r="BV2" s="369">
        <f t="shared" si="1"/>
        <v>1</v>
      </c>
      <c r="BW2" s="369">
        <f t="shared" si="1"/>
        <v>1</v>
      </c>
      <c r="BX2" s="369">
        <f t="shared" si="1"/>
        <v>1</v>
      </c>
      <c r="BY2" s="369">
        <f t="shared" si="1"/>
        <v>1</v>
      </c>
      <c r="BZ2" s="369">
        <f t="shared" si="1"/>
        <v>1</v>
      </c>
      <c r="CA2" s="369">
        <f t="shared" si="1"/>
        <v>1</v>
      </c>
      <c r="CB2" s="369">
        <f t="shared" si="1"/>
        <v>1</v>
      </c>
      <c r="CC2" s="369">
        <f t="shared" si="1"/>
        <v>1</v>
      </c>
      <c r="CD2" s="369">
        <f t="shared" si="1"/>
        <v>1</v>
      </c>
      <c r="CE2" s="369">
        <f t="shared" si="1"/>
        <v>1</v>
      </c>
      <c r="CF2" s="369">
        <f t="shared" si="1"/>
        <v>1</v>
      </c>
      <c r="CG2" s="369">
        <f t="shared" si="1"/>
        <v>1</v>
      </c>
      <c r="CH2" s="370">
        <f t="shared" si="1"/>
        <v>1</v>
      </c>
    </row>
    <row r="3" spans="1:88" s="7" customFormat="1" ht="16.5" customHeight="1" thickBot="1" x14ac:dyDescent="0.4">
      <c r="B3" s="79"/>
      <c r="C3" s="645"/>
      <c r="D3" s="645"/>
      <c r="E3" s="645"/>
      <c r="F3" s="645"/>
      <c r="G3" s="645"/>
      <c r="H3" s="645"/>
      <c r="I3" s="645"/>
      <c r="J3" s="645"/>
      <c r="K3" s="645"/>
      <c r="L3" s="645"/>
      <c r="M3" s="645"/>
      <c r="N3" s="645"/>
      <c r="O3" s="645"/>
      <c r="CH3" s="27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0</v>
      </c>
      <c r="C5" s="3">
        <f>'RES kWh ENTRY'!C172</f>
        <v>0</v>
      </c>
      <c r="D5" s="3">
        <f>'RES kWh ENTRY'!D172</f>
        <v>0</v>
      </c>
      <c r="E5" s="3">
        <f>'RES kWh ENTRY'!E172</f>
        <v>0</v>
      </c>
      <c r="F5" s="3">
        <f>'RES kWh ENTRY'!F172</f>
        <v>0</v>
      </c>
      <c r="G5" s="3">
        <f>'RES kWh ENTRY'!G172</f>
        <v>0</v>
      </c>
      <c r="H5" s="3">
        <f>'RES kWh ENTRY'!H172</f>
        <v>0</v>
      </c>
      <c r="I5" s="3">
        <f>'RES kWh ENTRY'!I172</f>
        <v>12293.2955466</v>
      </c>
      <c r="J5" s="3">
        <f>'RES kWh ENTRY'!J172</f>
        <v>0</v>
      </c>
      <c r="K5" s="3">
        <f>'RES kWh ENTRY'!K172</f>
        <v>0</v>
      </c>
      <c r="L5" s="3">
        <f>'RES kWh ENTRY'!L172</f>
        <v>0</v>
      </c>
      <c r="M5" s="3">
        <f>'RES kWh ENTRY'!M172</f>
        <v>0</v>
      </c>
      <c r="N5" s="3">
        <f>'RES kWh ENTRY'!N172</f>
        <v>49173.182186400001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1</v>
      </c>
      <c r="C6" s="3">
        <f>'RES kWh ENTRY'!C173</f>
        <v>0</v>
      </c>
      <c r="D6" s="3">
        <f>'RES kWh ENTRY'!D173</f>
        <v>0</v>
      </c>
      <c r="E6" s="3">
        <f>'RES kWh ENTRY'!E173</f>
        <v>89325.606745733967</v>
      </c>
      <c r="F6" s="3">
        <f>'RES kWh ENTRY'!F173</f>
        <v>229602.94246666494</v>
      </c>
      <c r="G6" s="3">
        <f>'RES kWh ENTRY'!G173</f>
        <v>290364.84451228066</v>
      </c>
      <c r="H6" s="3">
        <f>'RES kWh ENTRY'!H173</f>
        <v>360619.60470327066</v>
      </c>
      <c r="I6" s="3">
        <f>'RES kWh ENTRY'!I173</f>
        <v>200286.999331308</v>
      </c>
      <c r="J6" s="3">
        <f>'RES kWh ENTRY'!J173</f>
        <v>49601.271789695493</v>
      </c>
      <c r="K6" s="3">
        <f>'RES kWh ENTRY'!K173</f>
        <v>213904.56645598251</v>
      </c>
      <c r="L6" s="3">
        <f>'RES kWh ENTRY'!L173</f>
        <v>209152.91820984421</v>
      </c>
      <c r="M6" s="3">
        <f>'RES kWh ENTRY'!M173</f>
        <v>284008.81949454854</v>
      </c>
      <c r="N6" s="3">
        <f>'RES kWh ENTRY'!N173</f>
        <v>307931.76658039651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</v>
      </c>
      <c r="C7" s="3">
        <f>'RES kWh ENTRY'!C174</f>
        <v>0</v>
      </c>
      <c r="D7" s="3">
        <f>'RES kWh ENTRY'!D174</f>
        <v>0</v>
      </c>
      <c r="E7" s="3">
        <f>'RES kWh ENTRY'!E174</f>
        <v>0</v>
      </c>
      <c r="F7" s="3">
        <f>'RES kWh ENTRY'!F174</f>
        <v>0</v>
      </c>
      <c r="G7" s="3">
        <f>'RES kWh ENTRY'!G174</f>
        <v>0</v>
      </c>
      <c r="H7" s="3">
        <f>'RES kWh ENTRY'!H174</f>
        <v>0</v>
      </c>
      <c r="I7" s="3">
        <f>'RES kWh ENTRY'!I174</f>
        <v>0</v>
      </c>
      <c r="J7" s="3">
        <f>'RES kWh ENTRY'!J174</f>
        <v>0</v>
      </c>
      <c r="K7" s="3">
        <f>'RES kWh ENTRY'!K174</f>
        <v>0</v>
      </c>
      <c r="L7" s="3">
        <f>'RES kWh ENTRY'!L174</f>
        <v>0</v>
      </c>
      <c r="M7" s="3">
        <f>'RES kWh ENTRY'!M174</f>
        <v>0</v>
      </c>
      <c r="N7" s="3">
        <f>'RES kWh ENTRY'!N174</f>
        <v>0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9</v>
      </c>
      <c r="C8" s="3">
        <f>'RES kWh ENTRY'!C175</f>
        <v>0</v>
      </c>
      <c r="D8" s="3">
        <f>'RES kWh ENTRY'!D175</f>
        <v>0</v>
      </c>
      <c r="E8" s="3">
        <f>'RES kWh ENTRY'!E175</f>
        <v>344021.9169700268</v>
      </c>
      <c r="F8" s="3">
        <f>'RES kWh ENTRY'!F175</f>
        <v>854286.76805749128</v>
      </c>
      <c r="G8" s="3">
        <f>'RES kWh ENTRY'!G175</f>
        <v>980352.77436087001</v>
      </c>
      <c r="H8" s="3">
        <f>'RES kWh ENTRY'!H175</f>
        <v>533580.26301837759</v>
      </c>
      <c r="I8" s="3">
        <f>'RES kWh ENTRY'!I175</f>
        <v>431552.43110981322</v>
      </c>
      <c r="J8" s="3">
        <f>'RES kWh ENTRY'!J175</f>
        <v>96176.880640592179</v>
      </c>
      <c r="K8" s="3">
        <f>'RES kWh ENTRY'!K175</f>
        <v>271306.06452359812</v>
      </c>
      <c r="L8" s="3">
        <f>'RES kWh ENTRY'!L175</f>
        <v>386005.25104551011</v>
      </c>
      <c r="M8" s="3">
        <f>'RES kWh ENTRY'!M175</f>
        <v>238345.97575079405</v>
      </c>
      <c r="N8" s="3">
        <f>'RES kWh ENTRY'!N175</f>
        <v>427033.16097472259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3</v>
      </c>
      <c r="C9" s="3">
        <f>'RES kWh ENTRY'!C176</f>
        <v>0</v>
      </c>
      <c r="D9" s="3">
        <f>'RES kWh ENTRY'!D176</f>
        <v>0</v>
      </c>
      <c r="E9" s="3">
        <f>'RES kWh ENTRY'!E176</f>
        <v>32134.27909149864</v>
      </c>
      <c r="F9" s="3">
        <f>'RES kWh ENTRY'!F176</f>
        <v>42712.30801992942</v>
      </c>
      <c r="G9" s="3">
        <f>'RES kWh ENTRY'!G176</f>
        <v>56616.240453761449</v>
      </c>
      <c r="H9" s="3">
        <f>'RES kWh ENTRY'!H176</f>
        <v>51185.010629089156</v>
      </c>
      <c r="I9" s="3">
        <f>'RES kWh ENTRY'!I176</f>
        <v>62063.882989152546</v>
      </c>
      <c r="J9" s="3">
        <f>'RES kWh ENTRY'!J176</f>
        <v>13591.076355117031</v>
      </c>
      <c r="K9" s="3">
        <f>'RES kWh ENTRY'!K176</f>
        <v>106107.2315861854</v>
      </c>
      <c r="L9" s="3">
        <f>'RES kWh ENTRY'!L176</f>
        <v>53241.478159231599</v>
      </c>
      <c r="M9" s="3">
        <f>'RES kWh ENTRY'!M176</f>
        <v>111068.06013670536</v>
      </c>
      <c r="N9" s="3">
        <f>'RES kWh ENTRY'!N176</f>
        <v>84927.61200988217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4</v>
      </c>
      <c r="C10" s="3">
        <f>'RES kWh ENTRY'!C177</f>
        <v>0</v>
      </c>
      <c r="D10" s="3">
        <f>'RES kWh ENTRY'!D177</f>
        <v>0</v>
      </c>
      <c r="E10" s="3">
        <f>'RES kWh ENTRY'!E177</f>
        <v>0</v>
      </c>
      <c r="F10" s="3">
        <f>'RES kWh ENTRY'!F177</f>
        <v>21717.597814753328</v>
      </c>
      <c r="G10" s="3">
        <f>'RES kWh ENTRY'!G177</f>
        <v>6599.3435704091371</v>
      </c>
      <c r="H10" s="3">
        <f>'RES kWh ENTRY'!H177</f>
        <v>611.82793198321576</v>
      </c>
      <c r="I10" s="3">
        <f>'RES kWh ENTRY'!I177</f>
        <v>1884.1981754610176</v>
      </c>
      <c r="J10" s="3">
        <f>'RES kWh ENTRY'!J177</f>
        <v>1629.3733468882815</v>
      </c>
      <c r="K10" s="3">
        <f>'RES kWh ENTRY'!K177</f>
        <v>4308.7610687569822</v>
      </c>
      <c r="L10" s="3">
        <f>'RES kWh ENTRY'!L177</f>
        <v>27280.48972667725</v>
      </c>
      <c r="M10" s="3">
        <f>'RES kWh ENTRY'!M177</f>
        <v>12283.426330887454</v>
      </c>
      <c r="N10" s="3">
        <f>'RES kWh ENTRY'!N177</f>
        <v>13140.826504467279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5</v>
      </c>
      <c r="C11" s="3">
        <f>'RES kWh ENTRY'!C178</f>
        <v>0</v>
      </c>
      <c r="D11" s="3">
        <f>'RES kWh ENTRY'!D178</f>
        <v>0</v>
      </c>
      <c r="E11" s="3">
        <f>'RES kWh ENTRY'!E178</f>
        <v>0</v>
      </c>
      <c r="F11" s="3">
        <f>'RES kWh ENTRY'!F178</f>
        <v>0</v>
      </c>
      <c r="G11" s="3">
        <f>'RES kWh ENTRY'!G178</f>
        <v>0</v>
      </c>
      <c r="H11" s="3">
        <f>'RES kWh ENTRY'!H178</f>
        <v>0</v>
      </c>
      <c r="I11" s="3">
        <f>'RES kWh ENTRY'!I178</f>
        <v>0</v>
      </c>
      <c r="J11" s="3">
        <f>'RES kWh ENTRY'!J178</f>
        <v>153.9</v>
      </c>
      <c r="K11" s="3">
        <f>'RES kWh ENTRY'!K178</f>
        <v>0</v>
      </c>
      <c r="L11" s="3">
        <f>'RES kWh ENTRY'!L178</f>
        <v>0</v>
      </c>
      <c r="M11" s="3">
        <f>'RES kWh ENTRY'!M178</f>
        <v>0</v>
      </c>
      <c r="N11" s="3">
        <f>'RES kWh ENTRY'!N178</f>
        <v>0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6</v>
      </c>
      <c r="C12" s="3">
        <f>'RES kWh ENTRY'!C179</f>
        <v>0</v>
      </c>
      <c r="D12" s="3">
        <f>'RES kWh ENTRY'!D179</f>
        <v>0</v>
      </c>
      <c r="E12" s="3">
        <f>'RES kWh ENTRY'!E179</f>
        <v>0</v>
      </c>
      <c r="F12" s="3">
        <f>'RES kWh ENTRY'!F179</f>
        <v>0</v>
      </c>
      <c r="G12" s="3">
        <f>'RES kWh ENTRY'!G179</f>
        <v>0</v>
      </c>
      <c r="H12" s="3">
        <f>'RES kWh ENTRY'!H179</f>
        <v>0</v>
      </c>
      <c r="I12" s="3">
        <f>'RES kWh ENTRY'!I179</f>
        <v>0</v>
      </c>
      <c r="J12" s="3">
        <f>'RES kWh ENTRY'!J179</f>
        <v>0</v>
      </c>
      <c r="K12" s="3">
        <f>'RES kWh ENTRY'!K179</f>
        <v>0</v>
      </c>
      <c r="L12" s="3">
        <f>'RES kWh ENTRY'!L179</f>
        <v>0</v>
      </c>
      <c r="M12" s="3">
        <f>'RES kWh ENTRY'!M179</f>
        <v>0</v>
      </c>
      <c r="N12" s="3">
        <f>'RES kWh ENTRY'!N179</f>
        <v>0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7</v>
      </c>
      <c r="C13" s="3">
        <f>'RES kWh ENTRY'!C180</f>
        <v>0</v>
      </c>
      <c r="D13" s="3">
        <f>'RES kWh ENTRY'!D180</f>
        <v>0</v>
      </c>
      <c r="E13" s="3">
        <f>'RES kWh ENTRY'!E180</f>
        <v>0</v>
      </c>
      <c r="F13" s="3">
        <f>'RES kWh ENTRY'!F180</f>
        <v>3789.9150441399979</v>
      </c>
      <c r="G13" s="3">
        <f>'RES kWh ENTRY'!G180</f>
        <v>2459.3165680000002</v>
      </c>
      <c r="H13" s="3">
        <f>'RES kWh ENTRY'!H180</f>
        <v>491.86331360000003</v>
      </c>
      <c r="I13" s="3">
        <f>'RES kWh ENTRY'!I180</f>
        <v>0</v>
      </c>
      <c r="J13" s="3">
        <f>'RES kWh ENTRY'!J180</f>
        <v>0</v>
      </c>
      <c r="K13" s="3">
        <f>'RES kWh ENTRY'!K180</f>
        <v>0</v>
      </c>
      <c r="L13" s="3">
        <f>'RES kWh ENTRY'!L180</f>
        <v>4443.9350801999999</v>
      </c>
      <c r="M13" s="3">
        <f>'RES kWh ENTRY'!M180</f>
        <v>0</v>
      </c>
      <c r="N13" s="3">
        <f>'RES kWh ENTRY'!N180</f>
        <v>2459.3165680000002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8</v>
      </c>
      <c r="C14" s="3">
        <f>'RES kWh ENTRY'!C181</f>
        <v>0</v>
      </c>
      <c r="D14" s="3">
        <f>'RES kWh ENTRY'!D181</f>
        <v>0</v>
      </c>
      <c r="E14" s="3">
        <f>'RES kWh ENTRY'!E181</f>
        <v>0</v>
      </c>
      <c r="F14" s="3">
        <f>'RES kWh ENTRY'!F181</f>
        <v>0</v>
      </c>
      <c r="G14" s="3">
        <f>'RES kWh ENTRY'!G181</f>
        <v>34156.015013818338</v>
      </c>
      <c r="H14" s="3">
        <f>'RES kWh ENTRY'!H181</f>
        <v>0</v>
      </c>
      <c r="I14" s="3">
        <f>'RES kWh ENTRY'!I181</f>
        <v>29445.731029675426</v>
      </c>
      <c r="J14" s="3">
        <f>'RES kWh ENTRY'!J181</f>
        <v>0</v>
      </c>
      <c r="K14" s="3">
        <f>'RES kWh ENTRY'!K181</f>
        <v>110.99911299999999</v>
      </c>
      <c r="L14" s="3">
        <f>'RES kWh ENTRY'!L181</f>
        <v>23838.595908765659</v>
      </c>
      <c r="M14" s="3">
        <f>'RES kWh ENTRY'!M181</f>
        <v>150.66368013333332</v>
      </c>
      <c r="N14" s="3">
        <f>'RES kWh ENTRY'!N181</f>
        <v>22938.110604877955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11</v>
      </c>
      <c r="C15" s="3"/>
      <c r="D15" s="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ht="15.75" thickBot="1" x14ac:dyDescent="0.3">
      <c r="A16" s="598"/>
      <c r="B16" s="209" t="s">
        <v>25</v>
      </c>
      <c r="C16" s="264">
        <f>SUM(C5:C15)</f>
        <v>0</v>
      </c>
      <c r="D16" s="264">
        <f t="shared" ref="D16:BO16" si="2">SUM(D5:D15)</f>
        <v>0</v>
      </c>
      <c r="E16" s="264">
        <f t="shared" si="2"/>
        <v>465481.80280725943</v>
      </c>
      <c r="F16" s="264">
        <f t="shared" si="2"/>
        <v>1152109.531402979</v>
      </c>
      <c r="G16" s="264">
        <f t="shared" si="2"/>
        <v>1370548.5344791396</v>
      </c>
      <c r="H16" s="264">
        <f t="shared" si="2"/>
        <v>946488.56959632051</v>
      </c>
      <c r="I16" s="264">
        <f t="shared" si="2"/>
        <v>737526.53818201029</v>
      </c>
      <c r="J16" s="264">
        <f t="shared" si="2"/>
        <v>161152.50213229298</v>
      </c>
      <c r="K16" s="264">
        <f t="shared" si="2"/>
        <v>595737.62274752301</v>
      </c>
      <c r="L16" s="264">
        <f t="shared" si="2"/>
        <v>703962.66813022888</v>
      </c>
      <c r="M16" s="264">
        <f t="shared" si="2"/>
        <v>645856.94539306872</v>
      </c>
      <c r="N16" s="264">
        <f t="shared" si="2"/>
        <v>907603.97542874643</v>
      </c>
      <c r="O16" s="265">
        <f t="shared" si="2"/>
        <v>0</v>
      </c>
      <c r="P16" s="265">
        <f t="shared" si="2"/>
        <v>0</v>
      </c>
      <c r="Q16" s="265">
        <f t="shared" si="2"/>
        <v>0</v>
      </c>
      <c r="R16" s="265">
        <f t="shared" si="2"/>
        <v>0</v>
      </c>
      <c r="S16" s="265">
        <f t="shared" si="2"/>
        <v>0</v>
      </c>
      <c r="T16" s="265">
        <f t="shared" si="2"/>
        <v>0</v>
      </c>
      <c r="U16" s="265">
        <f t="shared" si="2"/>
        <v>0</v>
      </c>
      <c r="V16" s="265">
        <f t="shared" si="2"/>
        <v>0</v>
      </c>
      <c r="W16" s="265">
        <f t="shared" si="2"/>
        <v>0</v>
      </c>
      <c r="X16" s="265">
        <f t="shared" si="2"/>
        <v>0</v>
      </c>
      <c r="Y16" s="265">
        <f t="shared" si="2"/>
        <v>0</v>
      </c>
      <c r="Z16" s="265">
        <f t="shared" si="2"/>
        <v>0</v>
      </c>
      <c r="AA16" s="265">
        <f t="shared" si="2"/>
        <v>0</v>
      </c>
      <c r="AB16" s="265">
        <f t="shared" si="2"/>
        <v>0</v>
      </c>
      <c r="AC16" s="265">
        <f t="shared" si="2"/>
        <v>0</v>
      </c>
      <c r="AD16" s="265">
        <f t="shared" si="2"/>
        <v>0</v>
      </c>
      <c r="AE16" s="265">
        <f t="shared" si="2"/>
        <v>0</v>
      </c>
      <c r="AF16" s="265">
        <f t="shared" si="2"/>
        <v>0</v>
      </c>
      <c r="AG16" s="265">
        <f t="shared" si="2"/>
        <v>0</v>
      </c>
      <c r="AH16" s="265">
        <f t="shared" si="2"/>
        <v>0</v>
      </c>
      <c r="AI16" s="265">
        <f t="shared" si="2"/>
        <v>0</v>
      </c>
      <c r="AJ16" s="265">
        <f t="shared" si="2"/>
        <v>0</v>
      </c>
      <c r="AK16" s="265">
        <f t="shared" si="2"/>
        <v>0</v>
      </c>
      <c r="AL16" s="265">
        <f t="shared" si="2"/>
        <v>0</v>
      </c>
      <c r="AM16" s="265">
        <f t="shared" si="2"/>
        <v>0</v>
      </c>
      <c r="AN16" s="265">
        <f t="shared" si="2"/>
        <v>0</v>
      </c>
      <c r="AO16" s="265">
        <f t="shared" si="2"/>
        <v>0</v>
      </c>
      <c r="AP16" s="265">
        <f t="shared" si="2"/>
        <v>0</v>
      </c>
      <c r="AQ16" s="265">
        <f t="shared" si="2"/>
        <v>0</v>
      </c>
      <c r="AR16" s="265">
        <f t="shared" si="2"/>
        <v>0</v>
      </c>
      <c r="AS16" s="265">
        <f t="shared" si="2"/>
        <v>0</v>
      </c>
      <c r="AT16" s="265">
        <f t="shared" si="2"/>
        <v>0</v>
      </c>
      <c r="AU16" s="265">
        <f t="shared" si="2"/>
        <v>0</v>
      </c>
      <c r="AV16" s="265">
        <f t="shared" si="2"/>
        <v>0</v>
      </c>
      <c r="AW16" s="265">
        <f t="shared" si="2"/>
        <v>0</v>
      </c>
      <c r="AX16" s="265">
        <f t="shared" si="2"/>
        <v>0</v>
      </c>
      <c r="AY16" s="265">
        <f t="shared" si="2"/>
        <v>0</v>
      </c>
      <c r="AZ16" s="265">
        <f t="shared" si="2"/>
        <v>0</v>
      </c>
      <c r="BA16" s="265">
        <f t="shared" si="2"/>
        <v>0</v>
      </c>
      <c r="BB16" s="265">
        <f t="shared" si="2"/>
        <v>0</v>
      </c>
      <c r="BC16" s="265">
        <f t="shared" si="2"/>
        <v>0</v>
      </c>
      <c r="BD16" s="265">
        <f t="shared" si="2"/>
        <v>0</v>
      </c>
      <c r="BE16" s="265">
        <f t="shared" si="2"/>
        <v>0</v>
      </c>
      <c r="BF16" s="265">
        <f t="shared" si="2"/>
        <v>0</v>
      </c>
      <c r="BG16" s="265">
        <f t="shared" si="2"/>
        <v>0</v>
      </c>
      <c r="BH16" s="265">
        <f t="shared" si="2"/>
        <v>0</v>
      </c>
      <c r="BI16" s="265">
        <f t="shared" si="2"/>
        <v>0</v>
      </c>
      <c r="BJ16" s="265">
        <f t="shared" si="2"/>
        <v>0</v>
      </c>
      <c r="BK16" s="265">
        <f t="shared" si="2"/>
        <v>0</v>
      </c>
      <c r="BL16" s="265">
        <f t="shared" si="2"/>
        <v>0</v>
      </c>
      <c r="BM16" s="265">
        <f t="shared" si="2"/>
        <v>0</v>
      </c>
      <c r="BN16" s="265">
        <f t="shared" si="2"/>
        <v>0</v>
      </c>
      <c r="BO16" s="265">
        <f t="shared" si="2"/>
        <v>0</v>
      </c>
      <c r="BP16" s="265">
        <f t="shared" ref="BP16:CH16" si="3">SUM(BP5:BP15)</f>
        <v>0</v>
      </c>
      <c r="BQ16" s="265">
        <f t="shared" si="3"/>
        <v>0</v>
      </c>
      <c r="BR16" s="265">
        <f t="shared" si="3"/>
        <v>0</v>
      </c>
      <c r="BS16" s="265">
        <f t="shared" si="3"/>
        <v>0</v>
      </c>
      <c r="BT16" s="265">
        <f t="shared" si="3"/>
        <v>0</v>
      </c>
      <c r="BU16" s="265">
        <f t="shared" si="3"/>
        <v>0</v>
      </c>
      <c r="BV16" s="265">
        <f t="shared" si="3"/>
        <v>0</v>
      </c>
      <c r="BW16" s="265">
        <f t="shared" si="3"/>
        <v>0</v>
      </c>
      <c r="BX16" s="265">
        <f t="shared" si="3"/>
        <v>0</v>
      </c>
      <c r="BY16" s="265">
        <f t="shared" si="3"/>
        <v>0</v>
      </c>
      <c r="BZ16" s="265">
        <f t="shared" si="3"/>
        <v>0</v>
      </c>
      <c r="CA16" s="265">
        <f t="shared" si="3"/>
        <v>0</v>
      </c>
      <c r="CB16" s="265">
        <f t="shared" si="3"/>
        <v>0</v>
      </c>
      <c r="CC16" s="265">
        <f t="shared" si="3"/>
        <v>0</v>
      </c>
      <c r="CD16" s="265">
        <f t="shared" si="3"/>
        <v>0</v>
      </c>
      <c r="CE16" s="265">
        <f t="shared" si="3"/>
        <v>0</v>
      </c>
      <c r="CF16" s="265">
        <f t="shared" si="3"/>
        <v>0</v>
      </c>
      <c r="CG16" s="265">
        <f t="shared" si="3"/>
        <v>0</v>
      </c>
      <c r="CH16" s="266">
        <f t="shared" si="3"/>
        <v>0</v>
      </c>
    </row>
    <row r="17" spans="1:86" x14ac:dyDescent="0.25">
      <c r="A17" s="284"/>
      <c r="B17" s="285"/>
      <c r="C17" s="9"/>
      <c r="D17" s="285"/>
      <c r="E17" s="9"/>
      <c r="F17" s="285"/>
      <c r="G17" s="285"/>
      <c r="H17" s="9"/>
      <c r="I17" s="285"/>
      <c r="J17" s="285"/>
      <c r="K17" s="9"/>
      <c r="L17" s="285"/>
      <c r="M17" s="285"/>
      <c r="N17" s="9"/>
      <c r="O17" s="285"/>
      <c r="P17" s="285"/>
      <c r="Q17" s="9"/>
      <c r="R17" s="285"/>
      <c r="S17" s="285"/>
      <c r="T17" s="9"/>
      <c r="U17" s="285"/>
      <c r="V17" s="285"/>
      <c r="W17" s="9"/>
      <c r="X17" s="285"/>
      <c r="Y17" s="285"/>
      <c r="Z17" s="9"/>
      <c r="AA17" s="285"/>
      <c r="AB17" s="285"/>
      <c r="AC17" s="9"/>
      <c r="AD17" s="285"/>
      <c r="AE17" s="285"/>
      <c r="AF17" s="9"/>
      <c r="AG17" s="285"/>
      <c r="AH17" s="285"/>
      <c r="AI17" s="9"/>
      <c r="AJ17" s="285"/>
      <c r="AK17" s="285"/>
      <c r="AL17" s="9"/>
      <c r="AM17" s="285"/>
      <c r="AN17" s="285"/>
      <c r="AO17" s="9"/>
      <c r="AP17" s="285"/>
      <c r="AQ17" s="285"/>
      <c r="AR17" s="9"/>
      <c r="AS17" s="285"/>
      <c r="AT17" s="285"/>
      <c r="AU17" s="9"/>
      <c r="AV17" s="285"/>
      <c r="AW17" s="285"/>
      <c r="AX17" s="9"/>
      <c r="AY17" s="285"/>
      <c r="AZ17" s="285"/>
      <c r="BA17" s="9"/>
      <c r="BB17" s="285"/>
      <c r="BC17" s="285"/>
      <c r="BD17" s="9"/>
      <c r="BE17" s="285"/>
      <c r="BF17" s="285"/>
      <c r="BG17" s="9"/>
      <c r="BH17" s="285"/>
      <c r="BI17" s="285"/>
      <c r="BJ17" s="9"/>
      <c r="BK17" s="285"/>
      <c r="BL17" s="285"/>
      <c r="BM17" s="9"/>
      <c r="BN17" s="285"/>
      <c r="BO17" s="285"/>
      <c r="BP17" s="9"/>
      <c r="BQ17" s="285"/>
      <c r="BR17" s="285"/>
      <c r="BS17" s="9"/>
      <c r="BT17" s="285"/>
      <c r="BU17" s="285"/>
      <c r="BV17" s="9"/>
      <c r="BW17" s="285"/>
      <c r="BX17" s="285"/>
      <c r="BY17" s="9"/>
      <c r="BZ17" s="285"/>
      <c r="CA17" s="285"/>
      <c r="CB17" s="9"/>
      <c r="CC17" s="285"/>
      <c r="CD17" s="285"/>
      <c r="CE17" s="9"/>
      <c r="CF17" s="285"/>
      <c r="CG17" s="285"/>
      <c r="CH17" s="9"/>
    </row>
    <row r="18" spans="1:86" ht="15.75" thickBot="1" x14ac:dyDescent="0.3"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</row>
    <row r="19" spans="1:86" ht="16.5" thickBot="1" x14ac:dyDescent="0.3">
      <c r="A19" s="599" t="s">
        <v>15</v>
      </c>
      <c r="B19" s="18" t="s">
        <v>10</v>
      </c>
      <c r="C19" s="162">
        <f>C$4</f>
        <v>45292</v>
      </c>
      <c r="D19" s="162">
        <f t="shared" ref="D19:BO19" si="4">D$4</f>
        <v>45323</v>
      </c>
      <c r="E19" s="162">
        <f t="shared" si="4"/>
        <v>45352</v>
      </c>
      <c r="F19" s="162">
        <f t="shared" si="4"/>
        <v>45383</v>
      </c>
      <c r="G19" s="162">
        <f t="shared" si="4"/>
        <v>45413</v>
      </c>
      <c r="H19" s="162">
        <f t="shared" si="4"/>
        <v>45444</v>
      </c>
      <c r="I19" s="162">
        <f t="shared" si="4"/>
        <v>45474</v>
      </c>
      <c r="J19" s="162">
        <f t="shared" si="4"/>
        <v>45505</v>
      </c>
      <c r="K19" s="162">
        <f t="shared" si="4"/>
        <v>45536</v>
      </c>
      <c r="L19" s="162">
        <f t="shared" si="4"/>
        <v>45566</v>
      </c>
      <c r="M19" s="162">
        <f t="shared" si="4"/>
        <v>45597</v>
      </c>
      <c r="N19" s="162">
        <f t="shared" si="4"/>
        <v>45627</v>
      </c>
      <c r="O19" s="162">
        <f t="shared" si="4"/>
        <v>45658</v>
      </c>
      <c r="P19" s="162">
        <f t="shared" si="4"/>
        <v>45689</v>
      </c>
      <c r="Q19" s="162">
        <f t="shared" si="4"/>
        <v>45717</v>
      </c>
      <c r="R19" s="162">
        <f t="shared" si="4"/>
        <v>45748</v>
      </c>
      <c r="S19" s="162">
        <f t="shared" si="4"/>
        <v>45778</v>
      </c>
      <c r="T19" s="162">
        <f t="shared" si="4"/>
        <v>45809</v>
      </c>
      <c r="U19" s="162">
        <f t="shared" si="4"/>
        <v>45839</v>
      </c>
      <c r="V19" s="162">
        <f t="shared" si="4"/>
        <v>45870</v>
      </c>
      <c r="W19" s="162">
        <f t="shared" si="4"/>
        <v>45901</v>
      </c>
      <c r="X19" s="162">
        <f t="shared" si="4"/>
        <v>45931</v>
      </c>
      <c r="Y19" s="162">
        <f t="shared" si="4"/>
        <v>45962</v>
      </c>
      <c r="Z19" s="162">
        <f t="shared" si="4"/>
        <v>45992</v>
      </c>
      <c r="AA19" s="162">
        <f t="shared" si="4"/>
        <v>46023</v>
      </c>
      <c r="AB19" s="162">
        <f t="shared" si="4"/>
        <v>46054</v>
      </c>
      <c r="AC19" s="162">
        <f t="shared" si="4"/>
        <v>46082</v>
      </c>
      <c r="AD19" s="162">
        <f t="shared" si="4"/>
        <v>46113</v>
      </c>
      <c r="AE19" s="162">
        <f t="shared" si="4"/>
        <v>46143</v>
      </c>
      <c r="AF19" s="162">
        <f t="shared" si="4"/>
        <v>46174</v>
      </c>
      <c r="AG19" s="162">
        <f t="shared" si="4"/>
        <v>46204</v>
      </c>
      <c r="AH19" s="162">
        <f t="shared" si="4"/>
        <v>46235</v>
      </c>
      <c r="AI19" s="162">
        <f t="shared" si="4"/>
        <v>46266</v>
      </c>
      <c r="AJ19" s="162">
        <f t="shared" si="4"/>
        <v>46296</v>
      </c>
      <c r="AK19" s="162">
        <f t="shared" si="4"/>
        <v>46327</v>
      </c>
      <c r="AL19" s="162">
        <f t="shared" si="4"/>
        <v>46357</v>
      </c>
      <c r="AM19" s="162">
        <f t="shared" si="4"/>
        <v>46388</v>
      </c>
      <c r="AN19" s="162">
        <f t="shared" si="4"/>
        <v>46419</v>
      </c>
      <c r="AO19" s="162">
        <f t="shared" si="4"/>
        <v>46447</v>
      </c>
      <c r="AP19" s="162">
        <f t="shared" si="4"/>
        <v>46478</v>
      </c>
      <c r="AQ19" s="162">
        <f t="shared" si="4"/>
        <v>46508</v>
      </c>
      <c r="AR19" s="162">
        <f t="shared" si="4"/>
        <v>46539</v>
      </c>
      <c r="AS19" s="162">
        <f t="shared" si="4"/>
        <v>46569</v>
      </c>
      <c r="AT19" s="162">
        <f t="shared" si="4"/>
        <v>46600</v>
      </c>
      <c r="AU19" s="162">
        <f t="shared" si="4"/>
        <v>46631</v>
      </c>
      <c r="AV19" s="162">
        <f t="shared" si="4"/>
        <v>46661</v>
      </c>
      <c r="AW19" s="162">
        <f t="shared" si="4"/>
        <v>46692</v>
      </c>
      <c r="AX19" s="162">
        <f t="shared" si="4"/>
        <v>46722</v>
      </c>
      <c r="AY19" s="162">
        <f t="shared" si="4"/>
        <v>46753</v>
      </c>
      <c r="AZ19" s="162">
        <f t="shared" si="4"/>
        <v>46784</v>
      </c>
      <c r="BA19" s="162">
        <f t="shared" si="4"/>
        <v>46813</v>
      </c>
      <c r="BB19" s="162">
        <f t="shared" si="4"/>
        <v>46844</v>
      </c>
      <c r="BC19" s="162">
        <f t="shared" si="4"/>
        <v>46874</v>
      </c>
      <c r="BD19" s="162">
        <f t="shared" si="4"/>
        <v>46905</v>
      </c>
      <c r="BE19" s="162">
        <f t="shared" si="4"/>
        <v>46935</v>
      </c>
      <c r="BF19" s="162">
        <f t="shared" si="4"/>
        <v>46966</v>
      </c>
      <c r="BG19" s="162">
        <f t="shared" si="4"/>
        <v>46997</v>
      </c>
      <c r="BH19" s="162">
        <f t="shared" si="4"/>
        <v>47027</v>
      </c>
      <c r="BI19" s="162">
        <f t="shared" si="4"/>
        <v>47058</v>
      </c>
      <c r="BJ19" s="162">
        <f t="shared" si="4"/>
        <v>47088</v>
      </c>
      <c r="BK19" s="162">
        <f t="shared" si="4"/>
        <v>47119</v>
      </c>
      <c r="BL19" s="162">
        <f t="shared" si="4"/>
        <v>47150</v>
      </c>
      <c r="BM19" s="162">
        <f t="shared" si="4"/>
        <v>47178</v>
      </c>
      <c r="BN19" s="162">
        <f t="shared" si="4"/>
        <v>47209</v>
      </c>
      <c r="BO19" s="162">
        <f t="shared" si="4"/>
        <v>47239</v>
      </c>
      <c r="BP19" s="162">
        <f t="shared" ref="BP19:CH19" si="5">BP$4</f>
        <v>47270</v>
      </c>
      <c r="BQ19" s="162">
        <f t="shared" si="5"/>
        <v>47300</v>
      </c>
      <c r="BR19" s="162">
        <f t="shared" si="5"/>
        <v>47331</v>
      </c>
      <c r="BS19" s="162">
        <f t="shared" si="5"/>
        <v>47362</v>
      </c>
      <c r="BT19" s="162">
        <f t="shared" si="5"/>
        <v>47392</v>
      </c>
      <c r="BU19" s="162">
        <f t="shared" si="5"/>
        <v>47423</v>
      </c>
      <c r="BV19" s="162">
        <f t="shared" si="5"/>
        <v>47453</v>
      </c>
      <c r="BW19" s="162">
        <f t="shared" si="5"/>
        <v>47484</v>
      </c>
      <c r="BX19" s="162">
        <f t="shared" si="5"/>
        <v>47515</v>
      </c>
      <c r="BY19" s="162">
        <f t="shared" si="5"/>
        <v>47543</v>
      </c>
      <c r="BZ19" s="162">
        <f t="shared" si="5"/>
        <v>47574</v>
      </c>
      <c r="CA19" s="162">
        <f t="shared" si="5"/>
        <v>47604</v>
      </c>
      <c r="CB19" s="162">
        <f t="shared" si="5"/>
        <v>47635</v>
      </c>
      <c r="CC19" s="162">
        <f t="shared" si="5"/>
        <v>47665</v>
      </c>
      <c r="CD19" s="162">
        <f t="shared" si="5"/>
        <v>47696</v>
      </c>
      <c r="CE19" s="162">
        <f t="shared" si="5"/>
        <v>47727</v>
      </c>
      <c r="CF19" s="162">
        <f t="shared" si="5"/>
        <v>47757</v>
      </c>
      <c r="CG19" s="162">
        <f t="shared" si="5"/>
        <v>47788</v>
      </c>
      <c r="CH19" s="163">
        <f t="shared" si="5"/>
        <v>47818</v>
      </c>
    </row>
    <row r="20" spans="1:86" ht="15" customHeight="1" x14ac:dyDescent="0.25">
      <c r="A20" s="600"/>
      <c r="B20" s="11" t="str">
        <f t="shared" ref="B20:C31" si="6">B5</f>
        <v>Building Shell</v>
      </c>
      <c r="C20" s="3">
        <f>C5</f>
        <v>0</v>
      </c>
      <c r="D20" s="3">
        <f>IF(SUM($C$16:$N$16)=0,0,C20+D5)</f>
        <v>0</v>
      </c>
      <c r="E20" s="3">
        <f t="shared" ref="E20:BP20" si="7">IF(SUM($C$16:$N$16)=0,0,D20+E5)</f>
        <v>0</v>
      </c>
      <c r="F20" s="3">
        <f t="shared" si="7"/>
        <v>0</v>
      </c>
      <c r="G20" s="3">
        <f t="shared" si="7"/>
        <v>0</v>
      </c>
      <c r="H20" s="3">
        <f t="shared" si="7"/>
        <v>0</v>
      </c>
      <c r="I20" s="3">
        <f t="shared" si="7"/>
        <v>12293.2955466</v>
      </c>
      <c r="J20" s="3">
        <f t="shared" si="7"/>
        <v>12293.2955466</v>
      </c>
      <c r="K20" s="3">
        <f t="shared" si="7"/>
        <v>12293.2955466</v>
      </c>
      <c r="L20" s="3">
        <f t="shared" si="7"/>
        <v>12293.2955466</v>
      </c>
      <c r="M20" s="3">
        <f t="shared" si="7"/>
        <v>12293.2955466</v>
      </c>
      <c r="N20" s="3">
        <f t="shared" si="7"/>
        <v>61466.477733</v>
      </c>
      <c r="O20" s="3">
        <f t="shared" si="7"/>
        <v>61466.477733</v>
      </c>
      <c r="P20" s="3">
        <f t="shared" si="7"/>
        <v>61466.477733</v>
      </c>
      <c r="Q20" s="3">
        <f t="shared" si="7"/>
        <v>61466.477733</v>
      </c>
      <c r="R20" s="3">
        <f t="shared" si="7"/>
        <v>61466.477733</v>
      </c>
      <c r="S20" s="3">
        <f t="shared" si="7"/>
        <v>61466.477733</v>
      </c>
      <c r="T20" s="3">
        <f t="shared" si="7"/>
        <v>61466.477733</v>
      </c>
      <c r="U20" s="3">
        <f t="shared" si="7"/>
        <v>61466.477733</v>
      </c>
      <c r="V20" s="3">
        <f t="shared" si="7"/>
        <v>61466.477733</v>
      </c>
      <c r="W20" s="3">
        <f t="shared" si="7"/>
        <v>61466.477733</v>
      </c>
      <c r="X20" s="3">
        <f t="shared" si="7"/>
        <v>61466.477733</v>
      </c>
      <c r="Y20" s="3">
        <f t="shared" si="7"/>
        <v>61466.477733</v>
      </c>
      <c r="Z20" s="3">
        <f t="shared" si="7"/>
        <v>61466.477733</v>
      </c>
      <c r="AA20" s="3">
        <f t="shared" si="7"/>
        <v>61466.477733</v>
      </c>
      <c r="AB20" s="3">
        <f t="shared" si="7"/>
        <v>61466.477733</v>
      </c>
      <c r="AC20" s="3">
        <f t="shared" si="7"/>
        <v>61466.477733</v>
      </c>
      <c r="AD20" s="3">
        <f t="shared" si="7"/>
        <v>61466.477733</v>
      </c>
      <c r="AE20" s="3">
        <f t="shared" si="7"/>
        <v>61466.477733</v>
      </c>
      <c r="AF20" s="3">
        <f t="shared" si="7"/>
        <v>61466.477733</v>
      </c>
      <c r="AG20" s="3">
        <f t="shared" si="7"/>
        <v>61466.477733</v>
      </c>
      <c r="AH20" s="3">
        <f t="shared" si="7"/>
        <v>61466.477733</v>
      </c>
      <c r="AI20" s="3">
        <f t="shared" si="7"/>
        <v>61466.477733</v>
      </c>
      <c r="AJ20" s="3">
        <f t="shared" si="7"/>
        <v>61466.477733</v>
      </c>
      <c r="AK20" s="3">
        <f t="shared" si="7"/>
        <v>61466.477733</v>
      </c>
      <c r="AL20" s="3">
        <f t="shared" si="7"/>
        <v>61466.477733</v>
      </c>
      <c r="AM20" s="3">
        <f t="shared" si="7"/>
        <v>61466.477733</v>
      </c>
      <c r="AN20" s="3">
        <f t="shared" si="7"/>
        <v>61466.477733</v>
      </c>
      <c r="AO20" s="3">
        <f t="shared" si="7"/>
        <v>61466.477733</v>
      </c>
      <c r="AP20" s="3">
        <f t="shared" si="7"/>
        <v>61466.477733</v>
      </c>
      <c r="AQ20" s="3">
        <f t="shared" si="7"/>
        <v>61466.477733</v>
      </c>
      <c r="AR20" s="3">
        <f t="shared" si="7"/>
        <v>61466.477733</v>
      </c>
      <c r="AS20" s="3">
        <f t="shared" si="7"/>
        <v>61466.477733</v>
      </c>
      <c r="AT20" s="3">
        <f t="shared" si="7"/>
        <v>61466.477733</v>
      </c>
      <c r="AU20" s="3">
        <f t="shared" si="7"/>
        <v>61466.477733</v>
      </c>
      <c r="AV20" s="3">
        <f t="shared" si="7"/>
        <v>61466.477733</v>
      </c>
      <c r="AW20" s="3">
        <f t="shared" si="7"/>
        <v>61466.477733</v>
      </c>
      <c r="AX20" s="3">
        <f t="shared" si="7"/>
        <v>61466.477733</v>
      </c>
      <c r="AY20" s="3">
        <f t="shared" si="7"/>
        <v>61466.477733</v>
      </c>
      <c r="AZ20" s="3">
        <f t="shared" si="7"/>
        <v>61466.477733</v>
      </c>
      <c r="BA20" s="3">
        <f t="shared" si="7"/>
        <v>61466.477733</v>
      </c>
      <c r="BB20" s="3">
        <f t="shared" si="7"/>
        <v>61466.477733</v>
      </c>
      <c r="BC20" s="3">
        <f t="shared" si="7"/>
        <v>61466.477733</v>
      </c>
      <c r="BD20" s="3">
        <f t="shared" si="7"/>
        <v>61466.477733</v>
      </c>
      <c r="BE20" s="3">
        <f t="shared" si="7"/>
        <v>61466.477733</v>
      </c>
      <c r="BF20" s="3">
        <f t="shared" si="7"/>
        <v>61466.477733</v>
      </c>
      <c r="BG20" s="3">
        <f t="shared" si="7"/>
        <v>61466.477733</v>
      </c>
      <c r="BH20" s="3">
        <f t="shared" si="7"/>
        <v>61466.477733</v>
      </c>
      <c r="BI20" s="3">
        <f t="shared" si="7"/>
        <v>61466.477733</v>
      </c>
      <c r="BJ20" s="3">
        <f t="shared" si="7"/>
        <v>61466.477733</v>
      </c>
      <c r="BK20" s="3">
        <f t="shared" si="7"/>
        <v>61466.477733</v>
      </c>
      <c r="BL20" s="3">
        <f t="shared" si="7"/>
        <v>61466.477733</v>
      </c>
      <c r="BM20" s="3">
        <f t="shared" si="7"/>
        <v>61466.477733</v>
      </c>
      <c r="BN20" s="3">
        <f t="shared" si="7"/>
        <v>61466.477733</v>
      </c>
      <c r="BO20" s="3">
        <f t="shared" si="7"/>
        <v>61466.477733</v>
      </c>
      <c r="BP20" s="3">
        <f t="shared" si="7"/>
        <v>61466.477733</v>
      </c>
      <c r="BQ20" s="3">
        <f t="shared" ref="BQ20:CH20" si="8">IF(SUM($C$16:$N$16)=0,0,BP20+BQ5)</f>
        <v>61466.477733</v>
      </c>
      <c r="BR20" s="3">
        <f t="shared" si="8"/>
        <v>61466.477733</v>
      </c>
      <c r="BS20" s="3">
        <f t="shared" si="8"/>
        <v>61466.477733</v>
      </c>
      <c r="BT20" s="3">
        <f t="shared" si="8"/>
        <v>61466.477733</v>
      </c>
      <c r="BU20" s="3">
        <f t="shared" si="8"/>
        <v>61466.477733</v>
      </c>
      <c r="BV20" s="3">
        <f t="shared" si="8"/>
        <v>61466.477733</v>
      </c>
      <c r="BW20" s="3">
        <f t="shared" si="8"/>
        <v>61466.477733</v>
      </c>
      <c r="BX20" s="3">
        <f t="shared" si="8"/>
        <v>61466.477733</v>
      </c>
      <c r="BY20" s="3">
        <f t="shared" si="8"/>
        <v>61466.477733</v>
      </c>
      <c r="BZ20" s="3">
        <f t="shared" si="8"/>
        <v>61466.477733</v>
      </c>
      <c r="CA20" s="3">
        <f t="shared" si="8"/>
        <v>61466.477733</v>
      </c>
      <c r="CB20" s="3">
        <f t="shared" si="8"/>
        <v>61466.477733</v>
      </c>
      <c r="CC20" s="3">
        <f t="shared" si="8"/>
        <v>61466.477733</v>
      </c>
      <c r="CD20" s="3">
        <f t="shared" si="8"/>
        <v>61466.477733</v>
      </c>
      <c r="CE20" s="3">
        <f t="shared" si="8"/>
        <v>61466.477733</v>
      </c>
      <c r="CF20" s="3">
        <f t="shared" si="8"/>
        <v>61466.477733</v>
      </c>
      <c r="CG20" s="3">
        <f t="shared" si="8"/>
        <v>61466.477733</v>
      </c>
      <c r="CH20" s="12">
        <f t="shared" si="8"/>
        <v>61466.477733</v>
      </c>
    </row>
    <row r="21" spans="1:86" x14ac:dyDescent="0.25">
      <c r="A21" s="600"/>
      <c r="B21" s="13" t="str">
        <f t="shared" si="6"/>
        <v>Cooling</v>
      </c>
      <c r="C21" s="3">
        <f t="shared" si="6"/>
        <v>0</v>
      </c>
      <c r="D21" s="3">
        <f t="shared" ref="D21:BO21" si="9">IF(SUM($C$16:$N$16)=0,0,C21+D6)</f>
        <v>0</v>
      </c>
      <c r="E21" s="3">
        <f t="shared" si="9"/>
        <v>89325.606745733967</v>
      </c>
      <c r="F21" s="3">
        <f t="shared" si="9"/>
        <v>318928.54921239894</v>
      </c>
      <c r="G21" s="3">
        <f t="shared" si="9"/>
        <v>609293.3937246796</v>
      </c>
      <c r="H21" s="3">
        <f t="shared" si="9"/>
        <v>969912.99842795031</v>
      </c>
      <c r="I21" s="3">
        <f t="shared" si="9"/>
        <v>1170199.9977592584</v>
      </c>
      <c r="J21" s="3">
        <f t="shared" si="9"/>
        <v>1219801.269548954</v>
      </c>
      <c r="K21" s="3">
        <f t="shared" si="9"/>
        <v>1433705.8360049366</v>
      </c>
      <c r="L21" s="3">
        <f t="shared" si="9"/>
        <v>1642858.7542147809</v>
      </c>
      <c r="M21" s="3">
        <f t="shared" si="9"/>
        <v>1926867.5737093294</v>
      </c>
      <c r="N21" s="3">
        <f t="shared" si="9"/>
        <v>2234799.3402897259</v>
      </c>
      <c r="O21" s="3">
        <f t="shared" si="9"/>
        <v>2234799.3402897259</v>
      </c>
      <c r="P21" s="3">
        <f t="shared" si="9"/>
        <v>2234799.3402897259</v>
      </c>
      <c r="Q21" s="3">
        <f t="shared" si="9"/>
        <v>2234799.3402897259</v>
      </c>
      <c r="R21" s="3">
        <f t="shared" si="9"/>
        <v>2234799.3402897259</v>
      </c>
      <c r="S21" s="3">
        <f t="shared" si="9"/>
        <v>2234799.3402897259</v>
      </c>
      <c r="T21" s="3">
        <f t="shared" si="9"/>
        <v>2234799.3402897259</v>
      </c>
      <c r="U21" s="3">
        <f t="shared" si="9"/>
        <v>2234799.3402897259</v>
      </c>
      <c r="V21" s="3">
        <f t="shared" si="9"/>
        <v>2234799.3402897259</v>
      </c>
      <c r="W21" s="3">
        <f t="shared" si="9"/>
        <v>2234799.3402897259</v>
      </c>
      <c r="X21" s="3">
        <f t="shared" si="9"/>
        <v>2234799.3402897259</v>
      </c>
      <c r="Y21" s="3">
        <f t="shared" si="9"/>
        <v>2234799.3402897259</v>
      </c>
      <c r="Z21" s="3">
        <f t="shared" si="9"/>
        <v>2234799.3402897259</v>
      </c>
      <c r="AA21" s="3">
        <f t="shared" si="9"/>
        <v>2234799.3402897259</v>
      </c>
      <c r="AB21" s="3">
        <f t="shared" si="9"/>
        <v>2234799.3402897259</v>
      </c>
      <c r="AC21" s="3">
        <f t="shared" si="9"/>
        <v>2234799.3402897259</v>
      </c>
      <c r="AD21" s="3">
        <f t="shared" si="9"/>
        <v>2234799.3402897259</v>
      </c>
      <c r="AE21" s="3">
        <f t="shared" si="9"/>
        <v>2234799.3402897259</v>
      </c>
      <c r="AF21" s="3">
        <f t="shared" si="9"/>
        <v>2234799.3402897259</v>
      </c>
      <c r="AG21" s="3">
        <f t="shared" si="9"/>
        <v>2234799.3402897259</v>
      </c>
      <c r="AH21" s="3">
        <f t="shared" si="9"/>
        <v>2234799.3402897259</v>
      </c>
      <c r="AI21" s="3">
        <f t="shared" si="9"/>
        <v>2234799.3402897259</v>
      </c>
      <c r="AJ21" s="3">
        <f t="shared" si="9"/>
        <v>2234799.3402897259</v>
      </c>
      <c r="AK21" s="3">
        <f t="shared" si="9"/>
        <v>2234799.3402897259</v>
      </c>
      <c r="AL21" s="3">
        <f t="shared" si="9"/>
        <v>2234799.3402897259</v>
      </c>
      <c r="AM21" s="3">
        <f t="shared" si="9"/>
        <v>2234799.3402897259</v>
      </c>
      <c r="AN21" s="3">
        <f t="shared" si="9"/>
        <v>2234799.3402897259</v>
      </c>
      <c r="AO21" s="3">
        <f t="shared" si="9"/>
        <v>2234799.3402897259</v>
      </c>
      <c r="AP21" s="3">
        <f t="shared" si="9"/>
        <v>2234799.3402897259</v>
      </c>
      <c r="AQ21" s="3">
        <f t="shared" si="9"/>
        <v>2234799.3402897259</v>
      </c>
      <c r="AR21" s="3">
        <f t="shared" si="9"/>
        <v>2234799.3402897259</v>
      </c>
      <c r="AS21" s="3">
        <f t="shared" si="9"/>
        <v>2234799.3402897259</v>
      </c>
      <c r="AT21" s="3">
        <f t="shared" si="9"/>
        <v>2234799.3402897259</v>
      </c>
      <c r="AU21" s="3">
        <f t="shared" si="9"/>
        <v>2234799.3402897259</v>
      </c>
      <c r="AV21" s="3">
        <f t="shared" si="9"/>
        <v>2234799.3402897259</v>
      </c>
      <c r="AW21" s="3">
        <f t="shared" si="9"/>
        <v>2234799.3402897259</v>
      </c>
      <c r="AX21" s="3">
        <f t="shared" si="9"/>
        <v>2234799.3402897259</v>
      </c>
      <c r="AY21" s="3">
        <f t="shared" si="9"/>
        <v>2234799.3402897259</v>
      </c>
      <c r="AZ21" s="3">
        <f t="shared" si="9"/>
        <v>2234799.3402897259</v>
      </c>
      <c r="BA21" s="3">
        <f t="shared" si="9"/>
        <v>2234799.3402897259</v>
      </c>
      <c r="BB21" s="3">
        <f t="shared" si="9"/>
        <v>2234799.3402897259</v>
      </c>
      <c r="BC21" s="3">
        <f t="shared" si="9"/>
        <v>2234799.3402897259</v>
      </c>
      <c r="BD21" s="3">
        <f t="shared" si="9"/>
        <v>2234799.3402897259</v>
      </c>
      <c r="BE21" s="3">
        <f t="shared" si="9"/>
        <v>2234799.3402897259</v>
      </c>
      <c r="BF21" s="3">
        <f t="shared" si="9"/>
        <v>2234799.3402897259</v>
      </c>
      <c r="BG21" s="3">
        <f t="shared" si="9"/>
        <v>2234799.3402897259</v>
      </c>
      <c r="BH21" s="3">
        <f t="shared" si="9"/>
        <v>2234799.3402897259</v>
      </c>
      <c r="BI21" s="3">
        <f t="shared" si="9"/>
        <v>2234799.3402897259</v>
      </c>
      <c r="BJ21" s="3">
        <f t="shared" si="9"/>
        <v>2234799.3402897259</v>
      </c>
      <c r="BK21" s="3">
        <f t="shared" si="9"/>
        <v>2234799.3402897259</v>
      </c>
      <c r="BL21" s="3">
        <f t="shared" si="9"/>
        <v>2234799.3402897259</v>
      </c>
      <c r="BM21" s="3">
        <f t="shared" si="9"/>
        <v>2234799.3402897259</v>
      </c>
      <c r="BN21" s="3">
        <f t="shared" si="9"/>
        <v>2234799.3402897259</v>
      </c>
      <c r="BO21" s="3">
        <f t="shared" si="9"/>
        <v>2234799.3402897259</v>
      </c>
      <c r="BP21" s="3">
        <f t="shared" ref="BP21:CH21" si="10">IF(SUM($C$16:$N$16)=0,0,BO21+BP6)</f>
        <v>2234799.3402897259</v>
      </c>
      <c r="BQ21" s="3">
        <f t="shared" si="10"/>
        <v>2234799.3402897259</v>
      </c>
      <c r="BR21" s="3">
        <f t="shared" si="10"/>
        <v>2234799.3402897259</v>
      </c>
      <c r="BS21" s="3">
        <f t="shared" si="10"/>
        <v>2234799.3402897259</v>
      </c>
      <c r="BT21" s="3">
        <f t="shared" si="10"/>
        <v>2234799.3402897259</v>
      </c>
      <c r="BU21" s="3">
        <f t="shared" si="10"/>
        <v>2234799.3402897259</v>
      </c>
      <c r="BV21" s="3">
        <f t="shared" si="10"/>
        <v>2234799.3402897259</v>
      </c>
      <c r="BW21" s="3">
        <f t="shared" si="10"/>
        <v>2234799.3402897259</v>
      </c>
      <c r="BX21" s="3">
        <f t="shared" si="10"/>
        <v>2234799.3402897259</v>
      </c>
      <c r="BY21" s="3">
        <f t="shared" si="10"/>
        <v>2234799.3402897259</v>
      </c>
      <c r="BZ21" s="3">
        <f t="shared" si="10"/>
        <v>2234799.3402897259</v>
      </c>
      <c r="CA21" s="3">
        <f t="shared" si="10"/>
        <v>2234799.3402897259</v>
      </c>
      <c r="CB21" s="3">
        <f t="shared" si="10"/>
        <v>2234799.3402897259</v>
      </c>
      <c r="CC21" s="3">
        <f t="shared" si="10"/>
        <v>2234799.3402897259</v>
      </c>
      <c r="CD21" s="3">
        <f t="shared" si="10"/>
        <v>2234799.3402897259</v>
      </c>
      <c r="CE21" s="3">
        <f t="shared" si="10"/>
        <v>2234799.3402897259</v>
      </c>
      <c r="CF21" s="3">
        <f t="shared" si="10"/>
        <v>2234799.3402897259</v>
      </c>
      <c r="CG21" s="3">
        <f t="shared" si="10"/>
        <v>2234799.3402897259</v>
      </c>
      <c r="CH21" s="12">
        <f t="shared" si="10"/>
        <v>2234799.3402897259</v>
      </c>
    </row>
    <row r="22" spans="1:86" x14ac:dyDescent="0.25">
      <c r="A22" s="600"/>
      <c r="B22" s="11" t="str">
        <f t="shared" si="6"/>
        <v>Freezer</v>
      </c>
      <c r="C22" s="3">
        <f t="shared" si="6"/>
        <v>0</v>
      </c>
      <c r="D22" s="3">
        <f t="shared" ref="D22:BO22" si="11">IF(SUM($C$16:$N$16)=0,0,C22+D7)</f>
        <v>0</v>
      </c>
      <c r="E22" s="3">
        <f t="shared" si="11"/>
        <v>0</v>
      </c>
      <c r="F22" s="3">
        <f t="shared" si="11"/>
        <v>0</v>
      </c>
      <c r="G22" s="3">
        <f t="shared" si="11"/>
        <v>0</v>
      </c>
      <c r="H22" s="3">
        <f t="shared" si="11"/>
        <v>0</v>
      </c>
      <c r="I22" s="3">
        <f t="shared" si="11"/>
        <v>0</v>
      </c>
      <c r="J22" s="3">
        <f t="shared" si="11"/>
        <v>0</v>
      </c>
      <c r="K22" s="3">
        <f t="shared" si="11"/>
        <v>0</v>
      </c>
      <c r="L22" s="3">
        <f t="shared" si="11"/>
        <v>0</v>
      </c>
      <c r="M22" s="3">
        <f t="shared" si="11"/>
        <v>0</v>
      </c>
      <c r="N22" s="3">
        <f t="shared" si="11"/>
        <v>0</v>
      </c>
      <c r="O22" s="3">
        <f t="shared" si="11"/>
        <v>0</v>
      </c>
      <c r="P22" s="3">
        <f t="shared" si="11"/>
        <v>0</v>
      </c>
      <c r="Q22" s="3">
        <f t="shared" si="11"/>
        <v>0</v>
      </c>
      <c r="R22" s="3">
        <f t="shared" si="11"/>
        <v>0</v>
      </c>
      <c r="S22" s="3">
        <f t="shared" si="11"/>
        <v>0</v>
      </c>
      <c r="T22" s="3">
        <f t="shared" si="11"/>
        <v>0</v>
      </c>
      <c r="U22" s="3">
        <f t="shared" si="11"/>
        <v>0</v>
      </c>
      <c r="V22" s="3">
        <f t="shared" si="11"/>
        <v>0</v>
      </c>
      <c r="W22" s="3">
        <f t="shared" si="11"/>
        <v>0</v>
      </c>
      <c r="X22" s="3">
        <f t="shared" si="11"/>
        <v>0</v>
      </c>
      <c r="Y22" s="3">
        <f t="shared" si="11"/>
        <v>0</v>
      </c>
      <c r="Z22" s="3">
        <f t="shared" si="11"/>
        <v>0</v>
      </c>
      <c r="AA22" s="3">
        <f t="shared" si="11"/>
        <v>0</v>
      </c>
      <c r="AB22" s="3">
        <f t="shared" si="11"/>
        <v>0</v>
      </c>
      <c r="AC22" s="3">
        <f t="shared" si="11"/>
        <v>0</v>
      </c>
      <c r="AD22" s="3">
        <f t="shared" si="11"/>
        <v>0</v>
      </c>
      <c r="AE22" s="3">
        <f t="shared" si="11"/>
        <v>0</v>
      </c>
      <c r="AF22" s="3">
        <f t="shared" si="11"/>
        <v>0</v>
      </c>
      <c r="AG22" s="3">
        <f t="shared" si="11"/>
        <v>0</v>
      </c>
      <c r="AH22" s="3">
        <f t="shared" si="11"/>
        <v>0</v>
      </c>
      <c r="AI22" s="3">
        <f t="shared" si="11"/>
        <v>0</v>
      </c>
      <c r="AJ22" s="3">
        <f t="shared" si="11"/>
        <v>0</v>
      </c>
      <c r="AK22" s="3">
        <f t="shared" si="11"/>
        <v>0</v>
      </c>
      <c r="AL22" s="3">
        <f t="shared" si="11"/>
        <v>0</v>
      </c>
      <c r="AM22" s="3">
        <f t="shared" si="11"/>
        <v>0</v>
      </c>
      <c r="AN22" s="3">
        <f t="shared" si="11"/>
        <v>0</v>
      </c>
      <c r="AO22" s="3">
        <f t="shared" si="11"/>
        <v>0</v>
      </c>
      <c r="AP22" s="3">
        <f t="shared" si="11"/>
        <v>0</v>
      </c>
      <c r="AQ22" s="3">
        <f t="shared" si="11"/>
        <v>0</v>
      </c>
      <c r="AR22" s="3">
        <f t="shared" si="11"/>
        <v>0</v>
      </c>
      <c r="AS22" s="3">
        <f t="shared" si="11"/>
        <v>0</v>
      </c>
      <c r="AT22" s="3">
        <f t="shared" si="11"/>
        <v>0</v>
      </c>
      <c r="AU22" s="3">
        <f t="shared" si="11"/>
        <v>0</v>
      </c>
      <c r="AV22" s="3">
        <f t="shared" si="11"/>
        <v>0</v>
      </c>
      <c r="AW22" s="3">
        <f t="shared" si="11"/>
        <v>0</v>
      </c>
      <c r="AX22" s="3">
        <f t="shared" si="11"/>
        <v>0</v>
      </c>
      <c r="AY22" s="3">
        <f t="shared" si="11"/>
        <v>0</v>
      </c>
      <c r="AZ22" s="3">
        <f t="shared" si="11"/>
        <v>0</v>
      </c>
      <c r="BA22" s="3">
        <f t="shared" si="11"/>
        <v>0</v>
      </c>
      <c r="BB22" s="3">
        <f t="shared" si="11"/>
        <v>0</v>
      </c>
      <c r="BC22" s="3">
        <f t="shared" si="11"/>
        <v>0</v>
      </c>
      <c r="BD22" s="3">
        <f t="shared" si="11"/>
        <v>0</v>
      </c>
      <c r="BE22" s="3">
        <f t="shared" si="11"/>
        <v>0</v>
      </c>
      <c r="BF22" s="3">
        <f t="shared" si="11"/>
        <v>0</v>
      </c>
      <c r="BG22" s="3">
        <f t="shared" si="11"/>
        <v>0</v>
      </c>
      <c r="BH22" s="3">
        <f t="shared" si="11"/>
        <v>0</v>
      </c>
      <c r="BI22" s="3">
        <f t="shared" si="11"/>
        <v>0</v>
      </c>
      <c r="BJ22" s="3">
        <f t="shared" si="11"/>
        <v>0</v>
      </c>
      <c r="BK22" s="3">
        <f t="shared" si="11"/>
        <v>0</v>
      </c>
      <c r="BL22" s="3">
        <f t="shared" si="11"/>
        <v>0</v>
      </c>
      <c r="BM22" s="3">
        <f t="shared" si="11"/>
        <v>0</v>
      </c>
      <c r="BN22" s="3">
        <f t="shared" si="11"/>
        <v>0</v>
      </c>
      <c r="BO22" s="3">
        <f t="shared" si="11"/>
        <v>0</v>
      </c>
      <c r="BP22" s="3">
        <f t="shared" ref="BP22:CH22" si="12">IF(SUM($C$16:$N$16)=0,0,BO22+BP7)</f>
        <v>0</v>
      </c>
      <c r="BQ22" s="3">
        <f t="shared" si="12"/>
        <v>0</v>
      </c>
      <c r="BR22" s="3">
        <f t="shared" si="12"/>
        <v>0</v>
      </c>
      <c r="BS22" s="3">
        <f t="shared" si="12"/>
        <v>0</v>
      </c>
      <c r="BT22" s="3">
        <f t="shared" si="12"/>
        <v>0</v>
      </c>
      <c r="BU22" s="3">
        <f t="shared" si="12"/>
        <v>0</v>
      </c>
      <c r="BV22" s="3">
        <f t="shared" si="12"/>
        <v>0</v>
      </c>
      <c r="BW22" s="3">
        <f t="shared" si="12"/>
        <v>0</v>
      </c>
      <c r="BX22" s="3">
        <f t="shared" si="12"/>
        <v>0</v>
      </c>
      <c r="BY22" s="3">
        <f t="shared" si="12"/>
        <v>0</v>
      </c>
      <c r="BZ22" s="3">
        <f t="shared" si="12"/>
        <v>0</v>
      </c>
      <c r="CA22" s="3">
        <f t="shared" si="12"/>
        <v>0</v>
      </c>
      <c r="CB22" s="3">
        <f t="shared" si="12"/>
        <v>0</v>
      </c>
      <c r="CC22" s="3">
        <f t="shared" si="12"/>
        <v>0</v>
      </c>
      <c r="CD22" s="3">
        <f t="shared" si="12"/>
        <v>0</v>
      </c>
      <c r="CE22" s="3">
        <f t="shared" si="12"/>
        <v>0</v>
      </c>
      <c r="CF22" s="3">
        <f t="shared" si="12"/>
        <v>0</v>
      </c>
      <c r="CG22" s="3">
        <f t="shared" si="12"/>
        <v>0</v>
      </c>
      <c r="CH22" s="12">
        <f t="shared" si="12"/>
        <v>0</v>
      </c>
    </row>
    <row r="23" spans="1:86" x14ac:dyDescent="0.25">
      <c r="A23" s="600"/>
      <c r="B23" s="11" t="str">
        <f t="shared" si="6"/>
        <v>Heating</v>
      </c>
      <c r="C23" s="3">
        <f t="shared" si="6"/>
        <v>0</v>
      </c>
      <c r="D23" s="3">
        <f t="shared" ref="D23:BO23" si="13">IF(SUM($C$16:$N$16)=0,0,C23+D8)</f>
        <v>0</v>
      </c>
      <c r="E23" s="3">
        <f t="shared" si="13"/>
        <v>344021.9169700268</v>
      </c>
      <c r="F23" s="3">
        <f t="shared" si="13"/>
        <v>1198308.6850275181</v>
      </c>
      <c r="G23" s="3">
        <f t="shared" si="13"/>
        <v>2178661.4593883883</v>
      </c>
      <c r="H23" s="3">
        <f t="shared" si="13"/>
        <v>2712241.7224067659</v>
      </c>
      <c r="I23" s="3">
        <f t="shared" si="13"/>
        <v>3143794.153516579</v>
      </c>
      <c r="J23" s="3">
        <f t="shared" si="13"/>
        <v>3239971.0341571709</v>
      </c>
      <c r="K23" s="3">
        <f t="shared" si="13"/>
        <v>3511277.0986807691</v>
      </c>
      <c r="L23" s="3">
        <f t="shared" si="13"/>
        <v>3897282.3497262793</v>
      </c>
      <c r="M23" s="3">
        <f t="shared" si="13"/>
        <v>4135628.3254770734</v>
      </c>
      <c r="N23" s="3">
        <f t="shared" si="13"/>
        <v>4562661.4864517963</v>
      </c>
      <c r="O23" s="3">
        <f t="shared" si="13"/>
        <v>4562661.4864517963</v>
      </c>
      <c r="P23" s="3">
        <f t="shared" si="13"/>
        <v>4562661.4864517963</v>
      </c>
      <c r="Q23" s="3">
        <f t="shared" si="13"/>
        <v>4562661.4864517963</v>
      </c>
      <c r="R23" s="3">
        <f t="shared" si="13"/>
        <v>4562661.4864517963</v>
      </c>
      <c r="S23" s="3">
        <f t="shared" si="13"/>
        <v>4562661.4864517963</v>
      </c>
      <c r="T23" s="3">
        <f t="shared" si="13"/>
        <v>4562661.4864517963</v>
      </c>
      <c r="U23" s="3">
        <f t="shared" si="13"/>
        <v>4562661.4864517963</v>
      </c>
      <c r="V23" s="3">
        <f t="shared" si="13"/>
        <v>4562661.4864517963</v>
      </c>
      <c r="W23" s="3">
        <f t="shared" si="13"/>
        <v>4562661.4864517963</v>
      </c>
      <c r="X23" s="3">
        <f t="shared" si="13"/>
        <v>4562661.4864517963</v>
      </c>
      <c r="Y23" s="3">
        <f t="shared" si="13"/>
        <v>4562661.4864517963</v>
      </c>
      <c r="Z23" s="3">
        <f t="shared" si="13"/>
        <v>4562661.4864517963</v>
      </c>
      <c r="AA23" s="3">
        <f t="shared" si="13"/>
        <v>4562661.4864517963</v>
      </c>
      <c r="AB23" s="3">
        <f t="shared" si="13"/>
        <v>4562661.4864517963</v>
      </c>
      <c r="AC23" s="3">
        <f t="shared" si="13"/>
        <v>4562661.4864517963</v>
      </c>
      <c r="AD23" s="3">
        <f t="shared" si="13"/>
        <v>4562661.4864517963</v>
      </c>
      <c r="AE23" s="3">
        <f t="shared" si="13"/>
        <v>4562661.4864517963</v>
      </c>
      <c r="AF23" s="3">
        <f t="shared" si="13"/>
        <v>4562661.4864517963</v>
      </c>
      <c r="AG23" s="3">
        <f t="shared" si="13"/>
        <v>4562661.4864517963</v>
      </c>
      <c r="AH23" s="3">
        <f t="shared" si="13"/>
        <v>4562661.4864517963</v>
      </c>
      <c r="AI23" s="3">
        <f t="shared" si="13"/>
        <v>4562661.4864517963</v>
      </c>
      <c r="AJ23" s="3">
        <f t="shared" si="13"/>
        <v>4562661.4864517963</v>
      </c>
      <c r="AK23" s="3">
        <f t="shared" si="13"/>
        <v>4562661.4864517963</v>
      </c>
      <c r="AL23" s="3">
        <f t="shared" si="13"/>
        <v>4562661.4864517963</v>
      </c>
      <c r="AM23" s="3">
        <f t="shared" si="13"/>
        <v>4562661.4864517963</v>
      </c>
      <c r="AN23" s="3">
        <f t="shared" si="13"/>
        <v>4562661.4864517963</v>
      </c>
      <c r="AO23" s="3">
        <f t="shared" si="13"/>
        <v>4562661.4864517963</v>
      </c>
      <c r="AP23" s="3">
        <f t="shared" si="13"/>
        <v>4562661.4864517963</v>
      </c>
      <c r="AQ23" s="3">
        <f t="shared" si="13"/>
        <v>4562661.4864517963</v>
      </c>
      <c r="AR23" s="3">
        <f t="shared" si="13"/>
        <v>4562661.4864517963</v>
      </c>
      <c r="AS23" s="3">
        <f t="shared" si="13"/>
        <v>4562661.4864517963</v>
      </c>
      <c r="AT23" s="3">
        <f t="shared" si="13"/>
        <v>4562661.4864517963</v>
      </c>
      <c r="AU23" s="3">
        <f t="shared" si="13"/>
        <v>4562661.4864517963</v>
      </c>
      <c r="AV23" s="3">
        <f t="shared" si="13"/>
        <v>4562661.4864517963</v>
      </c>
      <c r="AW23" s="3">
        <f t="shared" si="13"/>
        <v>4562661.4864517963</v>
      </c>
      <c r="AX23" s="3">
        <f t="shared" si="13"/>
        <v>4562661.4864517963</v>
      </c>
      <c r="AY23" s="3">
        <f t="shared" si="13"/>
        <v>4562661.4864517963</v>
      </c>
      <c r="AZ23" s="3">
        <f t="shared" si="13"/>
        <v>4562661.4864517963</v>
      </c>
      <c r="BA23" s="3">
        <f t="shared" si="13"/>
        <v>4562661.4864517963</v>
      </c>
      <c r="BB23" s="3">
        <f t="shared" si="13"/>
        <v>4562661.4864517963</v>
      </c>
      <c r="BC23" s="3">
        <f t="shared" si="13"/>
        <v>4562661.4864517963</v>
      </c>
      <c r="BD23" s="3">
        <f t="shared" si="13"/>
        <v>4562661.4864517963</v>
      </c>
      <c r="BE23" s="3">
        <f t="shared" si="13"/>
        <v>4562661.4864517963</v>
      </c>
      <c r="BF23" s="3">
        <f t="shared" si="13"/>
        <v>4562661.4864517963</v>
      </c>
      <c r="BG23" s="3">
        <f t="shared" si="13"/>
        <v>4562661.4864517963</v>
      </c>
      <c r="BH23" s="3">
        <f t="shared" si="13"/>
        <v>4562661.4864517963</v>
      </c>
      <c r="BI23" s="3">
        <f t="shared" si="13"/>
        <v>4562661.4864517963</v>
      </c>
      <c r="BJ23" s="3">
        <f t="shared" si="13"/>
        <v>4562661.4864517963</v>
      </c>
      <c r="BK23" s="3">
        <f t="shared" si="13"/>
        <v>4562661.4864517963</v>
      </c>
      <c r="BL23" s="3">
        <f t="shared" si="13"/>
        <v>4562661.4864517963</v>
      </c>
      <c r="BM23" s="3">
        <f t="shared" si="13"/>
        <v>4562661.4864517963</v>
      </c>
      <c r="BN23" s="3">
        <f t="shared" si="13"/>
        <v>4562661.4864517963</v>
      </c>
      <c r="BO23" s="3">
        <f t="shared" si="13"/>
        <v>4562661.4864517963</v>
      </c>
      <c r="BP23" s="3">
        <f t="shared" ref="BP23:CH23" si="14">IF(SUM($C$16:$N$16)=0,0,BO23+BP8)</f>
        <v>4562661.4864517963</v>
      </c>
      <c r="BQ23" s="3">
        <f t="shared" si="14"/>
        <v>4562661.4864517963</v>
      </c>
      <c r="BR23" s="3">
        <f t="shared" si="14"/>
        <v>4562661.4864517963</v>
      </c>
      <c r="BS23" s="3">
        <f t="shared" si="14"/>
        <v>4562661.4864517963</v>
      </c>
      <c r="BT23" s="3">
        <f t="shared" si="14"/>
        <v>4562661.4864517963</v>
      </c>
      <c r="BU23" s="3">
        <f t="shared" si="14"/>
        <v>4562661.4864517963</v>
      </c>
      <c r="BV23" s="3">
        <f t="shared" si="14"/>
        <v>4562661.4864517963</v>
      </c>
      <c r="BW23" s="3">
        <f t="shared" si="14"/>
        <v>4562661.4864517963</v>
      </c>
      <c r="BX23" s="3">
        <f t="shared" si="14"/>
        <v>4562661.4864517963</v>
      </c>
      <c r="BY23" s="3">
        <f t="shared" si="14"/>
        <v>4562661.4864517963</v>
      </c>
      <c r="BZ23" s="3">
        <f t="shared" si="14"/>
        <v>4562661.4864517963</v>
      </c>
      <c r="CA23" s="3">
        <f t="shared" si="14"/>
        <v>4562661.4864517963</v>
      </c>
      <c r="CB23" s="3">
        <f t="shared" si="14"/>
        <v>4562661.4864517963</v>
      </c>
      <c r="CC23" s="3">
        <f t="shared" si="14"/>
        <v>4562661.4864517963</v>
      </c>
      <c r="CD23" s="3">
        <f t="shared" si="14"/>
        <v>4562661.4864517963</v>
      </c>
      <c r="CE23" s="3">
        <f t="shared" si="14"/>
        <v>4562661.4864517963</v>
      </c>
      <c r="CF23" s="3">
        <f t="shared" si="14"/>
        <v>4562661.4864517963</v>
      </c>
      <c r="CG23" s="3">
        <f t="shared" si="14"/>
        <v>4562661.4864517963</v>
      </c>
      <c r="CH23" s="12">
        <f t="shared" si="14"/>
        <v>4562661.4864517963</v>
      </c>
    </row>
    <row r="24" spans="1:86" x14ac:dyDescent="0.25">
      <c r="A24" s="600"/>
      <c r="B24" s="13" t="str">
        <f t="shared" si="6"/>
        <v>HVAC</v>
      </c>
      <c r="C24" s="3">
        <f t="shared" si="6"/>
        <v>0</v>
      </c>
      <c r="D24" s="3">
        <f t="shared" ref="D24:BO24" si="15">IF(SUM($C$16:$N$16)=0,0,C24+D9)</f>
        <v>0</v>
      </c>
      <c r="E24" s="3">
        <f t="shared" si="15"/>
        <v>32134.27909149864</v>
      </c>
      <c r="F24" s="3">
        <f t="shared" si="15"/>
        <v>74846.58711142806</v>
      </c>
      <c r="G24" s="3">
        <f t="shared" si="15"/>
        <v>131462.82756518951</v>
      </c>
      <c r="H24" s="3">
        <f t="shared" si="15"/>
        <v>182647.83819427865</v>
      </c>
      <c r="I24" s="3">
        <f t="shared" si="15"/>
        <v>244711.72118343119</v>
      </c>
      <c r="J24" s="3">
        <f t="shared" si="15"/>
        <v>258302.79753854821</v>
      </c>
      <c r="K24" s="3">
        <f t="shared" si="15"/>
        <v>364410.02912473364</v>
      </c>
      <c r="L24" s="3">
        <f t="shared" si="15"/>
        <v>417651.50728396524</v>
      </c>
      <c r="M24" s="3">
        <f t="shared" si="15"/>
        <v>528719.56742067065</v>
      </c>
      <c r="N24" s="3">
        <f t="shared" si="15"/>
        <v>613647.17943055276</v>
      </c>
      <c r="O24" s="3">
        <f t="shared" si="15"/>
        <v>613647.17943055276</v>
      </c>
      <c r="P24" s="3">
        <f t="shared" si="15"/>
        <v>613647.17943055276</v>
      </c>
      <c r="Q24" s="3">
        <f t="shared" si="15"/>
        <v>613647.17943055276</v>
      </c>
      <c r="R24" s="3">
        <f t="shared" si="15"/>
        <v>613647.17943055276</v>
      </c>
      <c r="S24" s="3">
        <f t="shared" si="15"/>
        <v>613647.17943055276</v>
      </c>
      <c r="T24" s="3">
        <f t="shared" si="15"/>
        <v>613647.17943055276</v>
      </c>
      <c r="U24" s="3">
        <f t="shared" si="15"/>
        <v>613647.17943055276</v>
      </c>
      <c r="V24" s="3">
        <f t="shared" si="15"/>
        <v>613647.17943055276</v>
      </c>
      <c r="W24" s="3">
        <f t="shared" si="15"/>
        <v>613647.17943055276</v>
      </c>
      <c r="X24" s="3">
        <f t="shared" si="15"/>
        <v>613647.17943055276</v>
      </c>
      <c r="Y24" s="3">
        <f t="shared" si="15"/>
        <v>613647.17943055276</v>
      </c>
      <c r="Z24" s="3">
        <f t="shared" si="15"/>
        <v>613647.17943055276</v>
      </c>
      <c r="AA24" s="3">
        <f t="shared" si="15"/>
        <v>613647.17943055276</v>
      </c>
      <c r="AB24" s="3">
        <f t="shared" si="15"/>
        <v>613647.17943055276</v>
      </c>
      <c r="AC24" s="3">
        <f t="shared" si="15"/>
        <v>613647.17943055276</v>
      </c>
      <c r="AD24" s="3">
        <f t="shared" si="15"/>
        <v>613647.17943055276</v>
      </c>
      <c r="AE24" s="3">
        <f t="shared" si="15"/>
        <v>613647.17943055276</v>
      </c>
      <c r="AF24" s="3">
        <f t="shared" si="15"/>
        <v>613647.17943055276</v>
      </c>
      <c r="AG24" s="3">
        <f t="shared" si="15"/>
        <v>613647.17943055276</v>
      </c>
      <c r="AH24" s="3">
        <f t="shared" si="15"/>
        <v>613647.17943055276</v>
      </c>
      <c r="AI24" s="3">
        <f t="shared" si="15"/>
        <v>613647.17943055276</v>
      </c>
      <c r="AJ24" s="3">
        <f t="shared" si="15"/>
        <v>613647.17943055276</v>
      </c>
      <c r="AK24" s="3">
        <f t="shared" si="15"/>
        <v>613647.17943055276</v>
      </c>
      <c r="AL24" s="3">
        <f t="shared" si="15"/>
        <v>613647.17943055276</v>
      </c>
      <c r="AM24" s="3">
        <f t="shared" si="15"/>
        <v>613647.17943055276</v>
      </c>
      <c r="AN24" s="3">
        <f t="shared" si="15"/>
        <v>613647.17943055276</v>
      </c>
      <c r="AO24" s="3">
        <f t="shared" si="15"/>
        <v>613647.17943055276</v>
      </c>
      <c r="AP24" s="3">
        <f t="shared" si="15"/>
        <v>613647.17943055276</v>
      </c>
      <c r="AQ24" s="3">
        <f t="shared" si="15"/>
        <v>613647.17943055276</v>
      </c>
      <c r="AR24" s="3">
        <f t="shared" si="15"/>
        <v>613647.17943055276</v>
      </c>
      <c r="AS24" s="3">
        <f t="shared" si="15"/>
        <v>613647.17943055276</v>
      </c>
      <c r="AT24" s="3">
        <f t="shared" si="15"/>
        <v>613647.17943055276</v>
      </c>
      <c r="AU24" s="3">
        <f t="shared" si="15"/>
        <v>613647.17943055276</v>
      </c>
      <c r="AV24" s="3">
        <f t="shared" si="15"/>
        <v>613647.17943055276</v>
      </c>
      <c r="AW24" s="3">
        <f t="shared" si="15"/>
        <v>613647.17943055276</v>
      </c>
      <c r="AX24" s="3">
        <f t="shared" si="15"/>
        <v>613647.17943055276</v>
      </c>
      <c r="AY24" s="3">
        <f t="shared" si="15"/>
        <v>613647.17943055276</v>
      </c>
      <c r="AZ24" s="3">
        <f t="shared" si="15"/>
        <v>613647.17943055276</v>
      </c>
      <c r="BA24" s="3">
        <f t="shared" si="15"/>
        <v>613647.17943055276</v>
      </c>
      <c r="BB24" s="3">
        <f t="shared" si="15"/>
        <v>613647.17943055276</v>
      </c>
      <c r="BC24" s="3">
        <f t="shared" si="15"/>
        <v>613647.17943055276</v>
      </c>
      <c r="BD24" s="3">
        <f t="shared" si="15"/>
        <v>613647.17943055276</v>
      </c>
      <c r="BE24" s="3">
        <f t="shared" si="15"/>
        <v>613647.17943055276</v>
      </c>
      <c r="BF24" s="3">
        <f t="shared" si="15"/>
        <v>613647.17943055276</v>
      </c>
      <c r="BG24" s="3">
        <f t="shared" si="15"/>
        <v>613647.17943055276</v>
      </c>
      <c r="BH24" s="3">
        <f t="shared" si="15"/>
        <v>613647.17943055276</v>
      </c>
      <c r="BI24" s="3">
        <f t="shared" si="15"/>
        <v>613647.17943055276</v>
      </c>
      <c r="BJ24" s="3">
        <f t="shared" si="15"/>
        <v>613647.17943055276</v>
      </c>
      <c r="BK24" s="3">
        <f t="shared" si="15"/>
        <v>613647.17943055276</v>
      </c>
      <c r="BL24" s="3">
        <f t="shared" si="15"/>
        <v>613647.17943055276</v>
      </c>
      <c r="BM24" s="3">
        <f t="shared" si="15"/>
        <v>613647.17943055276</v>
      </c>
      <c r="BN24" s="3">
        <f t="shared" si="15"/>
        <v>613647.17943055276</v>
      </c>
      <c r="BO24" s="3">
        <f t="shared" si="15"/>
        <v>613647.17943055276</v>
      </c>
      <c r="BP24" s="3">
        <f t="shared" ref="BP24:CH24" si="16">IF(SUM($C$16:$N$16)=0,0,BO24+BP9)</f>
        <v>613647.17943055276</v>
      </c>
      <c r="BQ24" s="3">
        <f t="shared" si="16"/>
        <v>613647.17943055276</v>
      </c>
      <c r="BR24" s="3">
        <f t="shared" si="16"/>
        <v>613647.17943055276</v>
      </c>
      <c r="BS24" s="3">
        <f t="shared" si="16"/>
        <v>613647.17943055276</v>
      </c>
      <c r="BT24" s="3">
        <f t="shared" si="16"/>
        <v>613647.17943055276</v>
      </c>
      <c r="BU24" s="3">
        <f t="shared" si="16"/>
        <v>613647.17943055276</v>
      </c>
      <c r="BV24" s="3">
        <f t="shared" si="16"/>
        <v>613647.17943055276</v>
      </c>
      <c r="BW24" s="3">
        <f t="shared" si="16"/>
        <v>613647.17943055276</v>
      </c>
      <c r="BX24" s="3">
        <f t="shared" si="16"/>
        <v>613647.17943055276</v>
      </c>
      <c r="BY24" s="3">
        <f t="shared" si="16"/>
        <v>613647.17943055276</v>
      </c>
      <c r="BZ24" s="3">
        <f t="shared" si="16"/>
        <v>613647.17943055276</v>
      </c>
      <c r="CA24" s="3">
        <f t="shared" si="16"/>
        <v>613647.17943055276</v>
      </c>
      <c r="CB24" s="3">
        <f t="shared" si="16"/>
        <v>613647.17943055276</v>
      </c>
      <c r="CC24" s="3">
        <f t="shared" si="16"/>
        <v>613647.17943055276</v>
      </c>
      <c r="CD24" s="3">
        <f t="shared" si="16"/>
        <v>613647.17943055276</v>
      </c>
      <c r="CE24" s="3">
        <f t="shared" si="16"/>
        <v>613647.17943055276</v>
      </c>
      <c r="CF24" s="3">
        <f t="shared" si="16"/>
        <v>613647.17943055276</v>
      </c>
      <c r="CG24" s="3">
        <f t="shared" si="16"/>
        <v>613647.17943055276</v>
      </c>
      <c r="CH24" s="12">
        <f t="shared" si="16"/>
        <v>613647.17943055276</v>
      </c>
    </row>
    <row r="25" spans="1:86" x14ac:dyDescent="0.25">
      <c r="A25" s="600"/>
      <c r="B25" s="11" t="str">
        <f t="shared" si="6"/>
        <v>Lighting</v>
      </c>
      <c r="C25" s="3">
        <f t="shared" si="6"/>
        <v>0</v>
      </c>
      <c r="D25" s="3">
        <f t="shared" ref="D25:BO25" si="17">IF(SUM($C$16:$N$16)=0,0,C25+D10)</f>
        <v>0</v>
      </c>
      <c r="E25" s="3">
        <f t="shared" si="17"/>
        <v>0</v>
      </c>
      <c r="F25" s="3">
        <f t="shared" si="17"/>
        <v>21717.597814753328</v>
      </c>
      <c r="G25" s="3">
        <f t="shared" si="17"/>
        <v>28316.941385162463</v>
      </c>
      <c r="H25" s="3">
        <f t="shared" si="17"/>
        <v>28928.769317145678</v>
      </c>
      <c r="I25" s="3">
        <f t="shared" si="17"/>
        <v>30812.967492606695</v>
      </c>
      <c r="J25" s="3">
        <f t="shared" si="17"/>
        <v>32442.340839494977</v>
      </c>
      <c r="K25" s="3">
        <f t="shared" si="17"/>
        <v>36751.101908251956</v>
      </c>
      <c r="L25" s="3">
        <f t="shared" si="17"/>
        <v>64031.591634929209</v>
      </c>
      <c r="M25" s="3">
        <f t="shared" si="17"/>
        <v>76315.01796581666</v>
      </c>
      <c r="N25" s="3">
        <f t="shared" si="17"/>
        <v>89455.844470283933</v>
      </c>
      <c r="O25" s="3">
        <f t="shared" si="17"/>
        <v>89455.844470283933</v>
      </c>
      <c r="P25" s="3">
        <f t="shared" si="17"/>
        <v>89455.844470283933</v>
      </c>
      <c r="Q25" s="3">
        <f t="shared" si="17"/>
        <v>89455.844470283933</v>
      </c>
      <c r="R25" s="3">
        <f t="shared" si="17"/>
        <v>89455.844470283933</v>
      </c>
      <c r="S25" s="3">
        <f t="shared" si="17"/>
        <v>89455.844470283933</v>
      </c>
      <c r="T25" s="3">
        <f t="shared" si="17"/>
        <v>89455.844470283933</v>
      </c>
      <c r="U25" s="3">
        <f t="shared" si="17"/>
        <v>89455.844470283933</v>
      </c>
      <c r="V25" s="3">
        <f t="shared" si="17"/>
        <v>89455.844470283933</v>
      </c>
      <c r="W25" s="3">
        <f t="shared" si="17"/>
        <v>89455.844470283933</v>
      </c>
      <c r="X25" s="3">
        <f t="shared" si="17"/>
        <v>89455.844470283933</v>
      </c>
      <c r="Y25" s="3">
        <f t="shared" si="17"/>
        <v>89455.844470283933</v>
      </c>
      <c r="Z25" s="3">
        <f t="shared" si="17"/>
        <v>89455.844470283933</v>
      </c>
      <c r="AA25" s="3">
        <f t="shared" si="17"/>
        <v>89455.844470283933</v>
      </c>
      <c r="AB25" s="3">
        <f t="shared" si="17"/>
        <v>89455.844470283933</v>
      </c>
      <c r="AC25" s="3">
        <f t="shared" si="17"/>
        <v>89455.844470283933</v>
      </c>
      <c r="AD25" s="3">
        <f t="shared" si="17"/>
        <v>89455.844470283933</v>
      </c>
      <c r="AE25" s="3">
        <f t="shared" si="17"/>
        <v>89455.844470283933</v>
      </c>
      <c r="AF25" s="3">
        <f t="shared" si="17"/>
        <v>89455.844470283933</v>
      </c>
      <c r="AG25" s="3">
        <f t="shared" si="17"/>
        <v>89455.844470283933</v>
      </c>
      <c r="AH25" s="3">
        <f t="shared" si="17"/>
        <v>89455.844470283933</v>
      </c>
      <c r="AI25" s="3">
        <f t="shared" si="17"/>
        <v>89455.844470283933</v>
      </c>
      <c r="AJ25" s="3">
        <f t="shared" si="17"/>
        <v>89455.844470283933</v>
      </c>
      <c r="AK25" s="3">
        <f t="shared" si="17"/>
        <v>89455.844470283933</v>
      </c>
      <c r="AL25" s="3">
        <f t="shared" si="17"/>
        <v>89455.844470283933</v>
      </c>
      <c r="AM25" s="3">
        <f t="shared" si="17"/>
        <v>89455.844470283933</v>
      </c>
      <c r="AN25" s="3">
        <f t="shared" si="17"/>
        <v>89455.844470283933</v>
      </c>
      <c r="AO25" s="3">
        <f t="shared" si="17"/>
        <v>89455.844470283933</v>
      </c>
      <c r="AP25" s="3">
        <f t="shared" si="17"/>
        <v>89455.844470283933</v>
      </c>
      <c r="AQ25" s="3">
        <f t="shared" si="17"/>
        <v>89455.844470283933</v>
      </c>
      <c r="AR25" s="3">
        <f t="shared" si="17"/>
        <v>89455.844470283933</v>
      </c>
      <c r="AS25" s="3">
        <f t="shared" si="17"/>
        <v>89455.844470283933</v>
      </c>
      <c r="AT25" s="3">
        <f t="shared" si="17"/>
        <v>89455.844470283933</v>
      </c>
      <c r="AU25" s="3">
        <f t="shared" si="17"/>
        <v>89455.844470283933</v>
      </c>
      <c r="AV25" s="3">
        <f t="shared" si="17"/>
        <v>89455.844470283933</v>
      </c>
      <c r="AW25" s="3">
        <f t="shared" si="17"/>
        <v>89455.844470283933</v>
      </c>
      <c r="AX25" s="3">
        <f t="shared" si="17"/>
        <v>89455.844470283933</v>
      </c>
      <c r="AY25" s="3">
        <f t="shared" si="17"/>
        <v>89455.844470283933</v>
      </c>
      <c r="AZ25" s="3">
        <f t="shared" si="17"/>
        <v>89455.844470283933</v>
      </c>
      <c r="BA25" s="3">
        <f t="shared" si="17"/>
        <v>89455.844470283933</v>
      </c>
      <c r="BB25" s="3">
        <f t="shared" si="17"/>
        <v>89455.844470283933</v>
      </c>
      <c r="BC25" s="3">
        <f t="shared" si="17"/>
        <v>89455.844470283933</v>
      </c>
      <c r="BD25" s="3">
        <f t="shared" si="17"/>
        <v>89455.844470283933</v>
      </c>
      <c r="BE25" s="3">
        <f t="shared" si="17"/>
        <v>89455.844470283933</v>
      </c>
      <c r="BF25" s="3">
        <f t="shared" si="17"/>
        <v>89455.844470283933</v>
      </c>
      <c r="BG25" s="3">
        <f t="shared" si="17"/>
        <v>89455.844470283933</v>
      </c>
      <c r="BH25" s="3">
        <f t="shared" si="17"/>
        <v>89455.844470283933</v>
      </c>
      <c r="BI25" s="3">
        <f t="shared" si="17"/>
        <v>89455.844470283933</v>
      </c>
      <c r="BJ25" s="3">
        <f t="shared" si="17"/>
        <v>89455.844470283933</v>
      </c>
      <c r="BK25" s="3">
        <f t="shared" si="17"/>
        <v>89455.844470283933</v>
      </c>
      <c r="BL25" s="3">
        <f t="shared" si="17"/>
        <v>89455.844470283933</v>
      </c>
      <c r="BM25" s="3">
        <f t="shared" si="17"/>
        <v>89455.844470283933</v>
      </c>
      <c r="BN25" s="3">
        <f t="shared" si="17"/>
        <v>89455.844470283933</v>
      </c>
      <c r="BO25" s="3">
        <f t="shared" si="17"/>
        <v>89455.844470283933</v>
      </c>
      <c r="BP25" s="3">
        <f t="shared" ref="BP25:CH25" si="18">IF(SUM($C$16:$N$16)=0,0,BO25+BP10)</f>
        <v>89455.844470283933</v>
      </c>
      <c r="BQ25" s="3">
        <f t="shared" si="18"/>
        <v>89455.844470283933</v>
      </c>
      <c r="BR25" s="3">
        <f t="shared" si="18"/>
        <v>89455.844470283933</v>
      </c>
      <c r="BS25" s="3">
        <f t="shared" si="18"/>
        <v>89455.844470283933</v>
      </c>
      <c r="BT25" s="3">
        <f t="shared" si="18"/>
        <v>89455.844470283933</v>
      </c>
      <c r="BU25" s="3">
        <f t="shared" si="18"/>
        <v>89455.844470283933</v>
      </c>
      <c r="BV25" s="3">
        <f t="shared" si="18"/>
        <v>89455.844470283933</v>
      </c>
      <c r="BW25" s="3">
        <f t="shared" si="18"/>
        <v>89455.844470283933</v>
      </c>
      <c r="BX25" s="3">
        <f t="shared" si="18"/>
        <v>89455.844470283933</v>
      </c>
      <c r="BY25" s="3">
        <f t="shared" si="18"/>
        <v>89455.844470283933</v>
      </c>
      <c r="BZ25" s="3">
        <f t="shared" si="18"/>
        <v>89455.844470283933</v>
      </c>
      <c r="CA25" s="3">
        <f t="shared" si="18"/>
        <v>89455.844470283933</v>
      </c>
      <c r="CB25" s="3">
        <f t="shared" si="18"/>
        <v>89455.844470283933</v>
      </c>
      <c r="CC25" s="3">
        <f t="shared" si="18"/>
        <v>89455.844470283933</v>
      </c>
      <c r="CD25" s="3">
        <f t="shared" si="18"/>
        <v>89455.844470283933</v>
      </c>
      <c r="CE25" s="3">
        <f t="shared" si="18"/>
        <v>89455.844470283933</v>
      </c>
      <c r="CF25" s="3">
        <f t="shared" si="18"/>
        <v>89455.844470283933</v>
      </c>
      <c r="CG25" s="3">
        <f t="shared" si="18"/>
        <v>89455.844470283933</v>
      </c>
      <c r="CH25" s="12">
        <f t="shared" si="18"/>
        <v>89455.844470283933</v>
      </c>
    </row>
    <row r="26" spans="1:86" x14ac:dyDescent="0.25">
      <c r="A26" s="600"/>
      <c r="B26" s="11" t="str">
        <f t="shared" si="6"/>
        <v>Miscellaneous</v>
      </c>
      <c r="C26" s="3">
        <f t="shared" si="6"/>
        <v>0</v>
      </c>
      <c r="D26" s="3">
        <f t="shared" ref="D26:BO26" si="19">IF(SUM($C$16:$N$16)=0,0,C26+D11)</f>
        <v>0</v>
      </c>
      <c r="E26" s="3">
        <f t="shared" si="19"/>
        <v>0</v>
      </c>
      <c r="F26" s="3">
        <f t="shared" si="19"/>
        <v>0</v>
      </c>
      <c r="G26" s="3">
        <f t="shared" si="19"/>
        <v>0</v>
      </c>
      <c r="H26" s="3">
        <f t="shared" si="19"/>
        <v>0</v>
      </c>
      <c r="I26" s="3">
        <f t="shared" si="19"/>
        <v>0</v>
      </c>
      <c r="J26" s="3">
        <f t="shared" si="19"/>
        <v>153.9</v>
      </c>
      <c r="K26" s="3">
        <f t="shared" si="19"/>
        <v>153.9</v>
      </c>
      <c r="L26" s="3">
        <f t="shared" si="19"/>
        <v>153.9</v>
      </c>
      <c r="M26" s="3">
        <f t="shared" si="19"/>
        <v>153.9</v>
      </c>
      <c r="N26" s="3">
        <f t="shared" si="19"/>
        <v>153.9</v>
      </c>
      <c r="O26" s="3">
        <f t="shared" si="19"/>
        <v>153.9</v>
      </c>
      <c r="P26" s="3">
        <f t="shared" si="19"/>
        <v>153.9</v>
      </c>
      <c r="Q26" s="3">
        <f t="shared" si="19"/>
        <v>153.9</v>
      </c>
      <c r="R26" s="3">
        <f t="shared" si="19"/>
        <v>153.9</v>
      </c>
      <c r="S26" s="3">
        <f t="shared" si="19"/>
        <v>153.9</v>
      </c>
      <c r="T26" s="3">
        <f t="shared" si="19"/>
        <v>153.9</v>
      </c>
      <c r="U26" s="3">
        <f t="shared" si="19"/>
        <v>153.9</v>
      </c>
      <c r="V26" s="3">
        <f t="shared" si="19"/>
        <v>153.9</v>
      </c>
      <c r="W26" s="3">
        <f t="shared" si="19"/>
        <v>153.9</v>
      </c>
      <c r="X26" s="3">
        <f t="shared" si="19"/>
        <v>153.9</v>
      </c>
      <c r="Y26" s="3">
        <f t="shared" si="19"/>
        <v>153.9</v>
      </c>
      <c r="Z26" s="3">
        <f t="shared" si="19"/>
        <v>153.9</v>
      </c>
      <c r="AA26" s="3">
        <f t="shared" si="19"/>
        <v>153.9</v>
      </c>
      <c r="AB26" s="3">
        <f t="shared" si="19"/>
        <v>153.9</v>
      </c>
      <c r="AC26" s="3">
        <f t="shared" si="19"/>
        <v>153.9</v>
      </c>
      <c r="AD26" s="3">
        <f t="shared" si="19"/>
        <v>153.9</v>
      </c>
      <c r="AE26" s="3">
        <f t="shared" si="19"/>
        <v>153.9</v>
      </c>
      <c r="AF26" s="3">
        <f t="shared" si="19"/>
        <v>153.9</v>
      </c>
      <c r="AG26" s="3">
        <f t="shared" si="19"/>
        <v>153.9</v>
      </c>
      <c r="AH26" s="3">
        <f t="shared" si="19"/>
        <v>153.9</v>
      </c>
      <c r="AI26" s="3">
        <f t="shared" si="19"/>
        <v>153.9</v>
      </c>
      <c r="AJ26" s="3">
        <f t="shared" si="19"/>
        <v>153.9</v>
      </c>
      <c r="AK26" s="3">
        <f t="shared" si="19"/>
        <v>153.9</v>
      </c>
      <c r="AL26" s="3">
        <f t="shared" si="19"/>
        <v>153.9</v>
      </c>
      <c r="AM26" s="3">
        <f t="shared" si="19"/>
        <v>153.9</v>
      </c>
      <c r="AN26" s="3">
        <f t="shared" si="19"/>
        <v>153.9</v>
      </c>
      <c r="AO26" s="3">
        <f t="shared" si="19"/>
        <v>153.9</v>
      </c>
      <c r="AP26" s="3">
        <f t="shared" si="19"/>
        <v>153.9</v>
      </c>
      <c r="AQ26" s="3">
        <f t="shared" si="19"/>
        <v>153.9</v>
      </c>
      <c r="AR26" s="3">
        <f t="shared" si="19"/>
        <v>153.9</v>
      </c>
      <c r="AS26" s="3">
        <f t="shared" si="19"/>
        <v>153.9</v>
      </c>
      <c r="AT26" s="3">
        <f t="shared" si="19"/>
        <v>153.9</v>
      </c>
      <c r="AU26" s="3">
        <f t="shared" si="19"/>
        <v>153.9</v>
      </c>
      <c r="AV26" s="3">
        <f t="shared" si="19"/>
        <v>153.9</v>
      </c>
      <c r="AW26" s="3">
        <f t="shared" si="19"/>
        <v>153.9</v>
      </c>
      <c r="AX26" s="3">
        <f t="shared" si="19"/>
        <v>153.9</v>
      </c>
      <c r="AY26" s="3">
        <f t="shared" si="19"/>
        <v>153.9</v>
      </c>
      <c r="AZ26" s="3">
        <f t="shared" si="19"/>
        <v>153.9</v>
      </c>
      <c r="BA26" s="3">
        <f t="shared" si="19"/>
        <v>153.9</v>
      </c>
      <c r="BB26" s="3">
        <f t="shared" si="19"/>
        <v>153.9</v>
      </c>
      <c r="BC26" s="3">
        <f t="shared" si="19"/>
        <v>153.9</v>
      </c>
      <c r="BD26" s="3">
        <f t="shared" si="19"/>
        <v>153.9</v>
      </c>
      <c r="BE26" s="3">
        <f t="shared" si="19"/>
        <v>153.9</v>
      </c>
      <c r="BF26" s="3">
        <f t="shared" si="19"/>
        <v>153.9</v>
      </c>
      <c r="BG26" s="3">
        <f t="shared" si="19"/>
        <v>153.9</v>
      </c>
      <c r="BH26" s="3">
        <f t="shared" si="19"/>
        <v>153.9</v>
      </c>
      <c r="BI26" s="3">
        <f t="shared" si="19"/>
        <v>153.9</v>
      </c>
      <c r="BJ26" s="3">
        <f t="shared" si="19"/>
        <v>153.9</v>
      </c>
      <c r="BK26" s="3">
        <f t="shared" si="19"/>
        <v>153.9</v>
      </c>
      <c r="BL26" s="3">
        <f t="shared" si="19"/>
        <v>153.9</v>
      </c>
      <c r="BM26" s="3">
        <f t="shared" si="19"/>
        <v>153.9</v>
      </c>
      <c r="BN26" s="3">
        <f t="shared" si="19"/>
        <v>153.9</v>
      </c>
      <c r="BO26" s="3">
        <f t="shared" si="19"/>
        <v>153.9</v>
      </c>
      <c r="BP26" s="3">
        <f t="shared" ref="BP26:CH26" si="20">IF(SUM($C$16:$N$16)=0,0,BO26+BP11)</f>
        <v>153.9</v>
      </c>
      <c r="BQ26" s="3">
        <f t="shared" si="20"/>
        <v>153.9</v>
      </c>
      <c r="BR26" s="3">
        <f t="shared" si="20"/>
        <v>153.9</v>
      </c>
      <c r="BS26" s="3">
        <f t="shared" si="20"/>
        <v>153.9</v>
      </c>
      <c r="BT26" s="3">
        <f t="shared" si="20"/>
        <v>153.9</v>
      </c>
      <c r="BU26" s="3">
        <f t="shared" si="20"/>
        <v>153.9</v>
      </c>
      <c r="BV26" s="3">
        <f t="shared" si="20"/>
        <v>153.9</v>
      </c>
      <c r="BW26" s="3">
        <f t="shared" si="20"/>
        <v>153.9</v>
      </c>
      <c r="BX26" s="3">
        <f t="shared" si="20"/>
        <v>153.9</v>
      </c>
      <c r="BY26" s="3">
        <f t="shared" si="20"/>
        <v>153.9</v>
      </c>
      <c r="BZ26" s="3">
        <f t="shared" si="20"/>
        <v>153.9</v>
      </c>
      <c r="CA26" s="3">
        <f t="shared" si="20"/>
        <v>153.9</v>
      </c>
      <c r="CB26" s="3">
        <f t="shared" si="20"/>
        <v>153.9</v>
      </c>
      <c r="CC26" s="3">
        <f t="shared" si="20"/>
        <v>153.9</v>
      </c>
      <c r="CD26" s="3">
        <f t="shared" si="20"/>
        <v>153.9</v>
      </c>
      <c r="CE26" s="3">
        <f t="shared" si="20"/>
        <v>153.9</v>
      </c>
      <c r="CF26" s="3">
        <f t="shared" si="20"/>
        <v>153.9</v>
      </c>
      <c r="CG26" s="3">
        <f t="shared" si="20"/>
        <v>153.9</v>
      </c>
      <c r="CH26" s="12">
        <f t="shared" si="20"/>
        <v>153.9</v>
      </c>
    </row>
    <row r="27" spans="1:86" x14ac:dyDescent="0.25">
      <c r="A27" s="600"/>
      <c r="B27" s="11" t="str">
        <f t="shared" si="6"/>
        <v>Pool Spa</v>
      </c>
      <c r="C27" s="3">
        <f t="shared" si="6"/>
        <v>0</v>
      </c>
      <c r="D27" s="3">
        <f t="shared" ref="D27:BO27" si="21">IF(SUM($C$16:$N$16)=0,0,C27+D12)</f>
        <v>0</v>
      </c>
      <c r="E27" s="3">
        <f t="shared" si="21"/>
        <v>0</v>
      </c>
      <c r="F27" s="3">
        <f t="shared" si="21"/>
        <v>0</v>
      </c>
      <c r="G27" s="3">
        <f t="shared" si="21"/>
        <v>0</v>
      </c>
      <c r="H27" s="3">
        <f t="shared" si="21"/>
        <v>0</v>
      </c>
      <c r="I27" s="3">
        <f t="shared" si="21"/>
        <v>0</v>
      </c>
      <c r="J27" s="3">
        <f t="shared" si="21"/>
        <v>0</v>
      </c>
      <c r="K27" s="3">
        <f t="shared" si="21"/>
        <v>0</v>
      </c>
      <c r="L27" s="3">
        <f t="shared" si="21"/>
        <v>0</v>
      </c>
      <c r="M27" s="3">
        <f t="shared" si="21"/>
        <v>0</v>
      </c>
      <c r="N27" s="3">
        <f t="shared" si="21"/>
        <v>0</v>
      </c>
      <c r="O27" s="3">
        <f t="shared" si="21"/>
        <v>0</v>
      </c>
      <c r="P27" s="3">
        <f t="shared" si="21"/>
        <v>0</v>
      </c>
      <c r="Q27" s="3">
        <f t="shared" si="21"/>
        <v>0</v>
      </c>
      <c r="R27" s="3">
        <f t="shared" si="21"/>
        <v>0</v>
      </c>
      <c r="S27" s="3">
        <f t="shared" si="21"/>
        <v>0</v>
      </c>
      <c r="T27" s="3">
        <f t="shared" si="21"/>
        <v>0</v>
      </c>
      <c r="U27" s="3">
        <f t="shared" si="21"/>
        <v>0</v>
      </c>
      <c r="V27" s="3">
        <f t="shared" si="21"/>
        <v>0</v>
      </c>
      <c r="W27" s="3">
        <f t="shared" si="21"/>
        <v>0</v>
      </c>
      <c r="X27" s="3">
        <f t="shared" si="21"/>
        <v>0</v>
      </c>
      <c r="Y27" s="3">
        <f t="shared" si="21"/>
        <v>0</v>
      </c>
      <c r="Z27" s="3">
        <f t="shared" si="21"/>
        <v>0</v>
      </c>
      <c r="AA27" s="3">
        <f t="shared" si="21"/>
        <v>0</v>
      </c>
      <c r="AB27" s="3">
        <f t="shared" si="21"/>
        <v>0</v>
      </c>
      <c r="AC27" s="3">
        <f t="shared" si="21"/>
        <v>0</v>
      </c>
      <c r="AD27" s="3">
        <f t="shared" si="21"/>
        <v>0</v>
      </c>
      <c r="AE27" s="3">
        <f t="shared" si="21"/>
        <v>0</v>
      </c>
      <c r="AF27" s="3">
        <f t="shared" si="21"/>
        <v>0</v>
      </c>
      <c r="AG27" s="3">
        <f t="shared" si="21"/>
        <v>0</v>
      </c>
      <c r="AH27" s="3">
        <f t="shared" si="21"/>
        <v>0</v>
      </c>
      <c r="AI27" s="3">
        <f t="shared" si="21"/>
        <v>0</v>
      </c>
      <c r="AJ27" s="3">
        <f t="shared" si="21"/>
        <v>0</v>
      </c>
      <c r="AK27" s="3">
        <f t="shared" si="21"/>
        <v>0</v>
      </c>
      <c r="AL27" s="3">
        <f t="shared" si="21"/>
        <v>0</v>
      </c>
      <c r="AM27" s="3">
        <f t="shared" si="21"/>
        <v>0</v>
      </c>
      <c r="AN27" s="3">
        <f t="shared" si="21"/>
        <v>0</v>
      </c>
      <c r="AO27" s="3">
        <f t="shared" si="21"/>
        <v>0</v>
      </c>
      <c r="AP27" s="3">
        <f t="shared" si="21"/>
        <v>0</v>
      </c>
      <c r="AQ27" s="3">
        <f t="shared" si="21"/>
        <v>0</v>
      </c>
      <c r="AR27" s="3">
        <f t="shared" si="21"/>
        <v>0</v>
      </c>
      <c r="AS27" s="3">
        <f t="shared" si="21"/>
        <v>0</v>
      </c>
      <c r="AT27" s="3">
        <f t="shared" si="21"/>
        <v>0</v>
      </c>
      <c r="AU27" s="3">
        <f t="shared" si="21"/>
        <v>0</v>
      </c>
      <c r="AV27" s="3">
        <f t="shared" si="21"/>
        <v>0</v>
      </c>
      <c r="AW27" s="3">
        <f t="shared" si="21"/>
        <v>0</v>
      </c>
      <c r="AX27" s="3">
        <f t="shared" si="21"/>
        <v>0</v>
      </c>
      <c r="AY27" s="3">
        <f t="shared" si="21"/>
        <v>0</v>
      </c>
      <c r="AZ27" s="3">
        <f t="shared" si="21"/>
        <v>0</v>
      </c>
      <c r="BA27" s="3">
        <f t="shared" si="21"/>
        <v>0</v>
      </c>
      <c r="BB27" s="3">
        <f t="shared" si="21"/>
        <v>0</v>
      </c>
      <c r="BC27" s="3">
        <f t="shared" si="21"/>
        <v>0</v>
      </c>
      <c r="BD27" s="3">
        <f t="shared" si="21"/>
        <v>0</v>
      </c>
      <c r="BE27" s="3">
        <f t="shared" si="21"/>
        <v>0</v>
      </c>
      <c r="BF27" s="3">
        <f t="shared" si="21"/>
        <v>0</v>
      </c>
      <c r="BG27" s="3">
        <f t="shared" si="21"/>
        <v>0</v>
      </c>
      <c r="BH27" s="3">
        <f t="shared" si="21"/>
        <v>0</v>
      </c>
      <c r="BI27" s="3">
        <f t="shared" si="21"/>
        <v>0</v>
      </c>
      <c r="BJ27" s="3">
        <f t="shared" si="21"/>
        <v>0</v>
      </c>
      <c r="BK27" s="3">
        <f t="shared" si="21"/>
        <v>0</v>
      </c>
      <c r="BL27" s="3">
        <f t="shared" si="21"/>
        <v>0</v>
      </c>
      <c r="BM27" s="3">
        <f t="shared" si="21"/>
        <v>0</v>
      </c>
      <c r="BN27" s="3">
        <f t="shared" si="21"/>
        <v>0</v>
      </c>
      <c r="BO27" s="3">
        <f t="shared" si="21"/>
        <v>0</v>
      </c>
      <c r="BP27" s="3">
        <f t="shared" ref="BP27:CH27" si="22">IF(SUM($C$16:$N$16)=0,0,BO27+BP12)</f>
        <v>0</v>
      </c>
      <c r="BQ27" s="3">
        <f t="shared" si="22"/>
        <v>0</v>
      </c>
      <c r="BR27" s="3">
        <f t="shared" si="22"/>
        <v>0</v>
      </c>
      <c r="BS27" s="3">
        <f t="shared" si="22"/>
        <v>0</v>
      </c>
      <c r="BT27" s="3">
        <f t="shared" si="22"/>
        <v>0</v>
      </c>
      <c r="BU27" s="3">
        <f t="shared" si="22"/>
        <v>0</v>
      </c>
      <c r="BV27" s="3">
        <f t="shared" si="22"/>
        <v>0</v>
      </c>
      <c r="BW27" s="3">
        <f t="shared" si="22"/>
        <v>0</v>
      </c>
      <c r="BX27" s="3">
        <f t="shared" si="22"/>
        <v>0</v>
      </c>
      <c r="BY27" s="3">
        <f t="shared" si="22"/>
        <v>0</v>
      </c>
      <c r="BZ27" s="3">
        <f t="shared" si="22"/>
        <v>0</v>
      </c>
      <c r="CA27" s="3">
        <f t="shared" si="22"/>
        <v>0</v>
      </c>
      <c r="CB27" s="3">
        <f t="shared" si="22"/>
        <v>0</v>
      </c>
      <c r="CC27" s="3">
        <f t="shared" si="22"/>
        <v>0</v>
      </c>
      <c r="CD27" s="3">
        <f t="shared" si="22"/>
        <v>0</v>
      </c>
      <c r="CE27" s="3">
        <f t="shared" si="22"/>
        <v>0</v>
      </c>
      <c r="CF27" s="3">
        <f t="shared" si="22"/>
        <v>0</v>
      </c>
      <c r="CG27" s="3">
        <f t="shared" si="22"/>
        <v>0</v>
      </c>
      <c r="CH27" s="12">
        <f t="shared" si="22"/>
        <v>0</v>
      </c>
    </row>
    <row r="28" spans="1:86" x14ac:dyDescent="0.25">
      <c r="A28" s="600"/>
      <c r="B28" s="11" t="str">
        <f t="shared" si="6"/>
        <v>Refrigeration</v>
      </c>
      <c r="C28" s="3">
        <f t="shared" si="6"/>
        <v>0</v>
      </c>
      <c r="D28" s="3">
        <f t="shared" ref="D28:BO28" si="23">IF(SUM($C$16:$N$16)=0,0,C28+D13)</f>
        <v>0</v>
      </c>
      <c r="E28" s="3">
        <f t="shared" si="23"/>
        <v>0</v>
      </c>
      <c r="F28" s="3">
        <f t="shared" si="23"/>
        <v>3789.9150441399979</v>
      </c>
      <c r="G28" s="3">
        <f t="shared" si="23"/>
        <v>6249.2316121399981</v>
      </c>
      <c r="H28" s="3">
        <f t="shared" si="23"/>
        <v>6741.094925739998</v>
      </c>
      <c r="I28" s="3">
        <f t="shared" si="23"/>
        <v>6741.094925739998</v>
      </c>
      <c r="J28" s="3">
        <f t="shared" si="23"/>
        <v>6741.094925739998</v>
      </c>
      <c r="K28" s="3">
        <f t="shared" si="23"/>
        <v>6741.094925739998</v>
      </c>
      <c r="L28" s="3">
        <f t="shared" si="23"/>
        <v>11185.030005939998</v>
      </c>
      <c r="M28" s="3">
        <f t="shared" si="23"/>
        <v>11185.030005939998</v>
      </c>
      <c r="N28" s="3">
        <f t="shared" si="23"/>
        <v>13644.346573939998</v>
      </c>
      <c r="O28" s="3">
        <f t="shared" si="23"/>
        <v>13644.346573939998</v>
      </c>
      <c r="P28" s="3">
        <f t="shared" si="23"/>
        <v>13644.346573939998</v>
      </c>
      <c r="Q28" s="3">
        <f t="shared" si="23"/>
        <v>13644.346573939998</v>
      </c>
      <c r="R28" s="3">
        <f t="shared" si="23"/>
        <v>13644.346573939998</v>
      </c>
      <c r="S28" s="3">
        <f t="shared" si="23"/>
        <v>13644.346573939998</v>
      </c>
      <c r="T28" s="3">
        <f t="shared" si="23"/>
        <v>13644.346573939998</v>
      </c>
      <c r="U28" s="3">
        <f t="shared" si="23"/>
        <v>13644.346573939998</v>
      </c>
      <c r="V28" s="3">
        <f t="shared" si="23"/>
        <v>13644.346573939998</v>
      </c>
      <c r="W28" s="3">
        <f t="shared" si="23"/>
        <v>13644.346573939998</v>
      </c>
      <c r="X28" s="3">
        <f t="shared" si="23"/>
        <v>13644.346573939998</v>
      </c>
      <c r="Y28" s="3">
        <f t="shared" si="23"/>
        <v>13644.346573939998</v>
      </c>
      <c r="Z28" s="3">
        <f t="shared" si="23"/>
        <v>13644.346573939998</v>
      </c>
      <c r="AA28" s="3">
        <f t="shared" si="23"/>
        <v>13644.346573939998</v>
      </c>
      <c r="AB28" s="3">
        <f t="shared" si="23"/>
        <v>13644.346573939998</v>
      </c>
      <c r="AC28" s="3">
        <f t="shared" si="23"/>
        <v>13644.346573939998</v>
      </c>
      <c r="AD28" s="3">
        <f t="shared" si="23"/>
        <v>13644.346573939998</v>
      </c>
      <c r="AE28" s="3">
        <f t="shared" si="23"/>
        <v>13644.346573939998</v>
      </c>
      <c r="AF28" s="3">
        <f t="shared" si="23"/>
        <v>13644.346573939998</v>
      </c>
      <c r="AG28" s="3">
        <f t="shared" si="23"/>
        <v>13644.346573939998</v>
      </c>
      <c r="AH28" s="3">
        <f t="shared" si="23"/>
        <v>13644.346573939998</v>
      </c>
      <c r="AI28" s="3">
        <f t="shared" si="23"/>
        <v>13644.346573939998</v>
      </c>
      <c r="AJ28" s="3">
        <f t="shared" si="23"/>
        <v>13644.346573939998</v>
      </c>
      <c r="AK28" s="3">
        <f t="shared" si="23"/>
        <v>13644.346573939998</v>
      </c>
      <c r="AL28" s="3">
        <f t="shared" si="23"/>
        <v>13644.346573939998</v>
      </c>
      <c r="AM28" s="3">
        <f t="shared" si="23"/>
        <v>13644.346573939998</v>
      </c>
      <c r="AN28" s="3">
        <f t="shared" si="23"/>
        <v>13644.346573939998</v>
      </c>
      <c r="AO28" s="3">
        <f t="shared" si="23"/>
        <v>13644.346573939998</v>
      </c>
      <c r="AP28" s="3">
        <f t="shared" si="23"/>
        <v>13644.346573939998</v>
      </c>
      <c r="AQ28" s="3">
        <f t="shared" si="23"/>
        <v>13644.346573939998</v>
      </c>
      <c r="AR28" s="3">
        <f t="shared" si="23"/>
        <v>13644.346573939998</v>
      </c>
      <c r="AS28" s="3">
        <f t="shared" si="23"/>
        <v>13644.346573939998</v>
      </c>
      <c r="AT28" s="3">
        <f t="shared" si="23"/>
        <v>13644.346573939998</v>
      </c>
      <c r="AU28" s="3">
        <f t="shared" si="23"/>
        <v>13644.346573939998</v>
      </c>
      <c r="AV28" s="3">
        <f t="shared" si="23"/>
        <v>13644.346573939998</v>
      </c>
      <c r="AW28" s="3">
        <f t="shared" si="23"/>
        <v>13644.346573939998</v>
      </c>
      <c r="AX28" s="3">
        <f t="shared" si="23"/>
        <v>13644.346573939998</v>
      </c>
      <c r="AY28" s="3">
        <f t="shared" si="23"/>
        <v>13644.346573939998</v>
      </c>
      <c r="AZ28" s="3">
        <f t="shared" si="23"/>
        <v>13644.346573939998</v>
      </c>
      <c r="BA28" s="3">
        <f t="shared" si="23"/>
        <v>13644.346573939998</v>
      </c>
      <c r="BB28" s="3">
        <f t="shared" si="23"/>
        <v>13644.346573939998</v>
      </c>
      <c r="BC28" s="3">
        <f t="shared" si="23"/>
        <v>13644.346573939998</v>
      </c>
      <c r="BD28" s="3">
        <f t="shared" si="23"/>
        <v>13644.346573939998</v>
      </c>
      <c r="BE28" s="3">
        <f t="shared" si="23"/>
        <v>13644.346573939998</v>
      </c>
      <c r="BF28" s="3">
        <f t="shared" si="23"/>
        <v>13644.346573939998</v>
      </c>
      <c r="BG28" s="3">
        <f t="shared" si="23"/>
        <v>13644.346573939998</v>
      </c>
      <c r="BH28" s="3">
        <f t="shared" si="23"/>
        <v>13644.346573939998</v>
      </c>
      <c r="BI28" s="3">
        <f t="shared" si="23"/>
        <v>13644.346573939998</v>
      </c>
      <c r="BJ28" s="3">
        <f t="shared" si="23"/>
        <v>13644.346573939998</v>
      </c>
      <c r="BK28" s="3">
        <f t="shared" si="23"/>
        <v>13644.346573939998</v>
      </c>
      <c r="BL28" s="3">
        <f t="shared" si="23"/>
        <v>13644.346573939998</v>
      </c>
      <c r="BM28" s="3">
        <f t="shared" si="23"/>
        <v>13644.346573939998</v>
      </c>
      <c r="BN28" s="3">
        <f t="shared" si="23"/>
        <v>13644.346573939998</v>
      </c>
      <c r="BO28" s="3">
        <f t="shared" si="23"/>
        <v>13644.346573939998</v>
      </c>
      <c r="BP28" s="3">
        <f t="shared" ref="BP28:CH28" si="24">IF(SUM($C$16:$N$16)=0,0,BO28+BP13)</f>
        <v>13644.346573939998</v>
      </c>
      <c r="BQ28" s="3">
        <f t="shared" si="24"/>
        <v>13644.346573939998</v>
      </c>
      <c r="BR28" s="3">
        <f t="shared" si="24"/>
        <v>13644.346573939998</v>
      </c>
      <c r="BS28" s="3">
        <f t="shared" si="24"/>
        <v>13644.346573939998</v>
      </c>
      <c r="BT28" s="3">
        <f t="shared" si="24"/>
        <v>13644.346573939998</v>
      </c>
      <c r="BU28" s="3">
        <f t="shared" si="24"/>
        <v>13644.346573939998</v>
      </c>
      <c r="BV28" s="3">
        <f t="shared" si="24"/>
        <v>13644.346573939998</v>
      </c>
      <c r="BW28" s="3">
        <f t="shared" si="24"/>
        <v>13644.346573939998</v>
      </c>
      <c r="BX28" s="3">
        <f t="shared" si="24"/>
        <v>13644.346573939998</v>
      </c>
      <c r="BY28" s="3">
        <f t="shared" si="24"/>
        <v>13644.346573939998</v>
      </c>
      <c r="BZ28" s="3">
        <f t="shared" si="24"/>
        <v>13644.346573939998</v>
      </c>
      <c r="CA28" s="3">
        <f t="shared" si="24"/>
        <v>13644.346573939998</v>
      </c>
      <c r="CB28" s="3">
        <f t="shared" si="24"/>
        <v>13644.346573939998</v>
      </c>
      <c r="CC28" s="3">
        <f t="shared" si="24"/>
        <v>13644.346573939998</v>
      </c>
      <c r="CD28" s="3">
        <f t="shared" si="24"/>
        <v>13644.346573939998</v>
      </c>
      <c r="CE28" s="3">
        <f t="shared" si="24"/>
        <v>13644.346573939998</v>
      </c>
      <c r="CF28" s="3">
        <f t="shared" si="24"/>
        <v>13644.346573939998</v>
      </c>
      <c r="CG28" s="3">
        <f t="shared" si="24"/>
        <v>13644.346573939998</v>
      </c>
      <c r="CH28" s="12">
        <f t="shared" si="24"/>
        <v>13644.346573939998</v>
      </c>
    </row>
    <row r="29" spans="1:86" ht="15" customHeight="1" x14ac:dyDescent="0.25">
      <c r="A29" s="600"/>
      <c r="B29" s="11" t="str">
        <f t="shared" si="6"/>
        <v>Water Heating</v>
      </c>
      <c r="C29" s="3">
        <f t="shared" si="6"/>
        <v>0</v>
      </c>
      <c r="D29" s="3">
        <f t="shared" ref="D29:BO29" si="25">IF(SUM($C$16:$N$16)=0,0,C29+D14)</f>
        <v>0</v>
      </c>
      <c r="E29" s="3">
        <f t="shared" si="25"/>
        <v>0</v>
      </c>
      <c r="F29" s="3">
        <f t="shared" si="25"/>
        <v>0</v>
      </c>
      <c r="G29" s="3">
        <f t="shared" si="25"/>
        <v>34156.015013818338</v>
      </c>
      <c r="H29" s="3">
        <f t="shared" si="25"/>
        <v>34156.015013818338</v>
      </c>
      <c r="I29" s="3">
        <f t="shared" si="25"/>
        <v>63601.746043493768</v>
      </c>
      <c r="J29" s="3">
        <f t="shared" si="25"/>
        <v>63601.746043493768</v>
      </c>
      <c r="K29" s="3">
        <f t="shared" si="25"/>
        <v>63712.745156493766</v>
      </c>
      <c r="L29" s="3">
        <f t="shared" si="25"/>
        <v>87551.341065259418</v>
      </c>
      <c r="M29" s="3">
        <f t="shared" si="25"/>
        <v>87702.004745392755</v>
      </c>
      <c r="N29" s="3">
        <f t="shared" si="25"/>
        <v>110640.1153502707</v>
      </c>
      <c r="O29" s="3">
        <f t="shared" si="25"/>
        <v>110640.1153502707</v>
      </c>
      <c r="P29" s="3">
        <f t="shared" si="25"/>
        <v>110640.1153502707</v>
      </c>
      <c r="Q29" s="3">
        <f t="shared" si="25"/>
        <v>110640.1153502707</v>
      </c>
      <c r="R29" s="3">
        <f t="shared" si="25"/>
        <v>110640.1153502707</v>
      </c>
      <c r="S29" s="3">
        <f t="shared" si="25"/>
        <v>110640.1153502707</v>
      </c>
      <c r="T29" s="3">
        <f t="shared" si="25"/>
        <v>110640.1153502707</v>
      </c>
      <c r="U29" s="3">
        <f t="shared" si="25"/>
        <v>110640.1153502707</v>
      </c>
      <c r="V29" s="3">
        <f t="shared" si="25"/>
        <v>110640.1153502707</v>
      </c>
      <c r="W29" s="3">
        <f t="shared" si="25"/>
        <v>110640.1153502707</v>
      </c>
      <c r="X29" s="3">
        <f t="shared" si="25"/>
        <v>110640.1153502707</v>
      </c>
      <c r="Y29" s="3">
        <f t="shared" si="25"/>
        <v>110640.1153502707</v>
      </c>
      <c r="Z29" s="3">
        <f t="shared" si="25"/>
        <v>110640.1153502707</v>
      </c>
      <c r="AA29" s="3">
        <f t="shared" si="25"/>
        <v>110640.1153502707</v>
      </c>
      <c r="AB29" s="3">
        <f t="shared" si="25"/>
        <v>110640.1153502707</v>
      </c>
      <c r="AC29" s="3">
        <f t="shared" si="25"/>
        <v>110640.1153502707</v>
      </c>
      <c r="AD29" s="3">
        <f t="shared" si="25"/>
        <v>110640.1153502707</v>
      </c>
      <c r="AE29" s="3">
        <f t="shared" si="25"/>
        <v>110640.1153502707</v>
      </c>
      <c r="AF29" s="3">
        <f t="shared" si="25"/>
        <v>110640.1153502707</v>
      </c>
      <c r="AG29" s="3">
        <f t="shared" si="25"/>
        <v>110640.1153502707</v>
      </c>
      <c r="AH29" s="3">
        <f t="shared" si="25"/>
        <v>110640.1153502707</v>
      </c>
      <c r="AI29" s="3">
        <f t="shared" si="25"/>
        <v>110640.1153502707</v>
      </c>
      <c r="AJ29" s="3">
        <f t="shared" si="25"/>
        <v>110640.1153502707</v>
      </c>
      <c r="AK29" s="3">
        <f t="shared" si="25"/>
        <v>110640.1153502707</v>
      </c>
      <c r="AL29" s="3">
        <f t="shared" si="25"/>
        <v>110640.1153502707</v>
      </c>
      <c r="AM29" s="3">
        <f t="shared" si="25"/>
        <v>110640.1153502707</v>
      </c>
      <c r="AN29" s="3">
        <f t="shared" si="25"/>
        <v>110640.1153502707</v>
      </c>
      <c r="AO29" s="3">
        <f t="shared" si="25"/>
        <v>110640.1153502707</v>
      </c>
      <c r="AP29" s="3">
        <f t="shared" si="25"/>
        <v>110640.1153502707</v>
      </c>
      <c r="AQ29" s="3">
        <f t="shared" si="25"/>
        <v>110640.1153502707</v>
      </c>
      <c r="AR29" s="3">
        <f t="shared" si="25"/>
        <v>110640.1153502707</v>
      </c>
      <c r="AS29" s="3">
        <f t="shared" si="25"/>
        <v>110640.1153502707</v>
      </c>
      <c r="AT29" s="3">
        <f t="shared" si="25"/>
        <v>110640.1153502707</v>
      </c>
      <c r="AU29" s="3">
        <f t="shared" si="25"/>
        <v>110640.1153502707</v>
      </c>
      <c r="AV29" s="3">
        <f t="shared" si="25"/>
        <v>110640.1153502707</v>
      </c>
      <c r="AW29" s="3">
        <f t="shared" si="25"/>
        <v>110640.1153502707</v>
      </c>
      <c r="AX29" s="3">
        <f t="shared" si="25"/>
        <v>110640.1153502707</v>
      </c>
      <c r="AY29" s="3">
        <f t="shared" si="25"/>
        <v>110640.1153502707</v>
      </c>
      <c r="AZ29" s="3">
        <f t="shared" si="25"/>
        <v>110640.1153502707</v>
      </c>
      <c r="BA29" s="3">
        <f t="shared" si="25"/>
        <v>110640.1153502707</v>
      </c>
      <c r="BB29" s="3">
        <f t="shared" si="25"/>
        <v>110640.1153502707</v>
      </c>
      <c r="BC29" s="3">
        <f t="shared" si="25"/>
        <v>110640.1153502707</v>
      </c>
      <c r="BD29" s="3">
        <f t="shared" si="25"/>
        <v>110640.1153502707</v>
      </c>
      <c r="BE29" s="3">
        <f t="shared" si="25"/>
        <v>110640.1153502707</v>
      </c>
      <c r="BF29" s="3">
        <f t="shared" si="25"/>
        <v>110640.1153502707</v>
      </c>
      <c r="BG29" s="3">
        <f t="shared" si="25"/>
        <v>110640.1153502707</v>
      </c>
      <c r="BH29" s="3">
        <f t="shared" si="25"/>
        <v>110640.1153502707</v>
      </c>
      <c r="BI29" s="3">
        <f t="shared" si="25"/>
        <v>110640.1153502707</v>
      </c>
      <c r="BJ29" s="3">
        <f t="shared" si="25"/>
        <v>110640.1153502707</v>
      </c>
      <c r="BK29" s="3">
        <f t="shared" si="25"/>
        <v>110640.1153502707</v>
      </c>
      <c r="BL29" s="3">
        <f t="shared" si="25"/>
        <v>110640.1153502707</v>
      </c>
      <c r="BM29" s="3">
        <f t="shared" si="25"/>
        <v>110640.1153502707</v>
      </c>
      <c r="BN29" s="3">
        <f t="shared" si="25"/>
        <v>110640.1153502707</v>
      </c>
      <c r="BO29" s="3">
        <f t="shared" si="25"/>
        <v>110640.1153502707</v>
      </c>
      <c r="BP29" s="3">
        <f t="shared" ref="BP29:CH29" si="26">IF(SUM($C$16:$N$16)=0,0,BO29+BP14)</f>
        <v>110640.1153502707</v>
      </c>
      <c r="BQ29" s="3">
        <f t="shared" si="26"/>
        <v>110640.1153502707</v>
      </c>
      <c r="BR29" s="3">
        <f t="shared" si="26"/>
        <v>110640.1153502707</v>
      </c>
      <c r="BS29" s="3">
        <f t="shared" si="26"/>
        <v>110640.1153502707</v>
      </c>
      <c r="BT29" s="3">
        <f t="shared" si="26"/>
        <v>110640.1153502707</v>
      </c>
      <c r="BU29" s="3">
        <f t="shared" si="26"/>
        <v>110640.1153502707</v>
      </c>
      <c r="BV29" s="3">
        <f t="shared" si="26"/>
        <v>110640.1153502707</v>
      </c>
      <c r="BW29" s="3">
        <f t="shared" si="26"/>
        <v>110640.1153502707</v>
      </c>
      <c r="BX29" s="3">
        <f t="shared" si="26"/>
        <v>110640.1153502707</v>
      </c>
      <c r="BY29" s="3">
        <f t="shared" si="26"/>
        <v>110640.1153502707</v>
      </c>
      <c r="BZ29" s="3">
        <f t="shared" si="26"/>
        <v>110640.1153502707</v>
      </c>
      <c r="CA29" s="3">
        <f t="shared" si="26"/>
        <v>110640.1153502707</v>
      </c>
      <c r="CB29" s="3">
        <f t="shared" si="26"/>
        <v>110640.1153502707</v>
      </c>
      <c r="CC29" s="3">
        <f t="shared" si="26"/>
        <v>110640.1153502707</v>
      </c>
      <c r="CD29" s="3">
        <f t="shared" si="26"/>
        <v>110640.1153502707</v>
      </c>
      <c r="CE29" s="3">
        <f t="shared" si="26"/>
        <v>110640.1153502707</v>
      </c>
      <c r="CF29" s="3">
        <f t="shared" si="26"/>
        <v>110640.1153502707</v>
      </c>
      <c r="CG29" s="3">
        <f t="shared" si="26"/>
        <v>110640.1153502707</v>
      </c>
      <c r="CH29" s="12">
        <f t="shared" si="26"/>
        <v>110640.1153502707</v>
      </c>
    </row>
    <row r="30" spans="1:86" ht="15" customHeight="1" x14ac:dyDescent="0.25">
      <c r="A30" s="600"/>
      <c r="B30" s="11" t="str">
        <f t="shared" si="6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12"/>
    </row>
    <row r="31" spans="1:86" ht="15" customHeight="1" thickBot="1" x14ac:dyDescent="0.3">
      <c r="A31" s="601"/>
      <c r="B31" s="209" t="str">
        <f t="shared" si="6"/>
        <v>Monthly kWh</v>
      </c>
      <c r="C31" s="264">
        <f>SUM(C20:C30)</f>
        <v>0</v>
      </c>
      <c r="D31" s="264">
        <f t="shared" ref="D31:BO31" si="27">SUM(D20:D30)</f>
        <v>0</v>
      </c>
      <c r="E31" s="264">
        <f t="shared" si="27"/>
        <v>465481.80280725943</v>
      </c>
      <c r="F31" s="264">
        <f t="shared" si="27"/>
        <v>1617591.3342102387</v>
      </c>
      <c r="G31" s="264">
        <f t="shared" si="27"/>
        <v>2988139.8686893778</v>
      </c>
      <c r="H31" s="264">
        <f t="shared" si="27"/>
        <v>3934628.4382856982</v>
      </c>
      <c r="I31" s="264">
        <f t="shared" si="27"/>
        <v>4672154.9764677091</v>
      </c>
      <c r="J31" s="264">
        <f t="shared" si="27"/>
        <v>4833307.4786000019</v>
      </c>
      <c r="K31" s="264">
        <f t="shared" si="27"/>
        <v>5429045.1013475256</v>
      </c>
      <c r="L31" s="264">
        <f t="shared" si="27"/>
        <v>6133007.7694777548</v>
      </c>
      <c r="M31" s="264">
        <f t="shared" si="27"/>
        <v>6778864.7148708245</v>
      </c>
      <c r="N31" s="264">
        <f t="shared" si="27"/>
        <v>7686468.6902995696</v>
      </c>
      <c r="O31" s="264">
        <f t="shared" si="27"/>
        <v>7686468.6902995696</v>
      </c>
      <c r="P31" s="264">
        <f t="shared" si="27"/>
        <v>7686468.6902995696</v>
      </c>
      <c r="Q31" s="264">
        <f t="shared" si="27"/>
        <v>7686468.6902995696</v>
      </c>
      <c r="R31" s="264">
        <f t="shared" si="27"/>
        <v>7686468.6902995696</v>
      </c>
      <c r="S31" s="264">
        <f t="shared" si="27"/>
        <v>7686468.6902995696</v>
      </c>
      <c r="T31" s="264">
        <f t="shared" si="27"/>
        <v>7686468.6902995696</v>
      </c>
      <c r="U31" s="264">
        <f t="shared" si="27"/>
        <v>7686468.6902995696</v>
      </c>
      <c r="V31" s="264">
        <f t="shared" si="27"/>
        <v>7686468.6902995696</v>
      </c>
      <c r="W31" s="264">
        <f t="shared" si="27"/>
        <v>7686468.6902995696</v>
      </c>
      <c r="X31" s="264">
        <f t="shared" si="27"/>
        <v>7686468.6902995696</v>
      </c>
      <c r="Y31" s="264">
        <f t="shared" si="27"/>
        <v>7686468.6902995696</v>
      </c>
      <c r="Z31" s="264">
        <f t="shared" si="27"/>
        <v>7686468.6902995696</v>
      </c>
      <c r="AA31" s="264">
        <f t="shared" si="27"/>
        <v>7686468.6902995696</v>
      </c>
      <c r="AB31" s="264">
        <f t="shared" si="27"/>
        <v>7686468.6902995696</v>
      </c>
      <c r="AC31" s="264">
        <f t="shared" si="27"/>
        <v>7686468.6902995696</v>
      </c>
      <c r="AD31" s="264">
        <f t="shared" si="27"/>
        <v>7686468.6902995696</v>
      </c>
      <c r="AE31" s="264">
        <f t="shared" si="27"/>
        <v>7686468.6902995696</v>
      </c>
      <c r="AF31" s="264">
        <f t="shared" si="27"/>
        <v>7686468.6902995696</v>
      </c>
      <c r="AG31" s="264">
        <f t="shared" si="27"/>
        <v>7686468.6902995696</v>
      </c>
      <c r="AH31" s="264">
        <f t="shared" si="27"/>
        <v>7686468.6902995696</v>
      </c>
      <c r="AI31" s="264">
        <f t="shared" si="27"/>
        <v>7686468.6902995696</v>
      </c>
      <c r="AJ31" s="264">
        <f t="shared" si="27"/>
        <v>7686468.6902995696</v>
      </c>
      <c r="AK31" s="264">
        <f t="shared" si="27"/>
        <v>7686468.6902995696</v>
      </c>
      <c r="AL31" s="264">
        <f t="shared" si="27"/>
        <v>7686468.6902995696</v>
      </c>
      <c r="AM31" s="264">
        <f t="shared" si="27"/>
        <v>7686468.6902995696</v>
      </c>
      <c r="AN31" s="264">
        <f t="shared" si="27"/>
        <v>7686468.6902995696</v>
      </c>
      <c r="AO31" s="264">
        <f t="shared" si="27"/>
        <v>7686468.6902995696</v>
      </c>
      <c r="AP31" s="264">
        <f t="shared" si="27"/>
        <v>7686468.6902995696</v>
      </c>
      <c r="AQ31" s="264">
        <f t="shared" si="27"/>
        <v>7686468.6902995696</v>
      </c>
      <c r="AR31" s="264">
        <f t="shared" si="27"/>
        <v>7686468.6902995696</v>
      </c>
      <c r="AS31" s="264">
        <f t="shared" si="27"/>
        <v>7686468.6902995696</v>
      </c>
      <c r="AT31" s="264">
        <f t="shared" si="27"/>
        <v>7686468.6902995696</v>
      </c>
      <c r="AU31" s="264">
        <f t="shared" si="27"/>
        <v>7686468.6902995696</v>
      </c>
      <c r="AV31" s="264">
        <f t="shared" si="27"/>
        <v>7686468.6902995696</v>
      </c>
      <c r="AW31" s="264">
        <f t="shared" si="27"/>
        <v>7686468.6902995696</v>
      </c>
      <c r="AX31" s="264">
        <f t="shared" si="27"/>
        <v>7686468.6902995696</v>
      </c>
      <c r="AY31" s="264">
        <f t="shared" si="27"/>
        <v>7686468.6902995696</v>
      </c>
      <c r="AZ31" s="264">
        <f t="shared" si="27"/>
        <v>7686468.6902995696</v>
      </c>
      <c r="BA31" s="264">
        <f t="shared" si="27"/>
        <v>7686468.6902995696</v>
      </c>
      <c r="BB31" s="264">
        <f t="shared" si="27"/>
        <v>7686468.6902995696</v>
      </c>
      <c r="BC31" s="264">
        <f t="shared" si="27"/>
        <v>7686468.6902995696</v>
      </c>
      <c r="BD31" s="264">
        <f t="shared" si="27"/>
        <v>7686468.6902995696</v>
      </c>
      <c r="BE31" s="264">
        <f t="shared" si="27"/>
        <v>7686468.6902995696</v>
      </c>
      <c r="BF31" s="264">
        <f t="shared" si="27"/>
        <v>7686468.6902995696</v>
      </c>
      <c r="BG31" s="264">
        <f t="shared" si="27"/>
        <v>7686468.6902995696</v>
      </c>
      <c r="BH31" s="264">
        <f t="shared" si="27"/>
        <v>7686468.6902995696</v>
      </c>
      <c r="BI31" s="264">
        <f t="shared" si="27"/>
        <v>7686468.6902995696</v>
      </c>
      <c r="BJ31" s="264">
        <f t="shared" si="27"/>
        <v>7686468.6902995696</v>
      </c>
      <c r="BK31" s="264">
        <f t="shared" si="27"/>
        <v>7686468.6902995696</v>
      </c>
      <c r="BL31" s="264">
        <f t="shared" si="27"/>
        <v>7686468.6902995696</v>
      </c>
      <c r="BM31" s="264">
        <f t="shared" si="27"/>
        <v>7686468.6902995696</v>
      </c>
      <c r="BN31" s="264">
        <f t="shared" si="27"/>
        <v>7686468.6902995696</v>
      </c>
      <c r="BO31" s="264">
        <f t="shared" si="27"/>
        <v>7686468.6902995696</v>
      </c>
      <c r="BP31" s="264">
        <f t="shared" ref="BP31:CH31" si="28">SUM(BP20:BP30)</f>
        <v>7686468.6902995696</v>
      </c>
      <c r="BQ31" s="264">
        <f t="shared" si="28"/>
        <v>7686468.6902995696</v>
      </c>
      <c r="BR31" s="264">
        <f t="shared" si="28"/>
        <v>7686468.6902995696</v>
      </c>
      <c r="BS31" s="264">
        <f t="shared" si="28"/>
        <v>7686468.6902995696</v>
      </c>
      <c r="BT31" s="264">
        <f t="shared" si="28"/>
        <v>7686468.6902995696</v>
      </c>
      <c r="BU31" s="264">
        <f t="shared" si="28"/>
        <v>7686468.6902995696</v>
      </c>
      <c r="BV31" s="264">
        <f t="shared" si="28"/>
        <v>7686468.6902995696</v>
      </c>
      <c r="BW31" s="264">
        <f t="shared" si="28"/>
        <v>7686468.6902995696</v>
      </c>
      <c r="BX31" s="264">
        <f t="shared" si="28"/>
        <v>7686468.6902995696</v>
      </c>
      <c r="BY31" s="264">
        <f t="shared" si="28"/>
        <v>7686468.6902995696</v>
      </c>
      <c r="BZ31" s="264">
        <f t="shared" si="28"/>
        <v>7686468.6902995696</v>
      </c>
      <c r="CA31" s="264">
        <f t="shared" si="28"/>
        <v>7686468.6902995696</v>
      </c>
      <c r="CB31" s="264">
        <f t="shared" si="28"/>
        <v>7686468.6902995696</v>
      </c>
      <c r="CC31" s="264">
        <f t="shared" si="28"/>
        <v>7686468.6902995696</v>
      </c>
      <c r="CD31" s="264">
        <f t="shared" si="28"/>
        <v>7686468.6902995696</v>
      </c>
      <c r="CE31" s="264">
        <f t="shared" si="28"/>
        <v>7686468.6902995696</v>
      </c>
      <c r="CF31" s="264">
        <f t="shared" si="28"/>
        <v>7686468.6902995696</v>
      </c>
      <c r="CG31" s="264">
        <f t="shared" si="28"/>
        <v>7686468.6902995696</v>
      </c>
      <c r="CH31" s="267">
        <f t="shared" si="28"/>
        <v>7686468.6902995696</v>
      </c>
    </row>
    <row r="32" spans="1:86" x14ac:dyDescent="0.25">
      <c r="A32" s="8"/>
      <c r="B32" s="285"/>
      <c r="C32" s="9"/>
      <c r="D32" s="285"/>
      <c r="E32" s="9"/>
      <c r="F32" s="285"/>
      <c r="G32" s="285"/>
      <c r="H32" s="9"/>
      <c r="I32" s="285"/>
      <c r="J32" s="285"/>
      <c r="K32" s="9"/>
      <c r="L32" s="285"/>
      <c r="M32" s="285"/>
      <c r="N32" s="323" t="s">
        <v>189</v>
      </c>
      <c r="O32" s="322">
        <f>SUM(C5:N15)</f>
        <v>7686468.6902995715</v>
      </c>
      <c r="P32" s="285"/>
      <c r="Q32" s="9"/>
      <c r="R32" s="285"/>
      <c r="S32" s="285"/>
      <c r="T32" s="9"/>
      <c r="U32" s="285"/>
      <c r="V32" s="285"/>
      <c r="W32" s="9"/>
      <c r="X32" s="285"/>
      <c r="Y32" s="285"/>
      <c r="Z32" s="9"/>
      <c r="AA32" s="285"/>
      <c r="AB32" s="285"/>
      <c r="AC32" s="9"/>
      <c r="AD32" s="285"/>
      <c r="AE32" s="285"/>
      <c r="AF32" s="9"/>
      <c r="AG32" s="285"/>
      <c r="AH32" s="285"/>
      <c r="AI32" s="9"/>
      <c r="AJ32" s="285"/>
      <c r="AK32" s="285"/>
      <c r="AL32" s="9"/>
      <c r="AM32" s="285"/>
      <c r="AN32" s="285"/>
      <c r="AO32" s="9"/>
      <c r="AP32" s="285"/>
      <c r="AQ32" s="285"/>
      <c r="AR32" s="9"/>
      <c r="AS32" s="285"/>
      <c r="AT32" s="285"/>
      <c r="AU32" s="9"/>
      <c r="AV32" s="285"/>
      <c r="AW32" s="285"/>
      <c r="AX32" s="9"/>
      <c r="AY32" s="285"/>
      <c r="AZ32" s="285"/>
      <c r="BA32" s="9"/>
      <c r="BB32" s="285"/>
      <c r="BC32" s="285"/>
      <c r="BD32" s="9"/>
      <c r="BE32" s="285"/>
      <c r="BF32" s="285"/>
      <c r="BG32" s="9"/>
      <c r="BH32" s="285"/>
      <c r="BI32" s="285"/>
      <c r="BJ32" s="9"/>
      <c r="BK32" s="285"/>
      <c r="BL32" s="285"/>
      <c r="BM32" s="9"/>
      <c r="BN32" s="285"/>
      <c r="BO32" s="285"/>
      <c r="BP32" s="9"/>
      <c r="BQ32" s="285"/>
      <c r="BR32" s="285"/>
      <c r="BS32" s="9"/>
      <c r="BT32" s="285"/>
      <c r="BU32" s="285"/>
      <c r="BV32" s="9"/>
      <c r="BW32" s="285"/>
      <c r="BX32" s="285"/>
      <c r="BY32" s="9"/>
      <c r="BZ32" s="285"/>
      <c r="CA32" s="285"/>
      <c r="CB32" s="9"/>
      <c r="CC32" s="285"/>
      <c r="CD32" s="285"/>
      <c r="CE32" s="9"/>
      <c r="CF32" s="285"/>
      <c r="CG32" s="285"/>
      <c r="CH32" s="9"/>
    </row>
    <row r="33" spans="1:86" ht="15.75" thickBot="1" x14ac:dyDescent="0.3"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501" t="s">
        <v>256</v>
      </c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</row>
    <row r="34" spans="1:86" ht="16.5" thickBot="1" x14ac:dyDescent="0.3">
      <c r="A34" s="602" t="s">
        <v>16</v>
      </c>
      <c r="B34" s="18" t="s">
        <v>10</v>
      </c>
      <c r="C34" s="162">
        <f>C$4</f>
        <v>45292</v>
      </c>
      <c r="D34" s="162">
        <f t="shared" ref="D34:BO34" si="29">D$4</f>
        <v>45323</v>
      </c>
      <c r="E34" s="162">
        <f t="shared" si="29"/>
        <v>45352</v>
      </c>
      <c r="F34" s="162">
        <f t="shared" si="29"/>
        <v>45383</v>
      </c>
      <c r="G34" s="162">
        <f t="shared" si="29"/>
        <v>45413</v>
      </c>
      <c r="H34" s="162">
        <f t="shared" si="29"/>
        <v>45444</v>
      </c>
      <c r="I34" s="162">
        <f t="shared" si="29"/>
        <v>45474</v>
      </c>
      <c r="J34" s="162">
        <f t="shared" si="29"/>
        <v>45505</v>
      </c>
      <c r="K34" s="162">
        <f t="shared" si="29"/>
        <v>45536</v>
      </c>
      <c r="L34" s="162">
        <f t="shared" si="29"/>
        <v>45566</v>
      </c>
      <c r="M34" s="162">
        <f t="shared" si="29"/>
        <v>45597</v>
      </c>
      <c r="N34" s="162">
        <f t="shared" si="29"/>
        <v>45627</v>
      </c>
      <c r="O34" s="162">
        <f t="shared" si="29"/>
        <v>45658</v>
      </c>
      <c r="P34" s="162">
        <f t="shared" si="29"/>
        <v>45689</v>
      </c>
      <c r="Q34" s="162">
        <f t="shared" si="29"/>
        <v>45717</v>
      </c>
      <c r="R34" s="162">
        <f t="shared" si="29"/>
        <v>45748</v>
      </c>
      <c r="S34" s="162">
        <f t="shared" si="29"/>
        <v>45778</v>
      </c>
      <c r="T34" s="162">
        <f t="shared" si="29"/>
        <v>45809</v>
      </c>
      <c r="U34" s="162">
        <f t="shared" si="29"/>
        <v>45839</v>
      </c>
      <c r="V34" s="162">
        <f t="shared" si="29"/>
        <v>45870</v>
      </c>
      <c r="W34" s="162">
        <f t="shared" si="29"/>
        <v>45901</v>
      </c>
      <c r="X34" s="162">
        <f t="shared" si="29"/>
        <v>45931</v>
      </c>
      <c r="Y34" s="162">
        <f t="shared" si="29"/>
        <v>45962</v>
      </c>
      <c r="Z34" s="162">
        <f t="shared" si="29"/>
        <v>45992</v>
      </c>
      <c r="AA34" s="162">
        <f t="shared" si="29"/>
        <v>46023</v>
      </c>
      <c r="AB34" s="162">
        <f t="shared" si="29"/>
        <v>46054</v>
      </c>
      <c r="AC34" s="162">
        <f t="shared" si="29"/>
        <v>46082</v>
      </c>
      <c r="AD34" s="162">
        <f t="shared" si="29"/>
        <v>46113</v>
      </c>
      <c r="AE34" s="162">
        <f t="shared" si="29"/>
        <v>46143</v>
      </c>
      <c r="AF34" s="162">
        <f t="shared" si="29"/>
        <v>46174</v>
      </c>
      <c r="AG34" s="162">
        <f t="shared" si="29"/>
        <v>46204</v>
      </c>
      <c r="AH34" s="162">
        <f t="shared" si="29"/>
        <v>46235</v>
      </c>
      <c r="AI34" s="162">
        <f t="shared" si="29"/>
        <v>46266</v>
      </c>
      <c r="AJ34" s="162">
        <f t="shared" si="29"/>
        <v>46296</v>
      </c>
      <c r="AK34" s="162">
        <f t="shared" si="29"/>
        <v>46327</v>
      </c>
      <c r="AL34" s="162">
        <f t="shared" si="29"/>
        <v>46357</v>
      </c>
      <c r="AM34" s="162">
        <f t="shared" si="29"/>
        <v>46388</v>
      </c>
      <c r="AN34" s="162">
        <f t="shared" si="29"/>
        <v>46419</v>
      </c>
      <c r="AO34" s="162">
        <f t="shared" si="29"/>
        <v>46447</v>
      </c>
      <c r="AP34" s="162">
        <f t="shared" si="29"/>
        <v>46478</v>
      </c>
      <c r="AQ34" s="162">
        <f t="shared" si="29"/>
        <v>46508</v>
      </c>
      <c r="AR34" s="162">
        <f t="shared" si="29"/>
        <v>46539</v>
      </c>
      <c r="AS34" s="162">
        <f t="shared" si="29"/>
        <v>46569</v>
      </c>
      <c r="AT34" s="162">
        <f t="shared" si="29"/>
        <v>46600</v>
      </c>
      <c r="AU34" s="162">
        <f t="shared" si="29"/>
        <v>46631</v>
      </c>
      <c r="AV34" s="162">
        <f t="shared" si="29"/>
        <v>46661</v>
      </c>
      <c r="AW34" s="162">
        <f t="shared" si="29"/>
        <v>46692</v>
      </c>
      <c r="AX34" s="162">
        <f t="shared" si="29"/>
        <v>46722</v>
      </c>
      <c r="AY34" s="162">
        <f t="shared" si="29"/>
        <v>46753</v>
      </c>
      <c r="AZ34" s="162">
        <f t="shared" si="29"/>
        <v>46784</v>
      </c>
      <c r="BA34" s="162">
        <f t="shared" si="29"/>
        <v>46813</v>
      </c>
      <c r="BB34" s="162">
        <f t="shared" si="29"/>
        <v>46844</v>
      </c>
      <c r="BC34" s="162">
        <f t="shared" si="29"/>
        <v>46874</v>
      </c>
      <c r="BD34" s="162">
        <f t="shared" si="29"/>
        <v>46905</v>
      </c>
      <c r="BE34" s="162">
        <f t="shared" si="29"/>
        <v>46935</v>
      </c>
      <c r="BF34" s="162">
        <f t="shared" si="29"/>
        <v>46966</v>
      </c>
      <c r="BG34" s="162">
        <f t="shared" si="29"/>
        <v>46997</v>
      </c>
      <c r="BH34" s="162">
        <f t="shared" si="29"/>
        <v>47027</v>
      </c>
      <c r="BI34" s="162">
        <f t="shared" si="29"/>
        <v>47058</v>
      </c>
      <c r="BJ34" s="162">
        <f t="shared" si="29"/>
        <v>47088</v>
      </c>
      <c r="BK34" s="162">
        <f t="shared" si="29"/>
        <v>47119</v>
      </c>
      <c r="BL34" s="162">
        <f t="shared" si="29"/>
        <v>47150</v>
      </c>
      <c r="BM34" s="162">
        <f t="shared" si="29"/>
        <v>47178</v>
      </c>
      <c r="BN34" s="162">
        <f t="shared" si="29"/>
        <v>47209</v>
      </c>
      <c r="BO34" s="162">
        <f t="shared" si="29"/>
        <v>47239</v>
      </c>
      <c r="BP34" s="162">
        <f t="shared" ref="BP34:CH34" si="30">BP$4</f>
        <v>47270</v>
      </c>
      <c r="BQ34" s="162">
        <f t="shared" si="30"/>
        <v>47300</v>
      </c>
      <c r="BR34" s="162">
        <f t="shared" si="30"/>
        <v>47331</v>
      </c>
      <c r="BS34" s="162">
        <f t="shared" si="30"/>
        <v>47362</v>
      </c>
      <c r="BT34" s="162">
        <f t="shared" si="30"/>
        <v>47392</v>
      </c>
      <c r="BU34" s="162">
        <f t="shared" si="30"/>
        <v>47423</v>
      </c>
      <c r="BV34" s="162">
        <f t="shared" si="30"/>
        <v>47453</v>
      </c>
      <c r="BW34" s="162">
        <f t="shared" si="30"/>
        <v>47484</v>
      </c>
      <c r="BX34" s="162">
        <f t="shared" si="30"/>
        <v>47515</v>
      </c>
      <c r="BY34" s="162">
        <f t="shared" si="30"/>
        <v>47543</v>
      </c>
      <c r="BZ34" s="162">
        <f t="shared" si="30"/>
        <v>47574</v>
      </c>
      <c r="CA34" s="162">
        <f t="shared" si="30"/>
        <v>47604</v>
      </c>
      <c r="CB34" s="162">
        <f t="shared" si="30"/>
        <v>47635</v>
      </c>
      <c r="CC34" s="162">
        <f t="shared" si="30"/>
        <v>47665</v>
      </c>
      <c r="CD34" s="162">
        <f t="shared" si="30"/>
        <v>47696</v>
      </c>
      <c r="CE34" s="162">
        <f t="shared" si="30"/>
        <v>47727</v>
      </c>
      <c r="CF34" s="162">
        <f t="shared" si="30"/>
        <v>47757</v>
      </c>
      <c r="CG34" s="162">
        <f t="shared" si="30"/>
        <v>47788</v>
      </c>
      <c r="CH34" s="163">
        <f t="shared" si="30"/>
        <v>47818</v>
      </c>
    </row>
    <row r="35" spans="1:86" ht="15" customHeight="1" x14ac:dyDescent="0.25">
      <c r="A35" s="603"/>
      <c r="B35" s="11" t="str">
        <f t="shared" ref="B35:B46" si="31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BS35" si="32">G35</f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480">
        <v>33452.630000000005</v>
      </c>
      <c r="U35" s="3">
        <f t="shared" si="32"/>
        <v>33452.630000000005</v>
      </c>
      <c r="V35" s="3">
        <f t="shared" si="32"/>
        <v>33452.630000000005</v>
      </c>
      <c r="W35" s="3">
        <f t="shared" si="32"/>
        <v>33452.630000000005</v>
      </c>
      <c r="X35" s="3">
        <f t="shared" si="32"/>
        <v>33452.630000000005</v>
      </c>
      <c r="Y35" s="3">
        <f t="shared" si="32"/>
        <v>33452.630000000005</v>
      </c>
      <c r="Z35" s="3">
        <f t="shared" si="32"/>
        <v>33452.630000000005</v>
      </c>
      <c r="AA35" s="3">
        <f t="shared" si="32"/>
        <v>33452.630000000005</v>
      </c>
      <c r="AB35" s="3">
        <f t="shared" si="32"/>
        <v>33452.630000000005</v>
      </c>
      <c r="AC35" s="3">
        <f t="shared" si="32"/>
        <v>33452.630000000005</v>
      </c>
      <c r="AD35" s="3">
        <f t="shared" si="32"/>
        <v>33452.630000000005</v>
      </c>
      <c r="AE35" s="3">
        <f t="shared" si="32"/>
        <v>33452.630000000005</v>
      </c>
      <c r="AF35" s="3">
        <f t="shared" si="32"/>
        <v>33452.630000000005</v>
      </c>
      <c r="AG35" s="3">
        <f t="shared" si="32"/>
        <v>33452.630000000005</v>
      </c>
      <c r="AH35" s="3">
        <f t="shared" si="32"/>
        <v>33452.630000000005</v>
      </c>
      <c r="AI35" s="3">
        <f t="shared" si="32"/>
        <v>33452.630000000005</v>
      </c>
      <c r="AJ35" s="3">
        <f t="shared" si="32"/>
        <v>33452.630000000005</v>
      </c>
      <c r="AK35" s="3">
        <f t="shared" si="32"/>
        <v>33452.630000000005</v>
      </c>
      <c r="AL35" s="3">
        <f t="shared" si="32"/>
        <v>33452.630000000005</v>
      </c>
      <c r="AM35" s="3">
        <f t="shared" si="32"/>
        <v>33452.630000000005</v>
      </c>
      <c r="AN35" s="3">
        <f t="shared" si="32"/>
        <v>33452.630000000005</v>
      </c>
      <c r="AO35" s="3">
        <f t="shared" si="32"/>
        <v>33452.630000000005</v>
      </c>
      <c r="AP35" s="3">
        <f t="shared" si="32"/>
        <v>33452.630000000005</v>
      </c>
      <c r="AQ35" s="3">
        <f t="shared" si="32"/>
        <v>33452.630000000005</v>
      </c>
      <c r="AR35" s="3">
        <f t="shared" si="32"/>
        <v>33452.630000000005</v>
      </c>
      <c r="AS35" s="3">
        <f t="shared" si="32"/>
        <v>33452.630000000005</v>
      </c>
      <c r="AT35" s="3">
        <f t="shared" si="32"/>
        <v>33452.630000000005</v>
      </c>
      <c r="AU35" s="3">
        <f t="shared" si="32"/>
        <v>33452.630000000005</v>
      </c>
      <c r="AV35" s="3">
        <f t="shared" si="32"/>
        <v>33452.630000000005</v>
      </c>
      <c r="AW35" s="3">
        <f t="shared" si="32"/>
        <v>33452.630000000005</v>
      </c>
      <c r="AX35" s="3">
        <f t="shared" si="32"/>
        <v>33452.630000000005</v>
      </c>
      <c r="AY35" s="3">
        <f t="shared" si="32"/>
        <v>33452.630000000005</v>
      </c>
      <c r="AZ35" s="3">
        <f t="shared" si="32"/>
        <v>33452.630000000005</v>
      </c>
      <c r="BA35" s="3">
        <f t="shared" si="32"/>
        <v>33452.630000000005</v>
      </c>
      <c r="BB35" s="3">
        <f t="shared" si="32"/>
        <v>33452.630000000005</v>
      </c>
      <c r="BC35" s="3">
        <f t="shared" si="32"/>
        <v>33452.630000000005</v>
      </c>
      <c r="BD35" s="3">
        <f t="shared" si="32"/>
        <v>33452.630000000005</v>
      </c>
      <c r="BE35" s="3">
        <f t="shared" si="32"/>
        <v>33452.630000000005</v>
      </c>
      <c r="BF35" s="3">
        <f t="shared" si="32"/>
        <v>33452.630000000005</v>
      </c>
      <c r="BG35" s="3">
        <f t="shared" si="32"/>
        <v>33452.630000000005</v>
      </c>
      <c r="BH35" s="3">
        <f t="shared" si="32"/>
        <v>33452.630000000005</v>
      </c>
      <c r="BI35" s="3">
        <f t="shared" si="32"/>
        <v>33452.630000000005</v>
      </c>
      <c r="BJ35" s="3">
        <f t="shared" si="32"/>
        <v>33452.630000000005</v>
      </c>
      <c r="BK35" s="3">
        <f t="shared" si="32"/>
        <v>33452.630000000005</v>
      </c>
      <c r="BL35" s="3">
        <f t="shared" si="32"/>
        <v>33452.630000000005</v>
      </c>
      <c r="BM35" s="3">
        <f t="shared" si="32"/>
        <v>33452.630000000005</v>
      </c>
      <c r="BN35" s="3">
        <f t="shared" si="32"/>
        <v>33452.630000000005</v>
      </c>
      <c r="BO35" s="3">
        <f t="shared" si="32"/>
        <v>33452.630000000005</v>
      </c>
      <c r="BP35" s="3">
        <f t="shared" si="32"/>
        <v>33452.630000000005</v>
      </c>
      <c r="BQ35" s="3">
        <f t="shared" si="32"/>
        <v>33452.630000000005</v>
      </c>
      <c r="BR35" s="3">
        <f t="shared" si="32"/>
        <v>33452.630000000005</v>
      </c>
      <c r="BS35" s="3">
        <f t="shared" si="32"/>
        <v>33452.630000000005</v>
      </c>
      <c r="BT35" s="3">
        <f t="shared" ref="BT35:CH35" si="33">BS35</f>
        <v>33452.630000000005</v>
      </c>
      <c r="BU35" s="3">
        <f t="shared" si="33"/>
        <v>33452.630000000005</v>
      </c>
      <c r="BV35" s="3">
        <f t="shared" si="33"/>
        <v>33452.630000000005</v>
      </c>
      <c r="BW35" s="3">
        <f t="shared" si="33"/>
        <v>33452.630000000005</v>
      </c>
      <c r="BX35" s="3">
        <f t="shared" si="33"/>
        <v>33452.630000000005</v>
      </c>
      <c r="BY35" s="3">
        <f t="shared" si="33"/>
        <v>33452.630000000005</v>
      </c>
      <c r="BZ35" s="3">
        <f t="shared" si="33"/>
        <v>33452.630000000005</v>
      </c>
      <c r="CA35" s="3">
        <f t="shared" si="33"/>
        <v>33452.630000000005</v>
      </c>
      <c r="CB35" s="3">
        <f t="shared" si="33"/>
        <v>33452.630000000005</v>
      </c>
      <c r="CC35" s="3">
        <f t="shared" si="33"/>
        <v>33452.630000000005</v>
      </c>
      <c r="CD35" s="3">
        <f t="shared" si="33"/>
        <v>33452.630000000005</v>
      </c>
      <c r="CE35" s="3">
        <f t="shared" si="33"/>
        <v>33452.630000000005</v>
      </c>
      <c r="CF35" s="3">
        <f t="shared" si="33"/>
        <v>33452.630000000005</v>
      </c>
      <c r="CG35" s="3">
        <f t="shared" si="33"/>
        <v>33452.630000000005</v>
      </c>
      <c r="CH35" s="12">
        <f t="shared" si="33"/>
        <v>33452.630000000005</v>
      </c>
    </row>
    <row r="36" spans="1:86" x14ac:dyDescent="0.25">
      <c r="A36" s="603"/>
      <c r="B36" s="13" t="str">
        <f t="shared" si="31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BR36" si="34">F36</f>
        <v>0</v>
      </c>
      <c r="H36" s="3">
        <f t="shared" si="34"/>
        <v>0</v>
      </c>
      <c r="I36" s="3">
        <f t="shared" si="34"/>
        <v>0</v>
      </c>
      <c r="J36" s="3">
        <f t="shared" si="34"/>
        <v>0</v>
      </c>
      <c r="K36" s="3">
        <f t="shared" si="34"/>
        <v>0</v>
      </c>
      <c r="L36" s="3">
        <f t="shared" si="34"/>
        <v>0</v>
      </c>
      <c r="M36" s="3">
        <f t="shared" si="34"/>
        <v>0</v>
      </c>
      <c r="N36" s="3">
        <f t="shared" si="34"/>
        <v>0</v>
      </c>
      <c r="O36" s="3">
        <f t="shared" si="34"/>
        <v>0</v>
      </c>
      <c r="P36" s="3">
        <f t="shared" si="34"/>
        <v>0</v>
      </c>
      <c r="Q36" s="3">
        <f t="shared" si="34"/>
        <v>0</v>
      </c>
      <c r="R36" s="3">
        <f t="shared" si="34"/>
        <v>0</v>
      </c>
      <c r="S36" s="3">
        <f t="shared" si="34"/>
        <v>0</v>
      </c>
      <c r="T36" s="480">
        <v>1090632.8600000001</v>
      </c>
      <c r="U36" s="3">
        <f t="shared" si="34"/>
        <v>1090632.8600000001</v>
      </c>
      <c r="V36" s="3">
        <f t="shared" si="34"/>
        <v>1090632.8600000001</v>
      </c>
      <c r="W36" s="3">
        <f t="shared" si="34"/>
        <v>1090632.8600000001</v>
      </c>
      <c r="X36" s="3">
        <f t="shared" si="34"/>
        <v>1090632.8600000001</v>
      </c>
      <c r="Y36" s="3">
        <f t="shared" si="34"/>
        <v>1090632.8600000001</v>
      </c>
      <c r="Z36" s="3">
        <f t="shared" si="34"/>
        <v>1090632.8600000001</v>
      </c>
      <c r="AA36" s="3">
        <f t="shared" si="34"/>
        <v>1090632.8600000001</v>
      </c>
      <c r="AB36" s="3">
        <f t="shared" si="34"/>
        <v>1090632.8600000001</v>
      </c>
      <c r="AC36" s="3">
        <f t="shared" si="34"/>
        <v>1090632.8600000001</v>
      </c>
      <c r="AD36" s="3">
        <f t="shared" si="34"/>
        <v>1090632.8600000001</v>
      </c>
      <c r="AE36" s="3">
        <f t="shared" si="34"/>
        <v>1090632.8600000001</v>
      </c>
      <c r="AF36" s="3">
        <f t="shared" si="34"/>
        <v>1090632.8600000001</v>
      </c>
      <c r="AG36" s="3">
        <f t="shared" si="34"/>
        <v>1090632.8600000001</v>
      </c>
      <c r="AH36" s="3">
        <f t="shared" si="34"/>
        <v>1090632.8600000001</v>
      </c>
      <c r="AI36" s="3">
        <f t="shared" si="34"/>
        <v>1090632.8600000001</v>
      </c>
      <c r="AJ36" s="3">
        <f t="shared" si="34"/>
        <v>1090632.8600000001</v>
      </c>
      <c r="AK36" s="3">
        <f t="shared" si="34"/>
        <v>1090632.8600000001</v>
      </c>
      <c r="AL36" s="3">
        <f t="shared" si="34"/>
        <v>1090632.8600000001</v>
      </c>
      <c r="AM36" s="3">
        <f t="shared" si="34"/>
        <v>1090632.8600000001</v>
      </c>
      <c r="AN36" s="3">
        <f t="shared" si="34"/>
        <v>1090632.8600000001</v>
      </c>
      <c r="AO36" s="3">
        <f t="shared" si="34"/>
        <v>1090632.8600000001</v>
      </c>
      <c r="AP36" s="3">
        <f t="shared" si="34"/>
        <v>1090632.8600000001</v>
      </c>
      <c r="AQ36" s="3">
        <f t="shared" si="34"/>
        <v>1090632.8600000001</v>
      </c>
      <c r="AR36" s="3">
        <f t="shared" si="34"/>
        <v>1090632.8600000001</v>
      </c>
      <c r="AS36" s="3">
        <f t="shared" si="34"/>
        <v>1090632.8600000001</v>
      </c>
      <c r="AT36" s="3">
        <f t="shared" si="34"/>
        <v>1090632.8600000001</v>
      </c>
      <c r="AU36" s="3">
        <f t="shared" si="34"/>
        <v>1090632.8600000001</v>
      </c>
      <c r="AV36" s="3">
        <f t="shared" si="34"/>
        <v>1090632.8600000001</v>
      </c>
      <c r="AW36" s="3">
        <f t="shared" si="34"/>
        <v>1090632.8600000001</v>
      </c>
      <c r="AX36" s="3">
        <f t="shared" si="34"/>
        <v>1090632.8600000001</v>
      </c>
      <c r="AY36" s="3">
        <f t="shared" si="34"/>
        <v>1090632.8600000001</v>
      </c>
      <c r="AZ36" s="3">
        <f t="shared" si="34"/>
        <v>1090632.8600000001</v>
      </c>
      <c r="BA36" s="3">
        <f t="shared" si="34"/>
        <v>1090632.8600000001</v>
      </c>
      <c r="BB36" s="3">
        <f t="shared" si="34"/>
        <v>1090632.8600000001</v>
      </c>
      <c r="BC36" s="3">
        <f t="shared" si="34"/>
        <v>1090632.8600000001</v>
      </c>
      <c r="BD36" s="3">
        <f t="shared" si="34"/>
        <v>1090632.8600000001</v>
      </c>
      <c r="BE36" s="3">
        <f t="shared" si="34"/>
        <v>1090632.8600000001</v>
      </c>
      <c r="BF36" s="3">
        <f t="shared" si="34"/>
        <v>1090632.8600000001</v>
      </c>
      <c r="BG36" s="3">
        <f t="shared" si="34"/>
        <v>1090632.8600000001</v>
      </c>
      <c r="BH36" s="3">
        <f t="shared" si="34"/>
        <v>1090632.8600000001</v>
      </c>
      <c r="BI36" s="3">
        <f t="shared" si="34"/>
        <v>1090632.8600000001</v>
      </c>
      <c r="BJ36" s="3">
        <f t="shared" si="34"/>
        <v>1090632.8600000001</v>
      </c>
      <c r="BK36" s="3">
        <f t="shared" si="34"/>
        <v>1090632.8600000001</v>
      </c>
      <c r="BL36" s="3">
        <f t="shared" si="34"/>
        <v>1090632.8600000001</v>
      </c>
      <c r="BM36" s="3">
        <f t="shared" si="34"/>
        <v>1090632.8600000001</v>
      </c>
      <c r="BN36" s="3">
        <f t="shared" si="34"/>
        <v>1090632.8600000001</v>
      </c>
      <c r="BO36" s="3">
        <f t="shared" si="34"/>
        <v>1090632.8600000001</v>
      </c>
      <c r="BP36" s="3">
        <f t="shared" si="34"/>
        <v>1090632.8600000001</v>
      </c>
      <c r="BQ36" s="3">
        <f t="shared" si="34"/>
        <v>1090632.8600000001</v>
      </c>
      <c r="BR36" s="3">
        <f t="shared" si="34"/>
        <v>1090632.8600000001</v>
      </c>
      <c r="BS36" s="3">
        <f t="shared" ref="BS36:CH36" si="35">BR36</f>
        <v>1090632.8600000001</v>
      </c>
      <c r="BT36" s="3">
        <f t="shared" si="35"/>
        <v>1090632.8600000001</v>
      </c>
      <c r="BU36" s="3">
        <f t="shared" si="35"/>
        <v>1090632.8600000001</v>
      </c>
      <c r="BV36" s="3">
        <f t="shared" si="35"/>
        <v>1090632.8600000001</v>
      </c>
      <c r="BW36" s="3">
        <f t="shared" si="35"/>
        <v>1090632.8600000001</v>
      </c>
      <c r="BX36" s="3">
        <f t="shared" si="35"/>
        <v>1090632.8600000001</v>
      </c>
      <c r="BY36" s="3">
        <f t="shared" si="35"/>
        <v>1090632.8600000001</v>
      </c>
      <c r="BZ36" s="3">
        <f t="shared" si="35"/>
        <v>1090632.8600000001</v>
      </c>
      <c r="CA36" s="3">
        <f t="shared" si="35"/>
        <v>1090632.8600000001</v>
      </c>
      <c r="CB36" s="3">
        <f t="shared" si="35"/>
        <v>1090632.8600000001</v>
      </c>
      <c r="CC36" s="3">
        <f t="shared" si="35"/>
        <v>1090632.8600000001</v>
      </c>
      <c r="CD36" s="3">
        <f t="shared" si="35"/>
        <v>1090632.8600000001</v>
      </c>
      <c r="CE36" s="3">
        <f t="shared" si="35"/>
        <v>1090632.8600000001</v>
      </c>
      <c r="CF36" s="3">
        <f t="shared" si="35"/>
        <v>1090632.8600000001</v>
      </c>
      <c r="CG36" s="3">
        <f t="shared" si="35"/>
        <v>1090632.8600000001</v>
      </c>
      <c r="CH36" s="12">
        <f t="shared" si="35"/>
        <v>1090632.8600000001</v>
      </c>
    </row>
    <row r="37" spans="1:86" x14ac:dyDescent="0.25">
      <c r="A37" s="603"/>
      <c r="B37" s="11" t="str">
        <f t="shared" si="31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BR37" si="36">F37</f>
        <v>0</v>
      </c>
      <c r="H37" s="3">
        <f t="shared" si="36"/>
        <v>0</v>
      </c>
      <c r="I37" s="3">
        <f t="shared" si="36"/>
        <v>0</v>
      </c>
      <c r="J37" s="3">
        <f t="shared" si="36"/>
        <v>0</v>
      </c>
      <c r="K37" s="3">
        <f t="shared" si="36"/>
        <v>0</v>
      </c>
      <c r="L37" s="3">
        <f t="shared" si="36"/>
        <v>0</v>
      </c>
      <c r="M37" s="3">
        <f t="shared" si="36"/>
        <v>0</v>
      </c>
      <c r="N37" s="3">
        <f t="shared" si="36"/>
        <v>0</v>
      </c>
      <c r="O37" s="3">
        <f t="shared" si="36"/>
        <v>0</v>
      </c>
      <c r="P37" s="3">
        <f t="shared" si="36"/>
        <v>0</v>
      </c>
      <c r="Q37" s="3">
        <f t="shared" si="36"/>
        <v>0</v>
      </c>
      <c r="R37" s="3">
        <f t="shared" si="36"/>
        <v>0</v>
      </c>
      <c r="S37" s="3">
        <f t="shared" si="36"/>
        <v>0</v>
      </c>
      <c r="T37" s="480">
        <v>0</v>
      </c>
      <c r="U37" s="3">
        <f t="shared" si="36"/>
        <v>0</v>
      </c>
      <c r="V37" s="3">
        <f t="shared" si="36"/>
        <v>0</v>
      </c>
      <c r="W37" s="3">
        <f t="shared" si="36"/>
        <v>0</v>
      </c>
      <c r="X37" s="3">
        <f t="shared" si="36"/>
        <v>0</v>
      </c>
      <c r="Y37" s="3">
        <f t="shared" si="36"/>
        <v>0</v>
      </c>
      <c r="Z37" s="3">
        <f t="shared" si="36"/>
        <v>0</v>
      </c>
      <c r="AA37" s="3">
        <f t="shared" si="36"/>
        <v>0</v>
      </c>
      <c r="AB37" s="3">
        <f t="shared" si="36"/>
        <v>0</v>
      </c>
      <c r="AC37" s="3">
        <f t="shared" si="36"/>
        <v>0</v>
      </c>
      <c r="AD37" s="3">
        <f t="shared" si="36"/>
        <v>0</v>
      </c>
      <c r="AE37" s="3">
        <f t="shared" si="36"/>
        <v>0</v>
      </c>
      <c r="AF37" s="3">
        <f t="shared" si="36"/>
        <v>0</v>
      </c>
      <c r="AG37" s="3">
        <f t="shared" si="36"/>
        <v>0</v>
      </c>
      <c r="AH37" s="3">
        <f t="shared" si="36"/>
        <v>0</v>
      </c>
      <c r="AI37" s="3">
        <f t="shared" si="36"/>
        <v>0</v>
      </c>
      <c r="AJ37" s="3">
        <f t="shared" si="36"/>
        <v>0</v>
      </c>
      <c r="AK37" s="3">
        <f t="shared" si="36"/>
        <v>0</v>
      </c>
      <c r="AL37" s="3">
        <f t="shared" si="36"/>
        <v>0</v>
      </c>
      <c r="AM37" s="3">
        <f t="shared" si="36"/>
        <v>0</v>
      </c>
      <c r="AN37" s="3">
        <f t="shared" si="36"/>
        <v>0</v>
      </c>
      <c r="AO37" s="3">
        <f t="shared" si="36"/>
        <v>0</v>
      </c>
      <c r="AP37" s="3">
        <f t="shared" si="36"/>
        <v>0</v>
      </c>
      <c r="AQ37" s="3">
        <f t="shared" si="36"/>
        <v>0</v>
      </c>
      <c r="AR37" s="3">
        <f t="shared" si="36"/>
        <v>0</v>
      </c>
      <c r="AS37" s="3">
        <f t="shared" si="36"/>
        <v>0</v>
      </c>
      <c r="AT37" s="3">
        <f t="shared" si="36"/>
        <v>0</v>
      </c>
      <c r="AU37" s="3">
        <f t="shared" si="36"/>
        <v>0</v>
      </c>
      <c r="AV37" s="3">
        <f t="shared" si="36"/>
        <v>0</v>
      </c>
      <c r="AW37" s="3">
        <f t="shared" si="36"/>
        <v>0</v>
      </c>
      <c r="AX37" s="3">
        <f t="shared" si="36"/>
        <v>0</v>
      </c>
      <c r="AY37" s="3">
        <f t="shared" si="36"/>
        <v>0</v>
      </c>
      <c r="AZ37" s="3">
        <f t="shared" si="36"/>
        <v>0</v>
      </c>
      <c r="BA37" s="3">
        <f t="shared" si="36"/>
        <v>0</v>
      </c>
      <c r="BB37" s="3">
        <f t="shared" si="36"/>
        <v>0</v>
      </c>
      <c r="BC37" s="3">
        <f t="shared" si="36"/>
        <v>0</v>
      </c>
      <c r="BD37" s="3">
        <f t="shared" si="36"/>
        <v>0</v>
      </c>
      <c r="BE37" s="3">
        <f t="shared" si="36"/>
        <v>0</v>
      </c>
      <c r="BF37" s="3">
        <f t="shared" si="36"/>
        <v>0</v>
      </c>
      <c r="BG37" s="3">
        <f t="shared" si="36"/>
        <v>0</v>
      </c>
      <c r="BH37" s="3">
        <f t="shared" si="36"/>
        <v>0</v>
      </c>
      <c r="BI37" s="3">
        <f t="shared" si="36"/>
        <v>0</v>
      </c>
      <c r="BJ37" s="3">
        <f t="shared" si="36"/>
        <v>0</v>
      </c>
      <c r="BK37" s="3">
        <f t="shared" si="36"/>
        <v>0</v>
      </c>
      <c r="BL37" s="3">
        <f t="shared" si="36"/>
        <v>0</v>
      </c>
      <c r="BM37" s="3">
        <f t="shared" si="36"/>
        <v>0</v>
      </c>
      <c r="BN37" s="3">
        <f t="shared" si="36"/>
        <v>0</v>
      </c>
      <c r="BO37" s="3">
        <f t="shared" si="36"/>
        <v>0</v>
      </c>
      <c r="BP37" s="3">
        <f t="shared" si="36"/>
        <v>0</v>
      </c>
      <c r="BQ37" s="3">
        <f t="shared" si="36"/>
        <v>0</v>
      </c>
      <c r="BR37" s="3">
        <f t="shared" si="36"/>
        <v>0</v>
      </c>
      <c r="BS37" s="3">
        <f t="shared" ref="BS37:CH37" si="37">BR37</f>
        <v>0</v>
      </c>
      <c r="BT37" s="3">
        <f t="shared" si="37"/>
        <v>0</v>
      </c>
      <c r="BU37" s="3">
        <f t="shared" si="37"/>
        <v>0</v>
      </c>
      <c r="BV37" s="3">
        <f t="shared" si="37"/>
        <v>0</v>
      </c>
      <c r="BW37" s="3">
        <f t="shared" si="37"/>
        <v>0</v>
      </c>
      <c r="BX37" s="3">
        <f t="shared" si="37"/>
        <v>0</v>
      </c>
      <c r="BY37" s="3">
        <f t="shared" si="37"/>
        <v>0</v>
      </c>
      <c r="BZ37" s="3">
        <f t="shared" si="37"/>
        <v>0</v>
      </c>
      <c r="CA37" s="3">
        <f t="shared" si="37"/>
        <v>0</v>
      </c>
      <c r="CB37" s="3">
        <f t="shared" si="37"/>
        <v>0</v>
      </c>
      <c r="CC37" s="3">
        <f t="shared" si="37"/>
        <v>0</v>
      </c>
      <c r="CD37" s="3">
        <f t="shared" si="37"/>
        <v>0</v>
      </c>
      <c r="CE37" s="3">
        <f t="shared" si="37"/>
        <v>0</v>
      </c>
      <c r="CF37" s="3">
        <f t="shared" si="37"/>
        <v>0</v>
      </c>
      <c r="CG37" s="3">
        <f t="shared" si="37"/>
        <v>0</v>
      </c>
      <c r="CH37" s="12">
        <f t="shared" si="37"/>
        <v>0</v>
      </c>
    </row>
    <row r="38" spans="1:86" x14ac:dyDescent="0.25">
      <c r="A38" s="603"/>
      <c r="B38" s="11" t="str">
        <f t="shared" si="31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BR38" si="38">F38</f>
        <v>0</v>
      </c>
      <c r="H38" s="3">
        <f t="shared" si="38"/>
        <v>0</v>
      </c>
      <c r="I38" s="3">
        <f t="shared" si="38"/>
        <v>0</v>
      </c>
      <c r="J38" s="3">
        <f t="shared" si="38"/>
        <v>0</v>
      </c>
      <c r="K38" s="3">
        <f t="shared" si="38"/>
        <v>0</v>
      </c>
      <c r="L38" s="3">
        <f t="shared" si="38"/>
        <v>0</v>
      </c>
      <c r="M38" s="3">
        <f t="shared" si="38"/>
        <v>0</v>
      </c>
      <c r="N38" s="3">
        <f t="shared" si="38"/>
        <v>0</v>
      </c>
      <c r="O38" s="3">
        <f t="shared" si="38"/>
        <v>0</v>
      </c>
      <c r="P38" s="3">
        <f t="shared" si="38"/>
        <v>0</v>
      </c>
      <c r="Q38" s="3">
        <f t="shared" si="38"/>
        <v>0</v>
      </c>
      <c r="R38" s="3">
        <f t="shared" si="38"/>
        <v>0</v>
      </c>
      <c r="S38" s="3">
        <f t="shared" si="38"/>
        <v>0</v>
      </c>
      <c r="T38" s="480">
        <v>740584.41</v>
      </c>
      <c r="U38" s="3">
        <f t="shared" si="38"/>
        <v>740584.41</v>
      </c>
      <c r="V38" s="3">
        <f t="shared" si="38"/>
        <v>740584.41</v>
      </c>
      <c r="W38" s="3">
        <f t="shared" si="38"/>
        <v>740584.41</v>
      </c>
      <c r="X38" s="3">
        <f t="shared" si="38"/>
        <v>740584.41</v>
      </c>
      <c r="Y38" s="3">
        <f t="shared" si="38"/>
        <v>740584.41</v>
      </c>
      <c r="Z38" s="3">
        <f t="shared" si="38"/>
        <v>740584.41</v>
      </c>
      <c r="AA38" s="3">
        <f t="shared" si="38"/>
        <v>740584.41</v>
      </c>
      <c r="AB38" s="3">
        <f t="shared" si="38"/>
        <v>740584.41</v>
      </c>
      <c r="AC38" s="3">
        <f t="shared" si="38"/>
        <v>740584.41</v>
      </c>
      <c r="AD38" s="3">
        <f t="shared" si="38"/>
        <v>740584.41</v>
      </c>
      <c r="AE38" s="3">
        <f t="shared" si="38"/>
        <v>740584.41</v>
      </c>
      <c r="AF38" s="3">
        <f t="shared" si="38"/>
        <v>740584.41</v>
      </c>
      <c r="AG38" s="3">
        <f t="shared" si="38"/>
        <v>740584.41</v>
      </c>
      <c r="AH38" s="3">
        <f t="shared" si="38"/>
        <v>740584.41</v>
      </c>
      <c r="AI38" s="3">
        <f t="shared" si="38"/>
        <v>740584.41</v>
      </c>
      <c r="AJ38" s="3">
        <f t="shared" si="38"/>
        <v>740584.41</v>
      </c>
      <c r="AK38" s="3">
        <f t="shared" si="38"/>
        <v>740584.41</v>
      </c>
      <c r="AL38" s="3">
        <f t="shared" si="38"/>
        <v>740584.41</v>
      </c>
      <c r="AM38" s="3">
        <f t="shared" si="38"/>
        <v>740584.41</v>
      </c>
      <c r="AN38" s="3">
        <f t="shared" si="38"/>
        <v>740584.41</v>
      </c>
      <c r="AO38" s="3">
        <f t="shared" si="38"/>
        <v>740584.41</v>
      </c>
      <c r="AP38" s="3">
        <f t="shared" si="38"/>
        <v>740584.41</v>
      </c>
      <c r="AQ38" s="3">
        <f t="shared" si="38"/>
        <v>740584.41</v>
      </c>
      <c r="AR38" s="3">
        <f t="shared" si="38"/>
        <v>740584.41</v>
      </c>
      <c r="AS38" s="3">
        <f t="shared" si="38"/>
        <v>740584.41</v>
      </c>
      <c r="AT38" s="3">
        <f t="shared" si="38"/>
        <v>740584.41</v>
      </c>
      <c r="AU38" s="3">
        <f t="shared" si="38"/>
        <v>740584.41</v>
      </c>
      <c r="AV38" s="3">
        <f t="shared" si="38"/>
        <v>740584.41</v>
      </c>
      <c r="AW38" s="3">
        <f t="shared" si="38"/>
        <v>740584.41</v>
      </c>
      <c r="AX38" s="3">
        <f t="shared" si="38"/>
        <v>740584.41</v>
      </c>
      <c r="AY38" s="3">
        <f t="shared" si="38"/>
        <v>740584.41</v>
      </c>
      <c r="AZ38" s="3">
        <f t="shared" si="38"/>
        <v>740584.41</v>
      </c>
      <c r="BA38" s="3">
        <f t="shared" si="38"/>
        <v>740584.41</v>
      </c>
      <c r="BB38" s="3">
        <f t="shared" si="38"/>
        <v>740584.41</v>
      </c>
      <c r="BC38" s="3">
        <f t="shared" si="38"/>
        <v>740584.41</v>
      </c>
      <c r="BD38" s="3">
        <f t="shared" si="38"/>
        <v>740584.41</v>
      </c>
      <c r="BE38" s="3">
        <f t="shared" si="38"/>
        <v>740584.41</v>
      </c>
      <c r="BF38" s="3">
        <f t="shared" si="38"/>
        <v>740584.41</v>
      </c>
      <c r="BG38" s="3">
        <f t="shared" si="38"/>
        <v>740584.41</v>
      </c>
      <c r="BH38" s="3">
        <f t="shared" si="38"/>
        <v>740584.41</v>
      </c>
      <c r="BI38" s="3">
        <f t="shared" si="38"/>
        <v>740584.41</v>
      </c>
      <c r="BJ38" s="3">
        <f t="shared" si="38"/>
        <v>740584.41</v>
      </c>
      <c r="BK38" s="3">
        <f t="shared" si="38"/>
        <v>740584.41</v>
      </c>
      <c r="BL38" s="3">
        <f t="shared" si="38"/>
        <v>740584.41</v>
      </c>
      <c r="BM38" s="3">
        <f t="shared" si="38"/>
        <v>740584.41</v>
      </c>
      <c r="BN38" s="3">
        <f t="shared" si="38"/>
        <v>740584.41</v>
      </c>
      <c r="BO38" s="3">
        <f t="shared" si="38"/>
        <v>740584.41</v>
      </c>
      <c r="BP38" s="3">
        <f t="shared" si="38"/>
        <v>740584.41</v>
      </c>
      <c r="BQ38" s="3">
        <f t="shared" si="38"/>
        <v>740584.41</v>
      </c>
      <c r="BR38" s="3">
        <f t="shared" si="38"/>
        <v>740584.41</v>
      </c>
      <c r="BS38" s="3">
        <f t="shared" ref="BS38:CH38" si="39">BR38</f>
        <v>740584.41</v>
      </c>
      <c r="BT38" s="3">
        <f t="shared" si="39"/>
        <v>740584.41</v>
      </c>
      <c r="BU38" s="3">
        <f t="shared" si="39"/>
        <v>740584.41</v>
      </c>
      <c r="BV38" s="3">
        <f t="shared" si="39"/>
        <v>740584.41</v>
      </c>
      <c r="BW38" s="3">
        <f t="shared" si="39"/>
        <v>740584.41</v>
      </c>
      <c r="BX38" s="3">
        <f t="shared" si="39"/>
        <v>740584.41</v>
      </c>
      <c r="BY38" s="3">
        <f t="shared" si="39"/>
        <v>740584.41</v>
      </c>
      <c r="BZ38" s="3">
        <f t="shared" si="39"/>
        <v>740584.41</v>
      </c>
      <c r="CA38" s="3">
        <f t="shared" si="39"/>
        <v>740584.41</v>
      </c>
      <c r="CB38" s="3">
        <f t="shared" si="39"/>
        <v>740584.41</v>
      </c>
      <c r="CC38" s="3">
        <f t="shared" si="39"/>
        <v>740584.41</v>
      </c>
      <c r="CD38" s="3">
        <f t="shared" si="39"/>
        <v>740584.41</v>
      </c>
      <c r="CE38" s="3">
        <f t="shared" si="39"/>
        <v>740584.41</v>
      </c>
      <c r="CF38" s="3">
        <f t="shared" si="39"/>
        <v>740584.41</v>
      </c>
      <c r="CG38" s="3">
        <f t="shared" si="39"/>
        <v>740584.41</v>
      </c>
      <c r="CH38" s="12">
        <f t="shared" si="39"/>
        <v>740584.41</v>
      </c>
    </row>
    <row r="39" spans="1:86" x14ac:dyDescent="0.25">
      <c r="A39" s="603"/>
      <c r="B39" s="13" t="str">
        <f t="shared" si="31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BR39" si="40">F39</f>
        <v>0</v>
      </c>
      <c r="H39" s="3">
        <f t="shared" si="40"/>
        <v>0</v>
      </c>
      <c r="I39" s="3">
        <f t="shared" si="40"/>
        <v>0</v>
      </c>
      <c r="J39" s="3">
        <f t="shared" si="40"/>
        <v>0</v>
      </c>
      <c r="K39" s="3">
        <f t="shared" si="40"/>
        <v>0</v>
      </c>
      <c r="L39" s="3">
        <f t="shared" si="40"/>
        <v>0</v>
      </c>
      <c r="M39" s="3">
        <f t="shared" si="40"/>
        <v>0</v>
      </c>
      <c r="N39" s="3">
        <f t="shared" si="40"/>
        <v>0</v>
      </c>
      <c r="O39" s="3">
        <f t="shared" si="40"/>
        <v>0</v>
      </c>
      <c r="P39" s="3">
        <f t="shared" si="40"/>
        <v>0</v>
      </c>
      <c r="Q39" s="3">
        <f t="shared" si="40"/>
        <v>0</v>
      </c>
      <c r="R39" s="3">
        <f t="shared" si="40"/>
        <v>0</v>
      </c>
      <c r="S39" s="3">
        <f t="shared" si="40"/>
        <v>0</v>
      </c>
      <c r="T39" s="480">
        <v>4523439.97</v>
      </c>
      <c r="U39" s="3">
        <f t="shared" si="40"/>
        <v>4523439.97</v>
      </c>
      <c r="V39" s="3">
        <f t="shared" si="40"/>
        <v>4523439.97</v>
      </c>
      <c r="W39" s="3">
        <f t="shared" si="40"/>
        <v>4523439.97</v>
      </c>
      <c r="X39" s="3">
        <f t="shared" si="40"/>
        <v>4523439.97</v>
      </c>
      <c r="Y39" s="3">
        <f t="shared" si="40"/>
        <v>4523439.97</v>
      </c>
      <c r="Z39" s="3">
        <f t="shared" si="40"/>
        <v>4523439.97</v>
      </c>
      <c r="AA39" s="3">
        <f t="shared" si="40"/>
        <v>4523439.97</v>
      </c>
      <c r="AB39" s="3">
        <f t="shared" si="40"/>
        <v>4523439.97</v>
      </c>
      <c r="AC39" s="3">
        <f t="shared" si="40"/>
        <v>4523439.97</v>
      </c>
      <c r="AD39" s="3">
        <f t="shared" si="40"/>
        <v>4523439.97</v>
      </c>
      <c r="AE39" s="3">
        <f t="shared" si="40"/>
        <v>4523439.97</v>
      </c>
      <c r="AF39" s="3">
        <f t="shared" si="40"/>
        <v>4523439.97</v>
      </c>
      <c r="AG39" s="3">
        <f t="shared" si="40"/>
        <v>4523439.97</v>
      </c>
      <c r="AH39" s="3">
        <f t="shared" si="40"/>
        <v>4523439.97</v>
      </c>
      <c r="AI39" s="3">
        <f t="shared" si="40"/>
        <v>4523439.97</v>
      </c>
      <c r="AJ39" s="3">
        <f t="shared" si="40"/>
        <v>4523439.97</v>
      </c>
      <c r="AK39" s="3">
        <f t="shared" si="40"/>
        <v>4523439.97</v>
      </c>
      <c r="AL39" s="3">
        <f t="shared" si="40"/>
        <v>4523439.97</v>
      </c>
      <c r="AM39" s="3">
        <f t="shared" si="40"/>
        <v>4523439.97</v>
      </c>
      <c r="AN39" s="3">
        <f t="shared" si="40"/>
        <v>4523439.97</v>
      </c>
      <c r="AO39" s="3">
        <f t="shared" si="40"/>
        <v>4523439.97</v>
      </c>
      <c r="AP39" s="3">
        <f t="shared" si="40"/>
        <v>4523439.97</v>
      </c>
      <c r="AQ39" s="3">
        <f t="shared" si="40"/>
        <v>4523439.97</v>
      </c>
      <c r="AR39" s="3">
        <f t="shared" si="40"/>
        <v>4523439.97</v>
      </c>
      <c r="AS39" s="3">
        <f t="shared" si="40"/>
        <v>4523439.97</v>
      </c>
      <c r="AT39" s="3">
        <f t="shared" si="40"/>
        <v>4523439.97</v>
      </c>
      <c r="AU39" s="3">
        <f t="shared" si="40"/>
        <v>4523439.97</v>
      </c>
      <c r="AV39" s="3">
        <f t="shared" si="40"/>
        <v>4523439.97</v>
      </c>
      <c r="AW39" s="3">
        <f t="shared" si="40"/>
        <v>4523439.97</v>
      </c>
      <c r="AX39" s="3">
        <f t="shared" si="40"/>
        <v>4523439.97</v>
      </c>
      <c r="AY39" s="3">
        <f t="shared" si="40"/>
        <v>4523439.97</v>
      </c>
      <c r="AZ39" s="3">
        <f t="shared" si="40"/>
        <v>4523439.97</v>
      </c>
      <c r="BA39" s="3">
        <f t="shared" si="40"/>
        <v>4523439.97</v>
      </c>
      <c r="BB39" s="3">
        <f t="shared" si="40"/>
        <v>4523439.97</v>
      </c>
      <c r="BC39" s="3">
        <f t="shared" si="40"/>
        <v>4523439.97</v>
      </c>
      <c r="BD39" s="3">
        <f t="shared" si="40"/>
        <v>4523439.97</v>
      </c>
      <c r="BE39" s="3">
        <f t="shared" si="40"/>
        <v>4523439.97</v>
      </c>
      <c r="BF39" s="3">
        <f t="shared" si="40"/>
        <v>4523439.97</v>
      </c>
      <c r="BG39" s="3">
        <f t="shared" si="40"/>
        <v>4523439.97</v>
      </c>
      <c r="BH39" s="3">
        <f t="shared" si="40"/>
        <v>4523439.97</v>
      </c>
      <c r="BI39" s="3">
        <f t="shared" si="40"/>
        <v>4523439.97</v>
      </c>
      <c r="BJ39" s="3">
        <f t="shared" si="40"/>
        <v>4523439.97</v>
      </c>
      <c r="BK39" s="3">
        <f t="shared" si="40"/>
        <v>4523439.97</v>
      </c>
      <c r="BL39" s="3">
        <f t="shared" si="40"/>
        <v>4523439.97</v>
      </c>
      <c r="BM39" s="3">
        <f t="shared" si="40"/>
        <v>4523439.97</v>
      </c>
      <c r="BN39" s="3">
        <f t="shared" si="40"/>
        <v>4523439.97</v>
      </c>
      <c r="BO39" s="3">
        <f t="shared" si="40"/>
        <v>4523439.97</v>
      </c>
      <c r="BP39" s="3">
        <f t="shared" si="40"/>
        <v>4523439.97</v>
      </c>
      <c r="BQ39" s="3">
        <f t="shared" si="40"/>
        <v>4523439.97</v>
      </c>
      <c r="BR39" s="3">
        <f t="shared" si="40"/>
        <v>4523439.97</v>
      </c>
      <c r="BS39" s="3">
        <f t="shared" ref="BS39:CH39" si="41">BR39</f>
        <v>4523439.97</v>
      </c>
      <c r="BT39" s="3">
        <f t="shared" si="41"/>
        <v>4523439.97</v>
      </c>
      <c r="BU39" s="3">
        <f t="shared" si="41"/>
        <v>4523439.97</v>
      </c>
      <c r="BV39" s="3">
        <f t="shared" si="41"/>
        <v>4523439.97</v>
      </c>
      <c r="BW39" s="3">
        <f t="shared" si="41"/>
        <v>4523439.97</v>
      </c>
      <c r="BX39" s="3">
        <f t="shared" si="41"/>
        <v>4523439.97</v>
      </c>
      <c r="BY39" s="3">
        <f t="shared" si="41"/>
        <v>4523439.97</v>
      </c>
      <c r="BZ39" s="3">
        <f t="shared" si="41"/>
        <v>4523439.97</v>
      </c>
      <c r="CA39" s="3">
        <f t="shared" si="41"/>
        <v>4523439.97</v>
      </c>
      <c r="CB39" s="3">
        <f t="shared" si="41"/>
        <v>4523439.97</v>
      </c>
      <c r="CC39" s="3">
        <f t="shared" si="41"/>
        <v>4523439.97</v>
      </c>
      <c r="CD39" s="3">
        <f t="shared" si="41"/>
        <v>4523439.97</v>
      </c>
      <c r="CE39" s="3">
        <f t="shared" si="41"/>
        <v>4523439.97</v>
      </c>
      <c r="CF39" s="3">
        <f t="shared" si="41"/>
        <v>4523439.97</v>
      </c>
      <c r="CG39" s="3">
        <f t="shared" si="41"/>
        <v>4523439.97</v>
      </c>
      <c r="CH39" s="12">
        <f t="shared" si="41"/>
        <v>4523439.97</v>
      </c>
    </row>
    <row r="40" spans="1:86" x14ac:dyDescent="0.25">
      <c r="A40" s="603"/>
      <c r="B40" s="11" t="str">
        <f t="shared" si="31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BR40" si="42">F40</f>
        <v>0</v>
      </c>
      <c r="H40" s="3">
        <f t="shared" si="42"/>
        <v>0</v>
      </c>
      <c r="I40" s="3">
        <f t="shared" si="42"/>
        <v>0</v>
      </c>
      <c r="J40" s="3">
        <f t="shared" si="42"/>
        <v>0</v>
      </c>
      <c r="K40" s="3">
        <f t="shared" si="42"/>
        <v>0</v>
      </c>
      <c r="L40" s="3">
        <f t="shared" si="42"/>
        <v>0</v>
      </c>
      <c r="M40" s="3">
        <f t="shared" si="42"/>
        <v>0</v>
      </c>
      <c r="N40" s="3">
        <f t="shared" si="42"/>
        <v>0</v>
      </c>
      <c r="O40" s="3">
        <f t="shared" si="42"/>
        <v>0</v>
      </c>
      <c r="P40" s="3">
        <f t="shared" si="42"/>
        <v>0</v>
      </c>
      <c r="Q40" s="3">
        <f t="shared" si="42"/>
        <v>0</v>
      </c>
      <c r="R40" s="3">
        <f t="shared" si="42"/>
        <v>0</v>
      </c>
      <c r="S40" s="3">
        <f t="shared" si="42"/>
        <v>0</v>
      </c>
      <c r="T40" s="480">
        <v>573406.52</v>
      </c>
      <c r="U40" s="3">
        <f t="shared" si="42"/>
        <v>573406.52</v>
      </c>
      <c r="V40" s="3">
        <f t="shared" si="42"/>
        <v>573406.52</v>
      </c>
      <c r="W40" s="3">
        <f t="shared" si="42"/>
        <v>573406.52</v>
      </c>
      <c r="X40" s="3">
        <f t="shared" si="42"/>
        <v>573406.52</v>
      </c>
      <c r="Y40" s="3">
        <f t="shared" si="42"/>
        <v>573406.52</v>
      </c>
      <c r="Z40" s="3">
        <f t="shared" si="42"/>
        <v>573406.52</v>
      </c>
      <c r="AA40" s="3">
        <f t="shared" si="42"/>
        <v>573406.52</v>
      </c>
      <c r="AB40" s="3">
        <f t="shared" si="42"/>
        <v>573406.52</v>
      </c>
      <c r="AC40" s="3">
        <f t="shared" si="42"/>
        <v>573406.52</v>
      </c>
      <c r="AD40" s="3">
        <f t="shared" si="42"/>
        <v>573406.52</v>
      </c>
      <c r="AE40" s="3">
        <f t="shared" si="42"/>
        <v>573406.52</v>
      </c>
      <c r="AF40" s="3">
        <f t="shared" si="42"/>
        <v>573406.52</v>
      </c>
      <c r="AG40" s="3">
        <f t="shared" si="42"/>
        <v>573406.52</v>
      </c>
      <c r="AH40" s="3">
        <f t="shared" si="42"/>
        <v>573406.52</v>
      </c>
      <c r="AI40" s="3">
        <f t="shared" si="42"/>
        <v>573406.52</v>
      </c>
      <c r="AJ40" s="3">
        <f t="shared" si="42"/>
        <v>573406.52</v>
      </c>
      <c r="AK40" s="3">
        <f t="shared" si="42"/>
        <v>573406.52</v>
      </c>
      <c r="AL40" s="3">
        <f t="shared" si="42"/>
        <v>573406.52</v>
      </c>
      <c r="AM40" s="3">
        <f t="shared" si="42"/>
        <v>573406.52</v>
      </c>
      <c r="AN40" s="3">
        <f t="shared" si="42"/>
        <v>573406.52</v>
      </c>
      <c r="AO40" s="3">
        <f t="shared" si="42"/>
        <v>573406.52</v>
      </c>
      <c r="AP40" s="3">
        <f t="shared" si="42"/>
        <v>573406.52</v>
      </c>
      <c r="AQ40" s="3">
        <f t="shared" si="42"/>
        <v>573406.52</v>
      </c>
      <c r="AR40" s="3">
        <f t="shared" si="42"/>
        <v>573406.52</v>
      </c>
      <c r="AS40" s="3">
        <f t="shared" si="42"/>
        <v>573406.52</v>
      </c>
      <c r="AT40" s="3">
        <f t="shared" si="42"/>
        <v>573406.52</v>
      </c>
      <c r="AU40" s="3">
        <f t="shared" si="42"/>
        <v>573406.52</v>
      </c>
      <c r="AV40" s="3">
        <f t="shared" si="42"/>
        <v>573406.52</v>
      </c>
      <c r="AW40" s="3">
        <f t="shared" si="42"/>
        <v>573406.52</v>
      </c>
      <c r="AX40" s="3">
        <f t="shared" si="42"/>
        <v>573406.52</v>
      </c>
      <c r="AY40" s="3">
        <f t="shared" si="42"/>
        <v>573406.52</v>
      </c>
      <c r="AZ40" s="3">
        <f t="shared" si="42"/>
        <v>573406.52</v>
      </c>
      <c r="BA40" s="3">
        <f t="shared" si="42"/>
        <v>573406.52</v>
      </c>
      <c r="BB40" s="3">
        <f t="shared" si="42"/>
        <v>573406.52</v>
      </c>
      <c r="BC40" s="3">
        <f t="shared" si="42"/>
        <v>573406.52</v>
      </c>
      <c r="BD40" s="3">
        <f t="shared" si="42"/>
        <v>573406.52</v>
      </c>
      <c r="BE40" s="3">
        <f t="shared" si="42"/>
        <v>573406.52</v>
      </c>
      <c r="BF40" s="3">
        <f t="shared" si="42"/>
        <v>573406.52</v>
      </c>
      <c r="BG40" s="3">
        <f t="shared" si="42"/>
        <v>573406.52</v>
      </c>
      <c r="BH40" s="3">
        <f t="shared" si="42"/>
        <v>573406.52</v>
      </c>
      <c r="BI40" s="3">
        <f t="shared" si="42"/>
        <v>573406.52</v>
      </c>
      <c r="BJ40" s="3">
        <f t="shared" si="42"/>
        <v>573406.52</v>
      </c>
      <c r="BK40" s="3">
        <f t="shared" si="42"/>
        <v>573406.52</v>
      </c>
      <c r="BL40" s="3">
        <f t="shared" si="42"/>
        <v>573406.52</v>
      </c>
      <c r="BM40" s="3">
        <f t="shared" si="42"/>
        <v>573406.52</v>
      </c>
      <c r="BN40" s="3">
        <f t="shared" si="42"/>
        <v>573406.52</v>
      </c>
      <c r="BO40" s="3">
        <f t="shared" si="42"/>
        <v>573406.52</v>
      </c>
      <c r="BP40" s="3">
        <f t="shared" si="42"/>
        <v>573406.52</v>
      </c>
      <c r="BQ40" s="3">
        <f t="shared" si="42"/>
        <v>573406.52</v>
      </c>
      <c r="BR40" s="3">
        <f t="shared" si="42"/>
        <v>573406.52</v>
      </c>
      <c r="BS40" s="3">
        <f t="shared" ref="BS40:CH40" si="43">BR40</f>
        <v>573406.52</v>
      </c>
      <c r="BT40" s="3">
        <f t="shared" si="43"/>
        <v>573406.52</v>
      </c>
      <c r="BU40" s="3">
        <f t="shared" si="43"/>
        <v>573406.52</v>
      </c>
      <c r="BV40" s="3">
        <f t="shared" si="43"/>
        <v>573406.52</v>
      </c>
      <c r="BW40" s="3">
        <f t="shared" si="43"/>
        <v>573406.52</v>
      </c>
      <c r="BX40" s="3">
        <f t="shared" si="43"/>
        <v>573406.52</v>
      </c>
      <c r="BY40" s="3">
        <f t="shared" si="43"/>
        <v>573406.52</v>
      </c>
      <c r="BZ40" s="3">
        <f t="shared" si="43"/>
        <v>573406.52</v>
      </c>
      <c r="CA40" s="3">
        <f t="shared" si="43"/>
        <v>573406.52</v>
      </c>
      <c r="CB40" s="3">
        <f t="shared" si="43"/>
        <v>573406.52</v>
      </c>
      <c r="CC40" s="3">
        <f t="shared" si="43"/>
        <v>573406.52</v>
      </c>
      <c r="CD40" s="3">
        <f t="shared" si="43"/>
        <v>573406.52</v>
      </c>
      <c r="CE40" s="3">
        <f t="shared" si="43"/>
        <v>573406.52</v>
      </c>
      <c r="CF40" s="3">
        <f t="shared" si="43"/>
        <v>573406.52</v>
      </c>
      <c r="CG40" s="3">
        <f t="shared" si="43"/>
        <v>573406.52</v>
      </c>
      <c r="CH40" s="12">
        <f t="shared" si="43"/>
        <v>573406.52</v>
      </c>
    </row>
    <row r="41" spans="1:86" x14ac:dyDescent="0.25">
      <c r="A41" s="603"/>
      <c r="B41" s="11" t="str">
        <f t="shared" si="31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BR41" si="44">F41</f>
        <v>0</v>
      </c>
      <c r="H41" s="3">
        <f t="shared" si="44"/>
        <v>0</v>
      </c>
      <c r="I41" s="3">
        <f t="shared" si="44"/>
        <v>0</v>
      </c>
      <c r="J41" s="3">
        <f t="shared" si="44"/>
        <v>0</v>
      </c>
      <c r="K41" s="3">
        <f t="shared" si="44"/>
        <v>0</v>
      </c>
      <c r="L41" s="3">
        <f t="shared" si="44"/>
        <v>0</v>
      </c>
      <c r="M41" s="3">
        <f t="shared" si="44"/>
        <v>0</v>
      </c>
      <c r="N41" s="3">
        <f t="shared" si="44"/>
        <v>0</v>
      </c>
      <c r="O41" s="3">
        <f t="shared" si="44"/>
        <v>0</v>
      </c>
      <c r="P41" s="3">
        <f t="shared" si="44"/>
        <v>0</v>
      </c>
      <c r="Q41" s="3">
        <f t="shared" si="44"/>
        <v>0</v>
      </c>
      <c r="R41" s="3">
        <f t="shared" si="44"/>
        <v>0</v>
      </c>
      <c r="S41" s="3">
        <f t="shared" si="44"/>
        <v>0</v>
      </c>
      <c r="T41" s="480">
        <v>153.9</v>
      </c>
      <c r="U41" s="3">
        <f t="shared" si="44"/>
        <v>153.9</v>
      </c>
      <c r="V41" s="3">
        <f t="shared" si="44"/>
        <v>153.9</v>
      </c>
      <c r="W41" s="3">
        <f t="shared" si="44"/>
        <v>153.9</v>
      </c>
      <c r="X41" s="3">
        <f t="shared" si="44"/>
        <v>153.9</v>
      </c>
      <c r="Y41" s="3">
        <f t="shared" si="44"/>
        <v>153.9</v>
      </c>
      <c r="Z41" s="3">
        <f t="shared" si="44"/>
        <v>153.9</v>
      </c>
      <c r="AA41" s="3">
        <f t="shared" si="44"/>
        <v>153.9</v>
      </c>
      <c r="AB41" s="3">
        <f t="shared" si="44"/>
        <v>153.9</v>
      </c>
      <c r="AC41" s="3">
        <f t="shared" si="44"/>
        <v>153.9</v>
      </c>
      <c r="AD41" s="3">
        <f t="shared" si="44"/>
        <v>153.9</v>
      </c>
      <c r="AE41" s="3">
        <f t="shared" si="44"/>
        <v>153.9</v>
      </c>
      <c r="AF41" s="3">
        <f t="shared" si="44"/>
        <v>153.9</v>
      </c>
      <c r="AG41" s="3">
        <f t="shared" si="44"/>
        <v>153.9</v>
      </c>
      <c r="AH41" s="3">
        <f t="shared" si="44"/>
        <v>153.9</v>
      </c>
      <c r="AI41" s="3">
        <f t="shared" si="44"/>
        <v>153.9</v>
      </c>
      <c r="AJ41" s="3">
        <f t="shared" si="44"/>
        <v>153.9</v>
      </c>
      <c r="AK41" s="3">
        <f t="shared" si="44"/>
        <v>153.9</v>
      </c>
      <c r="AL41" s="3">
        <f t="shared" si="44"/>
        <v>153.9</v>
      </c>
      <c r="AM41" s="3">
        <f t="shared" si="44"/>
        <v>153.9</v>
      </c>
      <c r="AN41" s="3">
        <f t="shared" si="44"/>
        <v>153.9</v>
      </c>
      <c r="AO41" s="3">
        <f t="shared" si="44"/>
        <v>153.9</v>
      </c>
      <c r="AP41" s="3">
        <f t="shared" si="44"/>
        <v>153.9</v>
      </c>
      <c r="AQ41" s="3">
        <f t="shared" si="44"/>
        <v>153.9</v>
      </c>
      <c r="AR41" s="3">
        <f t="shared" si="44"/>
        <v>153.9</v>
      </c>
      <c r="AS41" s="3">
        <f t="shared" si="44"/>
        <v>153.9</v>
      </c>
      <c r="AT41" s="3">
        <f t="shared" si="44"/>
        <v>153.9</v>
      </c>
      <c r="AU41" s="3">
        <f t="shared" si="44"/>
        <v>153.9</v>
      </c>
      <c r="AV41" s="3">
        <f t="shared" si="44"/>
        <v>153.9</v>
      </c>
      <c r="AW41" s="3">
        <f t="shared" si="44"/>
        <v>153.9</v>
      </c>
      <c r="AX41" s="3">
        <f t="shared" si="44"/>
        <v>153.9</v>
      </c>
      <c r="AY41" s="3">
        <f t="shared" si="44"/>
        <v>153.9</v>
      </c>
      <c r="AZ41" s="3">
        <f t="shared" si="44"/>
        <v>153.9</v>
      </c>
      <c r="BA41" s="3">
        <f t="shared" si="44"/>
        <v>153.9</v>
      </c>
      <c r="BB41" s="3">
        <f t="shared" si="44"/>
        <v>153.9</v>
      </c>
      <c r="BC41" s="3">
        <f t="shared" si="44"/>
        <v>153.9</v>
      </c>
      <c r="BD41" s="3">
        <f t="shared" si="44"/>
        <v>153.9</v>
      </c>
      <c r="BE41" s="3">
        <f t="shared" si="44"/>
        <v>153.9</v>
      </c>
      <c r="BF41" s="3">
        <f t="shared" si="44"/>
        <v>153.9</v>
      </c>
      <c r="BG41" s="3">
        <f t="shared" si="44"/>
        <v>153.9</v>
      </c>
      <c r="BH41" s="3">
        <f t="shared" si="44"/>
        <v>153.9</v>
      </c>
      <c r="BI41" s="3">
        <f t="shared" si="44"/>
        <v>153.9</v>
      </c>
      <c r="BJ41" s="3">
        <f t="shared" si="44"/>
        <v>153.9</v>
      </c>
      <c r="BK41" s="3">
        <f t="shared" si="44"/>
        <v>153.9</v>
      </c>
      <c r="BL41" s="3">
        <f t="shared" si="44"/>
        <v>153.9</v>
      </c>
      <c r="BM41" s="3">
        <f t="shared" si="44"/>
        <v>153.9</v>
      </c>
      <c r="BN41" s="3">
        <f t="shared" si="44"/>
        <v>153.9</v>
      </c>
      <c r="BO41" s="3">
        <f t="shared" si="44"/>
        <v>153.9</v>
      </c>
      <c r="BP41" s="3">
        <f t="shared" si="44"/>
        <v>153.9</v>
      </c>
      <c r="BQ41" s="3">
        <f t="shared" si="44"/>
        <v>153.9</v>
      </c>
      <c r="BR41" s="3">
        <f t="shared" si="44"/>
        <v>153.9</v>
      </c>
      <c r="BS41" s="3">
        <f t="shared" ref="BS41:CH41" si="45">BR41</f>
        <v>153.9</v>
      </c>
      <c r="BT41" s="3">
        <f t="shared" si="45"/>
        <v>153.9</v>
      </c>
      <c r="BU41" s="3">
        <f t="shared" si="45"/>
        <v>153.9</v>
      </c>
      <c r="BV41" s="3">
        <f t="shared" si="45"/>
        <v>153.9</v>
      </c>
      <c r="BW41" s="3">
        <f t="shared" si="45"/>
        <v>153.9</v>
      </c>
      <c r="BX41" s="3">
        <f t="shared" si="45"/>
        <v>153.9</v>
      </c>
      <c r="BY41" s="3">
        <f t="shared" si="45"/>
        <v>153.9</v>
      </c>
      <c r="BZ41" s="3">
        <f t="shared" si="45"/>
        <v>153.9</v>
      </c>
      <c r="CA41" s="3">
        <f t="shared" si="45"/>
        <v>153.9</v>
      </c>
      <c r="CB41" s="3">
        <f t="shared" si="45"/>
        <v>153.9</v>
      </c>
      <c r="CC41" s="3">
        <f t="shared" si="45"/>
        <v>153.9</v>
      </c>
      <c r="CD41" s="3">
        <f t="shared" si="45"/>
        <v>153.9</v>
      </c>
      <c r="CE41" s="3">
        <f t="shared" si="45"/>
        <v>153.9</v>
      </c>
      <c r="CF41" s="3">
        <f t="shared" si="45"/>
        <v>153.9</v>
      </c>
      <c r="CG41" s="3">
        <f t="shared" si="45"/>
        <v>153.9</v>
      </c>
      <c r="CH41" s="12">
        <f t="shared" si="45"/>
        <v>153.9</v>
      </c>
    </row>
    <row r="42" spans="1:86" x14ac:dyDescent="0.25">
      <c r="A42" s="603"/>
      <c r="B42" s="11" t="str">
        <f t="shared" si="31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6">F42</f>
        <v>0</v>
      </c>
      <c r="H42" s="3">
        <f t="shared" si="46"/>
        <v>0</v>
      </c>
      <c r="I42" s="3">
        <f t="shared" si="46"/>
        <v>0</v>
      </c>
      <c r="J42" s="3">
        <f t="shared" si="46"/>
        <v>0</v>
      </c>
      <c r="K42" s="3">
        <f t="shared" si="46"/>
        <v>0</v>
      </c>
      <c r="L42" s="3">
        <f t="shared" si="46"/>
        <v>0</v>
      </c>
      <c r="M42" s="3">
        <f t="shared" si="46"/>
        <v>0</v>
      </c>
      <c r="N42" s="3">
        <f t="shared" si="46"/>
        <v>0</v>
      </c>
      <c r="O42" s="3">
        <f t="shared" si="46"/>
        <v>0</v>
      </c>
      <c r="P42" s="3">
        <f t="shared" si="46"/>
        <v>0</v>
      </c>
      <c r="Q42" s="3">
        <f t="shared" si="46"/>
        <v>0</v>
      </c>
      <c r="R42" s="3">
        <f t="shared" si="46"/>
        <v>0</v>
      </c>
      <c r="S42" s="3">
        <f t="shared" si="46"/>
        <v>0</v>
      </c>
      <c r="T42" s="480">
        <v>0</v>
      </c>
      <c r="U42" s="3">
        <f t="shared" si="46"/>
        <v>0</v>
      </c>
      <c r="V42" s="3">
        <f t="shared" si="46"/>
        <v>0</v>
      </c>
      <c r="W42" s="3">
        <f t="shared" si="46"/>
        <v>0</v>
      </c>
      <c r="X42" s="3">
        <f t="shared" si="46"/>
        <v>0</v>
      </c>
      <c r="Y42" s="3">
        <f t="shared" si="46"/>
        <v>0</v>
      </c>
      <c r="Z42" s="3">
        <f t="shared" si="46"/>
        <v>0</v>
      </c>
      <c r="AA42" s="3">
        <f t="shared" si="46"/>
        <v>0</v>
      </c>
      <c r="AB42" s="3">
        <f t="shared" si="46"/>
        <v>0</v>
      </c>
      <c r="AC42" s="3">
        <f t="shared" si="46"/>
        <v>0</v>
      </c>
      <c r="AD42" s="3">
        <f t="shared" si="46"/>
        <v>0</v>
      </c>
      <c r="AE42" s="3">
        <f t="shared" si="46"/>
        <v>0</v>
      </c>
      <c r="AF42" s="3">
        <f t="shared" si="46"/>
        <v>0</v>
      </c>
      <c r="AG42" s="3">
        <f t="shared" si="46"/>
        <v>0</v>
      </c>
      <c r="AH42" s="3">
        <f t="shared" si="46"/>
        <v>0</v>
      </c>
      <c r="AI42" s="3">
        <f t="shared" si="46"/>
        <v>0</v>
      </c>
      <c r="AJ42" s="3">
        <f t="shared" si="46"/>
        <v>0</v>
      </c>
      <c r="AK42" s="3">
        <f t="shared" si="46"/>
        <v>0</v>
      </c>
      <c r="AL42" s="3">
        <f t="shared" si="46"/>
        <v>0</v>
      </c>
      <c r="AM42" s="3">
        <f t="shared" si="46"/>
        <v>0</v>
      </c>
      <c r="AN42" s="3">
        <f t="shared" si="46"/>
        <v>0</v>
      </c>
      <c r="AO42" s="3">
        <f t="shared" si="46"/>
        <v>0</v>
      </c>
      <c r="AP42" s="3">
        <f t="shared" si="46"/>
        <v>0</v>
      </c>
      <c r="AQ42" s="3">
        <f t="shared" si="46"/>
        <v>0</v>
      </c>
      <c r="AR42" s="3">
        <f t="shared" si="46"/>
        <v>0</v>
      </c>
      <c r="AS42" s="3">
        <f t="shared" si="46"/>
        <v>0</v>
      </c>
      <c r="AT42" s="3">
        <f t="shared" si="46"/>
        <v>0</v>
      </c>
      <c r="AU42" s="3">
        <f t="shared" si="46"/>
        <v>0</v>
      </c>
      <c r="AV42" s="3">
        <f t="shared" si="46"/>
        <v>0</v>
      </c>
      <c r="AW42" s="3">
        <f t="shared" si="46"/>
        <v>0</v>
      </c>
      <c r="AX42" s="3">
        <f t="shared" si="46"/>
        <v>0</v>
      </c>
      <c r="AY42" s="3">
        <f t="shared" si="46"/>
        <v>0</v>
      </c>
      <c r="AZ42" s="3">
        <f t="shared" si="46"/>
        <v>0</v>
      </c>
      <c r="BA42" s="3">
        <f t="shared" si="46"/>
        <v>0</v>
      </c>
      <c r="BB42" s="3">
        <f t="shared" si="46"/>
        <v>0</v>
      </c>
      <c r="BC42" s="3">
        <f t="shared" si="46"/>
        <v>0</v>
      </c>
      <c r="BD42" s="3">
        <f t="shared" si="46"/>
        <v>0</v>
      </c>
      <c r="BE42" s="3">
        <f t="shared" si="46"/>
        <v>0</v>
      </c>
      <c r="BF42" s="3">
        <f t="shared" si="46"/>
        <v>0</v>
      </c>
      <c r="BG42" s="3">
        <f t="shared" si="46"/>
        <v>0</v>
      </c>
      <c r="BH42" s="3">
        <f t="shared" si="46"/>
        <v>0</v>
      </c>
      <c r="BI42" s="3">
        <f t="shared" si="46"/>
        <v>0</v>
      </c>
      <c r="BJ42" s="3">
        <f t="shared" si="46"/>
        <v>0</v>
      </c>
      <c r="BK42" s="3">
        <f t="shared" si="46"/>
        <v>0</v>
      </c>
      <c r="BL42" s="3">
        <f t="shared" si="46"/>
        <v>0</v>
      </c>
      <c r="BM42" s="3">
        <f t="shared" si="46"/>
        <v>0</v>
      </c>
      <c r="BN42" s="3">
        <f t="shared" si="46"/>
        <v>0</v>
      </c>
      <c r="BO42" s="3">
        <f t="shared" si="46"/>
        <v>0</v>
      </c>
      <c r="BP42" s="3">
        <f t="shared" si="46"/>
        <v>0</v>
      </c>
      <c r="BQ42" s="3">
        <f t="shared" si="46"/>
        <v>0</v>
      </c>
      <c r="BR42" s="3">
        <f t="shared" si="46"/>
        <v>0</v>
      </c>
      <c r="BS42" s="3">
        <f t="shared" ref="BS42:CH42" si="47">BR42</f>
        <v>0</v>
      </c>
      <c r="BT42" s="3">
        <f t="shared" si="47"/>
        <v>0</v>
      </c>
      <c r="BU42" s="3">
        <f t="shared" si="47"/>
        <v>0</v>
      </c>
      <c r="BV42" s="3">
        <f t="shared" si="47"/>
        <v>0</v>
      </c>
      <c r="BW42" s="3">
        <f t="shared" si="47"/>
        <v>0</v>
      </c>
      <c r="BX42" s="3">
        <f t="shared" si="47"/>
        <v>0</v>
      </c>
      <c r="BY42" s="3">
        <f t="shared" si="47"/>
        <v>0</v>
      </c>
      <c r="BZ42" s="3">
        <f t="shared" si="47"/>
        <v>0</v>
      </c>
      <c r="CA42" s="3">
        <f t="shared" si="47"/>
        <v>0</v>
      </c>
      <c r="CB42" s="3">
        <f t="shared" si="47"/>
        <v>0</v>
      </c>
      <c r="CC42" s="3">
        <f t="shared" si="47"/>
        <v>0</v>
      </c>
      <c r="CD42" s="3">
        <f t="shared" si="47"/>
        <v>0</v>
      </c>
      <c r="CE42" s="3">
        <f t="shared" si="47"/>
        <v>0</v>
      </c>
      <c r="CF42" s="3">
        <f t="shared" si="47"/>
        <v>0</v>
      </c>
      <c r="CG42" s="3">
        <f t="shared" si="47"/>
        <v>0</v>
      </c>
      <c r="CH42" s="12">
        <f t="shared" si="47"/>
        <v>0</v>
      </c>
    </row>
    <row r="43" spans="1:86" x14ac:dyDescent="0.25">
      <c r="A43" s="603"/>
      <c r="B43" s="11" t="str">
        <f t="shared" si="31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8">F43</f>
        <v>0</v>
      </c>
      <c r="H43" s="3">
        <f t="shared" si="48"/>
        <v>0</v>
      </c>
      <c r="I43" s="3">
        <f t="shared" si="48"/>
        <v>0</v>
      </c>
      <c r="J43" s="3">
        <f t="shared" si="48"/>
        <v>0</v>
      </c>
      <c r="K43" s="3">
        <f t="shared" si="48"/>
        <v>0</v>
      </c>
      <c r="L43" s="3">
        <f t="shared" si="48"/>
        <v>0</v>
      </c>
      <c r="M43" s="3">
        <f t="shared" si="48"/>
        <v>0</v>
      </c>
      <c r="N43" s="3">
        <f t="shared" si="48"/>
        <v>0</v>
      </c>
      <c r="O43" s="3">
        <f t="shared" si="48"/>
        <v>0</v>
      </c>
      <c r="P43" s="3">
        <f t="shared" si="48"/>
        <v>0</v>
      </c>
      <c r="Q43" s="3">
        <f t="shared" si="48"/>
        <v>0</v>
      </c>
      <c r="R43" s="3">
        <f t="shared" si="48"/>
        <v>0</v>
      </c>
      <c r="S43" s="3">
        <f t="shared" si="48"/>
        <v>0</v>
      </c>
      <c r="T43" s="480">
        <v>310577.73</v>
      </c>
      <c r="U43" s="3">
        <f t="shared" si="48"/>
        <v>310577.73</v>
      </c>
      <c r="V43" s="3">
        <f t="shared" si="48"/>
        <v>310577.73</v>
      </c>
      <c r="W43" s="3">
        <f t="shared" si="48"/>
        <v>310577.73</v>
      </c>
      <c r="X43" s="3">
        <f t="shared" si="48"/>
        <v>310577.73</v>
      </c>
      <c r="Y43" s="3">
        <f t="shared" si="48"/>
        <v>310577.73</v>
      </c>
      <c r="Z43" s="3">
        <f t="shared" si="48"/>
        <v>310577.73</v>
      </c>
      <c r="AA43" s="3">
        <f t="shared" si="48"/>
        <v>310577.73</v>
      </c>
      <c r="AB43" s="3">
        <f t="shared" si="48"/>
        <v>310577.73</v>
      </c>
      <c r="AC43" s="3">
        <f t="shared" si="48"/>
        <v>310577.73</v>
      </c>
      <c r="AD43" s="3">
        <f t="shared" si="48"/>
        <v>310577.73</v>
      </c>
      <c r="AE43" s="3">
        <f t="shared" si="48"/>
        <v>310577.73</v>
      </c>
      <c r="AF43" s="3">
        <f t="shared" si="48"/>
        <v>310577.73</v>
      </c>
      <c r="AG43" s="3">
        <f t="shared" si="48"/>
        <v>310577.73</v>
      </c>
      <c r="AH43" s="3">
        <f t="shared" si="48"/>
        <v>310577.73</v>
      </c>
      <c r="AI43" s="3">
        <f t="shared" si="48"/>
        <v>310577.73</v>
      </c>
      <c r="AJ43" s="3">
        <f t="shared" si="48"/>
        <v>310577.73</v>
      </c>
      <c r="AK43" s="3">
        <f t="shared" si="48"/>
        <v>310577.73</v>
      </c>
      <c r="AL43" s="3">
        <f t="shared" si="48"/>
        <v>310577.73</v>
      </c>
      <c r="AM43" s="3">
        <f t="shared" si="48"/>
        <v>310577.73</v>
      </c>
      <c r="AN43" s="3">
        <f t="shared" si="48"/>
        <v>310577.73</v>
      </c>
      <c r="AO43" s="3">
        <f t="shared" si="48"/>
        <v>310577.73</v>
      </c>
      <c r="AP43" s="3">
        <f t="shared" si="48"/>
        <v>310577.73</v>
      </c>
      <c r="AQ43" s="3">
        <f t="shared" si="48"/>
        <v>310577.73</v>
      </c>
      <c r="AR43" s="3">
        <f t="shared" si="48"/>
        <v>310577.73</v>
      </c>
      <c r="AS43" s="3">
        <f t="shared" si="48"/>
        <v>310577.73</v>
      </c>
      <c r="AT43" s="3">
        <f t="shared" si="48"/>
        <v>310577.73</v>
      </c>
      <c r="AU43" s="3">
        <f t="shared" si="48"/>
        <v>310577.73</v>
      </c>
      <c r="AV43" s="3">
        <f t="shared" si="48"/>
        <v>310577.73</v>
      </c>
      <c r="AW43" s="3">
        <f t="shared" si="48"/>
        <v>310577.73</v>
      </c>
      <c r="AX43" s="3">
        <f t="shared" si="48"/>
        <v>310577.73</v>
      </c>
      <c r="AY43" s="3">
        <f t="shared" si="48"/>
        <v>310577.73</v>
      </c>
      <c r="AZ43" s="3">
        <f t="shared" si="48"/>
        <v>310577.73</v>
      </c>
      <c r="BA43" s="3">
        <f t="shared" si="48"/>
        <v>310577.73</v>
      </c>
      <c r="BB43" s="3">
        <f t="shared" si="48"/>
        <v>310577.73</v>
      </c>
      <c r="BC43" s="3">
        <f t="shared" si="48"/>
        <v>310577.73</v>
      </c>
      <c r="BD43" s="3">
        <f t="shared" si="48"/>
        <v>310577.73</v>
      </c>
      <c r="BE43" s="3">
        <f t="shared" si="48"/>
        <v>310577.73</v>
      </c>
      <c r="BF43" s="3">
        <f t="shared" si="48"/>
        <v>310577.73</v>
      </c>
      <c r="BG43" s="3">
        <f t="shared" si="48"/>
        <v>310577.73</v>
      </c>
      <c r="BH43" s="3">
        <f t="shared" si="48"/>
        <v>310577.73</v>
      </c>
      <c r="BI43" s="3">
        <f t="shared" si="48"/>
        <v>310577.73</v>
      </c>
      <c r="BJ43" s="3">
        <f t="shared" si="48"/>
        <v>310577.73</v>
      </c>
      <c r="BK43" s="3">
        <f t="shared" si="48"/>
        <v>310577.73</v>
      </c>
      <c r="BL43" s="3">
        <f t="shared" si="48"/>
        <v>310577.73</v>
      </c>
      <c r="BM43" s="3">
        <f t="shared" si="48"/>
        <v>310577.73</v>
      </c>
      <c r="BN43" s="3">
        <f t="shared" si="48"/>
        <v>310577.73</v>
      </c>
      <c r="BO43" s="3">
        <f t="shared" si="48"/>
        <v>310577.73</v>
      </c>
      <c r="BP43" s="3">
        <f t="shared" si="48"/>
        <v>310577.73</v>
      </c>
      <c r="BQ43" s="3">
        <f t="shared" si="48"/>
        <v>310577.73</v>
      </c>
      <c r="BR43" s="3">
        <f t="shared" si="48"/>
        <v>310577.73</v>
      </c>
      <c r="BS43" s="3">
        <f t="shared" ref="BS43:CH43" si="49">BR43</f>
        <v>310577.73</v>
      </c>
      <c r="BT43" s="3">
        <f t="shared" si="49"/>
        <v>310577.73</v>
      </c>
      <c r="BU43" s="3">
        <f t="shared" si="49"/>
        <v>310577.73</v>
      </c>
      <c r="BV43" s="3">
        <f t="shared" si="49"/>
        <v>310577.73</v>
      </c>
      <c r="BW43" s="3">
        <f t="shared" si="49"/>
        <v>310577.73</v>
      </c>
      <c r="BX43" s="3">
        <f t="shared" si="49"/>
        <v>310577.73</v>
      </c>
      <c r="BY43" s="3">
        <f t="shared" si="49"/>
        <v>310577.73</v>
      </c>
      <c r="BZ43" s="3">
        <f t="shared" si="49"/>
        <v>310577.73</v>
      </c>
      <c r="CA43" s="3">
        <f t="shared" si="49"/>
        <v>310577.73</v>
      </c>
      <c r="CB43" s="3">
        <f t="shared" si="49"/>
        <v>310577.73</v>
      </c>
      <c r="CC43" s="3">
        <f t="shared" si="49"/>
        <v>310577.73</v>
      </c>
      <c r="CD43" s="3">
        <f t="shared" si="49"/>
        <v>310577.73</v>
      </c>
      <c r="CE43" s="3">
        <f t="shared" si="49"/>
        <v>310577.73</v>
      </c>
      <c r="CF43" s="3">
        <f t="shared" si="49"/>
        <v>310577.73</v>
      </c>
      <c r="CG43" s="3">
        <f t="shared" si="49"/>
        <v>310577.73</v>
      </c>
      <c r="CH43" s="12">
        <f t="shared" si="49"/>
        <v>310577.73</v>
      </c>
    </row>
    <row r="44" spans="1:86" ht="15" customHeight="1" x14ac:dyDescent="0.25">
      <c r="A44" s="603"/>
      <c r="B44" s="11" t="str">
        <f t="shared" si="31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50">F44</f>
        <v>0</v>
      </c>
      <c r="H44" s="3">
        <f t="shared" si="50"/>
        <v>0</v>
      </c>
      <c r="I44" s="3">
        <f t="shared" si="50"/>
        <v>0</v>
      </c>
      <c r="J44" s="3">
        <f t="shared" si="50"/>
        <v>0</v>
      </c>
      <c r="K44" s="3">
        <f t="shared" si="50"/>
        <v>0</v>
      </c>
      <c r="L44" s="3">
        <f t="shared" si="50"/>
        <v>0</v>
      </c>
      <c r="M44" s="3">
        <f t="shared" si="50"/>
        <v>0</v>
      </c>
      <c r="N44" s="3">
        <f t="shared" si="50"/>
        <v>0</v>
      </c>
      <c r="O44" s="3">
        <f t="shared" si="50"/>
        <v>0</v>
      </c>
      <c r="P44" s="3">
        <f t="shared" si="50"/>
        <v>0</v>
      </c>
      <c r="Q44" s="3">
        <f t="shared" si="50"/>
        <v>0</v>
      </c>
      <c r="R44" s="3">
        <f t="shared" si="50"/>
        <v>0</v>
      </c>
      <c r="S44" s="3">
        <f t="shared" si="50"/>
        <v>0</v>
      </c>
      <c r="T44" s="480">
        <v>70479.62999999999</v>
      </c>
      <c r="U44" s="3">
        <f t="shared" si="50"/>
        <v>70479.62999999999</v>
      </c>
      <c r="V44" s="3">
        <f t="shared" si="50"/>
        <v>70479.62999999999</v>
      </c>
      <c r="W44" s="3">
        <f t="shared" si="50"/>
        <v>70479.62999999999</v>
      </c>
      <c r="X44" s="3">
        <f t="shared" si="50"/>
        <v>70479.62999999999</v>
      </c>
      <c r="Y44" s="3">
        <f t="shared" si="50"/>
        <v>70479.62999999999</v>
      </c>
      <c r="Z44" s="3">
        <f t="shared" si="50"/>
        <v>70479.62999999999</v>
      </c>
      <c r="AA44" s="3">
        <f t="shared" si="50"/>
        <v>70479.62999999999</v>
      </c>
      <c r="AB44" s="3">
        <f t="shared" si="50"/>
        <v>70479.62999999999</v>
      </c>
      <c r="AC44" s="3">
        <f t="shared" si="50"/>
        <v>70479.62999999999</v>
      </c>
      <c r="AD44" s="3">
        <f t="shared" si="50"/>
        <v>70479.62999999999</v>
      </c>
      <c r="AE44" s="3">
        <f t="shared" si="50"/>
        <v>70479.62999999999</v>
      </c>
      <c r="AF44" s="3">
        <f t="shared" si="50"/>
        <v>70479.62999999999</v>
      </c>
      <c r="AG44" s="3">
        <f t="shared" si="50"/>
        <v>70479.62999999999</v>
      </c>
      <c r="AH44" s="3">
        <f t="shared" si="50"/>
        <v>70479.62999999999</v>
      </c>
      <c r="AI44" s="3">
        <f t="shared" si="50"/>
        <v>70479.62999999999</v>
      </c>
      <c r="AJ44" s="3">
        <f t="shared" si="50"/>
        <v>70479.62999999999</v>
      </c>
      <c r="AK44" s="3">
        <f t="shared" si="50"/>
        <v>70479.62999999999</v>
      </c>
      <c r="AL44" s="3">
        <f t="shared" si="50"/>
        <v>70479.62999999999</v>
      </c>
      <c r="AM44" s="3">
        <f t="shared" si="50"/>
        <v>70479.62999999999</v>
      </c>
      <c r="AN44" s="3">
        <f t="shared" si="50"/>
        <v>70479.62999999999</v>
      </c>
      <c r="AO44" s="3">
        <f t="shared" si="50"/>
        <v>70479.62999999999</v>
      </c>
      <c r="AP44" s="3">
        <f t="shared" si="50"/>
        <v>70479.62999999999</v>
      </c>
      <c r="AQ44" s="3">
        <f t="shared" si="50"/>
        <v>70479.62999999999</v>
      </c>
      <c r="AR44" s="3">
        <f t="shared" si="50"/>
        <v>70479.62999999999</v>
      </c>
      <c r="AS44" s="3">
        <f t="shared" si="50"/>
        <v>70479.62999999999</v>
      </c>
      <c r="AT44" s="3">
        <f t="shared" si="50"/>
        <v>70479.62999999999</v>
      </c>
      <c r="AU44" s="3">
        <f t="shared" si="50"/>
        <v>70479.62999999999</v>
      </c>
      <c r="AV44" s="3">
        <f t="shared" si="50"/>
        <v>70479.62999999999</v>
      </c>
      <c r="AW44" s="3">
        <f t="shared" si="50"/>
        <v>70479.62999999999</v>
      </c>
      <c r="AX44" s="3">
        <f t="shared" si="50"/>
        <v>70479.62999999999</v>
      </c>
      <c r="AY44" s="3">
        <f t="shared" si="50"/>
        <v>70479.62999999999</v>
      </c>
      <c r="AZ44" s="3">
        <f t="shared" si="50"/>
        <v>70479.62999999999</v>
      </c>
      <c r="BA44" s="3">
        <f t="shared" si="50"/>
        <v>70479.62999999999</v>
      </c>
      <c r="BB44" s="3">
        <f t="shared" si="50"/>
        <v>70479.62999999999</v>
      </c>
      <c r="BC44" s="3">
        <f t="shared" si="50"/>
        <v>70479.62999999999</v>
      </c>
      <c r="BD44" s="3">
        <f t="shared" si="50"/>
        <v>70479.62999999999</v>
      </c>
      <c r="BE44" s="3">
        <f t="shared" si="50"/>
        <v>70479.62999999999</v>
      </c>
      <c r="BF44" s="3">
        <f t="shared" si="50"/>
        <v>70479.62999999999</v>
      </c>
      <c r="BG44" s="3">
        <f t="shared" si="50"/>
        <v>70479.62999999999</v>
      </c>
      <c r="BH44" s="3">
        <f t="shared" si="50"/>
        <v>70479.62999999999</v>
      </c>
      <c r="BI44" s="3">
        <f t="shared" si="50"/>
        <v>70479.62999999999</v>
      </c>
      <c r="BJ44" s="3">
        <f t="shared" si="50"/>
        <v>70479.62999999999</v>
      </c>
      <c r="BK44" s="3">
        <f t="shared" si="50"/>
        <v>70479.62999999999</v>
      </c>
      <c r="BL44" s="3">
        <f t="shared" si="50"/>
        <v>70479.62999999999</v>
      </c>
      <c r="BM44" s="3">
        <f t="shared" si="50"/>
        <v>70479.62999999999</v>
      </c>
      <c r="BN44" s="3">
        <f t="shared" si="50"/>
        <v>70479.62999999999</v>
      </c>
      <c r="BO44" s="3">
        <f t="shared" si="50"/>
        <v>70479.62999999999</v>
      </c>
      <c r="BP44" s="3">
        <f t="shared" si="50"/>
        <v>70479.62999999999</v>
      </c>
      <c r="BQ44" s="3">
        <f t="shared" si="50"/>
        <v>70479.62999999999</v>
      </c>
      <c r="BR44" s="3">
        <f t="shared" si="50"/>
        <v>70479.62999999999</v>
      </c>
      <c r="BS44" s="3">
        <f t="shared" ref="BS44:CH44" si="51">BR44</f>
        <v>70479.62999999999</v>
      </c>
      <c r="BT44" s="3">
        <f t="shared" si="51"/>
        <v>70479.62999999999</v>
      </c>
      <c r="BU44" s="3">
        <f t="shared" si="51"/>
        <v>70479.62999999999</v>
      </c>
      <c r="BV44" s="3">
        <f t="shared" si="51"/>
        <v>70479.62999999999</v>
      </c>
      <c r="BW44" s="3">
        <f t="shared" si="51"/>
        <v>70479.62999999999</v>
      </c>
      <c r="BX44" s="3">
        <f t="shared" si="51"/>
        <v>70479.62999999999</v>
      </c>
      <c r="BY44" s="3">
        <f t="shared" si="51"/>
        <v>70479.62999999999</v>
      </c>
      <c r="BZ44" s="3">
        <f t="shared" si="51"/>
        <v>70479.62999999999</v>
      </c>
      <c r="CA44" s="3">
        <f t="shared" si="51"/>
        <v>70479.62999999999</v>
      </c>
      <c r="CB44" s="3">
        <f t="shared" si="51"/>
        <v>70479.62999999999</v>
      </c>
      <c r="CC44" s="3">
        <f t="shared" si="51"/>
        <v>70479.62999999999</v>
      </c>
      <c r="CD44" s="3">
        <f t="shared" si="51"/>
        <v>70479.62999999999</v>
      </c>
      <c r="CE44" s="3">
        <f t="shared" si="51"/>
        <v>70479.62999999999</v>
      </c>
      <c r="CF44" s="3">
        <f t="shared" si="51"/>
        <v>70479.62999999999</v>
      </c>
      <c r="CG44" s="3">
        <f t="shared" si="51"/>
        <v>70479.62999999999</v>
      </c>
      <c r="CH44" s="12">
        <f t="shared" si="51"/>
        <v>70479.62999999999</v>
      </c>
    </row>
    <row r="45" spans="1:86" ht="15" customHeight="1" x14ac:dyDescent="0.25">
      <c r="A45" s="603"/>
      <c r="B45" s="11" t="str">
        <f t="shared" si="31"/>
        <v xml:space="preserve"> </v>
      </c>
      <c r="C45" s="3"/>
      <c r="D45" s="3"/>
      <c r="E45" s="3"/>
      <c r="F45" s="3">
        <v>0</v>
      </c>
      <c r="G45" s="3">
        <f t="shared" ref="G45:BR45" si="52">F45</f>
        <v>0</v>
      </c>
      <c r="H45" s="3">
        <f t="shared" si="52"/>
        <v>0</v>
      </c>
      <c r="I45" s="3">
        <f t="shared" si="52"/>
        <v>0</v>
      </c>
      <c r="J45" s="3">
        <f t="shared" si="52"/>
        <v>0</v>
      </c>
      <c r="K45" s="3">
        <f t="shared" si="52"/>
        <v>0</v>
      </c>
      <c r="L45" s="3">
        <f t="shared" si="52"/>
        <v>0</v>
      </c>
      <c r="M45" s="3">
        <f t="shared" si="52"/>
        <v>0</v>
      </c>
      <c r="N45" s="3">
        <f t="shared" si="52"/>
        <v>0</v>
      </c>
      <c r="O45" s="3">
        <f t="shared" si="52"/>
        <v>0</v>
      </c>
      <c r="P45" s="3">
        <f t="shared" si="52"/>
        <v>0</v>
      </c>
      <c r="Q45" s="3">
        <f t="shared" si="52"/>
        <v>0</v>
      </c>
      <c r="R45" s="3">
        <f t="shared" si="52"/>
        <v>0</v>
      </c>
      <c r="S45" s="3">
        <f t="shared" si="52"/>
        <v>0</v>
      </c>
      <c r="T45" s="3">
        <f t="shared" si="52"/>
        <v>0</v>
      </c>
      <c r="U45" s="3">
        <f t="shared" si="52"/>
        <v>0</v>
      </c>
      <c r="V45" s="3">
        <f t="shared" si="52"/>
        <v>0</v>
      </c>
      <c r="W45" s="3">
        <f t="shared" si="52"/>
        <v>0</v>
      </c>
      <c r="X45" s="3">
        <f t="shared" si="52"/>
        <v>0</v>
      </c>
      <c r="Y45" s="3">
        <f t="shared" si="52"/>
        <v>0</v>
      </c>
      <c r="Z45" s="3">
        <f t="shared" si="52"/>
        <v>0</v>
      </c>
      <c r="AA45" s="3">
        <f t="shared" si="52"/>
        <v>0</v>
      </c>
      <c r="AB45" s="3">
        <f t="shared" si="52"/>
        <v>0</v>
      </c>
      <c r="AC45" s="3">
        <f t="shared" si="52"/>
        <v>0</v>
      </c>
      <c r="AD45" s="3">
        <f t="shared" si="52"/>
        <v>0</v>
      </c>
      <c r="AE45" s="3">
        <f t="shared" si="52"/>
        <v>0</v>
      </c>
      <c r="AF45" s="3">
        <f t="shared" si="52"/>
        <v>0</v>
      </c>
      <c r="AG45" s="3">
        <f t="shared" si="52"/>
        <v>0</v>
      </c>
      <c r="AH45" s="3">
        <f t="shared" si="52"/>
        <v>0</v>
      </c>
      <c r="AI45" s="3">
        <f t="shared" si="52"/>
        <v>0</v>
      </c>
      <c r="AJ45" s="3">
        <f t="shared" si="52"/>
        <v>0</v>
      </c>
      <c r="AK45" s="3">
        <f t="shared" si="52"/>
        <v>0</v>
      </c>
      <c r="AL45" s="3">
        <f t="shared" si="52"/>
        <v>0</v>
      </c>
      <c r="AM45" s="3">
        <f t="shared" si="52"/>
        <v>0</v>
      </c>
      <c r="AN45" s="3">
        <f t="shared" si="52"/>
        <v>0</v>
      </c>
      <c r="AO45" s="3">
        <f t="shared" si="52"/>
        <v>0</v>
      </c>
      <c r="AP45" s="3">
        <f t="shared" si="52"/>
        <v>0</v>
      </c>
      <c r="AQ45" s="3">
        <f t="shared" si="52"/>
        <v>0</v>
      </c>
      <c r="AR45" s="3">
        <f t="shared" si="52"/>
        <v>0</v>
      </c>
      <c r="AS45" s="3">
        <f t="shared" si="52"/>
        <v>0</v>
      </c>
      <c r="AT45" s="3">
        <f t="shared" si="52"/>
        <v>0</v>
      </c>
      <c r="AU45" s="3">
        <f t="shared" si="52"/>
        <v>0</v>
      </c>
      <c r="AV45" s="3">
        <f t="shared" si="52"/>
        <v>0</v>
      </c>
      <c r="AW45" s="3">
        <f t="shared" si="52"/>
        <v>0</v>
      </c>
      <c r="AX45" s="3">
        <f t="shared" si="52"/>
        <v>0</v>
      </c>
      <c r="AY45" s="3">
        <f t="shared" si="52"/>
        <v>0</v>
      </c>
      <c r="AZ45" s="3">
        <f t="shared" si="52"/>
        <v>0</v>
      </c>
      <c r="BA45" s="3">
        <f t="shared" si="52"/>
        <v>0</v>
      </c>
      <c r="BB45" s="3">
        <f t="shared" si="52"/>
        <v>0</v>
      </c>
      <c r="BC45" s="3">
        <f t="shared" si="52"/>
        <v>0</v>
      </c>
      <c r="BD45" s="3">
        <f t="shared" si="52"/>
        <v>0</v>
      </c>
      <c r="BE45" s="3">
        <f t="shared" si="52"/>
        <v>0</v>
      </c>
      <c r="BF45" s="3">
        <f t="shared" si="52"/>
        <v>0</v>
      </c>
      <c r="BG45" s="3">
        <f t="shared" si="52"/>
        <v>0</v>
      </c>
      <c r="BH45" s="3">
        <f t="shared" si="52"/>
        <v>0</v>
      </c>
      <c r="BI45" s="3">
        <f t="shared" si="52"/>
        <v>0</v>
      </c>
      <c r="BJ45" s="3">
        <f t="shared" si="52"/>
        <v>0</v>
      </c>
      <c r="BK45" s="3">
        <f t="shared" si="52"/>
        <v>0</v>
      </c>
      <c r="BL45" s="3">
        <f t="shared" si="52"/>
        <v>0</v>
      </c>
      <c r="BM45" s="3">
        <f t="shared" si="52"/>
        <v>0</v>
      </c>
      <c r="BN45" s="3">
        <f t="shared" si="52"/>
        <v>0</v>
      </c>
      <c r="BO45" s="3">
        <f t="shared" si="52"/>
        <v>0</v>
      </c>
      <c r="BP45" s="3">
        <f t="shared" si="52"/>
        <v>0</v>
      </c>
      <c r="BQ45" s="3">
        <f t="shared" si="52"/>
        <v>0</v>
      </c>
      <c r="BR45" s="3">
        <f t="shared" si="52"/>
        <v>0</v>
      </c>
      <c r="BS45" s="3">
        <f t="shared" ref="BS45:CH45" si="53">BR45</f>
        <v>0</v>
      </c>
      <c r="BT45" s="3">
        <f t="shared" si="53"/>
        <v>0</v>
      </c>
      <c r="BU45" s="3">
        <f t="shared" si="53"/>
        <v>0</v>
      </c>
      <c r="BV45" s="3">
        <f t="shared" si="53"/>
        <v>0</v>
      </c>
      <c r="BW45" s="3">
        <f t="shared" si="53"/>
        <v>0</v>
      </c>
      <c r="BX45" s="3">
        <f t="shared" si="53"/>
        <v>0</v>
      </c>
      <c r="BY45" s="3">
        <f t="shared" si="53"/>
        <v>0</v>
      </c>
      <c r="BZ45" s="3">
        <f t="shared" si="53"/>
        <v>0</v>
      </c>
      <c r="CA45" s="3">
        <f t="shared" si="53"/>
        <v>0</v>
      </c>
      <c r="CB45" s="3">
        <f t="shared" si="53"/>
        <v>0</v>
      </c>
      <c r="CC45" s="3">
        <f t="shared" si="53"/>
        <v>0</v>
      </c>
      <c r="CD45" s="3">
        <f t="shared" si="53"/>
        <v>0</v>
      </c>
      <c r="CE45" s="3">
        <f t="shared" si="53"/>
        <v>0</v>
      </c>
      <c r="CF45" s="3">
        <f t="shared" si="53"/>
        <v>0</v>
      </c>
      <c r="CG45" s="3">
        <f t="shared" si="53"/>
        <v>0</v>
      </c>
      <c r="CH45" s="12">
        <f t="shared" si="53"/>
        <v>0</v>
      </c>
    </row>
    <row r="46" spans="1:86" ht="15" customHeight="1" thickBot="1" x14ac:dyDescent="0.3">
      <c r="A46" s="604"/>
      <c r="B46" s="209" t="str">
        <f t="shared" si="31"/>
        <v>Monthly kWh</v>
      </c>
      <c r="C46" s="264">
        <f>SUM(C35:C45)</f>
        <v>0</v>
      </c>
      <c r="D46" s="264">
        <f t="shared" ref="D46:BO46" si="54">SUM(D35:D45)</f>
        <v>0</v>
      </c>
      <c r="E46" s="264">
        <f t="shared" si="54"/>
        <v>0</v>
      </c>
      <c r="F46" s="264">
        <f t="shared" si="54"/>
        <v>0</v>
      </c>
      <c r="G46" s="264">
        <f t="shared" si="54"/>
        <v>0</v>
      </c>
      <c r="H46" s="264">
        <f t="shared" si="54"/>
        <v>0</v>
      </c>
      <c r="I46" s="264">
        <f t="shared" si="54"/>
        <v>0</v>
      </c>
      <c r="J46" s="264">
        <f t="shared" si="54"/>
        <v>0</v>
      </c>
      <c r="K46" s="264">
        <f t="shared" si="54"/>
        <v>0</v>
      </c>
      <c r="L46" s="264">
        <f t="shared" si="54"/>
        <v>0</v>
      </c>
      <c r="M46" s="264">
        <f t="shared" si="54"/>
        <v>0</v>
      </c>
      <c r="N46" s="264">
        <f t="shared" si="54"/>
        <v>0</v>
      </c>
      <c r="O46" s="264">
        <f t="shared" si="54"/>
        <v>0</v>
      </c>
      <c r="P46" s="264">
        <f t="shared" si="54"/>
        <v>0</v>
      </c>
      <c r="Q46" s="264">
        <f t="shared" si="54"/>
        <v>0</v>
      </c>
      <c r="R46" s="264">
        <f t="shared" si="54"/>
        <v>0</v>
      </c>
      <c r="S46" s="264">
        <f t="shared" si="54"/>
        <v>0</v>
      </c>
      <c r="T46" s="264">
        <f t="shared" si="54"/>
        <v>7342727.6500000013</v>
      </c>
      <c r="U46" s="264">
        <f t="shared" si="54"/>
        <v>7342727.6500000013</v>
      </c>
      <c r="V46" s="264">
        <f t="shared" si="54"/>
        <v>7342727.6500000013</v>
      </c>
      <c r="W46" s="264">
        <f t="shared" si="54"/>
        <v>7342727.6500000013</v>
      </c>
      <c r="X46" s="264">
        <f t="shared" si="54"/>
        <v>7342727.6500000013</v>
      </c>
      <c r="Y46" s="264">
        <f t="shared" si="54"/>
        <v>7342727.6500000013</v>
      </c>
      <c r="Z46" s="264">
        <f t="shared" si="54"/>
        <v>7342727.6500000013</v>
      </c>
      <c r="AA46" s="264">
        <f t="shared" si="54"/>
        <v>7342727.6500000013</v>
      </c>
      <c r="AB46" s="264">
        <f t="shared" si="54"/>
        <v>7342727.6500000013</v>
      </c>
      <c r="AC46" s="264">
        <f t="shared" si="54"/>
        <v>7342727.6500000013</v>
      </c>
      <c r="AD46" s="264">
        <f t="shared" si="54"/>
        <v>7342727.6500000013</v>
      </c>
      <c r="AE46" s="264">
        <f t="shared" si="54"/>
        <v>7342727.6500000013</v>
      </c>
      <c r="AF46" s="264">
        <f t="shared" si="54"/>
        <v>7342727.6500000013</v>
      </c>
      <c r="AG46" s="264">
        <f t="shared" si="54"/>
        <v>7342727.6500000013</v>
      </c>
      <c r="AH46" s="264">
        <f t="shared" si="54"/>
        <v>7342727.6500000013</v>
      </c>
      <c r="AI46" s="264">
        <f t="shared" si="54"/>
        <v>7342727.6500000013</v>
      </c>
      <c r="AJ46" s="264">
        <f t="shared" si="54"/>
        <v>7342727.6500000013</v>
      </c>
      <c r="AK46" s="264">
        <f t="shared" si="54"/>
        <v>7342727.6500000013</v>
      </c>
      <c r="AL46" s="264">
        <f t="shared" si="54"/>
        <v>7342727.6500000013</v>
      </c>
      <c r="AM46" s="264">
        <f t="shared" si="54"/>
        <v>7342727.6500000013</v>
      </c>
      <c r="AN46" s="264">
        <f t="shared" si="54"/>
        <v>7342727.6500000013</v>
      </c>
      <c r="AO46" s="264">
        <f t="shared" si="54"/>
        <v>7342727.6500000013</v>
      </c>
      <c r="AP46" s="264">
        <f t="shared" si="54"/>
        <v>7342727.6500000013</v>
      </c>
      <c r="AQ46" s="264">
        <f t="shared" si="54"/>
        <v>7342727.6500000013</v>
      </c>
      <c r="AR46" s="264">
        <f t="shared" si="54"/>
        <v>7342727.6500000013</v>
      </c>
      <c r="AS46" s="264">
        <f t="shared" si="54"/>
        <v>7342727.6500000013</v>
      </c>
      <c r="AT46" s="264">
        <f t="shared" si="54"/>
        <v>7342727.6500000013</v>
      </c>
      <c r="AU46" s="264">
        <f t="shared" si="54"/>
        <v>7342727.6500000013</v>
      </c>
      <c r="AV46" s="264">
        <f t="shared" si="54"/>
        <v>7342727.6500000013</v>
      </c>
      <c r="AW46" s="264">
        <f t="shared" si="54"/>
        <v>7342727.6500000013</v>
      </c>
      <c r="AX46" s="264">
        <f t="shared" si="54"/>
        <v>7342727.6500000013</v>
      </c>
      <c r="AY46" s="264">
        <f t="shared" si="54"/>
        <v>7342727.6500000013</v>
      </c>
      <c r="AZ46" s="264">
        <f t="shared" si="54"/>
        <v>7342727.6500000013</v>
      </c>
      <c r="BA46" s="264">
        <f t="shared" si="54"/>
        <v>7342727.6500000013</v>
      </c>
      <c r="BB46" s="264">
        <f t="shared" si="54"/>
        <v>7342727.6500000013</v>
      </c>
      <c r="BC46" s="264">
        <f t="shared" si="54"/>
        <v>7342727.6500000013</v>
      </c>
      <c r="BD46" s="264">
        <f t="shared" si="54"/>
        <v>7342727.6500000013</v>
      </c>
      <c r="BE46" s="264">
        <f t="shared" si="54"/>
        <v>7342727.6500000013</v>
      </c>
      <c r="BF46" s="264">
        <f t="shared" si="54"/>
        <v>7342727.6500000013</v>
      </c>
      <c r="BG46" s="264">
        <f t="shared" si="54"/>
        <v>7342727.6500000013</v>
      </c>
      <c r="BH46" s="264">
        <f t="shared" si="54"/>
        <v>7342727.6500000013</v>
      </c>
      <c r="BI46" s="264">
        <f t="shared" si="54"/>
        <v>7342727.6500000013</v>
      </c>
      <c r="BJ46" s="264">
        <f t="shared" si="54"/>
        <v>7342727.6500000013</v>
      </c>
      <c r="BK46" s="264">
        <f t="shared" si="54"/>
        <v>7342727.6500000013</v>
      </c>
      <c r="BL46" s="264">
        <f t="shared" si="54"/>
        <v>7342727.6500000013</v>
      </c>
      <c r="BM46" s="264">
        <f t="shared" si="54"/>
        <v>7342727.6500000013</v>
      </c>
      <c r="BN46" s="264">
        <f t="shared" si="54"/>
        <v>7342727.6500000013</v>
      </c>
      <c r="BO46" s="264">
        <f t="shared" si="54"/>
        <v>7342727.6500000013</v>
      </c>
      <c r="BP46" s="264">
        <f t="shared" ref="BP46:CH46" si="55">SUM(BP35:BP45)</f>
        <v>7342727.6500000013</v>
      </c>
      <c r="BQ46" s="264">
        <f t="shared" si="55"/>
        <v>7342727.6500000013</v>
      </c>
      <c r="BR46" s="264">
        <f t="shared" si="55"/>
        <v>7342727.6500000013</v>
      </c>
      <c r="BS46" s="264">
        <f t="shared" si="55"/>
        <v>7342727.6500000013</v>
      </c>
      <c r="BT46" s="264">
        <f t="shared" si="55"/>
        <v>7342727.6500000013</v>
      </c>
      <c r="BU46" s="264">
        <f t="shared" si="55"/>
        <v>7342727.6500000013</v>
      </c>
      <c r="BV46" s="264">
        <f t="shared" si="55"/>
        <v>7342727.6500000013</v>
      </c>
      <c r="BW46" s="264">
        <f t="shared" si="55"/>
        <v>7342727.6500000013</v>
      </c>
      <c r="BX46" s="264">
        <f t="shared" si="55"/>
        <v>7342727.6500000013</v>
      </c>
      <c r="BY46" s="264">
        <f t="shared" si="55"/>
        <v>7342727.6500000013</v>
      </c>
      <c r="BZ46" s="264">
        <f t="shared" si="55"/>
        <v>7342727.6500000013</v>
      </c>
      <c r="CA46" s="264">
        <f t="shared" si="55"/>
        <v>7342727.6500000013</v>
      </c>
      <c r="CB46" s="264">
        <f t="shared" si="55"/>
        <v>7342727.6500000013</v>
      </c>
      <c r="CC46" s="264">
        <f t="shared" si="55"/>
        <v>7342727.6500000013</v>
      </c>
      <c r="CD46" s="264">
        <f t="shared" si="55"/>
        <v>7342727.6500000013</v>
      </c>
      <c r="CE46" s="264">
        <f t="shared" si="55"/>
        <v>7342727.6500000013</v>
      </c>
      <c r="CF46" s="264">
        <f t="shared" si="55"/>
        <v>7342727.6500000013</v>
      </c>
      <c r="CG46" s="264">
        <f t="shared" si="55"/>
        <v>7342727.6500000013</v>
      </c>
      <c r="CH46" s="267">
        <f t="shared" si="55"/>
        <v>7342727.6500000013</v>
      </c>
    </row>
    <row r="47" spans="1:86" x14ac:dyDescent="0.25">
      <c r="A47" s="8"/>
      <c r="B47" s="285"/>
      <c r="C47" s="9"/>
      <c r="D47" s="285"/>
      <c r="E47" s="9"/>
      <c r="F47" s="285"/>
      <c r="G47" s="285"/>
      <c r="H47" s="9"/>
      <c r="I47" s="285"/>
      <c r="J47" s="285"/>
      <c r="K47" s="9"/>
      <c r="L47" s="285"/>
      <c r="M47" s="285"/>
      <c r="N47" s="9"/>
      <c r="O47" s="285"/>
      <c r="P47" s="285"/>
      <c r="Q47" s="9"/>
      <c r="R47" s="285"/>
      <c r="S47" s="285"/>
      <c r="T47" s="9"/>
      <c r="U47" s="285"/>
      <c r="V47" s="285"/>
      <c r="W47" s="9"/>
      <c r="X47" s="285"/>
      <c r="Y47" s="285"/>
      <c r="Z47" s="9"/>
      <c r="AA47" s="285"/>
      <c r="AB47" s="285"/>
      <c r="AC47" s="9"/>
      <c r="AD47" s="285"/>
      <c r="AE47" s="285"/>
      <c r="AF47" s="9"/>
      <c r="AG47" s="285"/>
      <c r="AH47" s="285"/>
      <c r="AI47" s="9"/>
      <c r="AJ47" s="285"/>
      <c r="AK47" s="285"/>
      <c r="AL47" s="9"/>
      <c r="AM47" s="285"/>
      <c r="AN47" s="285"/>
      <c r="AO47" s="9"/>
      <c r="AP47" s="285"/>
      <c r="AQ47" s="285"/>
      <c r="AR47" s="9"/>
      <c r="AS47" s="285"/>
      <c r="AT47" s="285"/>
      <c r="AU47" s="9"/>
      <c r="AV47" s="285"/>
      <c r="AW47" s="285"/>
      <c r="AX47" s="9"/>
      <c r="AY47" s="285"/>
      <c r="AZ47" s="285"/>
      <c r="BA47" s="9"/>
      <c r="BB47" s="285"/>
      <c r="BC47" s="285"/>
      <c r="BD47" s="9"/>
      <c r="BE47" s="285"/>
      <c r="BF47" s="285"/>
      <c r="BG47" s="9"/>
      <c r="BH47" s="285"/>
      <c r="BI47" s="285"/>
      <c r="BJ47" s="9"/>
      <c r="BK47" s="285"/>
      <c r="BL47" s="285"/>
      <c r="BM47" s="9"/>
      <c r="BN47" s="285"/>
      <c r="BO47" s="285"/>
      <c r="BP47" s="9"/>
      <c r="BQ47" s="285"/>
      <c r="BR47" s="285"/>
      <c r="BS47" s="9"/>
      <c r="BT47" s="285"/>
      <c r="BU47" s="285"/>
      <c r="BV47" s="9"/>
      <c r="BW47" s="285"/>
      <c r="BX47" s="285"/>
      <c r="BY47" s="9"/>
      <c r="BZ47" s="285"/>
      <c r="CA47" s="285"/>
      <c r="CB47" s="9"/>
      <c r="CC47" s="285"/>
      <c r="CD47" s="285"/>
      <c r="CE47" s="9"/>
      <c r="CF47" s="285"/>
      <c r="CG47" s="285"/>
      <c r="CH47" s="9"/>
    </row>
    <row r="48" spans="1:86" ht="15.75" thickBot="1" x14ac:dyDescent="0.3">
      <c r="A48" s="229" t="s">
        <v>182</v>
      </c>
      <c r="B48" s="229"/>
      <c r="C48" s="229"/>
      <c r="D48" s="229"/>
      <c r="E48" s="229"/>
      <c r="F48" s="229"/>
      <c r="G48" s="229"/>
      <c r="H48" s="229"/>
      <c r="I48" s="229"/>
      <c r="J48" s="229"/>
    </row>
    <row r="49" spans="1:87" ht="16.5" thickBot="1" x14ac:dyDescent="0.3">
      <c r="A49" s="605" t="s">
        <v>17</v>
      </c>
      <c r="B49" s="18" t="s">
        <v>10</v>
      </c>
      <c r="C49" s="162">
        <f>C$4</f>
        <v>45292</v>
      </c>
      <c r="D49" s="162">
        <f t="shared" ref="D49:BO49" si="56">D$4</f>
        <v>45323</v>
      </c>
      <c r="E49" s="162">
        <f t="shared" si="56"/>
        <v>45352</v>
      </c>
      <c r="F49" s="162">
        <f t="shared" si="56"/>
        <v>45383</v>
      </c>
      <c r="G49" s="162">
        <f t="shared" si="56"/>
        <v>45413</v>
      </c>
      <c r="H49" s="162">
        <f t="shared" si="56"/>
        <v>45444</v>
      </c>
      <c r="I49" s="162">
        <f t="shared" si="56"/>
        <v>45474</v>
      </c>
      <c r="J49" s="162">
        <f t="shared" si="56"/>
        <v>45505</v>
      </c>
      <c r="K49" s="162">
        <f t="shared" si="56"/>
        <v>45536</v>
      </c>
      <c r="L49" s="162">
        <f t="shared" si="56"/>
        <v>45566</v>
      </c>
      <c r="M49" s="162">
        <f t="shared" si="56"/>
        <v>45597</v>
      </c>
      <c r="N49" s="162">
        <f t="shared" si="56"/>
        <v>45627</v>
      </c>
      <c r="O49" s="162">
        <f t="shared" si="56"/>
        <v>45658</v>
      </c>
      <c r="P49" s="162">
        <f t="shared" si="56"/>
        <v>45689</v>
      </c>
      <c r="Q49" s="162">
        <f t="shared" si="56"/>
        <v>45717</v>
      </c>
      <c r="R49" s="162">
        <f t="shared" si="56"/>
        <v>45748</v>
      </c>
      <c r="S49" s="162">
        <f t="shared" si="56"/>
        <v>45778</v>
      </c>
      <c r="T49" s="162">
        <f t="shared" si="56"/>
        <v>45809</v>
      </c>
      <c r="U49" s="162">
        <f t="shared" si="56"/>
        <v>45839</v>
      </c>
      <c r="V49" s="162">
        <f t="shared" si="56"/>
        <v>45870</v>
      </c>
      <c r="W49" s="162">
        <f t="shared" si="56"/>
        <v>45901</v>
      </c>
      <c r="X49" s="162">
        <f t="shared" si="56"/>
        <v>45931</v>
      </c>
      <c r="Y49" s="162">
        <f t="shared" si="56"/>
        <v>45962</v>
      </c>
      <c r="Z49" s="162">
        <f t="shared" si="56"/>
        <v>45992</v>
      </c>
      <c r="AA49" s="162">
        <f t="shared" si="56"/>
        <v>46023</v>
      </c>
      <c r="AB49" s="162">
        <f t="shared" si="56"/>
        <v>46054</v>
      </c>
      <c r="AC49" s="162">
        <f t="shared" si="56"/>
        <v>46082</v>
      </c>
      <c r="AD49" s="162">
        <f t="shared" si="56"/>
        <v>46113</v>
      </c>
      <c r="AE49" s="162">
        <f t="shared" si="56"/>
        <v>46143</v>
      </c>
      <c r="AF49" s="162">
        <f t="shared" si="56"/>
        <v>46174</v>
      </c>
      <c r="AG49" s="162">
        <f t="shared" si="56"/>
        <v>46204</v>
      </c>
      <c r="AH49" s="162">
        <f t="shared" si="56"/>
        <v>46235</v>
      </c>
      <c r="AI49" s="162">
        <f t="shared" si="56"/>
        <v>46266</v>
      </c>
      <c r="AJ49" s="162">
        <f t="shared" si="56"/>
        <v>46296</v>
      </c>
      <c r="AK49" s="162">
        <f t="shared" si="56"/>
        <v>46327</v>
      </c>
      <c r="AL49" s="162">
        <f t="shared" si="56"/>
        <v>46357</v>
      </c>
      <c r="AM49" s="162">
        <f t="shared" si="56"/>
        <v>46388</v>
      </c>
      <c r="AN49" s="162">
        <f t="shared" si="56"/>
        <v>46419</v>
      </c>
      <c r="AO49" s="162">
        <f t="shared" si="56"/>
        <v>46447</v>
      </c>
      <c r="AP49" s="162">
        <f t="shared" si="56"/>
        <v>46478</v>
      </c>
      <c r="AQ49" s="162">
        <f t="shared" si="56"/>
        <v>46508</v>
      </c>
      <c r="AR49" s="162">
        <f t="shared" si="56"/>
        <v>46539</v>
      </c>
      <c r="AS49" s="162">
        <f t="shared" si="56"/>
        <v>46569</v>
      </c>
      <c r="AT49" s="162">
        <f t="shared" si="56"/>
        <v>46600</v>
      </c>
      <c r="AU49" s="162">
        <f t="shared" si="56"/>
        <v>46631</v>
      </c>
      <c r="AV49" s="162">
        <f t="shared" si="56"/>
        <v>46661</v>
      </c>
      <c r="AW49" s="162">
        <f t="shared" si="56"/>
        <v>46692</v>
      </c>
      <c r="AX49" s="162">
        <f t="shared" si="56"/>
        <v>46722</v>
      </c>
      <c r="AY49" s="162">
        <f t="shared" si="56"/>
        <v>46753</v>
      </c>
      <c r="AZ49" s="162">
        <f t="shared" si="56"/>
        <v>46784</v>
      </c>
      <c r="BA49" s="162">
        <f t="shared" si="56"/>
        <v>46813</v>
      </c>
      <c r="BB49" s="162">
        <f t="shared" si="56"/>
        <v>46844</v>
      </c>
      <c r="BC49" s="162">
        <f t="shared" si="56"/>
        <v>46874</v>
      </c>
      <c r="BD49" s="162">
        <f t="shared" si="56"/>
        <v>46905</v>
      </c>
      <c r="BE49" s="162">
        <f t="shared" si="56"/>
        <v>46935</v>
      </c>
      <c r="BF49" s="162">
        <f t="shared" si="56"/>
        <v>46966</v>
      </c>
      <c r="BG49" s="162">
        <f t="shared" si="56"/>
        <v>46997</v>
      </c>
      <c r="BH49" s="162">
        <f t="shared" si="56"/>
        <v>47027</v>
      </c>
      <c r="BI49" s="162">
        <f t="shared" si="56"/>
        <v>47058</v>
      </c>
      <c r="BJ49" s="162">
        <f t="shared" si="56"/>
        <v>47088</v>
      </c>
      <c r="BK49" s="162">
        <f t="shared" si="56"/>
        <v>47119</v>
      </c>
      <c r="BL49" s="162">
        <f t="shared" si="56"/>
        <v>47150</v>
      </c>
      <c r="BM49" s="162">
        <f t="shared" si="56"/>
        <v>47178</v>
      </c>
      <c r="BN49" s="162">
        <f t="shared" si="56"/>
        <v>47209</v>
      </c>
      <c r="BO49" s="162">
        <f t="shared" si="56"/>
        <v>47239</v>
      </c>
      <c r="BP49" s="162">
        <f t="shared" ref="BP49:CH49" si="57">BP$4</f>
        <v>47270</v>
      </c>
      <c r="BQ49" s="162">
        <f t="shared" si="57"/>
        <v>47300</v>
      </c>
      <c r="BR49" s="162">
        <f t="shared" si="57"/>
        <v>47331</v>
      </c>
      <c r="BS49" s="162">
        <f t="shared" si="57"/>
        <v>47362</v>
      </c>
      <c r="BT49" s="162">
        <f t="shared" si="57"/>
        <v>47392</v>
      </c>
      <c r="BU49" s="162">
        <f t="shared" si="57"/>
        <v>47423</v>
      </c>
      <c r="BV49" s="162">
        <f t="shared" si="57"/>
        <v>47453</v>
      </c>
      <c r="BW49" s="162">
        <f t="shared" si="57"/>
        <v>47484</v>
      </c>
      <c r="BX49" s="162">
        <f t="shared" si="57"/>
        <v>47515</v>
      </c>
      <c r="BY49" s="162">
        <f t="shared" si="57"/>
        <v>47543</v>
      </c>
      <c r="BZ49" s="162">
        <f t="shared" si="57"/>
        <v>47574</v>
      </c>
      <c r="CA49" s="162">
        <f t="shared" si="57"/>
        <v>47604</v>
      </c>
      <c r="CB49" s="162">
        <f t="shared" si="57"/>
        <v>47635</v>
      </c>
      <c r="CC49" s="162">
        <f t="shared" si="57"/>
        <v>47665</v>
      </c>
      <c r="CD49" s="162">
        <f t="shared" si="57"/>
        <v>47696</v>
      </c>
      <c r="CE49" s="162">
        <f t="shared" si="57"/>
        <v>47727</v>
      </c>
      <c r="CF49" s="162">
        <f t="shared" si="57"/>
        <v>47757</v>
      </c>
      <c r="CG49" s="162">
        <f t="shared" si="57"/>
        <v>47788</v>
      </c>
      <c r="CH49" s="163">
        <f t="shared" si="57"/>
        <v>47818</v>
      </c>
    </row>
    <row r="50" spans="1:87" ht="15" customHeight="1" x14ac:dyDescent="0.25">
      <c r="A50" s="606"/>
      <c r="B50" s="14" t="str">
        <f t="shared" ref="B50:B60" si="58">B35</f>
        <v>Building Shell</v>
      </c>
      <c r="C50" s="25">
        <f>((C5*0.5)-C35)*C66*C$78*C$2</f>
        <v>0</v>
      </c>
      <c r="D50" s="25">
        <f>((D5*0.5)+C20-D35)*D66*D$78*D$2</f>
        <v>0</v>
      </c>
      <c r="E50" s="25">
        <f t="shared" ref="E50:BP50" si="59">((E5*0.5)+D20-E35)*E66*E$78*E$2</f>
        <v>0</v>
      </c>
      <c r="F50" s="25">
        <f t="shared" si="59"/>
        <v>0</v>
      </c>
      <c r="G50" s="25">
        <f t="shared" si="59"/>
        <v>0</v>
      </c>
      <c r="H50" s="25">
        <f t="shared" si="59"/>
        <v>0</v>
      </c>
      <c r="I50" s="25">
        <f t="shared" si="59"/>
        <v>105.08470628603641</v>
      </c>
      <c r="J50" s="25">
        <f t="shared" si="59"/>
        <v>199.82404480338221</v>
      </c>
      <c r="K50" s="25">
        <f t="shared" si="59"/>
        <v>100.14446752518215</v>
      </c>
      <c r="L50" s="25">
        <f t="shared" si="59"/>
        <v>25.446976954147168</v>
      </c>
      <c r="M50" s="25">
        <f t="shared" si="59"/>
        <v>43.606214180072456</v>
      </c>
      <c r="N50" s="25">
        <f t="shared" si="59"/>
        <v>220.73585377248841</v>
      </c>
      <c r="O50" s="25">
        <f t="shared" si="59"/>
        <v>365.73539030161351</v>
      </c>
      <c r="P50" s="25">
        <f t="shared" si="59"/>
        <v>304.87823689249217</v>
      </c>
      <c r="Q50" s="25">
        <f t="shared" si="59"/>
        <v>236.09047876020648</v>
      </c>
      <c r="R50" s="25">
        <f t="shared" si="59"/>
        <v>134.81644810477223</v>
      </c>
      <c r="S50" s="25">
        <f t="shared" si="59"/>
        <v>151.79475054674992</v>
      </c>
      <c r="T50" s="25">
        <f t="shared" si="59"/>
        <v>410.55443098403657</v>
      </c>
      <c r="U50" s="25">
        <f t="shared" si="59"/>
        <v>553.26668256036601</v>
      </c>
      <c r="V50" s="25">
        <f t="shared" si="59"/>
        <v>525.87772202399424</v>
      </c>
      <c r="W50" s="25">
        <f t="shared" si="59"/>
        <v>263.53404579820648</v>
      </c>
      <c r="X50" s="25">
        <f t="shared" si="59"/>
        <v>69.111345298059206</v>
      </c>
      <c r="Y50" s="25">
        <f t="shared" si="59"/>
        <v>116.80829365062029</v>
      </c>
      <c r="Z50" s="25">
        <f t="shared" si="59"/>
        <v>194.46396262873631</v>
      </c>
      <c r="AA50" s="25">
        <f t="shared" si="59"/>
        <v>193.38197566372878</v>
      </c>
      <c r="AB50" s="25">
        <f t="shared" si="59"/>
        <v>162.72802910388208</v>
      </c>
      <c r="AC50" s="25">
        <f t="shared" si="59"/>
        <v>130.26686782231261</v>
      </c>
      <c r="AD50" s="25">
        <f t="shared" si="59"/>
        <v>69.454020236251338</v>
      </c>
      <c r="AE50" s="25">
        <f t="shared" si="59"/>
        <v>80.249985670055793</v>
      </c>
      <c r="AF50" s="25">
        <f t="shared" si="59"/>
        <v>410.55443098403657</v>
      </c>
      <c r="AG50" s="25">
        <f t="shared" si="59"/>
        <v>553.26668256036601</v>
      </c>
      <c r="AH50" s="25">
        <f t="shared" si="59"/>
        <v>525.87772202399424</v>
      </c>
      <c r="AI50" s="25">
        <f t="shared" si="59"/>
        <v>263.53404579820648</v>
      </c>
      <c r="AJ50" s="25">
        <f t="shared" si="59"/>
        <v>69.111345298059206</v>
      </c>
      <c r="AK50" s="25">
        <f t="shared" si="59"/>
        <v>116.80829365062029</v>
      </c>
      <c r="AL50" s="25">
        <f t="shared" si="59"/>
        <v>194.46396262873631</v>
      </c>
      <c r="AM50" s="25">
        <f t="shared" si="59"/>
        <v>193.38197566372878</v>
      </c>
      <c r="AN50" s="25">
        <f t="shared" si="59"/>
        <v>162.72802910388208</v>
      </c>
      <c r="AO50" s="25">
        <f t="shared" si="59"/>
        <v>130.26686782231261</v>
      </c>
      <c r="AP50" s="25">
        <f t="shared" si="59"/>
        <v>69.454020236251338</v>
      </c>
      <c r="AQ50" s="25">
        <f t="shared" si="59"/>
        <v>80.249985670055793</v>
      </c>
      <c r="AR50" s="25">
        <f t="shared" si="59"/>
        <v>410.55443098403657</v>
      </c>
      <c r="AS50" s="25">
        <f t="shared" si="59"/>
        <v>553.26668256036601</v>
      </c>
      <c r="AT50" s="25">
        <f t="shared" si="59"/>
        <v>525.87772202399424</v>
      </c>
      <c r="AU50" s="25">
        <f t="shared" si="59"/>
        <v>263.53404579820648</v>
      </c>
      <c r="AV50" s="25">
        <f t="shared" si="59"/>
        <v>69.111345298059206</v>
      </c>
      <c r="AW50" s="25">
        <f t="shared" si="59"/>
        <v>116.80829365062029</v>
      </c>
      <c r="AX50" s="25">
        <f t="shared" si="59"/>
        <v>194.46396262873631</v>
      </c>
      <c r="AY50" s="25">
        <f t="shared" si="59"/>
        <v>193.38197566372878</v>
      </c>
      <c r="AZ50" s="25">
        <f t="shared" si="59"/>
        <v>162.72802910388208</v>
      </c>
      <c r="BA50" s="25">
        <f t="shared" si="59"/>
        <v>130.26686782231261</v>
      </c>
      <c r="BB50" s="25">
        <f t="shared" si="59"/>
        <v>69.454020236251338</v>
      </c>
      <c r="BC50" s="25">
        <f t="shared" si="59"/>
        <v>80.249985670055793</v>
      </c>
      <c r="BD50" s="25">
        <f t="shared" si="59"/>
        <v>410.55443098403657</v>
      </c>
      <c r="BE50" s="25">
        <f t="shared" si="59"/>
        <v>553.26668256036601</v>
      </c>
      <c r="BF50" s="25">
        <f t="shared" si="59"/>
        <v>525.87772202399424</v>
      </c>
      <c r="BG50" s="25">
        <f t="shared" si="59"/>
        <v>263.53404579820648</v>
      </c>
      <c r="BH50" s="25">
        <f t="shared" si="59"/>
        <v>69.111345298059206</v>
      </c>
      <c r="BI50" s="25">
        <f t="shared" si="59"/>
        <v>116.80829365062029</v>
      </c>
      <c r="BJ50" s="25">
        <f t="shared" si="59"/>
        <v>194.46396262873631</v>
      </c>
      <c r="BK50" s="25">
        <f t="shared" si="59"/>
        <v>193.38197566372878</v>
      </c>
      <c r="BL50" s="25">
        <f t="shared" si="59"/>
        <v>162.72802910388208</v>
      </c>
      <c r="BM50" s="25">
        <f t="shared" si="59"/>
        <v>130.26686782231261</v>
      </c>
      <c r="BN50" s="25">
        <f t="shared" si="59"/>
        <v>69.454020236251338</v>
      </c>
      <c r="BO50" s="25">
        <f t="shared" si="59"/>
        <v>80.249985670055793</v>
      </c>
      <c r="BP50" s="25">
        <f t="shared" si="59"/>
        <v>410.55443098403657</v>
      </c>
      <c r="BQ50" s="25">
        <f t="shared" ref="BQ50:CH50" si="60">((BQ5*0.5)+BP20-BQ35)*BQ66*BQ$78*BQ$2</f>
        <v>553.26668256036601</v>
      </c>
      <c r="BR50" s="25">
        <f t="shared" si="60"/>
        <v>525.87772202399424</v>
      </c>
      <c r="BS50" s="25">
        <f t="shared" si="60"/>
        <v>263.53404579820648</v>
      </c>
      <c r="BT50" s="25">
        <f t="shared" si="60"/>
        <v>69.111345298059206</v>
      </c>
      <c r="BU50" s="25">
        <f t="shared" si="60"/>
        <v>116.80829365062029</v>
      </c>
      <c r="BV50" s="25">
        <f t="shared" si="60"/>
        <v>194.46396262873631</v>
      </c>
      <c r="BW50" s="25">
        <f t="shared" si="60"/>
        <v>193.38197566372878</v>
      </c>
      <c r="BX50" s="25">
        <f t="shared" si="60"/>
        <v>162.72802910388208</v>
      </c>
      <c r="BY50" s="25">
        <f t="shared" si="60"/>
        <v>130.26686782231261</v>
      </c>
      <c r="BZ50" s="25">
        <f t="shared" si="60"/>
        <v>69.454020236251338</v>
      </c>
      <c r="CA50" s="25">
        <f t="shared" si="60"/>
        <v>80.249985670055793</v>
      </c>
      <c r="CB50" s="25">
        <f t="shared" si="60"/>
        <v>410.55443098403657</v>
      </c>
      <c r="CC50" s="25">
        <f t="shared" si="60"/>
        <v>553.26668256036601</v>
      </c>
      <c r="CD50" s="25">
        <f t="shared" si="60"/>
        <v>525.87772202399424</v>
      </c>
      <c r="CE50" s="25">
        <f t="shared" si="60"/>
        <v>263.53404579820648</v>
      </c>
      <c r="CF50" s="25">
        <f t="shared" si="60"/>
        <v>69.111345298059206</v>
      </c>
      <c r="CG50" s="25">
        <f t="shared" si="60"/>
        <v>116.80829365062029</v>
      </c>
      <c r="CH50" s="28">
        <f t="shared" si="60"/>
        <v>194.46396262873631</v>
      </c>
    </row>
    <row r="51" spans="1:87" ht="15.75" x14ac:dyDescent="0.25">
      <c r="A51" s="606"/>
      <c r="B51" s="14" t="str">
        <f t="shared" si="58"/>
        <v>Cooling</v>
      </c>
      <c r="C51" s="25">
        <f t="shared" ref="C51:C59" si="61">((C6*0.5)-C36)*C67*C$78*C$2</f>
        <v>0</v>
      </c>
      <c r="D51" s="25">
        <f t="shared" ref="D51:BO51" si="62">((D6*0.5)+C21-D36)*D67*D$78*D$2</f>
        <v>0</v>
      </c>
      <c r="E51" s="25">
        <f t="shared" si="62"/>
        <v>7.6660548795608046</v>
      </c>
      <c r="F51" s="25">
        <f t="shared" si="62"/>
        <v>181.50722941209074</v>
      </c>
      <c r="G51" s="25">
        <f t="shared" si="62"/>
        <v>1833.5322030856446</v>
      </c>
      <c r="H51" s="25">
        <f t="shared" si="62"/>
        <v>20314.574643477044</v>
      </c>
      <c r="I51" s="25">
        <f t="shared" si="62"/>
        <v>37185.981312302072</v>
      </c>
      <c r="J51" s="25">
        <f t="shared" si="62"/>
        <v>39483.408775863376</v>
      </c>
      <c r="K51" s="25">
        <f t="shared" si="62"/>
        <v>20496.982633856398</v>
      </c>
      <c r="L51" s="25">
        <f t="shared" si="62"/>
        <v>1589.2309554056571</v>
      </c>
      <c r="M51" s="25">
        <f t="shared" si="62"/>
        <v>153.41115219669337</v>
      </c>
      <c r="N51" s="25">
        <f t="shared" si="62"/>
        <v>142.43577602344629</v>
      </c>
      <c r="O51" s="25">
        <f t="shared" si="62"/>
        <v>143.37221079668316</v>
      </c>
      <c r="P51" s="25">
        <f t="shared" si="62"/>
        <v>131.00170252844345</v>
      </c>
      <c r="Q51" s="25">
        <f t="shared" si="62"/>
        <v>383.58752907738898</v>
      </c>
      <c r="R51" s="25">
        <f t="shared" si="62"/>
        <v>1987.1554551403249</v>
      </c>
      <c r="S51" s="25">
        <f t="shared" si="62"/>
        <v>8828.8724243907018</v>
      </c>
      <c r="T51" s="25">
        <f t="shared" si="62"/>
        <v>34000.446028196835</v>
      </c>
      <c r="U51" s="25">
        <f t="shared" si="62"/>
        <v>45932.737058586084</v>
      </c>
      <c r="V51" s="25">
        <f t="shared" si="62"/>
        <v>43658.449844528674</v>
      </c>
      <c r="W51" s="25">
        <f t="shared" si="62"/>
        <v>20412.407091465993</v>
      </c>
      <c r="X51" s="25">
        <f t="shared" si="62"/>
        <v>1408.7985761762895</v>
      </c>
      <c r="Y51" s="25">
        <f t="shared" si="62"/>
        <v>115.60113035936179</v>
      </c>
      <c r="Z51" s="25">
        <f t="shared" si="62"/>
        <v>90.835173208567838</v>
      </c>
      <c r="AA51" s="25">
        <f t="shared" si="62"/>
        <v>85.158938128187941</v>
      </c>
      <c r="AB51" s="25">
        <f t="shared" si="62"/>
        <v>78.546914455241662</v>
      </c>
      <c r="AC51" s="25">
        <f t="shared" si="62"/>
        <v>237.75859552074124</v>
      </c>
      <c r="AD51" s="25">
        <f t="shared" si="62"/>
        <v>1150.0126057857649</v>
      </c>
      <c r="AE51" s="25">
        <f t="shared" si="62"/>
        <v>5243.3602990005884</v>
      </c>
      <c r="AF51" s="25">
        <f t="shared" si="62"/>
        <v>34000.446028196835</v>
      </c>
      <c r="AG51" s="25">
        <f t="shared" si="62"/>
        <v>45932.737058586084</v>
      </c>
      <c r="AH51" s="25">
        <f t="shared" si="62"/>
        <v>43658.449844528674</v>
      </c>
      <c r="AI51" s="25">
        <f t="shared" si="62"/>
        <v>20412.407091465993</v>
      </c>
      <c r="AJ51" s="25">
        <f t="shared" si="62"/>
        <v>1408.7985761762895</v>
      </c>
      <c r="AK51" s="25">
        <f t="shared" si="62"/>
        <v>115.60113035936179</v>
      </c>
      <c r="AL51" s="25">
        <f t="shared" si="62"/>
        <v>90.835173208567838</v>
      </c>
      <c r="AM51" s="25">
        <f t="shared" si="62"/>
        <v>85.158938128187941</v>
      </c>
      <c r="AN51" s="25">
        <f t="shared" si="62"/>
        <v>78.546914455241662</v>
      </c>
      <c r="AO51" s="25">
        <f t="shared" si="62"/>
        <v>237.75859552074124</v>
      </c>
      <c r="AP51" s="25">
        <f t="shared" si="62"/>
        <v>1150.0126057857649</v>
      </c>
      <c r="AQ51" s="25">
        <f t="shared" si="62"/>
        <v>5243.3602990005884</v>
      </c>
      <c r="AR51" s="25">
        <f t="shared" si="62"/>
        <v>34000.446028196835</v>
      </c>
      <c r="AS51" s="25">
        <f t="shared" si="62"/>
        <v>45932.737058586084</v>
      </c>
      <c r="AT51" s="25">
        <f t="shared" si="62"/>
        <v>43658.449844528674</v>
      </c>
      <c r="AU51" s="25">
        <f t="shared" si="62"/>
        <v>20412.407091465993</v>
      </c>
      <c r="AV51" s="25">
        <f t="shared" si="62"/>
        <v>1408.7985761762895</v>
      </c>
      <c r="AW51" s="25">
        <f t="shared" si="62"/>
        <v>115.60113035936179</v>
      </c>
      <c r="AX51" s="25">
        <f t="shared" si="62"/>
        <v>90.835173208567838</v>
      </c>
      <c r="AY51" s="25">
        <f t="shared" si="62"/>
        <v>85.158938128187941</v>
      </c>
      <c r="AZ51" s="25">
        <f t="shared" si="62"/>
        <v>78.546914455241662</v>
      </c>
      <c r="BA51" s="25">
        <f t="shared" si="62"/>
        <v>237.75859552074124</v>
      </c>
      <c r="BB51" s="25">
        <f t="shared" si="62"/>
        <v>1150.0126057857649</v>
      </c>
      <c r="BC51" s="25">
        <f t="shared" si="62"/>
        <v>5243.3602990005884</v>
      </c>
      <c r="BD51" s="25">
        <f t="shared" si="62"/>
        <v>34000.446028196835</v>
      </c>
      <c r="BE51" s="25">
        <f t="shared" si="62"/>
        <v>45932.737058586084</v>
      </c>
      <c r="BF51" s="25">
        <f t="shared" si="62"/>
        <v>43658.449844528674</v>
      </c>
      <c r="BG51" s="25">
        <f t="shared" si="62"/>
        <v>20412.407091465993</v>
      </c>
      <c r="BH51" s="25">
        <f t="shared" si="62"/>
        <v>1408.7985761762895</v>
      </c>
      <c r="BI51" s="25">
        <f t="shared" si="62"/>
        <v>115.60113035936179</v>
      </c>
      <c r="BJ51" s="25">
        <f t="shared" si="62"/>
        <v>90.835173208567838</v>
      </c>
      <c r="BK51" s="25">
        <f t="shared" si="62"/>
        <v>85.158938128187941</v>
      </c>
      <c r="BL51" s="25">
        <f t="shared" si="62"/>
        <v>78.546914455241662</v>
      </c>
      <c r="BM51" s="25">
        <f t="shared" si="62"/>
        <v>237.75859552074124</v>
      </c>
      <c r="BN51" s="25">
        <f t="shared" si="62"/>
        <v>1150.0126057857649</v>
      </c>
      <c r="BO51" s="25">
        <f t="shared" si="62"/>
        <v>5243.3602990005884</v>
      </c>
      <c r="BP51" s="25">
        <f t="shared" ref="BP51:CH51" si="63">((BP6*0.5)+BO21-BP36)*BP67*BP$78*BP$2</f>
        <v>34000.446028196835</v>
      </c>
      <c r="BQ51" s="25">
        <f t="shared" si="63"/>
        <v>45932.737058586084</v>
      </c>
      <c r="BR51" s="25">
        <f t="shared" si="63"/>
        <v>43658.449844528674</v>
      </c>
      <c r="BS51" s="25">
        <f t="shared" si="63"/>
        <v>20412.407091465993</v>
      </c>
      <c r="BT51" s="25">
        <f t="shared" si="63"/>
        <v>1408.7985761762895</v>
      </c>
      <c r="BU51" s="25">
        <f t="shared" si="63"/>
        <v>115.60113035936179</v>
      </c>
      <c r="BV51" s="25">
        <f t="shared" si="63"/>
        <v>90.835173208567838</v>
      </c>
      <c r="BW51" s="25">
        <f t="shared" si="63"/>
        <v>85.158938128187941</v>
      </c>
      <c r="BX51" s="25">
        <f t="shared" si="63"/>
        <v>78.546914455241662</v>
      </c>
      <c r="BY51" s="25">
        <f t="shared" si="63"/>
        <v>237.75859552074124</v>
      </c>
      <c r="BZ51" s="25">
        <f t="shared" si="63"/>
        <v>1150.0126057857649</v>
      </c>
      <c r="CA51" s="25">
        <f t="shared" si="63"/>
        <v>5243.3602990005884</v>
      </c>
      <c r="CB51" s="25">
        <f t="shared" si="63"/>
        <v>34000.446028196835</v>
      </c>
      <c r="CC51" s="25">
        <f t="shared" si="63"/>
        <v>45932.737058586084</v>
      </c>
      <c r="CD51" s="25">
        <f t="shared" si="63"/>
        <v>43658.449844528674</v>
      </c>
      <c r="CE51" s="25">
        <f t="shared" si="63"/>
        <v>20412.407091465993</v>
      </c>
      <c r="CF51" s="25">
        <f t="shared" si="63"/>
        <v>1408.7985761762895</v>
      </c>
      <c r="CG51" s="25">
        <f t="shared" si="63"/>
        <v>115.60113035936179</v>
      </c>
      <c r="CH51" s="28">
        <f t="shared" si="63"/>
        <v>90.835173208567838</v>
      </c>
    </row>
    <row r="52" spans="1:87" ht="15.75" x14ac:dyDescent="0.25">
      <c r="A52" s="606"/>
      <c r="B52" s="14" t="str">
        <f t="shared" si="58"/>
        <v>Freezer</v>
      </c>
      <c r="C52" s="25">
        <f t="shared" si="61"/>
        <v>0</v>
      </c>
      <c r="D52" s="25">
        <f t="shared" ref="D52:BO52" si="64">((D7*0.5)+C22-D37)*D68*D$78*D$2</f>
        <v>0</v>
      </c>
      <c r="E52" s="25">
        <f t="shared" si="64"/>
        <v>0</v>
      </c>
      <c r="F52" s="25">
        <f t="shared" si="64"/>
        <v>0</v>
      </c>
      <c r="G52" s="25">
        <f t="shared" si="64"/>
        <v>0</v>
      </c>
      <c r="H52" s="25">
        <f t="shared" si="64"/>
        <v>0</v>
      </c>
      <c r="I52" s="25">
        <f t="shared" si="64"/>
        <v>0</v>
      </c>
      <c r="J52" s="25">
        <f t="shared" si="64"/>
        <v>0</v>
      </c>
      <c r="K52" s="25">
        <f t="shared" si="64"/>
        <v>0</v>
      </c>
      <c r="L52" s="25">
        <f t="shared" si="64"/>
        <v>0</v>
      </c>
      <c r="M52" s="25">
        <f t="shared" si="64"/>
        <v>0</v>
      </c>
      <c r="N52" s="25">
        <f t="shared" si="64"/>
        <v>0</v>
      </c>
      <c r="O52" s="25">
        <f t="shared" si="64"/>
        <v>0</v>
      </c>
      <c r="P52" s="25">
        <f t="shared" si="64"/>
        <v>0</v>
      </c>
      <c r="Q52" s="25">
        <f t="shared" si="64"/>
        <v>0</v>
      </c>
      <c r="R52" s="25">
        <f t="shared" si="64"/>
        <v>0</v>
      </c>
      <c r="S52" s="25">
        <f t="shared" si="64"/>
        <v>0</v>
      </c>
      <c r="T52" s="25">
        <f t="shared" si="64"/>
        <v>0</v>
      </c>
      <c r="U52" s="25">
        <f t="shared" si="64"/>
        <v>0</v>
      </c>
      <c r="V52" s="25">
        <f t="shared" si="64"/>
        <v>0</v>
      </c>
      <c r="W52" s="25">
        <f t="shared" si="64"/>
        <v>0</v>
      </c>
      <c r="X52" s="25">
        <f t="shared" si="64"/>
        <v>0</v>
      </c>
      <c r="Y52" s="25">
        <f t="shared" si="64"/>
        <v>0</v>
      </c>
      <c r="Z52" s="25">
        <f t="shared" si="64"/>
        <v>0</v>
      </c>
      <c r="AA52" s="25">
        <f t="shared" si="64"/>
        <v>0</v>
      </c>
      <c r="AB52" s="25">
        <f t="shared" si="64"/>
        <v>0</v>
      </c>
      <c r="AC52" s="25">
        <f t="shared" si="64"/>
        <v>0</v>
      </c>
      <c r="AD52" s="25">
        <f t="shared" si="64"/>
        <v>0</v>
      </c>
      <c r="AE52" s="25">
        <f t="shared" si="64"/>
        <v>0</v>
      </c>
      <c r="AF52" s="25">
        <f t="shared" si="64"/>
        <v>0</v>
      </c>
      <c r="AG52" s="25">
        <f t="shared" si="64"/>
        <v>0</v>
      </c>
      <c r="AH52" s="25">
        <f t="shared" si="64"/>
        <v>0</v>
      </c>
      <c r="AI52" s="25">
        <f t="shared" si="64"/>
        <v>0</v>
      </c>
      <c r="AJ52" s="25">
        <f t="shared" si="64"/>
        <v>0</v>
      </c>
      <c r="AK52" s="25">
        <f t="shared" si="64"/>
        <v>0</v>
      </c>
      <c r="AL52" s="25">
        <f t="shared" si="64"/>
        <v>0</v>
      </c>
      <c r="AM52" s="25">
        <f t="shared" si="64"/>
        <v>0</v>
      </c>
      <c r="AN52" s="25">
        <f t="shared" si="64"/>
        <v>0</v>
      </c>
      <c r="AO52" s="25">
        <f t="shared" si="64"/>
        <v>0</v>
      </c>
      <c r="AP52" s="25">
        <f t="shared" si="64"/>
        <v>0</v>
      </c>
      <c r="AQ52" s="25">
        <f t="shared" si="64"/>
        <v>0</v>
      </c>
      <c r="AR52" s="25">
        <f t="shared" si="64"/>
        <v>0</v>
      </c>
      <c r="AS52" s="25">
        <f t="shared" si="64"/>
        <v>0</v>
      </c>
      <c r="AT52" s="25">
        <f t="shared" si="64"/>
        <v>0</v>
      </c>
      <c r="AU52" s="25">
        <f t="shared" si="64"/>
        <v>0</v>
      </c>
      <c r="AV52" s="25">
        <f t="shared" si="64"/>
        <v>0</v>
      </c>
      <c r="AW52" s="25">
        <f t="shared" si="64"/>
        <v>0</v>
      </c>
      <c r="AX52" s="25">
        <f t="shared" si="64"/>
        <v>0</v>
      </c>
      <c r="AY52" s="25">
        <f t="shared" si="64"/>
        <v>0</v>
      </c>
      <c r="AZ52" s="25">
        <f t="shared" si="64"/>
        <v>0</v>
      </c>
      <c r="BA52" s="25">
        <f t="shared" si="64"/>
        <v>0</v>
      </c>
      <c r="BB52" s="25">
        <f t="shared" si="64"/>
        <v>0</v>
      </c>
      <c r="BC52" s="25">
        <f t="shared" si="64"/>
        <v>0</v>
      </c>
      <c r="BD52" s="25">
        <f t="shared" si="64"/>
        <v>0</v>
      </c>
      <c r="BE52" s="25">
        <f t="shared" si="64"/>
        <v>0</v>
      </c>
      <c r="BF52" s="25">
        <f t="shared" si="64"/>
        <v>0</v>
      </c>
      <c r="BG52" s="25">
        <f t="shared" si="64"/>
        <v>0</v>
      </c>
      <c r="BH52" s="25">
        <f t="shared" si="64"/>
        <v>0</v>
      </c>
      <c r="BI52" s="25">
        <f t="shared" si="64"/>
        <v>0</v>
      </c>
      <c r="BJ52" s="25">
        <f t="shared" si="64"/>
        <v>0</v>
      </c>
      <c r="BK52" s="25">
        <f t="shared" si="64"/>
        <v>0</v>
      </c>
      <c r="BL52" s="25">
        <f t="shared" si="64"/>
        <v>0</v>
      </c>
      <c r="BM52" s="25">
        <f t="shared" si="64"/>
        <v>0</v>
      </c>
      <c r="BN52" s="25">
        <f t="shared" si="64"/>
        <v>0</v>
      </c>
      <c r="BO52" s="25">
        <f t="shared" si="64"/>
        <v>0</v>
      </c>
      <c r="BP52" s="25">
        <f t="shared" ref="BP52:CH52" si="65">((BP7*0.5)+BO22-BP37)*BP68*BP$78*BP$2</f>
        <v>0</v>
      </c>
      <c r="BQ52" s="25">
        <f t="shared" si="65"/>
        <v>0</v>
      </c>
      <c r="BR52" s="25">
        <f t="shared" si="65"/>
        <v>0</v>
      </c>
      <c r="BS52" s="25">
        <f t="shared" si="65"/>
        <v>0</v>
      </c>
      <c r="BT52" s="25">
        <f t="shared" si="65"/>
        <v>0</v>
      </c>
      <c r="BU52" s="25">
        <f t="shared" si="65"/>
        <v>0</v>
      </c>
      <c r="BV52" s="25">
        <f t="shared" si="65"/>
        <v>0</v>
      </c>
      <c r="BW52" s="25">
        <f t="shared" si="65"/>
        <v>0</v>
      </c>
      <c r="BX52" s="25">
        <f t="shared" si="65"/>
        <v>0</v>
      </c>
      <c r="BY52" s="25">
        <f t="shared" si="65"/>
        <v>0</v>
      </c>
      <c r="BZ52" s="25">
        <f t="shared" si="65"/>
        <v>0</v>
      </c>
      <c r="CA52" s="25">
        <f t="shared" si="65"/>
        <v>0</v>
      </c>
      <c r="CB52" s="25">
        <f t="shared" si="65"/>
        <v>0</v>
      </c>
      <c r="CC52" s="25">
        <f t="shared" si="65"/>
        <v>0</v>
      </c>
      <c r="CD52" s="25">
        <f t="shared" si="65"/>
        <v>0</v>
      </c>
      <c r="CE52" s="25">
        <f t="shared" si="65"/>
        <v>0</v>
      </c>
      <c r="CF52" s="25">
        <f t="shared" si="65"/>
        <v>0</v>
      </c>
      <c r="CG52" s="25">
        <f t="shared" si="65"/>
        <v>0</v>
      </c>
      <c r="CH52" s="28">
        <f t="shared" si="65"/>
        <v>0</v>
      </c>
    </row>
    <row r="53" spans="1:87" ht="15.75" x14ac:dyDescent="0.25">
      <c r="A53" s="606"/>
      <c r="B53" s="14" t="str">
        <f t="shared" si="58"/>
        <v>Heating</v>
      </c>
      <c r="C53" s="25">
        <f t="shared" si="61"/>
        <v>0</v>
      </c>
      <c r="D53" s="25">
        <f t="shared" ref="D53:BO53" si="66">((D8*0.5)+C23-D38)*D69*D$78*D$2</f>
        <v>0</v>
      </c>
      <c r="E53" s="25">
        <f t="shared" si="66"/>
        <v>1271.8442200199434</v>
      </c>
      <c r="F53" s="25">
        <f t="shared" si="66"/>
        <v>2665.2796769952947</v>
      </c>
      <c r="G53" s="25">
        <f t="shared" si="66"/>
        <v>1748.3643451310063</v>
      </c>
      <c r="H53" s="25">
        <f t="shared" si="66"/>
        <v>152.19840211623341</v>
      </c>
      <c r="I53" s="25">
        <f t="shared" si="66"/>
        <v>2.1438186057091499</v>
      </c>
      <c r="J53" s="25">
        <f t="shared" si="66"/>
        <v>3.5054339885598469</v>
      </c>
      <c r="K53" s="25">
        <f t="shared" si="66"/>
        <v>3628.5198297423617</v>
      </c>
      <c r="L53" s="25">
        <f t="shared" si="66"/>
        <v>11386.84362511743</v>
      </c>
      <c r="M53" s="25">
        <f t="shared" si="66"/>
        <v>27708.144424390423</v>
      </c>
      <c r="N53" s="25">
        <f t="shared" si="66"/>
        <v>50948.636176244196</v>
      </c>
      <c r="O53" s="25">
        <f t="shared" si="66"/>
        <v>53153.350572936608</v>
      </c>
      <c r="P53" s="25">
        <f t="shared" si="66"/>
        <v>44285.074442701705</v>
      </c>
      <c r="Q53" s="25">
        <f t="shared" si="66"/>
        <v>33736.191522686684</v>
      </c>
      <c r="R53" s="25">
        <f t="shared" si="66"/>
        <v>15769.341433152049</v>
      </c>
      <c r="S53" s="25">
        <f t="shared" si="66"/>
        <v>4724.4685742962201</v>
      </c>
      <c r="T53" s="25">
        <f t="shared" si="66"/>
        <v>274.75589663943509</v>
      </c>
      <c r="U53" s="25">
        <f t="shared" si="66"/>
        <v>3.232766300342</v>
      </c>
      <c r="V53" s="25">
        <f t="shared" si="66"/>
        <v>4.8476015092970366</v>
      </c>
      <c r="W53" s="25">
        <f t="shared" si="66"/>
        <v>4744.3879460522912</v>
      </c>
      <c r="X53" s="25">
        <f t="shared" si="66"/>
        <v>14002.569351393571</v>
      </c>
      <c r="Y53" s="25">
        <f t="shared" si="66"/>
        <v>30994.51155361448</v>
      </c>
      <c r="Z53" s="25">
        <f t="shared" si="66"/>
        <v>51929.147176250452</v>
      </c>
      <c r="AA53" s="25">
        <f t="shared" si="66"/>
        <v>51656.670124270437</v>
      </c>
      <c r="AB53" s="25">
        <f t="shared" si="66"/>
        <v>43445.027325214665</v>
      </c>
      <c r="AC53" s="25">
        <f t="shared" si="66"/>
        <v>34213.563243844052</v>
      </c>
      <c r="AD53" s="25">
        <f t="shared" si="66"/>
        <v>14931.891316876643</v>
      </c>
      <c r="AE53" s="25">
        <f t="shared" si="66"/>
        <v>4590.7953249615912</v>
      </c>
      <c r="AF53" s="25">
        <f t="shared" si="66"/>
        <v>274.75589663943509</v>
      </c>
      <c r="AG53" s="25">
        <f t="shared" si="66"/>
        <v>3.232766300342</v>
      </c>
      <c r="AH53" s="25">
        <f t="shared" si="66"/>
        <v>4.8476015092970366</v>
      </c>
      <c r="AI53" s="25">
        <f t="shared" si="66"/>
        <v>4744.3879460522912</v>
      </c>
      <c r="AJ53" s="25">
        <f t="shared" si="66"/>
        <v>14002.569351393571</v>
      </c>
      <c r="AK53" s="25">
        <f t="shared" si="66"/>
        <v>30994.51155361448</v>
      </c>
      <c r="AL53" s="25">
        <f t="shared" si="66"/>
        <v>51929.147176250452</v>
      </c>
      <c r="AM53" s="25">
        <f t="shared" si="66"/>
        <v>51656.670124270437</v>
      </c>
      <c r="AN53" s="25">
        <f t="shared" si="66"/>
        <v>43445.027325214665</v>
      </c>
      <c r="AO53" s="25">
        <f t="shared" si="66"/>
        <v>34213.563243844052</v>
      </c>
      <c r="AP53" s="25">
        <f t="shared" si="66"/>
        <v>14931.891316876643</v>
      </c>
      <c r="AQ53" s="25">
        <f t="shared" si="66"/>
        <v>4590.7953249615912</v>
      </c>
      <c r="AR53" s="25">
        <f t="shared" si="66"/>
        <v>274.75589663943509</v>
      </c>
      <c r="AS53" s="25">
        <f t="shared" si="66"/>
        <v>3.232766300342</v>
      </c>
      <c r="AT53" s="25">
        <f t="shared" si="66"/>
        <v>4.8476015092970366</v>
      </c>
      <c r="AU53" s="25">
        <f t="shared" si="66"/>
        <v>4744.3879460522912</v>
      </c>
      <c r="AV53" s="25">
        <f t="shared" si="66"/>
        <v>14002.569351393571</v>
      </c>
      <c r="AW53" s="25">
        <f t="shared" si="66"/>
        <v>30994.51155361448</v>
      </c>
      <c r="AX53" s="25">
        <f t="shared" si="66"/>
        <v>51929.147176250452</v>
      </c>
      <c r="AY53" s="25">
        <f t="shared" si="66"/>
        <v>51656.670124270437</v>
      </c>
      <c r="AZ53" s="25">
        <f t="shared" si="66"/>
        <v>43445.027325214665</v>
      </c>
      <c r="BA53" s="25">
        <f t="shared" si="66"/>
        <v>34213.563243844052</v>
      </c>
      <c r="BB53" s="25">
        <f t="shared" si="66"/>
        <v>14931.891316876643</v>
      </c>
      <c r="BC53" s="25">
        <f t="shared" si="66"/>
        <v>4590.7953249615912</v>
      </c>
      <c r="BD53" s="25">
        <f t="shared" si="66"/>
        <v>274.75589663943509</v>
      </c>
      <c r="BE53" s="25">
        <f t="shared" si="66"/>
        <v>3.232766300342</v>
      </c>
      <c r="BF53" s="25">
        <f t="shared" si="66"/>
        <v>4.8476015092970366</v>
      </c>
      <c r="BG53" s="25">
        <f t="shared" si="66"/>
        <v>4744.3879460522912</v>
      </c>
      <c r="BH53" s="25">
        <f t="shared" si="66"/>
        <v>14002.569351393571</v>
      </c>
      <c r="BI53" s="25">
        <f t="shared" si="66"/>
        <v>30994.51155361448</v>
      </c>
      <c r="BJ53" s="25">
        <f t="shared" si="66"/>
        <v>51929.147176250452</v>
      </c>
      <c r="BK53" s="25">
        <f t="shared" si="66"/>
        <v>51656.670124270437</v>
      </c>
      <c r="BL53" s="25">
        <f t="shared" si="66"/>
        <v>43445.027325214665</v>
      </c>
      <c r="BM53" s="25">
        <f t="shared" si="66"/>
        <v>34213.563243844052</v>
      </c>
      <c r="BN53" s="25">
        <f t="shared" si="66"/>
        <v>14931.891316876643</v>
      </c>
      <c r="BO53" s="25">
        <f t="shared" si="66"/>
        <v>4590.7953249615912</v>
      </c>
      <c r="BP53" s="25">
        <f t="shared" ref="BP53:CH53" si="67">((BP8*0.5)+BO23-BP38)*BP69*BP$78*BP$2</f>
        <v>274.75589663943509</v>
      </c>
      <c r="BQ53" s="25">
        <f t="shared" si="67"/>
        <v>3.232766300342</v>
      </c>
      <c r="BR53" s="25">
        <f t="shared" si="67"/>
        <v>4.8476015092970366</v>
      </c>
      <c r="BS53" s="25">
        <f t="shared" si="67"/>
        <v>4744.3879460522912</v>
      </c>
      <c r="BT53" s="25">
        <f t="shared" si="67"/>
        <v>14002.569351393571</v>
      </c>
      <c r="BU53" s="25">
        <f t="shared" si="67"/>
        <v>30994.51155361448</v>
      </c>
      <c r="BV53" s="25">
        <f t="shared" si="67"/>
        <v>51929.147176250452</v>
      </c>
      <c r="BW53" s="25">
        <f t="shared" si="67"/>
        <v>51656.670124270437</v>
      </c>
      <c r="BX53" s="25">
        <f t="shared" si="67"/>
        <v>43445.027325214665</v>
      </c>
      <c r="BY53" s="25">
        <f t="shared" si="67"/>
        <v>34213.563243844052</v>
      </c>
      <c r="BZ53" s="25">
        <f t="shared" si="67"/>
        <v>14931.891316876643</v>
      </c>
      <c r="CA53" s="25">
        <f t="shared" si="67"/>
        <v>4590.7953249615912</v>
      </c>
      <c r="CB53" s="25">
        <f t="shared" si="67"/>
        <v>274.75589663943509</v>
      </c>
      <c r="CC53" s="25">
        <f t="shared" si="67"/>
        <v>3.232766300342</v>
      </c>
      <c r="CD53" s="25">
        <f t="shared" si="67"/>
        <v>4.8476015092970366</v>
      </c>
      <c r="CE53" s="25">
        <f t="shared" si="67"/>
        <v>4744.3879460522912</v>
      </c>
      <c r="CF53" s="25">
        <f t="shared" si="67"/>
        <v>14002.569351393571</v>
      </c>
      <c r="CG53" s="25">
        <f t="shared" si="67"/>
        <v>30994.51155361448</v>
      </c>
      <c r="CH53" s="28">
        <f t="shared" si="67"/>
        <v>51929.147176250452</v>
      </c>
    </row>
    <row r="54" spans="1:87" ht="15.75" x14ac:dyDescent="0.25">
      <c r="A54" s="606"/>
      <c r="B54" s="14" t="str">
        <f t="shared" si="58"/>
        <v>HVAC</v>
      </c>
      <c r="C54" s="25">
        <f t="shared" si="61"/>
        <v>0</v>
      </c>
      <c r="D54" s="25">
        <f t="shared" ref="D54:BO54" si="68">((D9*0.5)+C24-D39)*D70*D$78*D$2</f>
        <v>0</v>
      </c>
      <c r="E54" s="25">
        <f t="shared" si="68"/>
        <v>61.713291660219284</v>
      </c>
      <c r="F54" s="25">
        <f t="shared" si="68"/>
        <v>117.32232697065035</v>
      </c>
      <c r="G54" s="25">
        <f t="shared" si="68"/>
        <v>254.7460607090384</v>
      </c>
      <c r="H54" s="25">
        <f t="shared" si="68"/>
        <v>1992.7559267918273</v>
      </c>
      <c r="I54" s="25">
        <f t="shared" si="68"/>
        <v>3653.1256899747441</v>
      </c>
      <c r="J54" s="25">
        <f t="shared" si="68"/>
        <v>4088.1794204342609</v>
      </c>
      <c r="K54" s="25">
        <f t="shared" si="68"/>
        <v>2536.3924673779957</v>
      </c>
      <c r="L54" s="25">
        <f t="shared" si="68"/>
        <v>809.4290834495232</v>
      </c>
      <c r="M54" s="25">
        <f t="shared" si="68"/>
        <v>1678.4620373342136</v>
      </c>
      <c r="N54" s="25">
        <f t="shared" si="68"/>
        <v>3418.6832195326997</v>
      </c>
      <c r="O54" s="25">
        <f t="shared" si="68"/>
        <v>3651.2990324809939</v>
      </c>
      <c r="P54" s="25">
        <f t="shared" si="68"/>
        <v>3043.7350087232089</v>
      </c>
      <c r="Q54" s="25">
        <f t="shared" si="68"/>
        <v>2356.9962315219609</v>
      </c>
      <c r="R54" s="25">
        <f t="shared" si="68"/>
        <v>1345.9325500918235</v>
      </c>
      <c r="S54" s="25">
        <f t="shared" si="68"/>
        <v>1515.4344930906639</v>
      </c>
      <c r="T54" s="25">
        <f t="shared" si="68"/>
        <v>-57299.617307009234</v>
      </c>
      <c r="U54" s="25">
        <f t="shared" si="68"/>
        <v>-77217.457143119202</v>
      </c>
      <c r="V54" s="25">
        <f t="shared" si="68"/>
        <v>-73394.877629339928</v>
      </c>
      <c r="W54" s="25">
        <f t="shared" si="68"/>
        <v>-36780.506631999342</v>
      </c>
      <c r="X54" s="25">
        <f t="shared" si="68"/>
        <v>-9645.6239131549919</v>
      </c>
      <c r="Y54" s="25">
        <f t="shared" si="68"/>
        <v>-16302.516839053535</v>
      </c>
      <c r="Z54" s="25">
        <f t="shared" si="68"/>
        <v>-27140.641526931642</v>
      </c>
      <c r="AA54" s="25">
        <f t="shared" si="68"/>
        <v>-26989.632466141567</v>
      </c>
      <c r="AB54" s="25">
        <f t="shared" si="68"/>
        <v>-22711.37050068485</v>
      </c>
      <c r="AC54" s="25">
        <f t="shared" si="68"/>
        <v>-18180.882023634756</v>
      </c>
      <c r="AD54" s="25">
        <f t="shared" si="68"/>
        <v>-9693.4498318085789</v>
      </c>
      <c r="AE54" s="25">
        <f t="shared" si="68"/>
        <v>-11200.204213521118</v>
      </c>
      <c r="AF54" s="25">
        <f t="shared" si="68"/>
        <v>-57299.617307009234</v>
      </c>
      <c r="AG54" s="25">
        <f t="shared" si="68"/>
        <v>-77217.457143119202</v>
      </c>
      <c r="AH54" s="25">
        <f t="shared" si="68"/>
        <v>-73394.877629339928</v>
      </c>
      <c r="AI54" s="25">
        <f t="shared" si="68"/>
        <v>-36780.506631999342</v>
      </c>
      <c r="AJ54" s="25">
        <f t="shared" si="68"/>
        <v>-9645.6239131549919</v>
      </c>
      <c r="AK54" s="25">
        <f t="shared" si="68"/>
        <v>-16302.516839053535</v>
      </c>
      <c r="AL54" s="25">
        <f t="shared" si="68"/>
        <v>-27140.641526931642</v>
      </c>
      <c r="AM54" s="25">
        <f t="shared" si="68"/>
        <v>-26989.632466141567</v>
      </c>
      <c r="AN54" s="25">
        <f t="shared" si="68"/>
        <v>-22711.37050068485</v>
      </c>
      <c r="AO54" s="25">
        <f t="shared" si="68"/>
        <v>-18180.882023634756</v>
      </c>
      <c r="AP54" s="25">
        <f t="shared" si="68"/>
        <v>-9693.4498318085789</v>
      </c>
      <c r="AQ54" s="25">
        <f t="shared" si="68"/>
        <v>-11200.204213521118</v>
      </c>
      <c r="AR54" s="25">
        <f t="shared" si="68"/>
        <v>-57299.617307009234</v>
      </c>
      <c r="AS54" s="25">
        <f t="shared" si="68"/>
        <v>-77217.457143119202</v>
      </c>
      <c r="AT54" s="25">
        <f t="shared" si="68"/>
        <v>-73394.877629339928</v>
      </c>
      <c r="AU54" s="25">
        <f t="shared" si="68"/>
        <v>-36780.506631999342</v>
      </c>
      <c r="AV54" s="25">
        <f t="shared" si="68"/>
        <v>-9645.6239131549919</v>
      </c>
      <c r="AW54" s="25">
        <f t="shared" si="68"/>
        <v>-16302.516839053535</v>
      </c>
      <c r="AX54" s="25">
        <f t="shared" si="68"/>
        <v>-27140.641526931642</v>
      </c>
      <c r="AY54" s="25">
        <f t="shared" si="68"/>
        <v>-26989.632466141567</v>
      </c>
      <c r="AZ54" s="25">
        <f t="shared" si="68"/>
        <v>-22711.37050068485</v>
      </c>
      <c r="BA54" s="25">
        <f t="shared" si="68"/>
        <v>-18180.882023634756</v>
      </c>
      <c r="BB54" s="25">
        <f t="shared" si="68"/>
        <v>-9693.4498318085789</v>
      </c>
      <c r="BC54" s="25">
        <f t="shared" si="68"/>
        <v>-11200.204213521118</v>
      </c>
      <c r="BD54" s="25">
        <f t="shared" si="68"/>
        <v>-57299.617307009234</v>
      </c>
      <c r="BE54" s="25">
        <f t="shared" si="68"/>
        <v>-77217.457143119202</v>
      </c>
      <c r="BF54" s="25">
        <f t="shared" si="68"/>
        <v>-73394.877629339928</v>
      </c>
      <c r="BG54" s="25">
        <f t="shared" si="68"/>
        <v>-36780.506631999342</v>
      </c>
      <c r="BH54" s="25">
        <f t="shared" si="68"/>
        <v>-9645.6239131549919</v>
      </c>
      <c r="BI54" s="25">
        <f t="shared" si="68"/>
        <v>-16302.516839053535</v>
      </c>
      <c r="BJ54" s="25">
        <f t="shared" si="68"/>
        <v>-27140.641526931642</v>
      </c>
      <c r="BK54" s="25">
        <f t="shared" si="68"/>
        <v>-26989.632466141567</v>
      </c>
      <c r="BL54" s="25">
        <f t="shared" si="68"/>
        <v>-22711.37050068485</v>
      </c>
      <c r="BM54" s="25">
        <f t="shared" si="68"/>
        <v>-18180.882023634756</v>
      </c>
      <c r="BN54" s="25">
        <f t="shared" si="68"/>
        <v>-9693.4498318085789</v>
      </c>
      <c r="BO54" s="25">
        <f t="shared" si="68"/>
        <v>-11200.204213521118</v>
      </c>
      <c r="BP54" s="25">
        <f t="shared" ref="BP54:CH54" si="69">((BP9*0.5)+BO24-BP39)*BP70*BP$78*BP$2</f>
        <v>-57299.617307009234</v>
      </c>
      <c r="BQ54" s="25">
        <f t="shared" si="69"/>
        <v>-77217.457143119202</v>
      </c>
      <c r="BR54" s="25">
        <f t="shared" si="69"/>
        <v>-73394.877629339928</v>
      </c>
      <c r="BS54" s="25">
        <f t="shared" si="69"/>
        <v>-36780.506631999342</v>
      </c>
      <c r="BT54" s="25">
        <f t="shared" si="69"/>
        <v>-9645.6239131549919</v>
      </c>
      <c r="BU54" s="25">
        <f t="shared" si="69"/>
        <v>-16302.516839053535</v>
      </c>
      <c r="BV54" s="25">
        <f t="shared" si="69"/>
        <v>-27140.641526931642</v>
      </c>
      <c r="BW54" s="25">
        <f t="shared" si="69"/>
        <v>-26989.632466141567</v>
      </c>
      <c r="BX54" s="25">
        <f t="shared" si="69"/>
        <v>-22711.37050068485</v>
      </c>
      <c r="BY54" s="25">
        <f t="shared" si="69"/>
        <v>-18180.882023634756</v>
      </c>
      <c r="BZ54" s="25">
        <f t="shared" si="69"/>
        <v>-9693.4498318085789</v>
      </c>
      <c r="CA54" s="25">
        <f t="shared" si="69"/>
        <v>-11200.204213521118</v>
      </c>
      <c r="CB54" s="25">
        <f t="shared" si="69"/>
        <v>-57299.617307009234</v>
      </c>
      <c r="CC54" s="25">
        <f t="shared" si="69"/>
        <v>-77217.457143119202</v>
      </c>
      <c r="CD54" s="25">
        <f t="shared" si="69"/>
        <v>-73394.877629339928</v>
      </c>
      <c r="CE54" s="25">
        <f t="shared" si="69"/>
        <v>-36780.506631999342</v>
      </c>
      <c r="CF54" s="25">
        <f t="shared" si="69"/>
        <v>-9645.6239131549919</v>
      </c>
      <c r="CG54" s="25">
        <f t="shared" si="69"/>
        <v>-16302.516839053535</v>
      </c>
      <c r="CH54" s="28">
        <f t="shared" si="69"/>
        <v>-27140.641526931642</v>
      </c>
    </row>
    <row r="55" spans="1:87" ht="15.75" x14ac:dyDescent="0.25">
      <c r="A55" s="606"/>
      <c r="B55" s="14" t="str">
        <f t="shared" si="58"/>
        <v>Lighting</v>
      </c>
      <c r="C55" s="25">
        <f t="shared" si="61"/>
        <v>0</v>
      </c>
      <c r="D55" s="25">
        <f t="shared" ref="D55:BO55" si="70">((D10*0.5)+C25-D40)*D71*D$78*D$2</f>
        <v>0</v>
      </c>
      <c r="E55" s="25">
        <f t="shared" si="70"/>
        <v>0</v>
      </c>
      <c r="F55" s="25">
        <f t="shared" si="70"/>
        <v>54.315838422529367</v>
      </c>
      <c r="G55" s="25">
        <f t="shared" si="70"/>
        <v>119.96227116293653</v>
      </c>
      <c r="H55" s="25">
        <f t="shared" si="70"/>
        <v>239.29580849194679</v>
      </c>
      <c r="I55" s="25">
        <f t="shared" si="70"/>
        <v>247.37189438006854</v>
      </c>
      <c r="J55" s="25">
        <f t="shared" si="70"/>
        <v>272.33828772056188</v>
      </c>
      <c r="K55" s="25">
        <f t="shared" si="70"/>
        <v>311.52509819333676</v>
      </c>
      <c r="L55" s="25">
        <f t="shared" si="70"/>
        <v>238.25944520592043</v>
      </c>
      <c r="M55" s="25">
        <f t="shared" si="70"/>
        <v>375.42207487233793</v>
      </c>
      <c r="N55" s="25">
        <f t="shared" si="70"/>
        <v>456.07896180348456</v>
      </c>
      <c r="O55" s="25">
        <f t="shared" si="70"/>
        <v>483.90173694508906</v>
      </c>
      <c r="P55" s="25">
        <f t="shared" si="70"/>
        <v>421.60726372103915</v>
      </c>
      <c r="Q55" s="25">
        <f t="shared" si="70"/>
        <v>455.62532758122654</v>
      </c>
      <c r="R55" s="25">
        <f t="shared" si="70"/>
        <v>447.45917441183138</v>
      </c>
      <c r="S55" s="25">
        <f t="shared" si="70"/>
        <v>428.95673441004681</v>
      </c>
      <c r="T55" s="25">
        <f t="shared" si="70"/>
        <v>-4673.258389293318</v>
      </c>
      <c r="U55" s="25">
        <f t="shared" si="70"/>
        <v>-4629.8207111369911</v>
      </c>
      <c r="V55" s="25">
        <f t="shared" si="70"/>
        <v>-4812.5516996085471</v>
      </c>
      <c r="W55" s="25">
        <f t="shared" si="70"/>
        <v>-5032.2768378757346</v>
      </c>
      <c r="X55" s="25">
        <f t="shared" si="70"/>
        <v>-2727.1182544142443</v>
      </c>
      <c r="Y55" s="25">
        <f t="shared" si="70"/>
        <v>-3043.4756480745468</v>
      </c>
      <c r="Z55" s="25">
        <f t="shared" si="70"/>
        <v>-3088.4886011661438</v>
      </c>
      <c r="AA55" s="25">
        <f t="shared" si="70"/>
        <v>-3037.135239923794</v>
      </c>
      <c r="AB55" s="25">
        <f t="shared" si="70"/>
        <v>-2671.1727074735245</v>
      </c>
      <c r="AC55" s="25">
        <f t="shared" si="70"/>
        <v>-2984.1544696757019</v>
      </c>
      <c r="AD55" s="25">
        <f t="shared" si="70"/>
        <v>-2736.3136013283556</v>
      </c>
      <c r="AE55" s="25">
        <f t="shared" si="70"/>
        <v>-2691.9044788180749</v>
      </c>
      <c r="AF55" s="25">
        <f t="shared" si="70"/>
        <v>-4673.258389293318</v>
      </c>
      <c r="AG55" s="25">
        <f t="shared" si="70"/>
        <v>-4629.8207111369911</v>
      </c>
      <c r="AH55" s="25">
        <f t="shared" si="70"/>
        <v>-4812.5516996085471</v>
      </c>
      <c r="AI55" s="25">
        <f t="shared" si="70"/>
        <v>-5032.2768378757346</v>
      </c>
      <c r="AJ55" s="25">
        <f t="shared" si="70"/>
        <v>-2727.1182544142443</v>
      </c>
      <c r="AK55" s="25">
        <f t="shared" si="70"/>
        <v>-3043.4756480745468</v>
      </c>
      <c r="AL55" s="25">
        <f t="shared" si="70"/>
        <v>-3088.4886011661438</v>
      </c>
      <c r="AM55" s="25">
        <f t="shared" si="70"/>
        <v>-3037.135239923794</v>
      </c>
      <c r="AN55" s="25">
        <f t="shared" si="70"/>
        <v>-2671.1727074735245</v>
      </c>
      <c r="AO55" s="25">
        <f t="shared" si="70"/>
        <v>-2984.1544696757019</v>
      </c>
      <c r="AP55" s="25">
        <f t="shared" si="70"/>
        <v>-2736.3136013283556</v>
      </c>
      <c r="AQ55" s="25">
        <f t="shared" si="70"/>
        <v>-2691.9044788180749</v>
      </c>
      <c r="AR55" s="25">
        <f t="shared" si="70"/>
        <v>-4673.258389293318</v>
      </c>
      <c r="AS55" s="25">
        <f t="shared" si="70"/>
        <v>-4629.8207111369911</v>
      </c>
      <c r="AT55" s="25">
        <f t="shared" si="70"/>
        <v>-4812.5516996085471</v>
      </c>
      <c r="AU55" s="25">
        <f t="shared" si="70"/>
        <v>-5032.2768378757346</v>
      </c>
      <c r="AV55" s="25">
        <f t="shared" si="70"/>
        <v>-2727.1182544142443</v>
      </c>
      <c r="AW55" s="25">
        <f t="shared" si="70"/>
        <v>-3043.4756480745468</v>
      </c>
      <c r="AX55" s="25">
        <f t="shared" si="70"/>
        <v>-3088.4886011661438</v>
      </c>
      <c r="AY55" s="25">
        <f t="shared" si="70"/>
        <v>-3037.135239923794</v>
      </c>
      <c r="AZ55" s="25">
        <f t="shared" si="70"/>
        <v>-2671.1727074735245</v>
      </c>
      <c r="BA55" s="25">
        <f t="shared" si="70"/>
        <v>-2984.1544696757019</v>
      </c>
      <c r="BB55" s="25">
        <f t="shared" si="70"/>
        <v>-2736.3136013283556</v>
      </c>
      <c r="BC55" s="25">
        <f t="shared" si="70"/>
        <v>-2691.9044788180749</v>
      </c>
      <c r="BD55" s="25">
        <f t="shared" si="70"/>
        <v>-4673.258389293318</v>
      </c>
      <c r="BE55" s="25">
        <f t="shared" si="70"/>
        <v>-4629.8207111369911</v>
      </c>
      <c r="BF55" s="25">
        <f t="shared" si="70"/>
        <v>-4812.5516996085471</v>
      </c>
      <c r="BG55" s="25">
        <f t="shared" si="70"/>
        <v>-5032.2768378757346</v>
      </c>
      <c r="BH55" s="25">
        <f t="shared" si="70"/>
        <v>-2727.1182544142443</v>
      </c>
      <c r="BI55" s="25">
        <f t="shared" si="70"/>
        <v>-3043.4756480745468</v>
      </c>
      <c r="BJ55" s="25">
        <f t="shared" si="70"/>
        <v>-3088.4886011661438</v>
      </c>
      <c r="BK55" s="25">
        <f t="shared" si="70"/>
        <v>-3037.135239923794</v>
      </c>
      <c r="BL55" s="25">
        <f t="shared" si="70"/>
        <v>-2671.1727074735245</v>
      </c>
      <c r="BM55" s="25">
        <f t="shared" si="70"/>
        <v>-2984.1544696757019</v>
      </c>
      <c r="BN55" s="25">
        <f t="shared" si="70"/>
        <v>-2736.3136013283556</v>
      </c>
      <c r="BO55" s="25">
        <f t="shared" si="70"/>
        <v>-2691.9044788180749</v>
      </c>
      <c r="BP55" s="25">
        <f t="shared" ref="BP55:CH55" si="71">((BP10*0.5)+BO25-BP40)*BP71*BP$78*BP$2</f>
        <v>-4673.258389293318</v>
      </c>
      <c r="BQ55" s="25">
        <f t="shared" si="71"/>
        <v>-4629.8207111369911</v>
      </c>
      <c r="BR55" s="25">
        <f t="shared" si="71"/>
        <v>-4812.5516996085471</v>
      </c>
      <c r="BS55" s="25">
        <f t="shared" si="71"/>
        <v>-5032.2768378757346</v>
      </c>
      <c r="BT55" s="25">
        <f t="shared" si="71"/>
        <v>-2727.1182544142443</v>
      </c>
      <c r="BU55" s="25">
        <f t="shared" si="71"/>
        <v>-3043.4756480745468</v>
      </c>
      <c r="BV55" s="25">
        <f t="shared" si="71"/>
        <v>-3088.4886011661438</v>
      </c>
      <c r="BW55" s="25">
        <f t="shared" si="71"/>
        <v>-3037.135239923794</v>
      </c>
      <c r="BX55" s="25">
        <f t="shared" si="71"/>
        <v>-2671.1727074735245</v>
      </c>
      <c r="BY55" s="25">
        <f t="shared" si="71"/>
        <v>-2984.1544696757019</v>
      </c>
      <c r="BZ55" s="25">
        <f t="shared" si="71"/>
        <v>-2736.3136013283556</v>
      </c>
      <c r="CA55" s="25">
        <f t="shared" si="71"/>
        <v>-2691.9044788180749</v>
      </c>
      <c r="CB55" s="25">
        <f t="shared" si="71"/>
        <v>-4673.258389293318</v>
      </c>
      <c r="CC55" s="25">
        <f t="shared" si="71"/>
        <v>-4629.8207111369911</v>
      </c>
      <c r="CD55" s="25">
        <f t="shared" si="71"/>
        <v>-4812.5516996085471</v>
      </c>
      <c r="CE55" s="25">
        <f t="shared" si="71"/>
        <v>-5032.2768378757346</v>
      </c>
      <c r="CF55" s="25">
        <f t="shared" si="71"/>
        <v>-2727.1182544142443</v>
      </c>
      <c r="CG55" s="25">
        <f t="shared" si="71"/>
        <v>-3043.4756480745468</v>
      </c>
      <c r="CH55" s="28">
        <f t="shared" si="71"/>
        <v>-3088.4886011661438</v>
      </c>
    </row>
    <row r="56" spans="1:87" ht="15.75" x14ac:dyDescent="0.25">
      <c r="A56" s="606"/>
      <c r="B56" s="14" t="str">
        <f t="shared" si="58"/>
        <v>Miscellaneous</v>
      </c>
      <c r="C56" s="25">
        <f t="shared" si="61"/>
        <v>0</v>
      </c>
      <c r="D56" s="25">
        <f t="shared" ref="D56:BO56" si="72">((D11*0.5)+C26-D41)*D72*D$78*D$2</f>
        <v>0</v>
      </c>
      <c r="E56" s="25">
        <f t="shared" si="72"/>
        <v>0</v>
      </c>
      <c r="F56" s="25">
        <f t="shared" si="72"/>
        <v>0</v>
      </c>
      <c r="G56" s="25">
        <f t="shared" si="72"/>
        <v>0</v>
      </c>
      <c r="H56" s="25">
        <f t="shared" si="72"/>
        <v>0</v>
      </c>
      <c r="I56" s="25">
        <f t="shared" si="72"/>
        <v>0</v>
      </c>
      <c r="J56" s="25">
        <f t="shared" si="72"/>
        <v>0.796639175388</v>
      </c>
      <c r="K56" s="25">
        <f t="shared" si="72"/>
        <v>1.54248512706</v>
      </c>
      <c r="L56" s="25">
        <f t="shared" si="72"/>
        <v>0.7305076345239</v>
      </c>
      <c r="M56" s="25">
        <f t="shared" si="72"/>
        <v>0.75228594734340004</v>
      </c>
      <c r="N56" s="25">
        <f t="shared" si="72"/>
        <v>0.73143938344500004</v>
      </c>
      <c r="O56" s="25">
        <f t="shared" si="72"/>
        <v>0.69848277820740001</v>
      </c>
      <c r="P56" s="25">
        <f t="shared" si="72"/>
        <v>0.63450417414600002</v>
      </c>
      <c r="Q56" s="25">
        <f t="shared" si="72"/>
        <v>0.71620707615659995</v>
      </c>
      <c r="R56" s="25">
        <f t="shared" si="72"/>
        <v>0.74706407879040004</v>
      </c>
      <c r="S56" s="25">
        <f t="shared" si="72"/>
        <v>0.78867426341340008</v>
      </c>
      <c r="T56" s="25">
        <f t="shared" si="72"/>
        <v>0</v>
      </c>
      <c r="U56" s="25">
        <f t="shared" si="72"/>
        <v>0</v>
      </c>
      <c r="V56" s="25">
        <f t="shared" si="72"/>
        <v>0</v>
      </c>
      <c r="W56" s="25">
        <f t="shared" si="72"/>
        <v>0</v>
      </c>
      <c r="X56" s="25">
        <f t="shared" si="72"/>
        <v>0</v>
      </c>
      <c r="Y56" s="25">
        <f t="shared" si="72"/>
        <v>0</v>
      </c>
      <c r="Z56" s="25">
        <f t="shared" si="72"/>
        <v>0</v>
      </c>
      <c r="AA56" s="25">
        <f t="shared" si="72"/>
        <v>0</v>
      </c>
      <c r="AB56" s="25">
        <f t="shared" si="72"/>
        <v>0</v>
      </c>
      <c r="AC56" s="25">
        <f t="shared" si="72"/>
        <v>0</v>
      </c>
      <c r="AD56" s="25">
        <f t="shared" si="72"/>
        <v>0</v>
      </c>
      <c r="AE56" s="25">
        <f t="shared" si="72"/>
        <v>0</v>
      </c>
      <c r="AF56" s="25">
        <f t="shared" si="72"/>
        <v>0</v>
      </c>
      <c r="AG56" s="25">
        <f t="shared" si="72"/>
        <v>0</v>
      </c>
      <c r="AH56" s="25">
        <f t="shared" si="72"/>
        <v>0</v>
      </c>
      <c r="AI56" s="25">
        <f t="shared" si="72"/>
        <v>0</v>
      </c>
      <c r="AJ56" s="25">
        <f t="shared" si="72"/>
        <v>0</v>
      </c>
      <c r="AK56" s="25">
        <f t="shared" si="72"/>
        <v>0</v>
      </c>
      <c r="AL56" s="25">
        <f t="shared" si="72"/>
        <v>0</v>
      </c>
      <c r="AM56" s="25">
        <f t="shared" si="72"/>
        <v>0</v>
      </c>
      <c r="AN56" s="25">
        <f t="shared" si="72"/>
        <v>0</v>
      </c>
      <c r="AO56" s="25">
        <f t="shared" si="72"/>
        <v>0</v>
      </c>
      <c r="AP56" s="25">
        <f t="shared" si="72"/>
        <v>0</v>
      </c>
      <c r="AQ56" s="25">
        <f t="shared" si="72"/>
        <v>0</v>
      </c>
      <c r="AR56" s="25">
        <f t="shared" si="72"/>
        <v>0</v>
      </c>
      <c r="AS56" s="25">
        <f t="shared" si="72"/>
        <v>0</v>
      </c>
      <c r="AT56" s="25">
        <f t="shared" si="72"/>
        <v>0</v>
      </c>
      <c r="AU56" s="25">
        <f t="shared" si="72"/>
        <v>0</v>
      </c>
      <c r="AV56" s="25">
        <f t="shared" si="72"/>
        <v>0</v>
      </c>
      <c r="AW56" s="25">
        <f t="shared" si="72"/>
        <v>0</v>
      </c>
      <c r="AX56" s="25">
        <f t="shared" si="72"/>
        <v>0</v>
      </c>
      <c r="AY56" s="25">
        <f t="shared" si="72"/>
        <v>0</v>
      </c>
      <c r="AZ56" s="25">
        <f t="shared" si="72"/>
        <v>0</v>
      </c>
      <c r="BA56" s="25">
        <f t="shared" si="72"/>
        <v>0</v>
      </c>
      <c r="BB56" s="25">
        <f t="shared" si="72"/>
        <v>0</v>
      </c>
      <c r="BC56" s="25">
        <f t="shared" si="72"/>
        <v>0</v>
      </c>
      <c r="BD56" s="25">
        <f t="shared" si="72"/>
        <v>0</v>
      </c>
      <c r="BE56" s="25">
        <f t="shared" si="72"/>
        <v>0</v>
      </c>
      <c r="BF56" s="25">
        <f t="shared" si="72"/>
        <v>0</v>
      </c>
      <c r="BG56" s="25">
        <f t="shared" si="72"/>
        <v>0</v>
      </c>
      <c r="BH56" s="25">
        <f t="shared" si="72"/>
        <v>0</v>
      </c>
      <c r="BI56" s="25">
        <f t="shared" si="72"/>
        <v>0</v>
      </c>
      <c r="BJ56" s="25">
        <f t="shared" si="72"/>
        <v>0</v>
      </c>
      <c r="BK56" s="25">
        <f t="shared" si="72"/>
        <v>0</v>
      </c>
      <c r="BL56" s="25">
        <f t="shared" si="72"/>
        <v>0</v>
      </c>
      <c r="BM56" s="25">
        <f t="shared" si="72"/>
        <v>0</v>
      </c>
      <c r="BN56" s="25">
        <f t="shared" si="72"/>
        <v>0</v>
      </c>
      <c r="BO56" s="25">
        <f t="shared" si="72"/>
        <v>0</v>
      </c>
      <c r="BP56" s="25">
        <f t="shared" ref="BP56:CH56" si="73">((BP11*0.5)+BO26-BP41)*BP72*BP$78*BP$2</f>
        <v>0</v>
      </c>
      <c r="BQ56" s="25">
        <f t="shared" si="73"/>
        <v>0</v>
      </c>
      <c r="BR56" s="25">
        <f t="shared" si="73"/>
        <v>0</v>
      </c>
      <c r="BS56" s="25">
        <f t="shared" si="73"/>
        <v>0</v>
      </c>
      <c r="BT56" s="25">
        <f t="shared" si="73"/>
        <v>0</v>
      </c>
      <c r="BU56" s="25">
        <f t="shared" si="73"/>
        <v>0</v>
      </c>
      <c r="BV56" s="25">
        <f t="shared" si="73"/>
        <v>0</v>
      </c>
      <c r="BW56" s="25">
        <f t="shared" si="73"/>
        <v>0</v>
      </c>
      <c r="BX56" s="25">
        <f t="shared" si="73"/>
        <v>0</v>
      </c>
      <c r="BY56" s="25">
        <f t="shared" si="73"/>
        <v>0</v>
      </c>
      <c r="BZ56" s="25">
        <f t="shared" si="73"/>
        <v>0</v>
      </c>
      <c r="CA56" s="25">
        <f t="shared" si="73"/>
        <v>0</v>
      </c>
      <c r="CB56" s="25">
        <f t="shared" si="73"/>
        <v>0</v>
      </c>
      <c r="CC56" s="25">
        <f t="shared" si="73"/>
        <v>0</v>
      </c>
      <c r="CD56" s="25">
        <f t="shared" si="73"/>
        <v>0</v>
      </c>
      <c r="CE56" s="25">
        <f t="shared" si="73"/>
        <v>0</v>
      </c>
      <c r="CF56" s="25">
        <f t="shared" si="73"/>
        <v>0</v>
      </c>
      <c r="CG56" s="25">
        <f t="shared" si="73"/>
        <v>0</v>
      </c>
      <c r="CH56" s="28">
        <f t="shared" si="73"/>
        <v>0</v>
      </c>
    </row>
    <row r="57" spans="1:87" ht="15.75" x14ac:dyDescent="0.25">
      <c r="A57" s="606"/>
      <c r="B57" s="14" t="str">
        <f t="shared" si="58"/>
        <v>Pool Spa</v>
      </c>
      <c r="C57" s="25">
        <f t="shared" si="61"/>
        <v>0</v>
      </c>
      <c r="D57" s="25">
        <f t="shared" ref="D57:BO57" si="74">((D12*0.5)+C27-D42)*D73*D$78*D$2</f>
        <v>0</v>
      </c>
      <c r="E57" s="25">
        <f t="shared" si="74"/>
        <v>0</v>
      </c>
      <c r="F57" s="25">
        <f t="shared" si="74"/>
        <v>0</v>
      </c>
      <c r="G57" s="25">
        <f t="shared" si="74"/>
        <v>0</v>
      </c>
      <c r="H57" s="25">
        <f t="shared" si="74"/>
        <v>0</v>
      </c>
      <c r="I57" s="25">
        <f t="shared" si="74"/>
        <v>0</v>
      </c>
      <c r="J57" s="25">
        <f t="shared" si="74"/>
        <v>0</v>
      </c>
      <c r="K57" s="25">
        <f t="shared" si="74"/>
        <v>0</v>
      </c>
      <c r="L57" s="25">
        <f t="shared" si="74"/>
        <v>0</v>
      </c>
      <c r="M57" s="25">
        <f t="shared" si="74"/>
        <v>0</v>
      </c>
      <c r="N57" s="25">
        <f t="shared" si="74"/>
        <v>0</v>
      </c>
      <c r="O57" s="25">
        <f t="shared" si="74"/>
        <v>0</v>
      </c>
      <c r="P57" s="25">
        <f t="shared" si="74"/>
        <v>0</v>
      </c>
      <c r="Q57" s="25">
        <f t="shared" si="74"/>
        <v>0</v>
      </c>
      <c r="R57" s="25">
        <f t="shared" si="74"/>
        <v>0</v>
      </c>
      <c r="S57" s="25">
        <f t="shared" si="74"/>
        <v>0</v>
      </c>
      <c r="T57" s="25">
        <f t="shared" si="74"/>
        <v>0</v>
      </c>
      <c r="U57" s="25">
        <f t="shared" si="74"/>
        <v>0</v>
      </c>
      <c r="V57" s="25">
        <f t="shared" si="74"/>
        <v>0</v>
      </c>
      <c r="W57" s="25">
        <f t="shared" si="74"/>
        <v>0</v>
      </c>
      <c r="X57" s="25">
        <f t="shared" si="74"/>
        <v>0</v>
      </c>
      <c r="Y57" s="25">
        <f t="shared" si="74"/>
        <v>0</v>
      </c>
      <c r="Z57" s="25">
        <f t="shared" si="74"/>
        <v>0</v>
      </c>
      <c r="AA57" s="25">
        <f t="shared" si="74"/>
        <v>0</v>
      </c>
      <c r="AB57" s="25">
        <f t="shared" si="74"/>
        <v>0</v>
      </c>
      <c r="AC57" s="25">
        <f t="shared" si="74"/>
        <v>0</v>
      </c>
      <c r="AD57" s="25">
        <f t="shared" si="74"/>
        <v>0</v>
      </c>
      <c r="AE57" s="25">
        <f t="shared" si="74"/>
        <v>0</v>
      </c>
      <c r="AF57" s="25">
        <f t="shared" si="74"/>
        <v>0</v>
      </c>
      <c r="AG57" s="25">
        <f t="shared" si="74"/>
        <v>0</v>
      </c>
      <c r="AH57" s="25">
        <f t="shared" si="74"/>
        <v>0</v>
      </c>
      <c r="AI57" s="25">
        <f t="shared" si="74"/>
        <v>0</v>
      </c>
      <c r="AJ57" s="25">
        <f t="shared" si="74"/>
        <v>0</v>
      </c>
      <c r="AK57" s="25">
        <f t="shared" si="74"/>
        <v>0</v>
      </c>
      <c r="AL57" s="25">
        <f t="shared" si="74"/>
        <v>0</v>
      </c>
      <c r="AM57" s="25">
        <f t="shared" si="74"/>
        <v>0</v>
      </c>
      <c r="AN57" s="25">
        <f t="shared" si="74"/>
        <v>0</v>
      </c>
      <c r="AO57" s="25">
        <f t="shared" si="74"/>
        <v>0</v>
      </c>
      <c r="AP57" s="25">
        <f t="shared" si="74"/>
        <v>0</v>
      </c>
      <c r="AQ57" s="25">
        <f t="shared" si="74"/>
        <v>0</v>
      </c>
      <c r="AR57" s="25">
        <f t="shared" si="74"/>
        <v>0</v>
      </c>
      <c r="AS57" s="25">
        <f t="shared" si="74"/>
        <v>0</v>
      </c>
      <c r="AT57" s="25">
        <f t="shared" si="74"/>
        <v>0</v>
      </c>
      <c r="AU57" s="25">
        <f t="shared" si="74"/>
        <v>0</v>
      </c>
      <c r="AV57" s="25">
        <f t="shared" si="74"/>
        <v>0</v>
      </c>
      <c r="AW57" s="25">
        <f t="shared" si="74"/>
        <v>0</v>
      </c>
      <c r="AX57" s="25">
        <f t="shared" si="74"/>
        <v>0</v>
      </c>
      <c r="AY57" s="25">
        <f t="shared" si="74"/>
        <v>0</v>
      </c>
      <c r="AZ57" s="25">
        <f t="shared" si="74"/>
        <v>0</v>
      </c>
      <c r="BA57" s="25">
        <f t="shared" si="74"/>
        <v>0</v>
      </c>
      <c r="BB57" s="25">
        <f t="shared" si="74"/>
        <v>0</v>
      </c>
      <c r="BC57" s="25">
        <f t="shared" si="74"/>
        <v>0</v>
      </c>
      <c r="BD57" s="25">
        <f t="shared" si="74"/>
        <v>0</v>
      </c>
      <c r="BE57" s="25">
        <f t="shared" si="74"/>
        <v>0</v>
      </c>
      <c r="BF57" s="25">
        <f t="shared" si="74"/>
        <v>0</v>
      </c>
      <c r="BG57" s="25">
        <f t="shared" si="74"/>
        <v>0</v>
      </c>
      <c r="BH57" s="25">
        <f t="shared" si="74"/>
        <v>0</v>
      </c>
      <c r="BI57" s="25">
        <f t="shared" si="74"/>
        <v>0</v>
      </c>
      <c r="BJ57" s="25">
        <f t="shared" si="74"/>
        <v>0</v>
      </c>
      <c r="BK57" s="25">
        <f t="shared" si="74"/>
        <v>0</v>
      </c>
      <c r="BL57" s="25">
        <f t="shared" si="74"/>
        <v>0</v>
      </c>
      <c r="BM57" s="25">
        <f t="shared" si="74"/>
        <v>0</v>
      </c>
      <c r="BN57" s="25">
        <f t="shared" si="74"/>
        <v>0</v>
      </c>
      <c r="BO57" s="25">
        <f t="shared" si="74"/>
        <v>0</v>
      </c>
      <c r="BP57" s="25">
        <f t="shared" ref="BP57:CH57" si="75">((BP12*0.5)+BO27-BP42)*BP73*BP$78*BP$2</f>
        <v>0</v>
      </c>
      <c r="BQ57" s="25">
        <f t="shared" si="75"/>
        <v>0</v>
      </c>
      <c r="BR57" s="25">
        <f t="shared" si="75"/>
        <v>0</v>
      </c>
      <c r="BS57" s="25">
        <f t="shared" si="75"/>
        <v>0</v>
      </c>
      <c r="BT57" s="25">
        <f t="shared" si="75"/>
        <v>0</v>
      </c>
      <c r="BU57" s="25">
        <f t="shared" si="75"/>
        <v>0</v>
      </c>
      <c r="BV57" s="25">
        <f t="shared" si="75"/>
        <v>0</v>
      </c>
      <c r="BW57" s="25">
        <f t="shared" si="75"/>
        <v>0</v>
      </c>
      <c r="BX57" s="25">
        <f t="shared" si="75"/>
        <v>0</v>
      </c>
      <c r="BY57" s="25">
        <f t="shared" si="75"/>
        <v>0</v>
      </c>
      <c r="BZ57" s="25">
        <f t="shared" si="75"/>
        <v>0</v>
      </c>
      <c r="CA57" s="25">
        <f t="shared" si="75"/>
        <v>0</v>
      </c>
      <c r="CB57" s="25">
        <f t="shared" si="75"/>
        <v>0</v>
      </c>
      <c r="CC57" s="25">
        <f t="shared" si="75"/>
        <v>0</v>
      </c>
      <c r="CD57" s="25">
        <f t="shared" si="75"/>
        <v>0</v>
      </c>
      <c r="CE57" s="25">
        <f t="shared" si="75"/>
        <v>0</v>
      </c>
      <c r="CF57" s="25">
        <f t="shared" si="75"/>
        <v>0</v>
      </c>
      <c r="CG57" s="25">
        <f t="shared" si="75"/>
        <v>0</v>
      </c>
      <c r="CH57" s="28">
        <f t="shared" si="75"/>
        <v>0</v>
      </c>
    </row>
    <row r="58" spans="1:87" ht="15.75" x14ac:dyDescent="0.25">
      <c r="A58" s="606"/>
      <c r="B58" s="14" t="str">
        <f t="shared" si="58"/>
        <v>Refrigeration</v>
      </c>
      <c r="C58" s="25">
        <f t="shared" si="61"/>
        <v>0</v>
      </c>
      <c r="D58" s="25">
        <f t="shared" ref="D58:BO58" si="76">((D13*0.5)+C28-D43)*D74*D$78*D$2</f>
        <v>0</v>
      </c>
      <c r="E58" s="25">
        <f t="shared" si="76"/>
        <v>0</v>
      </c>
      <c r="F58" s="25">
        <f t="shared" si="76"/>
        <v>8.8186977712144738</v>
      </c>
      <c r="G58" s="25">
        <f t="shared" si="76"/>
        <v>25.965485373862926</v>
      </c>
      <c r="H58" s="25">
        <f t="shared" si="76"/>
        <v>70.63291178269084</v>
      </c>
      <c r="I58" s="25">
        <f t="shared" si="76"/>
        <v>77.521856401527515</v>
      </c>
      <c r="J58" s="25">
        <f t="shared" si="76"/>
        <v>77.497740680459373</v>
      </c>
      <c r="K58" s="25">
        <f t="shared" si="76"/>
        <v>69.895624325499881</v>
      </c>
      <c r="L58" s="25">
        <f t="shared" si="76"/>
        <v>42.937430969202779</v>
      </c>
      <c r="M58" s="25">
        <f t="shared" si="76"/>
        <v>52.407144811326418</v>
      </c>
      <c r="N58" s="25">
        <f t="shared" si="76"/>
        <v>55.034907604579324</v>
      </c>
      <c r="O58" s="25">
        <f t="shared" si="76"/>
        <v>56.206623418266886</v>
      </c>
      <c r="P58" s="25">
        <f t="shared" si="76"/>
        <v>52.47460160430726</v>
      </c>
      <c r="Q58" s="25">
        <f t="shared" si="76"/>
        <v>60.061812393996426</v>
      </c>
      <c r="R58" s="25">
        <f t="shared" si="76"/>
        <v>63.497660142715183</v>
      </c>
      <c r="S58" s="25">
        <f t="shared" si="76"/>
        <v>70.58011871555523</v>
      </c>
      <c r="T58" s="25">
        <f t="shared" si="76"/>
        <v>-3729.6890255321532</v>
      </c>
      <c r="U58" s="25">
        <f t="shared" si="76"/>
        <v>-3944.6939581583329</v>
      </c>
      <c r="V58" s="25">
        <f t="shared" si="76"/>
        <v>-3942.3049203445012</v>
      </c>
      <c r="W58" s="25">
        <f t="shared" si="76"/>
        <v>-3555.3625972755135</v>
      </c>
      <c r="X58" s="25">
        <f t="shared" si="76"/>
        <v>-1695.3031514336119</v>
      </c>
      <c r="Y58" s="25">
        <f t="shared" si="76"/>
        <v>-1635.4347751610037</v>
      </c>
      <c r="Z58" s="25">
        <f t="shared" si="76"/>
        <v>-1526.6676857507721</v>
      </c>
      <c r="AA58" s="25">
        <f t="shared" si="76"/>
        <v>-1419.0848061657832</v>
      </c>
      <c r="AB58" s="25">
        <f t="shared" si="76"/>
        <v>-1337.3865102129962</v>
      </c>
      <c r="AC58" s="25">
        <f t="shared" si="76"/>
        <v>-1582.4346328450681</v>
      </c>
      <c r="AD58" s="25">
        <f t="shared" si="76"/>
        <v>-1562.010965617191</v>
      </c>
      <c r="AE58" s="25">
        <f t="shared" si="76"/>
        <v>-1781.7322595335547</v>
      </c>
      <c r="AF58" s="25">
        <f t="shared" si="76"/>
        <v>-3729.6890255321532</v>
      </c>
      <c r="AG58" s="25">
        <f t="shared" si="76"/>
        <v>-3944.6939581583329</v>
      </c>
      <c r="AH58" s="25">
        <f t="shared" si="76"/>
        <v>-3942.3049203445012</v>
      </c>
      <c r="AI58" s="25">
        <f t="shared" si="76"/>
        <v>-3555.3625972755135</v>
      </c>
      <c r="AJ58" s="25">
        <f t="shared" si="76"/>
        <v>-1695.3031514336119</v>
      </c>
      <c r="AK58" s="25">
        <f t="shared" si="76"/>
        <v>-1635.4347751610037</v>
      </c>
      <c r="AL58" s="25">
        <f t="shared" si="76"/>
        <v>-1526.6676857507721</v>
      </c>
      <c r="AM58" s="25">
        <f t="shared" si="76"/>
        <v>-1419.0848061657832</v>
      </c>
      <c r="AN58" s="25">
        <f t="shared" si="76"/>
        <v>-1337.3865102129962</v>
      </c>
      <c r="AO58" s="25">
        <f t="shared" si="76"/>
        <v>-1582.4346328450681</v>
      </c>
      <c r="AP58" s="25">
        <f t="shared" si="76"/>
        <v>-1562.010965617191</v>
      </c>
      <c r="AQ58" s="25">
        <f t="shared" si="76"/>
        <v>-1781.7322595335547</v>
      </c>
      <c r="AR58" s="25">
        <f t="shared" si="76"/>
        <v>-3729.6890255321532</v>
      </c>
      <c r="AS58" s="25">
        <f t="shared" si="76"/>
        <v>-3944.6939581583329</v>
      </c>
      <c r="AT58" s="25">
        <f t="shared" si="76"/>
        <v>-3942.3049203445012</v>
      </c>
      <c r="AU58" s="25">
        <f t="shared" si="76"/>
        <v>-3555.3625972755135</v>
      </c>
      <c r="AV58" s="25">
        <f t="shared" si="76"/>
        <v>-1695.3031514336119</v>
      </c>
      <c r="AW58" s="25">
        <f t="shared" si="76"/>
        <v>-1635.4347751610037</v>
      </c>
      <c r="AX58" s="25">
        <f t="shared" si="76"/>
        <v>-1526.6676857507721</v>
      </c>
      <c r="AY58" s="25">
        <f t="shared" si="76"/>
        <v>-1419.0848061657832</v>
      </c>
      <c r="AZ58" s="25">
        <f t="shared" si="76"/>
        <v>-1337.3865102129962</v>
      </c>
      <c r="BA58" s="25">
        <f t="shared" si="76"/>
        <v>-1582.4346328450681</v>
      </c>
      <c r="BB58" s="25">
        <f t="shared" si="76"/>
        <v>-1562.010965617191</v>
      </c>
      <c r="BC58" s="25">
        <f t="shared" si="76"/>
        <v>-1781.7322595335547</v>
      </c>
      <c r="BD58" s="25">
        <f t="shared" si="76"/>
        <v>-3729.6890255321532</v>
      </c>
      <c r="BE58" s="25">
        <f t="shared" si="76"/>
        <v>-3944.6939581583329</v>
      </c>
      <c r="BF58" s="25">
        <f t="shared" si="76"/>
        <v>-3942.3049203445012</v>
      </c>
      <c r="BG58" s="25">
        <f t="shared" si="76"/>
        <v>-3555.3625972755135</v>
      </c>
      <c r="BH58" s="25">
        <f t="shared" si="76"/>
        <v>-1695.3031514336119</v>
      </c>
      <c r="BI58" s="25">
        <f t="shared" si="76"/>
        <v>-1635.4347751610037</v>
      </c>
      <c r="BJ58" s="25">
        <f t="shared" si="76"/>
        <v>-1526.6676857507721</v>
      </c>
      <c r="BK58" s="25">
        <f t="shared" si="76"/>
        <v>-1419.0848061657832</v>
      </c>
      <c r="BL58" s="25">
        <f t="shared" si="76"/>
        <v>-1337.3865102129962</v>
      </c>
      <c r="BM58" s="25">
        <f t="shared" si="76"/>
        <v>-1582.4346328450681</v>
      </c>
      <c r="BN58" s="25">
        <f t="shared" si="76"/>
        <v>-1562.010965617191</v>
      </c>
      <c r="BO58" s="25">
        <f t="shared" si="76"/>
        <v>-1781.7322595335547</v>
      </c>
      <c r="BP58" s="25">
        <f t="shared" ref="BP58:CH58" si="77">((BP13*0.5)+BO28-BP43)*BP74*BP$78*BP$2</f>
        <v>-3729.6890255321532</v>
      </c>
      <c r="BQ58" s="25">
        <f t="shared" si="77"/>
        <v>-3944.6939581583329</v>
      </c>
      <c r="BR58" s="25">
        <f t="shared" si="77"/>
        <v>-3942.3049203445012</v>
      </c>
      <c r="BS58" s="25">
        <f t="shared" si="77"/>
        <v>-3555.3625972755135</v>
      </c>
      <c r="BT58" s="25">
        <f t="shared" si="77"/>
        <v>-1695.3031514336119</v>
      </c>
      <c r="BU58" s="25">
        <f t="shared" si="77"/>
        <v>-1635.4347751610037</v>
      </c>
      <c r="BV58" s="25">
        <f t="shared" si="77"/>
        <v>-1526.6676857507721</v>
      </c>
      <c r="BW58" s="25">
        <f t="shared" si="77"/>
        <v>-1419.0848061657832</v>
      </c>
      <c r="BX58" s="25">
        <f t="shared" si="77"/>
        <v>-1337.3865102129962</v>
      </c>
      <c r="BY58" s="25">
        <f t="shared" si="77"/>
        <v>-1582.4346328450681</v>
      </c>
      <c r="BZ58" s="25">
        <f t="shared" si="77"/>
        <v>-1562.010965617191</v>
      </c>
      <c r="CA58" s="25">
        <f t="shared" si="77"/>
        <v>-1781.7322595335547</v>
      </c>
      <c r="CB58" s="25">
        <f t="shared" si="77"/>
        <v>-3729.6890255321532</v>
      </c>
      <c r="CC58" s="25">
        <f t="shared" si="77"/>
        <v>-3944.6939581583329</v>
      </c>
      <c r="CD58" s="25">
        <f t="shared" si="77"/>
        <v>-3942.3049203445012</v>
      </c>
      <c r="CE58" s="25">
        <f t="shared" si="77"/>
        <v>-3555.3625972755135</v>
      </c>
      <c r="CF58" s="25">
        <f t="shared" si="77"/>
        <v>-1695.3031514336119</v>
      </c>
      <c r="CG58" s="25">
        <f t="shared" si="77"/>
        <v>-1635.4347751610037</v>
      </c>
      <c r="CH58" s="28">
        <f t="shared" si="77"/>
        <v>-1526.6676857507721</v>
      </c>
    </row>
    <row r="59" spans="1:87" ht="15.75" customHeight="1" x14ac:dyDescent="0.25">
      <c r="A59" s="606"/>
      <c r="B59" s="14" t="str">
        <f t="shared" si="58"/>
        <v>Water Heating</v>
      </c>
      <c r="C59" s="25">
        <f t="shared" si="61"/>
        <v>0</v>
      </c>
      <c r="D59" s="25">
        <f t="shared" ref="D59:BO59" si="78">((D14*0.5)+C29-D44)*D75*D$78*D$2</f>
        <v>0</v>
      </c>
      <c r="E59" s="25">
        <f t="shared" si="78"/>
        <v>0</v>
      </c>
      <c r="F59" s="25">
        <f t="shared" si="78"/>
        <v>0</v>
      </c>
      <c r="G59" s="25">
        <f t="shared" si="78"/>
        <v>86.231518782832268</v>
      </c>
      <c r="H59" s="25">
        <f t="shared" si="78"/>
        <v>321.22195817096843</v>
      </c>
      <c r="I59" s="25">
        <f t="shared" si="78"/>
        <v>403.87776543546806</v>
      </c>
      <c r="J59" s="25">
        <f t="shared" si="78"/>
        <v>494.2868136142522</v>
      </c>
      <c r="K59" s="25">
        <f t="shared" si="78"/>
        <v>538.8738824314961</v>
      </c>
      <c r="L59" s="25">
        <f t="shared" si="78"/>
        <v>336.89607439592061</v>
      </c>
      <c r="M59" s="25">
        <f t="shared" si="78"/>
        <v>442.0496893562833</v>
      </c>
      <c r="N59" s="25">
        <f t="shared" si="78"/>
        <v>552.71251749805322</v>
      </c>
      <c r="O59" s="25">
        <f t="shared" si="78"/>
        <v>612.36653727947896</v>
      </c>
      <c r="P59" s="25">
        <f t="shared" si="78"/>
        <v>534.88618568928473</v>
      </c>
      <c r="Q59" s="25">
        <f t="shared" si="78"/>
        <v>579.68638580647269</v>
      </c>
      <c r="R59" s="25">
        <f t="shared" si="78"/>
        <v>554.43002144097795</v>
      </c>
      <c r="S59" s="25">
        <f t="shared" si="78"/>
        <v>558.65212502698421</v>
      </c>
      <c r="T59" s="25">
        <f t="shared" si="78"/>
        <v>436.24809177716241</v>
      </c>
      <c r="U59" s="25">
        <f t="shared" si="78"/>
        <v>383.3435967989866</v>
      </c>
      <c r="V59" s="25">
        <f t="shared" si="78"/>
        <v>360.44709141399863</v>
      </c>
      <c r="W59" s="25">
        <f t="shared" si="78"/>
        <v>392.59392179069306</v>
      </c>
      <c r="X59" s="25">
        <f t="shared" si="78"/>
        <v>213.20519377941008</v>
      </c>
      <c r="Y59" s="25">
        <f t="shared" si="78"/>
        <v>238.15218768334344</v>
      </c>
      <c r="Z59" s="25">
        <f t="shared" si="78"/>
        <v>259.59502301617766</v>
      </c>
      <c r="AA59" s="25">
        <f t="shared" si="78"/>
        <v>257.87684781476804</v>
      </c>
      <c r="AB59" s="25">
        <f t="shared" si="78"/>
        <v>227.37840624601606</v>
      </c>
      <c r="AC59" s="25">
        <f t="shared" si="78"/>
        <v>254.74196538839055</v>
      </c>
      <c r="AD59" s="25">
        <f t="shared" si="78"/>
        <v>227.48519787614163</v>
      </c>
      <c r="AE59" s="25">
        <f t="shared" si="78"/>
        <v>235.22396268087641</v>
      </c>
      <c r="AF59" s="25">
        <f t="shared" si="78"/>
        <v>436.24809177716241</v>
      </c>
      <c r="AG59" s="25">
        <f t="shared" si="78"/>
        <v>383.3435967989866</v>
      </c>
      <c r="AH59" s="25">
        <f t="shared" si="78"/>
        <v>360.44709141399863</v>
      </c>
      <c r="AI59" s="25">
        <f t="shared" si="78"/>
        <v>392.59392179069306</v>
      </c>
      <c r="AJ59" s="25">
        <f t="shared" si="78"/>
        <v>213.20519377941008</v>
      </c>
      <c r="AK59" s="25">
        <f t="shared" si="78"/>
        <v>238.15218768334344</v>
      </c>
      <c r="AL59" s="25">
        <f t="shared" si="78"/>
        <v>259.59502301617766</v>
      </c>
      <c r="AM59" s="25">
        <f t="shared" si="78"/>
        <v>257.87684781476804</v>
      </c>
      <c r="AN59" s="25">
        <f t="shared" si="78"/>
        <v>227.37840624601606</v>
      </c>
      <c r="AO59" s="25">
        <f t="shared" si="78"/>
        <v>254.74196538839055</v>
      </c>
      <c r="AP59" s="25">
        <f t="shared" si="78"/>
        <v>227.48519787614163</v>
      </c>
      <c r="AQ59" s="25">
        <f t="shared" si="78"/>
        <v>235.22396268087641</v>
      </c>
      <c r="AR59" s="25">
        <f t="shared" si="78"/>
        <v>436.24809177716241</v>
      </c>
      <c r="AS59" s="25">
        <f t="shared" si="78"/>
        <v>383.3435967989866</v>
      </c>
      <c r="AT59" s="25">
        <f t="shared" si="78"/>
        <v>360.44709141399863</v>
      </c>
      <c r="AU59" s="25">
        <f t="shared" si="78"/>
        <v>392.59392179069306</v>
      </c>
      <c r="AV59" s="25">
        <f t="shared" si="78"/>
        <v>213.20519377941008</v>
      </c>
      <c r="AW59" s="25">
        <f t="shared" si="78"/>
        <v>238.15218768334344</v>
      </c>
      <c r="AX59" s="25">
        <f t="shared" si="78"/>
        <v>259.59502301617766</v>
      </c>
      <c r="AY59" s="25">
        <f t="shared" si="78"/>
        <v>257.87684781476804</v>
      </c>
      <c r="AZ59" s="25">
        <f t="shared" si="78"/>
        <v>227.37840624601606</v>
      </c>
      <c r="BA59" s="25">
        <f t="shared" si="78"/>
        <v>254.74196538839055</v>
      </c>
      <c r="BB59" s="25">
        <f t="shared" si="78"/>
        <v>227.48519787614163</v>
      </c>
      <c r="BC59" s="25">
        <f t="shared" si="78"/>
        <v>235.22396268087641</v>
      </c>
      <c r="BD59" s="25">
        <f t="shared" si="78"/>
        <v>436.24809177716241</v>
      </c>
      <c r="BE59" s="25">
        <f t="shared" si="78"/>
        <v>383.3435967989866</v>
      </c>
      <c r="BF59" s="25">
        <f t="shared" si="78"/>
        <v>360.44709141399863</v>
      </c>
      <c r="BG59" s="25">
        <f t="shared" si="78"/>
        <v>392.59392179069306</v>
      </c>
      <c r="BH59" s="25">
        <f t="shared" si="78"/>
        <v>213.20519377941008</v>
      </c>
      <c r="BI59" s="25">
        <f t="shared" si="78"/>
        <v>238.15218768334344</v>
      </c>
      <c r="BJ59" s="25">
        <f t="shared" si="78"/>
        <v>259.59502301617766</v>
      </c>
      <c r="BK59" s="25">
        <f t="shared" si="78"/>
        <v>257.87684781476804</v>
      </c>
      <c r="BL59" s="25">
        <f t="shared" si="78"/>
        <v>227.37840624601606</v>
      </c>
      <c r="BM59" s="25">
        <f t="shared" si="78"/>
        <v>254.74196538839055</v>
      </c>
      <c r="BN59" s="25">
        <f t="shared" si="78"/>
        <v>227.48519787614163</v>
      </c>
      <c r="BO59" s="25">
        <f t="shared" si="78"/>
        <v>235.22396268087641</v>
      </c>
      <c r="BP59" s="25">
        <f t="shared" ref="BP59:CH59" si="79">((BP14*0.5)+BO29-BP44)*BP75*BP$78*BP$2</f>
        <v>436.24809177716241</v>
      </c>
      <c r="BQ59" s="25">
        <f t="shared" si="79"/>
        <v>383.3435967989866</v>
      </c>
      <c r="BR59" s="25">
        <f t="shared" si="79"/>
        <v>360.44709141399863</v>
      </c>
      <c r="BS59" s="25">
        <f t="shared" si="79"/>
        <v>392.59392179069306</v>
      </c>
      <c r="BT59" s="25">
        <f t="shared" si="79"/>
        <v>213.20519377941008</v>
      </c>
      <c r="BU59" s="25">
        <f t="shared" si="79"/>
        <v>238.15218768334344</v>
      </c>
      <c r="BV59" s="25">
        <f t="shared" si="79"/>
        <v>259.59502301617766</v>
      </c>
      <c r="BW59" s="25">
        <f t="shared" si="79"/>
        <v>257.87684781476804</v>
      </c>
      <c r="BX59" s="25">
        <f t="shared" si="79"/>
        <v>227.37840624601606</v>
      </c>
      <c r="BY59" s="25">
        <f t="shared" si="79"/>
        <v>254.74196538839055</v>
      </c>
      <c r="BZ59" s="25">
        <f t="shared" si="79"/>
        <v>227.48519787614163</v>
      </c>
      <c r="CA59" s="25">
        <f t="shared" si="79"/>
        <v>235.22396268087641</v>
      </c>
      <c r="CB59" s="25">
        <f t="shared" si="79"/>
        <v>436.24809177716241</v>
      </c>
      <c r="CC59" s="25">
        <f t="shared" si="79"/>
        <v>383.3435967989866</v>
      </c>
      <c r="CD59" s="25">
        <f t="shared" si="79"/>
        <v>360.44709141399863</v>
      </c>
      <c r="CE59" s="25">
        <f t="shared" si="79"/>
        <v>392.59392179069306</v>
      </c>
      <c r="CF59" s="25">
        <f t="shared" si="79"/>
        <v>213.20519377941008</v>
      </c>
      <c r="CG59" s="25">
        <f t="shared" si="79"/>
        <v>238.15218768334344</v>
      </c>
      <c r="CH59" s="28">
        <f t="shared" si="79"/>
        <v>259.59502301617766</v>
      </c>
    </row>
    <row r="60" spans="1:87" ht="15.75" customHeight="1" x14ac:dyDescent="0.25">
      <c r="A60" s="606"/>
      <c r="B60" s="289" t="str">
        <f t="shared" si="58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12"/>
    </row>
    <row r="61" spans="1:87" ht="15.75" customHeight="1" x14ac:dyDescent="0.25">
      <c r="A61" s="606"/>
      <c r="B61" s="269" t="s">
        <v>18</v>
      </c>
      <c r="C61" s="25">
        <f>SUM(C50:C60)</f>
        <v>0</v>
      </c>
      <c r="D61" s="25">
        <f>SUM(D50:D60)</f>
        <v>0</v>
      </c>
      <c r="E61" s="25">
        <f t="shared" ref="E61:BP61" si="80">SUM(E50:E60)</f>
        <v>1341.2235665597234</v>
      </c>
      <c r="F61" s="25">
        <f t="shared" si="80"/>
        <v>3027.2437695717799</v>
      </c>
      <c r="G61" s="25">
        <f t="shared" si="80"/>
        <v>4068.8018842453207</v>
      </c>
      <c r="H61" s="25">
        <f t="shared" si="80"/>
        <v>23090.679650830709</v>
      </c>
      <c r="I61" s="25">
        <f t="shared" si="80"/>
        <v>41675.107043385629</v>
      </c>
      <c r="J61" s="25">
        <f t="shared" si="80"/>
        <v>44619.837156280235</v>
      </c>
      <c r="K61" s="25">
        <f t="shared" si="80"/>
        <v>27683.876488579332</v>
      </c>
      <c r="L61" s="25">
        <f t="shared" si="80"/>
        <v>14429.774099132324</v>
      </c>
      <c r="M61" s="25">
        <f t="shared" si="80"/>
        <v>30454.255023088699</v>
      </c>
      <c r="N61" s="25">
        <f t="shared" si="80"/>
        <v>55795.048851862397</v>
      </c>
      <c r="O61" s="25">
        <f t="shared" si="80"/>
        <v>58466.930586936935</v>
      </c>
      <c r="P61" s="25">
        <f t="shared" si="80"/>
        <v>48774.291946034624</v>
      </c>
      <c r="Q61" s="25">
        <f t="shared" si="80"/>
        <v>37808.95549490409</v>
      </c>
      <c r="R61" s="25">
        <f t="shared" si="80"/>
        <v>20303.379806563284</v>
      </c>
      <c r="S61" s="25">
        <f t="shared" si="80"/>
        <v>16279.547894740335</v>
      </c>
      <c r="T61" s="25">
        <f t="shared" si="80"/>
        <v>-30580.560274237239</v>
      </c>
      <c r="U61" s="25">
        <f t="shared" si="80"/>
        <v>-38919.391708168747</v>
      </c>
      <c r="V61" s="25">
        <f t="shared" si="80"/>
        <v>-37600.111989817022</v>
      </c>
      <c r="W61" s="25">
        <f t="shared" si="80"/>
        <v>-19555.223062043409</v>
      </c>
      <c r="X61" s="25">
        <f t="shared" si="80"/>
        <v>1625.6391476444824</v>
      </c>
      <c r="Y61" s="25">
        <f t="shared" si="80"/>
        <v>10483.645903018718</v>
      </c>
      <c r="Z61" s="25">
        <f t="shared" si="80"/>
        <v>20718.243521255372</v>
      </c>
      <c r="AA61" s="25">
        <f t="shared" si="80"/>
        <v>20747.235373645981</v>
      </c>
      <c r="AB61" s="25">
        <f t="shared" si="80"/>
        <v>17193.750956648433</v>
      </c>
      <c r="AC61" s="25">
        <f t="shared" si="80"/>
        <v>12088.859546419968</v>
      </c>
      <c r="AD61" s="25">
        <f t="shared" si="80"/>
        <v>2387.0687420206759</v>
      </c>
      <c r="AE61" s="25">
        <f t="shared" si="80"/>
        <v>-5524.211379559636</v>
      </c>
      <c r="AF61" s="25">
        <f t="shared" si="80"/>
        <v>-30580.560274237239</v>
      </c>
      <c r="AG61" s="25">
        <f t="shared" si="80"/>
        <v>-38919.391708168747</v>
      </c>
      <c r="AH61" s="25">
        <f t="shared" si="80"/>
        <v>-37600.111989817022</v>
      </c>
      <c r="AI61" s="25">
        <f t="shared" si="80"/>
        <v>-19555.223062043409</v>
      </c>
      <c r="AJ61" s="25">
        <f t="shared" si="80"/>
        <v>1625.6391476444824</v>
      </c>
      <c r="AK61" s="25">
        <f t="shared" si="80"/>
        <v>10483.645903018718</v>
      </c>
      <c r="AL61" s="25">
        <f t="shared" si="80"/>
        <v>20718.243521255372</v>
      </c>
      <c r="AM61" s="25">
        <f t="shared" si="80"/>
        <v>20747.235373645981</v>
      </c>
      <c r="AN61" s="25">
        <f t="shared" si="80"/>
        <v>17193.750956648433</v>
      </c>
      <c r="AO61" s="25">
        <f t="shared" si="80"/>
        <v>12088.859546419968</v>
      </c>
      <c r="AP61" s="25">
        <f t="shared" si="80"/>
        <v>2387.0687420206759</v>
      </c>
      <c r="AQ61" s="25">
        <f t="shared" si="80"/>
        <v>-5524.211379559636</v>
      </c>
      <c r="AR61" s="25">
        <f t="shared" si="80"/>
        <v>-30580.560274237239</v>
      </c>
      <c r="AS61" s="25">
        <f t="shared" si="80"/>
        <v>-38919.391708168747</v>
      </c>
      <c r="AT61" s="25">
        <f t="shared" si="80"/>
        <v>-37600.111989817022</v>
      </c>
      <c r="AU61" s="25">
        <f t="shared" si="80"/>
        <v>-19555.223062043409</v>
      </c>
      <c r="AV61" s="25">
        <f t="shared" si="80"/>
        <v>1625.6391476444824</v>
      </c>
      <c r="AW61" s="25">
        <f t="shared" si="80"/>
        <v>10483.645903018718</v>
      </c>
      <c r="AX61" s="25">
        <f t="shared" si="80"/>
        <v>20718.243521255372</v>
      </c>
      <c r="AY61" s="25">
        <f t="shared" si="80"/>
        <v>20747.235373645981</v>
      </c>
      <c r="AZ61" s="25">
        <f t="shared" si="80"/>
        <v>17193.750956648433</v>
      </c>
      <c r="BA61" s="25">
        <f t="shared" si="80"/>
        <v>12088.859546419968</v>
      </c>
      <c r="BB61" s="25">
        <f t="shared" si="80"/>
        <v>2387.0687420206759</v>
      </c>
      <c r="BC61" s="25">
        <f t="shared" si="80"/>
        <v>-5524.211379559636</v>
      </c>
      <c r="BD61" s="25">
        <f t="shared" si="80"/>
        <v>-30580.560274237239</v>
      </c>
      <c r="BE61" s="25">
        <f t="shared" si="80"/>
        <v>-38919.391708168747</v>
      </c>
      <c r="BF61" s="25">
        <f t="shared" si="80"/>
        <v>-37600.111989817022</v>
      </c>
      <c r="BG61" s="25">
        <f t="shared" si="80"/>
        <v>-19555.223062043409</v>
      </c>
      <c r="BH61" s="25">
        <f t="shared" si="80"/>
        <v>1625.6391476444824</v>
      </c>
      <c r="BI61" s="25">
        <f t="shared" si="80"/>
        <v>10483.645903018718</v>
      </c>
      <c r="BJ61" s="25">
        <f t="shared" si="80"/>
        <v>20718.243521255372</v>
      </c>
      <c r="BK61" s="25">
        <f t="shared" si="80"/>
        <v>20747.235373645981</v>
      </c>
      <c r="BL61" s="25">
        <f t="shared" si="80"/>
        <v>17193.750956648433</v>
      </c>
      <c r="BM61" s="25">
        <f t="shared" si="80"/>
        <v>12088.859546419968</v>
      </c>
      <c r="BN61" s="25">
        <f t="shared" si="80"/>
        <v>2387.0687420206759</v>
      </c>
      <c r="BO61" s="25">
        <f t="shared" si="80"/>
        <v>-5524.211379559636</v>
      </c>
      <c r="BP61" s="25">
        <f t="shared" si="80"/>
        <v>-30580.560274237239</v>
      </c>
      <c r="BQ61" s="25">
        <f t="shared" ref="BQ61:CH61" si="81">SUM(BQ50:BQ60)</f>
        <v>-38919.391708168747</v>
      </c>
      <c r="BR61" s="25">
        <f t="shared" si="81"/>
        <v>-37600.111989817022</v>
      </c>
      <c r="BS61" s="25">
        <f t="shared" si="81"/>
        <v>-19555.223062043409</v>
      </c>
      <c r="BT61" s="25">
        <f t="shared" si="81"/>
        <v>1625.6391476444824</v>
      </c>
      <c r="BU61" s="25">
        <f t="shared" si="81"/>
        <v>10483.645903018718</v>
      </c>
      <c r="BV61" s="25">
        <f t="shared" si="81"/>
        <v>20718.243521255372</v>
      </c>
      <c r="BW61" s="25">
        <f t="shared" si="81"/>
        <v>20747.235373645981</v>
      </c>
      <c r="BX61" s="25">
        <f t="shared" si="81"/>
        <v>17193.750956648433</v>
      </c>
      <c r="BY61" s="25">
        <f t="shared" si="81"/>
        <v>12088.859546419968</v>
      </c>
      <c r="BZ61" s="25">
        <f t="shared" si="81"/>
        <v>2387.0687420206759</v>
      </c>
      <c r="CA61" s="25">
        <f t="shared" si="81"/>
        <v>-5524.211379559636</v>
      </c>
      <c r="CB61" s="25">
        <f t="shared" si="81"/>
        <v>-30580.560274237239</v>
      </c>
      <c r="CC61" s="25">
        <f t="shared" si="81"/>
        <v>-38919.391708168747</v>
      </c>
      <c r="CD61" s="25">
        <f t="shared" si="81"/>
        <v>-37600.111989817022</v>
      </c>
      <c r="CE61" s="25">
        <f t="shared" si="81"/>
        <v>-19555.223062043409</v>
      </c>
      <c r="CF61" s="25">
        <f t="shared" si="81"/>
        <v>1625.6391476444824</v>
      </c>
      <c r="CG61" s="25">
        <f t="shared" si="81"/>
        <v>10483.645903018718</v>
      </c>
      <c r="CH61" s="28">
        <f t="shared" si="81"/>
        <v>20718.243521255372</v>
      </c>
    </row>
    <row r="62" spans="1:87" ht="16.5" customHeight="1" thickBot="1" x14ac:dyDescent="0.3">
      <c r="A62" s="607"/>
      <c r="B62" s="144" t="s">
        <v>19</v>
      </c>
      <c r="C62" s="26">
        <f>C61</f>
        <v>0</v>
      </c>
      <c r="D62" s="26">
        <f>C62+D61</f>
        <v>0</v>
      </c>
      <c r="E62" s="26">
        <f t="shared" ref="E62:BP62" si="82">D62+E61</f>
        <v>1341.2235665597234</v>
      </c>
      <c r="F62" s="26">
        <f t="shared" si="82"/>
        <v>4368.4673361315035</v>
      </c>
      <c r="G62" s="26">
        <f t="shared" si="82"/>
        <v>8437.2692203768238</v>
      </c>
      <c r="H62" s="26">
        <f t="shared" si="82"/>
        <v>31527.948871207533</v>
      </c>
      <c r="I62" s="26">
        <f t="shared" si="82"/>
        <v>73203.055914593162</v>
      </c>
      <c r="J62" s="26">
        <f t="shared" si="82"/>
        <v>117822.8930708734</v>
      </c>
      <c r="K62" s="26">
        <f t="shared" si="82"/>
        <v>145506.76955945272</v>
      </c>
      <c r="L62" s="26">
        <f t="shared" si="82"/>
        <v>159936.54365858505</v>
      </c>
      <c r="M62" s="26">
        <f t="shared" si="82"/>
        <v>190390.79868167377</v>
      </c>
      <c r="N62" s="26">
        <f t="shared" si="82"/>
        <v>246185.84753353617</v>
      </c>
      <c r="O62" s="26">
        <f t="shared" si="82"/>
        <v>304652.77812047309</v>
      </c>
      <c r="P62" s="26">
        <f t="shared" si="82"/>
        <v>353427.07006650773</v>
      </c>
      <c r="Q62" s="26">
        <f t="shared" si="82"/>
        <v>391236.02556141181</v>
      </c>
      <c r="R62" s="26">
        <f t="shared" si="82"/>
        <v>411539.40536797507</v>
      </c>
      <c r="S62" s="26">
        <f t="shared" si="82"/>
        <v>427818.95326271543</v>
      </c>
      <c r="T62" s="26">
        <f t="shared" si="82"/>
        <v>397238.39298847818</v>
      </c>
      <c r="U62" s="26">
        <f t="shared" si="82"/>
        <v>358319.00128030946</v>
      </c>
      <c r="V62" s="26">
        <f t="shared" si="82"/>
        <v>320718.88929049246</v>
      </c>
      <c r="W62" s="26">
        <f t="shared" si="82"/>
        <v>301163.66622844903</v>
      </c>
      <c r="X62" s="26">
        <f t="shared" si="82"/>
        <v>302789.30537609349</v>
      </c>
      <c r="Y62" s="26">
        <f t="shared" si="82"/>
        <v>313272.9512791122</v>
      </c>
      <c r="Z62" s="26">
        <f t="shared" si="82"/>
        <v>333991.19480036758</v>
      </c>
      <c r="AA62" s="26">
        <f t="shared" si="82"/>
        <v>354738.43017401354</v>
      </c>
      <c r="AB62" s="26">
        <f t="shared" si="82"/>
        <v>371932.18113066198</v>
      </c>
      <c r="AC62" s="26">
        <f t="shared" si="82"/>
        <v>384021.04067708197</v>
      </c>
      <c r="AD62" s="26">
        <f t="shared" si="82"/>
        <v>386408.10941910266</v>
      </c>
      <c r="AE62" s="26">
        <f t="shared" si="82"/>
        <v>380883.89803954301</v>
      </c>
      <c r="AF62" s="26">
        <f t="shared" si="82"/>
        <v>350303.33776530577</v>
      </c>
      <c r="AG62" s="26">
        <f t="shared" si="82"/>
        <v>311383.94605713704</v>
      </c>
      <c r="AH62" s="26">
        <f t="shared" si="82"/>
        <v>273783.83406732004</v>
      </c>
      <c r="AI62" s="26">
        <f t="shared" si="82"/>
        <v>254228.61100527665</v>
      </c>
      <c r="AJ62" s="26">
        <f t="shared" si="82"/>
        <v>255854.25015292113</v>
      </c>
      <c r="AK62" s="26">
        <f t="shared" si="82"/>
        <v>266337.89605593984</v>
      </c>
      <c r="AL62" s="26">
        <f t="shared" si="82"/>
        <v>287056.13957719522</v>
      </c>
      <c r="AM62" s="26">
        <f t="shared" si="82"/>
        <v>307803.37495084119</v>
      </c>
      <c r="AN62" s="26">
        <f t="shared" si="82"/>
        <v>324997.12590748962</v>
      </c>
      <c r="AO62" s="26">
        <f t="shared" si="82"/>
        <v>337085.98545390961</v>
      </c>
      <c r="AP62" s="26">
        <f t="shared" si="82"/>
        <v>339473.05419593031</v>
      </c>
      <c r="AQ62" s="26">
        <f t="shared" si="82"/>
        <v>333948.84281637066</v>
      </c>
      <c r="AR62" s="26">
        <f t="shared" si="82"/>
        <v>303368.28254213341</v>
      </c>
      <c r="AS62" s="26">
        <f t="shared" si="82"/>
        <v>264448.89083396469</v>
      </c>
      <c r="AT62" s="26">
        <f t="shared" si="82"/>
        <v>226848.77884414766</v>
      </c>
      <c r="AU62" s="26">
        <f t="shared" si="82"/>
        <v>207293.55578210426</v>
      </c>
      <c r="AV62" s="26">
        <f t="shared" si="82"/>
        <v>208919.19492974874</v>
      </c>
      <c r="AW62" s="26">
        <f t="shared" si="82"/>
        <v>219402.84083276746</v>
      </c>
      <c r="AX62" s="26">
        <f t="shared" si="82"/>
        <v>240121.08435402284</v>
      </c>
      <c r="AY62" s="26">
        <f t="shared" si="82"/>
        <v>260868.31972766883</v>
      </c>
      <c r="AZ62" s="26">
        <f t="shared" si="82"/>
        <v>278062.07068431727</v>
      </c>
      <c r="BA62" s="26">
        <f t="shared" si="82"/>
        <v>290150.93023073726</v>
      </c>
      <c r="BB62" s="26">
        <f t="shared" si="82"/>
        <v>292537.99897275795</v>
      </c>
      <c r="BC62" s="26">
        <f t="shared" si="82"/>
        <v>287013.7875931983</v>
      </c>
      <c r="BD62" s="26">
        <f t="shared" si="82"/>
        <v>256433.22731896106</v>
      </c>
      <c r="BE62" s="26">
        <f t="shared" si="82"/>
        <v>217513.8356107923</v>
      </c>
      <c r="BF62" s="26">
        <f t="shared" si="82"/>
        <v>179913.72362097527</v>
      </c>
      <c r="BG62" s="26">
        <f t="shared" si="82"/>
        <v>160358.50055893188</v>
      </c>
      <c r="BH62" s="26">
        <f t="shared" si="82"/>
        <v>161984.13970657636</v>
      </c>
      <c r="BI62" s="26">
        <f t="shared" si="82"/>
        <v>172467.78560959507</v>
      </c>
      <c r="BJ62" s="26">
        <f t="shared" si="82"/>
        <v>193186.02913085045</v>
      </c>
      <c r="BK62" s="26">
        <f t="shared" si="82"/>
        <v>213933.26450449644</v>
      </c>
      <c r="BL62" s="26">
        <f t="shared" si="82"/>
        <v>231127.01546114488</v>
      </c>
      <c r="BM62" s="26">
        <f t="shared" si="82"/>
        <v>243215.87500756484</v>
      </c>
      <c r="BN62" s="26">
        <f t="shared" si="82"/>
        <v>245602.94374958551</v>
      </c>
      <c r="BO62" s="26">
        <f t="shared" si="82"/>
        <v>240078.73237002589</v>
      </c>
      <c r="BP62" s="26">
        <f t="shared" si="82"/>
        <v>209498.17209578864</v>
      </c>
      <c r="BQ62" s="26">
        <f t="shared" ref="BQ62:CH62" si="83">BP62+BQ61</f>
        <v>170578.78038761989</v>
      </c>
      <c r="BR62" s="26">
        <f t="shared" si="83"/>
        <v>132978.66839780286</v>
      </c>
      <c r="BS62" s="26">
        <f t="shared" si="83"/>
        <v>113423.44533575945</v>
      </c>
      <c r="BT62" s="26">
        <f t="shared" si="83"/>
        <v>115049.08448340393</v>
      </c>
      <c r="BU62" s="26">
        <f t="shared" si="83"/>
        <v>125532.73038642266</v>
      </c>
      <c r="BV62" s="26">
        <f t="shared" si="83"/>
        <v>146250.97390767804</v>
      </c>
      <c r="BW62" s="26">
        <f t="shared" si="83"/>
        <v>166998.20928132403</v>
      </c>
      <c r="BX62" s="26">
        <f t="shared" si="83"/>
        <v>184191.96023797247</v>
      </c>
      <c r="BY62" s="26">
        <f t="shared" si="83"/>
        <v>196280.81978439243</v>
      </c>
      <c r="BZ62" s="26">
        <f t="shared" si="83"/>
        <v>198667.88852641309</v>
      </c>
      <c r="CA62" s="26">
        <f t="shared" si="83"/>
        <v>193143.67714685347</v>
      </c>
      <c r="CB62" s="26">
        <f t="shared" si="83"/>
        <v>162563.11687261623</v>
      </c>
      <c r="CC62" s="26">
        <f t="shared" si="83"/>
        <v>123643.72516444747</v>
      </c>
      <c r="CD62" s="26">
        <f t="shared" si="83"/>
        <v>86043.613174630445</v>
      </c>
      <c r="CE62" s="26">
        <f t="shared" si="83"/>
        <v>66488.390112587032</v>
      </c>
      <c r="CF62" s="26">
        <f t="shared" si="83"/>
        <v>68114.029260231517</v>
      </c>
      <c r="CG62" s="26">
        <f t="shared" si="83"/>
        <v>78597.675163250242</v>
      </c>
      <c r="CH62" s="29">
        <f t="shared" si="83"/>
        <v>99315.91868450561</v>
      </c>
    </row>
    <row r="63" spans="1:87" x14ac:dyDescent="0.25">
      <c r="A63" s="8"/>
      <c r="B63" s="35"/>
      <c r="C63" s="36"/>
      <c r="D63" s="32"/>
      <c r="E63" s="37"/>
      <c r="F63" s="32"/>
      <c r="G63" s="37"/>
      <c r="H63" s="32"/>
      <c r="I63" s="37"/>
      <c r="J63" s="32"/>
      <c r="K63" s="37"/>
      <c r="L63" s="32"/>
      <c r="M63" s="37"/>
      <c r="N63" s="32"/>
      <c r="O63" s="37"/>
      <c r="P63" s="32"/>
      <c r="Q63" s="37"/>
      <c r="R63" s="32"/>
      <c r="S63" s="37"/>
      <c r="T63" s="32"/>
      <c r="U63" s="37"/>
      <c r="V63" s="32"/>
      <c r="W63" s="37"/>
      <c r="X63" s="32"/>
      <c r="Y63" s="37"/>
      <c r="Z63" s="32"/>
      <c r="AA63" s="37"/>
      <c r="AB63" s="32"/>
      <c r="AC63" s="37"/>
      <c r="AD63" s="32"/>
      <c r="AE63" s="37"/>
      <c r="AF63" s="32"/>
      <c r="AG63" s="37"/>
      <c r="AH63" s="32"/>
      <c r="AI63" s="37"/>
      <c r="AJ63" s="32"/>
      <c r="AK63" s="37"/>
      <c r="AL63" s="32"/>
      <c r="AM63" s="37"/>
      <c r="AN63" s="32"/>
      <c r="AO63" s="37"/>
      <c r="AP63" s="32"/>
      <c r="AQ63" s="37"/>
      <c r="AR63" s="32"/>
      <c r="AS63" s="37"/>
      <c r="AT63" s="32"/>
      <c r="AU63" s="37"/>
      <c r="AV63" s="32"/>
      <c r="AW63" s="37"/>
      <c r="AX63" s="32"/>
      <c r="AY63" s="37"/>
      <c r="AZ63" s="32"/>
      <c r="BA63" s="37"/>
      <c r="BB63" s="32"/>
      <c r="BC63" s="37"/>
      <c r="BD63" s="32"/>
      <c r="BE63" s="37"/>
      <c r="BF63" s="32"/>
      <c r="BG63" s="37"/>
      <c r="BH63" s="32"/>
      <c r="BI63" s="37"/>
      <c r="BJ63" s="32"/>
      <c r="BK63" s="37"/>
      <c r="BL63" s="32"/>
      <c r="BM63" s="37"/>
      <c r="BN63" s="32"/>
      <c r="BO63" s="37"/>
      <c r="BP63" s="32"/>
      <c r="BQ63" s="37"/>
      <c r="BR63" s="32"/>
      <c r="BS63" s="37"/>
      <c r="BT63" s="32"/>
      <c r="BU63" s="37"/>
      <c r="BV63" s="32"/>
      <c r="BW63" s="37"/>
      <c r="BX63" s="32"/>
      <c r="BY63" s="37"/>
      <c r="BZ63" s="32"/>
      <c r="CA63" s="37"/>
      <c r="CB63" s="32"/>
      <c r="CC63" s="37"/>
      <c r="CD63" s="32"/>
      <c r="CE63" s="37"/>
      <c r="CF63" s="32"/>
      <c r="CG63" s="37"/>
      <c r="CH63" s="32"/>
    </row>
    <row r="64" spans="1:87" ht="15.75" thickBot="1" x14ac:dyDescent="0.3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215"/>
    </row>
    <row r="65" spans="1:88" s="110" customFormat="1" ht="16.5" thickBot="1" x14ac:dyDescent="0.3">
      <c r="A65" s="591" t="s">
        <v>12</v>
      </c>
      <c r="B65" s="18" t="s">
        <v>12</v>
      </c>
      <c r="C65" s="162">
        <f>C$4</f>
        <v>45292</v>
      </c>
      <c r="D65" s="162">
        <f t="shared" ref="D65:BO65" si="84">D$4</f>
        <v>45323</v>
      </c>
      <c r="E65" s="162">
        <f t="shared" si="84"/>
        <v>45352</v>
      </c>
      <c r="F65" s="162">
        <f t="shared" si="84"/>
        <v>45383</v>
      </c>
      <c r="G65" s="162">
        <f t="shared" si="84"/>
        <v>45413</v>
      </c>
      <c r="H65" s="162">
        <f t="shared" si="84"/>
        <v>45444</v>
      </c>
      <c r="I65" s="162">
        <f t="shared" si="84"/>
        <v>45474</v>
      </c>
      <c r="J65" s="162">
        <f t="shared" si="84"/>
        <v>45505</v>
      </c>
      <c r="K65" s="162">
        <f t="shared" si="84"/>
        <v>45536</v>
      </c>
      <c r="L65" s="162">
        <f t="shared" si="84"/>
        <v>45566</v>
      </c>
      <c r="M65" s="162">
        <f t="shared" si="84"/>
        <v>45597</v>
      </c>
      <c r="N65" s="162">
        <f t="shared" si="84"/>
        <v>45627</v>
      </c>
      <c r="O65" s="162">
        <f t="shared" si="84"/>
        <v>45658</v>
      </c>
      <c r="P65" s="162">
        <f t="shared" si="84"/>
        <v>45689</v>
      </c>
      <c r="Q65" s="162">
        <f t="shared" si="84"/>
        <v>45717</v>
      </c>
      <c r="R65" s="162">
        <f t="shared" si="84"/>
        <v>45748</v>
      </c>
      <c r="S65" s="162">
        <f t="shared" si="84"/>
        <v>45778</v>
      </c>
      <c r="T65" s="162">
        <f t="shared" si="84"/>
        <v>45809</v>
      </c>
      <c r="U65" s="162">
        <f t="shared" si="84"/>
        <v>45839</v>
      </c>
      <c r="V65" s="162">
        <f t="shared" si="84"/>
        <v>45870</v>
      </c>
      <c r="W65" s="162">
        <f t="shared" si="84"/>
        <v>45901</v>
      </c>
      <c r="X65" s="162">
        <f t="shared" si="84"/>
        <v>45931</v>
      </c>
      <c r="Y65" s="162">
        <f t="shared" si="84"/>
        <v>45962</v>
      </c>
      <c r="Z65" s="162">
        <f t="shared" si="84"/>
        <v>45992</v>
      </c>
      <c r="AA65" s="162">
        <f t="shared" si="84"/>
        <v>46023</v>
      </c>
      <c r="AB65" s="162">
        <f t="shared" si="84"/>
        <v>46054</v>
      </c>
      <c r="AC65" s="162">
        <f t="shared" si="84"/>
        <v>46082</v>
      </c>
      <c r="AD65" s="162">
        <f t="shared" si="84"/>
        <v>46113</v>
      </c>
      <c r="AE65" s="162">
        <f t="shared" si="84"/>
        <v>46143</v>
      </c>
      <c r="AF65" s="162">
        <f t="shared" si="84"/>
        <v>46174</v>
      </c>
      <c r="AG65" s="162">
        <f t="shared" si="84"/>
        <v>46204</v>
      </c>
      <c r="AH65" s="162">
        <f t="shared" si="84"/>
        <v>46235</v>
      </c>
      <c r="AI65" s="162">
        <f t="shared" si="84"/>
        <v>46266</v>
      </c>
      <c r="AJ65" s="162">
        <f t="shared" si="84"/>
        <v>46296</v>
      </c>
      <c r="AK65" s="162">
        <f t="shared" si="84"/>
        <v>46327</v>
      </c>
      <c r="AL65" s="162">
        <f t="shared" si="84"/>
        <v>46357</v>
      </c>
      <c r="AM65" s="162">
        <f t="shared" si="84"/>
        <v>46388</v>
      </c>
      <c r="AN65" s="162">
        <f t="shared" si="84"/>
        <v>46419</v>
      </c>
      <c r="AO65" s="162">
        <f t="shared" si="84"/>
        <v>46447</v>
      </c>
      <c r="AP65" s="162">
        <f t="shared" si="84"/>
        <v>46478</v>
      </c>
      <c r="AQ65" s="162">
        <f t="shared" si="84"/>
        <v>46508</v>
      </c>
      <c r="AR65" s="162">
        <f t="shared" si="84"/>
        <v>46539</v>
      </c>
      <c r="AS65" s="162">
        <f t="shared" si="84"/>
        <v>46569</v>
      </c>
      <c r="AT65" s="162">
        <f t="shared" si="84"/>
        <v>46600</v>
      </c>
      <c r="AU65" s="162">
        <f t="shared" si="84"/>
        <v>46631</v>
      </c>
      <c r="AV65" s="162">
        <f t="shared" si="84"/>
        <v>46661</v>
      </c>
      <c r="AW65" s="162">
        <f t="shared" si="84"/>
        <v>46692</v>
      </c>
      <c r="AX65" s="162">
        <f t="shared" si="84"/>
        <v>46722</v>
      </c>
      <c r="AY65" s="162">
        <f t="shared" si="84"/>
        <v>46753</v>
      </c>
      <c r="AZ65" s="162">
        <f t="shared" si="84"/>
        <v>46784</v>
      </c>
      <c r="BA65" s="162">
        <f t="shared" si="84"/>
        <v>46813</v>
      </c>
      <c r="BB65" s="162">
        <f t="shared" si="84"/>
        <v>46844</v>
      </c>
      <c r="BC65" s="162">
        <f t="shared" si="84"/>
        <v>46874</v>
      </c>
      <c r="BD65" s="162">
        <f t="shared" si="84"/>
        <v>46905</v>
      </c>
      <c r="BE65" s="162">
        <f t="shared" si="84"/>
        <v>46935</v>
      </c>
      <c r="BF65" s="162">
        <f t="shared" si="84"/>
        <v>46966</v>
      </c>
      <c r="BG65" s="162">
        <f t="shared" si="84"/>
        <v>46997</v>
      </c>
      <c r="BH65" s="162">
        <f t="shared" si="84"/>
        <v>47027</v>
      </c>
      <c r="BI65" s="162">
        <f t="shared" si="84"/>
        <v>47058</v>
      </c>
      <c r="BJ65" s="162">
        <f t="shared" si="84"/>
        <v>47088</v>
      </c>
      <c r="BK65" s="162">
        <f t="shared" si="84"/>
        <v>47119</v>
      </c>
      <c r="BL65" s="162">
        <f t="shared" si="84"/>
        <v>47150</v>
      </c>
      <c r="BM65" s="162">
        <f t="shared" si="84"/>
        <v>47178</v>
      </c>
      <c r="BN65" s="162">
        <f t="shared" si="84"/>
        <v>47209</v>
      </c>
      <c r="BO65" s="162">
        <f t="shared" si="84"/>
        <v>47239</v>
      </c>
      <c r="BP65" s="162">
        <f t="shared" ref="BP65:CH65" si="85">BP$4</f>
        <v>47270</v>
      </c>
      <c r="BQ65" s="162">
        <f t="shared" si="85"/>
        <v>47300</v>
      </c>
      <c r="BR65" s="162">
        <f t="shared" si="85"/>
        <v>47331</v>
      </c>
      <c r="BS65" s="162">
        <f t="shared" si="85"/>
        <v>47362</v>
      </c>
      <c r="BT65" s="162">
        <f t="shared" si="85"/>
        <v>47392</v>
      </c>
      <c r="BU65" s="162">
        <f t="shared" si="85"/>
        <v>47423</v>
      </c>
      <c r="BV65" s="162">
        <f t="shared" si="85"/>
        <v>47453</v>
      </c>
      <c r="BW65" s="162">
        <f t="shared" si="85"/>
        <v>47484</v>
      </c>
      <c r="BX65" s="162">
        <f t="shared" si="85"/>
        <v>47515</v>
      </c>
      <c r="BY65" s="162">
        <f t="shared" si="85"/>
        <v>47543</v>
      </c>
      <c r="BZ65" s="162">
        <f t="shared" si="85"/>
        <v>47574</v>
      </c>
      <c r="CA65" s="162">
        <f t="shared" si="85"/>
        <v>47604</v>
      </c>
      <c r="CB65" s="162">
        <f t="shared" si="85"/>
        <v>47635</v>
      </c>
      <c r="CC65" s="162">
        <f t="shared" si="85"/>
        <v>47665</v>
      </c>
      <c r="CD65" s="162">
        <f t="shared" si="85"/>
        <v>47696</v>
      </c>
      <c r="CE65" s="162">
        <f t="shared" si="85"/>
        <v>47727</v>
      </c>
      <c r="CF65" s="162">
        <f t="shared" si="85"/>
        <v>47757</v>
      </c>
      <c r="CG65" s="162">
        <f t="shared" si="85"/>
        <v>47788</v>
      </c>
      <c r="CH65" s="163">
        <f t="shared" si="85"/>
        <v>47818</v>
      </c>
      <c r="CJ65" s="110" t="s">
        <v>181</v>
      </c>
    </row>
    <row r="66" spans="1:88" s="110" customFormat="1" ht="15" customHeight="1" x14ac:dyDescent="0.25">
      <c r="A66" s="592"/>
      <c r="B66" s="89" t="s">
        <v>0</v>
      </c>
      <c r="C66" s="429">
        <f>' 1M - RES'!C66</f>
        <v>0.11129699999999999</v>
      </c>
      <c r="D66" s="429">
        <f>' 1M - RES'!D66</f>
        <v>9.3076999999999993E-2</v>
      </c>
      <c r="E66" s="429">
        <f>' 1M - RES'!E66</f>
        <v>7.0041999999999993E-2</v>
      </c>
      <c r="F66" s="429">
        <f>' 1M - RES'!F66</f>
        <v>3.7116000000000003E-2</v>
      </c>
      <c r="G66" s="429">
        <f>' 1M - RES'!G66</f>
        <v>4.0888000000000001E-2</v>
      </c>
      <c r="H66" s="429">
        <f>' 1M - RES'!H66</f>
        <v>0.103973</v>
      </c>
      <c r="I66" s="429">
        <f>' 1M - RES'!I66</f>
        <v>0.1401</v>
      </c>
      <c r="J66" s="429">
        <f>' 1M - RES'!J66</f>
        <v>0.13320699999999999</v>
      </c>
      <c r="K66" s="429">
        <f>' 1M - RES'!K66</f>
        <v>6.6758999999999999E-2</v>
      </c>
      <c r="L66" s="429">
        <f>' 1M - RES'!L66</f>
        <v>3.7011000000000002E-2</v>
      </c>
      <c r="M66" s="429">
        <f>' 1M - RES'!M66</f>
        <v>5.9593E-2</v>
      </c>
      <c r="N66" s="429">
        <f>' 1M - RES'!N66</f>
        <v>0.106937</v>
      </c>
      <c r="O66" s="429">
        <f>' 1M - RES'!O66</f>
        <v>0.11129699999999999</v>
      </c>
      <c r="P66" s="429">
        <f>' 1M - RES'!P66</f>
        <v>9.3076999999999993E-2</v>
      </c>
      <c r="Q66" s="429">
        <f>' 1M - RES'!Q66</f>
        <v>7.0041999999999993E-2</v>
      </c>
      <c r="R66" s="429">
        <f>' 1M - RES'!R66</f>
        <v>3.7116000000000003E-2</v>
      </c>
      <c r="S66" s="429">
        <f>' 1M - RES'!S66</f>
        <v>4.0888000000000001E-2</v>
      </c>
      <c r="T66" s="429">
        <f>' 1M - RES'!T66</f>
        <v>0.103973</v>
      </c>
      <c r="U66" s="429">
        <f>' 1M - RES'!U66</f>
        <v>0.1401</v>
      </c>
      <c r="V66" s="429">
        <f>' 1M - RES'!V66</f>
        <v>0.13320699999999999</v>
      </c>
      <c r="W66" s="429">
        <f>' 1M - RES'!W66</f>
        <v>6.6758999999999999E-2</v>
      </c>
      <c r="X66" s="429">
        <f>' 1M - RES'!X66</f>
        <v>3.7011000000000002E-2</v>
      </c>
      <c r="Y66" s="429">
        <f>' 1M - RES'!Y66</f>
        <v>5.9593E-2</v>
      </c>
      <c r="Z66" s="429">
        <f>' 1M - RES'!Z66</f>
        <v>0.106937</v>
      </c>
      <c r="AA66" s="429">
        <f>' 1M - RES'!AA66</f>
        <v>0.11129699999999999</v>
      </c>
      <c r="AB66" s="429">
        <f>' 1M - RES'!AB66</f>
        <v>9.3076999999999993E-2</v>
      </c>
      <c r="AC66" s="429">
        <f>' 1M - RES'!AC66</f>
        <v>7.0041999999999993E-2</v>
      </c>
      <c r="AD66" s="429">
        <f>' 1M - RES'!AD66</f>
        <v>3.7116000000000003E-2</v>
      </c>
      <c r="AE66" s="429">
        <f>' 1M - RES'!AE66</f>
        <v>4.0888000000000001E-2</v>
      </c>
      <c r="AF66" s="429">
        <f>' 1M - RES'!AF66</f>
        <v>0.103973</v>
      </c>
      <c r="AG66" s="429">
        <f>' 1M - RES'!AG66</f>
        <v>0.1401</v>
      </c>
      <c r="AH66" s="429">
        <f>' 1M - RES'!AH66</f>
        <v>0.13320699999999999</v>
      </c>
      <c r="AI66" s="429">
        <f>' 1M - RES'!AI66</f>
        <v>6.6758999999999999E-2</v>
      </c>
      <c r="AJ66" s="429">
        <f>' 1M - RES'!AJ66</f>
        <v>3.7011000000000002E-2</v>
      </c>
      <c r="AK66" s="429">
        <f>' 1M - RES'!AK66</f>
        <v>5.9593E-2</v>
      </c>
      <c r="AL66" s="429">
        <f>' 1M - RES'!AL66</f>
        <v>0.106937</v>
      </c>
      <c r="AM66" s="429">
        <f>' 1M - RES'!AM66</f>
        <v>0.11129699999999999</v>
      </c>
      <c r="AN66" s="429">
        <f>' 1M - RES'!AN66</f>
        <v>9.3076999999999993E-2</v>
      </c>
      <c r="AO66" s="429">
        <f>' 1M - RES'!AO66</f>
        <v>7.0041999999999993E-2</v>
      </c>
      <c r="AP66" s="429">
        <f>' 1M - RES'!AP66</f>
        <v>3.7116000000000003E-2</v>
      </c>
      <c r="AQ66" s="429">
        <f>' 1M - RES'!AQ66</f>
        <v>4.0888000000000001E-2</v>
      </c>
      <c r="AR66" s="429">
        <f>' 1M - RES'!AR66</f>
        <v>0.103973</v>
      </c>
      <c r="AS66" s="429">
        <f>' 1M - RES'!AS66</f>
        <v>0.1401</v>
      </c>
      <c r="AT66" s="429">
        <f>' 1M - RES'!AT66</f>
        <v>0.13320699999999999</v>
      </c>
      <c r="AU66" s="429">
        <f>' 1M - RES'!AU66</f>
        <v>6.6758999999999999E-2</v>
      </c>
      <c r="AV66" s="429">
        <f>' 1M - RES'!AV66</f>
        <v>3.7011000000000002E-2</v>
      </c>
      <c r="AW66" s="429">
        <f>' 1M - RES'!AW66</f>
        <v>5.9593E-2</v>
      </c>
      <c r="AX66" s="429">
        <f>' 1M - RES'!AX66</f>
        <v>0.106937</v>
      </c>
      <c r="AY66" s="429">
        <f>' 1M - RES'!AY66</f>
        <v>0.11129699999999999</v>
      </c>
      <c r="AZ66" s="429">
        <f>' 1M - RES'!AZ66</f>
        <v>9.3076999999999993E-2</v>
      </c>
      <c r="BA66" s="429">
        <f>' 1M - RES'!BA66</f>
        <v>7.0041999999999993E-2</v>
      </c>
      <c r="BB66" s="429">
        <f>' 1M - RES'!BB66</f>
        <v>3.7116000000000003E-2</v>
      </c>
      <c r="BC66" s="429">
        <f>' 1M - RES'!BC66</f>
        <v>4.0888000000000001E-2</v>
      </c>
      <c r="BD66" s="429">
        <f>' 1M - RES'!BD66</f>
        <v>0.103973</v>
      </c>
      <c r="BE66" s="429">
        <f>' 1M - RES'!BE66</f>
        <v>0.1401</v>
      </c>
      <c r="BF66" s="429">
        <f>' 1M - RES'!BF66</f>
        <v>0.13320699999999999</v>
      </c>
      <c r="BG66" s="429">
        <f>' 1M - RES'!BG66</f>
        <v>6.6758999999999999E-2</v>
      </c>
      <c r="BH66" s="429">
        <f>' 1M - RES'!BH66</f>
        <v>3.7011000000000002E-2</v>
      </c>
      <c r="BI66" s="429">
        <f>' 1M - RES'!BI66</f>
        <v>5.9593E-2</v>
      </c>
      <c r="BJ66" s="429">
        <f>' 1M - RES'!BJ66</f>
        <v>0.106937</v>
      </c>
      <c r="BK66" s="429">
        <f>' 1M - RES'!BK66</f>
        <v>0.11129699999999999</v>
      </c>
      <c r="BL66" s="429">
        <f>' 1M - RES'!BL66</f>
        <v>9.3076999999999993E-2</v>
      </c>
      <c r="BM66" s="429">
        <f>' 1M - RES'!BM66</f>
        <v>7.0041999999999993E-2</v>
      </c>
      <c r="BN66" s="429">
        <f>' 1M - RES'!BN66</f>
        <v>3.7116000000000003E-2</v>
      </c>
      <c r="BO66" s="429">
        <f>' 1M - RES'!BO66</f>
        <v>4.0888000000000001E-2</v>
      </c>
      <c r="BP66" s="429">
        <f>' 1M - RES'!BP66</f>
        <v>0.103973</v>
      </c>
      <c r="BQ66" s="429">
        <f>' 1M - RES'!BQ66</f>
        <v>0.1401</v>
      </c>
      <c r="BR66" s="429">
        <f>' 1M - RES'!BR66</f>
        <v>0.13320699999999999</v>
      </c>
      <c r="BS66" s="429">
        <f>' 1M - RES'!BS66</f>
        <v>6.6758999999999999E-2</v>
      </c>
      <c r="BT66" s="429">
        <f>' 1M - RES'!BT66</f>
        <v>3.7011000000000002E-2</v>
      </c>
      <c r="BU66" s="429">
        <f>' 1M - RES'!BU66</f>
        <v>5.9593E-2</v>
      </c>
      <c r="BV66" s="429">
        <f>' 1M - RES'!BV66</f>
        <v>0.106937</v>
      </c>
      <c r="BW66" s="429">
        <f>' 1M - RES'!BW66</f>
        <v>0.11129699999999999</v>
      </c>
      <c r="BX66" s="429">
        <f>' 1M - RES'!BX66</f>
        <v>9.3076999999999993E-2</v>
      </c>
      <c r="BY66" s="429">
        <f>' 1M - RES'!BY66</f>
        <v>7.0041999999999993E-2</v>
      </c>
      <c r="BZ66" s="429">
        <f>' 1M - RES'!BZ66</f>
        <v>3.7116000000000003E-2</v>
      </c>
      <c r="CA66" s="429">
        <f>' 1M - RES'!CA66</f>
        <v>4.0888000000000001E-2</v>
      </c>
      <c r="CB66" s="429">
        <f>' 1M - RES'!CB66</f>
        <v>0.103973</v>
      </c>
      <c r="CC66" s="429">
        <f>' 1M - RES'!CC66</f>
        <v>0.1401</v>
      </c>
      <c r="CD66" s="429">
        <f>' 1M - RES'!CD66</f>
        <v>0.13320699999999999</v>
      </c>
      <c r="CE66" s="429">
        <f>' 1M - RES'!CE66</f>
        <v>6.6758999999999999E-2</v>
      </c>
      <c r="CF66" s="429">
        <f>' 1M - RES'!CF66</f>
        <v>3.7011000000000002E-2</v>
      </c>
      <c r="CG66" s="429">
        <f>' 1M - RES'!CG66</f>
        <v>5.9593E-2</v>
      </c>
      <c r="CH66" s="435">
        <f>' 1M - RES'!CH66</f>
        <v>0.106937</v>
      </c>
      <c r="CJ66" s="427">
        <f>SUM(C66:N66)</f>
        <v>1</v>
      </c>
    </row>
    <row r="67" spans="1:88" s="110" customFormat="1" x14ac:dyDescent="0.25">
      <c r="A67" s="592"/>
      <c r="B67" s="90" t="s">
        <v>1</v>
      </c>
      <c r="C67" s="429">
        <f>' 1M - RES'!C67</f>
        <v>1.1999999999999999E-3</v>
      </c>
      <c r="D67" s="429">
        <f>' 1M - RES'!D67</f>
        <v>1.1000000000000001E-3</v>
      </c>
      <c r="E67" s="429">
        <f>' 1M - RES'!E67</f>
        <v>3.13E-3</v>
      </c>
      <c r="F67" s="429">
        <f>' 1M - RES'!F67</f>
        <v>1.5047E-2</v>
      </c>
      <c r="G67" s="429">
        <f>' 1M - RES'!G67</f>
        <v>6.5409999999999996E-2</v>
      </c>
      <c r="H67" s="429">
        <f>' 1M - RES'!H67</f>
        <v>0.21082300000000001</v>
      </c>
      <c r="I67" s="429">
        <f>' 1M - RES'!I67</f>
        <v>0.28477999999999998</v>
      </c>
      <c r="J67" s="429">
        <f>' 1M - RES'!J67</f>
        <v>0.27076600000000001</v>
      </c>
      <c r="K67" s="429">
        <f>' 1M - RES'!K67</f>
        <v>0.126605</v>
      </c>
      <c r="L67" s="429">
        <f>' 1M - RES'!L67</f>
        <v>1.8471999999999999E-2</v>
      </c>
      <c r="M67" s="429">
        <f>' 1M - RES'!M67</f>
        <v>1.444E-3</v>
      </c>
      <c r="N67" s="429">
        <f>' 1M - RES'!N67</f>
        <v>1.2229999999999999E-3</v>
      </c>
      <c r="O67" s="429">
        <f>' 1M - RES'!O67</f>
        <v>1.1999999999999999E-3</v>
      </c>
      <c r="P67" s="429">
        <f>' 1M - RES'!P67</f>
        <v>1.1000000000000001E-3</v>
      </c>
      <c r="Q67" s="429">
        <f>' 1M - RES'!Q67</f>
        <v>3.13E-3</v>
      </c>
      <c r="R67" s="429">
        <f>' 1M - RES'!R67</f>
        <v>1.5047E-2</v>
      </c>
      <c r="S67" s="429">
        <f>' 1M - RES'!S67</f>
        <v>6.5409999999999996E-2</v>
      </c>
      <c r="T67" s="429">
        <f>' 1M - RES'!T67</f>
        <v>0.21082300000000001</v>
      </c>
      <c r="U67" s="429">
        <f>' 1M - RES'!U67</f>
        <v>0.28477999999999998</v>
      </c>
      <c r="V67" s="429">
        <f>' 1M - RES'!V67</f>
        <v>0.27076600000000001</v>
      </c>
      <c r="W67" s="429">
        <f>' 1M - RES'!W67</f>
        <v>0.126605</v>
      </c>
      <c r="X67" s="429">
        <f>' 1M - RES'!X67</f>
        <v>1.8471999999999999E-2</v>
      </c>
      <c r="Y67" s="429">
        <f>' 1M - RES'!Y67</f>
        <v>1.444E-3</v>
      </c>
      <c r="Z67" s="429">
        <f>' 1M - RES'!Z67</f>
        <v>1.2229999999999999E-3</v>
      </c>
      <c r="AA67" s="429">
        <f>' 1M - RES'!AA67</f>
        <v>1.1999999999999999E-3</v>
      </c>
      <c r="AB67" s="429">
        <f>' 1M - RES'!AB67</f>
        <v>1.1000000000000001E-3</v>
      </c>
      <c r="AC67" s="429">
        <f>' 1M - RES'!AC67</f>
        <v>3.13E-3</v>
      </c>
      <c r="AD67" s="429">
        <f>' 1M - RES'!AD67</f>
        <v>1.5047E-2</v>
      </c>
      <c r="AE67" s="429">
        <f>' 1M - RES'!AE67</f>
        <v>6.5409999999999996E-2</v>
      </c>
      <c r="AF67" s="429">
        <f>' 1M - RES'!AF67</f>
        <v>0.21082300000000001</v>
      </c>
      <c r="AG67" s="429">
        <f>' 1M - RES'!AG67</f>
        <v>0.28477999999999998</v>
      </c>
      <c r="AH67" s="429">
        <f>' 1M - RES'!AH67</f>
        <v>0.27076600000000001</v>
      </c>
      <c r="AI67" s="429">
        <f>' 1M - RES'!AI67</f>
        <v>0.126605</v>
      </c>
      <c r="AJ67" s="429">
        <f>' 1M - RES'!AJ67</f>
        <v>1.8471999999999999E-2</v>
      </c>
      <c r="AK67" s="429">
        <f>' 1M - RES'!AK67</f>
        <v>1.444E-3</v>
      </c>
      <c r="AL67" s="429">
        <f>' 1M - RES'!AL67</f>
        <v>1.2229999999999999E-3</v>
      </c>
      <c r="AM67" s="429">
        <f>' 1M - RES'!AM67</f>
        <v>1.1999999999999999E-3</v>
      </c>
      <c r="AN67" s="429">
        <f>' 1M - RES'!AN67</f>
        <v>1.1000000000000001E-3</v>
      </c>
      <c r="AO67" s="429">
        <f>' 1M - RES'!AO67</f>
        <v>3.13E-3</v>
      </c>
      <c r="AP67" s="429">
        <f>' 1M - RES'!AP67</f>
        <v>1.5047E-2</v>
      </c>
      <c r="AQ67" s="429">
        <f>' 1M - RES'!AQ67</f>
        <v>6.5409999999999996E-2</v>
      </c>
      <c r="AR67" s="429">
        <f>' 1M - RES'!AR67</f>
        <v>0.21082300000000001</v>
      </c>
      <c r="AS67" s="429">
        <f>' 1M - RES'!AS67</f>
        <v>0.28477999999999998</v>
      </c>
      <c r="AT67" s="429">
        <f>' 1M - RES'!AT67</f>
        <v>0.27076600000000001</v>
      </c>
      <c r="AU67" s="429">
        <f>' 1M - RES'!AU67</f>
        <v>0.126605</v>
      </c>
      <c r="AV67" s="429">
        <f>' 1M - RES'!AV67</f>
        <v>1.8471999999999999E-2</v>
      </c>
      <c r="AW67" s="429">
        <f>' 1M - RES'!AW67</f>
        <v>1.444E-3</v>
      </c>
      <c r="AX67" s="429">
        <f>' 1M - RES'!AX67</f>
        <v>1.2229999999999999E-3</v>
      </c>
      <c r="AY67" s="429">
        <f>' 1M - RES'!AY67</f>
        <v>1.1999999999999999E-3</v>
      </c>
      <c r="AZ67" s="429">
        <f>' 1M - RES'!AZ67</f>
        <v>1.1000000000000001E-3</v>
      </c>
      <c r="BA67" s="429">
        <f>' 1M - RES'!BA67</f>
        <v>3.13E-3</v>
      </c>
      <c r="BB67" s="429">
        <f>' 1M - RES'!BB67</f>
        <v>1.5047E-2</v>
      </c>
      <c r="BC67" s="429">
        <f>' 1M - RES'!BC67</f>
        <v>6.5409999999999996E-2</v>
      </c>
      <c r="BD67" s="429">
        <f>' 1M - RES'!BD67</f>
        <v>0.21082300000000001</v>
      </c>
      <c r="BE67" s="429">
        <f>' 1M - RES'!BE67</f>
        <v>0.28477999999999998</v>
      </c>
      <c r="BF67" s="429">
        <f>' 1M - RES'!BF67</f>
        <v>0.27076600000000001</v>
      </c>
      <c r="BG67" s="429">
        <f>' 1M - RES'!BG67</f>
        <v>0.126605</v>
      </c>
      <c r="BH67" s="429">
        <f>' 1M - RES'!BH67</f>
        <v>1.8471999999999999E-2</v>
      </c>
      <c r="BI67" s="429">
        <f>' 1M - RES'!BI67</f>
        <v>1.444E-3</v>
      </c>
      <c r="BJ67" s="429">
        <f>' 1M - RES'!BJ67</f>
        <v>1.2229999999999999E-3</v>
      </c>
      <c r="BK67" s="429">
        <f>' 1M - RES'!BK67</f>
        <v>1.1999999999999999E-3</v>
      </c>
      <c r="BL67" s="429">
        <f>' 1M - RES'!BL67</f>
        <v>1.1000000000000001E-3</v>
      </c>
      <c r="BM67" s="429">
        <f>' 1M - RES'!BM67</f>
        <v>3.13E-3</v>
      </c>
      <c r="BN67" s="429">
        <f>' 1M - RES'!BN67</f>
        <v>1.5047E-2</v>
      </c>
      <c r="BO67" s="429">
        <f>' 1M - RES'!BO67</f>
        <v>6.5409999999999996E-2</v>
      </c>
      <c r="BP67" s="429">
        <f>' 1M - RES'!BP67</f>
        <v>0.21082300000000001</v>
      </c>
      <c r="BQ67" s="429">
        <f>' 1M - RES'!BQ67</f>
        <v>0.28477999999999998</v>
      </c>
      <c r="BR67" s="429">
        <f>' 1M - RES'!BR67</f>
        <v>0.27076600000000001</v>
      </c>
      <c r="BS67" s="429">
        <f>' 1M - RES'!BS67</f>
        <v>0.126605</v>
      </c>
      <c r="BT67" s="429">
        <f>' 1M - RES'!BT67</f>
        <v>1.8471999999999999E-2</v>
      </c>
      <c r="BU67" s="429">
        <f>' 1M - RES'!BU67</f>
        <v>1.444E-3</v>
      </c>
      <c r="BV67" s="429">
        <f>' 1M - RES'!BV67</f>
        <v>1.2229999999999999E-3</v>
      </c>
      <c r="BW67" s="429">
        <f>' 1M - RES'!BW67</f>
        <v>1.1999999999999999E-3</v>
      </c>
      <c r="BX67" s="429">
        <f>' 1M - RES'!BX67</f>
        <v>1.1000000000000001E-3</v>
      </c>
      <c r="BY67" s="429">
        <f>' 1M - RES'!BY67</f>
        <v>3.13E-3</v>
      </c>
      <c r="BZ67" s="429">
        <f>' 1M - RES'!BZ67</f>
        <v>1.5047E-2</v>
      </c>
      <c r="CA67" s="429">
        <f>' 1M - RES'!CA67</f>
        <v>6.5409999999999996E-2</v>
      </c>
      <c r="CB67" s="429">
        <f>' 1M - RES'!CB67</f>
        <v>0.21082300000000001</v>
      </c>
      <c r="CC67" s="429">
        <f>' 1M - RES'!CC67</f>
        <v>0.28477999999999998</v>
      </c>
      <c r="CD67" s="429">
        <f>' 1M - RES'!CD67</f>
        <v>0.27076600000000001</v>
      </c>
      <c r="CE67" s="429">
        <f>' 1M - RES'!CE67</f>
        <v>0.126605</v>
      </c>
      <c r="CF67" s="429">
        <f>' 1M - RES'!CF67</f>
        <v>1.8471999999999999E-2</v>
      </c>
      <c r="CG67" s="429">
        <f>' 1M - RES'!CG67</f>
        <v>1.444E-3</v>
      </c>
      <c r="CH67" s="435">
        <f>' 1M - RES'!CH67</f>
        <v>1.2229999999999999E-3</v>
      </c>
      <c r="CJ67" s="427">
        <f t="shared" ref="CJ67:CJ75" si="86">SUM(C67:N67)</f>
        <v>1.0000000000000002</v>
      </c>
    </row>
    <row r="68" spans="1:88" s="110" customFormat="1" x14ac:dyDescent="0.25">
      <c r="A68" s="592"/>
      <c r="B68" s="89" t="s">
        <v>2</v>
      </c>
      <c r="C68" s="429">
        <f>' 1M - RES'!C68</f>
        <v>7.9578999999999997E-2</v>
      </c>
      <c r="D68" s="429">
        <f>' 1M - RES'!D68</f>
        <v>7.2517999999999999E-2</v>
      </c>
      <c r="E68" s="429">
        <f>' 1M - RES'!E68</f>
        <v>8.1079999999999999E-2</v>
      </c>
      <c r="F68" s="429">
        <f>' 1M - RES'!F68</f>
        <v>7.9918000000000003E-2</v>
      </c>
      <c r="G68" s="429">
        <f>' 1M - RES'!G68</f>
        <v>8.4083000000000005E-2</v>
      </c>
      <c r="H68" s="429">
        <f>' 1M - RES'!H68</f>
        <v>8.5730000000000001E-2</v>
      </c>
      <c r="I68" s="429">
        <f>' 1M - RES'!I68</f>
        <v>9.6095E-2</v>
      </c>
      <c r="J68" s="429">
        <f>' 1M - RES'!J68</f>
        <v>9.6095E-2</v>
      </c>
      <c r="K68" s="429">
        <f>' 1M - RES'!K68</f>
        <v>8.4277000000000005E-2</v>
      </c>
      <c r="L68" s="429">
        <f>' 1M - RES'!L68</f>
        <v>8.2582000000000003E-2</v>
      </c>
      <c r="M68" s="429">
        <f>' 1M - RES'!M68</f>
        <v>7.8464999999999993E-2</v>
      </c>
      <c r="N68" s="429">
        <f>' 1M - RES'!N68</f>
        <v>7.9577999999999996E-2</v>
      </c>
      <c r="O68" s="429">
        <f>' 1M - RES'!O68</f>
        <v>7.9578999999999997E-2</v>
      </c>
      <c r="P68" s="429">
        <f>' 1M - RES'!P68</f>
        <v>7.2517999999999999E-2</v>
      </c>
      <c r="Q68" s="429">
        <f>' 1M - RES'!Q68</f>
        <v>8.1079999999999999E-2</v>
      </c>
      <c r="R68" s="429">
        <f>' 1M - RES'!R68</f>
        <v>7.9918000000000003E-2</v>
      </c>
      <c r="S68" s="429">
        <f>' 1M - RES'!S68</f>
        <v>8.4083000000000005E-2</v>
      </c>
      <c r="T68" s="429">
        <f>' 1M - RES'!T68</f>
        <v>8.5730000000000001E-2</v>
      </c>
      <c r="U68" s="429">
        <f>' 1M - RES'!U68</f>
        <v>9.6095E-2</v>
      </c>
      <c r="V68" s="429">
        <f>' 1M - RES'!V68</f>
        <v>9.6095E-2</v>
      </c>
      <c r="W68" s="429">
        <f>' 1M - RES'!W68</f>
        <v>8.4277000000000005E-2</v>
      </c>
      <c r="X68" s="429">
        <f>' 1M - RES'!X68</f>
        <v>8.2582000000000003E-2</v>
      </c>
      <c r="Y68" s="429">
        <f>' 1M - RES'!Y68</f>
        <v>7.8464999999999993E-2</v>
      </c>
      <c r="Z68" s="429">
        <f>' 1M - RES'!Z68</f>
        <v>7.9577999999999996E-2</v>
      </c>
      <c r="AA68" s="429">
        <f>' 1M - RES'!AA68</f>
        <v>7.9578999999999997E-2</v>
      </c>
      <c r="AB68" s="429">
        <f>' 1M - RES'!AB68</f>
        <v>7.2517999999999999E-2</v>
      </c>
      <c r="AC68" s="429">
        <f>' 1M - RES'!AC68</f>
        <v>8.1079999999999999E-2</v>
      </c>
      <c r="AD68" s="429">
        <f>' 1M - RES'!AD68</f>
        <v>7.9918000000000003E-2</v>
      </c>
      <c r="AE68" s="429">
        <f>' 1M - RES'!AE68</f>
        <v>8.4083000000000005E-2</v>
      </c>
      <c r="AF68" s="429">
        <f>' 1M - RES'!AF68</f>
        <v>8.5730000000000001E-2</v>
      </c>
      <c r="AG68" s="429">
        <f>' 1M - RES'!AG68</f>
        <v>9.6095E-2</v>
      </c>
      <c r="AH68" s="429">
        <f>' 1M - RES'!AH68</f>
        <v>9.6095E-2</v>
      </c>
      <c r="AI68" s="429">
        <f>' 1M - RES'!AI68</f>
        <v>8.4277000000000005E-2</v>
      </c>
      <c r="AJ68" s="429">
        <f>' 1M - RES'!AJ68</f>
        <v>8.2582000000000003E-2</v>
      </c>
      <c r="AK68" s="429">
        <f>' 1M - RES'!AK68</f>
        <v>7.8464999999999993E-2</v>
      </c>
      <c r="AL68" s="429">
        <f>' 1M - RES'!AL68</f>
        <v>7.9577999999999996E-2</v>
      </c>
      <c r="AM68" s="429">
        <f>' 1M - RES'!AM68</f>
        <v>7.9578999999999997E-2</v>
      </c>
      <c r="AN68" s="429">
        <f>' 1M - RES'!AN68</f>
        <v>7.2517999999999999E-2</v>
      </c>
      <c r="AO68" s="429">
        <f>' 1M - RES'!AO68</f>
        <v>8.1079999999999999E-2</v>
      </c>
      <c r="AP68" s="429">
        <f>' 1M - RES'!AP68</f>
        <v>7.9918000000000003E-2</v>
      </c>
      <c r="AQ68" s="429">
        <f>' 1M - RES'!AQ68</f>
        <v>8.4083000000000005E-2</v>
      </c>
      <c r="AR68" s="429">
        <f>' 1M - RES'!AR68</f>
        <v>8.5730000000000001E-2</v>
      </c>
      <c r="AS68" s="429">
        <f>' 1M - RES'!AS68</f>
        <v>9.6095E-2</v>
      </c>
      <c r="AT68" s="429">
        <f>' 1M - RES'!AT68</f>
        <v>9.6095E-2</v>
      </c>
      <c r="AU68" s="429">
        <f>' 1M - RES'!AU68</f>
        <v>8.4277000000000005E-2</v>
      </c>
      <c r="AV68" s="429">
        <f>' 1M - RES'!AV68</f>
        <v>8.2582000000000003E-2</v>
      </c>
      <c r="AW68" s="429">
        <f>' 1M - RES'!AW68</f>
        <v>7.8464999999999993E-2</v>
      </c>
      <c r="AX68" s="429">
        <f>' 1M - RES'!AX68</f>
        <v>7.9577999999999996E-2</v>
      </c>
      <c r="AY68" s="429">
        <f>' 1M - RES'!AY68</f>
        <v>7.9578999999999997E-2</v>
      </c>
      <c r="AZ68" s="429">
        <f>' 1M - RES'!AZ68</f>
        <v>7.2517999999999999E-2</v>
      </c>
      <c r="BA68" s="429">
        <f>' 1M - RES'!BA68</f>
        <v>8.1079999999999999E-2</v>
      </c>
      <c r="BB68" s="429">
        <f>' 1M - RES'!BB68</f>
        <v>7.9918000000000003E-2</v>
      </c>
      <c r="BC68" s="429">
        <f>' 1M - RES'!BC68</f>
        <v>8.4083000000000005E-2</v>
      </c>
      <c r="BD68" s="429">
        <f>' 1M - RES'!BD68</f>
        <v>8.5730000000000001E-2</v>
      </c>
      <c r="BE68" s="429">
        <f>' 1M - RES'!BE68</f>
        <v>9.6095E-2</v>
      </c>
      <c r="BF68" s="429">
        <f>' 1M - RES'!BF68</f>
        <v>9.6095E-2</v>
      </c>
      <c r="BG68" s="429">
        <f>' 1M - RES'!BG68</f>
        <v>8.4277000000000005E-2</v>
      </c>
      <c r="BH68" s="429">
        <f>' 1M - RES'!BH68</f>
        <v>8.2582000000000003E-2</v>
      </c>
      <c r="BI68" s="429">
        <f>' 1M - RES'!BI68</f>
        <v>7.8464999999999993E-2</v>
      </c>
      <c r="BJ68" s="429">
        <f>' 1M - RES'!BJ68</f>
        <v>7.9577999999999996E-2</v>
      </c>
      <c r="BK68" s="429">
        <f>' 1M - RES'!BK68</f>
        <v>7.9578999999999997E-2</v>
      </c>
      <c r="BL68" s="429">
        <f>' 1M - RES'!BL68</f>
        <v>7.2517999999999999E-2</v>
      </c>
      <c r="BM68" s="429">
        <f>' 1M - RES'!BM68</f>
        <v>8.1079999999999999E-2</v>
      </c>
      <c r="BN68" s="429">
        <f>' 1M - RES'!BN68</f>
        <v>7.9918000000000003E-2</v>
      </c>
      <c r="BO68" s="429">
        <f>' 1M - RES'!BO68</f>
        <v>8.4083000000000005E-2</v>
      </c>
      <c r="BP68" s="429">
        <f>' 1M - RES'!BP68</f>
        <v>8.5730000000000001E-2</v>
      </c>
      <c r="BQ68" s="429">
        <f>' 1M - RES'!BQ68</f>
        <v>9.6095E-2</v>
      </c>
      <c r="BR68" s="429">
        <f>' 1M - RES'!BR68</f>
        <v>9.6095E-2</v>
      </c>
      <c r="BS68" s="429">
        <f>' 1M - RES'!BS68</f>
        <v>8.4277000000000005E-2</v>
      </c>
      <c r="BT68" s="429">
        <f>' 1M - RES'!BT68</f>
        <v>8.2582000000000003E-2</v>
      </c>
      <c r="BU68" s="429">
        <f>' 1M - RES'!BU68</f>
        <v>7.8464999999999993E-2</v>
      </c>
      <c r="BV68" s="429">
        <f>' 1M - RES'!BV68</f>
        <v>7.9577999999999996E-2</v>
      </c>
      <c r="BW68" s="429">
        <f>' 1M - RES'!BW68</f>
        <v>7.9578999999999997E-2</v>
      </c>
      <c r="BX68" s="429">
        <f>' 1M - RES'!BX68</f>
        <v>7.2517999999999999E-2</v>
      </c>
      <c r="BY68" s="429">
        <f>' 1M - RES'!BY68</f>
        <v>8.1079999999999999E-2</v>
      </c>
      <c r="BZ68" s="429">
        <f>' 1M - RES'!BZ68</f>
        <v>7.9918000000000003E-2</v>
      </c>
      <c r="CA68" s="429">
        <f>' 1M - RES'!CA68</f>
        <v>8.4083000000000005E-2</v>
      </c>
      <c r="CB68" s="429">
        <f>' 1M - RES'!CB68</f>
        <v>8.5730000000000001E-2</v>
      </c>
      <c r="CC68" s="429">
        <f>' 1M - RES'!CC68</f>
        <v>9.6095E-2</v>
      </c>
      <c r="CD68" s="429">
        <f>' 1M - RES'!CD68</f>
        <v>9.6095E-2</v>
      </c>
      <c r="CE68" s="429">
        <f>' 1M - RES'!CE68</f>
        <v>8.4277000000000005E-2</v>
      </c>
      <c r="CF68" s="429">
        <f>' 1M - RES'!CF68</f>
        <v>8.2582000000000003E-2</v>
      </c>
      <c r="CG68" s="429">
        <f>' 1M - RES'!CG68</f>
        <v>7.8464999999999993E-2</v>
      </c>
      <c r="CH68" s="435">
        <f>' 1M - RES'!CH68</f>
        <v>7.9577999999999996E-2</v>
      </c>
      <c r="CJ68" s="427">
        <f t="shared" si="86"/>
        <v>1.0000000000000002</v>
      </c>
    </row>
    <row r="69" spans="1:88" s="110" customFormat="1" x14ac:dyDescent="0.25">
      <c r="A69" s="592"/>
      <c r="B69" s="89" t="s">
        <v>9</v>
      </c>
      <c r="C69" s="429">
        <f>' 1M - RES'!C69</f>
        <v>0.21790499999999999</v>
      </c>
      <c r="D69" s="429">
        <f>' 1M - RES'!D69</f>
        <v>0.18213499999999999</v>
      </c>
      <c r="E69" s="429">
        <f>' 1M - RES'!E69</f>
        <v>0.13483300000000001</v>
      </c>
      <c r="F69" s="429">
        <f>' 1M - RES'!F69</f>
        <v>5.8486000000000003E-2</v>
      </c>
      <c r="G69" s="429">
        <f>' 1M - RES'!G69</f>
        <v>1.7144E-2</v>
      </c>
      <c r="H69" s="429">
        <f>' 1M - RES'!H69</f>
        <v>5.1000000000000004E-4</v>
      </c>
      <c r="I69" s="429">
        <f>' 1M - RES'!I69</f>
        <v>6.0000000000000002E-6</v>
      </c>
      <c r="J69" s="429">
        <f>' 1M - RES'!J69</f>
        <v>9.0000000000000002E-6</v>
      </c>
      <c r="K69" s="429">
        <f>' 1M - RES'!K69</f>
        <v>8.8090000000000009E-3</v>
      </c>
      <c r="L69" s="429">
        <f>' 1M - RES'!L69</f>
        <v>5.4961999999999997E-2</v>
      </c>
      <c r="M69" s="429">
        <f>' 1M - RES'!M69</f>
        <v>0.115899</v>
      </c>
      <c r="N69" s="429">
        <f>' 1M - RES'!N69</f>
        <v>0.2093020000000001</v>
      </c>
      <c r="O69" s="429">
        <f>' 1M - RES'!O69</f>
        <v>0.21790499999999999</v>
      </c>
      <c r="P69" s="429">
        <f>' 1M - RES'!P69</f>
        <v>0.18213499999999999</v>
      </c>
      <c r="Q69" s="429">
        <f>' 1M - RES'!Q69</f>
        <v>0.13483300000000001</v>
      </c>
      <c r="R69" s="429">
        <f>' 1M - RES'!R69</f>
        <v>5.8486000000000003E-2</v>
      </c>
      <c r="S69" s="429">
        <f>' 1M - RES'!S69</f>
        <v>1.7144E-2</v>
      </c>
      <c r="T69" s="429">
        <f>' 1M - RES'!T69</f>
        <v>5.1000000000000004E-4</v>
      </c>
      <c r="U69" s="429">
        <f>' 1M - RES'!U69</f>
        <v>6.0000000000000002E-6</v>
      </c>
      <c r="V69" s="429">
        <f>' 1M - RES'!V69</f>
        <v>9.0000000000000002E-6</v>
      </c>
      <c r="W69" s="429">
        <f>' 1M - RES'!W69</f>
        <v>8.8090000000000009E-3</v>
      </c>
      <c r="X69" s="429">
        <f>' 1M - RES'!X69</f>
        <v>5.4961999999999997E-2</v>
      </c>
      <c r="Y69" s="429">
        <f>' 1M - RES'!Y69</f>
        <v>0.115899</v>
      </c>
      <c r="Z69" s="429">
        <f>' 1M - RES'!Z69</f>
        <v>0.2093020000000001</v>
      </c>
      <c r="AA69" s="429">
        <f>' 1M - RES'!AA69</f>
        <v>0.21790499999999999</v>
      </c>
      <c r="AB69" s="429">
        <f>' 1M - RES'!AB69</f>
        <v>0.18213499999999999</v>
      </c>
      <c r="AC69" s="429">
        <f>' 1M - RES'!AC69</f>
        <v>0.13483300000000001</v>
      </c>
      <c r="AD69" s="429">
        <f>' 1M - RES'!AD69</f>
        <v>5.8486000000000003E-2</v>
      </c>
      <c r="AE69" s="429">
        <f>' 1M - RES'!AE69</f>
        <v>1.7144E-2</v>
      </c>
      <c r="AF69" s="429">
        <f>' 1M - RES'!AF69</f>
        <v>5.1000000000000004E-4</v>
      </c>
      <c r="AG69" s="429">
        <f>' 1M - RES'!AG69</f>
        <v>6.0000000000000002E-6</v>
      </c>
      <c r="AH69" s="429">
        <f>' 1M - RES'!AH69</f>
        <v>9.0000000000000002E-6</v>
      </c>
      <c r="AI69" s="429">
        <f>' 1M - RES'!AI69</f>
        <v>8.8090000000000009E-3</v>
      </c>
      <c r="AJ69" s="429">
        <f>' 1M - RES'!AJ69</f>
        <v>5.4961999999999997E-2</v>
      </c>
      <c r="AK69" s="429">
        <f>' 1M - RES'!AK69</f>
        <v>0.115899</v>
      </c>
      <c r="AL69" s="429">
        <f>' 1M - RES'!AL69</f>
        <v>0.2093020000000001</v>
      </c>
      <c r="AM69" s="429">
        <f>' 1M - RES'!AM69</f>
        <v>0.21790499999999999</v>
      </c>
      <c r="AN69" s="429">
        <f>' 1M - RES'!AN69</f>
        <v>0.18213499999999999</v>
      </c>
      <c r="AO69" s="429">
        <f>' 1M - RES'!AO69</f>
        <v>0.13483300000000001</v>
      </c>
      <c r="AP69" s="429">
        <f>' 1M - RES'!AP69</f>
        <v>5.8486000000000003E-2</v>
      </c>
      <c r="AQ69" s="429">
        <f>' 1M - RES'!AQ69</f>
        <v>1.7144E-2</v>
      </c>
      <c r="AR69" s="429">
        <f>' 1M - RES'!AR69</f>
        <v>5.1000000000000004E-4</v>
      </c>
      <c r="AS69" s="429">
        <f>' 1M - RES'!AS69</f>
        <v>6.0000000000000002E-6</v>
      </c>
      <c r="AT69" s="429">
        <f>' 1M - RES'!AT69</f>
        <v>9.0000000000000002E-6</v>
      </c>
      <c r="AU69" s="429">
        <f>' 1M - RES'!AU69</f>
        <v>8.8090000000000009E-3</v>
      </c>
      <c r="AV69" s="429">
        <f>' 1M - RES'!AV69</f>
        <v>5.4961999999999997E-2</v>
      </c>
      <c r="AW69" s="429">
        <f>' 1M - RES'!AW69</f>
        <v>0.115899</v>
      </c>
      <c r="AX69" s="429">
        <f>' 1M - RES'!AX69</f>
        <v>0.2093020000000001</v>
      </c>
      <c r="AY69" s="429">
        <f>' 1M - RES'!AY69</f>
        <v>0.21790499999999999</v>
      </c>
      <c r="AZ69" s="429">
        <f>' 1M - RES'!AZ69</f>
        <v>0.18213499999999999</v>
      </c>
      <c r="BA69" s="429">
        <f>' 1M - RES'!BA69</f>
        <v>0.13483300000000001</v>
      </c>
      <c r="BB69" s="429">
        <f>' 1M - RES'!BB69</f>
        <v>5.8486000000000003E-2</v>
      </c>
      <c r="BC69" s="429">
        <f>' 1M - RES'!BC69</f>
        <v>1.7144E-2</v>
      </c>
      <c r="BD69" s="429">
        <f>' 1M - RES'!BD69</f>
        <v>5.1000000000000004E-4</v>
      </c>
      <c r="BE69" s="429">
        <f>' 1M - RES'!BE69</f>
        <v>6.0000000000000002E-6</v>
      </c>
      <c r="BF69" s="429">
        <f>' 1M - RES'!BF69</f>
        <v>9.0000000000000002E-6</v>
      </c>
      <c r="BG69" s="429">
        <f>' 1M - RES'!BG69</f>
        <v>8.8090000000000009E-3</v>
      </c>
      <c r="BH69" s="429">
        <f>' 1M - RES'!BH69</f>
        <v>5.4961999999999997E-2</v>
      </c>
      <c r="BI69" s="429">
        <f>' 1M - RES'!BI69</f>
        <v>0.115899</v>
      </c>
      <c r="BJ69" s="429">
        <f>' 1M - RES'!BJ69</f>
        <v>0.2093020000000001</v>
      </c>
      <c r="BK69" s="429">
        <f>' 1M - RES'!BK69</f>
        <v>0.21790499999999999</v>
      </c>
      <c r="BL69" s="429">
        <f>' 1M - RES'!BL69</f>
        <v>0.18213499999999999</v>
      </c>
      <c r="BM69" s="429">
        <f>' 1M - RES'!BM69</f>
        <v>0.13483300000000001</v>
      </c>
      <c r="BN69" s="429">
        <f>' 1M - RES'!BN69</f>
        <v>5.8486000000000003E-2</v>
      </c>
      <c r="BO69" s="429">
        <f>' 1M - RES'!BO69</f>
        <v>1.7144E-2</v>
      </c>
      <c r="BP69" s="429">
        <f>' 1M - RES'!BP69</f>
        <v>5.1000000000000004E-4</v>
      </c>
      <c r="BQ69" s="429">
        <f>' 1M - RES'!BQ69</f>
        <v>6.0000000000000002E-6</v>
      </c>
      <c r="BR69" s="429">
        <f>' 1M - RES'!BR69</f>
        <v>9.0000000000000002E-6</v>
      </c>
      <c r="BS69" s="429">
        <f>' 1M - RES'!BS69</f>
        <v>8.8090000000000009E-3</v>
      </c>
      <c r="BT69" s="429">
        <f>' 1M - RES'!BT69</f>
        <v>5.4961999999999997E-2</v>
      </c>
      <c r="BU69" s="429">
        <f>' 1M - RES'!BU69</f>
        <v>0.115899</v>
      </c>
      <c r="BV69" s="429">
        <f>' 1M - RES'!BV69</f>
        <v>0.2093020000000001</v>
      </c>
      <c r="BW69" s="429">
        <f>' 1M - RES'!BW69</f>
        <v>0.21790499999999999</v>
      </c>
      <c r="BX69" s="429">
        <f>' 1M - RES'!BX69</f>
        <v>0.18213499999999999</v>
      </c>
      <c r="BY69" s="429">
        <f>' 1M - RES'!BY69</f>
        <v>0.13483300000000001</v>
      </c>
      <c r="BZ69" s="429">
        <f>' 1M - RES'!BZ69</f>
        <v>5.8486000000000003E-2</v>
      </c>
      <c r="CA69" s="429">
        <f>' 1M - RES'!CA69</f>
        <v>1.7144E-2</v>
      </c>
      <c r="CB69" s="429">
        <f>' 1M - RES'!CB69</f>
        <v>5.1000000000000004E-4</v>
      </c>
      <c r="CC69" s="429">
        <f>' 1M - RES'!CC69</f>
        <v>6.0000000000000002E-6</v>
      </c>
      <c r="CD69" s="429">
        <f>' 1M - RES'!CD69</f>
        <v>9.0000000000000002E-6</v>
      </c>
      <c r="CE69" s="429">
        <f>' 1M - RES'!CE69</f>
        <v>8.8090000000000009E-3</v>
      </c>
      <c r="CF69" s="429">
        <f>' 1M - RES'!CF69</f>
        <v>5.4961999999999997E-2</v>
      </c>
      <c r="CG69" s="429">
        <f>' 1M - RES'!CG69</f>
        <v>0.115899</v>
      </c>
      <c r="CH69" s="435">
        <f>' 1M - RES'!CH69</f>
        <v>0.2093020000000001</v>
      </c>
      <c r="CJ69" s="427">
        <f t="shared" si="86"/>
        <v>1</v>
      </c>
    </row>
    <row r="70" spans="1:88" s="110" customFormat="1" x14ac:dyDescent="0.25">
      <c r="A70" s="592"/>
      <c r="B70" s="90" t="s">
        <v>3</v>
      </c>
      <c r="C70" s="429">
        <f>' 1M - RES'!C70</f>
        <v>0.11129699999999999</v>
      </c>
      <c r="D70" s="429">
        <f>' 1M - RES'!D70</f>
        <v>9.3076999999999993E-2</v>
      </c>
      <c r="E70" s="429">
        <f>' 1M - RES'!E70</f>
        <v>7.0041999999999993E-2</v>
      </c>
      <c r="F70" s="429">
        <f>' 1M - RES'!F70</f>
        <v>3.7116000000000003E-2</v>
      </c>
      <c r="G70" s="429">
        <f>' 1M - RES'!G70</f>
        <v>4.0888000000000001E-2</v>
      </c>
      <c r="H70" s="429">
        <f>' 1M - RES'!H70</f>
        <v>0.103973</v>
      </c>
      <c r="I70" s="429">
        <f>' 1M - RES'!I70</f>
        <v>0.1401</v>
      </c>
      <c r="J70" s="429">
        <f>' 1M - RES'!J70</f>
        <v>0.13320699999999999</v>
      </c>
      <c r="K70" s="429">
        <f>' 1M - RES'!K70</f>
        <v>6.6758999999999999E-2</v>
      </c>
      <c r="L70" s="429">
        <f>' 1M - RES'!L70</f>
        <v>3.7011000000000002E-2</v>
      </c>
      <c r="M70" s="429">
        <f>' 1M - RES'!M70</f>
        <v>5.9593E-2</v>
      </c>
      <c r="N70" s="429">
        <f>' 1M - RES'!N70</f>
        <v>0.106937</v>
      </c>
      <c r="O70" s="429">
        <f>' 1M - RES'!O70</f>
        <v>0.11129699999999999</v>
      </c>
      <c r="P70" s="429">
        <f>' 1M - RES'!P70</f>
        <v>9.3076999999999993E-2</v>
      </c>
      <c r="Q70" s="429">
        <f>' 1M - RES'!Q70</f>
        <v>7.0041999999999993E-2</v>
      </c>
      <c r="R70" s="429">
        <f>' 1M - RES'!R70</f>
        <v>3.7116000000000003E-2</v>
      </c>
      <c r="S70" s="429">
        <f>' 1M - RES'!S70</f>
        <v>4.0888000000000001E-2</v>
      </c>
      <c r="T70" s="429">
        <f>' 1M - RES'!T70</f>
        <v>0.103973</v>
      </c>
      <c r="U70" s="429">
        <f>' 1M - RES'!U70</f>
        <v>0.1401</v>
      </c>
      <c r="V70" s="429">
        <f>' 1M - RES'!V70</f>
        <v>0.13320699999999999</v>
      </c>
      <c r="W70" s="429">
        <f>' 1M - RES'!W70</f>
        <v>6.6758999999999999E-2</v>
      </c>
      <c r="X70" s="429">
        <f>' 1M - RES'!X70</f>
        <v>3.7011000000000002E-2</v>
      </c>
      <c r="Y70" s="429">
        <f>' 1M - RES'!Y70</f>
        <v>5.9593E-2</v>
      </c>
      <c r="Z70" s="429">
        <f>' 1M - RES'!Z70</f>
        <v>0.106937</v>
      </c>
      <c r="AA70" s="429">
        <f>' 1M - RES'!AA70</f>
        <v>0.11129699999999999</v>
      </c>
      <c r="AB70" s="429">
        <f>' 1M - RES'!AB70</f>
        <v>9.3076999999999993E-2</v>
      </c>
      <c r="AC70" s="429">
        <f>' 1M - RES'!AC70</f>
        <v>7.0041999999999993E-2</v>
      </c>
      <c r="AD70" s="429">
        <f>' 1M - RES'!AD70</f>
        <v>3.7116000000000003E-2</v>
      </c>
      <c r="AE70" s="429">
        <f>' 1M - RES'!AE70</f>
        <v>4.0888000000000001E-2</v>
      </c>
      <c r="AF70" s="429">
        <f>' 1M - RES'!AF70</f>
        <v>0.103973</v>
      </c>
      <c r="AG70" s="429">
        <f>' 1M - RES'!AG70</f>
        <v>0.1401</v>
      </c>
      <c r="AH70" s="429">
        <f>' 1M - RES'!AH70</f>
        <v>0.13320699999999999</v>
      </c>
      <c r="AI70" s="429">
        <f>' 1M - RES'!AI70</f>
        <v>6.6758999999999999E-2</v>
      </c>
      <c r="AJ70" s="429">
        <f>' 1M - RES'!AJ70</f>
        <v>3.7011000000000002E-2</v>
      </c>
      <c r="AK70" s="429">
        <f>' 1M - RES'!AK70</f>
        <v>5.9593E-2</v>
      </c>
      <c r="AL70" s="429">
        <f>' 1M - RES'!AL70</f>
        <v>0.106937</v>
      </c>
      <c r="AM70" s="429">
        <f>' 1M - RES'!AM70</f>
        <v>0.11129699999999999</v>
      </c>
      <c r="AN70" s="429">
        <f>' 1M - RES'!AN70</f>
        <v>9.3076999999999993E-2</v>
      </c>
      <c r="AO70" s="429">
        <f>' 1M - RES'!AO70</f>
        <v>7.0041999999999993E-2</v>
      </c>
      <c r="AP70" s="429">
        <f>' 1M - RES'!AP70</f>
        <v>3.7116000000000003E-2</v>
      </c>
      <c r="AQ70" s="429">
        <f>' 1M - RES'!AQ70</f>
        <v>4.0888000000000001E-2</v>
      </c>
      <c r="AR70" s="429">
        <f>' 1M - RES'!AR70</f>
        <v>0.103973</v>
      </c>
      <c r="AS70" s="429">
        <f>' 1M - RES'!AS70</f>
        <v>0.1401</v>
      </c>
      <c r="AT70" s="429">
        <f>' 1M - RES'!AT70</f>
        <v>0.13320699999999999</v>
      </c>
      <c r="AU70" s="429">
        <f>' 1M - RES'!AU70</f>
        <v>6.6758999999999999E-2</v>
      </c>
      <c r="AV70" s="429">
        <f>' 1M - RES'!AV70</f>
        <v>3.7011000000000002E-2</v>
      </c>
      <c r="AW70" s="429">
        <f>' 1M - RES'!AW70</f>
        <v>5.9593E-2</v>
      </c>
      <c r="AX70" s="429">
        <f>' 1M - RES'!AX70</f>
        <v>0.106937</v>
      </c>
      <c r="AY70" s="429">
        <f>' 1M - RES'!AY70</f>
        <v>0.11129699999999999</v>
      </c>
      <c r="AZ70" s="429">
        <f>' 1M - RES'!AZ70</f>
        <v>9.3076999999999993E-2</v>
      </c>
      <c r="BA70" s="429">
        <f>' 1M - RES'!BA70</f>
        <v>7.0041999999999993E-2</v>
      </c>
      <c r="BB70" s="429">
        <f>' 1M - RES'!BB70</f>
        <v>3.7116000000000003E-2</v>
      </c>
      <c r="BC70" s="429">
        <f>' 1M - RES'!BC70</f>
        <v>4.0888000000000001E-2</v>
      </c>
      <c r="BD70" s="429">
        <f>' 1M - RES'!BD70</f>
        <v>0.103973</v>
      </c>
      <c r="BE70" s="429">
        <f>' 1M - RES'!BE70</f>
        <v>0.1401</v>
      </c>
      <c r="BF70" s="429">
        <f>' 1M - RES'!BF70</f>
        <v>0.13320699999999999</v>
      </c>
      <c r="BG70" s="429">
        <f>' 1M - RES'!BG70</f>
        <v>6.6758999999999999E-2</v>
      </c>
      <c r="BH70" s="429">
        <f>' 1M - RES'!BH70</f>
        <v>3.7011000000000002E-2</v>
      </c>
      <c r="BI70" s="429">
        <f>' 1M - RES'!BI70</f>
        <v>5.9593E-2</v>
      </c>
      <c r="BJ70" s="429">
        <f>' 1M - RES'!BJ70</f>
        <v>0.106937</v>
      </c>
      <c r="BK70" s="429">
        <f>' 1M - RES'!BK70</f>
        <v>0.11129699999999999</v>
      </c>
      <c r="BL70" s="429">
        <f>' 1M - RES'!BL70</f>
        <v>9.3076999999999993E-2</v>
      </c>
      <c r="BM70" s="429">
        <f>' 1M - RES'!BM70</f>
        <v>7.0041999999999993E-2</v>
      </c>
      <c r="BN70" s="429">
        <f>' 1M - RES'!BN70</f>
        <v>3.7116000000000003E-2</v>
      </c>
      <c r="BO70" s="429">
        <f>' 1M - RES'!BO70</f>
        <v>4.0888000000000001E-2</v>
      </c>
      <c r="BP70" s="429">
        <f>' 1M - RES'!BP70</f>
        <v>0.103973</v>
      </c>
      <c r="BQ70" s="429">
        <f>' 1M - RES'!BQ70</f>
        <v>0.1401</v>
      </c>
      <c r="BR70" s="429">
        <f>' 1M - RES'!BR70</f>
        <v>0.13320699999999999</v>
      </c>
      <c r="BS70" s="429">
        <f>' 1M - RES'!BS70</f>
        <v>6.6758999999999999E-2</v>
      </c>
      <c r="BT70" s="429">
        <f>' 1M - RES'!BT70</f>
        <v>3.7011000000000002E-2</v>
      </c>
      <c r="BU70" s="429">
        <f>' 1M - RES'!BU70</f>
        <v>5.9593E-2</v>
      </c>
      <c r="BV70" s="429">
        <f>' 1M - RES'!BV70</f>
        <v>0.106937</v>
      </c>
      <c r="BW70" s="429">
        <f>' 1M - RES'!BW70</f>
        <v>0.11129699999999999</v>
      </c>
      <c r="BX70" s="429">
        <f>' 1M - RES'!BX70</f>
        <v>9.3076999999999993E-2</v>
      </c>
      <c r="BY70" s="429">
        <f>' 1M - RES'!BY70</f>
        <v>7.0041999999999993E-2</v>
      </c>
      <c r="BZ70" s="429">
        <f>' 1M - RES'!BZ70</f>
        <v>3.7116000000000003E-2</v>
      </c>
      <c r="CA70" s="429">
        <f>' 1M - RES'!CA70</f>
        <v>4.0888000000000001E-2</v>
      </c>
      <c r="CB70" s="429">
        <f>' 1M - RES'!CB70</f>
        <v>0.103973</v>
      </c>
      <c r="CC70" s="429">
        <f>' 1M - RES'!CC70</f>
        <v>0.1401</v>
      </c>
      <c r="CD70" s="429">
        <f>' 1M - RES'!CD70</f>
        <v>0.13320699999999999</v>
      </c>
      <c r="CE70" s="429">
        <f>' 1M - RES'!CE70</f>
        <v>6.6758999999999999E-2</v>
      </c>
      <c r="CF70" s="429">
        <f>' 1M - RES'!CF70</f>
        <v>3.7011000000000002E-2</v>
      </c>
      <c r="CG70" s="429">
        <f>' 1M - RES'!CG70</f>
        <v>5.9593E-2</v>
      </c>
      <c r="CH70" s="435">
        <f>' 1M - RES'!CH70</f>
        <v>0.106937</v>
      </c>
      <c r="CJ70" s="427">
        <f t="shared" si="86"/>
        <v>1</v>
      </c>
    </row>
    <row r="71" spans="1:88" s="110" customFormat="1" x14ac:dyDescent="0.25">
      <c r="A71" s="592"/>
      <c r="B71" s="89" t="s">
        <v>4</v>
      </c>
      <c r="C71" s="429">
        <f>' 1M - RES'!C71</f>
        <v>0.10118199999999999</v>
      </c>
      <c r="D71" s="429">
        <f>' 1M - RES'!D71</f>
        <v>8.8441000000000006E-2</v>
      </c>
      <c r="E71" s="429">
        <f>' 1M - RES'!E71</f>
        <v>9.2879000000000003E-2</v>
      </c>
      <c r="F71" s="429">
        <f>' 1M - RES'!F71</f>
        <v>8.4644999999999998E-2</v>
      </c>
      <c r="G71" s="429">
        <f>' 1M - RES'!G71</f>
        <v>7.9393000000000005E-2</v>
      </c>
      <c r="H71" s="429">
        <f>' 1M - RES'!H71</f>
        <v>6.8507999999999999E-2</v>
      </c>
      <c r="I71" s="429">
        <f>' 1M - RES'!I71</f>
        <v>6.7863999999999994E-2</v>
      </c>
      <c r="J71" s="429">
        <f>' 1M - RES'!J71</f>
        <v>7.0565000000000003E-2</v>
      </c>
      <c r="K71" s="429">
        <f>' 1M - RES'!K71</f>
        <v>7.3791999999999996E-2</v>
      </c>
      <c r="L71" s="429">
        <f>' 1M - RES'!L71</f>
        <v>8.4539000000000003E-2</v>
      </c>
      <c r="M71" s="429">
        <f>' 1M - RES'!M71</f>
        <v>8.9880000000000002E-2</v>
      </c>
      <c r="N71" s="429">
        <f>' 1M - RES'!N71</f>
        <v>9.8311999999999997E-2</v>
      </c>
      <c r="O71" s="429">
        <f>' 1M - RES'!O71</f>
        <v>0.10118199999999999</v>
      </c>
      <c r="P71" s="429">
        <f>' 1M - RES'!P71</f>
        <v>8.8441000000000006E-2</v>
      </c>
      <c r="Q71" s="429">
        <f>' 1M - RES'!Q71</f>
        <v>9.2879000000000003E-2</v>
      </c>
      <c r="R71" s="429">
        <f>' 1M - RES'!R71</f>
        <v>8.4644999999999998E-2</v>
      </c>
      <c r="S71" s="429">
        <f>' 1M - RES'!S71</f>
        <v>7.9393000000000005E-2</v>
      </c>
      <c r="T71" s="429">
        <f>' 1M - RES'!T71</f>
        <v>6.8507999999999999E-2</v>
      </c>
      <c r="U71" s="429">
        <f>' 1M - RES'!U71</f>
        <v>6.7863999999999994E-2</v>
      </c>
      <c r="V71" s="429">
        <f>' 1M - RES'!V71</f>
        <v>7.0565000000000003E-2</v>
      </c>
      <c r="W71" s="429">
        <f>' 1M - RES'!W71</f>
        <v>7.3791999999999996E-2</v>
      </c>
      <c r="X71" s="429">
        <f>' 1M - RES'!X71</f>
        <v>8.4539000000000003E-2</v>
      </c>
      <c r="Y71" s="429">
        <f>' 1M - RES'!Y71</f>
        <v>8.9880000000000002E-2</v>
      </c>
      <c r="Z71" s="429">
        <f>' 1M - RES'!Z71</f>
        <v>9.8311999999999997E-2</v>
      </c>
      <c r="AA71" s="429">
        <f>' 1M - RES'!AA71</f>
        <v>0.10118199999999999</v>
      </c>
      <c r="AB71" s="429">
        <f>' 1M - RES'!AB71</f>
        <v>8.8441000000000006E-2</v>
      </c>
      <c r="AC71" s="429">
        <f>' 1M - RES'!AC71</f>
        <v>9.2879000000000003E-2</v>
      </c>
      <c r="AD71" s="429">
        <f>' 1M - RES'!AD71</f>
        <v>8.4644999999999998E-2</v>
      </c>
      <c r="AE71" s="429">
        <f>' 1M - RES'!AE71</f>
        <v>7.9393000000000005E-2</v>
      </c>
      <c r="AF71" s="429">
        <f>' 1M - RES'!AF71</f>
        <v>6.8507999999999999E-2</v>
      </c>
      <c r="AG71" s="429">
        <f>' 1M - RES'!AG71</f>
        <v>6.7863999999999994E-2</v>
      </c>
      <c r="AH71" s="429">
        <f>' 1M - RES'!AH71</f>
        <v>7.0565000000000003E-2</v>
      </c>
      <c r="AI71" s="429">
        <f>' 1M - RES'!AI71</f>
        <v>7.3791999999999996E-2</v>
      </c>
      <c r="AJ71" s="429">
        <f>' 1M - RES'!AJ71</f>
        <v>8.4539000000000003E-2</v>
      </c>
      <c r="AK71" s="429">
        <f>' 1M - RES'!AK71</f>
        <v>8.9880000000000002E-2</v>
      </c>
      <c r="AL71" s="429">
        <f>' 1M - RES'!AL71</f>
        <v>9.8311999999999997E-2</v>
      </c>
      <c r="AM71" s="429">
        <f>' 1M - RES'!AM71</f>
        <v>0.10118199999999999</v>
      </c>
      <c r="AN71" s="429">
        <f>' 1M - RES'!AN71</f>
        <v>8.8441000000000006E-2</v>
      </c>
      <c r="AO71" s="429">
        <f>' 1M - RES'!AO71</f>
        <v>9.2879000000000003E-2</v>
      </c>
      <c r="AP71" s="429">
        <f>' 1M - RES'!AP71</f>
        <v>8.4644999999999998E-2</v>
      </c>
      <c r="AQ71" s="429">
        <f>' 1M - RES'!AQ71</f>
        <v>7.9393000000000005E-2</v>
      </c>
      <c r="AR71" s="429">
        <f>' 1M - RES'!AR71</f>
        <v>6.8507999999999999E-2</v>
      </c>
      <c r="AS71" s="429">
        <f>' 1M - RES'!AS71</f>
        <v>6.7863999999999994E-2</v>
      </c>
      <c r="AT71" s="429">
        <f>' 1M - RES'!AT71</f>
        <v>7.0565000000000003E-2</v>
      </c>
      <c r="AU71" s="429">
        <f>' 1M - RES'!AU71</f>
        <v>7.3791999999999996E-2</v>
      </c>
      <c r="AV71" s="429">
        <f>' 1M - RES'!AV71</f>
        <v>8.4539000000000003E-2</v>
      </c>
      <c r="AW71" s="429">
        <f>' 1M - RES'!AW71</f>
        <v>8.9880000000000002E-2</v>
      </c>
      <c r="AX71" s="429">
        <f>' 1M - RES'!AX71</f>
        <v>9.8311999999999997E-2</v>
      </c>
      <c r="AY71" s="429">
        <f>' 1M - RES'!AY71</f>
        <v>0.10118199999999999</v>
      </c>
      <c r="AZ71" s="429">
        <f>' 1M - RES'!AZ71</f>
        <v>8.8441000000000006E-2</v>
      </c>
      <c r="BA71" s="429">
        <f>' 1M - RES'!BA71</f>
        <v>9.2879000000000003E-2</v>
      </c>
      <c r="BB71" s="429">
        <f>' 1M - RES'!BB71</f>
        <v>8.4644999999999998E-2</v>
      </c>
      <c r="BC71" s="429">
        <f>' 1M - RES'!BC71</f>
        <v>7.9393000000000005E-2</v>
      </c>
      <c r="BD71" s="429">
        <f>' 1M - RES'!BD71</f>
        <v>6.8507999999999999E-2</v>
      </c>
      <c r="BE71" s="429">
        <f>' 1M - RES'!BE71</f>
        <v>6.7863999999999994E-2</v>
      </c>
      <c r="BF71" s="429">
        <f>' 1M - RES'!BF71</f>
        <v>7.0565000000000003E-2</v>
      </c>
      <c r="BG71" s="429">
        <f>' 1M - RES'!BG71</f>
        <v>7.3791999999999996E-2</v>
      </c>
      <c r="BH71" s="429">
        <f>' 1M - RES'!BH71</f>
        <v>8.4539000000000003E-2</v>
      </c>
      <c r="BI71" s="429">
        <f>' 1M - RES'!BI71</f>
        <v>8.9880000000000002E-2</v>
      </c>
      <c r="BJ71" s="429">
        <f>' 1M - RES'!BJ71</f>
        <v>9.8311999999999997E-2</v>
      </c>
      <c r="BK71" s="429">
        <f>' 1M - RES'!BK71</f>
        <v>0.10118199999999999</v>
      </c>
      <c r="BL71" s="429">
        <f>' 1M - RES'!BL71</f>
        <v>8.8441000000000006E-2</v>
      </c>
      <c r="BM71" s="429">
        <f>' 1M - RES'!BM71</f>
        <v>9.2879000000000003E-2</v>
      </c>
      <c r="BN71" s="429">
        <f>' 1M - RES'!BN71</f>
        <v>8.4644999999999998E-2</v>
      </c>
      <c r="BO71" s="429">
        <f>' 1M - RES'!BO71</f>
        <v>7.9393000000000005E-2</v>
      </c>
      <c r="BP71" s="429">
        <f>' 1M - RES'!BP71</f>
        <v>6.8507999999999999E-2</v>
      </c>
      <c r="BQ71" s="429">
        <f>' 1M - RES'!BQ71</f>
        <v>6.7863999999999994E-2</v>
      </c>
      <c r="BR71" s="429">
        <f>' 1M - RES'!BR71</f>
        <v>7.0565000000000003E-2</v>
      </c>
      <c r="BS71" s="429">
        <f>' 1M - RES'!BS71</f>
        <v>7.3791999999999996E-2</v>
      </c>
      <c r="BT71" s="429">
        <f>' 1M - RES'!BT71</f>
        <v>8.4539000000000003E-2</v>
      </c>
      <c r="BU71" s="429">
        <f>' 1M - RES'!BU71</f>
        <v>8.9880000000000002E-2</v>
      </c>
      <c r="BV71" s="429">
        <f>' 1M - RES'!BV71</f>
        <v>9.8311999999999997E-2</v>
      </c>
      <c r="BW71" s="429">
        <f>' 1M - RES'!BW71</f>
        <v>0.10118199999999999</v>
      </c>
      <c r="BX71" s="429">
        <f>' 1M - RES'!BX71</f>
        <v>8.8441000000000006E-2</v>
      </c>
      <c r="BY71" s="429">
        <f>' 1M - RES'!BY71</f>
        <v>9.2879000000000003E-2</v>
      </c>
      <c r="BZ71" s="429">
        <f>' 1M - RES'!BZ71</f>
        <v>8.4644999999999998E-2</v>
      </c>
      <c r="CA71" s="429">
        <f>' 1M - RES'!CA71</f>
        <v>7.9393000000000005E-2</v>
      </c>
      <c r="CB71" s="429">
        <f>' 1M - RES'!CB71</f>
        <v>6.8507999999999999E-2</v>
      </c>
      <c r="CC71" s="429">
        <f>' 1M - RES'!CC71</f>
        <v>6.7863999999999994E-2</v>
      </c>
      <c r="CD71" s="429">
        <f>' 1M - RES'!CD71</f>
        <v>7.0565000000000003E-2</v>
      </c>
      <c r="CE71" s="429">
        <f>' 1M - RES'!CE71</f>
        <v>7.3791999999999996E-2</v>
      </c>
      <c r="CF71" s="429">
        <f>' 1M - RES'!CF71</f>
        <v>8.4539000000000003E-2</v>
      </c>
      <c r="CG71" s="429">
        <f>' 1M - RES'!CG71</f>
        <v>8.9880000000000002E-2</v>
      </c>
      <c r="CH71" s="435">
        <f>' 1M - RES'!CH71</f>
        <v>9.8311999999999997E-2</v>
      </c>
      <c r="CJ71" s="427">
        <f t="shared" si="86"/>
        <v>0.99999999999999989</v>
      </c>
    </row>
    <row r="72" spans="1:88" s="110" customFormat="1" x14ac:dyDescent="0.25">
      <c r="A72" s="592"/>
      <c r="B72" s="89" t="s">
        <v>5</v>
      </c>
      <c r="C72" s="429">
        <f>' 1M - RES'!C72</f>
        <v>8.4892999999999996E-2</v>
      </c>
      <c r="D72" s="429">
        <f>' 1M - RES'!D72</f>
        <v>7.7366000000000004E-2</v>
      </c>
      <c r="E72" s="429">
        <f>' 1M - RES'!E72</f>
        <v>8.4862999999999994E-2</v>
      </c>
      <c r="F72" s="429">
        <f>' 1M - RES'!F72</f>
        <v>8.2143999999999995E-2</v>
      </c>
      <c r="G72" s="429">
        <f>' 1M - RES'!G72</f>
        <v>8.4847000000000006E-2</v>
      </c>
      <c r="H72" s="429">
        <f>' 1M - RES'!H72</f>
        <v>8.2122000000000001E-2</v>
      </c>
      <c r="I72" s="429">
        <f>' 1M - RES'!I72</f>
        <v>8.4883E-2</v>
      </c>
      <c r="J72" s="429">
        <f>' 1M - RES'!J72</f>
        <v>8.4839999999999999E-2</v>
      </c>
      <c r="K72" s="429">
        <f>' 1M - RES'!K72</f>
        <v>8.2136000000000001E-2</v>
      </c>
      <c r="L72" s="429">
        <f>' 1M - RES'!L72</f>
        <v>8.4869E-2</v>
      </c>
      <c r="M72" s="429">
        <f>' 1M - RES'!M72</f>
        <v>8.2122000000000001E-2</v>
      </c>
      <c r="N72" s="429">
        <f>' 1M - RES'!N72</f>
        <v>8.4915000000000004E-2</v>
      </c>
      <c r="O72" s="429">
        <f>' 1M - RES'!O72</f>
        <v>8.4892999999999996E-2</v>
      </c>
      <c r="P72" s="429">
        <f>' 1M - RES'!P72</f>
        <v>7.7366000000000004E-2</v>
      </c>
      <c r="Q72" s="429">
        <f>' 1M - RES'!Q72</f>
        <v>8.4862999999999994E-2</v>
      </c>
      <c r="R72" s="429">
        <f>' 1M - RES'!R72</f>
        <v>8.2143999999999995E-2</v>
      </c>
      <c r="S72" s="429">
        <f>' 1M - RES'!S72</f>
        <v>8.4847000000000006E-2</v>
      </c>
      <c r="T72" s="429">
        <f>' 1M - RES'!T72</f>
        <v>8.2122000000000001E-2</v>
      </c>
      <c r="U72" s="429">
        <f>' 1M - RES'!U72</f>
        <v>8.4883E-2</v>
      </c>
      <c r="V72" s="429">
        <f>' 1M - RES'!V72</f>
        <v>8.4839999999999999E-2</v>
      </c>
      <c r="W72" s="429">
        <f>' 1M - RES'!W72</f>
        <v>8.2136000000000001E-2</v>
      </c>
      <c r="X72" s="429">
        <f>' 1M - RES'!X72</f>
        <v>8.4869E-2</v>
      </c>
      <c r="Y72" s="429">
        <f>' 1M - RES'!Y72</f>
        <v>8.2122000000000001E-2</v>
      </c>
      <c r="Z72" s="429">
        <f>' 1M - RES'!Z72</f>
        <v>8.4915000000000004E-2</v>
      </c>
      <c r="AA72" s="429">
        <f>' 1M - RES'!AA72</f>
        <v>8.4892999999999996E-2</v>
      </c>
      <c r="AB72" s="429">
        <f>' 1M - RES'!AB72</f>
        <v>7.7366000000000004E-2</v>
      </c>
      <c r="AC72" s="429">
        <f>' 1M - RES'!AC72</f>
        <v>8.4862999999999994E-2</v>
      </c>
      <c r="AD72" s="429">
        <f>' 1M - RES'!AD72</f>
        <v>8.2143999999999995E-2</v>
      </c>
      <c r="AE72" s="429">
        <f>' 1M - RES'!AE72</f>
        <v>8.4847000000000006E-2</v>
      </c>
      <c r="AF72" s="429">
        <f>' 1M - RES'!AF72</f>
        <v>8.2122000000000001E-2</v>
      </c>
      <c r="AG72" s="429">
        <f>' 1M - RES'!AG72</f>
        <v>8.4883E-2</v>
      </c>
      <c r="AH72" s="429">
        <f>' 1M - RES'!AH72</f>
        <v>8.4839999999999999E-2</v>
      </c>
      <c r="AI72" s="429">
        <f>' 1M - RES'!AI72</f>
        <v>8.2136000000000001E-2</v>
      </c>
      <c r="AJ72" s="429">
        <f>' 1M - RES'!AJ72</f>
        <v>8.4869E-2</v>
      </c>
      <c r="AK72" s="429">
        <f>' 1M - RES'!AK72</f>
        <v>8.2122000000000001E-2</v>
      </c>
      <c r="AL72" s="429">
        <f>' 1M - RES'!AL72</f>
        <v>8.4915000000000004E-2</v>
      </c>
      <c r="AM72" s="429">
        <f>' 1M - RES'!AM72</f>
        <v>8.4892999999999996E-2</v>
      </c>
      <c r="AN72" s="429">
        <f>' 1M - RES'!AN72</f>
        <v>7.7366000000000004E-2</v>
      </c>
      <c r="AO72" s="429">
        <f>' 1M - RES'!AO72</f>
        <v>8.4862999999999994E-2</v>
      </c>
      <c r="AP72" s="429">
        <f>' 1M - RES'!AP72</f>
        <v>8.2143999999999995E-2</v>
      </c>
      <c r="AQ72" s="429">
        <f>' 1M - RES'!AQ72</f>
        <v>8.4847000000000006E-2</v>
      </c>
      <c r="AR72" s="429">
        <f>' 1M - RES'!AR72</f>
        <v>8.2122000000000001E-2</v>
      </c>
      <c r="AS72" s="429">
        <f>' 1M - RES'!AS72</f>
        <v>8.4883E-2</v>
      </c>
      <c r="AT72" s="429">
        <f>' 1M - RES'!AT72</f>
        <v>8.4839999999999999E-2</v>
      </c>
      <c r="AU72" s="429">
        <f>' 1M - RES'!AU72</f>
        <v>8.2136000000000001E-2</v>
      </c>
      <c r="AV72" s="429">
        <f>' 1M - RES'!AV72</f>
        <v>8.4869E-2</v>
      </c>
      <c r="AW72" s="429">
        <f>' 1M - RES'!AW72</f>
        <v>8.2122000000000001E-2</v>
      </c>
      <c r="AX72" s="429">
        <f>' 1M - RES'!AX72</f>
        <v>8.4915000000000004E-2</v>
      </c>
      <c r="AY72" s="429">
        <f>' 1M - RES'!AY72</f>
        <v>8.4892999999999996E-2</v>
      </c>
      <c r="AZ72" s="429">
        <f>' 1M - RES'!AZ72</f>
        <v>7.7366000000000004E-2</v>
      </c>
      <c r="BA72" s="429">
        <f>' 1M - RES'!BA72</f>
        <v>8.4862999999999994E-2</v>
      </c>
      <c r="BB72" s="429">
        <f>' 1M - RES'!BB72</f>
        <v>8.2143999999999995E-2</v>
      </c>
      <c r="BC72" s="429">
        <f>' 1M - RES'!BC72</f>
        <v>8.4847000000000006E-2</v>
      </c>
      <c r="BD72" s="429">
        <f>' 1M - RES'!BD72</f>
        <v>8.2122000000000001E-2</v>
      </c>
      <c r="BE72" s="429">
        <f>' 1M - RES'!BE72</f>
        <v>8.4883E-2</v>
      </c>
      <c r="BF72" s="429">
        <f>' 1M - RES'!BF72</f>
        <v>8.4839999999999999E-2</v>
      </c>
      <c r="BG72" s="429">
        <f>' 1M - RES'!BG72</f>
        <v>8.2136000000000001E-2</v>
      </c>
      <c r="BH72" s="429">
        <f>' 1M - RES'!BH72</f>
        <v>8.4869E-2</v>
      </c>
      <c r="BI72" s="429">
        <f>' 1M - RES'!BI72</f>
        <v>8.2122000000000001E-2</v>
      </c>
      <c r="BJ72" s="429">
        <f>' 1M - RES'!BJ72</f>
        <v>8.4915000000000004E-2</v>
      </c>
      <c r="BK72" s="429">
        <f>' 1M - RES'!BK72</f>
        <v>8.4892999999999996E-2</v>
      </c>
      <c r="BL72" s="429">
        <f>' 1M - RES'!BL72</f>
        <v>7.7366000000000004E-2</v>
      </c>
      <c r="BM72" s="429">
        <f>' 1M - RES'!BM72</f>
        <v>8.4862999999999994E-2</v>
      </c>
      <c r="BN72" s="429">
        <f>' 1M - RES'!BN72</f>
        <v>8.2143999999999995E-2</v>
      </c>
      <c r="BO72" s="429">
        <f>' 1M - RES'!BO72</f>
        <v>8.4847000000000006E-2</v>
      </c>
      <c r="BP72" s="429">
        <f>' 1M - RES'!BP72</f>
        <v>8.2122000000000001E-2</v>
      </c>
      <c r="BQ72" s="429">
        <f>' 1M - RES'!BQ72</f>
        <v>8.4883E-2</v>
      </c>
      <c r="BR72" s="429">
        <f>' 1M - RES'!BR72</f>
        <v>8.4839999999999999E-2</v>
      </c>
      <c r="BS72" s="429">
        <f>' 1M - RES'!BS72</f>
        <v>8.2136000000000001E-2</v>
      </c>
      <c r="BT72" s="429">
        <f>' 1M - RES'!BT72</f>
        <v>8.4869E-2</v>
      </c>
      <c r="BU72" s="429">
        <f>' 1M - RES'!BU72</f>
        <v>8.2122000000000001E-2</v>
      </c>
      <c r="BV72" s="429">
        <f>' 1M - RES'!BV72</f>
        <v>8.4915000000000004E-2</v>
      </c>
      <c r="BW72" s="429">
        <f>' 1M - RES'!BW72</f>
        <v>8.4892999999999996E-2</v>
      </c>
      <c r="BX72" s="429">
        <f>' 1M - RES'!BX72</f>
        <v>7.7366000000000004E-2</v>
      </c>
      <c r="BY72" s="429">
        <f>' 1M - RES'!BY72</f>
        <v>8.4862999999999994E-2</v>
      </c>
      <c r="BZ72" s="429">
        <f>' 1M - RES'!BZ72</f>
        <v>8.2143999999999995E-2</v>
      </c>
      <c r="CA72" s="429">
        <f>' 1M - RES'!CA72</f>
        <v>8.4847000000000006E-2</v>
      </c>
      <c r="CB72" s="429">
        <f>' 1M - RES'!CB72</f>
        <v>8.2122000000000001E-2</v>
      </c>
      <c r="CC72" s="429">
        <f>' 1M - RES'!CC72</f>
        <v>8.4883E-2</v>
      </c>
      <c r="CD72" s="429">
        <f>' 1M - RES'!CD72</f>
        <v>8.4839999999999999E-2</v>
      </c>
      <c r="CE72" s="429">
        <f>' 1M - RES'!CE72</f>
        <v>8.2136000000000001E-2</v>
      </c>
      <c r="CF72" s="429">
        <f>' 1M - RES'!CF72</f>
        <v>8.4869E-2</v>
      </c>
      <c r="CG72" s="429">
        <f>' 1M - RES'!CG72</f>
        <v>8.2122000000000001E-2</v>
      </c>
      <c r="CH72" s="435">
        <f>' 1M - RES'!CH72</f>
        <v>8.4915000000000004E-2</v>
      </c>
      <c r="CJ72" s="427">
        <f t="shared" si="86"/>
        <v>1</v>
      </c>
    </row>
    <row r="73" spans="1:88" s="110" customFormat="1" x14ac:dyDescent="0.25">
      <c r="A73" s="592"/>
      <c r="B73" s="89" t="s">
        <v>6</v>
      </c>
      <c r="C73" s="429">
        <f>' 1M - RES'!C73</f>
        <v>8.6451E-2</v>
      </c>
      <c r="D73" s="429">
        <f>' 1M - RES'!D73</f>
        <v>7.1145E-2</v>
      </c>
      <c r="E73" s="429">
        <f>' 1M - RES'!E73</f>
        <v>8.6052000000000003E-2</v>
      </c>
      <c r="F73" s="429">
        <f>' 1M - RES'!F73</f>
        <v>8.0701999999999996E-2</v>
      </c>
      <c r="G73" s="429">
        <f>' 1M - RES'!G73</f>
        <v>8.6052000000000003E-2</v>
      </c>
      <c r="H73" s="429">
        <f>' 1M - RES'!H73</f>
        <v>8.0701999999999996E-2</v>
      </c>
      <c r="I73" s="429">
        <f>' 1M - RES'!I73</f>
        <v>8.6451E-2</v>
      </c>
      <c r="J73" s="429">
        <f>' 1M - RES'!J73</f>
        <v>8.5653000000000007E-2</v>
      </c>
      <c r="K73" s="429">
        <f>' 1M - RES'!K73</f>
        <v>8.3031999999999995E-2</v>
      </c>
      <c r="L73" s="429">
        <f>' 1M - RES'!L73</f>
        <v>8.6052000000000003E-2</v>
      </c>
      <c r="M73" s="429">
        <f>' 1M - RES'!M73</f>
        <v>8.1087999999999993E-2</v>
      </c>
      <c r="N73" s="429">
        <f>' 1M - RES'!N73</f>
        <v>8.6620000000000003E-2</v>
      </c>
      <c r="O73" s="429">
        <f>' 1M - RES'!O73</f>
        <v>8.6451E-2</v>
      </c>
      <c r="P73" s="429">
        <f>' 1M - RES'!P73</f>
        <v>7.1145E-2</v>
      </c>
      <c r="Q73" s="429">
        <f>' 1M - RES'!Q73</f>
        <v>8.6052000000000003E-2</v>
      </c>
      <c r="R73" s="429">
        <f>' 1M - RES'!R73</f>
        <v>8.0701999999999996E-2</v>
      </c>
      <c r="S73" s="429">
        <f>' 1M - RES'!S73</f>
        <v>8.6052000000000003E-2</v>
      </c>
      <c r="T73" s="429">
        <f>' 1M - RES'!T73</f>
        <v>8.0701999999999996E-2</v>
      </c>
      <c r="U73" s="429">
        <f>' 1M - RES'!U73</f>
        <v>8.6451E-2</v>
      </c>
      <c r="V73" s="429">
        <f>' 1M - RES'!V73</f>
        <v>8.5653000000000007E-2</v>
      </c>
      <c r="W73" s="429">
        <f>' 1M - RES'!W73</f>
        <v>8.3031999999999995E-2</v>
      </c>
      <c r="X73" s="429">
        <f>' 1M - RES'!X73</f>
        <v>8.6052000000000003E-2</v>
      </c>
      <c r="Y73" s="429">
        <f>' 1M - RES'!Y73</f>
        <v>8.1087999999999993E-2</v>
      </c>
      <c r="Z73" s="429">
        <f>' 1M - RES'!Z73</f>
        <v>8.6620000000000003E-2</v>
      </c>
      <c r="AA73" s="429">
        <f>' 1M - RES'!AA73</f>
        <v>8.6451E-2</v>
      </c>
      <c r="AB73" s="429">
        <f>' 1M - RES'!AB73</f>
        <v>7.1145E-2</v>
      </c>
      <c r="AC73" s="429">
        <f>' 1M - RES'!AC73</f>
        <v>8.6052000000000003E-2</v>
      </c>
      <c r="AD73" s="429">
        <f>' 1M - RES'!AD73</f>
        <v>8.0701999999999996E-2</v>
      </c>
      <c r="AE73" s="429">
        <f>' 1M - RES'!AE73</f>
        <v>8.6052000000000003E-2</v>
      </c>
      <c r="AF73" s="429">
        <f>' 1M - RES'!AF73</f>
        <v>8.0701999999999996E-2</v>
      </c>
      <c r="AG73" s="429">
        <f>' 1M - RES'!AG73</f>
        <v>8.6451E-2</v>
      </c>
      <c r="AH73" s="429">
        <f>' 1M - RES'!AH73</f>
        <v>8.5653000000000007E-2</v>
      </c>
      <c r="AI73" s="429">
        <f>' 1M - RES'!AI73</f>
        <v>8.3031999999999995E-2</v>
      </c>
      <c r="AJ73" s="429">
        <f>' 1M - RES'!AJ73</f>
        <v>8.6052000000000003E-2</v>
      </c>
      <c r="AK73" s="429">
        <f>' 1M - RES'!AK73</f>
        <v>8.1087999999999993E-2</v>
      </c>
      <c r="AL73" s="429">
        <f>' 1M - RES'!AL73</f>
        <v>8.6620000000000003E-2</v>
      </c>
      <c r="AM73" s="429">
        <f>' 1M - RES'!AM73</f>
        <v>8.6451E-2</v>
      </c>
      <c r="AN73" s="429">
        <f>' 1M - RES'!AN73</f>
        <v>7.1145E-2</v>
      </c>
      <c r="AO73" s="429">
        <f>' 1M - RES'!AO73</f>
        <v>8.6052000000000003E-2</v>
      </c>
      <c r="AP73" s="429">
        <f>' 1M - RES'!AP73</f>
        <v>8.0701999999999996E-2</v>
      </c>
      <c r="AQ73" s="429">
        <f>' 1M - RES'!AQ73</f>
        <v>8.6052000000000003E-2</v>
      </c>
      <c r="AR73" s="429">
        <f>' 1M - RES'!AR73</f>
        <v>8.0701999999999996E-2</v>
      </c>
      <c r="AS73" s="429">
        <f>' 1M - RES'!AS73</f>
        <v>8.6451E-2</v>
      </c>
      <c r="AT73" s="429">
        <f>' 1M - RES'!AT73</f>
        <v>8.5653000000000007E-2</v>
      </c>
      <c r="AU73" s="429">
        <f>' 1M - RES'!AU73</f>
        <v>8.3031999999999995E-2</v>
      </c>
      <c r="AV73" s="429">
        <f>' 1M - RES'!AV73</f>
        <v>8.6052000000000003E-2</v>
      </c>
      <c r="AW73" s="429">
        <f>' 1M - RES'!AW73</f>
        <v>8.1087999999999993E-2</v>
      </c>
      <c r="AX73" s="429">
        <f>' 1M - RES'!AX73</f>
        <v>8.6620000000000003E-2</v>
      </c>
      <c r="AY73" s="429">
        <f>' 1M - RES'!AY73</f>
        <v>8.6451E-2</v>
      </c>
      <c r="AZ73" s="429">
        <f>' 1M - RES'!AZ73</f>
        <v>7.1145E-2</v>
      </c>
      <c r="BA73" s="429">
        <f>' 1M - RES'!BA73</f>
        <v>8.6052000000000003E-2</v>
      </c>
      <c r="BB73" s="429">
        <f>' 1M - RES'!BB73</f>
        <v>8.0701999999999996E-2</v>
      </c>
      <c r="BC73" s="429">
        <f>' 1M - RES'!BC73</f>
        <v>8.6052000000000003E-2</v>
      </c>
      <c r="BD73" s="429">
        <f>' 1M - RES'!BD73</f>
        <v>8.0701999999999996E-2</v>
      </c>
      <c r="BE73" s="429">
        <f>' 1M - RES'!BE73</f>
        <v>8.6451E-2</v>
      </c>
      <c r="BF73" s="429">
        <f>' 1M - RES'!BF73</f>
        <v>8.5653000000000007E-2</v>
      </c>
      <c r="BG73" s="429">
        <f>' 1M - RES'!BG73</f>
        <v>8.3031999999999995E-2</v>
      </c>
      <c r="BH73" s="429">
        <f>' 1M - RES'!BH73</f>
        <v>8.6052000000000003E-2</v>
      </c>
      <c r="BI73" s="429">
        <f>' 1M - RES'!BI73</f>
        <v>8.1087999999999993E-2</v>
      </c>
      <c r="BJ73" s="429">
        <f>' 1M - RES'!BJ73</f>
        <v>8.6620000000000003E-2</v>
      </c>
      <c r="BK73" s="429">
        <f>' 1M - RES'!BK73</f>
        <v>8.6451E-2</v>
      </c>
      <c r="BL73" s="429">
        <f>' 1M - RES'!BL73</f>
        <v>7.1145E-2</v>
      </c>
      <c r="BM73" s="429">
        <f>' 1M - RES'!BM73</f>
        <v>8.6052000000000003E-2</v>
      </c>
      <c r="BN73" s="429">
        <f>' 1M - RES'!BN73</f>
        <v>8.0701999999999996E-2</v>
      </c>
      <c r="BO73" s="429">
        <f>' 1M - RES'!BO73</f>
        <v>8.6052000000000003E-2</v>
      </c>
      <c r="BP73" s="429">
        <f>' 1M - RES'!BP73</f>
        <v>8.0701999999999996E-2</v>
      </c>
      <c r="BQ73" s="429">
        <f>' 1M - RES'!BQ73</f>
        <v>8.6451E-2</v>
      </c>
      <c r="BR73" s="429">
        <f>' 1M - RES'!BR73</f>
        <v>8.5653000000000007E-2</v>
      </c>
      <c r="BS73" s="429">
        <f>' 1M - RES'!BS73</f>
        <v>8.3031999999999995E-2</v>
      </c>
      <c r="BT73" s="429">
        <f>' 1M - RES'!BT73</f>
        <v>8.6052000000000003E-2</v>
      </c>
      <c r="BU73" s="429">
        <f>' 1M - RES'!BU73</f>
        <v>8.1087999999999993E-2</v>
      </c>
      <c r="BV73" s="429">
        <f>' 1M - RES'!BV73</f>
        <v>8.6620000000000003E-2</v>
      </c>
      <c r="BW73" s="429">
        <f>' 1M - RES'!BW73</f>
        <v>8.6451E-2</v>
      </c>
      <c r="BX73" s="429">
        <f>' 1M - RES'!BX73</f>
        <v>7.1145E-2</v>
      </c>
      <c r="BY73" s="429">
        <f>' 1M - RES'!BY73</f>
        <v>8.6052000000000003E-2</v>
      </c>
      <c r="BZ73" s="429">
        <f>' 1M - RES'!BZ73</f>
        <v>8.0701999999999996E-2</v>
      </c>
      <c r="CA73" s="429">
        <f>' 1M - RES'!CA73</f>
        <v>8.6052000000000003E-2</v>
      </c>
      <c r="CB73" s="429">
        <f>' 1M - RES'!CB73</f>
        <v>8.0701999999999996E-2</v>
      </c>
      <c r="CC73" s="429">
        <f>' 1M - RES'!CC73</f>
        <v>8.6451E-2</v>
      </c>
      <c r="CD73" s="429">
        <f>' 1M - RES'!CD73</f>
        <v>8.5653000000000007E-2</v>
      </c>
      <c r="CE73" s="429">
        <f>' 1M - RES'!CE73</f>
        <v>8.3031999999999995E-2</v>
      </c>
      <c r="CF73" s="429">
        <f>' 1M - RES'!CF73</f>
        <v>8.6052000000000003E-2</v>
      </c>
      <c r="CG73" s="429">
        <f>' 1M - RES'!CG73</f>
        <v>8.1087999999999993E-2</v>
      </c>
      <c r="CH73" s="435">
        <f>' 1M - RES'!CH73</f>
        <v>8.6620000000000003E-2</v>
      </c>
      <c r="CJ73" s="427">
        <f t="shared" si="86"/>
        <v>1</v>
      </c>
    </row>
    <row r="74" spans="1:88" s="110" customFormat="1" x14ac:dyDescent="0.25">
      <c r="A74" s="592"/>
      <c r="B74" s="89" t="s">
        <v>7</v>
      </c>
      <c r="C74" s="429">
        <f>' 1M - RES'!C74</f>
        <v>7.7052999999999996E-2</v>
      </c>
      <c r="D74" s="429">
        <f>' 1M - RES'!D74</f>
        <v>7.2168999999999997E-2</v>
      </c>
      <c r="E74" s="429">
        <f>' 1M - RES'!E74</f>
        <v>8.0271999999999996E-2</v>
      </c>
      <c r="F74" s="429">
        <f>' 1M - RES'!F74</f>
        <v>7.8752000000000003E-2</v>
      </c>
      <c r="G74" s="429">
        <f>' 1M - RES'!G74</f>
        <v>8.5646E-2</v>
      </c>
      <c r="H74" s="429">
        <f>' 1M - RES'!H74</f>
        <v>8.9111999999999997E-2</v>
      </c>
      <c r="I74" s="429">
        <f>' 1M - RES'!I74</f>
        <v>9.4239000000000003E-2</v>
      </c>
      <c r="J74" s="429">
        <f>' 1M - RES'!J74</f>
        <v>9.4212000000000004E-2</v>
      </c>
      <c r="K74" s="429">
        <f>' 1M - RES'!K74</f>
        <v>8.4971000000000005E-2</v>
      </c>
      <c r="L74" s="429">
        <f>' 1M - RES'!L74</f>
        <v>8.5653000000000007E-2</v>
      </c>
      <c r="M74" s="429">
        <f>' 1M - RES'!M74</f>
        <v>7.8716999999999995E-2</v>
      </c>
      <c r="N74" s="429">
        <f>' 1M - RES'!N74</f>
        <v>7.9203999999999997E-2</v>
      </c>
      <c r="O74" s="429">
        <f>' 1M - RES'!O74</f>
        <v>7.7052999999999996E-2</v>
      </c>
      <c r="P74" s="429">
        <f>' 1M - RES'!P74</f>
        <v>7.2168999999999997E-2</v>
      </c>
      <c r="Q74" s="429">
        <f>' 1M - RES'!Q74</f>
        <v>8.0271999999999996E-2</v>
      </c>
      <c r="R74" s="429">
        <f>' 1M - RES'!R74</f>
        <v>7.8752000000000003E-2</v>
      </c>
      <c r="S74" s="429">
        <f>' 1M - RES'!S74</f>
        <v>8.5646E-2</v>
      </c>
      <c r="T74" s="429">
        <f>' 1M - RES'!T74</f>
        <v>8.9111999999999997E-2</v>
      </c>
      <c r="U74" s="429">
        <f>' 1M - RES'!U74</f>
        <v>9.4239000000000003E-2</v>
      </c>
      <c r="V74" s="429">
        <f>' 1M - RES'!V74</f>
        <v>9.4212000000000004E-2</v>
      </c>
      <c r="W74" s="429">
        <f>' 1M - RES'!W74</f>
        <v>8.4971000000000005E-2</v>
      </c>
      <c r="X74" s="429">
        <f>' 1M - RES'!X74</f>
        <v>8.5653000000000007E-2</v>
      </c>
      <c r="Y74" s="429">
        <f>' 1M - RES'!Y74</f>
        <v>7.8716999999999995E-2</v>
      </c>
      <c r="Z74" s="429">
        <f>' 1M - RES'!Z74</f>
        <v>7.9203999999999997E-2</v>
      </c>
      <c r="AA74" s="429">
        <f>' 1M - RES'!AA74</f>
        <v>7.7052999999999996E-2</v>
      </c>
      <c r="AB74" s="429">
        <f>' 1M - RES'!AB74</f>
        <v>7.2168999999999997E-2</v>
      </c>
      <c r="AC74" s="429">
        <f>' 1M - RES'!AC74</f>
        <v>8.0271999999999996E-2</v>
      </c>
      <c r="AD74" s="429">
        <f>' 1M - RES'!AD74</f>
        <v>7.8752000000000003E-2</v>
      </c>
      <c r="AE74" s="429">
        <f>' 1M - RES'!AE74</f>
        <v>8.5646E-2</v>
      </c>
      <c r="AF74" s="429">
        <f>' 1M - RES'!AF74</f>
        <v>8.9111999999999997E-2</v>
      </c>
      <c r="AG74" s="429">
        <f>' 1M - RES'!AG74</f>
        <v>9.4239000000000003E-2</v>
      </c>
      <c r="AH74" s="429">
        <f>' 1M - RES'!AH74</f>
        <v>9.4212000000000004E-2</v>
      </c>
      <c r="AI74" s="429">
        <f>' 1M - RES'!AI74</f>
        <v>8.4971000000000005E-2</v>
      </c>
      <c r="AJ74" s="429">
        <f>' 1M - RES'!AJ74</f>
        <v>8.5653000000000007E-2</v>
      </c>
      <c r="AK74" s="429">
        <f>' 1M - RES'!AK74</f>
        <v>7.8716999999999995E-2</v>
      </c>
      <c r="AL74" s="429">
        <f>' 1M - RES'!AL74</f>
        <v>7.9203999999999997E-2</v>
      </c>
      <c r="AM74" s="429">
        <f>' 1M - RES'!AM74</f>
        <v>7.7052999999999996E-2</v>
      </c>
      <c r="AN74" s="429">
        <f>' 1M - RES'!AN74</f>
        <v>7.2168999999999997E-2</v>
      </c>
      <c r="AO74" s="429">
        <f>' 1M - RES'!AO74</f>
        <v>8.0271999999999996E-2</v>
      </c>
      <c r="AP74" s="429">
        <f>' 1M - RES'!AP74</f>
        <v>7.8752000000000003E-2</v>
      </c>
      <c r="AQ74" s="429">
        <f>' 1M - RES'!AQ74</f>
        <v>8.5646E-2</v>
      </c>
      <c r="AR74" s="429">
        <f>' 1M - RES'!AR74</f>
        <v>8.9111999999999997E-2</v>
      </c>
      <c r="AS74" s="429">
        <f>' 1M - RES'!AS74</f>
        <v>9.4239000000000003E-2</v>
      </c>
      <c r="AT74" s="429">
        <f>' 1M - RES'!AT74</f>
        <v>9.4212000000000004E-2</v>
      </c>
      <c r="AU74" s="429">
        <f>' 1M - RES'!AU74</f>
        <v>8.4971000000000005E-2</v>
      </c>
      <c r="AV74" s="429">
        <f>' 1M - RES'!AV74</f>
        <v>8.5653000000000007E-2</v>
      </c>
      <c r="AW74" s="429">
        <f>' 1M - RES'!AW74</f>
        <v>7.8716999999999995E-2</v>
      </c>
      <c r="AX74" s="429">
        <f>' 1M - RES'!AX74</f>
        <v>7.9203999999999997E-2</v>
      </c>
      <c r="AY74" s="429">
        <f>' 1M - RES'!AY74</f>
        <v>7.7052999999999996E-2</v>
      </c>
      <c r="AZ74" s="429">
        <f>' 1M - RES'!AZ74</f>
        <v>7.2168999999999997E-2</v>
      </c>
      <c r="BA74" s="429">
        <f>' 1M - RES'!BA74</f>
        <v>8.0271999999999996E-2</v>
      </c>
      <c r="BB74" s="429">
        <f>' 1M - RES'!BB74</f>
        <v>7.8752000000000003E-2</v>
      </c>
      <c r="BC74" s="429">
        <f>' 1M - RES'!BC74</f>
        <v>8.5646E-2</v>
      </c>
      <c r="BD74" s="429">
        <f>' 1M - RES'!BD74</f>
        <v>8.9111999999999997E-2</v>
      </c>
      <c r="BE74" s="429">
        <f>' 1M - RES'!BE74</f>
        <v>9.4239000000000003E-2</v>
      </c>
      <c r="BF74" s="429">
        <f>' 1M - RES'!BF74</f>
        <v>9.4212000000000004E-2</v>
      </c>
      <c r="BG74" s="429">
        <f>' 1M - RES'!BG74</f>
        <v>8.4971000000000005E-2</v>
      </c>
      <c r="BH74" s="429">
        <f>' 1M - RES'!BH74</f>
        <v>8.5653000000000007E-2</v>
      </c>
      <c r="BI74" s="429">
        <f>' 1M - RES'!BI74</f>
        <v>7.8716999999999995E-2</v>
      </c>
      <c r="BJ74" s="429">
        <f>' 1M - RES'!BJ74</f>
        <v>7.9203999999999997E-2</v>
      </c>
      <c r="BK74" s="429">
        <f>' 1M - RES'!BK74</f>
        <v>7.7052999999999996E-2</v>
      </c>
      <c r="BL74" s="429">
        <f>' 1M - RES'!BL74</f>
        <v>7.2168999999999997E-2</v>
      </c>
      <c r="BM74" s="429">
        <f>' 1M - RES'!BM74</f>
        <v>8.0271999999999996E-2</v>
      </c>
      <c r="BN74" s="429">
        <f>' 1M - RES'!BN74</f>
        <v>7.8752000000000003E-2</v>
      </c>
      <c r="BO74" s="429">
        <f>' 1M - RES'!BO74</f>
        <v>8.5646E-2</v>
      </c>
      <c r="BP74" s="429">
        <f>' 1M - RES'!BP74</f>
        <v>8.9111999999999997E-2</v>
      </c>
      <c r="BQ74" s="429">
        <f>' 1M - RES'!BQ74</f>
        <v>9.4239000000000003E-2</v>
      </c>
      <c r="BR74" s="429">
        <f>' 1M - RES'!BR74</f>
        <v>9.4212000000000004E-2</v>
      </c>
      <c r="BS74" s="429">
        <f>' 1M - RES'!BS74</f>
        <v>8.4971000000000005E-2</v>
      </c>
      <c r="BT74" s="429">
        <f>' 1M - RES'!BT74</f>
        <v>8.5653000000000007E-2</v>
      </c>
      <c r="BU74" s="429">
        <f>' 1M - RES'!BU74</f>
        <v>7.8716999999999995E-2</v>
      </c>
      <c r="BV74" s="429">
        <f>' 1M - RES'!BV74</f>
        <v>7.9203999999999997E-2</v>
      </c>
      <c r="BW74" s="429">
        <f>' 1M - RES'!BW74</f>
        <v>7.7052999999999996E-2</v>
      </c>
      <c r="BX74" s="429">
        <f>' 1M - RES'!BX74</f>
        <v>7.2168999999999997E-2</v>
      </c>
      <c r="BY74" s="429">
        <f>' 1M - RES'!BY74</f>
        <v>8.0271999999999996E-2</v>
      </c>
      <c r="BZ74" s="429">
        <f>' 1M - RES'!BZ74</f>
        <v>7.8752000000000003E-2</v>
      </c>
      <c r="CA74" s="429">
        <f>' 1M - RES'!CA74</f>
        <v>8.5646E-2</v>
      </c>
      <c r="CB74" s="429">
        <f>' 1M - RES'!CB74</f>
        <v>8.9111999999999997E-2</v>
      </c>
      <c r="CC74" s="429">
        <f>' 1M - RES'!CC74</f>
        <v>9.4239000000000003E-2</v>
      </c>
      <c r="CD74" s="429">
        <f>' 1M - RES'!CD74</f>
        <v>9.4212000000000004E-2</v>
      </c>
      <c r="CE74" s="429">
        <f>' 1M - RES'!CE74</f>
        <v>8.4971000000000005E-2</v>
      </c>
      <c r="CF74" s="429">
        <f>' 1M - RES'!CF74</f>
        <v>8.5653000000000007E-2</v>
      </c>
      <c r="CG74" s="429">
        <f>' 1M - RES'!CG74</f>
        <v>7.8716999999999995E-2</v>
      </c>
      <c r="CH74" s="435">
        <f>' 1M - RES'!CH74</f>
        <v>7.9203999999999997E-2</v>
      </c>
      <c r="CJ74" s="427">
        <f t="shared" si="86"/>
        <v>1</v>
      </c>
    </row>
    <row r="75" spans="1:88" s="110" customFormat="1" ht="15.75" thickBot="1" x14ac:dyDescent="0.3">
      <c r="A75" s="593"/>
      <c r="B75" s="91" t="s">
        <v>8</v>
      </c>
      <c r="C75" s="436">
        <f>' 1M - RES'!C75</f>
        <v>0.10352699999999999</v>
      </c>
      <c r="D75" s="436">
        <f>' 1M - RES'!D75</f>
        <v>9.0719999999999995E-2</v>
      </c>
      <c r="E75" s="436">
        <f>' 1M - RES'!E75</f>
        <v>9.5543000000000003E-2</v>
      </c>
      <c r="F75" s="436">
        <f>' 1M - RES'!F75</f>
        <v>8.4798999999999999E-2</v>
      </c>
      <c r="G75" s="436">
        <f>' 1M - RES'!G75</f>
        <v>8.3599999999999994E-2</v>
      </c>
      <c r="H75" s="436">
        <f>' 1M - RES'!H75</f>
        <v>7.7064999999999995E-2</v>
      </c>
      <c r="I75" s="436">
        <f>' 1M - RES'!I75</f>
        <v>6.7711999999999994E-2</v>
      </c>
      <c r="J75" s="436">
        <f>' 1M - RES'!J75</f>
        <v>6.3687999999999995E-2</v>
      </c>
      <c r="K75" s="436">
        <f>' 1M - RES'!K75</f>
        <v>6.9373000000000004E-2</v>
      </c>
      <c r="L75" s="436">
        <f>' 1M - RES'!L75</f>
        <v>7.9644000000000006E-2</v>
      </c>
      <c r="M75" s="436">
        <f>' 1M - RES'!M75</f>
        <v>8.4751999999999994E-2</v>
      </c>
      <c r="N75" s="436">
        <f>' 1M - RES'!N75</f>
        <v>9.9576999999999999E-2</v>
      </c>
      <c r="O75" s="436">
        <f>' 1M - RES'!O75</f>
        <v>0.10352699999999999</v>
      </c>
      <c r="P75" s="436">
        <f>' 1M - RES'!P75</f>
        <v>9.0719999999999995E-2</v>
      </c>
      <c r="Q75" s="436">
        <f>' 1M - RES'!Q75</f>
        <v>9.5543000000000003E-2</v>
      </c>
      <c r="R75" s="436">
        <f>' 1M - RES'!R75</f>
        <v>8.4798999999999999E-2</v>
      </c>
      <c r="S75" s="436">
        <f>' 1M - RES'!S75</f>
        <v>8.3599999999999994E-2</v>
      </c>
      <c r="T75" s="436">
        <f>' 1M - RES'!T75</f>
        <v>7.7064999999999995E-2</v>
      </c>
      <c r="U75" s="436">
        <f>' 1M - RES'!U75</f>
        <v>6.7711999999999994E-2</v>
      </c>
      <c r="V75" s="436">
        <f>' 1M - RES'!V75</f>
        <v>6.3687999999999995E-2</v>
      </c>
      <c r="W75" s="436">
        <f>' 1M - RES'!W75</f>
        <v>6.9373000000000004E-2</v>
      </c>
      <c r="X75" s="436">
        <f>' 1M - RES'!X75</f>
        <v>7.9644000000000006E-2</v>
      </c>
      <c r="Y75" s="436">
        <f>' 1M - RES'!Y75</f>
        <v>8.4751999999999994E-2</v>
      </c>
      <c r="Z75" s="436">
        <f>' 1M - RES'!Z75</f>
        <v>9.9576999999999999E-2</v>
      </c>
      <c r="AA75" s="436">
        <f>' 1M - RES'!AA75</f>
        <v>0.10352699999999999</v>
      </c>
      <c r="AB75" s="436">
        <f>' 1M - RES'!AB75</f>
        <v>9.0719999999999995E-2</v>
      </c>
      <c r="AC75" s="436">
        <f>' 1M - RES'!AC75</f>
        <v>9.5543000000000003E-2</v>
      </c>
      <c r="AD75" s="436">
        <f>' 1M - RES'!AD75</f>
        <v>8.4798999999999999E-2</v>
      </c>
      <c r="AE75" s="436">
        <f>' 1M - RES'!AE75</f>
        <v>8.3599999999999994E-2</v>
      </c>
      <c r="AF75" s="436">
        <f>' 1M - RES'!AF75</f>
        <v>7.7064999999999995E-2</v>
      </c>
      <c r="AG75" s="436">
        <f>' 1M - RES'!AG75</f>
        <v>6.7711999999999994E-2</v>
      </c>
      <c r="AH75" s="436">
        <f>' 1M - RES'!AH75</f>
        <v>6.3687999999999995E-2</v>
      </c>
      <c r="AI75" s="436">
        <f>' 1M - RES'!AI75</f>
        <v>6.9373000000000004E-2</v>
      </c>
      <c r="AJ75" s="436">
        <f>' 1M - RES'!AJ75</f>
        <v>7.9644000000000006E-2</v>
      </c>
      <c r="AK75" s="436">
        <f>' 1M - RES'!AK75</f>
        <v>8.4751999999999994E-2</v>
      </c>
      <c r="AL75" s="436">
        <f>' 1M - RES'!AL75</f>
        <v>9.9576999999999999E-2</v>
      </c>
      <c r="AM75" s="436">
        <f>' 1M - RES'!AM75</f>
        <v>0.10352699999999999</v>
      </c>
      <c r="AN75" s="436">
        <f>' 1M - RES'!AN75</f>
        <v>9.0719999999999995E-2</v>
      </c>
      <c r="AO75" s="436">
        <f>' 1M - RES'!AO75</f>
        <v>9.5543000000000003E-2</v>
      </c>
      <c r="AP75" s="436">
        <f>' 1M - RES'!AP75</f>
        <v>8.4798999999999999E-2</v>
      </c>
      <c r="AQ75" s="436">
        <f>' 1M - RES'!AQ75</f>
        <v>8.3599999999999994E-2</v>
      </c>
      <c r="AR75" s="436">
        <f>' 1M - RES'!AR75</f>
        <v>7.7064999999999995E-2</v>
      </c>
      <c r="AS75" s="436">
        <f>' 1M - RES'!AS75</f>
        <v>6.7711999999999994E-2</v>
      </c>
      <c r="AT75" s="436">
        <f>' 1M - RES'!AT75</f>
        <v>6.3687999999999995E-2</v>
      </c>
      <c r="AU75" s="436">
        <f>' 1M - RES'!AU75</f>
        <v>6.9373000000000004E-2</v>
      </c>
      <c r="AV75" s="436">
        <f>' 1M - RES'!AV75</f>
        <v>7.9644000000000006E-2</v>
      </c>
      <c r="AW75" s="436">
        <f>' 1M - RES'!AW75</f>
        <v>8.4751999999999994E-2</v>
      </c>
      <c r="AX75" s="436">
        <f>' 1M - RES'!AX75</f>
        <v>9.9576999999999999E-2</v>
      </c>
      <c r="AY75" s="436">
        <f>' 1M - RES'!AY75</f>
        <v>0.10352699999999999</v>
      </c>
      <c r="AZ75" s="436">
        <f>' 1M - RES'!AZ75</f>
        <v>9.0719999999999995E-2</v>
      </c>
      <c r="BA75" s="436">
        <f>' 1M - RES'!BA75</f>
        <v>9.5543000000000003E-2</v>
      </c>
      <c r="BB75" s="436">
        <f>' 1M - RES'!BB75</f>
        <v>8.4798999999999999E-2</v>
      </c>
      <c r="BC75" s="436">
        <f>' 1M - RES'!BC75</f>
        <v>8.3599999999999994E-2</v>
      </c>
      <c r="BD75" s="436">
        <f>' 1M - RES'!BD75</f>
        <v>7.7064999999999995E-2</v>
      </c>
      <c r="BE75" s="436">
        <f>' 1M - RES'!BE75</f>
        <v>6.7711999999999994E-2</v>
      </c>
      <c r="BF75" s="436">
        <f>' 1M - RES'!BF75</f>
        <v>6.3687999999999995E-2</v>
      </c>
      <c r="BG75" s="436">
        <f>' 1M - RES'!BG75</f>
        <v>6.9373000000000004E-2</v>
      </c>
      <c r="BH75" s="436">
        <f>' 1M - RES'!BH75</f>
        <v>7.9644000000000006E-2</v>
      </c>
      <c r="BI75" s="436">
        <f>' 1M - RES'!BI75</f>
        <v>8.4751999999999994E-2</v>
      </c>
      <c r="BJ75" s="436">
        <f>' 1M - RES'!BJ75</f>
        <v>9.9576999999999999E-2</v>
      </c>
      <c r="BK75" s="436">
        <f>' 1M - RES'!BK75</f>
        <v>0.10352699999999999</v>
      </c>
      <c r="BL75" s="436">
        <f>' 1M - RES'!BL75</f>
        <v>9.0719999999999995E-2</v>
      </c>
      <c r="BM75" s="436">
        <f>' 1M - RES'!BM75</f>
        <v>9.5543000000000003E-2</v>
      </c>
      <c r="BN75" s="436">
        <f>' 1M - RES'!BN75</f>
        <v>8.4798999999999999E-2</v>
      </c>
      <c r="BO75" s="436">
        <f>' 1M - RES'!BO75</f>
        <v>8.3599999999999994E-2</v>
      </c>
      <c r="BP75" s="436">
        <f>' 1M - RES'!BP75</f>
        <v>7.7064999999999995E-2</v>
      </c>
      <c r="BQ75" s="436">
        <f>' 1M - RES'!BQ75</f>
        <v>6.7711999999999994E-2</v>
      </c>
      <c r="BR75" s="436">
        <f>' 1M - RES'!BR75</f>
        <v>6.3687999999999995E-2</v>
      </c>
      <c r="BS75" s="436">
        <f>' 1M - RES'!BS75</f>
        <v>6.9373000000000004E-2</v>
      </c>
      <c r="BT75" s="436">
        <f>' 1M - RES'!BT75</f>
        <v>7.9644000000000006E-2</v>
      </c>
      <c r="BU75" s="436">
        <f>' 1M - RES'!BU75</f>
        <v>8.4751999999999994E-2</v>
      </c>
      <c r="BV75" s="436">
        <f>' 1M - RES'!BV75</f>
        <v>9.9576999999999999E-2</v>
      </c>
      <c r="BW75" s="436">
        <f>' 1M - RES'!BW75</f>
        <v>0.10352699999999999</v>
      </c>
      <c r="BX75" s="436">
        <f>' 1M - RES'!BX75</f>
        <v>9.0719999999999995E-2</v>
      </c>
      <c r="BY75" s="436">
        <f>' 1M - RES'!BY75</f>
        <v>9.5543000000000003E-2</v>
      </c>
      <c r="BZ75" s="436">
        <f>' 1M - RES'!BZ75</f>
        <v>8.4798999999999999E-2</v>
      </c>
      <c r="CA75" s="436">
        <f>' 1M - RES'!CA75</f>
        <v>8.3599999999999994E-2</v>
      </c>
      <c r="CB75" s="436">
        <f>' 1M - RES'!CB75</f>
        <v>7.7064999999999995E-2</v>
      </c>
      <c r="CC75" s="436">
        <f>' 1M - RES'!CC75</f>
        <v>6.7711999999999994E-2</v>
      </c>
      <c r="CD75" s="436">
        <f>' 1M - RES'!CD75</f>
        <v>6.3687999999999995E-2</v>
      </c>
      <c r="CE75" s="436">
        <f>' 1M - RES'!CE75</f>
        <v>6.9373000000000004E-2</v>
      </c>
      <c r="CF75" s="436">
        <f>' 1M - RES'!CF75</f>
        <v>7.9644000000000006E-2</v>
      </c>
      <c r="CG75" s="436">
        <f>' 1M - RES'!CG75</f>
        <v>8.4751999999999994E-2</v>
      </c>
      <c r="CH75" s="437">
        <f>' 1M - RES'!CH75</f>
        <v>9.9576999999999999E-2</v>
      </c>
      <c r="CJ75" s="427">
        <f t="shared" si="86"/>
        <v>1</v>
      </c>
    </row>
    <row r="76" spans="1:88" s="110" customFormat="1" ht="15.75" thickBot="1" x14ac:dyDescent="0.3">
      <c r="CJ76" s="110" t="s">
        <v>235</v>
      </c>
    </row>
    <row r="77" spans="1:88" s="110" customFormat="1" ht="15.75" thickBot="1" x14ac:dyDescent="0.3">
      <c r="A77" s="431"/>
      <c r="B77" s="594" t="s">
        <v>28</v>
      </c>
      <c r="C77" s="162">
        <f>C$4</f>
        <v>45292</v>
      </c>
      <c r="D77" s="162">
        <f t="shared" ref="D77:BO77" si="87">D$4</f>
        <v>45323</v>
      </c>
      <c r="E77" s="162">
        <f t="shared" si="87"/>
        <v>45352</v>
      </c>
      <c r="F77" s="162">
        <f t="shared" si="87"/>
        <v>45383</v>
      </c>
      <c r="G77" s="162">
        <f t="shared" si="87"/>
        <v>45413</v>
      </c>
      <c r="H77" s="162">
        <f t="shared" si="87"/>
        <v>45444</v>
      </c>
      <c r="I77" s="162">
        <f t="shared" si="87"/>
        <v>45474</v>
      </c>
      <c r="J77" s="162">
        <f t="shared" si="87"/>
        <v>45505</v>
      </c>
      <c r="K77" s="162">
        <f t="shared" si="87"/>
        <v>45536</v>
      </c>
      <c r="L77" s="162">
        <f t="shared" si="87"/>
        <v>45566</v>
      </c>
      <c r="M77" s="162">
        <f t="shared" si="87"/>
        <v>45597</v>
      </c>
      <c r="N77" s="162">
        <f t="shared" si="87"/>
        <v>45627</v>
      </c>
      <c r="O77" s="162">
        <f t="shared" si="87"/>
        <v>45658</v>
      </c>
      <c r="P77" s="162">
        <f t="shared" si="87"/>
        <v>45689</v>
      </c>
      <c r="Q77" s="162">
        <f t="shared" si="87"/>
        <v>45717</v>
      </c>
      <c r="R77" s="162">
        <f t="shared" si="87"/>
        <v>45748</v>
      </c>
      <c r="S77" s="162">
        <f t="shared" si="87"/>
        <v>45778</v>
      </c>
      <c r="T77" s="162">
        <f t="shared" si="87"/>
        <v>45809</v>
      </c>
      <c r="U77" s="162">
        <f t="shared" si="87"/>
        <v>45839</v>
      </c>
      <c r="V77" s="162">
        <f t="shared" si="87"/>
        <v>45870</v>
      </c>
      <c r="W77" s="162">
        <f t="shared" si="87"/>
        <v>45901</v>
      </c>
      <c r="X77" s="162">
        <f t="shared" si="87"/>
        <v>45931</v>
      </c>
      <c r="Y77" s="162">
        <f t="shared" si="87"/>
        <v>45962</v>
      </c>
      <c r="Z77" s="162">
        <f t="shared" si="87"/>
        <v>45992</v>
      </c>
      <c r="AA77" s="162">
        <f t="shared" si="87"/>
        <v>46023</v>
      </c>
      <c r="AB77" s="162">
        <f t="shared" si="87"/>
        <v>46054</v>
      </c>
      <c r="AC77" s="162">
        <f t="shared" si="87"/>
        <v>46082</v>
      </c>
      <c r="AD77" s="162">
        <f t="shared" si="87"/>
        <v>46113</v>
      </c>
      <c r="AE77" s="162">
        <f t="shared" si="87"/>
        <v>46143</v>
      </c>
      <c r="AF77" s="162">
        <f t="shared" si="87"/>
        <v>46174</v>
      </c>
      <c r="AG77" s="162">
        <f t="shared" si="87"/>
        <v>46204</v>
      </c>
      <c r="AH77" s="162">
        <f t="shared" si="87"/>
        <v>46235</v>
      </c>
      <c r="AI77" s="162">
        <f t="shared" si="87"/>
        <v>46266</v>
      </c>
      <c r="AJ77" s="162">
        <f t="shared" si="87"/>
        <v>46296</v>
      </c>
      <c r="AK77" s="162">
        <f t="shared" si="87"/>
        <v>46327</v>
      </c>
      <c r="AL77" s="162">
        <f t="shared" si="87"/>
        <v>46357</v>
      </c>
      <c r="AM77" s="162">
        <f t="shared" si="87"/>
        <v>46388</v>
      </c>
      <c r="AN77" s="162">
        <f t="shared" si="87"/>
        <v>46419</v>
      </c>
      <c r="AO77" s="162">
        <f t="shared" si="87"/>
        <v>46447</v>
      </c>
      <c r="AP77" s="162">
        <f t="shared" si="87"/>
        <v>46478</v>
      </c>
      <c r="AQ77" s="162">
        <f t="shared" si="87"/>
        <v>46508</v>
      </c>
      <c r="AR77" s="162">
        <f t="shared" si="87"/>
        <v>46539</v>
      </c>
      <c r="AS77" s="162">
        <f t="shared" si="87"/>
        <v>46569</v>
      </c>
      <c r="AT77" s="162">
        <f t="shared" si="87"/>
        <v>46600</v>
      </c>
      <c r="AU77" s="162">
        <f t="shared" si="87"/>
        <v>46631</v>
      </c>
      <c r="AV77" s="162">
        <f t="shared" si="87"/>
        <v>46661</v>
      </c>
      <c r="AW77" s="162">
        <f t="shared" si="87"/>
        <v>46692</v>
      </c>
      <c r="AX77" s="162">
        <f t="shared" si="87"/>
        <v>46722</v>
      </c>
      <c r="AY77" s="162">
        <f t="shared" si="87"/>
        <v>46753</v>
      </c>
      <c r="AZ77" s="162">
        <f t="shared" si="87"/>
        <v>46784</v>
      </c>
      <c r="BA77" s="162">
        <f t="shared" si="87"/>
        <v>46813</v>
      </c>
      <c r="BB77" s="162">
        <f t="shared" si="87"/>
        <v>46844</v>
      </c>
      <c r="BC77" s="162">
        <f t="shared" si="87"/>
        <v>46874</v>
      </c>
      <c r="BD77" s="162">
        <f t="shared" si="87"/>
        <v>46905</v>
      </c>
      <c r="BE77" s="162">
        <f t="shared" si="87"/>
        <v>46935</v>
      </c>
      <c r="BF77" s="162">
        <f t="shared" si="87"/>
        <v>46966</v>
      </c>
      <c r="BG77" s="162">
        <f t="shared" si="87"/>
        <v>46997</v>
      </c>
      <c r="BH77" s="162">
        <f t="shared" si="87"/>
        <v>47027</v>
      </c>
      <c r="BI77" s="162">
        <f t="shared" si="87"/>
        <v>47058</v>
      </c>
      <c r="BJ77" s="162">
        <f t="shared" si="87"/>
        <v>47088</v>
      </c>
      <c r="BK77" s="162">
        <f t="shared" si="87"/>
        <v>47119</v>
      </c>
      <c r="BL77" s="162">
        <f t="shared" si="87"/>
        <v>47150</v>
      </c>
      <c r="BM77" s="162">
        <f t="shared" si="87"/>
        <v>47178</v>
      </c>
      <c r="BN77" s="162">
        <f t="shared" si="87"/>
        <v>47209</v>
      </c>
      <c r="BO77" s="162">
        <f t="shared" si="87"/>
        <v>47239</v>
      </c>
      <c r="BP77" s="162">
        <f t="shared" ref="BP77:CH77" si="88">BP$4</f>
        <v>47270</v>
      </c>
      <c r="BQ77" s="162">
        <f t="shared" si="88"/>
        <v>47300</v>
      </c>
      <c r="BR77" s="162">
        <f t="shared" si="88"/>
        <v>47331</v>
      </c>
      <c r="BS77" s="162">
        <f t="shared" si="88"/>
        <v>47362</v>
      </c>
      <c r="BT77" s="162">
        <f t="shared" si="88"/>
        <v>47392</v>
      </c>
      <c r="BU77" s="162">
        <f t="shared" si="88"/>
        <v>47423</v>
      </c>
      <c r="BV77" s="162">
        <f t="shared" si="88"/>
        <v>47453</v>
      </c>
      <c r="BW77" s="162">
        <f t="shared" si="88"/>
        <v>47484</v>
      </c>
      <c r="BX77" s="162">
        <f t="shared" si="88"/>
        <v>47515</v>
      </c>
      <c r="BY77" s="162">
        <f t="shared" si="88"/>
        <v>47543</v>
      </c>
      <c r="BZ77" s="162">
        <f t="shared" si="88"/>
        <v>47574</v>
      </c>
      <c r="CA77" s="162">
        <f t="shared" si="88"/>
        <v>47604</v>
      </c>
      <c r="CB77" s="162">
        <f t="shared" si="88"/>
        <v>47635</v>
      </c>
      <c r="CC77" s="162">
        <f t="shared" si="88"/>
        <v>47665</v>
      </c>
      <c r="CD77" s="162">
        <f t="shared" si="88"/>
        <v>47696</v>
      </c>
      <c r="CE77" s="162">
        <f t="shared" si="88"/>
        <v>47727</v>
      </c>
      <c r="CF77" s="162">
        <f t="shared" si="88"/>
        <v>47757</v>
      </c>
      <c r="CG77" s="162">
        <f t="shared" si="88"/>
        <v>47788</v>
      </c>
      <c r="CH77" s="163">
        <f t="shared" si="88"/>
        <v>47818</v>
      </c>
    </row>
    <row r="78" spans="1:88" s="110" customFormat="1" ht="15.75" thickBot="1" x14ac:dyDescent="0.3">
      <c r="A78" s="431"/>
      <c r="B78" s="595"/>
      <c r="C78" s="438">
        <f>' 1M - RES'!C78</f>
        <v>5.3462000000000003E-2</v>
      </c>
      <c r="D78" s="438">
        <f>' 1M - RES'!D78</f>
        <v>5.3289999999999997E-2</v>
      </c>
      <c r="E78" s="438">
        <f>' 1M - RES'!E78</f>
        <v>5.4837999999999998E-2</v>
      </c>
      <c r="F78" s="438">
        <f>' 1M - RES'!F78</f>
        <v>5.9094000000000001E-2</v>
      </c>
      <c r="G78" s="438">
        <f>' 1M - RES'!G78</f>
        <v>6.0398E-2</v>
      </c>
      <c r="H78" s="438">
        <f>' 1M - RES'!H78</f>
        <v>0.122034</v>
      </c>
      <c r="I78" s="438">
        <f>' 1M - RES'!I78</f>
        <v>0.122029</v>
      </c>
      <c r="J78" s="438">
        <f>' 1M - RES'!J78</f>
        <v>0.122026</v>
      </c>
      <c r="K78" s="438">
        <f>' 1M - RES'!K78</f>
        <v>0.12202499999999999</v>
      </c>
      <c r="L78" s="438">
        <f>' 1M - RES'!L78</f>
        <v>5.5929E-2</v>
      </c>
      <c r="M78" s="438">
        <f>' 1M - RES'!M78</f>
        <v>5.9523E-2</v>
      </c>
      <c r="N78" s="438">
        <f>' 1M - RES'!N78</f>
        <v>5.5969999999999999E-2</v>
      </c>
      <c r="O78" s="438">
        <f>' 1M - RES'!O78</f>
        <v>5.3462000000000003E-2</v>
      </c>
      <c r="P78" s="438">
        <f>' 1M - RES'!P78</f>
        <v>5.3289999999999997E-2</v>
      </c>
      <c r="Q78" s="438">
        <f>' 1M - RES'!Q78</f>
        <v>5.4837999999999998E-2</v>
      </c>
      <c r="R78" s="438">
        <f>' 1M - RES'!R78</f>
        <v>5.9094000000000001E-2</v>
      </c>
      <c r="S78" s="438">
        <f>' 1M - RES'!S78</f>
        <v>6.0398E-2</v>
      </c>
      <c r="T78" s="492">
        <f>' 1M - RES'!T78</f>
        <v>0.140954</v>
      </c>
      <c r="U78" s="492">
        <f>' 1M - RES'!U78</f>
        <v>0.14096900000000001</v>
      </c>
      <c r="V78" s="492">
        <f>' 1M - RES'!V78</f>
        <v>0.14092399999999999</v>
      </c>
      <c r="W78" s="492">
        <f>' 1M - RES'!W78</f>
        <v>0.14091400000000001</v>
      </c>
      <c r="X78" s="492">
        <f>' 1M - RES'!X78</f>
        <v>6.6656999999999994E-2</v>
      </c>
      <c r="Y78" s="492">
        <f>' 1M - RES'!Y78</f>
        <v>6.9969000000000003E-2</v>
      </c>
      <c r="Z78" s="492">
        <f>' 1M - RES'!Z78</f>
        <v>6.4913999999999999E-2</v>
      </c>
      <c r="AA78" s="492">
        <f>' 1M - RES'!AA78</f>
        <v>6.2024000000000003E-2</v>
      </c>
      <c r="AB78" s="492">
        <f>' 1M - RES'!AB78</f>
        <v>6.2408999999999999E-2</v>
      </c>
      <c r="AC78" s="492">
        <f>' 1M - RES'!AC78</f>
        <v>6.6390000000000005E-2</v>
      </c>
      <c r="AD78" s="492">
        <f>' 1M - RES'!AD78</f>
        <v>6.6797999999999996E-2</v>
      </c>
      <c r="AE78" s="492">
        <f>' 1M - RES'!AE78</f>
        <v>7.0060999999999998E-2</v>
      </c>
      <c r="AF78" s="492">
        <f>' 1M - RES'!AF78</f>
        <v>0.140954</v>
      </c>
      <c r="AG78" s="492">
        <f>' 1M - RES'!AG78</f>
        <v>0.14096900000000001</v>
      </c>
      <c r="AH78" s="492">
        <f>' 1M - RES'!AH78</f>
        <v>0.14092399999999999</v>
      </c>
      <c r="AI78" s="492">
        <f>' 1M - RES'!AI78</f>
        <v>0.14091400000000001</v>
      </c>
      <c r="AJ78" s="492">
        <f>' 1M - RES'!AJ78</f>
        <v>6.6656999999999994E-2</v>
      </c>
      <c r="AK78" s="492">
        <f>' 1M - RES'!AK78</f>
        <v>6.9969000000000003E-2</v>
      </c>
      <c r="AL78" s="492">
        <f>' 1M - RES'!AL78</f>
        <v>6.4913999999999999E-2</v>
      </c>
      <c r="AM78" s="492">
        <f>' 1M - RES'!AM78</f>
        <v>6.2024000000000003E-2</v>
      </c>
      <c r="AN78" s="492">
        <f>' 1M - RES'!AN78</f>
        <v>6.2408999999999999E-2</v>
      </c>
      <c r="AO78" s="492">
        <f>' 1M - RES'!AO78</f>
        <v>6.6390000000000005E-2</v>
      </c>
      <c r="AP78" s="492">
        <f>' 1M - RES'!AP78</f>
        <v>6.6797999999999996E-2</v>
      </c>
      <c r="AQ78" s="492">
        <f>' 1M - RES'!AQ78</f>
        <v>7.0060999999999998E-2</v>
      </c>
      <c r="AR78" s="492">
        <f>' 1M - RES'!AR78</f>
        <v>0.140954</v>
      </c>
      <c r="AS78" s="492">
        <f>' 1M - RES'!AS78</f>
        <v>0.14096900000000001</v>
      </c>
      <c r="AT78" s="492">
        <f>' 1M - RES'!AT78</f>
        <v>0.14092399999999999</v>
      </c>
      <c r="AU78" s="492">
        <f>' 1M - RES'!AU78</f>
        <v>0.14091400000000001</v>
      </c>
      <c r="AV78" s="492">
        <f>' 1M - RES'!AV78</f>
        <v>6.6656999999999994E-2</v>
      </c>
      <c r="AW78" s="492">
        <f>' 1M - RES'!AW78</f>
        <v>6.9969000000000003E-2</v>
      </c>
      <c r="AX78" s="492">
        <f>' 1M - RES'!AX78</f>
        <v>6.4913999999999999E-2</v>
      </c>
      <c r="AY78" s="492">
        <f>' 1M - RES'!AY78</f>
        <v>6.2024000000000003E-2</v>
      </c>
      <c r="AZ78" s="492">
        <f>' 1M - RES'!AZ78</f>
        <v>6.2408999999999999E-2</v>
      </c>
      <c r="BA78" s="492">
        <f>' 1M - RES'!BA78</f>
        <v>6.6390000000000005E-2</v>
      </c>
      <c r="BB78" s="492">
        <f>' 1M - RES'!BB78</f>
        <v>6.6797999999999996E-2</v>
      </c>
      <c r="BC78" s="492">
        <f>' 1M - RES'!BC78</f>
        <v>7.0060999999999998E-2</v>
      </c>
      <c r="BD78" s="492">
        <f>' 1M - RES'!BD78</f>
        <v>0.140954</v>
      </c>
      <c r="BE78" s="492">
        <f>' 1M - RES'!BE78</f>
        <v>0.14096900000000001</v>
      </c>
      <c r="BF78" s="492">
        <f>' 1M - RES'!BF78</f>
        <v>0.14092399999999999</v>
      </c>
      <c r="BG78" s="492">
        <f>' 1M - RES'!BG78</f>
        <v>0.14091400000000001</v>
      </c>
      <c r="BH78" s="492">
        <f>' 1M - RES'!BH78</f>
        <v>6.6656999999999994E-2</v>
      </c>
      <c r="BI78" s="492">
        <f>' 1M - RES'!BI78</f>
        <v>6.9969000000000003E-2</v>
      </c>
      <c r="BJ78" s="492">
        <f>' 1M - RES'!BJ78</f>
        <v>6.4913999999999999E-2</v>
      </c>
      <c r="BK78" s="492">
        <f>' 1M - RES'!BK78</f>
        <v>6.2024000000000003E-2</v>
      </c>
      <c r="BL78" s="492">
        <f>' 1M - RES'!BL78</f>
        <v>6.2408999999999999E-2</v>
      </c>
      <c r="BM78" s="492">
        <f>' 1M - RES'!BM78</f>
        <v>6.6390000000000005E-2</v>
      </c>
      <c r="BN78" s="492">
        <f>' 1M - RES'!BN78</f>
        <v>6.6797999999999996E-2</v>
      </c>
      <c r="BO78" s="492">
        <f>' 1M - RES'!BO78</f>
        <v>7.0060999999999998E-2</v>
      </c>
      <c r="BP78" s="492">
        <f>' 1M - RES'!BP78</f>
        <v>0.140954</v>
      </c>
      <c r="BQ78" s="492">
        <f>' 1M - RES'!BQ78</f>
        <v>0.14096900000000001</v>
      </c>
      <c r="BR78" s="492">
        <f>' 1M - RES'!BR78</f>
        <v>0.14092399999999999</v>
      </c>
      <c r="BS78" s="492">
        <f>' 1M - RES'!BS78</f>
        <v>0.14091400000000001</v>
      </c>
      <c r="BT78" s="492">
        <f>' 1M - RES'!BT78</f>
        <v>6.6656999999999994E-2</v>
      </c>
      <c r="BU78" s="492">
        <f>' 1M - RES'!BU78</f>
        <v>6.9969000000000003E-2</v>
      </c>
      <c r="BV78" s="492">
        <f>' 1M - RES'!BV78</f>
        <v>6.4913999999999999E-2</v>
      </c>
      <c r="BW78" s="492">
        <f>' 1M - RES'!BW78</f>
        <v>6.2024000000000003E-2</v>
      </c>
      <c r="BX78" s="492">
        <f>' 1M - RES'!BX78</f>
        <v>6.2408999999999999E-2</v>
      </c>
      <c r="BY78" s="492">
        <f>' 1M - RES'!BY78</f>
        <v>6.6390000000000005E-2</v>
      </c>
      <c r="BZ78" s="492">
        <f>' 1M - RES'!BZ78</f>
        <v>6.6797999999999996E-2</v>
      </c>
      <c r="CA78" s="492">
        <f>' 1M - RES'!CA78</f>
        <v>7.0060999999999998E-2</v>
      </c>
      <c r="CB78" s="492">
        <f>' 1M - RES'!CB78</f>
        <v>0.140954</v>
      </c>
      <c r="CC78" s="492">
        <f>' 1M - RES'!CC78</f>
        <v>0.14096900000000001</v>
      </c>
      <c r="CD78" s="492">
        <f>' 1M - RES'!CD78</f>
        <v>0.14092399999999999</v>
      </c>
      <c r="CE78" s="492">
        <f>' 1M - RES'!CE78</f>
        <v>0.14091400000000001</v>
      </c>
      <c r="CF78" s="492">
        <f>' 1M - RES'!CF78</f>
        <v>6.6656999999999994E-2</v>
      </c>
      <c r="CG78" s="492">
        <f>' 1M - RES'!CG78</f>
        <v>6.9969000000000003E-2</v>
      </c>
      <c r="CH78" s="499">
        <f>' 1M - RES'!CH78</f>
        <v>6.4913999999999999E-2</v>
      </c>
      <c r="CJ78" s="110" t="s">
        <v>236</v>
      </c>
    </row>
    <row r="79" spans="1:88" s="110" customFormat="1" x14ac:dyDescent="0.25">
      <c r="C79" s="433" t="s">
        <v>230</v>
      </c>
      <c r="T79" s="491" t="s">
        <v>259</v>
      </c>
      <c r="CJ79" s="110" t="s">
        <v>260</v>
      </c>
    </row>
    <row r="80" spans="1:88" s="110" customFormat="1" x14ac:dyDescent="0.25"/>
    <row r="96" spans="10:10" x14ac:dyDescent="0.25">
      <c r="J96" s="5"/>
    </row>
    <row r="97" spans="4:4" x14ac:dyDescent="0.2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CJ112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9.42578125" customWidth="1"/>
    <col min="2" max="2" width="24.7109375" customWidth="1"/>
    <col min="3" max="3" width="15.7109375" bestFit="1" customWidth="1"/>
    <col min="4" max="9" width="13.7109375" customWidth="1"/>
    <col min="10" max="16" width="14.28515625" bestFit="1" customWidth="1"/>
    <col min="17" max="84" width="14.28515625" customWidth="1"/>
    <col min="85" max="86" width="14.28515625" bestFit="1" customWidth="1"/>
    <col min="87" max="87" width="10.5703125" bestFit="1" customWidth="1"/>
    <col min="88" max="88" width="16.28515625" customWidth="1"/>
    <col min="99" max="99" width="9.2851562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LI 1M - RES'!C2</f>
        <v>1</v>
      </c>
      <c r="D2" s="367">
        <f>C2</f>
        <v>1</v>
      </c>
      <c r="E2" s="360">
        <f t="shared" ref="E2:BP2" si="0">D2</f>
        <v>1</v>
      </c>
      <c r="F2" s="369">
        <f t="shared" si="0"/>
        <v>1</v>
      </c>
      <c r="G2" s="369">
        <f t="shared" si="0"/>
        <v>1</v>
      </c>
      <c r="H2" s="369">
        <f t="shared" si="0"/>
        <v>1</v>
      </c>
      <c r="I2" s="369">
        <f t="shared" si="0"/>
        <v>1</v>
      </c>
      <c r="J2" s="369">
        <f t="shared" si="0"/>
        <v>1</v>
      </c>
      <c r="K2" s="369">
        <f t="shared" si="0"/>
        <v>1</v>
      </c>
      <c r="L2" s="369">
        <f t="shared" si="0"/>
        <v>1</v>
      </c>
      <c r="M2" s="369">
        <f t="shared" si="0"/>
        <v>1</v>
      </c>
      <c r="N2" s="369">
        <f t="shared" si="0"/>
        <v>1</v>
      </c>
      <c r="O2" s="369">
        <f t="shared" si="0"/>
        <v>1</v>
      </c>
      <c r="P2" s="369">
        <f t="shared" si="0"/>
        <v>1</v>
      </c>
      <c r="Q2" s="369">
        <f t="shared" si="0"/>
        <v>1</v>
      </c>
      <c r="R2" s="369">
        <f t="shared" si="0"/>
        <v>1</v>
      </c>
      <c r="S2" s="369">
        <f t="shared" si="0"/>
        <v>1</v>
      </c>
      <c r="T2" s="369">
        <f t="shared" si="0"/>
        <v>1</v>
      </c>
      <c r="U2" s="369">
        <f t="shared" si="0"/>
        <v>1</v>
      </c>
      <c r="V2" s="369">
        <f t="shared" si="0"/>
        <v>1</v>
      </c>
      <c r="W2" s="369">
        <f t="shared" si="0"/>
        <v>1</v>
      </c>
      <c r="X2" s="369">
        <f t="shared" si="0"/>
        <v>1</v>
      </c>
      <c r="Y2" s="369">
        <f t="shared" si="0"/>
        <v>1</v>
      </c>
      <c r="Z2" s="369">
        <f t="shared" si="0"/>
        <v>1</v>
      </c>
      <c r="AA2" s="369">
        <f t="shared" si="0"/>
        <v>1</v>
      </c>
      <c r="AB2" s="369">
        <f t="shared" si="0"/>
        <v>1</v>
      </c>
      <c r="AC2" s="369">
        <f t="shared" si="0"/>
        <v>1</v>
      </c>
      <c r="AD2" s="369">
        <f t="shared" si="0"/>
        <v>1</v>
      </c>
      <c r="AE2" s="369">
        <f t="shared" si="0"/>
        <v>1</v>
      </c>
      <c r="AF2" s="369">
        <f t="shared" si="0"/>
        <v>1</v>
      </c>
      <c r="AG2" s="369">
        <f t="shared" si="0"/>
        <v>1</v>
      </c>
      <c r="AH2" s="369">
        <f t="shared" si="0"/>
        <v>1</v>
      </c>
      <c r="AI2" s="369">
        <f t="shared" si="0"/>
        <v>1</v>
      </c>
      <c r="AJ2" s="369">
        <f t="shared" si="0"/>
        <v>1</v>
      </c>
      <c r="AK2" s="369">
        <f t="shared" si="0"/>
        <v>1</v>
      </c>
      <c r="AL2" s="369">
        <f t="shared" si="0"/>
        <v>1</v>
      </c>
      <c r="AM2" s="369">
        <f t="shared" si="0"/>
        <v>1</v>
      </c>
      <c r="AN2" s="369">
        <f t="shared" si="0"/>
        <v>1</v>
      </c>
      <c r="AO2" s="369">
        <f t="shared" si="0"/>
        <v>1</v>
      </c>
      <c r="AP2" s="369">
        <f t="shared" si="0"/>
        <v>1</v>
      </c>
      <c r="AQ2" s="369">
        <f t="shared" si="0"/>
        <v>1</v>
      </c>
      <c r="AR2" s="369">
        <f t="shared" si="0"/>
        <v>1</v>
      </c>
      <c r="AS2" s="369">
        <f t="shared" si="0"/>
        <v>1</v>
      </c>
      <c r="AT2" s="369">
        <f t="shared" si="0"/>
        <v>1</v>
      </c>
      <c r="AU2" s="369">
        <f t="shared" si="0"/>
        <v>1</v>
      </c>
      <c r="AV2" s="369">
        <f t="shared" si="0"/>
        <v>1</v>
      </c>
      <c r="AW2" s="369">
        <f t="shared" si="0"/>
        <v>1</v>
      </c>
      <c r="AX2" s="369">
        <f t="shared" si="0"/>
        <v>1</v>
      </c>
      <c r="AY2" s="369">
        <f t="shared" si="0"/>
        <v>1</v>
      </c>
      <c r="AZ2" s="369">
        <f t="shared" si="0"/>
        <v>1</v>
      </c>
      <c r="BA2" s="369">
        <f t="shared" si="0"/>
        <v>1</v>
      </c>
      <c r="BB2" s="369">
        <f t="shared" si="0"/>
        <v>1</v>
      </c>
      <c r="BC2" s="369">
        <f t="shared" si="0"/>
        <v>1</v>
      </c>
      <c r="BD2" s="369">
        <f t="shared" si="0"/>
        <v>1</v>
      </c>
      <c r="BE2" s="369">
        <f t="shared" si="0"/>
        <v>1</v>
      </c>
      <c r="BF2" s="369">
        <f t="shared" si="0"/>
        <v>1</v>
      </c>
      <c r="BG2" s="369">
        <f t="shared" si="0"/>
        <v>1</v>
      </c>
      <c r="BH2" s="369">
        <f t="shared" si="0"/>
        <v>1</v>
      </c>
      <c r="BI2" s="369">
        <f t="shared" si="0"/>
        <v>1</v>
      </c>
      <c r="BJ2" s="369">
        <f t="shared" si="0"/>
        <v>1</v>
      </c>
      <c r="BK2" s="369">
        <f t="shared" si="0"/>
        <v>1</v>
      </c>
      <c r="BL2" s="369">
        <f t="shared" si="0"/>
        <v>1</v>
      </c>
      <c r="BM2" s="369">
        <f t="shared" si="0"/>
        <v>1</v>
      </c>
      <c r="BN2" s="369">
        <f t="shared" si="0"/>
        <v>1</v>
      </c>
      <c r="BO2" s="369">
        <f t="shared" si="0"/>
        <v>1</v>
      </c>
      <c r="BP2" s="369">
        <f t="shared" si="0"/>
        <v>1</v>
      </c>
      <c r="BQ2" s="369">
        <f t="shared" ref="BQ2:CH2" si="1">BP2</f>
        <v>1</v>
      </c>
      <c r="BR2" s="369">
        <f t="shared" si="1"/>
        <v>1</v>
      </c>
      <c r="BS2" s="369">
        <f t="shared" si="1"/>
        <v>1</v>
      </c>
      <c r="BT2" s="369">
        <f t="shared" si="1"/>
        <v>1</v>
      </c>
      <c r="BU2" s="369">
        <f t="shared" si="1"/>
        <v>1</v>
      </c>
      <c r="BV2" s="369">
        <f t="shared" si="1"/>
        <v>1</v>
      </c>
      <c r="BW2" s="369">
        <f t="shared" si="1"/>
        <v>1</v>
      </c>
      <c r="BX2" s="369">
        <f t="shared" si="1"/>
        <v>1</v>
      </c>
      <c r="BY2" s="369">
        <f t="shared" si="1"/>
        <v>1</v>
      </c>
      <c r="BZ2" s="369">
        <f t="shared" si="1"/>
        <v>1</v>
      </c>
      <c r="CA2" s="369">
        <f t="shared" si="1"/>
        <v>1</v>
      </c>
      <c r="CB2" s="369">
        <f t="shared" si="1"/>
        <v>1</v>
      </c>
      <c r="CC2" s="369">
        <f t="shared" si="1"/>
        <v>1</v>
      </c>
      <c r="CD2" s="369">
        <f t="shared" si="1"/>
        <v>1</v>
      </c>
      <c r="CE2" s="369">
        <f t="shared" si="1"/>
        <v>1</v>
      </c>
      <c r="CF2" s="369">
        <f t="shared" si="1"/>
        <v>1</v>
      </c>
      <c r="CG2" s="369">
        <f t="shared" si="1"/>
        <v>1</v>
      </c>
      <c r="CH2" s="370">
        <f t="shared" si="1"/>
        <v>1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ENTRY'!C182</f>
        <v>0</v>
      </c>
      <c r="D7" s="3">
        <f>'BIZ kWh ENTRY'!D182</f>
        <v>0</v>
      </c>
      <c r="E7" s="3">
        <f>'BIZ kWh ENTRY'!E182</f>
        <v>479.72243499074074</v>
      </c>
      <c r="F7" s="3">
        <f>'BIZ kWh ENTRY'!F182</f>
        <v>0</v>
      </c>
      <c r="G7" s="3">
        <f>'BIZ kWh ENTRY'!G182</f>
        <v>73.803451537037034</v>
      </c>
      <c r="H7" s="3">
        <f>'BIZ kWh ENTRY'!H182</f>
        <v>3321.1553191666667</v>
      </c>
      <c r="I7" s="3">
        <f>'BIZ kWh ENTRY'!I182</f>
        <v>3025.9415130185189</v>
      </c>
      <c r="J7" s="3">
        <f>'BIZ kWh ENTRY'!J182</f>
        <v>701.13278960185187</v>
      </c>
      <c r="K7" s="3">
        <f>'BIZ kWh ENTRY'!K182</f>
        <v>1955.7914657314816</v>
      </c>
      <c r="L7" s="3">
        <f>'BIZ kWh ENTRY'!L182</f>
        <v>1992.6931915000002</v>
      </c>
      <c r="M7" s="3">
        <f>'BIZ kWh ENTRY'!M182</f>
        <v>1180.8552245925925</v>
      </c>
      <c r="N7" s="3">
        <f>'BIZ kWh ENTRY'!N182</f>
        <v>3210.4501418611112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0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0</v>
      </c>
      <c r="M8" s="3">
        <f>'BIZ kWh ENTRY'!M183</f>
        <v>0</v>
      </c>
      <c r="N8" s="3">
        <f>'BIZ kWh ENTRY'!N183</f>
        <v>0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0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0</v>
      </c>
      <c r="K9" s="3">
        <f>'BIZ kWh ENTRY'!K184</f>
        <v>0</v>
      </c>
      <c r="L9" s="3">
        <f>'BIZ kWh ENTRY'!L184</f>
        <v>0</v>
      </c>
      <c r="M9" s="3">
        <f>'BIZ kWh ENTRY'!M184</f>
        <v>0</v>
      </c>
      <c r="N9" s="3">
        <f>'BIZ kWh ENTRY'!N184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ENTRY'!C186</f>
        <v>0</v>
      </c>
      <c r="D11" s="3">
        <f>'BIZ kWh ENTRY'!D186</f>
        <v>0</v>
      </c>
      <c r="E11" s="3">
        <f>'BIZ kWh ENTRY'!E186</f>
        <v>14062.173191889706</v>
      </c>
      <c r="F11" s="3">
        <f>'BIZ kWh ENTRY'!F186</f>
        <v>30868.185055367649</v>
      </c>
      <c r="G11" s="3">
        <f>'BIZ kWh ENTRY'!G186</f>
        <v>38756.721236183825</v>
      </c>
      <c r="H11" s="3">
        <f>'BIZ kWh ENTRY'!H186</f>
        <v>5144.6975092279408</v>
      </c>
      <c r="I11" s="3">
        <f>'BIZ kWh ENTRY'!I186</f>
        <v>685.95966789705881</v>
      </c>
      <c r="J11" s="3">
        <f>'BIZ kWh ENTRY'!J186</f>
        <v>342.9798339485294</v>
      </c>
      <c r="K11" s="3">
        <f>'BIZ kWh ENTRY'!K186</f>
        <v>342.9798339485294</v>
      </c>
      <c r="L11" s="3">
        <f>'BIZ kWh ENTRY'!L186</f>
        <v>1028.9395018455882</v>
      </c>
      <c r="M11" s="3">
        <f>'BIZ kWh ENTRY'!M186</f>
        <v>1714.899169742647</v>
      </c>
      <c r="N11" s="3">
        <f>'BIZ kWh ENTRY'!N186</f>
        <v>342.9798339485294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ENTRY'!C187</f>
        <v>0</v>
      </c>
      <c r="D12" s="3">
        <f>'BIZ kWh ENTRY'!D187</f>
        <v>154014.06524705878</v>
      </c>
      <c r="E12" s="3">
        <f>'BIZ kWh ENTRY'!E187</f>
        <v>288263.15980761423</v>
      </c>
      <c r="F12" s="3">
        <f>'BIZ kWh ENTRY'!F187</f>
        <v>416413.2783274285</v>
      </c>
      <c r="G12" s="3">
        <f>'BIZ kWh ENTRY'!G187</f>
        <v>0</v>
      </c>
      <c r="H12" s="3">
        <f>'BIZ kWh ENTRY'!H187</f>
        <v>163025.7543668469</v>
      </c>
      <c r="I12" s="3">
        <f>'BIZ kWh ENTRY'!I187</f>
        <v>202688.13121619687</v>
      </c>
      <c r="J12" s="3">
        <f>'BIZ kWh ENTRY'!J187</f>
        <v>36506.680294099249</v>
      </c>
      <c r="K12" s="3">
        <f>'BIZ kWh ENTRY'!K187</f>
        <v>178730.62227319425</v>
      </c>
      <c r="L12" s="3">
        <f>'BIZ kWh ENTRY'!L187</f>
        <v>244518.70238651891</v>
      </c>
      <c r="M12" s="3">
        <f>'BIZ kWh ENTRY'!M187</f>
        <v>192420.62738348148</v>
      </c>
      <c r="N12" s="3">
        <f>'BIZ kWh ENTRY'!N187</f>
        <v>169984.23011939964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0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16" t="str">
        <f>' LI 1M - RES'!B16</f>
        <v>Monthly kWh</v>
      </c>
      <c r="C19" s="264">
        <f>SUM(C5:C18)</f>
        <v>0</v>
      </c>
      <c r="D19" s="264">
        <f t="shared" ref="D19:BO19" si="2">SUM(D5:D18)</f>
        <v>154014.06524705878</v>
      </c>
      <c r="E19" s="264">
        <f t="shared" si="2"/>
        <v>302805.05543449469</v>
      </c>
      <c r="F19" s="264">
        <f t="shared" si="2"/>
        <v>447281.46338279615</v>
      </c>
      <c r="G19" s="264">
        <f t="shared" si="2"/>
        <v>38830.524687720863</v>
      </c>
      <c r="H19" s="264">
        <f t="shared" si="2"/>
        <v>171491.60719524149</v>
      </c>
      <c r="I19" s="264">
        <f t="shared" si="2"/>
        <v>206400.03239711243</v>
      </c>
      <c r="J19" s="264">
        <f t="shared" si="2"/>
        <v>37550.792917649633</v>
      </c>
      <c r="K19" s="264">
        <f t="shared" si="2"/>
        <v>181029.39357287425</v>
      </c>
      <c r="L19" s="264">
        <f t="shared" si="2"/>
        <v>247540.33507986451</v>
      </c>
      <c r="M19" s="264">
        <f t="shared" si="2"/>
        <v>195316.38177781671</v>
      </c>
      <c r="N19" s="264">
        <f t="shared" si="2"/>
        <v>173537.66009520928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284"/>
      <c r="B20" s="285"/>
      <c r="C20" s="9"/>
      <c r="D20" s="285"/>
      <c r="E20" s="9"/>
      <c r="F20" s="285"/>
      <c r="G20" s="285"/>
      <c r="H20" s="9"/>
      <c r="I20" s="285"/>
      <c r="J20" s="285"/>
      <c r="K20" s="9"/>
      <c r="L20" s="285"/>
      <c r="M20" s="285"/>
      <c r="N20" s="9"/>
      <c r="O20" s="285"/>
      <c r="P20" s="285"/>
      <c r="Q20" s="9"/>
      <c r="R20" s="285"/>
      <c r="S20" s="285"/>
      <c r="T20" s="9"/>
      <c r="U20" s="285"/>
      <c r="V20" s="285"/>
      <c r="W20" s="9"/>
      <c r="X20" s="285"/>
      <c r="Y20" s="285"/>
      <c r="Z20" s="9"/>
      <c r="AA20" s="285"/>
      <c r="AB20" s="285"/>
      <c r="AC20" s="9"/>
      <c r="AD20" s="285"/>
      <c r="AE20" s="285"/>
      <c r="AF20" s="9"/>
      <c r="AG20" s="285"/>
      <c r="AH20" s="285"/>
      <c r="AI20" s="9"/>
      <c r="AJ20" s="285"/>
      <c r="AK20" s="285"/>
      <c r="AL20" s="9"/>
      <c r="AM20" s="285"/>
      <c r="AN20" s="285"/>
      <c r="AO20" s="9"/>
      <c r="AP20" s="285"/>
      <c r="AQ20" s="285"/>
      <c r="AR20" s="9"/>
      <c r="AS20" s="285"/>
      <c r="AT20" s="285"/>
      <c r="AU20" s="9"/>
      <c r="AV20" s="285"/>
      <c r="AW20" s="285"/>
      <c r="AX20" s="9"/>
      <c r="AY20" s="285"/>
      <c r="AZ20" s="285"/>
      <c r="BA20" s="9"/>
      <c r="BB20" s="285"/>
      <c r="BC20" s="285"/>
      <c r="BD20" s="9"/>
      <c r="BE20" s="285"/>
      <c r="BF20" s="285"/>
      <c r="BG20" s="9"/>
      <c r="BH20" s="285"/>
      <c r="BI20" s="285"/>
      <c r="BJ20" s="9"/>
      <c r="BK20" s="285"/>
      <c r="BL20" s="285"/>
      <c r="BM20" s="9"/>
      <c r="BN20" s="285"/>
      <c r="BO20" s="285"/>
      <c r="BP20" s="9"/>
      <c r="BQ20" s="285"/>
      <c r="BR20" s="285"/>
      <c r="BS20" s="9"/>
      <c r="BT20" s="285"/>
      <c r="BU20" s="285"/>
      <c r="BV20" s="9"/>
      <c r="BW20" s="285"/>
      <c r="BX20" s="285"/>
      <c r="BY20" s="9"/>
      <c r="BZ20" s="285"/>
      <c r="CA20" s="285"/>
      <c r="CB20" s="9"/>
      <c r="CC20" s="285"/>
      <c r="CD20" s="285"/>
      <c r="CE20" s="9"/>
      <c r="CF20" s="285"/>
      <c r="CG20" s="285"/>
      <c r="CH20" s="137"/>
    </row>
    <row r="21" spans="1:86" ht="15.75" thickBot="1" x14ac:dyDescent="0.3">
      <c r="C21" s="286"/>
      <c r="D21" s="136"/>
      <c r="E21" s="286"/>
      <c r="F21" s="136"/>
      <c r="G21" s="136"/>
      <c r="H21" s="286"/>
      <c r="I21" s="136"/>
      <c r="J21" s="136"/>
      <c r="K21" s="286"/>
      <c r="L21" s="136"/>
      <c r="M21" s="136"/>
      <c r="N21" s="286"/>
      <c r="O21" s="136"/>
      <c r="P21" s="136"/>
      <c r="Q21" s="286"/>
      <c r="R21" s="136"/>
      <c r="S21" s="136"/>
      <c r="T21" s="286"/>
      <c r="U21" s="136"/>
      <c r="V21" s="136"/>
      <c r="W21" s="286"/>
      <c r="X21" s="136"/>
      <c r="Y21" s="136"/>
      <c r="Z21" s="286"/>
      <c r="AA21" s="136"/>
      <c r="AB21" s="136"/>
      <c r="AC21" s="286"/>
      <c r="AD21" s="136"/>
      <c r="AE21" s="136"/>
      <c r="AF21" s="286"/>
      <c r="AG21" s="136"/>
      <c r="AH21" s="136"/>
      <c r="AI21" s="286"/>
      <c r="AJ21" s="136"/>
      <c r="AK21" s="136"/>
      <c r="AL21" s="286"/>
      <c r="AM21" s="136"/>
      <c r="AN21" s="136"/>
      <c r="AO21" s="286"/>
      <c r="AP21" s="136"/>
      <c r="AQ21" s="136"/>
      <c r="AR21" s="286"/>
      <c r="AS21" s="136"/>
      <c r="AT21" s="136"/>
      <c r="AU21" s="286"/>
      <c r="AV21" s="136"/>
      <c r="AW21" s="136"/>
      <c r="AX21" s="286"/>
      <c r="AY21" s="136"/>
      <c r="AZ21" s="136"/>
      <c r="BA21" s="286"/>
      <c r="BB21" s="136"/>
      <c r="BC21" s="136"/>
      <c r="BD21" s="286"/>
      <c r="BE21" s="136"/>
      <c r="BF21" s="136"/>
      <c r="BG21" s="286"/>
      <c r="BH21" s="136"/>
      <c r="BI21" s="136"/>
      <c r="BJ21" s="286"/>
      <c r="BK21" s="136"/>
      <c r="BL21" s="136"/>
      <c r="BM21" s="286"/>
      <c r="BN21" s="136"/>
      <c r="BO21" s="136"/>
      <c r="BP21" s="286"/>
      <c r="BQ21" s="136"/>
      <c r="BR21" s="136"/>
      <c r="BS21" s="286"/>
      <c r="BT21" s="136"/>
      <c r="BU21" s="136"/>
      <c r="BV21" s="286"/>
      <c r="BW21" s="136"/>
      <c r="BX21" s="136"/>
      <c r="BY21" s="286"/>
      <c r="BZ21" s="136"/>
      <c r="CA21" s="136"/>
      <c r="CB21" s="286"/>
      <c r="CC21" s="136"/>
      <c r="CD21" s="136"/>
      <c r="CE21" s="286"/>
      <c r="CF21" s="136"/>
      <c r="CG21" s="136"/>
      <c r="CH21" s="286"/>
    </row>
    <row r="22" spans="1:86" ht="16.5" thickBot="1" x14ac:dyDescent="0.3">
      <c r="A22" s="599" t="s">
        <v>15</v>
      </c>
      <c r="B22" s="18" t="str">
        <f t="shared" ref="B22" si="4">B4</f>
        <v>End Use</v>
      </c>
      <c r="C22" s="162">
        <f>C$4</f>
        <v>45292</v>
      </c>
      <c r="D22" s="162">
        <f t="shared" ref="D22:BO22" si="5">D$4</f>
        <v>45323</v>
      </c>
      <c r="E22" s="162">
        <f t="shared" si="5"/>
        <v>45352</v>
      </c>
      <c r="F22" s="162">
        <f t="shared" si="5"/>
        <v>45383</v>
      </c>
      <c r="G22" s="162">
        <f t="shared" si="5"/>
        <v>45413</v>
      </c>
      <c r="H22" s="162">
        <f t="shared" si="5"/>
        <v>45444</v>
      </c>
      <c r="I22" s="162">
        <f t="shared" si="5"/>
        <v>45474</v>
      </c>
      <c r="J22" s="162">
        <f t="shared" si="5"/>
        <v>45505</v>
      </c>
      <c r="K22" s="162">
        <f t="shared" si="5"/>
        <v>45536</v>
      </c>
      <c r="L22" s="162">
        <f t="shared" si="5"/>
        <v>45566</v>
      </c>
      <c r="M22" s="162">
        <f t="shared" si="5"/>
        <v>45597</v>
      </c>
      <c r="N22" s="162">
        <f t="shared" si="5"/>
        <v>45627</v>
      </c>
      <c r="O22" s="162">
        <f t="shared" si="5"/>
        <v>45658</v>
      </c>
      <c r="P22" s="162">
        <f t="shared" si="5"/>
        <v>45689</v>
      </c>
      <c r="Q22" s="162">
        <f t="shared" si="5"/>
        <v>45717</v>
      </c>
      <c r="R22" s="162">
        <f t="shared" si="5"/>
        <v>45748</v>
      </c>
      <c r="S22" s="162">
        <f t="shared" si="5"/>
        <v>45778</v>
      </c>
      <c r="T22" s="162">
        <f t="shared" si="5"/>
        <v>45809</v>
      </c>
      <c r="U22" s="162">
        <f t="shared" si="5"/>
        <v>45839</v>
      </c>
      <c r="V22" s="162">
        <f t="shared" si="5"/>
        <v>45870</v>
      </c>
      <c r="W22" s="162">
        <f t="shared" si="5"/>
        <v>45901</v>
      </c>
      <c r="X22" s="162">
        <f t="shared" si="5"/>
        <v>45931</v>
      </c>
      <c r="Y22" s="162">
        <f t="shared" si="5"/>
        <v>45962</v>
      </c>
      <c r="Z22" s="162">
        <f t="shared" si="5"/>
        <v>45992</v>
      </c>
      <c r="AA22" s="162">
        <f t="shared" si="5"/>
        <v>46023</v>
      </c>
      <c r="AB22" s="162">
        <f t="shared" si="5"/>
        <v>46054</v>
      </c>
      <c r="AC22" s="162">
        <f t="shared" si="5"/>
        <v>46082</v>
      </c>
      <c r="AD22" s="162">
        <f t="shared" si="5"/>
        <v>46113</v>
      </c>
      <c r="AE22" s="162">
        <f t="shared" si="5"/>
        <v>46143</v>
      </c>
      <c r="AF22" s="162">
        <f t="shared" si="5"/>
        <v>46174</v>
      </c>
      <c r="AG22" s="162">
        <f t="shared" si="5"/>
        <v>46204</v>
      </c>
      <c r="AH22" s="162">
        <f t="shared" si="5"/>
        <v>46235</v>
      </c>
      <c r="AI22" s="162">
        <f t="shared" si="5"/>
        <v>46266</v>
      </c>
      <c r="AJ22" s="162">
        <f t="shared" si="5"/>
        <v>46296</v>
      </c>
      <c r="AK22" s="162">
        <f t="shared" si="5"/>
        <v>46327</v>
      </c>
      <c r="AL22" s="162">
        <f t="shared" si="5"/>
        <v>46357</v>
      </c>
      <c r="AM22" s="162">
        <f t="shared" si="5"/>
        <v>46388</v>
      </c>
      <c r="AN22" s="162">
        <f t="shared" si="5"/>
        <v>46419</v>
      </c>
      <c r="AO22" s="162">
        <f t="shared" si="5"/>
        <v>46447</v>
      </c>
      <c r="AP22" s="162">
        <f t="shared" si="5"/>
        <v>46478</v>
      </c>
      <c r="AQ22" s="162">
        <f t="shared" si="5"/>
        <v>46508</v>
      </c>
      <c r="AR22" s="162">
        <f t="shared" si="5"/>
        <v>46539</v>
      </c>
      <c r="AS22" s="162">
        <f t="shared" si="5"/>
        <v>46569</v>
      </c>
      <c r="AT22" s="162">
        <f t="shared" si="5"/>
        <v>46600</v>
      </c>
      <c r="AU22" s="162">
        <f t="shared" si="5"/>
        <v>46631</v>
      </c>
      <c r="AV22" s="162">
        <f t="shared" si="5"/>
        <v>46661</v>
      </c>
      <c r="AW22" s="162">
        <f t="shared" si="5"/>
        <v>46692</v>
      </c>
      <c r="AX22" s="162">
        <f t="shared" si="5"/>
        <v>46722</v>
      </c>
      <c r="AY22" s="162">
        <f t="shared" si="5"/>
        <v>46753</v>
      </c>
      <c r="AZ22" s="162">
        <f t="shared" si="5"/>
        <v>46784</v>
      </c>
      <c r="BA22" s="162">
        <f t="shared" si="5"/>
        <v>46813</v>
      </c>
      <c r="BB22" s="162">
        <f t="shared" si="5"/>
        <v>46844</v>
      </c>
      <c r="BC22" s="162">
        <f t="shared" si="5"/>
        <v>46874</v>
      </c>
      <c r="BD22" s="162">
        <f t="shared" si="5"/>
        <v>46905</v>
      </c>
      <c r="BE22" s="162">
        <f t="shared" si="5"/>
        <v>46935</v>
      </c>
      <c r="BF22" s="162">
        <f t="shared" si="5"/>
        <v>46966</v>
      </c>
      <c r="BG22" s="162">
        <f t="shared" si="5"/>
        <v>46997</v>
      </c>
      <c r="BH22" s="162">
        <f t="shared" si="5"/>
        <v>47027</v>
      </c>
      <c r="BI22" s="162">
        <f t="shared" si="5"/>
        <v>47058</v>
      </c>
      <c r="BJ22" s="162">
        <f t="shared" si="5"/>
        <v>47088</v>
      </c>
      <c r="BK22" s="162">
        <f t="shared" si="5"/>
        <v>47119</v>
      </c>
      <c r="BL22" s="162">
        <f t="shared" si="5"/>
        <v>47150</v>
      </c>
      <c r="BM22" s="162">
        <f t="shared" si="5"/>
        <v>47178</v>
      </c>
      <c r="BN22" s="162">
        <f t="shared" si="5"/>
        <v>47209</v>
      </c>
      <c r="BO22" s="162">
        <f t="shared" si="5"/>
        <v>47239</v>
      </c>
      <c r="BP22" s="162">
        <f t="shared" ref="BP22:CH22" si="6">BP$4</f>
        <v>47270</v>
      </c>
      <c r="BQ22" s="162">
        <f t="shared" si="6"/>
        <v>47300</v>
      </c>
      <c r="BR22" s="162">
        <f t="shared" si="6"/>
        <v>47331</v>
      </c>
      <c r="BS22" s="162">
        <f t="shared" si="6"/>
        <v>47362</v>
      </c>
      <c r="BT22" s="162">
        <f t="shared" si="6"/>
        <v>47392</v>
      </c>
      <c r="BU22" s="162">
        <f t="shared" si="6"/>
        <v>47423</v>
      </c>
      <c r="BV22" s="162">
        <f t="shared" si="6"/>
        <v>47453</v>
      </c>
      <c r="BW22" s="162">
        <f t="shared" si="6"/>
        <v>47484</v>
      </c>
      <c r="BX22" s="162">
        <f t="shared" si="6"/>
        <v>47515</v>
      </c>
      <c r="BY22" s="162">
        <f t="shared" si="6"/>
        <v>47543</v>
      </c>
      <c r="BZ22" s="162">
        <f t="shared" si="6"/>
        <v>47574</v>
      </c>
      <c r="CA22" s="162">
        <f t="shared" si="6"/>
        <v>47604</v>
      </c>
      <c r="CB22" s="162">
        <f t="shared" si="6"/>
        <v>47635</v>
      </c>
      <c r="CC22" s="162">
        <f t="shared" si="6"/>
        <v>47665</v>
      </c>
      <c r="CD22" s="162">
        <f t="shared" si="6"/>
        <v>47696</v>
      </c>
      <c r="CE22" s="162">
        <f t="shared" si="6"/>
        <v>47727</v>
      </c>
      <c r="CF22" s="162">
        <f t="shared" si="6"/>
        <v>47757</v>
      </c>
      <c r="CG22" s="162">
        <f t="shared" si="6"/>
        <v>47788</v>
      </c>
      <c r="CH22" s="163">
        <f t="shared" si="6"/>
        <v>47818</v>
      </c>
    </row>
    <row r="23" spans="1:86" ht="15" customHeight="1" x14ac:dyDescent="0.25">
      <c r="A23" s="600"/>
      <c r="B23" s="11" t="str">
        <f t="shared" ref="B23:C37" si="7">B5</f>
        <v>Air Comp</v>
      </c>
      <c r="C23" s="3">
        <f>C5</f>
        <v>0</v>
      </c>
      <c r="D23" s="3">
        <f>IF(SUM($C$19:$N$19)=0,0,C23+D5)</f>
        <v>0</v>
      </c>
      <c r="E23" s="3">
        <f t="shared" ref="E23:BP23" si="8">IF(SUM($C$19:$N$19)=0,0,D23+E5)</f>
        <v>0</v>
      </c>
      <c r="F23" s="3">
        <f t="shared" si="8"/>
        <v>0</v>
      </c>
      <c r="G23" s="3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 t="shared" si="8"/>
        <v>0</v>
      </c>
      <c r="R23" s="3">
        <f t="shared" si="8"/>
        <v>0</v>
      </c>
      <c r="S23" s="3">
        <f t="shared" si="8"/>
        <v>0</v>
      </c>
      <c r="T23" s="3">
        <f t="shared" si="8"/>
        <v>0</v>
      </c>
      <c r="U23" s="3">
        <f t="shared" si="8"/>
        <v>0</v>
      </c>
      <c r="V23" s="3">
        <f t="shared" si="8"/>
        <v>0</v>
      </c>
      <c r="W23" s="3">
        <f t="shared" si="8"/>
        <v>0</v>
      </c>
      <c r="X23" s="3">
        <f t="shared" si="8"/>
        <v>0</v>
      </c>
      <c r="Y23" s="3">
        <f t="shared" si="8"/>
        <v>0</v>
      </c>
      <c r="Z23" s="3">
        <f t="shared" si="8"/>
        <v>0</v>
      </c>
      <c r="AA23" s="3">
        <f t="shared" si="8"/>
        <v>0</v>
      </c>
      <c r="AB23" s="3">
        <f t="shared" si="8"/>
        <v>0</v>
      </c>
      <c r="AC23" s="3">
        <f t="shared" si="8"/>
        <v>0</v>
      </c>
      <c r="AD23" s="3">
        <f t="shared" si="8"/>
        <v>0</v>
      </c>
      <c r="AE23" s="3">
        <f t="shared" si="8"/>
        <v>0</v>
      </c>
      <c r="AF23" s="3">
        <f t="shared" si="8"/>
        <v>0</v>
      </c>
      <c r="AG23" s="3">
        <f t="shared" si="8"/>
        <v>0</v>
      </c>
      <c r="AH23" s="3">
        <f t="shared" si="8"/>
        <v>0</v>
      </c>
      <c r="AI23" s="3">
        <f t="shared" si="8"/>
        <v>0</v>
      </c>
      <c r="AJ23" s="3">
        <f t="shared" si="8"/>
        <v>0</v>
      </c>
      <c r="AK23" s="3">
        <f t="shared" si="8"/>
        <v>0</v>
      </c>
      <c r="AL23" s="3">
        <f t="shared" si="8"/>
        <v>0</v>
      </c>
      <c r="AM23" s="3">
        <f t="shared" si="8"/>
        <v>0</v>
      </c>
      <c r="AN23" s="3">
        <f t="shared" si="8"/>
        <v>0</v>
      </c>
      <c r="AO23" s="3">
        <f t="shared" si="8"/>
        <v>0</v>
      </c>
      <c r="AP23" s="3">
        <f t="shared" si="8"/>
        <v>0</v>
      </c>
      <c r="AQ23" s="3">
        <f t="shared" si="8"/>
        <v>0</v>
      </c>
      <c r="AR23" s="3">
        <f t="shared" si="8"/>
        <v>0</v>
      </c>
      <c r="AS23" s="3">
        <f t="shared" si="8"/>
        <v>0</v>
      </c>
      <c r="AT23" s="3">
        <f t="shared" si="8"/>
        <v>0</v>
      </c>
      <c r="AU23" s="3">
        <f t="shared" si="8"/>
        <v>0</v>
      </c>
      <c r="AV23" s="3">
        <f t="shared" si="8"/>
        <v>0</v>
      </c>
      <c r="AW23" s="3">
        <f t="shared" si="8"/>
        <v>0</v>
      </c>
      <c r="AX23" s="3">
        <f t="shared" si="8"/>
        <v>0</v>
      </c>
      <c r="AY23" s="3">
        <f t="shared" si="8"/>
        <v>0</v>
      </c>
      <c r="AZ23" s="3">
        <f t="shared" si="8"/>
        <v>0</v>
      </c>
      <c r="BA23" s="3">
        <f t="shared" si="8"/>
        <v>0</v>
      </c>
      <c r="BB23" s="3">
        <f t="shared" si="8"/>
        <v>0</v>
      </c>
      <c r="BC23" s="3">
        <f t="shared" si="8"/>
        <v>0</v>
      </c>
      <c r="BD23" s="3">
        <f t="shared" si="8"/>
        <v>0</v>
      </c>
      <c r="BE23" s="3">
        <f t="shared" si="8"/>
        <v>0</v>
      </c>
      <c r="BF23" s="3">
        <f t="shared" si="8"/>
        <v>0</v>
      </c>
      <c r="BG23" s="3">
        <f t="shared" si="8"/>
        <v>0</v>
      </c>
      <c r="BH23" s="3">
        <f t="shared" si="8"/>
        <v>0</v>
      </c>
      <c r="BI23" s="3">
        <f t="shared" si="8"/>
        <v>0</v>
      </c>
      <c r="BJ23" s="3">
        <f t="shared" si="8"/>
        <v>0</v>
      </c>
      <c r="BK23" s="3">
        <f t="shared" si="8"/>
        <v>0</v>
      </c>
      <c r="BL23" s="3">
        <f t="shared" si="8"/>
        <v>0</v>
      </c>
      <c r="BM23" s="3">
        <f t="shared" si="8"/>
        <v>0</v>
      </c>
      <c r="BN23" s="3">
        <f t="shared" si="8"/>
        <v>0</v>
      </c>
      <c r="BO23" s="3">
        <f t="shared" si="8"/>
        <v>0</v>
      </c>
      <c r="BP23" s="3">
        <f t="shared" si="8"/>
        <v>0</v>
      </c>
      <c r="BQ23" s="3">
        <f t="shared" ref="BQ23:CH23" si="9">IF(SUM($C$19:$N$19)=0,0,BP23+BQ5)</f>
        <v>0</v>
      </c>
      <c r="BR23" s="3">
        <f t="shared" si="9"/>
        <v>0</v>
      </c>
      <c r="BS23" s="3">
        <f t="shared" si="9"/>
        <v>0</v>
      </c>
      <c r="BT23" s="3">
        <f t="shared" si="9"/>
        <v>0</v>
      </c>
      <c r="BU23" s="3">
        <f t="shared" si="9"/>
        <v>0</v>
      </c>
      <c r="BV23" s="3">
        <f t="shared" si="9"/>
        <v>0</v>
      </c>
      <c r="BW23" s="3">
        <f t="shared" si="9"/>
        <v>0</v>
      </c>
      <c r="BX23" s="3">
        <f t="shared" si="9"/>
        <v>0</v>
      </c>
      <c r="BY23" s="3">
        <f t="shared" si="9"/>
        <v>0</v>
      </c>
      <c r="BZ23" s="3">
        <f t="shared" si="9"/>
        <v>0</v>
      </c>
      <c r="CA23" s="3">
        <f t="shared" si="9"/>
        <v>0</v>
      </c>
      <c r="CB23" s="3">
        <f t="shared" si="9"/>
        <v>0</v>
      </c>
      <c r="CC23" s="3">
        <f t="shared" si="9"/>
        <v>0</v>
      </c>
      <c r="CD23" s="3">
        <f t="shared" si="9"/>
        <v>0</v>
      </c>
      <c r="CE23" s="3">
        <f t="shared" si="9"/>
        <v>0</v>
      </c>
      <c r="CF23" s="3">
        <f t="shared" si="9"/>
        <v>0</v>
      </c>
      <c r="CG23" s="3">
        <f t="shared" si="9"/>
        <v>0</v>
      </c>
      <c r="CH23" s="12">
        <f t="shared" si="9"/>
        <v>0</v>
      </c>
    </row>
    <row r="24" spans="1:86" x14ac:dyDescent="0.25">
      <c r="A24" s="600"/>
      <c r="B24" s="13" t="str">
        <f t="shared" si="7"/>
        <v>Building Shell</v>
      </c>
      <c r="C24" s="3">
        <f t="shared" si="7"/>
        <v>0</v>
      </c>
      <c r="D24" s="3">
        <f t="shared" ref="D24:BO24" si="10">IF(SUM($C$19:$N$19)=0,0,C24+D6)</f>
        <v>0</v>
      </c>
      <c r="E24" s="3">
        <f t="shared" si="10"/>
        <v>0</v>
      </c>
      <c r="F24" s="3">
        <f t="shared" si="10"/>
        <v>0</v>
      </c>
      <c r="G24" s="3">
        <f t="shared" si="10"/>
        <v>0</v>
      </c>
      <c r="H24" s="3">
        <f t="shared" si="10"/>
        <v>0</v>
      </c>
      <c r="I24" s="3">
        <f t="shared" si="10"/>
        <v>0</v>
      </c>
      <c r="J24" s="3">
        <f t="shared" si="10"/>
        <v>0</v>
      </c>
      <c r="K24" s="3">
        <f t="shared" si="10"/>
        <v>0</v>
      </c>
      <c r="L24" s="3">
        <f t="shared" si="10"/>
        <v>0</v>
      </c>
      <c r="M24" s="3">
        <f t="shared" si="10"/>
        <v>0</v>
      </c>
      <c r="N24" s="3">
        <f t="shared" si="10"/>
        <v>0</v>
      </c>
      <c r="O24" s="3">
        <f t="shared" si="10"/>
        <v>0</v>
      </c>
      <c r="P24" s="3">
        <f t="shared" si="10"/>
        <v>0</v>
      </c>
      <c r="Q24" s="3">
        <f t="shared" si="10"/>
        <v>0</v>
      </c>
      <c r="R24" s="3">
        <f t="shared" si="10"/>
        <v>0</v>
      </c>
      <c r="S24" s="3">
        <f t="shared" si="10"/>
        <v>0</v>
      </c>
      <c r="T24" s="3">
        <f t="shared" si="10"/>
        <v>0</v>
      </c>
      <c r="U24" s="3">
        <f t="shared" si="10"/>
        <v>0</v>
      </c>
      <c r="V24" s="3">
        <f t="shared" si="10"/>
        <v>0</v>
      </c>
      <c r="W24" s="3">
        <f t="shared" si="10"/>
        <v>0</v>
      </c>
      <c r="X24" s="3">
        <f t="shared" si="10"/>
        <v>0</v>
      </c>
      <c r="Y24" s="3">
        <f t="shared" si="10"/>
        <v>0</v>
      </c>
      <c r="Z24" s="3">
        <f t="shared" si="10"/>
        <v>0</v>
      </c>
      <c r="AA24" s="3">
        <f t="shared" si="10"/>
        <v>0</v>
      </c>
      <c r="AB24" s="3">
        <f t="shared" si="10"/>
        <v>0</v>
      </c>
      <c r="AC24" s="3">
        <f t="shared" si="10"/>
        <v>0</v>
      </c>
      <c r="AD24" s="3">
        <f t="shared" si="10"/>
        <v>0</v>
      </c>
      <c r="AE24" s="3">
        <f t="shared" si="10"/>
        <v>0</v>
      </c>
      <c r="AF24" s="3">
        <f t="shared" si="10"/>
        <v>0</v>
      </c>
      <c r="AG24" s="3">
        <f t="shared" si="10"/>
        <v>0</v>
      </c>
      <c r="AH24" s="3">
        <f t="shared" si="10"/>
        <v>0</v>
      </c>
      <c r="AI24" s="3">
        <f t="shared" si="10"/>
        <v>0</v>
      </c>
      <c r="AJ24" s="3">
        <f t="shared" si="10"/>
        <v>0</v>
      </c>
      <c r="AK24" s="3">
        <f t="shared" si="10"/>
        <v>0</v>
      </c>
      <c r="AL24" s="3">
        <f t="shared" si="10"/>
        <v>0</v>
      </c>
      <c r="AM24" s="3">
        <f t="shared" si="10"/>
        <v>0</v>
      </c>
      <c r="AN24" s="3">
        <f t="shared" si="10"/>
        <v>0</v>
      </c>
      <c r="AO24" s="3">
        <f t="shared" si="10"/>
        <v>0</v>
      </c>
      <c r="AP24" s="3">
        <f t="shared" si="10"/>
        <v>0</v>
      </c>
      <c r="AQ24" s="3">
        <f t="shared" si="10"/>
        <v>0</v>
      </c>
      <c r="AR24" s="3">
        <f t="shared" si="10"/>
        <v>0</v>
      </c>
      <c r="AS24" s="3">
        <f t="shared" si="10"/>
        <v>0</v>
      </c>
      <c r="AT24" s="3">
        <f t="shared" si="10"/>
        <v>0</v>
      </c>
      <c r="AU24" s="3">
        <f t="shared" si="10"/>
        <v>0</v>
      </c>
      <c r="AV24" s="3">
        <f t="shared" si="10"/>
        <v>0</v>
      </c>
      <c r="AW24" s="3">
        <f t="shared" si="10"/>
        <v>0</v>
      </c>
      <c r="AX24" s="3">
        <f t="shared" si="10"/>
        <v>0</v>
      </c>
      <c r="AY24" s="3">
        <f t="shared" si="10"/>
        <v>0</v>
      </c>
      <c r="AZ24" s="3">
        <f t="shared" si="10"/>
        <v>0</v>
      </c>
      <c r="BA24" s="3">
        <f t="shared" si="10"/>
        <v>0</v>
      </c>
      <c r="BB24" s="3">
        <f t="shared" si="10"/>
        <v>0</v>
      </c>
      <c r="BC24" s="3">
        <f t="shared" si="10"/>
        <v>0</v>
      </c>
      <c r="BD24" s="3">
        <f t="shared" si="10"/>
        <v>0</v>
      </c>
      <c r="BE24" s="3">
        <f t="shared" si="10"/>
        <v>0</v>
      </c>
      <c r="BF24" s="3">
        <f t="shared" si="10"/>
        <v>0</v>
      </c>
      <c r="BG24" s="3">
        <f t="shared" si="10"/>
        <v>0</v>
      </c>
      <c r="BH24" s="3">
        <f t="shared" si="10"/>
        <v>0</v>
      </c>
      <c r="BI24" s="3">
        <f t="shared" si="10"/>
        <v>0</v>
      </c>
      <c r="BJ24" s="3">
        <f t="shared" si="10"/>
        <v>0</v>
      </c>
      <c r="BK24" s="3">
        <f t="shared" si="10"/>
        <v>0</v>
      </c>
      <c r="BL24" s="3">
        <f t="shared" si="10"/>
        <v>0</v>
      </c>
      <c r="BM24" s="3">
        <f t="shared" si="10"/>
        <v>0</v>
      </c>
      <c r="BN24" s="3">
        <f t="shared" si="10"/>
        <v>0</v>
      </c>
      <c r="BO24" s="3">
        <f t="shared" si="10"/>
        <v>0</v>
      </c>
      <c r="BP24" s="3">
        <f t="shared" ref="BP24:CH24" si="11">IF(SUM($C$19:$N$19)=0,0,BO24+BP6)</f>
        <v>0</v>
      </c>
      <c r="BQ24" s="3">
        <f t="shared" si="11"/>
        <v>0</v>
      </c>
      <c r="BR24" s="3">
        <f t="shared" si="11"/>
        <v>0</v>
      </c>
      <c r="BS24" s="3">
        <f t="shared" si="11"/>
        <v>0</v>
      </c>
      <c r="BT24" s="3">
        <f t="shared" si="11"/>
        <v>0</v>
      </c>
      <c r="BU24" s="3">
        <f t="shared" si="11"/>
        <v>0</v>
      </c>
      <c r="BV24" s="3">
        <f t="shared" si="11"/>
        <v>0</v>
      </c>
      <c r="BW24" s="3">
        <f t="shared" si="11"/>
        <v>0</v>
      </c>
      <c r="BX24" s="3">
        <f t="shared" si="11"/>
        <v>0</v>
      </c>
      <c r="BY24" s="3">
        <f t="shared" si="11"/>
        <v>0</v>
      </c>
      <c r="BZ24" s="3">
        <f t="shared" si="11"/>
        <v>0</v>
      </c>
      <c r="CA24" s="3">
        <f t="shared" si="11"/>
        <v>0</v>
      </c>
      <c r="CB24" s="3">
        <f t="shared" si="11"/>
        <v>0</v>
      </c>
      <c r="CC24" s="3">
        <f t="shared" si="11"/>
        <v>0</v>
      </c>
      <c r="CD24" s="3">
        <f t="shared" si="11"/>
        <v>0</v>
      </c>
      <c r="CE24" s="3">
        <f t="shared" si="11"/>
        <v>0</v>
      </c>
      <c r="CF24" s="3">
        <f t="shared" si="11"/>
        <v>0</v>
      </c>
      <c r="CG24" s="3">
        <f t="shared" si="11"/>
        <v>0</v>
      </c>
      <c r="CH24" s="12">
        <f t="shared" si="11"/>
        <v>0</v>
      </c>
    </row>
    <row r="25" spans="1:86" x14ac:dyDescent="0.25">
      <c r="A25" s="600"/>
      <c r="B25" s="11" t="str">
        <f t="shared" si="7"/>
        <v>Cooking</v>
      </c>
      <c r="C25" s="3">
        <f t="shared" si="7"/>
        <v>0</v>
      </c>
      <c r="D25" s="3">
        <f t="shared" ref="D25:BO25" si="12">IF(SUM($C$19:$N$19)=0,0,C25+D7)</f>
        <v>0</v>
      </c>
      <c r="E25" s="3">
        <f t="shared" si="12"/>
        <v>479.72243499074074</v>
      </c>
      <c r="F25" s="3">
        <f t="shared" si="12"/>
        <v>479.72243499074074</v>
      </c>
      <c r="G25" s="3">
        <f t="shared" si="12"/>
        <v>553.52588652777774</v>
      </c>
      <c r="H25" s="3">
        <f t="shared" si="12"/>
        <v>3874.6812056944445</v>
      </c>
      <c r="I25" s="3">
        <f t="shared" si="12"/>
        <v>6900.6227187129634</v>
      </c>
      <c r="J25" s="3">
        <f t="shared" si="12"/>
        <v>7601.7555083148154</v>
      </c>
      <c r="K25" s="3">
        <f t="shared" si="12"/>
        <v>9557.5469740462977</v>
      </c>
      <c r="L25" s="3">
        <f t="shared" si="12"/>
        <v>11550.240165546298</v>
      </c>
      <c r="M25" s="3">
        <f t="shared" si="12"/>
        <v>12731.095390138891</v>
      </c>
      <c r="N25" s="3">
        <f t="shared" si="12"/>
        <v>15941.545532000002</v>
      </c>
      <c r="O25" s="3">
        <f t="shared" si="12"/>
        <v>15941.545532000002</v>
      </c>
      <c r="P25" s="3">
        <f t="shared" si="12"/>
        <v>15941.545532000002</v>
      </c>
      <c r="Q25" s="3">
        <f t="shared" si="12"/>
        <v>15941.545532000002</v>
      </c>
      <c r="R25" s="3">
        <f t="shared" si="12"/>
        <v>15941.545532000002</v>
      </c>
      <c r="S25" s="3">
        <f t="shared" si="12"/>
        <v>15941.545532000002</v>
      </c>
      <c r="T25" s="3">
        <f t="shared" si="12"/>
        <v>15941.545532000002</v>
      </c>
      <c r="U25" s="3">
        <f t="shared" si="12"/>
        <v>15941.545532000002</v>
      </c>
      <c r="V25" s="3">
        <f t="shared" si="12"/>
        <v>15941.545532000002</v>
      </c>
      <c r="W25" s="3">
        <f t="shared" si="12"/>
        <v>15941.545532000002</v>
      </c>
      <c r="X25" s="3">
        <f t="shared" si="12"/>
        <v>15941.545532000002</v>
      </c>
      <c r="Y25" s="3">
        <f t="shared" si="12"/>
        <v>15941.545532000002</v>
      </c>
      <c r="Z25" s="3">
        <f t="shared" si="12"/>
        <v>15941.545532000002</v>
      </c>
      <c r="AA25" s="3">
        <f t="shared" si="12"/>
        <v>15941.545532000002</v>
      </c>
      <c r="AB25" s="3">
        <f t="shared" si="12"/>
        <v>15941.545532000002</v>
      </c>
      <c r="AC25" s="3">
        <f t="shared" si="12"/>
        <v>15941.545532000002</v>
      </c>
      <c r="AD25" s="3">
        <f t="shared" si="12"/>
        <v>15941.545532000002</v>
      </c>
      <c r="AE25" s="3">
        <f t="shared" si="12"/>
        <v>15941.545532000002</v>
      </c>
      <c r="AF25" s="3">
        <f t="shared" si="12"/>
        <v>15941.545532000002</v>
      </c>
      <c r="AG25" s="3">
        <f t="shared" si="12"/>
        <v>15941.545532000002</v>
      </c>
      <c r="AH25" s="3">
        <f t="shared" si="12"/>
        <v>15941.545532000002</v>
      </c>
      <c r="AI25" s="3">
        <f t="shared" si="12"/>
        <v>15941.545532000002</v>
      </c>
      <c r="AJ25" s="3">
        <f t="shared" si="12"/>
        <v>15941.545532000002</v>
      </c>
      <c r="AK25" s="3">
        <f t="shared" si="12"/>
        <v>15941.545532000002</v>
      </c>
      <c r="AL25" s="3">
        <f t="shared" si="12"/>
        <v>15941.545532000002</v>
      </c>
      <c r="AM25" s="3">
        <f t="shared" si="12"/>
        <v>15941.545532000002</v>
      </c>
      <c r="AN25" s="3">
        <f t="shared" si="12"/>
        <v>15941.545532000002</v>
      </c>
      <c r="AO25" s="3">
        <f t="shared" si="12"/>
        <v>15941.545532000002</v>
      </c>
      <c r="AP25" s="3">
        <f t="shared" si="12"/>
        <v>15941.545532000002</v>
      </c>
      <c r="AQ25" s="3">
        <f t="shared" si="12"/>
        <v>15941.545532000002</v>
      </c>
      <c r="AR25" s="3">
        <f t="shared" si="12"/>
        <v>15941.545532000002</v>
      </c>
      <c r="AS25" s="3">
        <f t="shared" si="12"/>
        <v>15941.545532000002</v>
      </c>
      <c r="AT25" s="3">
        <f t="shared" si="12"/>
        <v>15941.545532000002</v>
      </c>
      <c r="AU25" s="3">
        <f t="shared" si="12"/>
        <v>15941.545532000002</v>
      </c>
      <c r="AV25" s="3">
        <f t="shared" si="12"/>
        <v>15941.545532000002</v>
      </c>
      <c r="AW25" s="3">
        <f t="shared" si="12"/>
        <v>15941.545532000002</v>
      </c>
      <c r="AX25" s="3">
        <f t="shared" si="12"/>
        <v>15941.545532000002</v>
      </c>
      <c r="AY25" s="3">
        <f t="shared" si="12"/>
        <v>15941.545532000002</v>
      </c>
      <c r="AZ25" s="3">
        <f t="shared" si="12"/>
        <v>15941.545532000002</v>
      </c>
      <c r="BA25" s="3">
        <f t="shared" si="12"/>
        <v>15941.545532000002</v>
      </c>
      <c r="BB25" s="3">
        <f t="shared" si="12"/>
        <v>15941.545532000002</v>
      </c>
      <c r="BC25" s="3">
        <f t="shared" si="12"/>
        <v>15941.545532000002</v>
      </c>
      <c r="BD25" s="3">
        <f t="shared" si="12"/>
        <v>15941.545532000002</v>
      </c>
      <c r="BE25" s="3">
        <f t="shared" si="12"/>
        <v>15941.545532000002</v>
      </c>
      <c r="BF25" s="3">
        <f t="shared" si="12"/>
        <v>15941.545532000002</v>
      </c>
      <c r="BG25" s="3">
        <f t="shared" si="12"/>
        <v>15941.545532000002</v>
      </c>
      <c r="BH25" s="3">
        <f t="shared" si="12"/>
        <v>15941.545532000002</v>
      </c>
      <c r="BI25" s="3">
        <f t="shared" si="12"/>
        <v>15941.545532000002</v>
      </c>
      <c r="BJ25" s="3">
        <f t="shared" si="12"/>
        <v>15941.545532000002</v>
      </c>
      <c r="BK25" s="3">
        <f t="shared" si="12"/>
        <v>15941.545532000002</v>
      </c>
      <c r="BL25" s="3">
        <f t="shared" si="12"/>
        <v>15941.545532000002</v>
      </c>
      <c r="BM25" s="3">
        <f t="shared" si="12"/>
        <v>15941.545532000002</v>
      </c>
      <c r="BN25" s="3">
        <f t="shared" si="12"/>
        <v>15941.545532000002</v>
      </c>
      <c r="BO25" s="3">
        <f t="shared" si="12"/>
        <v>15941.545532000002</v>
      </c>
      <c r="BP25" s="3">
        <f t="shared" ref="BP25:CH25" si="13">IF(SUM($C$19:$N$19)=0,0,BO25+BP7)</f>
        <v>15941.545532000002</v>
      </c>
      <c r="BQ25" s="3">
        <f t="shared" si="13"/>
        <v>15941.545532000002</v>
      </c>
      <c r="BR25" s="3">
        <f t="shared" si="13"/>
        <v>15941.545532000002</v>
      </c>
      <c r="BS25" s="3">
        <f t="shared" si="13"/>
        <v>15941.545532000002</v>
      </c>
      <c r="BT25" s="3">
        <f t="shared" si="13"/>
        <v>15941.545532000002</v>
      </c>
      <c r="BU25" s="3">
        <f t="shared" si="13"/>
        <v>15941.545532000002</v>
      </c>
      <c r="BV25" s="3">
        <f t="shared" si="13"/>
        <v>15941.545532000002</v>
      </c>
      <c r="BW25" s="3">
        <f t="shared" si="13"/>
        <v>15941.545532000002</v>
      </c>
      <c r="BX25" s="3">
        <f t="shared" si="13"/>
        <v>15941.545532000002</v>
      </c>
      <c r="BY25" s="3">
        <f t="shared" si="13"/>
        <v>15941.545532000002</v>
      </c>
      <c r="BZ25" s="3">
        <f t="shared" si="13"/>
        <v>15941.545532000002</v>
      </c>
      <c r="CA25" s="3">
        <f t="shared" si="13"/>
        <v>15941.545532000002</v>
      </c>
      <c r="CB25" s="3">
        <f t="shared" si="13"/>
        <v>15941.545532000002</v>
      </c>
      <c r="CC25" s="3">
        <f t="shared" si="13"/>
        <v>15941.545532000002</v>
      </c>
      <c r="CD25" s="3">
        <f t="shared" si="13"/>
        <v>15941.545532000002</v>
      </c>
      <c r="CE25" s="3">
        <f t="shared" si="13"/>
        <v>15941.545532000002</v>
      </c>
      <c r="CF25" s="3">
        <f t="shared" si="13"/>
        <v>15941.545532000002</v>
      </c>
      <c r="CG25" s="3">
        <f t="shared" si="13"/>
        <v>15941.545532000002</v>
      </c>
      <c r="CH25" s="12">
        <f t="shared" si="13"/>
        <v>15941.545532000002</v>
      </c>
    </row>
    <row r="26" spans="1:86" x14ac:dyDescent="0.25">
      <c r="A26" s="600"/>
      <c r="B26" s="11" t="str">
        <f t="shared" si="7"/>
        <v>Cooling</v>
      </c>
      <c r="C26" s="3">
        <f t="shared" si="7"/>
        <v>0</v>
      </c>
      <c r="D26" s="3">
        <f t="shared" ref="D26:BO26" si="14">IF(SUM($C$19:$N$19)=0,0,C26+D8)</f>
        <v>0</v>
      </c>
      <c r="E26" s="3">
        <f t="shared" si="14"/>
        <v>0</v>
      </c>
      <c r="F26" s="3">
        <f t="shared" si="14"/>
        <v>0</v>
      </c>
      <c r="G26" s="3">
        <f t="shared" si="14"/>
        <v>0</v>
      </c>
      <c r="H26" s="3">
        <f t="shared" si="14"/>
        <v>0</v>
      </c>
      <c r="I26" s="3">
        <f t="shared" si="14"/>
        <v>0</v>
      </c>
      <c r="J26" s="3">
        <f t="shared" si="14"/>
        <v>0</v>
      </c>
      <c r="K26" s="3">
        <f t="shared" si="14"/>
        <v>0</v>
      </c>
      <c r="L26" s="3">
        <f t="shared" si="14"/>
        <v>0</v>
      </c>
      <c r="M26" s="3">
        <f t="shared" si="14"/>
        <v>0</v>
      </c>
      <c r="N26" s="3">
        <f t="shared" si="14"/>
        <v>0</v>
      </c>
      <c r="O26" s="3">
        <f t="shared" si="14"/>
        <v>0</v>
      </c>
      <c r="P26" s="3">
        <f t="shared" si="14"/>
        <v>0</v>
      </c>
      <c r="Q26" s="3">
        <f t="shared" si="14"/>
        <v>0</v>
      </c>
      <c r="R26" s="3">
        <f t="shared" si="14"/>
        <v>0</v>
      </c>
      <c r="S26" s="3">
        <f t="shared" si="14"/>
        <v>0</v>
      </c>
      <c r="T26" s="3">
        <f t="shared" si="14"/>
        <v>0</v>
      </c>
      <c r="U26" s="3">
        <f t="shared" si="14"/>
        <v>0</v>
      </c>
      <c r="V26" s="3">
        <f t="shared" si="14"/>
        <v>0</v>
      </c>
      <c r="W26" s="3">
        <f t="shared" si="14"/>
        <v>0</v>
      </c>
      <c r="X26" s="3">
        <f t="shared" si="14"/>
        <v>0</v>
      </c>
      <c r="Y26" s="3">
        <f t="shared" si="14"/>
        <v>0</v>
      </c>
      <c r="Z26" s="3">
        <f t="shared" si="14"/>
        <v>0</v>
      </c>
      <c r="AA26" s="3">
        <f t="shared" si="14"/>
        <v>0</v>
      </c>
      <c r="AB26" s="3">
        <f t="shared" si="14"/>
        <v>0</v>
      </c>
      <c r="AC26" s="3">
        <f t="shared" si="14"/>
        <v>0</v>
      </c>
      <c r="AD26" s="3">
        <f t="shared" si="14"/>
        <v>0</v>
      </c>
      <c r="AE26" s="3">
        <f t="shared" si="14"/>
        <v>0</v>
      </c>
      <c r="AF26" s="3">
        <f t="shared" si="14"/>
        <v>0</v>
      </c>
      <c r="AG26" s="3">
        <f t="shared" si="14"/>
        <v>0</v>
      </c>
      <c r="AH26" s="3">
        <f t="shared" si="14"/>
        <v>0</v>
      </c>
      <c r="AI26" s="3">
        <f t="shared" si="14"/>
        <v>0</v>
      </c>
      <c r="AJ26" s="3">
        <f t="shared" si="14"/>
        <v>0</v>
      </c>
      <c r="AK26" s="3">
        <f t="shared" si="14"/>
        <v>0</v>
      </c>
      <c r="AL26" s="3">
        <f t="shared" si="14"/>
        <v>0</v>
      </c>
      <c r="AM26" s="3">
        <f t="shared" si="14"/>
        <v>0</v>
      </c>
      <c r="AN26" s="3">
        <f t="shared" si="14"/>
        <v>0</v>
      </c>
      <c r="AO26" s="3">
        <f t="shared" si="14"/>
        <v>0</v>
      </c>
      <c r="AP26" s="3">
        <f t="shared" si="14"/>
        <v>0</v>
      </c>
      <c r="AQ26" s="3">
        <f t="shared" si="14"/>
        <v>0</v>
      </c>
      <c r="AR26" s="3">
        <f t="shared" si="14"/>
        <v>0</v>
      </c>
      <c r="AS26" s="3">
        <f t="shared" si="14"/>
        <v>0</v>
      </c>
      <c r="AT26" s="3">
        <f t="shared" si="14"/>
        <v>0</v>
      </c>
      <c r="AU26" s="3">
        <f t="shared" si="14"/>
        <v>0</v>
      </c>
      <c r="AV26" s="3">
        <f t="shared" si="14"/>
        <v>0</v>
      </c>
      <c r="AW26" s="3">
        <f t="shared" si="14"/>
        <v>0</v>
      </c>
      <c r="AX26" s="3">
        <f t="shared" si="14"/>
        <v>0</v>
      </c>
      <c r="AY26" s="3">
        <f t="shared" si="14"/>
        <v>0</v>
      </c>
      <c r="AZ26" s="3">
        <f t="shared" si="14"/>
        <v>0</v>
      </c>
      <c r="BA26" s="3">
        <f t="shared" si="14"/>
        <v>0</v>
      </c>
      <c r="BB26" s="3">
        <f t="shared" si="14"/>
        <v>0</v>
      </c>
      <c r="BC26" s="3">
        <f t="shared" si="14"/>
        <v>0</v>
      </c>
      <c r="BD26" s="3">
        <f t="shared" si="14"/>
        <v>0</v>
      </c>
      <c r="BE26" s="3">
        <f t="shared" si="14"/>
        <v>0</v>
      </c>
      <c r="BF26" s="3">
        <f t="shared" si="14"/>
        <v>0</v>
      </c>
      <c r="BG26" s="3">
        <f t="shared" si="14"/>
        <v>0</v>
      </c>
      <c r="BH26" s="3">
        <f t="shared" si="14"/>
        <v>0</v>
      </c>
      <c r="BI26" s="3">
        <f t="shared" si="14"/>
        <v>0</v>
      </c>
      <c r="BJ26" s="3">
        <f t="shared" si="14"/>
        <v>0</v>
      </c>
      <c r="BK26" s="3">
        <f t="shared" si="14"/>
        <v>0</v>
      </c>
      <c r="BL26" s="3">
        <f t="shared" si="14"/>
        <v>0</v>
      </c>
      <c r="BM26" s="3">
        <f t="shared" si="14"/>
        <v>0</v>
      </c>
      <c r="BN26" s="3">
        <f t="shared" si="14"/>
        <v>0</v>
      </c>
      <c r="BO26" s="3">
        <f t="shared" si="14"/>
        <v>0</v>
      </c>
      <c r="BP26" s="3">
        <f t="shared" ref="BP26:CH26" si="15">IF(SUM($C$19:$N$19)=0,0,BO26+BP8)</f>
        <v>0</v>
      </c>
      <c r="BQ26" s="3">
        <f t="shared" si="15"/>
        <v>0</v>
      </c>
      <c r="BR26" s="3">
        <f t="shared" si="15"/>
        <v>0</v>
      </c>
      <c r="BS26" s="3">
        <f t="shared" si="15"/>
        <v>0</v>
      </c>
      <c r="BT26" s="3">
        <f t="shared" si="15"/>
        <v>0</v>
      </c>
      <c r="BU26" s="3">
        <f t="shared" si="15"/>
        <v>0</v>
      </c>
      <c r="BV26" s="3">
        <f t="shared" si="15"/>
        <v>0</v>
      </c>
      <c r="BW26" s="3">
        <f t="shared" si="15"/>
        <v>0</v>
      </c>
      <c r="BX26" s="3">
        <f t="shared" si="15"/>
        <v>0</v>
      </c>
      <c r="BY26" s="3">
        <f t="shared" si="15"/>
        <v>0</v>
      </c>
      <c r="BZ26" s="3">
        <f t="shared" si="15"/>
        <v>0</v>
      </c>
      <c r="CA26" s="3">
        <f t="shared" si="15"/>
        <v>0</v>
      </c>
      <c r="CB26" s="3">
        <f t="shared" si="15"/>
        <v>0</v>
      </c>
      <c r="CC26" s="3">
        <f t="shared" si="15"/>
        <v>0</v>
      </c>
      <c r="CD26" s="3">
        <f t="shared" si="15"/>
        <v>0</v>
      </c>
      <c r="CE26" s="3">
        <f t="shared" si="15"/>
        <v>0</v>
      </c>
      <c r="CF26" s="3">
        <f t="shared" si="15"/>
        <v>0</v>
      </c>
      <c r="CG26" s="3">
        <f t="shared" si="15"/>
        <v>0</v>
      </c>
      <c r="CH26" s="12">
        <f t="shared" si="15"/>
        <v>0</v>
      </c>
    </row>
    <row r="27" spans="1:86" x14ac:dyDescent="0.25">
      <c r="A27" s="600"/>
      <c r="B27" s="13" t="str">
        <f t="shared" si="7"/>
        <v>Ext Lighting</v>
      </c>
      <c r="C27" s="3">
        <f t="shared" si="7"/>
        <v>0</v>
      </c>
      <c r="D27" s="3">
        <f t="shared" ref="D27:BO27" si="16">IF(SUM($C$19:$N$19)=0,0,C27+D9)</f>
        <v>0</v>
      </c>
      <c r="E27" s="3">
        <f t="shared" si="16"/>
        <v>0</v>
      </c>
      <c r="F27" s="3">
        <f t="shared" si="16"/>
        <v>0</v>
      </c>
      <c r="G27" s="3">
        <f t="shared" si="16"/>
        <v>0</v>
      </c>
      <c r="H27" s="3">
        <f t="shared" si="16"/>
        <v>0</v>
      </c>
      <c r="I27" s="3">
        <f t="shared" si="16"/>
        <v>0</v>
      </c>
      <c r="J27" s="3">
        <f t="shared" si="16"/>
        <v>0</v>
      </c>
      <c r="K27" s="3">
        <f t="shared" si="16"/>
        <v>0</v>
      </c>
      <c r="L27" s="3">
        <f t="shared" si="16"/>
        <v>0</v>
      </c>
      <c r="M27" s="3">
        <f t="shared" si="16"/>
        <v>0</v>
      </c>
      <c r="N27" s="3">
        <f t="shared" si="16"/>
        <v>0</v>
      </c>
      <c r="O27" s="3">
        <f t="shared" si="16"/>
        <v>0</v>
      </c>
      <c r="P27" s="3">
        <f t="shared" si="16"/>
        <v>0</v>
      </c>
      <c r="Q27" s="3">
        <f t="shared" si="16"/>
        <v>0</v>
      </c>
      <c r="R27" s="3">
        <f t="shared" si="16"/>
        <v>0</v>
      </c>
      <c r="S27" s="3">
        <f t="shared" si="16"/>
        <v>0</v>
      </c>
      <c r="T27" s="3">
        <f t="shared" si="16"/>
        <v>0</v>
      </c>
      <c r="U27" s="3">
        <f t="shared" si="16"/>
        <v>0</v>
      </c>
      <c r="V27" s="3">
        <f t="shared" si="16"/>
        <v>0</v>
      </c>
      <c r="W27" s="3">
        <f t="shared" si="16"/>
        <v>0</v>
      </c>
      <c r="X27" s="3">
        <f t="shared" si="16"/>
        <v>0</v>
      </c>
      <c r="Y27" s="3">
        <f t="shared" si="16"/>
        <v>0</v>
      </c>
      <c r="Z27" s="3">
        <f t="shared" si="16"/>
        <v>0</v>
      </c>
      <c r="AA27" s="3">
        <f t="shared" si="16"/>
        <v>0</v>
      </c>
      <c r="AB27" s="3">
        <f t="shared" si="16"/>
        <v>0</v>
      </c>
      <c r="AC27" s="3">
        <f t="shared" si="16"/>
        <v>0</v>
      </c>
      <c r="AD27" s="3">
        <f t="shared" si="16"/>
        <v>0</v>
      </c>
      <c r="AE27" s="3">
        <f t="shared" si="16"/>
        <v>0</v>
      </c>
      <c r="AF27" s="3">
        <f t="shared" si="16"/>
        <v>0</v>
      </c>
      <c r="AG27" s="3">
        <f t="shared" si="16"/>
        <v>0</v>
      </c>
      <c r="AH27" s="3">
        <f t="shared" si="16"/>
        <v>0</v>
      </c>
      <c r="AI27" s="3">
        <f t="shared" si="16"/>
        <v>0</v>
      </c>
      <c r="AJ27" s="3">
        <f t="shared" si="16"/>
        <v>0</v>
      </c>
      <c r="AK27" s="3">
        <f t="shared" si="16"/>
        <v>0</v>
      </c>
      <c r="AL27" s="3">
        <f t="shared" si="16"/>
        <v>0</v>
      </c>
      <c r="AM27" s="3">
        <f t="shared" si="16"/>
        <v>0</v>
      </c>
      <c r="AN27" s="3">
        <f t="shared" si="16"/>
        <v>0</v>
      </c>
      <c r="AO27" s="3">
        <f t="shared" si="16"/>
        <v>0</v>
      </c>
      <c r="AP27" s="3">
        <f t="shared" si="16"/>
        <v>0</v>
      </c>
      <c r="AQ27" s="3">
        <f t="shared" si="16"/>
        <v>0</v>
      </c>
      <c r="AR27" s="3">
        <f t="shared" si="16"/>
        <v>0</v>
      </c>
      <c r="AS27" s="3">
        <f t="shared" si="16"/>
        <v>0</v>
      </c>
      <c r="AT27" s="3">
        <f t="shared" si="16"/>
        <v>0</v>
      </c>
      <c r="AU27" s="3">
        <f t="shared" si="16"/>
        <v>0</v>
      </c>
      <c r="AV27" s="3">
        <f t="shared" si="16"/>
        <v>0</v>
      </c>
      <c r="AW27" s="3">
        <f t="shared" si="16"/>
        <v>0</v>
      </c>
      <c r="AX27" s="3">
        <f t="shared" si="16"/>
        <v>0</v>
      </c>
      <c r="AY27" s="3">
        <f t="shared" si="16"/>
        <v>0</v>
      </c>
      <c r="AZ27" s="3">
        <f t="shared" si="16"/>
        <v>0</v>
      </c>
      <c r="BA27" s="3">
        <f t="shared" si="16"/>
        <v>0</v>
      </c>
      <c r="BB27" s="3">
        <f t="shared" si="16"/>
        <v>0</v>
      </c>
      <c r="BC27" s="3">
        <f t="shared" si="16"/>
        <v>0</v>
      </c>
      <c r="BD27" s="3">
        <f t="shared" si="16"/>
        <v>0</v>
      </c>
      <c r="BE27" s="3">
        <f t="shared" si="16"/>
        <v>0</v>
      </c>
      <c r="BF27" s="3">
        <f t="shared" si="16"/>
        <v>0</v>
      </c>
      <c r="BG27" s="3">
        <f t="shared" si="16"/>
        <v>0</v>
      </c>
      <c r="BH27" s="3">
        <f t="shared" si="16"/>
        <v>0</v>
      </c>
      <c r="BI27" s="3">
        <f t="shared" si="16"/>
        <v>0</v>
      </c>
      <c r="BJ27" s="3">
        <f t="shared" si="16"/>
        <v>0</v>
      </c>
      <c r="BK27" s="3">
        <f t="shared" si="16"/>
        <v>0</v>
      </c>
      <c r="BL27" s="3">
        <f t="shared" si="16"/>
        <v>0</v>
      </c>
      <c r="BM27" s="3">
        <f t="shared" si="16"/>
        <v>0</v>
      </c>
      <c r="BN27" s="3">
        <f t="shared" si="16"/>
        <v>0</v>
      </c>
      <c r="BO27" s="3">
        <f t="shared" si="16"/>
        <v>0</v>
      </c>
      <c r="BP27" s="3">
        <f t="shared" ref="BP27:CH27" si="17">IF(SUM($C$19:$N$19)=0,0,BO27+BP9)</f>
        <v>0</v>
      </c>
      <c r="BQ27" s="3">
        <f t="shared" si="17"/>
        <v>0</v>
      </c>
      <c r="BR27" s="3">
        <f t="shared" si="17"/>
        <v>0</v>
      </c>
      <c r="BS27" s="3">
        <f t="shared" si="17"/>
        <v>0</v>
      </c>
      <c r="BT27" s="3">
        <f t="shared" si="17"/>
        <v>0</v>
      </c>
      <c r="BU27" s="3">
        <f t="shared" si="17"/>
        <v>0</v>
      </c>
      <c r="BV27" s="3">
        <f t="shared" si="17"/>
        <v>0</v>
      </c>
      <c r="BW27" s="3">
        <f t="shared" si="17"/>
        <v>0</v>
      </c>
      <c r="BX27" s="3">
        <f t="shared" si="17"/>
        <v>0</v>
      </c>
      <c r="BY27" s="3">
        <f t="shared" si="17"/>
        <v>0</v>
      </c>
      <c r="BZ27" s="3">
        <f t="shared" si="17"/>
        <v>0</v>
      </c>
      <c r="CA27" s="3">
        <f t="shared" si="17"/>
        <v>0</v>
      </c>
      <c r="CB27" s="3">
        <f t="shared" si="17"/>
        <v>0</v>
      </c>
      <c r="CC27" s="3">
        <f t="shared" si="17"/>
        <v>0</v>
      </c>
      <c r="CD27" s="3">
        <f t="shared" si="17"/>
        <v>0</v>
      </c>
      <c r="CE27" s="3">
        <f t="shared" si="17"/>
        <v>0</v>
      </c>
      <c r="CF27" s="3">
        <f t="shared" si="17"/>
        <v>0</v>
      </c>
      <c r="CG27" s="3">
        <f t="shared" si="17"/>
        <v>0</v>
      </c>
      <c r="CH27" s="12">
        <f t="shared" si="17"/>
        <v>0</v>
      </c>
    </row>
    <row r="28" spans="1:86" x14ac:dyDescent="0.25">
      <c r="A28" s="600"/>
      <c r="B28" s="11" t="str">
        <f t="shared" si="7"/>
        <v>Heating</v>
      </c>
      <c r="C28" s="3">
        <f t="shared" si="7"/>
        <v>0</v>
      </c>
      <c r="D28" s="3">
        <f t="shared" ref="D28:BO28" si="18">IF(SUM($C$19:$N$19)=0,0,C28+D10)</f>
        <v>0</v>
      </c>
      <c r="E28" s="3">
        <f t="shared" si="18"/>
        <v>0</v>
      </c>
      <c r="F28" s="3">
        <f t="shared" si="18"/>
        <v>0</v>
      </c>
      <c r="G28" s="3">
        <f t="shared" si="18"/>
        <v>0</v>
      </c>
      <c r="H28" s="3">
        <f t="shared" si="18"/>
        <v>0</v>
      </c>
      <c r="I28" s="3">
        <f t="shared" si="18"/>
        <v>0</v>
      </c>
      <c r="J28" s="3">
        <f t="shared" si="18"/>
        <v>0</v>
      </c>
      <c r="K28" s="3">
        <f t="shared" si="18"/>
        <v>0</v>
      </c>
      <c r="L28" s="3">
        <f t="shared" si="18"/>
        <v>0</v>
      </c>
      <c r="M28" s="3">
        <f t="shared" si="18"/>
        <v>0</v>
      </c>
      <c r="N28" s="3">
        <f t="shared" si="18"/>
        <v>0</v>
      </c>
      <c r="O28" s="3">
        <f t="shared" si="18"/>
        <v>0</v>
      </c>
      <c r="P28" s="3">
        <f t="shared" si="18"/>
        <v>0</v>
      </c>
      <c r="Q28" s="3">
        <f t="shared" si="18"/>
        <v>0</v>
      </c>
      <c r="R28" s="3">
        <f t="shared" si="18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8"/>
        <v>0</v>
      </c>
      <c r="AJ28" s="3">
        <f t="shared" si="18"/>
        <v>0</v>
      </c>
      <c r="AK28" s="3">
        <f t="shared" si="18"/>
        <v>0</v>
      </c>
      <c r="AL28" s="3">
        <f t="shared" si="18"/>
        <v>0</v>
      </c>
      <c r="AM28" s="3">
        <f t="shared" si="18"/>
        <v>0</v>
      </c>
      <c r="AN28" s="3">
        <f t="shared" si="18"/>
        <v>0</v>
      </c>
      <c r="AO28" s="3">
        <f t="shared" si="18"/>
        <v>0</v>
      </c>
      <c r="AP28" s="3">
        <f t="shared" si="18"/>
        <v>0</v>
      </c>
      <c r="AQ28" s="3">
        <f t="shared" si="18"/>
        <v>0</v>
      </c>
      <c r="AR28" s="3">
        <f t="shared" si="18"/>
        <v>0</v>
      </c>
      <c r="AS28" s="3">
        <f t="shared" si="18"/>
        <v>0</v>
      </c>
      <c r="AT28" s="3">
        <f t="shared" si="18"/>
        <v>0</v>
      </c>
      <c r="AU28" s="3">
        <f t="shared" si="18"/>
        <v>0</v>
      </c>
      <c r="AV28" s="3">
        <f t="shared" si="18"/>
        <v>0</v>
      </c>
      <c r="AW28" s="3">
        <f t="shared" si="18"/>
        <v>0</v>
      </c>
      <c r="AX28" s="3">
        <f t="shared" si="18"/>
        <v>0</v>
      </c>
      <c r="AY28" s="3">
        <f t="shared" si="18"/>
        <v>0</v>
      </c>
      <c r="AZ28" s="3">
        <f t="shared" si="18"/>
        <v>0</v>
      </c>
      <c r="BA28" s="3">
        <f t="shared" si="18"/>
        <v>0</v>
      </c>
      <c r="BB28" s="3">
        <f t="shared" si="18"/>
        <v>0</v>
      </c>
      <c r="BC28" s="3">
        <f t="shared" si="18"/>
        <v>0</v>
      </c>
      <c r="BD28" s="3">
        <f t="shared" si="18"/>
        <v>0</v>
      </c>
      <c r="BE28" s="3">
        <f t="shared" si="18"/>
        <v>0</v>
      </c>
      <c r="BF28" s="3">
        <f t="shared" si="18"/>
        <v>0</v>
      </c>
      <c r="BG28" s="3">
        <f t="shared" si="18"/>
        <v>0</v>
      </c>
      <c r="BH28" s="3">
        <f t="shared" si="18"/>
        <v>0</v>
      </c>
      <c r="BI28" s="3">
        <f t="shared" si="18"/>
        <v>0</v>
      </c>
      <c r="BJ28" s="3">
        <f t="shared" si="18"/>
        <v>0</v>
      </c>
      <c r="BK28" s="3">
        <f t="shared" si="18"/>
        <v>0</v>
      </c>
      <c r="BL28" s="3">
        <f t="shared" si="18"/>
        <v>0</v>
      </c>
      <c r="BM28" s="3">
        <f t="shared" si="18"/>
        <v>0</v>
      </c>
      <c r="BN28" s="3">
        <f t="shared" si="18"/>
        <v>0</v>
      </c>
      <c r="BO28" s="3">
        <f t="shared" si="18"/>
        <v>0</v>
      </c>
      <c r="BP28" s="3">
        <f t="shared" ref="BP28:CH28" si="19">IF(SUM($C$19:$N$19)=0,0,BO28+BP10)</f>
        <v>0</v>
      </c>
      <c r="BQ28" s="3">
        <f t="shared" si="19"/>
        <v>0</v>
      </c>
      <c r="BR28" s="3">
        <f t="shared" si="19"/>
        <v>0</v>
      </c>
      <c r="BS28" s="3">
        <f t="shared" si="19"/>
        <v>0</v>
      </c>
      <c r="BT28" s="3">
        <f t="shared" si="19"/>
        <v>0</v>
      </c>
      <c r="BU28" s="3">
        <f t="shared" si="19"/>
        <v>0</v>
      </c>
      <c r="BV28" s="3">
        <f t="shared" si="19"/>
        <v>0</v>
      </c>
      <c r="BW28" s="3">
        <f t="shared" si="19"/>
        <v>0</v>
      </c>
      <c r="BX28" s="3">
        <f t="shared" si="19"/>
        <v>0</v>
      </c>
      <c r="BY28" s="3">
        <f t="shared" si="19"/>
        <v>0</v>
      </c>
      <c r="BZ28" s="3">
        <f t="shared" si="19"/>
        <v>0</v>
      </c>
      <c r="CA28" s="3">
        <f t="shared" si="19"/>
        <v>0</v>
      </c>
      <c r="CB28" s="3">
        <f t="shared" si="19"/>
        <v>0</v>
      </c>
      <c r="CC28" s="3">
        <f t="shared" si="19"/>
        <v>0</v>
      </c>
      <c r="CD28" s="3">
        <f t="shared" si="19"/>
        <v>0</v>
      </c>
      <c r="CE28" s="3">
        <f t="shared" si="19"/>
        <v>0</v>
      </c>
      <c r="CF28" s="3">
        <f t="shared" si="19"/>
        <v>0</v>
      </c>
      <c r="CG28" s="3">
        <f t="shared" si="19"/>
        <v>0</v>
      </c>
      <c r="CH28" s="12">
        <f t="shared" si="19"/>
        <v>0</v>
      </c>
    </row>
    <row r="29" spans="1:86" x14ac:dyDescent="0.25">
      <c r="A29" s="600"/>
      <c r="B29" s="11" t="str">
        <f t="shared" si="7"/>
        <v>HVAC</v>
      </c>
      <c r="C29" s="3">
        <f t="shared" si="7"/>
        <v>0</v>
      </c>
      <c r="D29" s="3">
        <f t="shared" ref="D29:BO29" si="20">IF(SUM($C$19:$N$19)=0,0,C29+D11)</f>
        <v>0</v>
      </c>
      <c r="E29" s="3">
        <f t="shared" si="20"/>
        <v>14062.173191889706</v>
      </c>
      <c r="F29" s="3">
        <f t="shared" si="20"/>
        <v>44930.358247257354</v>
      </c>
      <c r="G29" s="3">
        <f t="shared" si="20"/>
        <v>83687.079483441179</v>
      </c>
      <c r="H29" s="3">
        <f t="shared" si="20"/>
        <v>88831.776992669125</v>
      </c>
      <c r="I29" s="3">
        <f t="shared" si="20"/>
        <v>89517.736660566181</v>
      </c>
      <c r="J29" s="3">
        <f t="shared" si="20"/>
        <v>89860.716494514709</v>
      </c>
      <c r="K29" s="3">
        <f t="shared" si="20"/>
        <v>90203.696328463237</v>
      </c>
      <c r="L29" s="3">
        <f t="shared" si="20"/>
        <v>91232.63583030882</v>
      </c>
      <c r="M29" s="3">
        <f t="shared" si="20"/>
        <v>92947.535000051474</v>
      </c>
      <c r="N29" s="3">
        <f t="shared" si="20"/>
        <v>93290.514834000001</v>
      </c>
      <c r="O29" s="3">
        <f t="shared" si="20"/>
        <v>93290.514834000001</v>
      </c>
      <c r="P29" s="3">
        <f t="shared" si="20"/>
        <v>93290.514834000001</v>
      </c>
      <c r="Q29" s="3">
        <f t="shared" si="20"/>
        <v>93290.514834000001</v>
      </c>
      <c r="R29" s="3">
        <f t="shared" si="20"/>
        <v>93290.514834000001</v>
      </c>
      <c r="S29" s="3">
        <f t="shared" si="20"/>
        <v>93290.514834000001</v>
      </c>
      <c r="T29" s="3">
        <f t="shared" si="20"/>
        <v>93290.514834000001</v>
      </c>
      <c r="U29" s="3">
        <f t="shared" si="20"/>
        <v>93290.514834000001</v>
      </c>
      <c r="V29" s="3">
        <f t="shared" si="20"/>
        <v>93290.514834000001</v>
      </c>
      <c r="W29" s="3">
        <f t="shared" si="20"/>
        <v>93290.514834000001</v>
      </c>
      <c r="X29" s="3">
        <f t="shared" si="20"/>
        <v>93290.514834000001</v>
      </c>
      <c r="Y29" s="3">
        <f t="shared" si="20"/>
        <v>93290.514834000001</v>
      </c>
      <c r="Z29" s="3">
        <f t="shared" si="20"/>
        <v>93290.514834000001</v>
      </c>
      <c r="AA29" s="3">
        <f t="shared" si="20"/>
        <v>93290.514834000001</v>
      </c>
      <c r="AB29" s="3">
        <f t="shared" si="20"/>
        <v>93290.514834000001</v>
      </c>
      <c r="AC29" s="3">
        <f t="shared" si="20"/>
        <v>93290.514834000001</v>
      </c>
      <c r="AD29" s="3">
        <f t="shared" si="20"/>
        <v>93290.514834000001</v>
      </c>
      <c r="AE29" s="3">
        <f t="shared" si="20"/>
        <v>93290.514834000001</v>
      </c>
      <c r="AF29" s="3">
        <f t="shared" si="20"/>
        <v>93290.514834000001</v>
      </c>
      <c r="AG29" s="3">
        <f t="shared" si="20"/>
        <v>93290.514834000001</v>
      </c>
      <c r="AH29" s="3">
        <f t="shared" si="20"/>
        <v>93290.514834000001</v>
      </c>
      <c r="AI29" s="3">
        <f t="shared" si="20"/>
        <v>93290.514834000001</v>
      </c>
      <c r="AJ29" s="3">
        <f t="shared" si="20"/>
        <v>93290.514834000001</v>
      </c>
      <c r="AK29" s="3">
        <f t="shared" si="20"/>
        <v>93290.514834000001</v>
      </c>
      <c r="AL29" s="3">
        <f t="shared" si="20"/>
        <v>93290.514834000001</v>
      </c>
      <c r="AM29" s="3">
        <f t="shared" si="20"/>
        <v>93290.514834000001</v>
      </c>
      <c r="AN29" s="3">
        <f t="shared" si="20"/>
        <v>93290.514834000001</v>
      </c>
      <c r="AO29" s="3">
        <f t="shared" si="20"/>
        <v>93290.514834000001</v>
      </c>
      <c r="AP29" s="3">
        <f t="shared" si="20"/>
        <v>93290.514834000001</v>
      </c>
      <c r="AQ29" s="3">
        <f t="shared" si="20"/>
        <v>93290.514834000001</v>
      </c>
      <c r="AR29" s="3">
        <f t="shared" si="20"/>
        <v>93290.514834000001</v>
      </c>
      <c r="AS29" s="3">
        <f t="shared" si="20"/>
        <v>93290.514834000001</v>
      </c>
      <c r="AT29" s="3">
        <f t="shared" si="20"/>
        <v>93290.514834000001</v>
      </c>
      <c r="AU29" s="3">
        <f t="shared" si="20"/>
        <v>93290.514834000001</v>
      </c>
      <c r="AV29" s="3">
        <f t="shared" si="20"/>
        <v>93290.514834000001</v>
      </c>
      <c r="AW29" s="3">
        <f t="shared" si="20"/>
        <v>93290.514834000001</v>
      </c>
      <c r="AX29" s="3">
        <f t="shared" si="20"/>
        <v>93290.514834000001</v>
      </c>
      <c r="AY29" s="3">
        <f t="shared" si="20"/>
        <v>93290.514834000001</v>
      </c>
      <c r="AZ29" s="3">
        <f t="shared" si="20"/>
        <v>93290.514834000001</v>
      </c>
      <c r="BA29" s="3">
        <f t="shared" si="20"/>
        <v>93290.514834000001</v>
      </c>
      <c r="BB29" s="3">
        <f t="shared" si="20"/>
        <v>93290.514834000001</v>
      </c>
      <c r="BC29" s="3">
        <f t="shared" si="20"/>
        <v>93290.514834000001</v>
      </c>
      <c r="BD29" s="3">
        <f t="shared" si="20"/>
        <v>93290.514834000001</v>
      </c>
      <c r="BE29" s="3">
        <f t="shared" si="20"/>
        <v>93290.514834000001</v>
      </c>
      <c r="BF29" s="3">
        <f t="shared" si="20"/>
        <v>93290.514834000001</v>
      </c>
      <c r="BG29" s="3">
        <f t="shared" si="20"/>
        <v>93290.514834000001</v>
      </c>
      <c r="BH29" s="3">
        <f t="shared" si="20"/>
        <v>93290.514834000001</v>
      </c>
      <c r="BI29" s="3">
        <f t="shared" si="20"/>
        <v>93290.514834000001</v>
      </c>
      <c r="BJ29" s="3">
        <f t="shared" si="20"/>
        <v>93290.514834000001</v>
      </c>
      <c r="BK29" s="3">
        <f t="shared" si="20"/>
        <v>93290.514834000001</v>
      </c>
      <c r="BL29" s="3">
        <f t="shared" si="20"/>
        <v>93290.514834000001</v>
      </c>
      <c r="BM29" s="3">
        <f t="shared" si="20"/>
        <v>93290.514834000001</v>
      </c>
      <c r="BN29" s="3">
        <f t="shared" si="20"/>
        <v>93290.514834000001</v>
      </c>
      <c r="BO29" s="3">
        <f t="shared" si="20"/>
        <v>93290.514834000001</v>
      </c>
      <c r="BP29" s="3">
        <f t="shared" ref="BP29:CH29" si="21">IF(SUM($C$19:$N$19)=0,0,BO29+BP11)</f>
        <v>93290.514834000001</v>
      </c>
      <c r="BQ29" s="3">
        <f t="shared" si="21"/>
        <v>93290.514834000001</v>
      </c>
      <c r="BR29" s="3">
        <f t="shared" si="21"/>
        <v>93290.514834000001</v>
      </c>
      <c r="BS29" s="3">
        <f t="shared" si="21"/>
        <v>93290.514834000001</v>
      </c>
      <c r="BT29" s="3">
        <f t="shared" si="21"/>
        <v>93290.514834000001</v>
      </c>
      <c r="BU29" s="3">
        <f t="shared" si="21"/>
        <v>93290.514834000001</v>
      </c>
      <c r="BV29" s="3">
        <f t="shared" si="21"/>
        <v>93290.514834000001</v>
      </c>
      <c r="BW29" s="3">
        <f t="shared" si="21"/>
        <v>93290.514834000001</v>
      </c>
      <c r="BX29" s="3">
        <f t="shared" si="21"/>
        <v>93290.514834000001</v>
      </c>
      <c r="BY29" s="3">
        <f t="shared" si="21"/>
        <v>93290.514834000001</v>
      </c>
      <c r="BZ29" s="3">
        <f t="shared" si="21"/>
        <v>93290.514834000001</v>
      </c>
      <c r="CA29" s="3">
        <f t="shared" si="21"/>
        <v>93290.514834000001</v>
      </c>
      <c r="CB29" s="3">
        <f t="shared" si="21"/>
        <v>93290.514834000001</v>
      </c>
      <c r="CC29" s="3">
        <f t="shared" si="21"/>
        <v>93290.514834000001</v>
      </c>
      <c r="CD29" s="3">
        <f t="shared" si="21"/>
        <v>93290.514834000001</v>
      </c>
      <c r="CE29" s="3">
        <f t="shared" si="21"/>
        <v>93290.514834000001</v>
      </c>
      <c r="CF29" s="3">
        <f t="shared" si="21"/>
        <v>93290.514834000001</v>
      </c>
      <c r="CG29" s="3">
        <f t="shared" si="21"/>
        <v>93290.514834000001</v>
      </c>
      <c r="CH29" s="12">
        <f t="shared" si="21"/>
        <v>93290.514834000001</v>
      </c>
    </row>
    <row r="30" spans="1:86" x14ac:dyDescent="0.25">
      <c r="A30" s="600"/>
      <c r="B30" s="11" t="str">
        <f t="shared" si="7"/>
        <v>Lighting</v>
      </c>
      <c r="C30" s="3">
        <f t="shared" si="7"/>
        <v>0</v>
      </c>
      <c r="D30" s="3">
        <f t="shared" ref="D30:BO30" si="22">IF(SUM($C$19:$N$19)=0,0,C30+D12)</f>
        <v>154014.06524705878</v>
      </c>
      <c r="E30" s="3">
        <f t="shared" si="22"/>
        <v>442277.22505467304</v>
      </c>
      <c r="F30" s="3">
        <f t="shared" si="22"/>
        <v>858690.50338210154</v>
      </c>
      <c r="G30" s="3">
        <f t="shared" si="22"/>
        <v>858690.50338210154</v>
      </c>
      <c r="H30" s="3">
        <f t="shared" si="22"/>
        <v>1021716.2577489484</v>
      </c>
      <c r="I30" s="3">
        <f t="shared" si="22"/>
        <v>1224404.3889651452</v>
      </c>
      <c r="J30" s="3">
        <f t="shared" si="22"/>
        <v>1260911.0692592445</v>
      </c>
      <c r="K30" s="3">
        <f t="shared" si="22"/>
        <v>1439641.6915324386</v>
      </c>
      <c r="L30" s="3">
        <f t="shared" si="22"/>
        <v>1684160.3939189576</v>
      </c>
      <c r="M30" s="3">
        <f t="shared" si="22"/>
        <v>1876581.021302439</v>
      </c>
      <c r="N30" s="3">
        <f t="shared" si="22"/>
        <v>2046565.2514218388</v>
      </c>
      <c r="O30" s="3">
        <f t="shared" si="22"/>
        <v>2046565.2514218388</v>
      </c>
      <c r="P30" s="3">
        <f t="shared" si="22"/>
        <v>2046565.2514218388</v>
      </c>
      <c r="Q30" s="3">
        <f t="shared" si="22"/>
        <v>2046565.2514218388</v>
      </c>
      <c r="R30" s="3">
        <f t="shared" si="22"/>
        <v>2046565.2514218388</v>
      </c>
      <c r="S30" s="3">
        <f t="shared" si="22"/>
        <v>2046565.2514218388</v>
      </c>
      <c r="T30" s="3">
        <f t="shared" si="22"/>
        <v>2046565.2514218388</v>
      </c>
      <c r="U30" s="3">
        <f t="shared" si="22"/>
        <v>2046565.2514218388</v>
      </c>
      <c r="V30" s="3">
        <f t="shared" si="22"/>
        <v>2046565.2514218388</v>
      </c>
      <c r="W30" s="3">
        <f t="shared" si="22"/>
        <v>2046565.2514218388</v>
      </c>
      <c r="X30" s="3">
        <f t="shared" si="22"/>
        <v>2046565.2514218388</v>
      </c>
      <c r="Y30" s="3">
        <f t="shared" si="22"/>
        <v>2046565.2514218388</v>
      </c>
      <c r="Z30" s="3">
        <f t="shared" si="22"/>
        <v>2046565.2514218388</v>
      </c>
      <c r="AA30" s="3">
        <f t="shared" si="22"/>
        <v>2046565.2514218388</v>
      </c>
      <c r="AB30" s="3">
        <f t="shared" si="22"/>
        <v>2046565.2514218388</v>
      </c>
      <c r="AC30" s="3">
        <f t="shared" si="22"/>
        <v>2046565.2514218388</v>
      </c>
      <c r="AD30" s="3">
        <f t="shared" si="22"/>
        <v>2046565.2514218388</v>
      </c>
      <c r="AE30" s="3">
        <f t="shared" si="22"/>
        <v>2046565.2514218388</v>
      </c>
      <c r="AF30" s="3">
        <f t="shared" si="22"/>
        <v>2046565.2514218388</v>
      </c>
      <c r="AG30" s="3">
        <f t="shared" si="22"/>
        <v>2046565.2514218388</v>
      </c>
      <c r="AH30" s="3">
        <f t="shared" si="22"/>
        <v>2046565.2514218388</v>
      </c>
      <c r="AI30" s="3">
        <f t="shared" si="22"/>
        <v>2046565.2514218388</v>
      </c>
      <c r="AJ30" s="3">
        <f t="shared" si="22"/>
        <v>2046565.2514218388</v>
      </c>
      <c r="AK30" s="3">
        <f t="shared" si="22"/>
        <v>2046565.2514218388</v>
      </c>
      <c r="AL30" s="3">
        <f t="shared" si="22"/>
        <v>2046565.2514218388</v>
      </c>
      <c r="AM30" s="3">
        <f t="shared" si="22"/>
        <v>2046565.2514218388</v>
      </c>
      <c r="AN30" s="3">
        <f t="shared" si="22"/>
        <v>2046565.2514218388</v>
      </c>
      <c r="AO30" s="3">
        <f t="shared" si="22"/>
        <v>2046565.2514218388</v>
      </c>
      <c r="AP30" s="3">
        <f t="shared" si="22"/>
        <v>2046565.2514218388</v>
      </c>
      <c r="AQ30" s="3">
        <f t="shared" si="22"/>
        <v>2046565.2514218388</v>
      </c>
      <c r="AR30" s="3">
        <f t="shared" si="22"/>
        <v>2046565.2514218388</v>
      </c>
      <c r="AS30" s="3">
        <f t="shared" si="22"/>
        <v>2046565.2514218388</v>
      </c>
      <c r="AT30" s="3">
        <f t="shared" si="22"/>
        <v>2046565.2514218388</v>
      </c>
      <c r="AU30" s="3">
        <f t="shared" si="22"/>
        <v>2046565.2514218388</v>
      </c>
      <c r="AV30" s="3">
        <f t="shared" si="22"/>
        <v>2046565.2514218388</v>
      </c>
      <c r="AW30" s="3">
        <f t="shared" si="22"/>
        <v>2046565.2514218388</v>
      </c>
      <c r="AX30" s="3">
        <f t="shared" si="22"/>
        <v>2046565.2514218388</v>
      </c>
      <c r="AY30" s="3">
        <f t="shared" si="22"/>
        <v>2046565.2514218388</v>
      </c>
      <c r="AZ30" s="3">
        <f t="shared" si="22"/>
        <v>2046565.2514218388</v>
      </c>
      <c r="BA30" s="3">
        <f t="shared" si="22"/>
        <v>2046565.2514218388</v>
      </c>
      <c r="BB30" s="3">
        <f t="shared" si="22"/>
        <v>2046565.2514218388</v>
      </c>
      <c r="BC30" s="3">
        <f t="shared" si="22"/>
        <v>2046565.2514218388</v>
      </c>
      <c r="BD30" s="3">
        <f t="shared" si="22"/>
        <v>2046565.2514218388</v>
      </c>
      <c r="BE30" s="3">
        <f t="shared" si="22"/>
        <v>2046565.2514218388</v>
      </c>
      <c r="BF30" s="3">
        <f t="shared" si="22"/>
        <v>2046565.2514218388</v>
      </c>
      <c r="BG30" s="3">
        <f t="shared" si="22"/>
        <v>2046565.2514218388</v>
      </c>
      <c r="BH30" s="3">
        <f t="shared" si="22"/>
        <v>2046565.2514218388</v>
      </c>
      <c r="BI30" s="3">
        <f t="shared" si="22"/>
        <v>2046565.2514218388</v>
      </c>
      <c r="BJ30" s="3">
        <f t="shared" si="22"/>
        <v>2046565.2514218388</v>
      </c>
      <c r="BK30" s="3">
        <f t="shared" si="22"/>
        <v>2046565.2514218388</v>
      </c>
      <c r="BL30" s="3">
        <f t="shared" si="22"/>
        <v>2046565.2514218388</v>
      </c>
      <c r="BM30" s="3">
        <f t="shared" si="22"/>
        <v>2046565.2514218388</v>
      </c>
      <c r="BN30" s="3">
        <f t="shared" si="22"/>
        <v>2046565.2514218388</v>
      </c>
      <c r="BO30" s="3">
        <f t="shared" si="22"/>
        <v>2046565.2514218388</v>
      </c>
      <c r="BP30" s="3">
        <f t="shared" ref="BP30:CH30" si="23">IF(SUM($C$19:$N$19)=0,0,BO30+BP12)</f>
        <v>2046565.2514218388</v>
      </c>
      <c r="BQ30" s="3">
        <f t="shared" si="23"/>
        <v>2046565.2514218388</v>
      </c>
      <c r="BR30" s="3">
        <f t="shared" si="23"/>
        <v>2046565.2514218388</v>
      </c>
      <c r="BS30" s="3">
        <f t="shared" si="23"/>
        <v>2046565.2514218388</v>
      </c>
      <c r="BT30" s="3">
        <f t="shared" si="23"/>
        <v>2046565.2514218388</v>
      </c>
      <c r="BU30" s="3">
        <f t="shared" si="23"/>
        <v>2046565.2514218388</v>
      </c>
      <c r="BV30" s="3">
        <f t="shared" si="23"/>
        <v>2046565.2514218388</v>
      </c>
      <c r="BW30" s="3">
        <f t="shared" si="23"/>
        <v>2046565.2514218388</v>
      </c>
      <c r="BX30" s="3">
        <f t="shared" si="23"/>
        <v>2046565.2514218388</v>
      </c>
      <c r="BY30" s="3">
        <f t="shared" si="23"/>
        <v>2046565.2514218388</v>
      </c>
      <c r="BZ30" s="3">
        <f t="shared" si="23"/>
        <v>2046565.2514218388</v>
      </c>
      <c r="CA30" s="3">
        <f t="shared" si="23"/>
        <v>2046565.2514218388</v>
      </c>
      <c r="CB30" s="3">
        <f t="shared" si="23"/>
        <v>2046565.2514218388</v>
      </c>
      <c r="CC30" s="3">
        <f t="shared" si="23"/>
        <v>2046565.2514218388</v>
      </c>
      <c r="CD30" s="3">
        <f t="shared" si="23"/>
        <v>2046565.2514218388</v>
      </c>
      <c r="CE30" s="3">
        <f t="shared" si="23"/>
        <v>2046565.2514218388</v>
      </c>
      <c r="CF30" s="3">
        <f t="shared" si="23"/>
        <v>2046565.2514218388</v>
      </c>
      <c r="CG30" s="3">
        <f t="shared" si="23"/>
        <v>2046565.2514218388</v>
      </c>
      <c r="CH30" s="12">
        <f t="shared" si="23"/>
        <v>2046565.2514218388</v>
      </c>
    </row>
    <row r="31" spans="1:86" x14ac:dyDescent="0.25">
      <c r="A31" s="600"/>
      <c r="B31" s="11" t="str">
        <f t="shared" si="7"/>
        <v>Miscellaneous</v>
      </c>
      <c r="C31" s="3">
        <f t="shared" si="7"/>
        <v>0</v>
      </c>
      <c r="D31" s="3">
        <f t="shared" ref="D31:BO31" si="24">IF(SUM($C$19:$N$19)=0,0,C31+D13)</f>
        <v>0</v>
      </c>
      <c r="E31" s="3">
        <f t="shared" si="24"/>
        <v>0</v>
      </c>
      <c r="F31" s="3">
        <f t="shared" si="24"/>
        <v>0</v>
      </c>
      <c r="G31" s="3">
        <f t="shared" si="24"/>
        <v>0</v>
      </c>
      <c r="H31" s="3">
        <f t="shared" si="24"/>
        <v>0</v>
      </c>
      <c r="I31" s="3">
        <f t="shared" si="24"/>
        <v>0</v>
      </c>
      <c r="J31" s="3">
        <f t="shared" si="24"/>
        <v>0</v>
      </c>
      <c r="K31" s="3">
        <f t="shared" si="24"/>
        <v>0</v>
      </c>
      <c r="L31" s="3">
        <f t="shared" si="24"/>
        <v>0</v>
      </c>
      <c r="M31" s="3">
        <f t="shared" si="24"/>
        <v>0</v>
      </c>
      <c r="N31" s="3">
        <f t="shared" si="24"/>
        <v>0</v>
      </c>
      <c r="O31" s="3">
        <f t="shared" si="24"/>
        <v>0</v>
      </c>
      <c r="P31" s="3">
        <f t="shared" si="24"/>
        <v>0</v>
      </c>
      <c r="Q31" s="3">
        <f t="shared" si="24"/>
        <v>0</v>
      </c>
      <c r="R31" s="3">
        <f t="shared" si="24"/>
        <v>0</v>
      </c>
      <c r="S31" s="3">
        <f t="shared" si="24"/>
        <v>0</v>
      </c>
      <c r="T31" s="3">
        <f t="shared" si="24"/>
        <v>0</v>
      </c>
      <c r="U31" s="3">
        <f t="shared" si="24"/>
        <v>0</v>
      </c>
      <c r="V31" s="3">
        <f t="shared" si="24"/>
        <v>0</v>
      </c>
      <c r="W31" s="3">
        <f t="shared" si="24"/>
        <v>0</v>
      </c>
      <c r="X31" s="3">
        <f t="shared" si="24"/>
        <v>0</v>
      </c>
      <c r="Y31" s="3">
        <f t="shared" si="24"/>
        <v>0</v>
      </c>
      <c r="Z31" s="3">
        <f t="shared" si="24"/>
        <v>0</v>
      </c>
      <c r="AA31" s="3">
        <f t="shared" si="24"/>
        <v>0</v>
      </c>
      <c r="AB31" s="3">
        <f t="shared" si="24"/>
        <v>0</v>
      </c>
      <c r="AC31" s="3">
        <f t="shared" si="24"/>
        <v>0</v>
      </c>
      <c r="AD31" s="3">
        <f t="shared" si="24"/>
        <v>0</v>
      </c>
      <c r="AE31" s="3">
        <f t="shared" si="24"/>
        <v>0</v>
      </c>
      <c r="AF31" s="3">
        <f t="shared" si="24"/>
        <v>0</v>
      </c>
      <c r="AG31" s="3">
        <f t="shared" si="24"/>
        <v>0</v>
      </c>
      <c r="AH31" s="3">
        <f t="shared" si="24"/>
        <v>0</v>
      </c>
      <c r="AI31" s="3">
        <f t="shared" si="24"/>
        <v>0</v>
      </c>
      <c r="AJ31" s="3">
        <f t="shared" si="24"/>
        <v>0</v>
      </c>
      <c r="AK31" s="3">
        <f t="shared" si="24"/>
        <v>0</v>
      </c>
      <c r="AL31" s="3">
        <f t="shared" si="24"/>
        <v>0</v>
      </c>
      <c r="AM31" s="3">
        <f t="shared" si="24"/>
        <v>0</v>
      </c>
      <c r="AN31" s="3">
        <f t="shared" si="24"/>
        <v>0</v>
      </c>
      <c r="AO31" s="3">
        <f t="shared" si="24"/>
        <v>0</v>
      </c>
      <c r="AP31" s="3">
        <f t="shared" si="24"/>
        <v>0</v>
      </c>
      <c r="AQ31" s="3">
        <f t="shared" si="24"/>
        <v>0</v>
      </c>
      <c r="AR31" s="3">
        <f t="shared" si="24"/>
        <v>0</v>
      </c>
      <c r="AS31" s="3">
        <f t="shared" si="24"/>
        <v>0</v>
      </c>
      <c r="AT31" s="3">
        <f t="shared" si="24"/>
        <v>0</v>
      </c>
      <c r="AU31" s="3">
        <f t="shared" si="24"/>
        <v>0</v>
      </c>
      <c r="AV31" s="3">
        <f t="shared" si="24"/>
        <v>0</v>
      </c>
      <c r="AW31" s="3">
        <f t="shared" si="24"/>
        <v>0</v>
      </c>
      <c r="AX31" s="3">
        <f t="shared" si="24"/>
        <v>0</v>
      </c>
      <c r="AY31" s="3">
        <f t="shared" si="24"/>
        <v>0</v>
      </c>
      <c r="AZ31" s="3">
        <f t="shared" si="24"/>
        <v>0</v>
      </c>
      <c r="BA31" s="3">
        <f t="shared" si="24"/>
        <v>0</v>
      </c>
      <c r="BB31" s="3">
        <f t="shared" si="24"/>
        <v>0</v>
      </c>
      <c r="BC31" s="3">
        <f t="shared" si="24"/>
        <v>0</v>
      </c>
      <c r="BD31" s="3">
        <f t="shared" si="24"/>
        <v>0</v>
      </c>
      <c r="BE31" s="3">
        <f t="shared" si="24"/>
        <v>0</v>
      </c>
      <c r="BF31" s="3">
        <f t="shared" si="24"/>
        <v>0</v>
      </c>
      <c r="BG31" s="3">
        <f t="shared" si="24"/>
        <v>0</v>
      </c>
      <c r="BH31" s="3">
        <f t="shared" si="24"/>
        <v>0</v>
      </c>
      <c r="BI31" s="3">
        <f t="shared" si="24"/>
        <v>0</v>
      </c>
      <c r="BJ31" s="3">
        <f t="shared" si="24"/>
        <v>0</v>
      </c>
      <c r="BK31" s="3">
        <f t="shared" si="24"/>
        <v>0</v>
      </c>
      <c r="BL31" s="3">
        <f t="shared" si="24"/>
        <v>0</v>
      </c>
      <c r="BM31" s="3">
        <f t="shared" si="24"/>
        <v>0</v>
      </c>
      <c r="BN31" s="3">
        <f t="shared" si="24"/>
        <v>0</v>
      </c>
      <c r="BO31" s="3">
        <f t="shared" si="24"/>
        <v>0</v>
      </c>
      <c r="BP31" s="3">
        <f t="shared" ref="BP31:CH31" si="25">IF(SUM($C$19:$N$19)=0,0,BO31+BP13)</f>
        <v>0</v>
      </c>
      <c r="BQ31" s="3">
        <f t="shared" si="25"/>
        <v>0</v>
      </c>
      <c r="BR31" s="3">
        <f t="shared" si="25"/>
        <v>0</v>
      </c>
      <c r="BS31" s="3">
        <f t="shared" si="25"/>
        <v>0</v>
      </c>
      <c r="BT31" s="3">
        <f t="shared" si="25"/>
        <v>0</v>
      </c>
      <c r="BU31" s="3">
        <f t="shared" si="25"/>
        <v>0</v>
      </c>
      <c r="BV31" s="3">
        <f t="shared" si="25"/>
        <v>0</v>
      </c>
      <c r="BW31" s="3">
        <f t="shared" si="25"/>
        <v>0</v>
      </c>
      <c r="BX31" s="3">
        <f t="shared" si="25"/>
        <v>0</v>
      </c>
      <c r="BY31" s="3">
        <f t="shared" si="25"/>
        <v>0</v>
      </c>
      <c r="BZ31" s="3">
        <f t="shared" si="25"/>
        <v>0</v>
      </c>
      <c r="CA31" s="3">
        <f t="shared" si="25"/>
        <v>0</v>
      </c>
      <c r="CB31" s="3">
        <f t="shared" si="25"/>
        <v>0</v>
      </c>
      <c r="CC31" s="3">
        <f t="shared" si="25"/>
        <v>0</v>
      </c>
      <c r="CD31" s="3">
        <f t="shared" si="25"/>
        <v>0</v>
      </c>
      <c r="CE31" s="3">
        <f t="shared" si="25"/>
        <v>0</v>
      </c>
      <c r="CF31" s="3">
        <f t="shared" si="25"/>
        <v>0</v>
      </c>
      <c r="CG31" s="3">
        <f t="shared" si="25"/>
        <v>0</v>
      </c>
      <c r="CH31" s="12">
        <f t="shared" si="25"/>
        <v>0</v>
      </c>
    </row>
    <row r="32" spans="1:86" ht="15" customHeight="1" x14ac:dyDescent="0.25">
      <c r="A32" s="600"/>
      <c r="B32" s="11" t="str">
        <f t="shared" si="7"/>
        <v>Motors</v>
      </c>
      <c r="C32" s="3">
        <f t="shared" si="7"/>
        <v>0</v>
      </c>
      <c r="D32" s="3">
        <f t="shared" ref="D32:BO32" si="26">IF(SUM($C$19:$N$19)=0,0,C32+D14)</f>
        <v>0</v>
      </c>
      <c r="E32" s="3">
        <f t="shared" si="26"/>
        <v>0</v>
      </c>
      <c r="F32" s="3">
        <f t="shared" si="26"/>
        <v>0</v>
      </c>
      <c r="G32" s="3">
        <f t="shared" si="26"/>
        <v>0</v>
      </c>
      <c r="H32" s="3">
        <f t="shared" si="26"/>
        <v>0</v>
      </c>
      <c r="I32" s="3">
        <f t="shared" si="26"/>
        <v>0</v>
      </c>
      <c r="J32" s="3">
        <f t="shared" si="26"/>
        <v>0</v>
      </c>
      <c r="K32" s="3">
        <f t="shared" si="26"/>
        <v>0</v>
      </c>
      <c r="L32" s="3">
        <f t="shared" si="26"/>
        <v>0</v>
      </c>
      <c r="M32" s="3">
        <f t="shared" si="26"/>
        <v>0</v>
      </c>
      <c r="N32" s="3">
        <f t="shared" si="26"/>
        <v>0</v>
      </c>
      <c r="O32" s="3">
        <f t="shared" si="26"/>
        <v>0</v>
      </c>
      <c r="P32" s="3">
        <f t="shared" si="26"/>
        <v>0</v>
      </c>
      <c r="Q32" s="3">
        <f t="shared" si="26"/>
        <v>0</v>
      </c>
      <c r="R32" s="3">
        <f t="shared" si="26"/>
        <v>0</v>
      </c>
      <c r="S32" s="3">
        <f t="shared" si="26"/>
        <v>0</v>
      </c>
      <c r="T32" s="3">
        <f t="shared" si="26"/>
        <v>0</v>
      </c>
      <c r="U32" s="3">
        <f t="shared" si="26"/>
        <v>0</v>
      </c>
      <c r="V32" s="3">
        <f t="shared" si="26"/>
        <v>0</v>
      </c>
      <c r="W32" s="3">
        <f t="shared" si="26"/>
        <v>0</v>
      </c>
      <c r="X32" s="3">
        <f t="shared" si="26"/>
        <v>0</v>
      </c>
      <c r="Y32" s="3">
        <f t="shared" si="26"/>
        <v>0</v>
      </c>
      <c r="Z32" s="3">
        <f t="shared" si="26"/>
        <v>0</v>
      </c>
      <c r="AA32" s="3">
        <f t="shared" si="26"/>
        <v>0</v>
      </c>
      <c r="AB32" s="3">
        <f t="shared" si="26"/>
        <v>0</v>
      </c>
      <c r="AC32" s="3">
        <f t="shared" si="26"/>
        <v>0</v>
      </c>
      <c r="AD32" s="3">
        <f t="shared" si="26"/>
        <v>0</v>
      </c>
      <c r="AE32" s="3">
        <f t="shared" si="26"/>
        <v>0</v>
      </c>
      <c r="AF32" s="3">
        <f t="shared" si="26"/>
        <v>0</v>
      </c>
      <c r="AG32" s="3">
        <f t="shared" si="26"/>
        <v>0</v>
      </c>
      <c r="AH32" s="3">
        <f t="shared" si="26"/>
        <v>0</v>
      </c>
      <c r="AI32" s="3">
        <f t="shared" si="26"/>
        <v>0</v>
      </c>
      <c r="AJ32" s="3">
        <f t="shared" si="26"/>
        <v>0</v>
      </c>
      <c r="AK32" s="3">
        <f t="shared" si="26"/>
        <v>0</v>
      </c>
      <c r="AL32" s="3">
        <f t="shared" si="26"/>
        <v>0</v>
      </c>
      <c r="AM32" s="3">
        <f t="shared" si="26"/>
        <v>0</v>
      </c>
      <c r="AN32" s="3">
        <f t="shared" si="26"/>
        <v>0</v>
      </c>
      <c r="AO32" s="3">
        <f t="shared" si="26"/>
        <v>0</v>
      </c>
      <c r="AP32" s="3">
        <f t="shared" si="26"/>
        <v>0</v>
      </c>
      <c r="AQ32" s="3">
        <f t="shared" si="26"/>
        <v>0</v>
      </c>
      <c r="AR32" s="3">
        <f t="shared" si="26"/>
        <v>0</v>
      </c>
      <c r="AS32" s="3">
        <f t="shared" si="26"/>
        <v>0</v>
      </c>
      <c r="AT32" s="3">
        <f t="shared" si="26"/>
        <v>0</v>
      </c>
      <c r="AU32" s="3">
        <f t="shared" si="26"/>
        <v>0</v>
      </c>
      <c r="AV32" s="3">
        <f t="shared" si="26"/>
        <v>0</v>
      </c>
      <c r="AW32" s="3">
        <f t="shared" si="26"/>
        <v>0</v>
      </c>
      <c r="AX32" s="3">
        <f t="shared" si="26"/>
        <v>0</v>
      </c>
      <c r="AY32" s="3">
        <f t="shared" si="26"/>
        <v>0</v>
      </c>
      <c r="AZ32" s="3">
        <f t="shared" si="26"/>
        <v>0</v>
      </c>
      <c r="BA32" s="3">
        <f t="shared" si="26"/>
        <v>0</v>
      </c>
      <c r="BB32" s="3">
        <f t="shared" si="26"/>
        <v>0</v>
      </c>
      <c r="BC32" s="3">
        <f t="shared" si="26"/>
        <v>0</v>
      </c>
      <c r="BD32" s="3">
        <f t="shared" si="26"/>
        <v>0</v>
      </c>
      <c r="BE32" s="3">
        <f t="shared" si="26"/>
        <v>0</v>
      </c>
      <c r="BF32" s="3">
        <f t="shared" si="26"/>
        <v>0</v>
      </c>
      <c r="BG32" s="3">
        <f t="shared" si="26"/>
        <v>0</v>
      </c>
      <c r="BH32" s="3">
        <f t="shared" si="26"/>
        <v>0</v>
      </c>
      <c r="BI32" s="3">
        <f t="shared" si="26"/>
        <v>0</v>
      </c>
      <c r="BJ32" s="3">
        <f t="shared" si="26"/>
        <v>0</v>
      </c>
      <c r="BK32" s="3">
        <f t="shared" si="26"/>
        <v>0</v>
      </c>
      <c r="BL32" s="3">
        <f t="shared" si="26"/>
        <v>0</v>
      </c>
      <c r="BM32" s="3">
        <f t="shared" si="26"/>
        <v>0</v>
      </c>
      <c r="BN32" s="3">
        <f t="shared" si="26"/>
        <v>0</v>
      </c>
      <c r="BO32" s="3">
        <f t="shared" si="26"/>
        <v>0</v>
      </c>
      <c r="BP32" s="3">
        <f t="shared" ref="BP32:CH32" si="27">IF(SUM($C$19:$N$19)=0,0,BO32+BP14)</f>
        <v>0</v>
      </c>
      <c r="BQ32" s="3">
        <f t="shared" si="27"/>
        <v>0</v>
      </c>
      <c r="BR32" s="3">
        <f t="shared" si="27"/>
        <v>0</v>
      </c>
      <c r="BS32" s="3">
        <f t="shared" si="27"/>
        <v>0</v>
      </c>
      <c r="BT32" s="3">
        <f t="shared" si="27"/>
        <v>0</v>
      </c>
      <c r="BU32" s="3">
        <f t="shared" si="27"/>
        <v>0</v>
      </c>
      <c r="BV32" s="3">
        <f t="shared" si="27"/>
        <v>0</v>
      </c>
      <c r="BW32" s="3">
        <f t="shared" si="27"/>
        <v>0</v>
      </c>
      <c r="BX32" s="3">
        <f t="shared" si="27"/>
        <v>0</v>
      </c>
      <c r="BY32" s="3">
        <f t="shared" si="27"/>
        <v>0</v>
      </c>
      <c r="BZ32" s="3">
        <f t="shared" si="27"/>
        <v>0</v>
      </c>
      <c r="CA32" s="3">
        <f t="shared" si="27"/>
        <v>0</v>
      </c>
      <c r="CB32" s="3">
        <f t="shared" si="27"/>
        <v>0</v>
      </c>
      <c r="CC32" s="3">
        <f t="shared" si="27"/>
        <v>0</v>
      </c>
      <c r="CD32" s="3">
        <f t="shared" si="27"/>
        <v>0</v>
      </c>
      <c r="CE32" s="3">
        <f t="shared" si="27"/>
        <v>0</v>
      </c>
      <c r="CF32" s="3">
        <f t="shared" si="27"/>
        <v>0</v>
      </c>
      <c r="CG32" s="3">
        <f t="shared" si="27"/>
        <v>0</v>
      </c>
      <c r="CH32" s="12">
        <f t="shared" si="27"/>
        <v>0</v>
      </c>
    </row>
    <row r="33" spans="1:86" x14ac:dyDescent="0.25">
      <c r="A33" s="600"/>
      <c r="B33" s="11" t="str">
        <f t="shared" si="7"/>
        <v>Process</v>
      </c>
      <c r="C33" s="3">
        <f t="shared" si="7"/>
        <v>0</v>
      </c>
      <c r="D33" s="3">
        <f t="shared" ref="D33:BO33" si="28">IF(SUM($C$19:$N$19)=0,0,C33+D15)</f>
        <v>0</v>
      </c>
      <c r="E33" s="3">
        <f t="shared" si="28"/>
        <v>0</v>
      </c>
      <c r="F33" s="3">
        <f t="shared" si="28"/>
        <v>0</v>
      </c>
      <c r="G33" s="3">
        <f t="shared" si="28"/>
        <v>0</v>
      </c>
      <c r="H33" s="3">
        <f t="shared" si="28"/>
        <v>0</v>
      </c>
      <c r="I33" s="3">
        <f t="shared" si="28"/>
        <v>0</v>
      </c>
      <c r="J33" s="3">
        <f t="shared" si="28"/>
        <v>0</v>
      </c>
      <c r="K33" s="3">
        <f t="shared" si="28"/>
        <v>0</v>
      </c>
      <c r="L33" s="3">
        <f t="shared" si="28"/>
        <v>0</v>
      </c>
      <c r="M33" s="3">
        <f t="shared" si="28"/>
        <v>0</v>
      </c>
      <c r="N33" s="3">
        <f t="shared" si="28"/>
        <v>0</v>
      </c>
      <c r="O33" s="3">
        <f t="shared" si="28"/>
        <v>0</v>
      </c>
      <c r="P33" s="3">
        <f t="shared" si="28"/>
        <v>0</v>
      </c>
      <c r="Q33" s="3">
        <f t="shared" si="28"/>
        <v>0</v>
      </c>
      <c r="R33" s="3">
        <f t="shared" si="28"/>
        <v>0</v>
      </c>
      <c r="S33" s="3">
        <f t="shared" si="28"/>
        <v>0</v>
      </c>
      <c r="T33" s="3">
        <f t="shared" si="28"/>
        <v>0</v>
      </c>
      <c r="U33" s="3">
        <f t="shared" si="28"/>
        <v>0</v>
      </c>
      <c r="V33" s="3">
        <f t="shared" si="28"/>
        <v>0</v>
      </c>
      <c r="W33" s="3">
        <f t="shared" si="28"/>
        <v>0</v>
      </c>
      <c r="X33" s="3">
        <f t="shared" si="28"/>
        <v>0</v>
      </c>
      <c r="Y33" s="3">
        <f t="shared" si="28"/>
        <v>0</v>
      </c>
      <c r="Z33" s="3">
        <f t="shared" si="28"/>
        <v>0</v>
      </c>
      <c r="AA33" s="3">
        <f t="shared" si="28"/>
        <v>0</v>
      </c>
      <c r="AB33" s="3">
        <f t="shared" si="28"/>
        <v>0</v>
      </c>
      <c r="AC33" s="3">
        <f t="shared" si="28"/>
        <v>0</v>
      </c>
      <c r="AD33" s="3">
        <f t="shared" si="28"/>
        <v>0</v>
      </c>
      <c r="AE33" s="3">
        <f t="shared" si="28"/>
        <v>0</v>
      </c>
      <c r="AF33" s="3">
        <f t="shared" si="28"/>
        <v>0</v>
      </c>
      <c r="AG33" s="3">
        <f t="shared" si="28"/>
        <v>0</v>
      </c>
      <c r="AH33" s="3">
        <f t="shared" si="28"/>
        <v>0</v>
      </c>
      <c r="AI33" s="3">
        <f t="shared" si="28"/>
        <v>0</v>
      </c>
      <c r="AJ33" s="3">
        <f t="shared" si="28"/>
        <v>0</v>
      </c>
      <c r="AK33" s="3">
        <f t="shared" si="28"/>
        <v>0</v>
      </c>
      <c r="AL33" s="3">
        <f t="shared" si="28"/>
        <v>0</v>
      </c>
      <c r="AM33" s="3">
        <f t="shared" si="28"/>
        <v>0</v>
      </c>
      <c r="AN33" s="3">
        <f t="shared" si="28"/>
        <v>0</v>
      </c>
      <c r="AO33" s="3">
        <f t="shared" si="28"/>
        <v>0</v>
      </c>
      <c r="AP33" s="3">
        <f t="shared" si="28"/>
        <v>0</v>
      </c>
      <c r="AQ33" s="3">
        <f t="shared" si="28"/>
        <v>0</v>
      </c>
      <c r="AR33" s="3">
        <f t="shared" si="28"/>
        <v>0</v>
      </c>
      <c r="AS33" s="3">
        <f t="shared" si="28"/>
        <v>0</v>
      </c>
      <c r="AT33" s="3">
        <f t="shared" si="28"/>
        <v>0</v>
      </c>
      <c r="AU33" s="3">
        <f t="shared" si="28"/>
        <v>0</v>
      </c>
      <c r="AV33" s="3">
        <f t="shared" si="28"/>
        <v>0</v>
      </c>
      <c r="AW33" s="3">
        <f t="shared" si="28"/>
        <v>0</v>
      </c>
      <c r="AX33" s="3">
        <f t="shared" si="28"/>
        <v>0</v>
      </c>
      <c r="AY33" s="3">
        <f t="shared" si="28"/>
        <v>0</v>
      </c>
      <c r="AZ33" s="3">
        <f t="shared" si="28"/>
        <v>0</v>
      </c>
      <c r="BA33" s="3">
        <f t="shared" si="28"/>
        <v>0</v>
      </c>
      <c r="BB33" s="3">
        <f t="shared" si="28"/>
        <v>0</v>
      </c>
      <c r="BC33" s="3">
        <f t="shared" si="28"/>
        <v>0</v>
      </c>
      <c r="BD33" s="3">
        <f t="shared" si="28"/>
        <v>0</v>
      </c>
      <c r="BE33" s="3">
        <f t="shared" si="28"/>
        <v>0</v>
      </c>
      <c r="BF33" s="3">
        <f t="shared" si="28"/>
        <v>0</v>
      </c>
      <c r="BG33" s="3">
        <f t="shared" si="28"/>
        <v>0</v>
      </c>
      <c r="BH33" s="3">
        <f t="shared" si="28"/>
        <v>0</v>
      </c>
      <c r="BI33" s="3">
        <f t="shared" si="28"/>
        <v>0</v>
      </c>
      <c r="BJ33" s="3">
        <f t="shared" si="28"/>
        <v>0</v>
      </c>
      <c r="BK33" s="3">
        <f t="shared" si="28"/>
        <v>0</v>
      </c>
      <c r="BL33" s="3">
        <f t="shared" si="28"/>
        <v>0</v>
      </c>
      <c r="BM33" s="3">
        <f t="shared" si="28"/>
        <v>0</v>
      </c>
      <c r="BN33" s="3">
        <f t="shared" si="28"/>
        <v>0</v>
      </c>
      <c r="BO33" s="3">
        <f t="shared" si="28"/>
        <v>0</v>
      </c>
      <c r="BP33" s="3">
        <f t="shared" ref="BP33:CH33" si="29">IF(SUM($C$19:$N$19)=0,0,BO33+BP15)</f>
        <v>0</v>
      </c>
      <c r="BQ33" s="3">
        <f t="shared" si="29"/>
        <v>0</v>
      </c>
      <c r="BR33" s="3">
        <f t="shared" si="29"/>
        <v>0</v>
      </c>
      <c r="BS33" s="3">
        <f t="shared" si="29"/>
        <v>0</v>
      </c>
      <c r="BT33" s="3">
        <f t="shared" si="29"/>
        <v>0</v>
      </c>
      <c r="BU33" s="3">
        <f t="shared" si="29"/>
        <v>0</v>
      </c>
      <c r="BV33" s="3">
        <f t="shared" si="29"/>
        <v>0</v>
      </c>
      <c r="BW33" s="3">
        <f t="shared" si="29"/>
        <v>0</v>
      </c>
      <c r="BX33" s="3">
        <f t="shared" si="29"/>
        <v>0</v>
      </c>
      <c r="BY33" s="3">
        <f t="shared" si="29"/>
        <v>0</v>
      </c>
      <c r="BZ33" s="3">
        <f t="shared" si="29"/>
        <v>0</v>
      </c>
      <c r="CA33" s="3">
        <f t="shared" si="29"/>
        <v>0</v>
      </c>
      <c r="CB33" s="3">
        <f t="shared" si="29"/>
        <v>0</v>
      </c>
      <c r="CC33" s="3">
        <f t="shared" si="29"/>
        <v>0</v>
      </c>
      <c r="CD33" s="3">
        <f t="shared" si="29"/>
        <v>0</v>
      </c>
      <c r="CE33" s="3">
        <f t="shared" si="29"/>
        <v>0</v>
      </c>
      <c r="CF33" s="3">
        <f t="shared" si="29"/>
        <v>0</v>
      </c>
      <c r="CG33" s="3">
        <f t="shared" si="29"/>
        <v>0</v>
      </c>
      <c r="CH33" s="12">
        <f t="shared" si="29"/>
        <v>0</v>
      </c>
    </row>
    <row r="34" spans="1:86" x14ac:dyDescent="0.25">
      <c r="A34" s="600"/>
      <c r="B34" s="11" t="str">
        <f t="shared" si="7"/>
        <v>Refrigeration</v>
      </c>
      <c r="C34" s="3">
        <f t="shared" si="7"/>
        <v>0</v>
      </c>
      <c r="D34" s="3">
        <f t="shared" ref="D34:BO34" si="30">IF(SUM($C$19:$N$19)=0,0,C34+D16)</f>
        <v>0</v>
      </c>
      <c r="E34" s="3">
        <f t="shared" si="30"/>
        <v>0</v>
      </c>
      <c r="F34" s="3">
        <f t="shared" si="30"/>
        <v>0</v>
      </c>
      <c r="G34" s="3">
        <f t="shared" si="30"/>
        <v>0</v>
      </c>
      <c r="H34" s="3">
        <f t="shared" si="30"/>
        <v>0</v>
      </c>
      <c r="I34" s="3">
        <f t="shared" si="30"/>
        <v>0</v>
      </c>
      <c r="J34" s="3">
        <f t="shared" si="30"/>
        <v>0</v>
      </c>
      <c r="K34" s="3">
        <f t="shared" si="30"/>
        <v>0</v>
      </c>
      <c r="L34" s="3">
        <f t="shared" si="30"/>
        <v>0</v>
      </c>
      <c r="M34" s="3">
        <f t="shared" si="30"/>
        <v>0</v>
      </c>
      <c r="N34" s="3">
        <f t="shared" si="30"/>
        <v>0</v>
      </c>
      <c r="O34" s="3">
        <f t="shared" si="30"/>
        <v>0</v>
      </c>
      <c r="P34" s="3">
        <f t="shared" si="30"/>
        <v>0</v>
      </c>
      <c r="Q34" s="3">
        <f t="shared" si="30"/>
        <v>0</v>
      </c>
      <c r="R34" s="3">
        <f t="shared" si="30"/>
        <v>0</v>
      </c>
      <c r="S34" s="3">
        <f t="shared" si="30"/>
        <v>0</v>
      </c>
      <c r="T34" s="3">
        <f t="shared" si="30"/>
        <v>0</v>
      </c>
      <c r="U34" s="3">
        <f t="shared" si="30"/>
        <v>0</v>
      </c>
      <c r="V34" s="3">
        <f t="shared" si="30"/>
        <v>0</v>
      </c>
      <c r="W34" s="3">
        <f t="shared" si="30"/>
        <v>0</v>
      </c>
      <c r="X34" s="3">
        <f t="shared" si="30"/>
        <v>0</v>
      </c>
      <c r="Y34" s="3">
        <f t="shared" si="30"/>
        <v>0</v>
      </c>
      <c r="Z34" s="3">
        <f t="shared" si="30"/>
        <v>0</v>
      </c>
      <c r="AA34" s="3">
        <f t="shared" si="30"/>
        <v>0</v>
      </c>
      <c r="AB34" s="3">
        <f t="shared" si="30"/>
        <v>0</v>
      </c>
      <c r="AC34" s="3">
        <f t="shared" si="30"/>
        <v>0</v>
      </c>
      <c r="AD34" s="3">
        <f t="shared" si="30"/>
        <v>0</v>
      </c>
      <c r="AE34" s="3">
        <f t="shared" si="30"/>
        <v>0</v>
      </c>
      <c r="AF34" s="3">
        <f t="shared" si="30"/>
        <v>0</v>
      </c>
      <c r="AG34" s="3">
        <f t="shared" si="30"/>
        <v>0</v>
      </c>
      <c r="AH34" s="3">
        <f t="shared" si="30"/>
        <v>0</v>
      </c>
      <c r="AI34" s="3">
        <f t="shared" si="30"/>
        <v>0</v>
      </c>
      <c r="AJ34" s="3">
        <f t="shared" si="30"/>
        <v>0</v>
      </c>
      <c r="AK34" s="3">
        <f t="shared" si="30"/>
        <v>0</v>
      </c>
      <c r="AL34" s="3">
        <f t="shared" si="30"/>
        <v>0</v>
      </c>
      <c r="AM34" s="3">
        <f t="shared" si="30"/>
        <v>0</v>
      </c>
      <c r="AN34" s="3">
        <f t="shared" si="30"/>
        <v>0</v>
      </c>
      <c r="AO34" s="3">
        <f t="shared" si="30"/>
        <v>0</v>
      </c>
      <c r="AP34" s="3">
        <f t="shared" si="30"/>
        <v>0</v>
      </c>
      <c r="AQ34" s="3">
        <f t="shared" si="30"/>
        <v>0</v>
      </c>
      <c r="AR34" s="3">
        <f t="shared" si="30"/>
        <v>0</v>
      </c>
      <c r="AS34" s="3">
        <f t="shared" si="30"/>
        <v>0</v>
      </c>
      <c r="AT34" s="3">
        <f t="shared" si="30"/>
        <v>0</v>
      </c>
      <c r="AU34" s="3">
        <f t="shared" si="30"/>
        <v>0</v>
      </c>
      <c r="AV34" s="3">
        <f t="shared" si="30"/>
        <v>0</v>
      </c>
      <c r="AW34" s="3">
        <f t="shared" si="30"/>
        <v>0</v>
      </c>
      <c r="AX34" s="3">
        <f t="shared" si="30"/>
        <v>0</v>
      </c>
      <c r="AY34" s="3">
        <f t="shared" si="30"/>
        <v>0</v>
      </c>
      <c r="AZ34" s="3">
        <f t="shared" si="30"/>
        <v>0</v>
      </c>
      <c r="BA34" s="3">
        <f t="shared" si="30"/>
        <v>0</v>
      </c>
      <c r="BB34" s="3">
        <f t="shared" si="30"/>
        <v>0</v>
      </c>
      <c r="BC34" s="3">
        <f t="shared" si="30"/>
        <v>0</v>
      </c>
      <c r="BD34" s="3">
        <f t="shared" si="30"/>
        <v>0</v>
      </c>
      <c r="BE34" s="3">
        <f t="shared" si="30"/>
        <v>0</v>
      </c>
      <c r="BF34" s="3">
        <f t="shared" si="30"/>
        <v>0</v>
      </c>
      <c r="BG34" s="3">
        <f t="shared" si="30"/>
        <v>0</v>
      </c>
      <c r="BH34" s="3">
        <f t="shared" si="30"/>
        <v>0</v>
      </c>
      <c r="BI34" s="3">
        <f t="shared" si="30"/>
        <v>0</v>
      </c>
      <c r="BJ34" s="3">
        <f t="shared" si="30"/>
        <v>0</v>
      </c>
      <c r="BK34" s="3">
        <f t="shared" si="30"/>
        <v>0</v>
      </c>
      <c r="BL34" s="3">
        <f t="shared" si="30"/>
        <v>0</v>
      </c>
      <c r="BM34" s="3">
        <f t="shared" si="30"/>
        <v>0</v>
      </c>
      <c r="BN34" s="3">
        <f t="shared" si="30"/>
        <v>0</v>
      </c>
      <c r="BO34" s="3">
        <f t="shared" si="30"/>
        <v>0</v>
      </c>
      <c r="BP34" s="3">
        <f t="shared" ref="BP34:CH34" si="31">IF(SUM($C$19:$N$19)=0,0,BO34+BP16)</f>
        <v>0</v>
      </c>
      <c r="BQ34" s="3">
        <f t="shared" si="31"/>
        <v>0</v>
      </c>
      <c r="BR34" s="3">
        <f t="shared" si="31"/>
        <v>0</v>
      </c>
      <c r="BS34" s="3">
        <f t="shared" si="31"/>
        <v>0</v>
      </c>
      <c r="BT34" s="3">
        <f t="shared" si="31"/>
        <v>0</v>
      </c>
      <c r="BU34" s="3">
        <f t="shared" si="31"/>
        <v>0</v>
      </c>
      <c r="BV34" s="3">
        <f t="shared" si="31"/>
        <v>0</v>
      </c>
      <c r="BW34" s="3">
        <f t="shared" si="31"/>
        <v>0</v>
      </c>
      <c r="BX34" s="3">
        <f t="shared" si="31"/>
        <v>0</v>
      </c>
      <c r="BY34" s="3">
        <f t="shared" si="31"/>
        <v>0</v>
      </c>
      <c r="BZ34" s="3">
        <f t="shared" si="31"/>
        <v>0</v>
      </c>
      <c r="CA34" s="3">
        <f t="shared" si="31"/>
        <v>0</v>
      </c>
      <c r="CB34" s="3">
        <f t="shared" si="31"/>
        <v>0</v>
      </c>
      <c r="CC34" s="3">
        <f t="shared" si="31"/>
        <v>0</v>
      </c>
      <c r="CD34" s="3">
        <f t="shared" si="31"/>
        <v>0</v>
      </c>
      <c r="CE34" s="3">
        <f t="shared" si="31"/>
        <v>0</v>
      </c>
      <c r="CF34" s="3">
        <f t="shared" si="31"/>
        <v>0</v>
      </c>
      <c r="CG34" s="3">
        <f t="shared" si="31"/>
        <v>0</v>
      </c>
      <c r="CH34" s="12">
        <f t="shared" si="31"/>
        <v>0</v>
      </c>
    </row>
    <row r="35" spans="1:86" x14ac:dyDescent="0.25">
      <c r="A35" s="600"/>
      <c r="B35" s="11" t="str">
        <f t="shared" si="7"/>
        <v>Water Heating</v>
      </c>
      <c r="C35" s="3">
        <f t="shared" si="7"/>
        <v>0</v>
      </c>
      <c r="D35" s="3">
        <f t="shared" ref="D35:BO35" si="32">IF(SUM($C$19:$N$19)=0,0,C35+D17)</f>
        <v>0</v>
      </c>
      <c r="E35" s="3">
        <f t="shared" si="32"/>
        <v>0</v>
      </c>
      <c r="F35" s="3">
        <f t="shared" si="32"/>
        <v>0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3">
        <f t="shared" si="32"/>
        <v>0</v>
      </c>
      <c r="U35" s="3">
        <f t="shared" si="32"/>
        <v>0</v>
      </c>
      <c r="V35" s="3">
        <f t="shared" si="32"/>
        <v>0</v>
      </c>
      <c r="W35" s="3">
        <f t="shared" si="32"/>
        <v>0</v>
      </c>
      <c r="X35" s="3">
        <f t="shared" si="32"/>
        <v>0</v>
      </c>
      <c r="Y35" s="3">
        <f t="shared" si="32"/>
        <v>0</v>
      </c>
      <c r="Z35" s="3">
        <f t="shared" si="32"/>
        <v>0</v>
      </c>
      <c r="AA35" s="3">
        <f t="shared" si="32"/>
        <v>0</v>
      </c>
      <c r="AB35" s="3">
        <f t="shared" si="32"/>
        <v>0</v>
      </c>
      <c r="AC35" s="3">
        <f t="shared" si="32"/>
        <v>0</v>
      </c>
      <c r="AD35" s="3">
        <f t="shared" si="32"/>
        <v>0</v>
      </c>
      <c r="AE35" s="3">
        <f t="shared" si="32"/>
        <v>0</v>
      </c>
      <c r="AF35" s="3">
        <f t="shared" si="32"/>
        <v>0</v>
      </c>
      <c r="AG35" s="3">
        <f t="shared" si="32"/>
        <v>0</v>
      </c>
      <c r="AH35" s="3">
        <f t="shared" si="32"/>
        <v>0</v>
      </c>
      <c r="AI35" s="3">
        <f t="shared" si="32"/>
        <v>0</v>
      </c>
      <c r="AJ35" s="3">
        <f t="shared" si="32"/>
        <v>0</v>
      </c>
      <c r="AK35" s="3">
        <f t="shared" si="32"/>
        <v>0</v>
      </c>
      <c r="AL35" s="3">
        <f t="shared" si="32"/>
        <v>0</v>
      </c>
      <c r="AM35" s="3">
        <f t="shared" si="32"/>
        <v>0</v>
      </c>
      <c r="AN35" s="3">
        <f t="shared" si="32"/>
        <v>0</v>
      </c>
      <c r="AO35" s="3">
        <f t="shared" si="32"/>
        <v>0</v>
      </c>
      <c r="AP35" s="3">
        <f t="shared" si="32"/>
        <v>0</v>
      </c>
      <c r="AQ35" s="3">
        <f t="shared" si="32"/>
        <v>0</v>
      </c>
      <c r="AR35" s="3">
        <f t="shared" si="32"/>
        <v>0</v>
      </c>
      <c r="AS35" s="3">
        <f t="shared" si="32"/>
        <v>0</v>
      </c>
      <c r="AT35" s="3">
        <f t="shared" si="32"/>
        <v>0</v>
      </c>
      <c r="AU35" s="3">
        <f t="shared" si="32"/>
        <v>0</v>
      </c>
      <c r="AV35" s="3">
        <f t="shared" si="32"/>
        <v>0</v>
      </c>
      <c r="AW35" s="3">
        <f t="shared" si="32"/>
        <v>0</v>
      </c>
      <c r="AX35" s="3">
        <f t="shared" si="32"/>
        <v>0</v>
      </c>
      <c r="AY35" s="3">
        <f t="shared" si="32"/>
        <v>0</v>
      </c>
      <c r="AZ35" s="3">
        <f t="shared" si="32"/>
        <v>0</v>
      </c>
      <c r="BA35" s="3">
        <f t="shared" si="32"/>
        <v>0</v>
      </c>
      <c r="BB35" s="3">
        <f t="shared" si="32"/>
        <v>0</v>
      </c>
      <c r="BC35" s="3">
        <f t="shared" si="32"/>
        <v>0</v>
      </c>
      <c r="BD35" s="3">
        <f t="shared" si="32"/>
        <v>0</v>
      </c>
      <c r="BE35" s="3">
        <f t="shared" si="32"/>
        <v>0</v>
      </c>
      <c r="BF35" s="3">
        <f t="shared" si="32"/>
        <v>0</v>
      </c>
      <c r="BG35" s="3">
        <f t="shared" si="32"/>
        <v>0</v>
      </c>
      <c r="BH35" s="3">
        <f t="shared" si="32"/>
        <v>0</v>
      </c>
      <c r="BI35" s="3">
        <f t="shared" si="32"/>
        <v>0</v>
      </c>
      <c r="BJ35" s="3">
        <f t="shared" si="32"/>
        <v>0</v>
      </c>
      <c r="BK35" s="3">
        <f t="shared" si="32"/>
        <v>0</v>
      </c>
      <c r="BL35" s="3">
        <f t="shared" si="32"/>
        <v>0</v>
      </c>
      <c r="BM35" s="3">
        <f t="shared" si="32"/>
        <v>0</v>
      </c>
      <c r="BN35" s="3">
        <f t="shared" si="32"/>
        <v>0</v>
      </c>
      <c r="BO35" s="3">
        <f t="shared" si="32"/>
        <v>0</v>
      </c>
      <c r="BP35" s="3">
        <f t="shared" ref="BP35:CH35" si="33">IF(SUM($C$19:$N$19)=0,0,BO35+BP17)</f>
        <v>0</v>
      </c>
      <c r="BQ35" s="3">
        <f t="shared" si="33"/>
        <v>0</v>
      </c>
      <c r="BR35" s="3">
        <f t="shared" si="33"/>
        <v>0</v>
      </c>
      <c r="BS35" s="3">
        <f t="shared" si="33"/>
        <v>0</v>
      </c>
      <c r="BT35" s="3">
        <f t="shared" si="33"/>
        <v>0</v>
      </c>
      <c r="BU35" s="3">
        <f t="shared" si="33"/>
        <v>0</v>
      </c>
      <c r="BV35" s="3">
        <f t="shared" si="33"/>
        <v>0</v>
      </c>
      <c r="BW35" s="3">
        <f t="shared" si="33"/>
        <v>0</v>
      </c>
      <c r="BX35" s="3">
        <f t="shared" si="33"/>
        <v>0</v>
      </c>
      <c r="BY35" s="3">
        <f t="shared" si="33"/>
        <v>0</v>
      </c>
      <c r="BZ35" s="3">
        <f t="shared" si="33"/>
        <v>0</v>
      </c>
      <c r="CA35" s="3">
        <f t="shared" si="33"/>
        <v>0</v>
      </c>
      <c r="CB35" s="3">
        <f t="shared" si="33"/>
        <v>0</v>
      </c>
      <c r="CC35" s="3">
        <f t="shared" si="33"/>
        <v>0</v>
      </c>
      <c r="CD35" s="3">
        <f t="shared" si="33"/>
        <v>0</v>
      </c>
      <c r="CE35" s="3">
        <f t="shared" si="33"/>
        <v>0</v>
      </c>
      <c r="CF35" s="3">
        <f t="shared" si="33"/>
        <v>0</v>
      </c>
      <c r="CG35" s="3">
        <f t="shared" si="33"/>
        <v>0</v>
      </c>
      <c r="CH35" s="12">
        <f t="shared" si="33"/>
        <v>0</v>
      </c>
    </row>
    <row r="36" spans="1:86" ht="15" customHeight="1" x14ac:dyDescent="0.25">
      <c r="A36" s="600"/>
      <c r="B36" s="11" t="str">
        <f t="shared" si="7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16" t="str">
        <f t="shared" si="7"/>
        <v>Monthly kWh</v>
      </c>
      <c r="C37" s="264">
        <f>SUM(C23:C36)</f>
        <v>0</v>
      </c>
      <c r="D37" s="264">
        <f t="shared" ref="D37:BO37" si="34">SUM(D23:D36)</f>
        <v>154014.06524705878</v>
      </c>
      <c r="E37" s="264">
        <f t="shared" si="34"/>
        <v>456819.1206815535</v>
      </c>
      <c r="F37" s="264">
        <f t="shared" si="34"/>
        <v>904100.58406434965</v>
      </c>
      <c r="G37" s="264">
        <f t="shared" si="34"/>
        <v>942931.10875207046</v>
      </c>
      <c r="H37" s="264">
        <f t="shared" si="34"/>
        <v>1114422.7159473121</v>
      </c>
      <c r="I37" s="264">
        <f t="shared" si="34"/>
        <v>1320822.7483444244</v>
      </c>
      <c r="J37" s="264">
        <f t="shared" si="34"/>
        <v>1358373.5412620739</v>
      </c>
      <c r="K37" s="264">
        <f t="shared" si="34"/>
        <v>1539402.9348349483</v>
      </c>
      <c r="L37" s="264">
        <f t="shared" si="34"/>
        <v>1786943.2699148126</v>
      </c>
      <c r="M37" s="264">
        <f t="shared" si="34"/>
        <v>1982259.6516926293</v>
      </c>
      <c r="N37" s="264">
        <f t="shared" si="34"/>
        <v>2155797.3117878386</v>
      </c>
      <c r="O37" s="264">
        <f t="shared" si="34"/>
        <v>2155797.3117878386</v>
      </c>
      <c r="P37" s="264">
        <f t="shared" si="34"/>
        <v>2155797.3117878386</v>
      </c>
      <c r="Q37" s="264">
        <f t="shared" si="34"/>
        <v>2155797.3117878386</v>
      </c>
      <c r="R37" s="264">
        <f t="shared" si="34"/>
        <v>2155797.3117878386</v>
      </c>
      <c r="S37" s="264">
        <f t="shared" si="34"/>
        <v>2155797.3117878386</v>
      </c>
      <c r="T37" s="264">
        <f t="shared" si="34"/>
        <v>2155797.3117878386</v>
      </c>
      <c r="U37" s="264">
        <f t="shared" si="34"/>
        <v>2155797.3117878386</v>
      </c>
      <c r="V37" s="264">
        <f t="shared" si="34"/>
        <v>2155797.3117878386</v>
      </c>
      <c r="W37" s="264">
        <f t="shared" si="34"/>
        <v>2155797.3117878386</v>
      </c>
      <c r="X37" s="264">
        <f t="shared" si="34"/>
        <v>2155797.3117878386</v>
      </c>
      <c r="Y37" s="264">
        <f t="shared" si="34"/>
        <v>2155797.3117878386</v>
      </c>
      <c r="Z37" s="264">
        <f t="shared" si="34"/>
        <v>2155797.3117878386</v>
      </c>
      <c r="AA37" s="264">
        <f t="shared" si="34"/>
        <v>2155797.3117878386</v>
      </c>
      <c r="AB37" s="264">
        <f t="shared" si="34"/>
        <v>2155797.3117878386</v>
      </c>
      <c r="AC37" s="264">
        <f t="shared" si="34"/>
        <v>2155797.3117878386</v>
      </c>
      <c r="AD37" s="264">
        <f t="shared" si="34"/>
        <v>2155797.3117878386</v>
      </c>
      <c r="AE37" s="264">
        <f t="shared" si="34"/>
        <v>2155797.3117878386</v>
      </c>
      <c r="AF37" s="264">
        <f t="shared" si="34"/>
        <v>2155797.3117878386</v>
      </c>
      <c r="AG37" s="264">
        <f t="shared" si="34"/>
        <v>2155797.3117878386</v>
      </c>
      <c r="AH37" s="264">
        <f t="shared" si="34"/>
        <v>2155797.3117878386</v>
      </c>
      <c r="AI37" s="264">
        <f t="shared" si="34"/>
        <v>2155797.3117878386</v>
      </c>
      <c r="AJ37" s="264">
        <f t="shared" si="34"/>
        <v>2155797.3117878386</v>
      </c>
      <c r="AK37" s="264">
        <f t="shared" si="34"/>
        <v>2155797.3117878386</v>
      </c>
      <c r="AL37" s="264">
        <f t="shared" si="34"/>
        <v>2155797.3117878386</v>
      </c>
      <c r="AM37" s="264">
        <f t="shared" si="34"/>
        <v>2155797.3117878386</v>
      </c>
      <c r="AN37" s="264">
        <f t="shared" si="34"/>
        <v>2155797.3117878386</v>
      </c>
      <c r="AO37" s="264">
        <f t="shared" si="34"/>
        <v>2155797.3117878386</v>
      </c>
      <c r="AP37" s="264">
        <f t="shared" si="34"/>
        <v>2155797.3117878386</v>
      </c>
      <c r="AQ37" s="264">
        <f t="shared" si="34"/>
        <v>2155797.3117878386</v>
      </c>
      <c r="AR37" s="264">
        <f t="shared" si="34"/>
        <v>2155797.3117878386</v>
      </c>
      <c r="AS37" s="264">
        <f t="shared" si="34"/>
        <v>2155797.3117878386</v>
      </c>
      <c r="AT37" s="264">
        <f t="shared" si="34"/>
        <v>2155797.3117878386</v>
      </c>
      <c r="AU37" s="264">
        <f t="shared" si="34"/>
        <v>2155797.3117878386</v>
      </c>
      <c r="AV37" s="264">
        <f t="shared" si="34"/>
        <v>2155797.3117878386</v>
      </c>
      <c r="AW37" s="264">
        <f t="shared" si="34"/>
        <v>2155797.3117878386</v>
      </c>
      <c r="AX37" s="264">
        <f t="shared" si="34"/>
        <v>2155797.3117878386</v>
      </c>
      <c r="AY37" s="264">
        <f t="shared" si="34"/>
        <v>2155797.3117878386</v>
      </c>
      <c r="AZ37" s="264">
        <f t="shared" si="34"/>
        <v>2155797.3117878386</v>
      </c>
      <c r="BA37" s="264">
        <f t="shared" si="34"/>
        <v>2155797.3117878386</v>
      </c>
      <c r="BB37" s="264">
        <f t="shared" si="34"/>
        <v>2155797.3117878386</v>
      </c>
      <c r="BC37" s="264">
        <f t="shared" si="34"/>
        <v>2155797.3117878386</v>
      </c>
      <c r="BD37" s="264">
        <f t="shared" si="34"/>
        <v>2155797.3117878386</v>
      </c>
      <c r="BE37" s="264">
        <f t="shared" si="34"/>
        <v>2155797.3117878386</v>
      </c>
      <c r="BF37" s="264">
        <f t="shared" si="34"/>
        <v>2155797.3117878386</v>
      </c>
      <c r="BG37" s="264">
        <f t="shared" si="34"/>
        <v>2155797.3117878386</v>
      </c>
      <c r="BH37" s="264">
        <f t="shared" si="34"/>
        <v>2155797.3117878386</v>
      </c>
      <c r="BI37" s="264">
        <f t="shared" si="34"/>
        <v>2155797.3117878386</v>
      </c>
      <c r="BJ37" s="264">
        <f t="shared" si="34"/>
        <v>2155797.3117878386</v>
      </c>
      <c r="BK37" s="264">
        <f t="shared" si="34"/>
        <v>2155797.3117878386</v>
      </c>
      <c r="BL37" s="264">
        <f t="shared" si="34"/>
        <v>2155797.3117878386</v>
      </c>
      <c r="BM37" s="264">
        <f t="shared" si="34"/>
        <v>2155797.3117878386</v>
      </c>
      <c r="BN37" s="264">
        <f t="shared" si="34"/>
        <v>2155797.3117878386</v>
      </c>
      <c r="BO37" s="264">
        <f t="shared" si="34"/>
        <v>2155797.3117878386</v>
      </c>
      <c r="BP37" s="264">
        <f t="shared" ref="BP37:CH37" si="35">SUM(BP23:BP36)</f>
        <v>2155797.3117878386</v>
      </c>
      <c r="BQ37" s="264">
        <f t="shared" si="35"/>
        <v>2155797.3117878386</v>
      </c>
      <c r="BR37" s="264">
        <f t="shared" si="35"/>
        <v>2155797.3117878386</v>
      </c>
      <c r="BS37" s="264">
        <f t="shared" si="35"/>
        <v>2155797.3117878386</v>
      </c>
      <c r="BT37" s="264">
        <f t="shared" si="35"/>
        <v>2155797.3117878386</v>
      </c>
      <c r="BU37" s="264">
        <f t="shared" si="35"/>
        <v>2155797.3117878386</v>
      </c>
      <c r="BV37" s="264">
        <f t="shared" si="35"/>
        <v>2155797.3117878386</v>
      </c>
      <c r="BW37" s="264">
        <f t="shared" si="35"/>
        <v>2155797.3117878386</v>
      </c>
      <c r="BX37" s="264">
        <f t="shared" si="35"/>
        <v>2155797.3117878386</v>
      </c>
      <c r="BY37" s="264">
        <f t="shared" si="35"/>
        <v>2155797.3117878386</v>
      </c>
      <c r="BZ37" s="264">
        <f t="shared" si="35"/>
        <v>2155797.3117878386</v>
      </c>
      <c r="CA37" s="264">
        <f t="shared" si="35"/>
        <v>2155797.3117878386</v>
      </c>
      <c r="CB37" s="264">
        <f t="shared" si="35"/>
        <v>2155797.3117878386</v>
      </c>
      <c r="CC37" s="264">
        <f t="shared" si="35"/>
        <v>2155797.3117878386</v>
      </c>
      <c r="CD37" s="264">
        <f t="shared" si="35"/>
        <v>2155797.3117878386</v>
      </c>
      <c r="CE37" s="264">
        <f t="shared" si="35"/>
        <v>2155797.3117878386</v>
      </c>
      <c r="CF37" s="264">
        <f t="shared" si="35"/>
        <v>2155797.3117878386</v>
      </c>
      <c r="CG37" s="264">
        <f t="shared" si="35"/>
        <v>2155797.3117878386</v>
      </c>
      <c r="CH37" s="267">
        <f t="shared" si="35"/>
        <v>2155797.3117878386</v>
      </c>
    </row>
    <row r="38" spans="1:86" x14ac:dyDescent="0.25">
      <c r="A38" s="8"/>
      <c r="B38" s="285"/>
      <c r="C38" s="9"/>
      <c r="D38" s="285"/>
      <c r="E38" s="9"/>
      <c r="F38" s="285"/>
      <c r="G38" s="285"/>
      <c r="H38" s="9"/>
      <c r="I38" s="285"/>
      <c r="J38" s="285"/>
      <c r="K38" s="9"/>
      <c r="L38" s="285"/>
      <c r="M38" s="285"/>
      <c r="N38" s="323" t="s">
        <v>189</v>
      </c>
      <c r="O38" s="322">
        <f>SUM(C5:N18)</f>
        <v>2155797.3117878386</v>
      </c>
      <c r="P38" s="285"/>
      <c r="Q38" s="9"/>
      <c r="R38" s="285"/>
      <c r="S38" s="285"/>
      <c r="T38" s="9"/>
      <c r="U38" s="285"/>
      <c r="V38" s="285"/>
      <c r="W38" s="9"/>
      <c r="X38" s="285"/>
      <c r="Y38" s="285"/>
      <c r="Z38" s="9"/>
      <c r="AA38" s="285"/>
      <c r="AB38" s="285"/>
      <c r="AC38" s="9"/>
      <c r="AD38" s="285"/>
      <c r="AE38" s="285"/>
      <c r="AF38" s="9"/>
      <c r="AG38" s="285"/>
      <c r="AH38" s="285"/>
      <c r="AI38" s="9"/>
      <c r="AJ38" s="285"/>
      <c r="AK38" s="285"/>
      <c r="AL38" s="9"/>
      <c r="AM38" s="285"/>
      <c r="AN38" s="285"/>
      <c r="AO38" s="9"/>
      <c r="AP38" s="285"/>
      <c r="AQ38" s="285"/>
      <c r="AR38" s="9"/>
      <c r="AS38" s="285"/>
      <c r="AT38" s="285"/>
      <c r="AU38" s="9"/>
      <c r="AV38" s="285"/>
      <c r="AW38" s="285"/>
      <c r="AX38" s="9"/>
      <c r="AY38" s="285"/>
      <c r="AZ38" s="285"/>
      <c r="BA38" s="9"/>
      <c r="BB38" s="285"/>
      <c r="BC38" s="285"/>
      <c r="BD38" s="9"/>
      <c r="BE38" s="285"/>
      <c r="BF38" s="285"/>
      <c r="BG38" s="9"/>
      <c r="BH38" s="285"/>
      <c r="BI38" s="285"/>
      <c r="BJ38" s="9"/>
      <c r="BK38" s="285"/>
      <c r="BL38" s="285"/>
      <c r="BM38" s="9"/>
      <c r="BN38" s="285"/>
      <c r="BO38" s="285"/>
      <c r="BP38" s="9"/>
      <c r="BQ38" s="285"/>
      <c r="BR38" s="285"/>
      <c r="BS38" s="9"/>
      <c r="BT38" s="285"/>
      <c r="BU38" s="285"/>
      <c r="BV38" s="9"/>
      <c r="BW38" s="285"/>
      <c r="BX38" s="285"/>
      <c r="BY38" s="9"/>
      <c r="BZ38" s="285"/>
      <c r="CA38" s="285"/>
      <c r="CB38" s="9"/>
      <c r="CC38" s="285"/>
      <c r="CD38" s="285"/>
      <c r="CE38" s="9"/>
      <c r="CF38" s="285"/>
      <c r="CG38" s="285"/>
      <c r="CH38" s="137"/>
    </row>
    <row r="39" spans="1:86" ht="15.75" thickBot="1" x14ac:dyDescent="0.3">
      <c r="C39" s="286"/>
      <c r="D39" s="136"/>
      <c r="E39" s="286"/>
      <c r="F39" s="136"/>
      <c r="G39" s="136"/>
      <c r="H39" s="286"/>
      <c r="I39" s="136"/>
      <c r="J39" s="136"/>
      <c r="K39" s="286"/>
      <c r="L39" s="136"/>
      <c r="M39" s="136"/>
      <c r="N39" s="286"/>
      <c r="O39" s="136"/>
      <c r="P39" s="136"/>
      <c r="Q39" s="286"/>
      <c r="R39" s="136"/>
      <c r="S39" s="136"/>
      <c r="T39" s="501" t="s">
        <v>256</v>
      </c>
      <c r="U39" s="136"/>
      <c r="V39" s="136"/>
      <c r="W39" s="286"/>
      <c r="X39" s="136"/>
      <c r="Y39" s="136"/>
      <c r="Z39" s="286"/>
      <c r="AA39" s="136"/>
      <c r="AB39" s="136"/>
      <c r="AC39" s="286"/>
      <c r="AD39" s="136"/>
      <c r="AE39" s="136"/>
      <c r="AF39" s="286"/>
      <c r="AG39" s="136"/>
      <c r="AH39" s="136"/>
      <c r="AI39" s="286"/>
      <c r="AJ39" s="136"/>
      <c r="AK39" s="136"/>
      <c r="AL39" s="286"/>
      <c r="AM39" s="136"/>
      <c r="AN39" s="136"/>
      <c r="AO39" s="286"/>
      <c r="AP39" s="136"/>
      <c r="AQ39" s="136"/>
      <c r="AR39" s="286"/>
      <c r="AS39" s="136"/>
      <c r="AT39" s="136"/>
      <c r="AU39" s="286"/>
      <c r="AV39" s="136"/>
      <c r="AW39" s="136"/>
      <c r="AX39" s="286"/>
      <c r="AY39" s="136"/>
      <c r="AZ39" s="136"/>
      <c r="BA39" s="286"/>
      <c r="BB39" s="136"/>
      <c r="BC39" s="136"/>
      <c r="BD39" s="286"/>
      <c r="BE39" s="136"/>
      <c r="BF39" s="136"/>
      <c r="BG39" s="286"/>
      <c r="BH39" s="136"/>
      <c r="BI39" s="136"/>
      <c r="BJ39" s="286"/>
      <c r="BK39" s="136"/>
      <c r="BL39" s="136"/>
      <c r="BM39" s="286"/>
      <c r="BN39" s="136"/>
      <c r="BO39" s="136"/>
      <c r="BP39" s="286"/>
      <c r="BQ39" s="136"/>
      <c r="BR39" s="136"/>
      <c r="BS39" s="286"/>
      <c r="BT39" s="136"/>
      <c r="BU39" s="136"/>
      <c r="BV39" s="286"/>
      <c r="BW39" s="136"/>
      <c r="BX39" s="136"/>
      <c r="BY39" s="286"/>
      <c r="BZ39" s="136"/>
      <c r="CA39" s="136"/>
      <c r="CB39" s="286"/>
      <c r="CC39" s="136"/>
      <c r="CD39" s="136"/>
      <c r="CE39" s="286"/>
      <c r="CF39" s="136"/>
      <c r="CG39" s="136"/>
      <c r="CH39" s="286"/>
    </row>
    <row r="40" spans="1:86" ht="16.5" thickBot="1" x14ac:dyDescent="0.3">
      <c r="A40" s="602" t="s">
        <v>16</v>
      </c>
      <c r="B40" s="18" t="str">
        <f t="shared" ref="B40" si="36">B22</f>
        <v>End Use</v>
      </c>
      <c r="C40" s="162">
        <f>C$4</f>
        <v>45292</v>
      </c>
      <c r="D40" s="162">
        <f t="shared" ref="D40:BO40" si="37">D$4</f>
        <v>45323</v>
      </c>
      <c r="E40" s="162">
        <f t="shared" si="37"/>
        <v>45352</v>
      </c>
      <c r="F40" s="162">
        <f t="shared" si="37"/>
        <v>45383</v>
      </c>
      <c r="G40" s="162">
        <f t="shared" si="37"/>
        <v>45413</v>
      </c>
      <c r="H40" s="162">
        <f t="shared" si="37"/>
        <v>45444</v>
      </c>
      <c r="I40" s="162">
        <f t="shared" si="37"/>
        <v>45474</v>
      </c>
      <c r="J40" s="162">
        <f t="shared" si="37"/>
        <v>45505</v>
      </c>
      <c r="K40" s="162">
        <f t="shared" si="37"/>
        <v>45536</v>
      </c>
      <c r="L40" s="162">
        <f t="shared" si="37"/>
        <v>45566</v>
      </c>
      <c r="M40" s="162">
        <f t="shared" si="37"/>
        <v>45597</v>
      </c>
      <c r="N40" s="162">
        <f t="shared" si="37"/>
        <v>45627</v>
      </c>
      <c r="O40" s="162">
        <f t="shared" si="37"/>
        <v>45658</v>
      </c>
      <c r="P40" s="162">
        <f t="shared" si="37"/>
        <v>45689</v>
      </c>
      <c r="Q40" s="162">
        <f t="shared" si="37"/>
        <v>45717</v>
      </c>
      <c r="R40" s="162">
        <f t="shared" si="37"/>
        <v>45748</v>
      </c>
      <c r="S40" s="162">
        <f t="shared" si="37"/>
        <v>45778</v>
      </c>
      <c r="T40" s="162">
        <f t="shared" si="37"/>
        <v>45809</v>
      </c>
      <c r="U40" s="162">
        <f t="shared" si="37"/>
        <v>45839</v>
      </c>
      <c r="V40" s="162">
        <f t="shared" si="37"/>
        <v>45870</v>
      </c>
      <c r="W40" s="162">
        <f t="shared" si="37"/>
        <v>45901</v>
      </c>
      <c r="X40" s="162">
        <f t="shared" si="37"/>
        <v>45931</v>
      </c>
      <c r="Y40" s="162">
        <f t="shared" si="37"/>
        <v>45962</v>
      </c>
      <c r="Z40" s="162">
        <f t="shared" si="37"/>
        <v>45992</v>
      </c>
      <c r="AA40" s="162">
        <f t="shared" si="37"/>
        <v>46023</v>
      </c>
      <c r="AB40" s="162">
        <f t="shared" si="37"/>
        <v>46054</v>
      </c>
      <c r="AC40" s="162">
        <f t="shared" si="37"/>
        <v>46082</v>
      </c>
      <c r="AD40" s="162">
        <f t="shared" si="37"/>
        <v>46113</v>
      </c>
      <c r="AE40" s="162">
        <f t="shared" si="37"/>
        <v>46143</v>
      </c>
      <c r="AF40" s="162">
        <f t="shared" si="37"/>
        <v>46174</v>
      </c>
      <c r="AG40" s="162">
        <f t="shared" si="37"/>
        <v>46204</v>
      </c>
      <c r="AH40" s="162">
        <f t="shared" si="37"/>
        <v>46235</v>
      </c>
      <c r="AI40" s="162">
        <f t="shared" si="37"/>
        <v>46266</v>
      </c>
      <c r="AJ40" s="162">
        <f t="shared" si="37"/>
        <v>46296</v>
      </c>
      <c r="AK40" s="162">
        <f t="shared" si="37"/>
        <v>46327</v>
      </c>
      <c r="AL40" s="162">
        <f t="shared" si="37"/>
        <v>46357</v>
      </c>
      <c r="AM40" s="162">
        <f t="shared" si="37"/>
        <v>46388</v>
      </c>
      <c r="AN40" s="162">
        <f t="shared" si="37"/>
        <v>46419</v>
      </c>
      <c r="AO40" s="162">
        <f t="shared" si="37"/>
        <v>46447</v>
      </c>
      <c r="AP40" s="162">
        <f t="shared" si="37"/>
        <v>46478</v>
      </c>
      <c r="AQ40" s="162">
        <f t="shared" si="37"/>
        <v>46508</v>
      </c>
      <c r="AR40" s="162">
        <f t="shared" si="37"/>
        <v>46539</v>
      </c>
      <c r="AS40" s="162">
        <f t="shared" si="37"/>
        <v>46569</v>
      </c>
      <c r="AT40" s="162">
        <f t="shared" si="37"/>
        <v>46600</v>
      </c>
      <c r="AU40" s="162">
        <f t="shared" si="37"/>
        <v>46631</v>
      </c>
      <c r="AV40" s="162">
        <f t="shared" si="37"/>
        <v>46661</v>
      </c>
      <c r="AW40" s="162">
        <f t="shared" si="37"/>
        <v>46692</v>
      </c>
      <c r="AX40" s="162">
        <f t="shared" si="37"/>
        <v>46722</v>
      </c>
      <c r="AY40" s="162">
        <f t="shared" si="37"/>
        <v>46753</v>
      </c>
      <c r="AZ40" s="162">
        <f t="shared" si="37"/>
        <v>46784</v>
      </c>
      <c r="BA40" s="162">
        <f t="shared" si="37"/>
        <v>46813</v>
      </c>
      <c r="BB40" s="162">
        <f t="shared" si="37"/>
        <v>46844</v>
      </c>
      <c r="BC40" s="162">
        <f t="shared" si="37"/>
        <v>46874</v>
      </c>
      <c r="BD40" s="162">
        <f t="shared" si="37"/>
        <v>46905</v>
      </c>
      <c r="BE40" s="162">
        <f t="shared" si="37"/>
        <v>46935</v>
      </c>
      <c r="BF40" s="162">
        <f t="shared" si="37"/>
        <v>46966</v>
      </c>
      <c r="BG40" s="162">
        <f t="shared" si="37"/>
        <v>46997</v>
      </c>
      <c r="BH40" s="162">
        <f t="shared" si="37"/>
        <v>47027</v>
      </c>
      <c r="BI40" s="162">
        <f t="shared" si="37"/>
        <v>47058</v>
      </c>
      <c r="BJ40" s="162">
        <f t="shared" si="37"/>
        <v>47088</v>
      </c>
      <c r="BK40" s="162">
        <f t="shared" si="37"/>
        <v>47119</v>
      </c>
      <c r="BL40" s="162">
        <f t="shared" si="37"/>
        <v>47150</v>
      </c>
      <c r="BM40" s="162">
        <f t="shared" si="37"/>
        <v>47178</v>
      </c>
      <c r="BN40" s="162">
        <f t="shared" si="37"/>
        <v>47209</v>
      </c>
      <c r="BO40" s="162">
        <f t="shared" si="37"/>
        <v>47239</v>
      </c>
      <c r="BP40" s="162">
        <f t="shared" ref="BP40:CH40" si="38">BP$4</f>
        <v>47270</v>
      </c>
      <c r="BQ40" s="162">
        <f t="shared" si="38"/>
        <v>47300</v>
      </c>
      <c r="BR40" s="162">
        <f t="shared" si="38"/>
        <v>47331</v>
      </c>
      <c r="BS40" s="162">
        <f t="shared" si="38"/>
        <v>47362</v>
      </c>
      <c r="BT40" s="162">
        <f t="shared" si="38"/>
        <v>47392</v>
      </c>
      <c r="BU40" s="162">
        <f t="shared" si="38"/>
        <v>47423</v>
      </c>
      <c r="BV40" s="162">
        <f t="shared" si="38"/>
        <v>47453</v>
      </c>
      <c r="BW40" s="162">
        <f t="shared" si="38"/>
        <v>47484</v>
      </c>
      <c r="BX40" s="162">
        <f t="shared" si="38"/>
        <v>47515</v>
      </c>
      <c r="BY40" s="162">
        <f t="shared" si="38"/>
        <v>47543</v>
      </c>
      <c r="BZ40" s="162">
        <f t="shared" si="38"/>
        <v>47574</v>
      </c>
      <c r="CA40" s="162">
        <f t="shared" si="38"/>
        <v>47604</v>
      </c>
      <c r="CB40" s="162">
        <f t="shared" si="38"/>
        <v>47635</v>
      </c>
      <c r="CC40" s="162">
        <f t="shared" si="38"/>
        <v>47665</v>
      </c>
      <c r="CD40" s="162">
        <f t="shared" si="38"/>
        <v>47696</v>
      </c>
      <c r="CE40" s="162">
        <f t="shared" si="38"/>
        <v>47727</v>
      </c>
      <c r="CF40" s="162">
        <f t="shared" si="38"/>
        <v>47757</v>
      </c>
      <c r="CG40" s="162">
        <f t="shared" si="38"/>
        <v>47788</v>
      </c>
      <c r="CH40" s="163">
        <f t="shared" si="38"/>
        <v>47818</v>
      </c>
    </row>
    <row r="41" spans="1:86" ht="15" customHeight="1" x14ac:dyDescent="0.25">
      <c r="A41" s="603"/>
      <c r="B41" s="11" t="str">
        <f t="shared" ref="B41:B55" si="3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40">G41</f>
        <v>0</v>
      </c>
      <c r="I41" s="3">
        <f t="shared" si="40"/>
        <v>0</v>
      </c>
      <c r="J41" s="3">
        <f t="shared" si="40"/>
        <v>0</v>
      </c>
      <c r="K41" s="3">
        <f t="shared" si="40"/>
        <v>0</v>
      </c>
      <c r="L41" s="3">
        <f t="shared" si="40"/>
        <v>0</v>
      </c>
      <c r="M41" s="3">
        <f t="shared" si="40"/>
        <v>0</v>
      </c>
      <c r="N41" s="3">
        <f t="shared" si="40"/>
        <v>0</v>
      </c>
      <c r="O41" s="3">
        <f t="shared" si="40"/>
        <v>0</v>
      </c>
      <c r="P41" s="3">
        <f t="shared" si="40"/>
        <v>0</v>
      </c>
      <c r="Q41" s="3">
        <f t="shared" si="40"/>
        <v>0</v>
      </c>
      <c r="R41" s="3">
        <f t="shared" si="40"/>
        <v>0</v>
      </c>
      <c r="S41" s="3">
        <f t="shared" si="40"/>
        <v>0</v>
      </c>
      <c r="T41" s="480">
        <v>0</v>
      </c>
      <c r="U41" s="3">
        <f t="shared" si="40"/>
        <v>0</v>
      </c>
      <c r="V41" s="3">
        <f t="shared" si="40"/>
        <v>0</v>
      </c>
      <c r="W41" s="3">
        <f t="shared" si="40"/>
        <v>0</v>
      </c>
      <c r="X41" s="3">
        <f t="shared" si="40"/>
        <v>0</v>
      </c>
      <c r="Y41" s="3">
        <f t="shared" si="40"/>
        <v>0</v>
      </c>
      <c r="Z41" s="3">
        <f t="shared" si="40"/>
        <v>0</v>
      </c>
      <c r="AA41" s="3">
        <f t="shared" si="40"/>
        <v>0</v>
      </c>
      <c r="AB41" s="3">
        <f t="shared" si="40"/>
        <v>0</v>
      </c>
      <c r="AC41" s="3">
        <f t="shared" si="40"/>
        <v>0</v>
      </c>
      <c r="AD41" s="3">
        <f t="shared" si="40"/>
        <v>0</v>
      </c>
      <c r="AE41" s="3">
        <f t="shared" si="40"/>
        <v>0</v>
      </c>
      <c r="AF41" s="3">
        <f t="shared" si="40"/>
        <v>0</v>
      </c>
      <c r="AG41" s="3">
        <f t="shared" si="40"/>
        <v>0</v>
      </c>
      <c r="AH41" s="3">
        <f t="shared" si="40"/>
        <v>0</v>
      </c>
      <c r="AI41" s="3">
        <f t="shared" si="40"/>
        <v>0</v>
      </c>
      <c r="AJ41" s="3">
        <f t="shared" si="40"/>
        <v>0</v>
      </c>
      <c r="AK41" s="3">
        <f t="shared" si="40"/>
        <v>0</v>
      </c>
      <c r="AL41" s="3">
        <f t="shared" si="40"/>
        <v>0</v>
      </c>
      <c r="AM41" s="3">
        <f t="shared" si="40"/>
        <v>0</v>
      </c>
      <c r="AN41" s="3">
        <f t="shared" si="40"/>
        <v>0</v>
      </c>
      <c r="AO41" s="3">
        <f t="shared" si="40"/>
        <v>0</v>
      </c>
      <c r="AP41" s="3">
        <f t="shared" si="40"/>
        <v>0</v>
      </c>
      <c r="AQ41" s="3">
        <f t="shared" si="40"/>
        <v>0</v>
      </c>
      <c r="AR41" s="3">
        <f t="shared" si="40"/>
        <v>0</v>
      </c>
      <c r="AS41" s="3">
        <f t="shared" si="40"/>
        <v>0</v>
      </c>
      <c r="AT41" s="3">
        <f t="shared" si="40"/>
        <v>0</v>
      </c>
      <c r="AU41" s="3">
        <f t="shared" si="40"/>
        <v>0</v>
      </c>
      <c r="AV41" s="3">
        <f t="shared" si="40"/>
        <v>0</v>
      </c>
      <c r="AW41" s="3">
        <f t="shared" si="40"/>
        <v>0</v>
      </c>
      <c r="AX41" s="3">
        <f t="shared" si="40"/>
        <v>0</v>
      </c>
      <c r="AY41" s="3">
        <f t="shared" si="40"/>
        <v>0</v>
      </c>
      <c r="AZ41" s="3">
        <f t="shared" si="40"/>
        <v>0</v>
      </c>
      <c r="BA41" s="3">
        <f t="shared" si="40"/>
        <v>0</v>
      </c>
      <c r="BB41" s="3">
        <f t="shared" si="40"/>
        <v>0</v>
      </c>
      <c r="BC41" s="3">
        <f t="shared" si="40"/>
        <v>0</v>
      </c>
      <c r="BD41" s="3">
        <f t="shared" si="40"/>
        <v>0</v>
      </c>
      <c r="BE41" s="3">
        <f t="shared" si="40"/>
        <v>0</v>
      </c>
      <c r="BF41" s="3">
        <f t="shared" si="40"/>
        <v>0</v>
      </c>
      <c r="BG41" s="3">
        <f t="shared" si="40"/>
        <v>0</v>
      </c>
      <c r="BH41" s="3">
        <f t="shared" si="40"/>
        <v>0</v>
      </c>
      <c r="BI41" s="3">
        <f t="shared" si="40"/>
        <v>0</v>
      </c>
      <c r="BJ41" s="3">
        <f t="shared" si="40"/>
        <v>0</v>
      </c>
      <c r="BK41" s="3">
        <f t="shared" si="40"/>
        <v>0</v>
      </c>
      <c r="BL41" s="3">
        <f t="shared" si="40"/>
        <v>0</v>
      </c>
      <c r="BM41" s="3">
        <f t="shared" si="40"/>
        <v>0</v>
      </c>
      <c r="BN41" s="3">
        <f t="shared" si="40"/>
        <v>0</v>
      </c>
      <c r="BO41" s="3">
        <f t="shared" si="40"/>
        <v>0</v>
      </c>
      <c r="BP41" s="3">
        <f t="shared" si="40"/>
        <v>0</v>
      </c>
      <c r="BQ41" s="3">
        <f t="shared" si="40"/>
        <v>0</v>
      </c>
      <c r="BR41" s="3">
        <f t="shared" si="40"/>
        <v>0</v>
      </c>
      <c r="BS41" s="3">
        <f t="shared" si="40"/>
        <v>0</v>
      </c>
      <c r="BT41" s="3">
        <f t="shared" ref="BT41:CH41" si="41">BS41</f>
        <v>0</v>
      </c>
      <c r="BU41" s="3">
        <f t="shared" si="41"/>
        <v>0</v>
      </c>
      <c r="BV41" s="3">
        <f t="shared" si="41"/>
        <v>0</v>
      </c>
      <c r="BW41" s="3">
        <f t="shared" si="41"/>
        <v>0</v>
      </c>
      <c r="BX41" s="3">
        <f t="shared" si="41"/>
        <v>0</v>
      </c>
      <c r="BY41" s="3">
        <f t="shared" si="41"/>
        <v>0</v>
      </c>
      <c r="BZ41" s="3">
        <f t="shared" si="41"/>
        <v>0</v>
      </c>
      <c r="CA41" s="3">
        <f t="shared" si="41"/>
        <v>0</v>
      </c>
      <c r="CB41" s="3">
        <f t="shared" si="41"/>
        <v>0</v>
      </c>
      <c r="CC41" s="3">
        <f t="shared" si="41"/>
        <v>0</v>
      </c>
      <c r="CD41" s="3">
        <f t="shared" si="41"/>
        <v>0</v>
      </c>
      <c r="CE41" s="3">
        <f t="shared" si="41"/>
        <v>0</v>
      </c>
      <c r="CF41" s="3">
        <f t="shared" si="41"/>
        <v>0</v>
      </c>
      <c r="CG41" s="3">
        <f t="shared" si="41"/>
        <v>0</v>
      </c>
      <c r="CH41" s="12">
        <f t="shared" si="41"/>
        <v>0</v>
      </c>
    </row>
    <row r="42" spans="1:86" x14ac:dyDescent="0.25">
      <c r="A42" s="603"/>
      <c r="B42" s="13" t="str">
        <f t="shared" si="3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2">F42</f>
        <v>0</v>
      </c>
      <c r="H42" s="3">
        <f t="shared" si="42"/>
        <v>0</v>
      </c>
      <c r="I42" s="3">
        <f t="shared" si="42"/>
        <v>0</v>
      </c>
      <c r="J42" s="3">
        <f t="shared" si="42"/>
        <v>0</v>
      </c>
      <c r="K42" s="3">
        <f t="shared" si="42"/>
        <v>0</v>
      </c>
      <c r="L42" s="3">
        <f t="shared" si="42"/>
        <v>0</v>
      </c>
      <c r="M42" s="3">
        <f t="shared" si="42"/>
        <v>0</v>
      </c>
      <c r="N42" s="3">
        <f t="shared" si="42"/>
        <v>0</v>
      </c>
      <c r="O42" s="3">
        <f t="shared" si="42"/>
        <v>0</v>
      </c>
      <c r="P42" s="3">
        <f t="shared" si="42"/>
        <v>0</v>
      </c>
      <c r="Q42" s="3">
        <f t="shared" si="42"/>
        <v>0</v>
      </c>
      <c r="R42" s="3">
        <f t="shared" si="42"/>
        <v>0</v>
      </c>
      <c r="S42" s="3">
        <f t="shared" si="42"/>
        <v>0</v>
      </c>
      <c r="T42" s="480">
        <v>4060</v>
      </c>
      <c r="U42" s="3">
        <f t="shared" si="42"/>
        <v>4060</v>
      </c>
      <c r="V42" s="3">
        <f t="shared" si="42"/>
        <v>4060</v>
      </c>
      <c r="W42" s="3">
        <f t="shared" si="42"/>
        <v>4060</v>
      </c>
      <c r="X42" s="3">
        <f t="shared" si="42"/>
        <v>4060</v>
      </c>
      <c r="Y42" s="3">
        <f t="shared" si="42"/>
        <v>4060</v>
      </c>
      <c r="Z42" s="3">
        <f t="shared" si="42"/>
        <v>4060</v>
      </c>
      <c r="AA42" s="3">
        <f t="shared" si="42"/>
        <v>4060</v>
      </c>
      <c r="AB42" s="3">
        <f t="shared" si="42"/>
        <v>4060</v>
      </c>
      <c r="AC42" s="3">
        <f t="shared" si="42"/>
        <v>4060</v>
      </c>
      <c r="AD42" s="3">
        <f t="shared" si="42"/>
        <v>4060</v>
      </c>
      <c r="AE42" s="3">
        <f t="shared" si="42"/>
        <v>4060</v>
      </c>
      <c r="AF42" s="3">
        <f t="shared" si="42"/>
        <v>4060</v>
      </c>
      <c r="AG42" s="3">
        <f t="shared" si="42"/>
        <v>4060</v>
      </c>
      <c r="AH42" s="3">
        <f t="shared" si="42"/>
        <v>4060</v>
      </c>
      <c r="AI42" s="3">
        <f t="shared" si="42"/>
        <v>4060</v>
      </c>
      <c r="AJ42" s="3">
        <f t="shared" si="42"/>
        <v>4060</v>
      </c>
      <c r="AK42" s="3">
        <f t="shared" si="42"/>
        <v>4060</v>
      </c>
      <c r="AL42" s="3">
        <f t="shared" si="42"/>
        <v>4060</v>
      </c>
      <c r="AM42" s="3">
        <f t="shared" si="42"/>
        <v>4060</v>
      </c>
      <c r="AN42" s="3">
        <f t="shared" si="42"/>
        <v>4060</v>
      </c>
      <c r="AO42" s="3">
        <f t="shared" si="42"/>
        <v>4060</v>
      </c>
      <c r="AP42" s="3">
        <f t="shared" si="42"/>
        <v>4060</v>
      </c>
      <c r="AQ42" s="3">
        <f t="shared" si="42"/>
        <v>4060</v>
      </c>
      <c r="AR42" s="3">
        <f t="shared" si="42"/>
        <v>4060</v>
      </c>
      <c r="AS42" s="3">
        <f t="shared" si="42"/>
        <v>4060</v>
      </c>
      <c r="AT42" s="3">
        <f t="shared" si="42"/>
        <v>4060</v>
      </c>
      <c r="AU42" s="3">
        <f t="shared" si="42"/>
        <v>4060</v>
      </c>
      <c r="AV42" s="3">
        <f t="shared" si="42"/>
        <v>4060</v>
      </c>
      <c r="AW42" s="3">
        <f t="shared" si="42"/>
        <v>4060</v>
      </c>
      <c r="AX42" s="3">
        <f t="shared" si="42"/>
        <v>4060</v>
      </c>
      <c r="AY42" s="3">
        <f t="shared" si="42"/>
        <v>4060</v>
      </c>
      <c r="AZ42" s="3">
        <f t="shared" si="42"/>
        <v>4060</v>
      </c>
      <c r="BA42" s="3">
        <f t="shared" si="42"/>
        <v>4060</v>
      </c>
      <c r="BB42" s="3">
        <f t="shared" si="42"/>
        <v>4060</v>
      </c>
      <c r="BC42" s="3">
        <f t="shared" si="42"/>
        <v>4060</v>
      </c>
      <c r="BD42" s="3">
        <f t="shared" si="42"/>
        <v>4060</v>
      </c>
      <c r="BE42" s="3">
        <f t="shared" si="42"/>
        <v>4060</v>
      </c>
      <c r="BF42" s="3">
        <f t="shared" si="42"/>
        <v>4060</v>
      </c>
      <c r="BG42" s="3">
        <f t="shared" si="42"/>
        <v>4060</v>
      </c>
      <c r="BH42" s="3">
        <f t="shared" si="42"/>
        <v>4060</v>
      </c>
      <c r="BI42" s="3">
        <f t="shared" si="42"/>
        <v>4060</v>
      </c>
      <c r="BJ42" s="3">
        <f t="shared" si="42"/>
        <v>4060</v>
      </c>
      <c r="BK42" s="3">
        <f t="shared" si="42"/>
        <v>4060</v>
      </c>
      <c r="BL42" s="3">
        <f t="shared" si="42"/>
        <v>4060</v>
      </c>
      <c r="BM42" s="3">
        <f t="shared" si="42"/>
        <v>4060</v>
      </c>
      <c r="BN42" s="3">
        <f t="shared" si="42"/>
        <v>4060</v>
      </c>
      <c r="BO42" s="3">
        <f t="shared" si="42"/>
        <v>4060</v>
      </c>
      <c r="BP42" s="3">
        <f t="shared" si="42"/>
        <v>4060</v>
      </c>
      <c r="BQ42" s="3">
        <f t="shared" si="42"/>
        <v>4060</v>
      </c>
      <c r="BR42" s="3">
        <f t="shared" si="42"/>
        <v>4060</v>
      </c>
      <c r="BS42" s="3">
        <f t="shared" ref="BS42:CH42" si="43">BR42</f>
        <v>4060</v>
      </c>
      <c r="BT42" s="3">
        <f t="shared" si="43"/>
        <v>4060</v>
      </c>
      <c r="BU42" s="3">
        <f t="shared" si="43"/>
        <v>4060</v>
      </c>
      <c r="BV42" s="3">
        <f t="shared" si="43"/>
        <v>4060</v>
      </c>
      <c r="BW42" s="3">
        <f t="shared" si="43"/>
        <v>4060</v>
      </c>
      <c r="BX42" s="3">
        <f t="shared" si="43"/>
        <v>4060</v>
      </c>
      <c r="BY42" s="3">
        <f t="shared" si="43"/>
        <v>4060</v>
      </c>
      <c r="BZ42" s="3">
        <f t="shared" si="43"/>
        <v>4060</v>
      </c>
      <c r="CA42" s="3">
        <f t="shared" si="43"/>
        <v>4060</v>
      </c>
      <c r="CB42" s="3">
        <f t="shared" si="43"/>
        <v>4060</v>
      </c>
      <c r="CC42" s="3">
        <f t="shared" si="43"/>
        <v>4060</v>
      </c>
      <c r="CD42" s="3">
        <f t="shared" si="43"/>
        <v>4060</v>
      </c>
      <c r="CE42" s="3">
        <f t="shared" si="43"/>
        <v>4060</v>
      </c>
      <c r="CF42" s="3">
        <f t="shared" si="43"/>
        <v>4060</v>
      </c>
      <c r="CG42" s="3">
        <f t="shared" si="43"/>
        <v>4060</v>
      </c>
      <c r="CH42" s="12">
        <f t="shared" si="43"/>
        <v>4060</v>
      </c>
    </row>
    <row r="43" spans="1:86" x14ac:dyDescent="0.25">
      <c r="A43" s="603"/>
      <c r="B43" s="11" t="str">
        <f t="shared" si="3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4">F43</f>
        <v>0</v>
      </c>
      <c r="H43" s="3">
        <f t="shared" si="44"/>
        <v>0</v>
      </c>
      <c r="I43" s="3">
        <f t="shared" si="44"/>
        <v>0</v>
      </c>
      <c r="J43" s="3">
        <f t="shared" si="44"/>
        <v>0</v>
      </c>
      <c r="K43" s="3">
        <f t="shared" si="44"/>
        <v>0</v>
      </c>
      <c r="L43" s="3">
        <f t="shared" si="44"/>
        <v>0</v>
      </c>
      <c r="M43" s="3">
        <f t="shared" si="44"/>
        <v>0</v>
      </c>
      <c r="N43" s="3">
        <f t="shared" si="44"/>
        <v>0</v>
      </c>
      <c r="O43" s="3">
        <f t="shared" si="44"/>
        <v>0</v>
      </c>
      <c r="P43" s="3">
        <f t="shared" si="44"/>
        <v>0</v>
      </c>
      <c r="Q43" s="3">
        <f t="shared" si="44"/>
        <v>0</v>
      </c>
      <c r="R43" s="3">
        <f t="shared" si="44"/>
        <v>0</v>
      </c>
      <c r="S43" s="3">
        <f t="shared" si="44"/>
        <v>0</v>
      </c>
      <c r="T43" s="480">
        <v>0</v>
      </c>
      <c r="U43" s="3">
        <f t="shared" si="44"/>
        <v>0</v>
      </c>
      <c r="V43" s="3">
        <f t="shared" si="44"/>
        <v>0</v>
      </c>
      <c r="W43" s="3">
        <f t="shared" si="44"/>
        <v>0</v>
      </c>
      <c r="X43" s="3">
        <f t="shared" si="44"/>
        <v>0</v>
      </c>
      <c r="Y43" s="3">
        <f t="shared" si="44"/>
        <v>0</v>
      </c>
      <c r="Z43" s="3">
        <f t="shared" si="44"/>
        <v>0</v>
      </c>
      <c r="AA43" s="3">
        <f t="shared" si="44"/>
        <v>0</v>
      </c>
      <c r="AB43" s="3">
        <f t="shared" si="44"/>
        <v>0</v>
      </c>
      <c r="AC43" s="3">
        <f t="shared" si="44"/>
        <v>0</v>
      </c>
      <c r="AD43" s="3">
        <f t="shared" si="44"/>
        <v>0</v>
      </c>
      <c r="AE43" s="3">
        <f t="shared" si="44"/>
        <v>0</v>
      </c>
      <c r="AF43" s="3">
        <f t="shared" si="44"/>
        <v>0</v>
      </c>
      <c r="AG43" s="3">
        <f t="shared" si="44"/>
        <v>0</v>
      </c>
      <c r="AH43" s="3">
        <f t="shared" si="44"/>
        <v>0</v>
      </c>
      <c r="AI43" s="3">
        <f t="shared" si="44"/>
        <v>0</v>
      </c>
      <c r="AJ43" s="3">
        <f t="shared" si="44"/>
        <v>0</v>
      </c>
      <c r="AK43" s="3">
        <f t="shared" si="44"/>
        <v>0</v>
      </c>
      <c r="AL43" s="3">
        <f t="shared" si="44"/>
        <v>0</v>
      </c>
      <c r="AM43" s="3">
        <f t="shared" si="44"/>
        <v>0</v>
      </c>
      <c r="AN43" s="3">
        <f t="shared" si="44"/>
        <v>0</v>
      </c>
      <c r="AO43" s="3">
        <f t="shared" si="44"/>
        <v>0</v>
      </c>
      <c r="AP43" s="3">
        <f t="shared" si="44"/>
        <v>0</v>
      </c>
      <c r="AQ43" s="3">
        <f t="shared" si="44"/>
        <v>0</v>
      </c>
      <c r="AR43" s="3">
        <f t="shared" si="44"/>
        <v>0</v>
      </c>
      <c r="AS43" s="3">
        <f t="shared" si="44"/>
        <v>0</v>
      </c>
      <c r="AT43" s="3">
        <f t="shared" si="44"/>
        <v>0</v>
      </c>
      <c r="AU43" s="3">
        <f t="shared" si="44"/>
        <v>0</v>
      </c>
      <c r="AV43" s="3">
        <f t="shared" si="44"/>
        <v>0</v>
      </c>
      <c r="AW43" s="3">
        <f t="shared" si="44"/>
        <v>0</v>
      </c>
      <c r="AX43" s="3">
        <f t="shared" si="44"/>
        <v>0</v>
      </c>
      <c r="AY43" s="3">
        <f t="shared" si="44"/>
        <v>0</v>
      </c>
      <c r="AZ43" s="3">
        <f t="shared" si="44"/>
        <v>0</v>
      </c>
      <c r="BA43" s="3">
        <f t="shared" si="44"/>
        <v>0</v>
      </c>
      <c r="BB43" s="3">
        <f t="shared" si="44"/>
        <v>0</v>
      </c>
      <c r="BC43" s="3">
        <f t="shared" si="44"/>
        <v>0</v>
      </c>
      <c r="BD43" s="3">
        <f t="shared" si="44"/>
        <v>0</v>
      </c>
      <c r="BE43" s="3">
        <f t="shared" si="44"/>
        <v>0</v>
      </c>
      <c r="BF43" s="3">
        <f t="shared" si="44"/>
        <v>0</v>
      </c>
      <c r="BG43" s="3">
        <f t="shared" si="44"/>
        <v>0</v>
      </c>
      <c r="BH43" s="3">
        <f t="shared" si="44"/>
        <v>0</v>
      </c>
      <c r="BI43" s="3">
        <f t="shared" si="44"/>
        <v>0</v>
      </c>
      <c r="BJ43" s="3">
        <f t="shared" si="44"/>
        <v>0</v>
      </c>
      <c r="BK43" s="3">
        <f t="shared" si="44"/>
        <v>0</v>
      </c>
      <c r="BL43" s="3">
        <f t="shared" si="44"/>
        <v>0</v>
      </c>
      <c r="BM43" s="3">
        <f t="shared" si="44"/>
        <v>0</v>
      </c>
      <c r="BN43" s="3">
        <f t="shared" si="44"/>
        <v>0</v>
      </c>
      <c r="BO43" s="3">
        <f t="shared" si="44"/>
        <v>0</v>
      </c>
      <c r="BP43" s="3">
        <f t="shared" si="44"/>
        <v>0</v>
      </c>
      <c r="BQ43" s="3">
        <f t="shared" si="44"/>
        <v>0</v>
      </c>
      <c r="BR43" s="3">
        <f t="shared" si="44"/>
        <v>0</v>
      </c>
      <c r="BS43" s="3">
        <f t="shared" ref="BS43:CH43" si="45">BR43</f>
        <v>0</v>
      </c>
      <c r="BT43" s="3">
        <f t="shared" si="45"/>
        <v>0</v>
      </c>
      <c r="BU43" s="3">
        <f t="shared" si="45"/>
        <v>0</v>
      </c>
      <c r="BV43" s="3">
        <f t="shared" si="45"/>
        <v>0</v>
      </c>
      <c r="BW43" s="3">
        <f t="shared" si="45"/>
        <v>0</v>
      </c>
      <c r="BX43" s="3">
        <f t="shared" si="45"/>
        <v>0</v>
      </c>
      <c r="BY43" s="3">
        <f t="shared" si="45"/>
        <v>0</v>
      </c>
      <c r="BZ43" s="3">
        <f t="shared" si="45"/>
        <v>0</v>
      </c>
      <c r="CA43" s="3">
        <f t="shared" si="45"/>
        <v>0</v>
      </c>
      <c r="CB43" s="3">
        <f t="shared" si="45"/>
        <v>0</v>
      </c>
      <c r="CC43" s="3">
        <f t="shared" si="45"/>
        <v>0</v>
      </c>
      <c r="CD43" s="3">
        <f t="shared" si="45"/>
        <v>0</v>
      </c>
      <c r="CE43" s="3">
        <f t="shared" si="45"/>
        <v>0</v>
      </c>
      <c r="CF43" s="3">
        <f t="shared" si="45"/>
        <v>0</v>
      </c>
      <c r="CG43" s="3">
        <f t="shared" si="45"/>
        <v>0</v>
      </c>
      <c r="CH43" s="12">
        <f t="shared" si="45"/>
        <v>0</v>
      </c>
    </row>
    <row r="44" spans="1:86" x14ac:dyDescent="0.25">
      <c r="A44" s="603"/>
      <c r="B44" s="11" t="str">
        <f t="shared" si="3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6">F44</f>
        <v>0</v>
      </c>
      <c r="H44" s="3">
        <f t="shared" si="46"/>
        <v>0</v>
      </c>
      <c r="I44" s="3">
        <f t="shared" si="46"/>
        <v>0</v>
      </c>
      <c r="J44" s="3">
        <f t="shared" si="46"/>
        <v>0</v>
      </c>
      <c r="K44" s="3">
        <f t="shared" si="46"/>
        <v>0</v>
      </c>
      <c r="L44" s="3">
        <f t="shared" si="46"/>
        <v>0</v>
      </c>
      <c r="M44" s="3">
        <f t="shared" si="46"/>
        <v>0</v>
      </c>
      <c r="N44" s="3">
        <f t="shared" si="46"/>
        <v>0</v>
      </c>
      <c r="O44" s="3">
        <f t="shared" si="46"/>
        <v>0</v>
      </c>
      <c r="P44" s="3">
        <f t="shared" si="46"/>
        <v>0</v>
      </c>
      <c r="Q44" s="3">
        <f t="shared" si="46"/>
        <v>0</v>
      </c>
      <c r="R44" s="3">
        <f t="shared" si="46"/>
        <v>0</v>
      </c>
      <c r="S44" s="3">
        <f t="shared" si="46"/>
        <v>0</v>
      </c>
      <c r="T44" s="480">
        <v>23076.109999999997</v>
      </c>
      <c r="U44" s="3">
        <f t="shared" si="46"/>
        <v>23076.109999999997</v>
      </c>
      <c r="V44" s="3">
        <f t="shared" si="46"/>
        <v>23076.109999999997</v>
      </c>
      <c r="W44" s="3">
        <f t="shared" si="46"/>
        <v>23076.109999999997</v>
      </c>
      <c r="X44" s="3">
        <f t="shared" si="46"/>
        <v>23076.109999999997</v>
      </c>
      <c r="Y44" s="3">
        <f t="shared" si="46"/>
        <v>23076.109999999997</v>
      </c>
      <c r="Z44" s="3">
        <f t="shared" si="46"/>
        <v>23076.109999999997</v>
      </c>
      <c r="AA44" s="3">
        <f t="shared" si="46"/>
        <v>23076.109999999997</v>
      </c>
      <c r="AB44" s="3">
        <f t="shared" si="46"/>
        <v>23076.109999999997</v>
      </c>
      <c r="AC44" s="3">
        <f t="shared" si="46"/>
        <v>23076.109999999997</v>
      </c>
      <c r="AD44" s="3">
        <f t="shared" si="46"/>
        <v>23076.109999999997</v>
      </c>
      <c r="AE44" s="3">
        <f t="shared" si="46"/>
        <v>23076.109999999997</v>
      </c>
      <c r="AF44" s="3">
        <f t="shared" si="46"/>
        <v>23076.109999999997</v>
      </c>
      <c r="AG44" s="3">
        <f t="shared" si="46"/>
        <v>23076.109999999997</v>
      </c>
      <c r="AH44" s="3">
        <f t="shared" si="46"/>
        <v>23076.109999999997</v>
      </c>
      <c r="AI44" s="3">
        <f t="shared" si="46"/>
        <v>23076.109999999997</v>
      </c>
      <c r="AJ44" s="3">
        <f t="shared" si="46"/>
        <v>23076.109999999997</v>
      </c>
      <c r="AK44" s="3">
        <f t="shared" si="46"/>
        <v>23076.109999999997</v>
      </c>
      <c r="AL44" s="3">
        <f t="shared" si="46"/>
        <v>23076.109999999997</v>
      </c>
      <c r="AM44" s="3">
        <f t="shared" si="46"/>
        <v>23076.109999999997</v>
      </c>
      <c r="AN44" s="3">
        <f t="shared" si="46"/>
        <v>23076.109999999997</v>
      </c>
      <c r="AO44" s="3">
        <f t="shared" si="46"/>
        <v>23076.109999999997</v>
      </c>
      <c r="AP44" s="3">
        <f t="shared" si="46"/>
        <v>23076.109999999997</v>
      </c>
      <c r="AQ44" s="3">
        <f t="shared" si="46"/>
        <v>23076.109999999997</v>
      </c>
      <c r="AR44" s="3">
        <f t="shared" si="46"/>
        <v>23076.109999999997</v>
      </c>
      <c r="AS44" s="3">
        <f t="shared" si="46"/>
        <v>23076.109999999997</v>
      </c>
      <c r="AT44" s="3">
        <f t="shared" si="46"/>
        <v>23076.109999999997</v>
      </c>
      <c r="AU44" s="3">
        <f t="shared" si="46"/>
        <v>23076.109999999997</v>
      </c>
      <c r="AV44" s="3">
        <f t="shared" si="46"/>
        <v>23076.109999999997</v>
      </c>
      <c r="AW44" s="3">
        <f t="shared" si="46"/>
        <v>23076.109999999997</v>
      </c>
      <c r="AX44" s="3">
        <f t="shared" si="46"/>
        <v>23076.109999999997</v>
      </c>
      <c r="AY44" s="3">
        <f t="shared" si="46"/>
        <v>23076.109999999997</v>
      </c>
      <c r="AZ44" s="3">
        <f t="shared" si="46"/>
        <v>23076.109999999997</v>
      </c>
      <c r="BA44" s="3">
        <f t="shared" si="46"/>
        <v>23076.109999999997</v>
      </c>
      <c r="BB44" s="3">
        <f t="shared" si="46"/>
        <v>23076.109999999997</v>
      </c>
      <c r="BC44" s="3">
        <f t="shared" si="46"/>
        <v>23076.109999999997</v>
      </c>
      <c r="BD44" s="3">
        <f t="shared" si="46"/>
        <v>23076.109999999997</v>
      </c>
      <c r="BE44" s="3">
        <f t="shared" si="46"/>
        <v>23076.109999999997</v>
      </c>
      <c r="BF44" s="3">
        <f t="shared" si="46"/>
        <v>23076.109999999997</v>
      </c>
      <c r="BG44" s="3">
        <f t="shared" si="46"/>
        <v>23076.109999999997</v>
      </c>
      <c r="BH44" s="3">
        <f t="shared" si="46"/>
        <v>23076.109999999997</v>
      </c>
      <c r="BI44" s="3">
        <f t="shared" si="46"/>
        <v>23076.109999999997</v>
      </c>
      <c r="BJ44" s="3">
        <f t="shared" si="46"/>
        <v>23076.109999999997</v>
      </c>
      <c r="BK44" s="3">
        <f t="shared" si="46"/>
        <v>23076.109999999997</v>
      </c>
      <c r="BL44" s="3">
        <f t="shared" si="46"/>
        <v>23076.109999999997</v>
      </c>
      <c r="BM44" s="3">
        <f t="shared" si="46"/>
        <v>23076.109999999997</v>
      </c>
      <c r="BN44" s="3">
        <f t="shared" si="46"/>
        <v>23076.109999999997</v>
      </c>
      <c r="BO44" s="3">
        <f t="shared" si="46"/>
        <v>23076.109999999997</v>
      </c>
      <c r="BP44" s="3">
        <f t="shared" si="46"/>
        <v>23076.109999999997</v>
      </c>
      <c r="BQ44" s="3">
        <f t="shared" si="46"/>
        <v>23076.109999999997</v>
      </c>
      <c r="BR44" s="3">
        <f t="shared" si="46"/>
        <v>23076.109999999997</v>
      </c>
      <c r="BS44" s="3">
        <f t="shared" ref="BS44:CH44" si="47">BR44</f>
        <v>23076.109999999997</v>
      </c>
      <c r="BT44" s="3">
        <f t="shared" si="47"/>
        <v>23076.109999999997</v>
      </c>
      <c r="BU44" s="3">
        <f t="shared" si="47"/>
        <v>23076.109999999997</v>
      </c>
      <c r="BV44" s="3">
        <f t="shared" si="47"/>
        <v>23076.109999999997</v>
      </c>
      <c r="BW44" s="3">
        <f t="shared" si="47"/>
        <v>23076.109999999997</v>
      </c>
      <c r="BX44" s="3">
        <f t="shared" si="47"/>
        <v>23076.109999999997</v>
      </c>
      <c r="BY44" s="3">
        <f t="shared" si="47"/>
        <v>23076.109999999997</v>
      </c>
      <c r="BZ44" s="3">
        <f t="shared" si="47"/>
        <v>23076.109999999997</v>
      </c>
      <c r="CA44" s="3">
        <f t="shared" si="47"/>
        <v>23076.109999999997</v>
      </c>
      <c r="CB44" s="3">
        <f t="shared" si="47"/>
        <v>23076.109999999997</v>
      </c>
      <c r="CC44" s="3">
        <f t="shared" si="47"/>
        <v>23076.109999999997</v>
      </c>
      <c r="CD44" s="3">
        <f t="shared" si="47"/>
        <v>23076.109999999997</v>
      </c>
      <c r="CE44" s="3">
        <f t="shared" si="47"/>
        <v>23076.109999999997</v>
      </c>
      <c r="CF44" s="3">
        <f t="shared" si="47"/>
        <v>23076.109999999997</v>
      </c>
      <c r="CG44" s="3">
        <f t="shared" si="47"/>
        <v>23076.109999999997</v>
      </c>
      <c r="CH44" s="12">
        <f t="shared" si="47"/>
        <v>23076.109999999997</v>
      </c>
    </row>
    <row r="45" spans="1:86" x14ac:dyDescent="0.25">
      <c r="A45" s="603"/>
      <c r="B45" s="13" t="str">
        <f t="shared" si="3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8">F45</f>
        <v>0</v>
      </c>
      <c r="H45" s="3">
        <f t="shared" si="48"/>
        <v>0</v>
      </c>
      <c r="I45" s="3">
        <f t="shared" si="48"/>
        <v>0</v>
      </c>
      <c r="J45" s="3">
        <f t="shared" si="48"/>
        <v>0</v>
      </c>
      <c r="K45" s="3">
        <f t="shared" si="48"/>
        <v>0</v>
      </c>
      <c r="L45" s="3">
        <f t="shared" si="48"/>
        <v>0</v>
      </c>
      <c r="M45" s="3">
        <f t="shared" si="48"/>
        <v>0</v>
      </c>
      <c r="N45" s="3">
        <f t="shared" si="48"/>
        <v>0</v>
      </c>
      <c r="O45" s="3">
        <f t="shared" si="48"/>
        <v>0</v>
      </c>
      <c r="P45" s="3">
        <f t="shared" si="48"/>
        <v>0</v>
      </c>
      <c r="Q45" s="3">
        <f t="shared" si="48"/>
        <v>0</v>
      </c>
      <c r="R45" s="3">
        <f t="shared" si="48"/>
        <v>0</v>
      </c>
      <c r="S45" s="3">
        <f t="shared" si="48"/>
        <v>0</v>
      </c>
      <c r="T45" s="480">
        <v>0</v>
      </c>
      <c r="U45" s="3">
        <f t="shared" si="48"/>
        <v>0</v>
      </c>
      <c r="V45" s="3">
        <f t="shared" si="48"/>
        <v>0</v>
      </c>
      <c r="W45" s="3">
        <f t="shared" si="48"/>
        <v>0</v>
      </c>
      <c r="X45" s="3">
        <f t="shared" si="48"/>
        <v>0</v>
      </c>
      <c r="Y45" s="3">
        <f t="shared" si="48"/>
        <v>0</v>
      </c>
      <c r="Z45" s="3">
        <f t="shared" si="48"/>
        <v>0</v>
      </c>
      <c r="AA45" s="3">
        <f t="shared" si="48"/>
        <v>0</v>
      </c>
      <c r="AB45" s="3">
        <f t="shared" si="48"/>
        <v>0</v>
      </c>
      <c r="AC45" s="3">
        <f t="shared" si="48"/>
        <v>0</v>
      </c>
      <c r="AD45" s="3">
        <f t="shared" si="48"/>
        <v>0</v>
      </c>
      <c r="AE45" s="3">
        <f t="shared" si="48"/>
        <v>0</v>
      </c>
      <c r="AF45" s="3">
        <f t="shared" si="48"/>
        <v>0</v>
      </c>
      <c r="AG45" s="3">
        <f t="shared" si="48"/>
        <v>0</v>
      </c>
      <c r="AH45" s="3">
        <f t="shared" si="48"/>
        <v>0</v>
      </c>
      <c r="AI45" s="3">
        <f t="shared" si="48"/>
        <v>0</v>
      </c>
      <c r="AJ45" s="3">
        <f t="shared" si="48"/>
        <v>0</v>
      </c>
      <c r="AK45" s="3">
        <f t="shared" si="48"/>
        <v>0</v>
      </c>
      <c r="AL45" s="3">
        <f t="shared" si="48"/>
        <v>0</v>
      </c>
      <c r="AM45" s="3">
        <f t="shared" si="48"/>
        <v>0</v>
      </c>
      <c r="AN45" s="3">
        <f t="shared" si="48"/>
        <v>0</v>
      </c>
      <c r="AO45" s="3">
        <f t="shared" si="48"/>
        <v>0</v>
      </c>
      <c r="AP45" s="3">
        <f t="shared" si="48"/>
        <v>0</v>
      </c>
      <c r="AQ45" s="3">
        <f t="shared" si="48"/>
        <v>0</v>
      </c>
      <c r="AR45" s="3">
        <f t="shared" si="48"/>
        <v>0</v>
      </c>
      <c r="AS45" s="3">
        <f t="shared" si="48"/>
        <v>0</v>
      </c>
      <c r="AT45" s="3">
        <f t="shared" si="48"/>
        <v>0</v>
      </c>
      <c r="AU45" s="3">
        <f t="shared" si="48"/>
        <v>0</v>
      </c>
      <c r="AV45" s="3">
        <f t="shared" si="48"/>
        <v>0</v>
      </c>
      <c r="AW45" s="3">
        <f t="shared" si="48"/>
        <v>0</v>
      </c>
      <c r="AX45" s="3">
        <f t="shared" si="48"/>
        <v>0</v>
      </c>
      <c r="AY45" s="3">
        <f t="shared" si="48"/>
        <v>0</v>
      </c>
      <c r="AZ45" s="3">
        <f t="shared" si="48"/>
        <v>0</v>
      </c>
      <c r="BA45" s="3">
        <f t="shared" si="48"/>
        <v>0</v>
      </c>
      <c r="BB45" s="3">
        <f t="shared" si="48"/>
        <v>0</v>
      </c>
      <c r="BC45" s="3">
        <f t="shared" si="48"/>
        <v>0</v>
      </c>
      <c r="BD45" s="3">
        <f t="shared" si="48"/>
        <v>0</v>
      </c>
      <c r="BE45" s="3">
        <f t="shared" si="48"/>
        <v>0</v>
      </c>
      <c r="BF45" s="3">
        <f t="shared" si="48"/>
        <v>0</v>
      </c>
      <c r="BG45" s="3">
        <f t="shared" si="48"/>
        <v>0</v>
      </c>
      <c r="BH45" s="3">
        <f t="shared" si="48"/>
        <v>0</v>
      </c>
      <c r="BI45" s="3">
        <f t="shared" si="48"/>
        <v>0</v>
      </c>
      <c r="BJ45" s="3">
        <f t="shared" si="48"/>
        <v>0</v>
      </c>
      <c r="BK45" s="3">
        <f t="shared" si="48"/>
        <v>0</v>
      </c>
      <c r="BL45" s="3">
        <f t="shared" si="48"/>
        <v>0</v>
      </c>
      <c r="BM45" s="3">
        <f t="shared" si="48"/>
        <v>0</v>
      </c>
      <c r="BN45" s="3">
        <f t="shared" si="48"/>
        <v>0</v>
      </c>
      <c r="BO45" s="3">
        <f t="shared" si="48"/>
        <v>0</v>
      </c>
      <c r="BP45" s="3">
        <f t="shared" si="48"/>
        <v>0</v>
      </c>
      <c r="BQ45" s="3">
        <f t="shared" si="48"/>
        <v>0</v>
      </c>
      <c r="BR45" s="3">
        <f t="shared" si="48"/>
        <v>0</v>
      </c>
      <c r="BS45" s="3">
        <f t="shared" ref="BS45:CH45" si="49">BR45</f>
        <v>0</v>
      </c>
      <c r="BT45" s="3">
        <f t="shared" si="49"/>
        <v>0</v>
      </c>
      <c r="BU45" s="3">
        <f t="shared" si="49"/>
        <v>0</v>
      </c>
      <c r="BV45" s="3">
        <f t="shared" si="49"/>
        <v>0</v>
      </c>
      <c r="BW45" s="3">
        <f t="shared" si="49"/>
        <v>0</v>
      </c>
      <c r="BX45" s="3">
        <f t="shared" si="49"/>
        <v>0</v>
      </c>
      <c r="BY45" s="3">
        <f t="shared" si="49"/>
        <v>0</v>
      </c>
      <c r="BZ45" s="3">
        <f t="shared" si="49"/>
        <v>0</v>
      </c>
      <c r="CA45" s="3">
        <f t="shared" si="49"/>
        <v>0</v>
      </c>
      <c r="CB45" s="3">
        <f t="shared" si="49"/>
        <v>0</v>
      </c>
      <c r="CC45" s="3">
        <f t="shared" si="49"/>
        <v>0</v>
      </c>
      <c r="CD45" s="3">
        <f t="shared" si="49"/>
        <v>0</v>
      </c>
      <c r="CE45" s="3">
        <f t="shared" si="49"/>
        <v>0</v>
      </c>
      <c r="CF45" s="3">
        <f t="shared" si="49"/>
        <v>0</v>
      </c>
      <c r="CG45" s="3">
        <f t="shared" si="49"/>
        <v>0</v>
      </c>
      <c r="CH45" s="12">
        <f t="shared" si="49"/>
        <v>0</v>
      </c>
    </row>
    <row r="46" spans="1:86" x14ac:dyDescent="0.25">
      <c r="A46" s="603"/>
      <c r="B46" s="11" t="str">
        <f t="shared" si="3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50">F46</f>
        <v>0</v>
      </c>
      <c r="H46" s="3">
        <f t="shared" si="50"/>
        <v>0</v>
      </c>
      <c r="I46" s="3">
        <f t="shared" si="50"/>
        <v>0</v>
      </c>
      <c r="J46" s="3">
        <f t="shared" si="50"/>
        <v>0</v>
      </c>
      <c r="K46" s="3">
        <f t="shared" si="50"/>
        <v>0</v>
      </c>
      <c r="L46" s="3">
        <f t="shared" si="50"/>
        <v>0</v>
      </c>
      <c r="M46" s="3">
        <f t="shared" si="50"/>
        <v>0</v>
      </c>
      <c r="N46" s="3">
        <f t="shared" si="50"/>
        <v>0</v>
      </c>
      <c r="O46" s="3">
        <f t="shared" si="50"/>
        <v>0</v>
      </c>
      <c r="P46" s="3">
        <f t="shared" si="50"/>
        <v>0</v>
      </c>
      <c r="Q46" s="3">
        <f t="shared" si="50"/>
        <v>0</v>
      </c>
      <c r="R46" s="3">
        <f t="shared" si="50"/>
        <v>0</v>
      </c>
      <c r="S46" s="3">
        <f t="shared" si="50"/>
        <v>0</v>
      </c>
      <c r="T46" s="480">
        <v>2774.4</v>
      </c>
      <c r="U46" s="3">
        <f t="shared" si="50"/>
        <v>2774.4</v>
      </c>
      <c r="V46" s="3">
        <f t="shared" si="50"/>
        <v>2774.4</v>
      </c>
      <c r="W46" s="3">
        <f t="shared" si="50"/>
        <v>2774.4</v>
      </c>
      <c r="X46" s="3">
        <f t="shared" si="50"/>
        <v>2774.4</v>
      </c>
      <c r="Y46" s="3">
        <f t="shared" si="50"/>
        <v>2774.4</v>
      </c>
      <c r="Z46" s="3">
        <f t="shared" si="50"/>
        <v>2774.4</v>
      </c>
      <c r="AA46" s="3">
        <f t="shared" si="50"/>
        <v>2774.4</v>
      </c>
      <c r="AB46" s="3">
        <f t="shared" si="50"/>
        <v>2774.4</v>
      </c>
      <c r="AC46" s="3">
        <f t="shared" si="50"/>
        <v>2774.4</v>
      </c>
      <c r="AD46" s="3">
        <f t="shared" si="50"/>
        <v>2774.4</v>
      </c>
      <c r="AE46" s="3">
        <f t="shared" si="50"/>
        <v>2774.4</v>
      </c>
      <c r="AF46" s="3">
        <f t="shared" si="50"/>
        <v>2774.4</v>
      </c>
      <c r="AG46" s="3">
        <f t="shared" si="50"/>
        <v>2774.4</v>
      </c>
      <c r="AH46" s="3">
        <f t="shared" si="50"/>
        <v>2774.4</v>
      </c>
      <c r="AI46" s="3">
        <f t="shared" si="50"/>
        <v>2774.4</v>
      </c>
      <c r="AJ46" s="3">
        <f t="shared" si="50"/>
        <v>2774.4</v>
      </c>
      <c r="AK46" s="3">
        <f t="shared" si="50"/>
        <v>2774.4</v>
      </c>
      <c r="AL46" s="3">
        <f t="shared" si="50"/>
        <v>2774.4</v>
      </c>
      <c r="AM46" s="3">
        <f t="shared" si="50"/>
        <v>2774.4</v>
      </c>
      <c r="AN46" s="3">
        <f t="shared" si="50"/>
        <v>2774.4</v>
      </c>
      <c r="AO46" s="3">
        <f t="shared" si="50"/>
        <v>2774.4</v>
      </c>
      <c r="AP46" s="3">
        <f t="shared" si="50"/>
        <v>2774.4</v>
      </c>
      <c r="AQ46" s="3">
        <f t="shared" si="50"/>
        <v>2774.4</v>
      </c>
      <c r="AR46" s="3">
        <f t="shared" si="50"/>
        <v>2774.4</v>
      </c>
      <c r="AS46" s="3">
        <f t="shared" si="50"/>
        <v>2774.4</v>
      </c>
      <c r="AT46" s="3">
        <f t="shared" si="50"/>
        <v>2774.4</v>
      </c>
      <c r="AU46" s="3">
        <f t="shared" si="50"/>
        <v>2774.4</v>
      </c>
      <c r="AV46" s="3">
        <f t="shared" si="50"/>
        <v>2774.4</v>
      </c>
      <c r="AW46" s="3">
        <f t="shared" si="50"/>
        <v>2774.4</v>
      </c>
      <c r="AX46" s="3">
        <f t="shared" si="50"/>
        <v>2774.4</v>
      </c>
      <c r="AY46" s="3">
        <f t="shared" si="50"/>
        <v>2774.4</v>
      </c>
      <c r="AZ46" s="3">
        <f t="shared" si="50"/>
        <v>2774.4</v>
      </c>
      <c r="BA46" s="3">
        <f t="shared" si="50"/>
        <v>2774.4</v>
      </c>
      <c r="BB46" s="3">
        <f t="shared" si="50"/>
        <v>2774.4</v>
      </c>
      <c r="BC46" s="3">
        <f t="shared" si="50"/>
        <v>2774.4</v>
      </c>
      <c r="BD46" s="3">
        <f t="shared" si="50"/>
        <v>2774.4</v>
      </c>
      <c r="BE46" s="3">
        <f t="shared" si="50"/>
        <v>2774.4</v>
      </c>
      <c r="BF46" s="3">
        <f t="shared" si="50"/>
        <v>2774.4</v>
      </c>
      <c r="BG46" s="3">
        <f t="shared" si="50"/>
        <v>2774.4</v>
      </c>
      <c r="BH46" s="3">
        <f t="shared" si="50"/>
        <v>2774.4</v>
      </c>
      <c r="BI46" s="3">
        <f t="shared" si="50"/>
        <v>2774.4</v>
      </c>
      <c r="BJ46" s="3">
        <f t="shared" si="50"/>
        <v>2774.4</v>
      </c>
      <c r="BK46" s="3">
        <f t="shared" si="50"/>
        <v>2774.4</v>
      </c>
      <c r="BL46" s="3">
        <f t="shared" si="50"/>
        <v>2774.4</v>
      </c>
      <c r="BM46" s="3">
        <f t="shared" si="50"/>
        <v>2774.4</v>
      </c>
      <c r="BN46" s="3">
        <f t="shared" si="50"/>
        <v>2774.4</v>
      </c>
      <c r="BO46" s="3">
        <f t="shared" si="50"/>
        <v>2774.4</v>
      </c>
      <c r="BP46" s="3">
        <f t="shared" si="50"/>
        <v>2774.4</v>
      </c>
      <c r="BQ46" s="3">
        <f t="shared" si="50"/>
        <v>2774.4</v>
      </c>
      <c r="BR46" s="3">
        <f t="shared" si="50"/>
        <v>2774.4</v>
      </c>
      <c r="BS46" s="3">
        <f t="shared" ref="BS46:CH46" si="51">BR46</f>
        <v>2774.4</v>
      </c>
      <c r="BT46" s="3">
        <f t="shared" si="51"/>
        <v>2774.4</v>
      </c>
      <c r="BU46" s="3">
        <f t="shared" si="51"/>
        <v>2774.4</v>
      </c>
      <c r="BV46" s="3">
        <f t="shared" si="51"/>
        <v>2774.4</v>
      </c>
      <c r="BW46" s="3">
        <f t="shared" si="51"/>
        <v>2774.4</v>
      </c>
      <c r="BX46" s="3">
        <f t="shared" si="51"/>
        <v>2774.4</v>
      </c>
      <c r="BY46" s="3">
        <f t="shared" si="51"/>
        <v>2774.4</v>
      </c>
      <c r="BZ46" s="3">
        <f t="shared" si="51"/>
        <v>2774.4</v>
      </c>
      <c r="CA46" s="3">
        <f t="shared" si="51"/>
        <v>2774.4</v>
      </c>
      <c r="CB46" s="3">
        <f t="shared" si="51"/>
        <v>2774.4</v>
      </c>
      <c r="CC46" s="3">
        <f t="shared" si="51"/>
        <v>2774.4</v>
      </c>
      <c r="CD46" s="3">
        <f t="shared" si="51"/>
        <v>2774.4</v>
      </c>
      <c r="CE46" s="3">
        <f t="shared" si="51"/>
        <v>2774.4</v>
      </c>
      <c r="CF46" s="3">
        <f t="shared" si="51"/>
        <v>2774.4</v>
      </c>
      <c r="CG46" s="3">
        <f t="shared" si="51"/>
        <v>2774.4</v>
      </c>
      <c r="CH46" s="12">
        <f t="shared" si="51"/>
        <v>2774.4</v>
      </c>
    </row>
    <row r="47" spans="1:86" x14ac:dyDescent="0.25">
      <c r="A47" s="603"/>
      <c r="B47" s="11" t="str">
        <f t="shared" si="3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2">F47</f>
        <v>0</v>
      </c>
      <c r="H47" s="3">
        <f t="shared" si="52"/>
        <v>0</v>
      </c>
      <c r="I47" s="3">
        <f t="shared" si="52"/>
        <v>0</v>
      </c>
      <c r="J47" s="3">
        <f t="shared" si="52"/>
        <v>0</v>
      </c>
      <c r="K47" s="3">
        <f t="shared" si="52"/>
        <v>0</v>
      </c>
      <c r="L47" s="3">
        <f t="shared" si="52"/>
        <v>0</v>
      </c>
      <c r="M47" s="3">
        <f t="shared" si="52"/>
        <v>0</v>
      </c>
      <c r="N47" s="3">
        <f t="shared" si="52"/>
        <v>0</v>
      </c>
      <c r="O47" s="3">
        <f t="shared" si="52"/>
        <v>0</v>
      </c>
      <c r="P47" s="3">
        <f t="shared" si="52"/>
        <v>0</v>
      </c>
      <c r="Q47" s="3">
        <f t="shared" si="52"/>
        <v>0</v>
      </c>
      <c r="R47" s="3">
        <f t="shared" si="52"/>
        <v>0</v>
      </c>
      <c r="S47" s="3">
        <f t="shared" si="52"/>
        <v>0</v>
      </c>
      <c r="T47" s="480">
        <v>1146518.7899999998</v>
      </c>
      <c r="U47" s="3">
        <f t="shared" si="52"/>
        <v>1146518.7899999998</v>
      </c>
      <c r="V47" s="3">
        <f t="shared" si="52"/>
        <v>1146518.7899999998</v>
      </c>
      <c r="W47" s="3">
        <f t="shared" si="52"/>
        <v>1146518.7899999998</v>
      </c>
      <c r="X47" s="3">
        <f t="shared" si="52"/>
        <v>1146518.7899999998</v>
      </c>
      <c r="Y47" s="3">
        <f t="shared" si="52"/>
        <v>1146518.7899999998</v>
      </c>
      <c r="Z47" s="3">
        <f t="shared" si="52"/>
        <v>1146518.7899999998</v>
      </c>
      <c r="AA47" s="3">
        <f t="shared" si="52"/>
        <v>1146518.7899999998</v>
      </c>
      <c r="AB47" s="3">
        <f t="shared" si="52"/>
        <v>1146518.7899999998</v>
      </c>
      <c r="AC47" s="3">
        <f t="shared" si="52"/>
        <v>1146518.7899999998</v>
      </c>
      <c r="AD47" s="3">
        <f t="shared" si="52"/>
        <v>1146518.7899999998</v>
      </c>
      <c r="AE47" s="3">
        <f t="shared" si="52"/>
        <v>1146518.7899999998</v>
      </c>
      <c r="AF47" s="3">
        <f t="shared" si="52"/>
        <v>1146518.7899999998</v>
      </c>
      <c r="AG47" s="3">
        <f t="shared" si="52"/>
        <v>1146518.7899999998</v>
      </c>
      <c r="AH47" s="3">
        <f t="shared" si="52"/>
        <v>1146518.7899999998</v>
      </c>
      <c r="AI47" s="3">
        <f t="shared" si="52"/>
        <v>1146518.7899999998</v>
      </c>
      <c r="AJ47" s="3">
        <f t="shared" si="52"/>
        <v>1146518.7899999998</v>
      </c>
      <c r="AK47" s="3">
        <f t="shared" si="52"/>
        <v>1146518.7899999998</v>
      </c>
      <c r="AL47" s="3">
        <f t="shared" si="52"/>
        <v>1146518.7899999998</v>
      </c>
      <c r="AM47" s="3">
        <f t="shared" si="52"/>
        <v>1146518.7899999998</v>
      </c>
      <c r="AN47" s="3">
        <f t="shared" si="52"/>
        <v>1146518.7899999998</v>
      </c>
      <c r="AO47" s="3">
        <f t="shared" si="52"/>
        <v>1146518.7899999998</v>
      </c>
      <c r="AP47" s="3">
        <f t="shared" si="52"/>
        <v>1146518.7899999998</v>
      </c>
      <c r="AQ47" s="3">
        <f t="shared" si="52"/>
        <v>1146518.7899999998</v>
      </c>
      <c r="AR47" s="3">
        <f t="shared" si="52"/>
        <v>1146518.7899999998</v>
      </c>
      <c r="AS47" s="3">
        <f t="shared" si="52"/>
        <v>1146518.7899999998</v>
      </c>
      <c r="AT47" s="3">
        <f t="shared" si="52"/>
        <v>1146518.7899999998</v>
      </c>
      <c r="AU47" s="3">
        <f t="shared" si="52"/>
        <v>1146518.7899999998</v>
      </c>
      <c r="AV47" s="3">
        <f t="shared" si="52"/>
        <v>1146518.7899999998</v>
      </c>
      <c r="AW47" s="3">
        <f t="shared" si="52"/>
        <v>1146518.7899999998</v>
      </c>
      <c r="AX47" s="3">
        <f t="shared" si="52"/>
        <v>1146518.7899999998</v>
      </c>
      <c r="AY47" s="3">
        <f t="shared" si="52"/>
        <v>1146518.7899999998</v>
      </c>
      <c r="AZ47" s="3">
        <f t="shared" si="52"/>
        <v>1146518.7899999998</v>
      </c>
      <c r="BA47" s="3">
        <f t="shared" si="52"/>
        <v>1146518.7899999998</v>
      </c>
      <c r="BB47" s="3">
        <f t="shared" si="52"/>
        <v>1146518.7899999998</v>
      </c>
      <c r="BC47" s="3">
        <f t="shared" si="52"/>
        <v>1146518.7899999998</v>
      </c>
      <c r="BD47" s="3">
        <f t="shared" si="52"/>
        <v>1146518.7899999998</v>
      </c>
      <c r="BE47" s="3">
        <f t="shared" si="52"/>
        <v>1146518.7899999998</v>
      </c>
      <c r="BF47" s="3">
        <f t="shared" si="52"/>
        <v>1146518.7899999998</v>
      </c>
      <c r="BG47" s="3">
        <f t="shared" si="52"/>
        <v>1146518.7899999998</v>
      </c>
      <c r="BH47" s="3">
        <f t="shared" si="52"/>
        <v>1146518.7899999998</v>
      </c>
      <c r="BI47" s="3">
        <f t="shared" si="52"/>
        <v>1146518.7899999998</v>
      </c>
      <c r="BJ47" s="3">
        <f t="shared" si="52"/>
        <v>1146518.7899999998</v>
      </c>
      <c r="BK47" s="3">
        <f t="shared" si="52"/>
        <v>1146518.7899999998</v>
      </c>
      <c r="BL47" s="3">
        <f t="shared" si="52"/>
        <v>1146518.7899999998</v>
      </c>
      <c r="BM47" s="3">
        <f t="shared" si="52"/>
        <v>1146518.7899999998</v>
      </c>
      <c r="BN47" s="3">
        <f t="shared" si="52"/>
        <v>1146518.7899999998</v>
      </c>
      <c r="BO47" s="3">
        <f t="shared" si="52"/>
        <v>1146518.7899999998</v>
      </c>
      <c r="BP47" s="3">
        <f t="shared" si="52"/>
        <v>1146518.7899999998</v>
      </c>
      <c r="BQ47" s="3">
        <f t="shared" si="52"/>
        <v>1146518.7899999998</v>
      </c>
      <c r="BR47" s="3">
        <f t="shared" si="52"/>
        <v>1146518.7899999998</v>
      </c>
      <c r="BS47" s="3">
        <f t="shared" ref="BS47:CH47" si="53">BR47</f>
        <v>1146518.7899999998</v>
      </c>
      <c r="BT47" s="3">
        <f t="shared" si="53"/>
        <v>1146518.7899999998</v>
      </c>
      <c r="BU47" s="3">
        <f t="shared" si="53"/>
        <v>1146518.7899999998</v>
      </c>
      <c r="BV47" s="3">
        <f t="shared" si="53"/>
        <v>1146518.7899999998</v>
      </c>
      <c r="BW47" s="3">
        <f t="shared" si="53"/>
        <v>1146518.7899999998</v>
      </c>
      <c r="BX47" s="3">
        <f t="shared" si="53"/>
        <v>1146518.7899999998</v>
      </c>
      <c r="BY47" s="3">
        <f t="shared" si="53"/>
        <v>1146518.7899999998</v>
      </c>
      <c r="BZ47" s="3">
        <f t="shared" si="53"/>
        <v>1146518.7899999998</v>
      </c>
      <c r="CA47" s="3">
        <f t="shared" si="53"/>
        <v>1146518.7899999998</v>
      </c>
      <c r="CB47" s="3">
        <f t="shared" si="53"/>
        <v>1146518.7899999998</v>
      </c>
      <c r="CC47" s="3">
        <f t="shared" si="53"/>
        <v>1146518.7899999998</v>
      </c>
      <c r="CD47" s="3">
        <f t="shared" si="53"/>
        <v>1146518.7899999998</v>
      </c>
      <c r="CE47" s="3">
        <f t="shared" si="53"/>
        <v>1146518.7899999998</v>
      </c>
      <c r="CF47" s="3">
        <f t="shared" si="53"/>
        <v>1146518.7899999998</v>
      </c>
      <c r="CG47" s="3">
        <f t="shared" si="53"/>
        <v>1146518.7899999998</v>
      </c>
      <c r="CH47" s="12">
        <f t="shared" si="53"/>
        <v>1146518.7899999998</v>
      </c>
    </row>
    <row r="48" spans="1:86" x14ac:dyDescent="0.25">
      <c r="A48" s="603"/>
      <c r="B48" s="11" t="str">
        <f t="shared" si="3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4">F48</f>
        <v>0</v>
      </c>
      <c r="H48" s="3">
        <f t="shared" si="54"/>
        <v>0</v>
      </c>
      <c r="I48" s="3">
        <f t="shared" si="54"/>
        <v>0</v>
      </c>
      <c r="J48" s="3">
        <f t="shared" si="54"/>
        <v>0</v>
      </c>
      <c r="K48" s="3">
        <f t="shared" si="54"/>
        <v>0</v>
      </c>
      <c r="L48" s="3">
        <f t="shared" si="54"/>
        <v>0</v>
      </c>
      <c r="M48" s="3">
        <f t="shared" si="54"/>
        <v>0</v>
      </c>
      <c r="N48" s="3">
        <f t="shared" si="54"/>
        <v>0</v>
      </c>
      <c r="O48" s="3">
        <f t="shared" si="54"/>
        <v>0</v>
      </c>
      <c r="P48" s="3">
        <f t="shared" si="54"/>
        <v>0</v>
      </c>
      <c r="Q48" s="3">
        <f t="shared" si="54"/>
        <v>0</v>
      </c>
      <c r="R48" s="3">
        <f t="shared" si="54"/>
        <v>0</v>
      </c>
      <c r="S48" s="3">
        <f t="shared" si="54"/>
        <v>0</v>
      </c>
      <c r="T48" s="480">
        <v>1454550.34</v>
      </c>
      <c r="U48" s="3">
        <f t="shared" si="54"/>
        <v>1454550.34</v>
      </c>
      <c r="V48" s="3">
        <f t="shared" si="54"/>
        <v>1454550.34</v>
      </c>
      <c r="W48" s="3">
        <f t="shared" si="54"/>
        <v>1454550.34</v>
      </c>
      <c r="X48" s="3">
        <f t="shared" si="54"/>
        <v>1454550.34</v>
      </c>
      <c r="Y48" s="3">
        <f t="shared" si="54"/>
        <v>1454550.34</v>
      </c>
      <c r="Z48" s="3">
        <f t="shared" si="54"/>
        <v>1454550.34</v>
      </c>
      <c r="AA48" s="3">
        <f t="shared" si="54"/>
        <v>1454550.34</v>
      </c>
      <c r="AB48" s="3">
        <f t="shared" si="54"/>
        <v>1454550.34</v>
      </c>
      <c r="AC48" s="3">
        <f t="shared" si="54"/>
        <v>1454550.34</v>
      </c>
      <c r="AD48" s="3">
        <f t="shared" si="54"/>
        <v>1454550.34</v>
      </c>
      <c r="AE48" s="3">
        <f t="shared" si="54"/>
        <v>1454550.34</v>
      </c>
      <c r="AF48" s="3">
        <f t="shared" si="54"/>
        <v>1454550.34</v>
      </c>
      <c r="AG48" s="3">
        <f t="shared" si="54"/>
        <v>1454550.34</v>
      </c>
      <c r="AH48" s="3">
        <f t="shared" si="54"/>
        <v>1454550.34</v>
      </c>
      <c r="AI48" s="3">
        <f t="shared" si="54"/>
        <v>1454550.34</v>
      </c>
      <c r="AJ48" s="3">
        <f t="shared" si="54"/>
        <v>1454550.34</v>
      </c>
      <c r="AK48" s="3">
        <f t="shared" si="54"/>
        <v>1454550.34</v>
      </c>
      <c r="AL48" s="3">
        <f t="shared" si="54"/>
        <v>1454550.34</v>
      </c>
      <c r="AM48" s="3">
        <f t="shared" si="54"/>
        <v>1454550.34</v>
      </c>
      <c r="AN48" s="3">
        <f t="shared" si="54"/>
        <v>1454550.34</v>
      </c>
      <c r="AO48" s="3">
        <f t="shared" si="54"/>
        <v>1454550.34</v>
      </c>
      <c r="AP48" s="3">
        <f t="shared" si="54"/>
        <v>1454550.34</v>
      </c>
      <c r="AQ48" s="3">
        <f t="shared" si="54"/>
        <v>1454550.34</v>
      </c>
      <c r="AR48" s="3">
        <f t="shared" si="54"/>
        <v>1454550.34</v>
      </c>
      <c r="AS48" s="3">
        <f t="shared" si="54"/>
        <v>1454550.34</v>
      </c>
      <c r="AT48" s="3">
        <f t="shared" si="54"/>
        <v>1454550.34</v>
      </c>
      <c r="AU48" s="3">
        <f t="shared" si="54"/>
        <v>1454550.34</v>
      </c>
      <c r="AV48" s="3">
        <f t="shared" si="54"/>
        <v>1454550.34</v>
      </c>
      <c r="AW48" s="3">
        <f t="shared" si="54"/>
        <v>1454550.34</v>
      </c>
      <c r="AX48" s="3">
        <f t="shared" si="54"/>
        <v>1454550.34</v>
      </c>
      <c r="AY48" s="3">
        <f t="shared" si="54"/>
        <v>1454550.34</v>
      </c>
      <c r="AZ48" s="3">
        <f t="shared" si="54"/>
        <v>1454550.34</v>
      </c>
      <c r="BA48" s="3">
        <f t="shared" si="54"/>
        <v>1454550.34</v>
      </c>
      <c r="BB48" s="3">
        <f t="shared" si="54"/>
        <v>1454550.34</v>
      </c>
      <c r="BC48" s="3">
        <f t="shared" si="54"/>
        <v>1454550.34</v>
      </c>
      <c r="BD48" s="3">
        <f t="shared" si="54"/>
        <v>1454550.34</v>
      </c>
      <c r="BE48" s="3">
        <f t="shared" si="54"/>
        <v>1454550.34</v>
      </c>
      <c r="BF48" s="3">
        <f t="shared" si="54"/>
        <v>1454550.34</v>
      </c>
      <c r="BG48" s="3">
        <f t="shared" si="54"/>
        <v>1454550.34</v>
      </c>
      <c r="BH48" s="3">
        <f t="shared" si="54"/>
        <v>1454550.34</v>
      </c>
      <c r="BI48" s="3">
        <f t="shared" si="54"/>
        <v>1454550.34</v>
      </c>
      <c r="BJ48" s="3">
        <f t="shared" si="54"/>
        <v>1454550.34</v>
      </c>
      <c r="BK48" s="3">
        <f t="shared" si="54"/>
        <v>1454550.34</v>
      </c>
      <c r="BL48" s="3">
        <f t="shared" si="54"/>
        <v>1454550.34</v>
      </c>
      <c r="BM48" s="3">
        <f t="shared" si="54"/>
        <v>1454550.34</v>
      </c>
      <c r="BN48" s="3">
        <f t="shared" si="54"/>
        <v>1454550.34</v>
      </c>
      <c r="BO48" s="3">
        <f t="shared" si="54"/>
        <v>1454550.34</v>
      </c>
      <c r="BP48" s="3">
        <f t="shared" si="54"/>
        <v>1454550.34</v>
      </c>
      <c r="BQ48" s="3">
        <f t="shared" si="54"/>
        <v>1454550.34</v>
      </c>
      <c r="BR48" s="3">
        <f t="shared" si="54"/>
        <v>1454550.34</v>
      </c>
      <c r="BS48" s="3">
        <f t="shared" ref="BS48:CH48" si="55">BR48</f>
        <v>1454550.34</v>
      </c>
      <c r="BT48" s="3">
        <f t="shared" si="55"/>
        <v>1454550.34</v>
      </c>
      <c r="BU48" s="3">
        <f t="shared" si="55"/>
        <v>1454550.34</v>
      </c>
      <c r="BV48" s="3">
        <f t="shared" si="55"/>
        <v>1454550.34</v>
      </c>
      <c r="BW48" s="3">
        <f t="shared" si="55"/>
        <v>1454550.34</v>
      </c>
      <c r="BX48" s="3">
        <f t="shared" si="55"/>
        <v>1454550.34</v>
      </c>
      <c r="BY48" s="3">
        <f t="shared" si="55"/>
        <v>1454550.34</v>
      </c>
      <c r="BZ48" s="3">
        <f t="shared" si="55"/>
        <v>1454550.34</v>
      </c>
      <c r="CA48" s="3">
        <f t="shared" si="55"/>
        <v>1454550.34</v>
      </c>
      <c r="CB48" s="3">
        <f t="shared" si="55"/>
        <v>1454550.34</v>
      </c>
      <c r="CC48" s="3">
        <f t="shared" si="55"/>
        <v>1454550.34</v>
      </c>
      <c r="CD48" s="3">
        <f t="shared" si="55"/>
        <v>1454550.34</v>
      </c>
      <c r="CE48" s="3">
        <f t="shared" si="55"/>
        <v>1454550.34</v>
      </c>
      <c r="CF48" s="3">
        <f t="shared" si="55"/>
        <v>1454550.34</v>
      </c>
      <c r="CG48" s="3">
        <f t="shared" si="55"/>
        <v>1454550.34</v>
      </c>
      <c r="CH48" s="12">
        <f t="shared" si="55"/>
        <v>1454550.34</v>
      </c>
    </row>
    <row r="49" spans="1:86" x14ac:dyDescent="0.25">
      <c r="A49" s="603"/>
      <c r="B49" s="11" t="str">
        <f t="shared" si="3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6">F49</f>
        <v>0</v>
      </c>
      <c r="H49" s="3">
        <f t="shared" si="56"/>
        <v>0</v>
      </c>
      <c r="I49" s="3">
        <f t="shared" si="56"/>
        <v>0</v>
      </c>
      <c r="J49" s="3">
        <f t="shared" si="56"/>
        <v>0</v>
      </c>
      <c r="K49" s="3">
        <f t="shared" si="56"/>
        <v>0</v>
      </c>
      <c r="L49" s="3">
        <f t="shared" si="56"/>
        <v>0</v>
      </c>
      <c r="M49" s="3">
        <f t="shared" si="56"/>
        <v>0</v>
      </c>
      <c r="N49" s="3">
        <f t="shared" si="56"/>
        <v>0</v>
      </c>
      <c r="O49" s="3">
        <f t="shared" si="56"/>
        <v>0</v>
      </c>
      <c r="P49" s="3">
        <f t="shared" si="56"/>
        <v>0</v>
      </c>
      <c r="Q49" s="3">
        <f t="shared" si="56"/>
        <v>0</v>
      </c>
      <c r="R49" s="3">
        <f t="shared" si="56"/>
        <v>0</v>
      </c>
      <c r="S49" s="3">
        <f t="shared" si="56"/>
        <v>0</v>
      </c>
      <c r="T49" s="480">
        <v>0</v>
      </c>
      <c r="U49" s="3">
        <f t="shared" si="56"/>
        <v>0</v>
      </c>
      <c r="V49" s="3">
        <f t="shared" si="56"/>
        <v>0</v>
      </c>
      <c r="W49" s="3">
        <f t="shared" si="56"/>
        <v>0</v>
      </c>
      <c r="X49" s="3">
        <f t="shared" si="56"/>
        <v>0</v>
      </c>
      <c r="Y49" s="3">
        <f t="shared" si="56"/>
        <v>0</v>
      </c>
      <c r="Z49" s="3">
        <f t="shared" si="56"/>
        <v>0</v>
      </c>
      <c r="AA49" s="3">
        <f t="shared" si="56"/>
        <v>0</v>
      </c>
      <c r="AB49" s="3">
        <f t="shared" si="56"/>
        <v>0</v>
      </c>
      <c r="AC49" s="3">
        <f t="shared" si="56"/>
        <v>0</v>
      </c>
      <c r="AD49" s="3">
        <f t="shared" si="56"/>
        <v>0</v>
      </c>
      <c r="AE49" s="3">
        <f t="shared" si="56"/>
        <v>0</v>
      </c>
      <c r="AF49" s="3">
        <f t="shared" si="56"/>
        <v>0</v>
      </c>
      <c r="AG49" s="3">
        <f t="shared" si="56"/>
        <v>0</v>
      </c>
      <c r="AH49" s="3">
        <f t="shared" si="56"/>
        <v>0</v>
      </c>
      <c r="AI49" s="3">
        <f t="shared" si="56"/>
        <v>0</v>
      </c>
      <c r="AJ49" s="3">
        <f t="shared" si="56"/>
        <v>0</v>
      </c>
      <c r="AK49" s="3">
        <f t="shared" si="56"/>
        <v>0</v>
      </c>
      <c r="AL49" s="3">
        <f t="shared" si="56"/>
        <v>0</v>
      </c>
      <c r="AM49" s="3">
        <f t="shared" si="56"/>
        <v>0</v>
      </c>
      <c r="AN49" s="3">
        <f t="shared" si="56"/>
        <v>0</v>
      </c>
      <c r="AO49" s="3">
        <f t="shared" si="56"/>
        <v>0</v>
      </c>
      <c r="AP49" s="3">
        <f t="shared" si="56"/>
        <v>0</v>
      </c>
      <c r="AQ49" s="3">
        <f t="shared" si="56"/>
        <v>0</v>
      </c>
      <c r="AR49" s="3">
        <f t="shared" si="56"/>
        <v>0</v>
      </c>
      <c r="AS49" s="3">
        <f t="shared" si="56"/>
        <v>0</v>
      </c>
      <c r="AT49" s="3">
        <f t="shared" si="56"/>
        <v>0</v>
      </c>
      <c r="AU49" s="3">
        <f t="shared" si="56"/>
        <v>0</v>
      </c>
      <c r="AV49" s="3">
        <f t="shared" si="56"/>
        <v>0</v>
      </c>
      <c r="AW49" s="3">
        <f t="shared" si="56"/>
        <v>0</v>
      </c>
      <c r="AX49" s="3">
        <f t="shared" si="56"/>
        <v>0</v>
      </c>
      <c r="AY49" s="3">
        <f t="shared" si="56"/>
        <v>0</v>
      </c>
      <c r="AZ49" s="3">
        <f t="shared" si="56"/>
        <v>0</v>
      </c>
      <c r="BA49" s="3">
        <f t="shared" si="56"/>
        <v>0</v>
      </c>
      <c r="BB49" s="3">
        <f t="shared" si="56"/>
        <v>0</v>
      </c>
      <c r="BC49" s="3">
        <f t="shared" si="56"/>
        <v>0</v>
      </c>
      <c r="BD49" s="3">
        <f t="shared" si="56"/>
        <v>0</v>
      </c>
      <c r="BE49" s="3">
        <f t="shared" si="56"/>
        <v>0</v>
      </c>
      <c r="BF49" s="3">
        <f t="shared" si="56"/>
        <v>0</v>
      </c>
      <c r="BG49" s="3">
        <f t="shared" si="56"/>
        <v>0</v>
      </c>
      <c r="BH49" s="3">
        <f t="shared" si="56"/>
        <v>0</v>
      </c>
      <c r="BI49" s="3">
        <f t="shared" si="56"/>
        <v>0</v>
      </c>
      <c r="BJ49" s="3">
        <f t="shared" si="56"/>
        <v>0</v>
      </c>
      <c r="BK49" s="3">
        <f t="shared" si="56"/>
        <v>0</v>
      </c>
      <c r="BL49" s="3">
        <f t="shared" si="56"/>
        <v>0</v>
      </c>
      <c r="BM49" s="3">
        <f t="shared" si="56"/>
        <v>0</v>
      </c>
      <c r="BN49" s="3">
        <f t="shared" si="56"/>
        <v>0</v>
      </c>
      <c r="BO49" s="3">
        <f t="shared" si="56"/>
        <v>0</v>
      </c>
      <c r="BP49" s="3">
        <f t="shared" si="56"/>
        <v>0</v>
      </c>
      <c r="BQ49" s="3">
        <f t="shared" si="56"/>
        <v>0</v>
      </c>
      <c r="BR49" s="3">
        <f t="shared" si="56"/>
        <v>0</v>
      </c>
      <c r="BS49" s="3">
        <f t="shared" ref="BS49:CH49" si="57">BR49</f>
        <v>0</v>
      </c>
      <c r="BT49" s="3">
        <f t="shared" si="57"/>
        <v>0</v>
      </c>
      <c r="BU49" s="3">
        <f t="shared" si="57"/>
        <v>0</v>
      </c>
      <c r="BV49" s="3">
        <f t="shared" si="57"/>
        <v>0</v>
      </c>
      <c r="BW49" s="3">
        <f t="shared" si="57"/>
        <v>0</v>
      </c>
      <c r="BX49" s="3">
        <f t="shared" si="57"/>
        <v>0</v>
      </c>
      <c r="BY49" s="3">
        <f t="shared" si="57"/>
        <v>0</v>
      </c>
      <c r="BZ49" s="3">
        <f t="shared" si="57"/>
        <v>0</v>
      </c>
      <c r="CA49" s="3">
        <f t="shared" si="57"/>
        <v>0</v>
      </c>
      <c r="CB49" s="3">
        <f t="shared" si="57"/>
        <v>0</v>
      </c>
      <c r="CC49" s="3">
        <f t="shared" si="57"/>
        <v>0</v>
      </c>
      <c r="CD49" s="3">
        <f t="shared" si="57"/>
        <v>0</v>
      </c>
      <c r="CE49" s="3">
        <f t="shared" si="57"/>
        <v>0</v>
      </c>
      <c r="CF49" s="3">
        <f t="shared" si="57"/>
        <v>0</v>
      </c>
      <c r="CG49" s="3">
        <f t="shared" si="57"/>
        <v>0</v>
      </c>
      <c r="CH49" s="12">
        <f t="shared" si="57"/>
        <v>0</v>
      </c>
    </row>
    <row r="50" spans="1:86" ht="15" customHeight="1" x14ac:dyDescent="0.25">
      <c r="A50" s="603"/>
      <c r="B50" s="11" t="str">
        <f t="shared" si="3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8">F50</f>
        <v>0</v>
      </c>
      <c r="H50" s="3">
        <f t="shared" si="58"/>
        <v>0</v>
      </c>
      <c r="I50" s="3">
        <f t="shared" si="58"/>
        <v>0</v>
      </c>
      <c r="J50" s="3">
        <f t="shared" si="58"/>
        <v>0</v>
      </c>
      <c r="K50" s="3">
        <f t="shared" si="58"/>
        <v>0</v>
      </c>
      <c r="L50" s="3">
        <f t="shared" si="58"/>
        <v>0</v>
      </c>
      <c r="M50" s="3">
        <f t="shared" si="58"/>
        <v>0</v>
      </c>
      <c r="N50" s="3">
        <f t="shared" si="58"/>
        <v>0</v>
      </c>
      <c r="O50" s="3">
        <f t="shared" si="58"/>
        <v>0</v>
      </c>
      <c r="P50" s="3">
        <f t="shared" si="58"/>
        <v>0</v>
      </c>
      <c r="Q50" s="3">
        <f t="shared" si="58"/>
        <v>0</v>
      </c>
      <c r="R50" s="3">
        <f t="shared" si="58"/>
        <v>0</v>
      </c>
      <c r="S50" s="3">
        <f t="shared" si="58"/>
        <v>0</v>
      </c>
      <c r="T50" s="480">
        <v>0</v>
      </c>
      <c r="U50" s="3">
        <f t="shared" si="58"/>
        <v>0</v>
      </c>
      <c r="V50" s="3">
        <f t="shared" si="58"/>
        <v>0</v>
      </c>
      <c r="W50" s="3">
        <f t="shared" si="58"/>
        <v>0</v>
      </c>
      <c r="X50" s="3">
        <f t="shared" si="58"/>
        <v>0</v>
      </c>
      <c r="Y50" s="3">
        <f t="shared" si="58"/>
        <v>0</v>
      </c>
      <c r="Z50" s="3">
        <f t="shared" si="58"/>
        <v>0</v>
      </c>
      <c r="AA50" s="3">
        <f t="shared" si="58"/>
        <v>0</v>
      </c>
      <c r="AB50" s="3">
        <f t="shared" si="58"/>
        <v>0</v>
      </c>
      <c r="AC50" s="3">
        <f t="shared" si="58"/>
        <v>0</v>
      </c>
      <c r="AD50" s="3">
        <f t="shared" si="58"/>
        <v>0</v>
      </c>
      <c r="AE50" s="3">
        <f t="shared" si="58"/>
        <v>0</v>
      </c>
      <c r="AF50" s="3">
        <f t="shared" si="58"/>
        <v>0</v>
      </c>
      <c r="AG50" s="3">
        <f t="shared" si="58"/>
        <v>0</v>
      </c>
      <c r="AH50" s="3">
        <f t="shared" si="58"/>
        <v>0</v>
      </c>
      <c r="AI50" s="3">
        <f t="shared" si="58"/>
        <v>0</v>
      </c>
      <c r="AJ50" s="3">
        <f t="shared" si="58"/>
        <v>0</v>
      </c>
      <c r="AK50" s="3">
        <f t="shared" si="58"/>
        <v>0</v>
      </c>
      <c r="AL50" s="3">
        <f t="shared" si="58"/>
        <v>0</v>
      </c>
      <c r="AM50" s="3">
        <f t="shared" si="58"/>
        <v>0</v>
      </c>
      <c r="AN50" s="3">
        <f t="shared" si="58"/>
        <v>0</v>
      </c>
      <c r="AO50" s="3">
        <f t="shared" si="58"/>
        <v>0</v>
      </c>
      <c r="AP50" s="3">
        <f t="shared" si="58"/>
        <v>0</v>
      </c>
      <c r="AQ50" s="3">
        <f t="shared" si="58"/>
        <v>0</v>
      </c>
      <c r="AR50" s="3">
        <f t="shared" si="58"/>
        <v>0</v>
      </c>
      <c r="AS50" s="3">
        <f t="shared" si="58"/>
        <v>0</v>
      </c>
      <c r="AT50" s="3">
        <f t="shared" si="58"/>
        <v>0</v>
      </c>
      <c r="AU50" s="3">
        <f t="shared" si="58"/>
        <v>0</v>
      </c>
      <c r="AV50" s="3">
        <f t="shared" si="58"/>
        <v>0</v>
      </c>
      <c r="AW50" s="3">
        <f t="shared" si="58"/>
        <v>0</v>
      </c>
      <c r="AX50" s="3">
        <f t="shared" si="58"/>
        <v>0</v>
      </c>
      <c r="AY50" s="3">
        <f t="shared" si="58"/>
        <v>0</v>
      </c>
      <c r="AZ50" s="3">
        <f t="shared" si="58"/>
        <v>0</v>
      </c>
      <c r="BA50" s="3">
        <f t="shared" si="58"/>
        <v>0</v>
      </c>
      <c r="BB50" s="3">
        <f t="shared" si="58"/>
        <v>0</v>
      </c>
      <c r="BC50" s="3">
        <f t="shared" si="58"/>
        <v>0</v>
      </c>
      <c r="BD50" s="3">
        <f t="shared" si="58"/>
        <v>0</v>
      </c>
      <c r="BE50" s="3">
        <f t="shared" si="58"/>
        <v>0</v>
      </c>
      <c r="BF50" s="3">
        <f t="shared" si="58"/>
        <v>0</v>
      </c>
      <c r="BG50" s="3">
        <f t="shared" si="58"/>
        <v>0</v>
      </c>
      <c r="BH50" s="3">
        <f t="shared" si="58"/>
        <v>0</v>
      </c>
      <c r="BI50" s="3">
        <f t="shared" si="58"/>
        <v>0</v>
      </c>
      <c r="BJ50" s="3">
        <f t="shared" si="58"/>
        <v>0</v>
      </c>
      <c r="BK50" s="3">
        <f t="shared" si="58"/>
        <v>0</v>
      </c>
      <c r="BL50" s="3">
        <f t="shared" si="58"/>
        <v>0</v>
      </c>
      <c r="BM50" s="3">
        <f t="shared" si="58"/>
        <v>0</v>
      </c>
      <c r="BN50" s="3">
        <f t="shared" si="58"/>
        <v>0</v>
      </c>
      <c r="BO50" s="3">
        <f t="shared" si="58"/>
        <v>0</v>
      </c>
      <c r="BP50" s="3">
        <f t="shared" si="58"/>
        <v>0</v>
      </c>
      <c r="BQ50" s="3">
        <f t="shared" si="58"/>
        <v>0</v>
      </c>
      <c r="BR50" s="3">
        <f t="shared" si="58"/>
        <v>0</v>
      </c>
      <c r="BS50" s="3">
        <f t="shared" ref="BS50:CH50" si="59">BR50</f>
        <v>0</v>
      </c>
      <c r="BT50" s="3">
        <f t="shared" si="59"/>
        <v>0</v>
      </c>
      <c r="BU50" s="3">
        <f t="shared" si="59"/>
        <v>0</v>
      </c>
      <c r="BV50" s="3">
        <f t="shared" si="59"/>
        <v>0</v>
      </c>
      <c r="BW50" s="3">
        <f t="shared" si="59"/>
        <v>0</v>
      </c>
      <c r="BX50" s="3">
        <f t="shared" si="59"/>
        <v>0</v>
      </c>
      <c r="BY50" s="3">
        <f t="shared" si="59"/>
        <v>0</v>
      </c>
      <c r="BZ50" s="3">
        <f t="shared" si="59"/>
        <v>0</v>
      </c>
      <c r="CA50" s="3">
        <f t="shared" si="59"/>
        <v>0</v>
      </c>
      <c r="CB50" s="3">
        <f t="shared" si="59"/>
        <v>0</v>
      </c>
      <c r="CC50" s="3">
        <f t="shared" si="59"/>
        <v>0</v>
      </c>
      <c r="CD50" s="3">
        <f t="shared" si="59"/>
        <v>0</v>
      </c>
      <c r="CE50" s="3">
        <f t="shared" si="59"/>
        <v>0</v>
      </c>
      <c r="CF50" s="3">
        <f t="shared" si="59"/>
        <v>0</v>
      </c>
      <c r="CG50" s="3">
        <f t="shared" si="59"/>
        <v>0</v>
      </c>
      <c r="CH50" s="12">
        <f t="shared" si="59"/>
        <v>0</v>
      </c>
    </row>
    <row r="51" spans="1:86" x14ac:dyDescent="0.25">
      <c r="A51" s="603"/>
      <c r="B51" s="11" t="str">
        <f t="shared" si="3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60">F51</f>
        <v>0</v>
      </c>
      <c r="H51" s="3">
        <f t="shared" si="60"/>
        <v>0</v>
      </c>
      <c r="I51" s="3">
        <f t="shared" si="60"/>
        <v>0</v>
      </c>
      <c r="J51" s="3">
        <f t="shared" si="60"/>
        <v>0</v>
      </c>
      <c r="K51" s="3">
        <f t="shared" si="60"/>
        <v>0</v>
      </c>
      <c r="L51" s="3">
        <f t="shared" si="60"/>
        <v>0</v>
      </c>
      <c r="M51" s="3">
        <f t="shared" si="60"/>
        <v>0</v>
      </c>
      <c r="N51" s="3">
        <f t="shared" si="60"/>
        <v>0</v>
      </c>
      <c r="O51" s="3">
        <f t="shared" si="60"/>
        <v>0</v>
      </c>
      <c r="P51" s="3">
        <f t="shared" si="60"/>
        <v>0</v>
      </c>
      <c r="Q51" s="3">
        <f t="shared" si="60"/>
        <v>0</v>
      </c>
      <c r="R51" s="3">
        <f t="shared" si="60"/>
        <v>0</v>
      </c>
      <c r="S51" s="3">
        <f t="shared" si="60"/>
        <v>0</v>
      </c>
      <c r="T51" s="480">
        <v>0</v>
      </c>
      <c r="U51" s="3">
        <f t="shared" si="60"/>
        <v>0</v>
      </c>
      <c r="V51" s="3">
        <f t="shared" si="60"/>
        <v>0</v>
      </c>
      <c r="W51" s="3">
        <f t="shared" si="60"/>
        <v>0</v>
      </c>
      <c r="X51" s="3">
        <f t="shared" si="60"/>
        <v>0</v>
      </c>
      <c r="Y51" s="3">
        <f t="shared" si="60"/>
        <v>0</v>
      </c>
      <c r="Z51" s="3">
        <f t="shared" si="60"/>
        <v>0</v>
      </c>
      <c r="AA51" s="3">
        <f t="shared" si="60"/>
        <v>0</v>
      </c>
      <c r="AB51" s="3">
        <f t="shared" si="60"/>
        <v>0</v>
      </c>
      <c r="AC51" s="3">
        <f t="shared" si="60"/>
        <v>0</v>
      </c>
      <c r="AD51" s="3">
        <f t="shared" si="60"/>
        <v>0</v>
      </c>
      <c r="AE51" s="3">
        <f t="shared" si="60"/>
        <v>0</v>
      </c>
      <c r="AF51" s="3">
        <f t="shared" si="60"/>
        <v>0</v>
      </c>
      <c r="AG51" s="3">
        <f t="shared" si="60"/>
        <v>0</v>
      </c>
      <c r="AH51" s="3">
        <f t="shared" si="60"/>
        <v>0</v>
      </c>
      <c r="AI51" s="3">
        <f t="shared" si="60"/>
        <v>0</v>
      </c>
      <c r="AJ51" s="3">
        <f t="shared" si="60"/>
        <v>0</v>
      </c>
      <c r="AK51" s="3">
        <f t="shared" si="60"/>
        <v>0</v>
      </c>
      <c r="AL51" s="3">
        <f t="shared" si="60"/>
        <v>0</v>
      </c>
      <c r="AM51" s="3">
        <f t="shared" si="60"/>
        <v>0</v>
      </c>
      <c r="AN51" s="3">
        <f t="shared" si="60"/>
        <v>0</v>
      </c>
      <c r="AO51" s="3">
        <f t="shared" si="60"/>
        <v>0</v>
      </c>
      <c r="AP51" s="3">
        <f t="shared" si="60"/>
        <v>0</v>
      </c>
      <c r="AQ51" s="3">
        <f t="shared" si="60"/>
        <v>0</v>
      </c>
      <c r="AR51" s="3">
        <f t="shared" si="60"/>
        <v>0</v>
      </c>
      <c r="AS51" s="3">
        <f t="shared" si="60"/>
        <v>0</v>
      </c>
      <c r="AT51" s="3">
        <f t="shared" si="60"/>
        <v>0</v>
      </c>
      <c r="AU51" s="3">
        <f t="shared" si="60"/>
        <v>0</v>
      </c>
      <c r="AV51" s="3">
        <f t="shared" si="60"/>
        <v>0</v>
      </c>
      <c r="AW51" s="3">
        <f t="shared" si="60"/>
        <v>0</v>
      </c>
      <c r="AX51" s="3">
        <f t="shared" si="60"/>
        <v>0</v>
      </c>
      <c r="AY51" s="3">
        <f t="shared" si="60"/>
        <v>0</v>
      </c>
      <c r="AZ51" s="3">
        <f t="shared" si="60"/>
        <v>0</v>
      </c>
      <c r="BA51" s="3">
        <f t="shared" si="60"/>
        <v>0</v>
      </c>
      <c r="BB51" s="3">
        <f t="shared" si="60"/>
        <v>0</v>
      </c>
      <c r="BC51" s="3">
        <f t="shared" si="60"/>
        <v>0</v>
      </c>
      <c r="BD51" s="3">
        <f t="shared" si="60"/>
        <v>0</v>
      </c>
      <c r="BE51" s="3">
        <f t="shared" si="60"/>
        <v>0</v>
      </c>
      <c r="BF51" s="3">
        <f t="shared" si="60"/>
        <v>0</v>
      </c>
      <c r="BG51" s="3">
        <f t="shared" si="60"/>
        <v>0</v>
      </c>
      <c r="BH51" s="3">
        <f t="shared" si="60"/>
        <v>0</v>
      </c>
      <c r="BI51" s="3">
        <f t="shared" si="60"/>
        <v>0</v>
      </c>
      <c r="BJ51" s="3">
        <f t="shared" si="60"/>
        <v>0</v>
      </c>
      <c r="BK51" s="3">
        <f t="shared" si="60"/>
        <v>0</v>
      </c>
      <c r="BL51" s="3">
        <f t="shared" si="60"/>
        <v>0</v>
      </c>
      <c r="BM51" s="3">
        <f t="shared" si="60"/>
        <v>0</v>
      </c>
      <c r="BN51" s="3">
        <f t="shared" si="60"/>
        <v>0</v>
      </c>
      <c r="BO51" s="3">
        <f t="shared" si="60"/>
        <v>0</v>
      </c>
      <c r="BP51" s="3">
        <f t="shared" si="60"/>
        <v>0</v>
      </c>
      <c r="BQ51" s="3">
        <f t="shared" si="60"/>
        <v>0</v>
      </c>
      <c r="BR51" s="3">
        <f t="shared" si="60"/>
        <v>0</v>
      </c>
      <c r="BS51" s="3">
        <f t="shared" ref="BS51:CH51" si="61">BR51</f>
        <v>0</v>
      </c>
      <c r="BT51" s="3">
        <f t="shared" si="61"/>
        <v>0</v>
      </c>
      <c r="BU51" s="3">
        <f t="shared" si="61"/>
        <v>0</v>
      </c>
      <c r="BV51" s="3">
        <f t="shared" si="61"/>
        <v>0</v>
      </c>
      <c r="BW51" s="3">
        <f t="shared" si="61"/>
        <v>0</v>
      </c>
      <c r="BX51" s="3">
        <f t="shared" si="61"/>
        <v>0</v>
      </c>
      <c r="BY51" s="3">
        <f t="shared" si="61"/>
        <v>0</v>
      </c>
      <c r="BZ51" s="3">
        <f t="shared" si="61"/>
        <v>0</v>
      </c>
      <c r="CA51" s="3">
        <f t="shared" si="61"/>
        <v>0</v>
      </c>
      <c r="CB51" s="3">
        <f t="shared" si="61"/>
        <v>0</v>
      </c>
      <c r="CC51" s="3">
        <f t="shared" si="61"/>
        <v>0</v>
      </c>
      <c r="CD51" s="3">
        <f t="shared" si="61"/>
        <v>0</v>
      </c>
      <c r="CE51" s="3">
        <f t="shared" si="61"/>
        <v>0</v>
      </c>
      <c r="CF51" s="3">
        <f t="shared" si="61"/>
        <v>0</v>
      </c>
      <c r="CG51" s="3">
        <f t="shared" si="61"/>
        <v>0</v>
      </c>
      <c r="CH51" s="12">
        <f t="shared" si="61"/>
        <v>0</v>
      </c>
    </row>
    <row r="52" spans="1:86" x14ac:dyDescent="0.25">
      <c r="A52" s="603"/>
      <c r="B52" s="11" t="str">
        <f t="shared" si="3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2">F52</f>
        <v>0</v>
      </c>
      <c r="H52" s="3">
        <f t="shared" si="62"/>
        <v>0</v>
      </c>
      <c r="I52" s="3">
        <f t="shared" si="62"/>
        <v>0</v>
      </c>
      <c r="J52" s="3">
        <f t="shared" si="62"/>
        <v>0</v>
      </c>
      <c r="K52" s="3">
        <f t="shared" si="62"/>
        <v>0</v>
      </c>
      <c r="L52" s="3">
        <f t="shared" si="62"/>
        <v>0</v>
      </c>
      <c r="M52" s="3">
        <f t="shared" si="62"/>
        <v>0</v>
      </c>
      <c r="N52" s="3">
        <f t="shared" si="62"/>
        <v>0</v>
      </c>
      <c r="O52" s="3">
        <f t="shared" si="62"/>
        <v>0</v>
      </c>
      <c r="P52" s="3">
        <f t="shared" si="62"/>
        <v>0</v>
      </c>
      <c r="Q52" s="3">
        <f t="shared" si="62"/>
        <v>0</v>
      </c>
      <c r="R52" s="3">
        <f t="shared" si="62"/>
        <v>0</v>
      </c>
      <c r="S52" s="3">
        <f t="shared" si="62"/>
        <v>0</v>
      </c>
      <c r="T52" s="480">
        <v>0</v>
      </c>
      <c r="U52" s="3">
        <f t="shared" si="62"/>
        <v>0</v>
      </c>
      <c r="V52" s="3">
        <f t="shared" si="62"/>
        <v>0</v>
      </c>
      <c r="W52" s="3">
        <f t="shared" si="62"/>
        <v>0</v>
      </c>
      <c r="X52" s="3">
        <f t="shared" si="62"/>
        <v>0</v>
      </c>
      <c r="Y52" s="3">
        <f t="shared" si="62"/>
        <v>0</v>
      </c>
      <c r="Z52" s="3">
        <f t="shared" si="62"/>
        <v>0</v>
      </c>
      <c r="AA52" s="3">
        <f t="shared" si="62"/>
        <v>0</v>
      </c>
      <c r="AB52" s="3">
        <f t="shared" si="62"/>
        <v>0</v>
      </c>
      <c r="AC52" s="3">
        <f t="shared" si="62"/>
        <v>0</v>
      </c>
      <c r="AD52" s="3">
        <f t="shared" si="62"/>
        <v>0</v>
      </c>
      <c r="AE52" s="3">
        <f t="shared" si="62"/>
        <v>0</v>
      </c>
      <c r="AF52" s="3">
        <f t="shared" si="62"/>
        <v>0</v>
      </c>
      <c r="AG52" s="3">
        <f t="shared" si="62"/>
        <v>0</v>
      </c>
      <c r="AH52" s="3">
        <f t="shared" si="62"/>
        <v>0</v>
      </c>
      <c r="AI52" s="3">
        <f t="shared" si="62"/>
        <v>0</v>
      </c>
      <c r="AJ52" s="3">
        <f t="shared" si="62"/>
        <v>0</v>
      </c>
      <c r="AK52" s="3">
        <f t="shared" si="62"/>
        <v>0</v>
      </c>
      <c r="AL52" s="3">
        <f t="shared" si="62"/>
        <v>0</v>
      </c>
      <c r="AM52" s="3">
        <f t="shared" si="62"/>
        <v>0</v>
      </c>
      <c r="AN52" s="3">
        <f t="shared" si="62"/>
        <v>0</v>
      </c>
      <c r="AO52" s="3">
        <f t="shared" si="62"/>
        <v>0</v>
      </c>
      <c r="AP52" s="3">
        <f t="shared" si="62"/>
        <v>0</v>
      </c>
      <c r="AQ52" s="3">
        <f t="shared" si="62"/>
        <v>0</v>
      </c>
      <c r="AR52" s="3">
        <f t="shared" si="62"/>
        <v>0</v>
      </c>
      <c r="AS52" s="3">
        <f t="shared" si="62"/>
        <v>0</v>
      </c>
      <c r="AT52" s="3">
        <f t="shared" si="62"/>
        <v>0</v>
      </c>
      <c r="AU52" s="3">
        <f t="shared" si="62"/>
        <v>0</v>
      </c>
      <c r="AV52" s="3">
        <f t="shared" si="62"/>
        <v>0</v>
      </c>
      <c r="AW52" s="3">
        <f t="shared" si="62"/>
        <v>0</v>
      </c>
      <c r="AX52" s="3">
        <f t="shared" si="62"/>
        <v>0</v>
      </c>
      <c r="AY52" s="3">
        <f t="shared" si="62"/>
        <v>0</v>
      </c>
      <c r="AZ52" s="3">
        <f t="shared" si="62"/>
        <v>0</v>
      </c>
      <c r="BA52" s="3">
        <f t="shared" si="62"/>
        <v>0</v>
      </c>
      <c r="BB52" s="3">
        <f t="shared" si="62"/>
        <v>0</v>
      </c>
      <c r="BC52" s="3">
        <f t="shared" si="62"/>
        <v>0</v>
      </c>
      <c r="BD52" s="3">
        <f t="shared" si="62"/>
        <v>0</v>
      </c>
      <c r="BE52" s="3">
        <f t="shared" si="62"/>
        <v>0</v>
      </c>
      <c r="BF52" s="3">
        <f t="shared" si="62"/>
        <v>0</v>
      </c>
      <c r="BG52" s="3">
        <f t="shared" si="62"/>
        <v>0</v>
      </c>
      <c r="BH52" s="3">
        <f t="shared" si="62"/>
        <v>0</v>
      </c>
      <c r="BI52" s="3">
        <f t="shared" si="62"/>
        <v>0</v>
      </c>
      <c r="BJ52" s="3">
        <f t="shared" si="62"/>
        <v>0</v>
      </c>
      <c r="BK52" s="3">
        <f t="shared" si="62"/>
        <v>0</v>
      </c>
      <c r="BL52" s="3">
        <f t="shared" si="62"/>
        <v>0</v>
      </c>
      <c r="BM52" s="3">
        <f t="shared" si="62"/>
        <v>0</v>
      </c>
      <c r="BN52" s="3">
        <f t="shared" si="62"/>
        <v>0</v>
      </c>
      <c r="BO52" s="3">
        <f t="shared" si="62"/>
        <v>0</v>
      </c>
      <c r="BP52" s="3">
        <f t="shared" si="62"/>
        <v>0</v>
      </c>
      <c r="BQ52" s="3">
        <f t="shared" si="62"/>
        <v>0</v>
      </c>
      <c r="BR52" s="3">
        <f t="shared" si="62"/>
        <v>0</v>
      </c>
      <c r="BS52" s="3">
        <f t="shared" ref="BS52:CH52" si="63">BR52</f>
        <v>0</v>
      </c>
      <c r="BT52" s="3">
        <f t="shared" si="63"/>
        <v>0</v>
      </c>
      <c r="BU52" s="3">
        <f t="shared" si="63"/>
        <v>0</v>
      </c>
      <c r="BV52" s="3">
        <f t="shared" si="63"/>
        <v>0</v>
      </c>
      <c r="BW52" s="3">
        <f t="shared" si="63"/>
        <v>0</v>
      </c>
      <c r="BX52" s="3">
        <f t="shared" si="63"/>
        <v>0</v>
      </c>
      <c r="BY52" s="3">
        <f t="shared" si="63"/>
        <v>0</v>
      </c>
      <c r="BZ52" s="3">
        <f t="shared" si="63"/>
        <v>0</v>
      </c>
      <c r="CA52" s="3">
        <f t="shared" si="63"/>
        <v>0</v>
      </c>
      <c r="CB52" s="3">
        <f t="shared" si="63"/>
        <v>0</v>
      </c>
      <c r="CC52" s="3">
        <f t="shared" si="63"/>
        <v>0</v>
      </c>
      <c r="CD52" s="3">
        <f t="shared" si="63"/>
        <v>0</v>
      </c>
      <c r="CE52" s="3">
        <f t="shared" si="63"/>
        <v>0</v>
      </c>
      <c r="CF52" s="3">
        <f t="shared" si="63"/>
        <v>0</v>
      </c>
      <c r="CG52" s="3">
        <f t="shared" si="63"/>
        <v>0</v>
      </c>
      <c r="CH52" s="12">
        <f t="shared" si="63"/>
        <v>0</v>
      </c>
    </row>
    <row r="53" spans="1:86" x14ac:dyDescent="0.25">
      <c r="A53" s="603"/>
      <c r="B53" s="11" t="str">
        <f t="shared" si="3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4">F53</f>
        <v>0</v>
      </c>
      <c r="H53" s="3">
        <f t="shared" si="64"/>
        <v>0</v>
      </c>
      <c r="I53" s="3">
        <f t="shared" si="64"/>
        <v>0</v>
      </c>
      <c r="J53" s="3">
        <f t="shared" si="64"/>
        <v>0</v>
      </c>
      <c r="K53" s="3">
        <f t="shared" si="64"/>
        <v>0</v>
      </c>
      <c r="L53" s="3">
        <f t="shared" si="64"/>
        <v>0</v>
      </c>
      <c r="M53" s="3">
        <f t="shared" si="64"/>
        <v>0</v>
      </c>
      <c r="N53" s="3">
        <f t="shared" si="64"/>
        <v>0</v>
      </c>
      <c r="O53" s="3">
        <f t="shared" si="64"/>
        <v>0</v>
      </c>
      <c r="P53" s="3">
        <f t="shared" si="64"/>
        <v>0</v>
      </c>
      <c r="Q53" s="3">
        <f t="shared" si="64"/>
        <v>0</v>
      </c>
      <c r="R53" s="3">
        <f t="shared" si="64"/>
        <v>0</v>
      </c>
      <c r="S53" s="3">
        <f t="shared" si="64"/>
        <v>0</v>
      </c>
      <c r="T53" s="480">
        <v>17220.95</v>
      </c>
      <c r="U53" s="3">
        <f t="shared" si="64"/>
        <v>17220.95</v>
      </c>
      <c r="V53" s="3">
        <f t="shared" si="64"/>
        <v>17220.95</v>
      </c>
      <c r="W53" s="3">
        <f t="shared" si="64"/>
        <v>17220.95</v>
      </c>
      <c r="X53" s="3">
        <f t="shared" si="64"/>
        <v>17220.95</v>
      </c>
      <c r="Y53" s="3">
        <f t="shared" si="64"/>
        <v>17220.95</v>
      </c>
      <c r="Z53" s="3">
        <f t="shared" si="64"/>
        <v>17220.95</v>
      </c>
      <c r="AA53" s="3">
        <f t="shared" si="64"/>
        <v>17220.95</v>
      </c>
      <c r="AB53" s="3">
        <f t="shared" si="64"/>
        <v>17220.95</v>
      </c>
      <c r="AC53" s="3">
        <f t="shared" si="64"/>
        <v>17220.95</v>
      </c>
      <c r="AD53" s="3">
        <f t="shared" si="64"/>
        <v>17220.95</v>
      </c>
      <c r="AE53" s="3">
        <f t="shared" si="64"/>
        <v>17220.95</v>
      </c>
      <c r="AF53" s="3">
        <f t="shared" si="64"/>
        <v>17220.95</v>
      </c>
      <c r="AG53" s="3">
        <f t="shared" si="64"/>
        <v>17220.95</v>
      </c>
      <c r="AH53" s="3">
        <f t="shared" si="64"/>
        <v>17220.95</v>
      </c>
      <c r="AI53" s="3">
        <f t="shared" si="64"/>
        <v>17220.95</v>
      </c>
      <c r="AJ53" s="3">
        <f t="shared" si="64"/>
        <v>17220.95</v>
      </c>
      <c r="AK53" s="3">
        <f t="shared" si="64"/>
        <v>17220.95</v>
      </c>
      <c r="AL53" s="3">
        <f t="shared" si="64"/>
        <v>17220.95</v>
      </c>
      <c r="AM53" s="3">
        <f t="shared" si="64"/>
        <v>17220.95</v>
      </c>
      <c r="AN53" s="3">
        <f t="shared" si="64"/>
        <v>17220.95</v>
      </c>
      <c r="AO53" s="3">
        <f t="shared" si="64"/>
        <v>17220.95</v>
      </c>
      <c r="AP53" s="3">
        <f t="shared" si="64"/>
        <v>17220.95</v>
      </c>
      <c r="AQ53" s="3">
        <f t="shared" si="64"/>
        <v>17220.95</v>
      </c>
      <c r="AR53" s="3">
        <f t="shared" si="64"/>
        <v>17220.95</v>
      </c>
      <c r="AS53" s="3">
        <f t="shared" si="64"/>
        <v>17220.95</v>
      </c>
      <c r="AT53" s="3">
        <f t="shared" si="64"/>
        <v>17220.95</v>
      </c>
      <c r="AU53" s="3">
        <f t="shared" si="64"/>
        <v>17220.95</v>
      </c>
      <c r="AV53" s="3">
        <f t="shared" si="64"/>
        <v>17220.95</v>
      </c>
      <c r="AW53" s="3">
        <f t="shared" si="64"/>
        <v>17220.95</v>
      </c>
      <c r="AX53" s="3">
        <f t="shared" si="64"/>
        <v>17220.95</v>
      </c>
      <c r="AY53" s="3">
        <f t="shared" si="64"/>
        <v>17220.95</v>
      </c>
      <c r="AZ53" s="3">
        <f t="shared" si="64"/>
        <v>17220.95</v>
      </c>
      <c r="BA53" s="3">
        <f t="shared" si="64"/>
        <v>17220.95</v>
      </c>
      <c r="BB53" s="3">
        <f t="shared" si="64"/>
        <v>17220.95</v>
      </c>
      <c r="BC53" s="3">
        <f t="shared" si="64"/>
        <v>17220.95</v>
      </c>
      <c r="BD53" s="3">
        <f t="shared" si="64"/>
        <v>17220.95</v>
      </c>
      <c r="BE53" s="3">
        <f t="shared" si="64"/>
        <v>17220.95</v>
      </c>
      <c r="BF53" s="3">
        <f t="shared" si="64"/>
        <v>17220.95</v>
      </c>
      <c r="BG53" s="3">
        <f t="shared" si="64"/>
        <v>17220.95</v>
      </c>
      <c r="BH53" s="3">
        <f t="shared" si="64"/>
        <v>17220.95</v>
      </c>
      <c r="BI53" s="3">
        <f t="shared" si="64"/>
        <v>17220.95</v>
      </c>
      <c r="BJ53" s="3">
        <f t="shared" si="64"/>
        <v>17220.95</v>
      </c>
      <c r="BK53" s="3">
        <f t="shared" si="64"/>
        <v>17220.95</v>
      </c>
      <c r="BL53" s="3">
        <f t="shared" si="64"/>
        <v>17220.95</v>
      </c>
      <c r="BM53" s="3">
        <f t="shared" si="64"/>
        <v>17220.95</v>
      </c>
      <c r="BN53" s="3">
        <f t="shared" si="64"/>
        <v>17220.95</v>
      </c>
      <c r="BO53" s="3">
        <f t="shared" si="64"/>
        <v>17220.95</v>
      </c>
      <c r="BP53" s="3">
        <f t="shared" si="64"/>
        <v>17220.95</v>
      </c>
      <c r="BQ53" s="3">
        <f t="shared" si="64"/>
        <v>17220.95</v>
      </c>
      <c r="BR53" s="3">
        <f t="shared" si="64"/>
        <v>17220.95</v>
      </c>
      <c r="BS53" s="3">
        <f t="shared" ref="BS53:CH53" si="65">BR53</f>
        <v>17220.95</v>
      </c>
      <c r="BT53" s="3">
        <f t="shared" si="65"/>
        <v>17220.95</v>
      </c>
      <c r="BU53" s="3">
        <f t="shared" si="65"/>
        <v>17220.95</v>
      </c>
      <c r="BV53" s="3">
        <f t="shared" si="65"/>
        <v>17220.95</v>
      </c>
      <c r="BW53" s="3">
        <f t="shared" si="65"/>
        <v>17220.95</v>
      </c>
      <c r="BX53" s="3">
        <f t="shared" si="65"/>
        <v>17220.95</v>
      </c>
      <c r="BY53" s="3">
        <f t="shared" si="65"/>
        <v>17220.95</v>
      </c>
      <c r="BZ53" s="3">
        <f t="shared" si="65"/>
        <v>17220.95</v>
      </c>
      <c r="CA53" s="3">
        <f t="shared" si="65"/>
        <v>17220.95</v>
      </c>
      <c r="CB53" s="3">
        <f t="shared" si="65"/>
        <v>17220.95</v>
      </c>
      <c r="CC53" s="3">
        <f t="shared" si="65"/>
        <v>17220.95</v>
      </c>
      <c r="CD53" s="3">
        <f t="shared" si="65"/>
        <v>17220.95</v>
      </c>
      <c r="CE53" s="3">
        <f t="shared" si="65"/>
        <v>17220.95</v>
      </c>
      <c r="CF53" s="3">
        <f t="shared" si="65"/>
        <v>17220.95</v>
      </c>
      <c r="CG53" s="3">
        <f t="shared" si="65"/>
        <v>17220.95</v>
      </c>
      <c r="CH53" s="12">
        <f t="shared" si="65"/>
        <v>17220.95</v>
      </c>
    </row>
    <row r="54" spans="1:86" ht="15" customHeight="1" x14ac:dyDescent="0.25">
      <c r="A54" s="603"/>
      <c r="B54" s="11" t="str">
        <f t="shared" si="3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16" t="str">
        <f t="shared" si="39"/>
        <v>Monthly kWh</v>
      </c>
      <c r="C55" s="264">
        <f>SUM(C41:C54)</f>
        <v>0</v>
      </c>
      <c r="D55" s="264">
        <f t="shared" ref="D55:BO55" si="66">SUM(D41:D54)</f>
        <v>0</v>
      </c>
      <c r="E55" s="264">
        <f t="shared" si="66"/>
        <v>0</v>
      </c>
      <c r="F55" s="264">
        <f t="shared" si="66"/>
        <v>0</v>
      </c>
      <c r="G55" s="264">
        <f t="shared" si="66"/>
        <v>0</v>
      </c>
      <c r="H55" s="264">
        <f t="shared" si="66"/>
        <v>0</v>
      </c>
      <c r="I55" s="264">
        <f t="shared" si="66"/>
        <v>0</v>
      </c>
      <c r="J55" s="264">
        <f t="shared" si="66"/>
        <v>0</v>
      </c>
      <c r="K55" s="264">
        <f t="shared" si="66"/>
        <v>0</v>
      </c>
      <c r="L55" s="264">
        <f t="shared" si="66"/>
        <v>0</v>
      </c>
      <c r="M55" s="264">
        <f t="shared" si="66"/>
        <v>0</v>
      </c>
      <c r="N55" s="264">
        <f t="shared" si="66"/>
        <v>0</v>
      </c>
      <c r="O55" s="264">
        <f t="shared" si="66"/>
        <v>0</v>
      </c>
      <c r="P55" s="264">
        <f t="shared" si="66"/>
        <v>0</v>
      </c>
      <c r="Q55" s="264">
        <f t="shared" si="66"/>
        <v>0</v>
      </c>
      <c r="R55" s="264">
        <f t="shared" si="66"/>
        <v>0</v>
      </c>
      <c r="S55" s="264">
        <f t="shared" si="66"/>
        <v>0</v>
      </c>
      <c r="T55" s="264">
        <f t="shared" si="66"/>
        <v>2648200.59</v>
      </c>
      <c r="U55" s="264">
        <f t="shared" si="66"/>
        <v>2648200.59</v>
      </c>
      <c r="V55" s="264">
        <f t="shared" si="66"/>
        <v>2648200.59</v>
      </c>
      <c r="W55" s="264">
        <f t="shared" si="66"/>
        <v>2648200.59</v>
      </c>
      <c r="X55" s="264">
        <f t="shared" si="66"/>
        <v>2648200.59</v>
      </c>
      <c r="Y55" s="264">
        <f t="shared" si="66"/>
        <v>2648200.59</v>
      </c>
      <c r="Z55" s="264">
        <f t="shared" si="66"/>
        <v>2648200.59</v>
      </c>
      <c r="AA55" s="264">
        <f t="shared" si="66"/>
        <v>2648200.59</v>
      </c>
      <c r="AB55" s="264">
        <f t="shared" si="66"/>
        <v>2648200.59</v>
      </c>
      <c r="AC55" s="264">
        <f t="shared" si="66"/>
        <v>2648200.59</v>
      </c>
      <c r="AD55" s="264">
        <f t="shared" si="66"/>
        <v>2648200.59</v>
      </c>
      <c r="AE55" s="264">
        <f t="shared" si="66"/>
        <v>2648200.59</v>
      </c>
      <c r="AF55" s="264">
        <f t="shared" si="66"/>
        <v>2648200.59</v>
      </c>
      <c r="AG55" s="264">
        <f t="shared" si="66"/>
        <v>2648200.59</v>
      </c>
      <c r="AH55" s="264">
        <f t="shared" si="66"/>
        <v>2648200.59</v>
      </c>
      <c r="AI55" s="264">
        <f t="shared" si="66"/>
        <v>2648200.59</v>
      </c>
      <c r="AJ55" s="264">
        <f t="shared" si="66"/>
        <v>2648200.59</v>
      </c>
      <c r="AK55" s="264">
        <f t="shared" si="66"/>
        <v>2648200.59</v>
      </c>
      <c r="AL55" s="264">
        <f t="shared" si="66"/>
        <v>2648200.59</v>
      </c>
      <c r="AM55" s="264">
        <f t="shared" si="66"/>
        <v>2648200.59</v>
      </c>
      <c r="AN55" s="264">
        <f t="shared" si="66"/>
        <v>2648200.59</v>
      </c>
      <c r="AO55" s="264">
        <f t="shared" si="66"/>
        <v>2648200.59</v>
      </c>
      <c r="AP55" s="264">
        <f t="shared" si="66"/>
        <v>2648200.59</v>
      </c>
      <c r="AQ55" s="264">
        <f t="shared" si="66"/>
        <v>2648200.59</v>
      </c>
      <c r="AR55" s="264">
        <f t="shared" si="66"/>
        <v>2648200.59</v>
      </c>
      <c r="AS55" s="264">
        <f t="shared" si="66"/>
        <v>2648200.59</v>
      </c>
      <c r="AT55" s="264">
        <f t="shared" si="66"/>
        <v>2648200.59</v>
      </c>
      <c r="AU55" s="264">
        <f t="shared" si="66"/>
        <v>2648200.59</v>
      </c>
      <c r="AV55" s="264">
        <f t="shared" si="66"/>
        <v>2648200.59</v>
      </c>
      <c r="AW55" s="264">
        <f t="shared" si="66"/>
        <v>2648200.59</v>
      </c>
      <c r="AX55" s="264">
        <f t="shared" si="66"/>
        <v>2648200.59</v>
      </c>
      <c r="AY55" s="264">
        <f t="shared" si="66"/>
        <v>2648200.59</v>
      </c>
      <c r="AZ55" s="264">
        <f t="shared" si="66"/>
        <v>2648200.59</v>
      </c>
      <c r="BA55" s="264">
        <f t="shared" si="66"/>
        <v>2648200.59</v>
      </c>
      <c r="BB55" s="264">
        <f t="shared" si="66"/>
        <v>2648200.59</v>
      </c>
      <c r="BC55" s="264">
        <f t="shared" si="66"/>
        <v>2648200.59</v>
      </c>
      <c r="BD55" s="264">
        <f t="shared" si="66"/>
        <v>2648200.59</v>
      </c>
      <c r="BE55" s="264">
        <f t="shared" si="66"/>
        <v>2648200.59</v>
      </c>
      <c r="BF55" s="264">
        <f t="shared" si="66"/>
        <v>2648200.59</v>
      </c>
      <c r="BG55" s="264">
        <f t="shared" si="66"/>
        <v>2648200.59</v>
      </c>
      <c r="BH55" s="264">
        <f t="shared" si="66"/>
        <v>2648200.59</v>
      </c>
      <c r="BI55" s="264">
        <f t="shared" si="66"/>
        <v>2648200.59</v>
      </c>
      <c r="BJ55" s="264">
        <f t="shared" si="66"/>
        <v>2648200.59</v>
      </c>
      <c r="BK55" s="264">
        <f t="shared" si="66"/>
        <v>2648200.59</v>
      </c>
      <c r="BL55" s="264">
        <f t="shared" si="66"/>
        <v>2648200.59</v>
      </c>
      <c r="BM55" s="264">
        <f t="shared" si="66"/>
        <v>2648200.59</v>
      </c>
      <c r="BN55" s="264">
        <f t="shared" si="66"/>
        <v>2648200.59</v>
      </c>
      <c r="BO55" s="264">
        <f t="shared" si="66"/>
        <v>2648200.59</v>
      </c>
      <c r="BP55" s="264">
        <f t="shared" ref="BP55:CH55" si="67">SUM(BP41:BP54)</f>
        <v>2648200.59</v>
      </c>
      <c r="BQ55" s="264">
        <f t="shared" si="67"/>
        <v>2648200.59</v>
      </c>
      <c r="BR55" s="264">
        <f t="shared" si="67"/>
        <v>2648200.59</v>
      </c>
      <c r="BS55" s="264">
        <f t="shared" si="67"/>
        <v>2648200.59</v>
      </c>
      <c r="BT55" s="264">
        <f t="shared" si="67"/>
        <v>2648200.59</v>
      </c>
      <c r="BU55" s="264">
        <f t="shared" si="67"/>
        <v>2648200.59</v>
      </c>
      <c r="BV55" s="264">
        <f t="shared" si="67"/>
        <v>2648200.59</v>
      </c>
      <c r="BW55" s="264">
        <f t="shared" si="67"/>
        <v>2648200.59</v>
      </c>
      <c r="BX55" s="264">
        <f t="shared" si="67"/>
        <v>2648200.59</v>
      </c>
      <c r="BY55" s="264">
        <f t="shared" si="67"/>
        <v>2648200.59</v>
      </c>
      <c r="BZ55" s="264">
        <f t="shared" si="67"/>
        <v>2648200.59</v>
      </c>
      <c r="CA55" s="264">
        <f t="shared" si="67"/>
        <v>2648200.59</v>
      </c>
      <c r="CB55" s="264">
        <f t="shared" si="67"/>
        <v>2648200.59</v>
      </c>
      <c r="CC55" s="264">
        <f t="shared" si="67"/>
        <v>2648200.59</v>
      </c>
      <c r="CD55" s="264">
        <f t="shared" si="67"/>
        <v>2648200.59</v>
      </c>
      <c r="CE55" s="264">
        <f t="shared" si="67"/>
        <v>2648200.59</v>
      </c>
      <c r="CF55" s="264">
        <f t="shared" si="67"/>
        <v>2648200.59</v>
      </c>
      <c r="CG55" s="264">
        <f t="shared" si="67"/>
        <v>2648200.59</v>
      </c>
      <c r="CH55" s="267">
        <f t="shared" si="67"/>
        <v>2648200.59</v>
      </c>
    </row>
    <row r="56" spans="1:86" x14ac:dyDescent="0.25">
      <c r="A56" s="8"/>
      <c r="B56" s="285"/>
      <c r="C56" s="9"/>
      <c r="D56" s="285"/>
      <c r="E56" s="9"/>
      <c r="F56" s="285"/>
      <c r="G56" s="285"/>
      <c r="H56" s="9"/>
      <c r="I56" s="285"/>
      <c r="J56" s="285"/>
      <c r="K56" s="9"/>
      <c r="L56" s="285"/>
      <c r="M56" s="285"/>
      <c r="N56" s="9"/>
      <c r="O56" s="285"/>
      <c r="P56" s="285"/>
      <c r="Q56" s="9"/>
      <c r="R56" s="285"/>
      <c r="S56" s="285"/>
      <c r="T56" s="9"/>
      <c r="U56" s="285"/>
      <c r="V56" s="285"/>
      <c r="W56" s="9"/>
      <c r="X56" s="285"/>
      <c r="Y56" s="285"/>
      <c r="Z56" s="9"/>
      <c r="AA56" s="285"/>
      <c r="AB56" s="285"/>
      <c r="AC56" s="9"/>
      <c r="AD56" s="285"/>
      <c r="AE56" s="285"/>
      <c r="AF56" s="9"/>
      <c r="AG56" s="285"/>
      <c r="AH56" s="285"/>
      <c r="AI56" s="9"/>
      <c r="AJ56" s="285"/>
      <c r="AK56" s="285"/>
      <c r="AL56" s="9"/>
      <c r="AM56" s="285"/>
      <c r="AN56" s="285"/>
      <c r="AO56" s="9"/>
      <c r="AP56" s="285"/>
      <c r="AQ56" s="285"/>
      <c r="AR56" s="9"/>
      <c r="AS56" s="285"/>
      <c r="AT56" s="285"/>
      <c r="AU56" s="9"/>
      <c r="AV56" s="285"/>
      <c r="AW56" s="285"/>
      <c r="AX56" s="9"/>
      <c r="AY56" s="285"/>
      <c r="AZ56" s="285"/>
      <c r="BA56" s="9"/>
      <c r="BB56" s="285"/>
      <c r="BC56" s="285"/>
      <c r="BD56" s="9"/>
      <c r="BE56" s="285"/>
      <c r="BF56" s="285"/>
      <c r="BG56" s="9"/>
      <c r="BH56" s="285"/>
      <c r="BI56" s="285"/>
      <c r="BJ56" s="9"/>
      <c r="BK56" s="285"/>
      <c r="BL56" s="285"/>
      <c r="BM56" s="9"/>
      <c r="BN56" s="285"/>
      <c r="BO56" s="285"/>
      <c r="BP56" s="9"/>
      <c r="BQ56" s="285"/>
      <c r="BR56" s="285"/>
      <c r="BS56" s="9"/>
      <c r="BT56" s="285"/>
      <c r="BU56" s="285"/>
      <c r="BV56" s="9"/>
      <c r="BW56" s="285"/>
      <c r="BX56" s="285"/>
      <c r="BY56" s="9"/>
      <c r="BZ56" s="285"/>
      <c r="CA56" s="285"/>
      <c r="CB56" s="9"/>
      <c r="CC56" s="285"/>
      <c r="CD56" s="285"/>
      <c r="CE56" s="9"/>
      <c r="CF56" s="285"/>
      <c r="CG56" s="285"/>
      <c r="CH56" s="137"/>
    </row>
    <row r="57" spans="1:86" ht="15.75" thickBot="1" x14ac:dyDescent="0.3">
      <c r="A57" s="229" t="s">
        <v>182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286"/>
      <c r="L57" s="136"/>
      <c r="M57" s="136"/>
      <c r="N57" s="286"/>
      <c r="O57" s="136"/>
      <c r="P57" s="136"/>
      <c r="Q57" s="286"/>
      <c r="R57" s="136"/>
      <c r="S57" s="136"/>
      <c r="T57" s="286"/>
      <c r="U57" s="136"/>
      <c r="V57" s="136"/>
      <c r="W57" s="286"/>
      <c r="X57" s="136"/>
      <c r="Y57" s="136"/>
      <c r="Z57" s="286"/>
      <c r="AA57" s="136"/>
      <c r="AB57" s="136"/>
      <c r="AC57" s="286"/>
      <c r="AD57" s="136"/>
      <c r="AE57" s="136"/>
      <c r="AF57" s="286"/>
      <c r="AG57" s="136"/>
      <c r="AH57" s="136"/>
      <c r="AI57" s="286"/>
      <c r="AJ57" s="136"/>
      <c r="AK57" s="136"/>
      <c r="AL57" s="286"/>
      <c r="AM57" s="136"/>
      <c r="AN57" s="136"/>
      <c r="AO57" s="286"/>
      <c r="AP57" s="136"/>
      <c r="AQ57" s="136"/>
      <c r="AR57" s="286"/>
      <c r="AS57" s="136"/>
      <c r="AT57" s="136"/>
      <c r="AU57" s="286"/>
      <c r="AV57" s="136"/>
      <c r="AW57" s="136"/>
      <c r="AX57" s="286"/>
      <c r="AY57" s="136"/>
      <c r="AZ57" s="136"/>
      <c r="BA57" s="286"/>
      <c r="BB57" s="136"/>
      <c r="BC57" s="136"/>
      <c r="BD57" s="286"/>
      <c r="BE57" s="136"/>
      <c r="BF57" s="136"/>
      <c r="BG57" s="286"/>
      <c r="BH57" s="136"/>
      <c r="BI57" s="136"/>
      <c r="BJ57" s="286"/>
      <c r="BK57" s="136"/>
      <c r="BL57" s="136"/>
      <c r="BM57" s="286"/>
      <c r="BN57" s="136"/>
      <c r="BO57" s="136"/>
      <c r="BP57" s="286"/>
      <c r="BQ57" s="136"/>
      <c r="BR57" s="136"/>
      <c r="BS57" s="286"/>
      <c r="BT57" s="136"/>
      <c r="BU57" s="136"/>
      <c r="BV57" s="286"/>
      <c r="BW57" s="136"/>
      <c r="BX57" s="136"/>
      <c r="BY57" s="286"/>
      <c r="BZ57" s="136"/>
      <c r="CA57" s="136"/>
      <c r="CB57" s="286"/>
      <c r="CC57" s="136"/>
      <c r="CD57" s="136"/>
      <c r="CE57" s="286"/>
      <c r="CF57" s="136"/>
      <c r="CG57" s="136"/>
      <c r="CH57" s="286"/>
    </row>
    <row r="58" spans="1:86" ht="16.5" thickBot="1" x14ac:dyDescent="0.3">
      <c r="A58" s="605" t="s">
        <v>17</v>
      </c>
      <c r="B58" s="18" t="str">
        <f t="shared" ref="B58" si="68">B40</f>
        <v>End Use</v>
      </c>
      <c r="C58" s="162">
        <f>C$4</f>
        <v>45292</v>
      </c>
      <c r="D58" s="162">
        <f t="shared" ref="D58:BO58" si="69">D$4</f>
        <v>45323</v>
      </c>
      <c r="E58" s="162">
        <f t="shared" si="69"/>
        <v>45352</v>
      </c>
      <c r="F58" s="162">
        <f t="shared" si="69"/>
        <v>45383</v>
      </c>
      <c r="G58" s="162">
        <f t="shared" si="69"/>
        <v>45413</v>
      </c>
      <c r="H58" s="162">
        <f t="shared" si="69"/>
        <v>45444</v>
      </c>
      <c r="I58" s="162">
        <f t="shared" si="69"/>
        <v>45474</v>
      </c>
      <c r="J58" s="162">
        <f t="shared" si="69"/>
        <v>45505</v>
      </c>
      <c r="K58" s="162">
        <f t="shared" si="69"/>
        <v>45536</v>
      </c>
      <c r="L58" s="162">
        <f t="shared" si="69"/>
        <v>45566</v>
      </c>
      <c r="M58" s="162">
        <f t="shared" si="69"/>
        <v>45597</v>
      </c>
      <c r="N58" s="162">
        <f t="shared" si="69"/>
        <v>45627</v>
      </c>
      <c r="O58" s="162">
        <f t="shared" si="69"/>
        <v>45658</v>
      </c>
      <c r="P58" s="162">
        <f t="shared" si="69"/>
        <v>45689</v>
      </c>
      <c r="Q58" s="162">
        <f t="shared" si="69"/>
        <v>45717</v>
      </c>
      <c r="R58" s="162">
        <f t="shared" si="69"/>
        <v>45748</v>
      </c>
      <c r="S58" s="162">
        <f t="shared" si="69"/>
        <v>45778</v>
      </c>
      <c r="T58" s="162">
        <f t="shared" si="69"/>
        <v>45809</v>
      </c>
      <c r="U58" s="162">
        <f t="shared" si="69"/>
        <v>45839</v>
      </c>
      <c r="V58" s="162">
        <f t="shared" si="69"/>
        <v>45870</v>
      </c>
      <c r="W58" s="162">
        <f t="shared" si="69"/>
        <v>45901</v>
      </c>
      <c r="X58" s="162">
        <f t="shared" si="69"/>
        <v>45931</v>
      </c>
      <c r="Y58" s="162">
        <f t="shared" si="69"/>
        <v>45962</v>
      </c>
      <c r="Z58" s="162">
        <f t="shared" si="69"/>
        <v>45992</v>
      </c>
      <c r="AA58" s="162">
        <f t="shared" si="69"/>
        <v>46023</v>
      </c>
      <c r="AB58" s="162">
        <f t="shared" si="69"/>
        <v>46054</v>
      </c>
      <c r="AC58" s="162">
        <f t="shared" si="69"/>
        <v>46082</v>
      </c>
      <c r="AD58" s="162">
        <f t="shared" si="69"/>
        <v>46113</v>
      </c>
      <c r="AE58" s="162">
        <f t="shared" si="69"/>
        <v>46143</v>
      </c>
      <c r="AF58" s="162">
        <f t="shared" si="69"/>
        <v>46174</v>
      </c>
      <c r="AG58" s="162">
        <f t="shared" si="69"/>
        <v>46204</v>
      </c>
      <c r="AH58" s="162">
        <f t="shared" si="69"/>
        <v>46235</v>
      </c>
      <c r="AI58" s="162">
        <f t="shared" si="69"/>
        <v>46266</v>
      </c>
      <c r="AJ58" s="162">
        <f t="shared" si="69"/>
        <v>46296</v>
      </c>
      <c r="AK58" s="162">
        <f t="shared" si="69"/>
        <v>46327</v>
      </c>
      <c r="AL58" s="162">
        <f t="shared" si="69"/>
        <v>46357</v>
      </c>
      <c r="AM58" s="162">
        <f t="shared" si="69"/>
        <v>46388</v>
      </c>
      <c r="AN58" s="162">
        <f t="shared" si="69"/>
        <v>46419</v>
      </c>
      <c r="AO58" s="162">
        <f t="shared" si="69"/>
        <v>46447</v>
      </c>
      <c r="AP58" s="162">
        <f t="shared" si="69"/>
        <v>46478</v>
      </c>
      <c r="AQ58" s="162">
        <f t="shared" si="69"/>
        <v>46508</v>
      </c>
      <c r="AR58" s="162">
        <f t="shared" si="69"/>
        <v>46539</v>
      </c>
      <c r="AS58" s="162">
        <f t="shared" si="69"/>
        <v>46569</v>
      </c>
      <c r="AT58" s="162">
        <f t="shared" si="69"/>
        <v>46600</v>
      </c>
      <c r="AU58" s="162">
        <f t="shared" si="69"/>
        <v>46631</v>
      </c>
      <c r="AV58" s="162">
        <f t="shared" si="69"/>
        <v>46661</v>
      </c>
      <c r="AW58" s="162">
        <f t="shared" si="69"/>
        <v>46692</v>
      </c>
      <c r="AX58" s="162">
        <f t="shared" si="69"/>
        <v>46722</v>
      </c>
      <c r="AY58" s="162">
        <f t="shared" si="69"/>
        <v>46753</v>
      </c>
      <c r="AZ58" s="162">
        <f t="shared" si="69"/>
        <v>46784</v>
      </c>
      <c r="BA58" s="162">
        <f t="shared" si="69"/>
        <v>46813</v>
      </c>
      <c r="BB58" s="162">
        <f t="shared" si="69"/>
        <v>46844</v>
      </c>
      <c r="BC58" s="162">
        <f t="shared" si="69"/>
        <v>46874</v>
      </c>
      <c r="BD58" s="162">
        <f t="shared" si="69"/>
        <v>46905</v>
      </c>
      <c r="BE58" s="162">
        <f t="shared" si="69"/>
        <v>46935</v>
      </c>
      <c r="BF58" s="162">
        <f t="shared" si="69"/>
        <v>46966</v>
      </c>
      <c r="BG58" s="162">
        <f t="shared" si="69"/>
        <v>46997</v>
      </c>
      <c r="BH58" s="162">
        <f t="shared" si="69"/>
        <v>47027</v>
      </c>
      <c r="BI58" s="162">
        <f t="shared" si="69"/>
        <v>47058</v>
      </c>
      <c r="BJ58" s="162">
        <f t="shared" si="69"/>
        <v>47088</v>
      </c>
      <c r="BK58" s="162">
        <f t="shared" si="69"/>
        <v>47119</v>
      </c>
      <c r="BL58" s="162">
        <f t="shared" si="69"/>
        <v>47150</v>
      </c>
      <c r="BM58" s="162">
        <f t="shared" si="69"/>
        <v>47178</v>
      </c>
      <c r="BN58" s="162">
        <f t="shared" si="69"/>
        <v>47209</v>
      </c>
      <c r="BO58" s="162">
        <f t="shared" si="69"/>
        <v>47239</v>
      </c>
      <c r="BP58" s="162">
        <f t="shared" ref="BP58:CH58" si="70">BP$4</f>
        <v>47270</v>
      </c>
      <c r="BQ58" s="162">
        <f t="shared" si="70"/>
        <v>47300</v>
      </c>
      <c r="BR58" s="162">
        <f t="shared" si="70"/>
        <v>47331</v>
      </c>
      <c r="BS58" s="162">
        <f t="shared" si="70"/>
        <v>47362</v>
      </c>
      <c r="BT58" s="162">
        <f t="shared" si="70"/>
        <v>47392</v>
      </c>
      <c r="BU58" s="162">
        <f t="shared" si="70"/>
        <v>47423</v>
      </c>
      <c r="BV58" s="162">
        <f t="shared" si="70"/>
        <v>47453</v>
      </c>
      <c r="BW58" s="162">
        <f t="shared" si="70"/>
        <v>47484</v>
      </c>
      <c r="BX58" s="162">
        <f t="shared" si="70"/>
        <v>47515</v>
      </c>
      <c r="BY58" s="162">
        <f t="shared" si="70"/>
        <v>47543</v>
      </c>
      <c r="BZ58" s="162">
        <f t="shared" si="70"/>
        <v>47574</v>
      </c>
      <c r="CA58" s="162">
        <f t="shared" si="70"/>
        <v>47604</v>
      </c>
      <c r="CB58" s="162">
        <f t="shared" si="70"/>
        <v>47635</v>
      </c>
      <c r="CC58" s="162">
        <f t="shared" si="70"/>
        <v>47665</v>
      </c>
      <c r="CD58" s="162">
        <f t="shared" si="70"/>
        <v>47696</v>
      </c>
      <c r="CE58" s="162">
        <f t="shared" si="70"/>
        <v>47727</v>
      </c>
      <c r="CF58" s="162">
        <f t="shared" si="70"/>
        <v>47757</v>
      </c>
      <c r="CG58" s="162">
        <f t="shared" si="70"/>
        <v>47788</v>
      </c>
      <c r="CH58" s="163">
        <f t="shared" si="70"/>
        <v>47818</v>
      </c>
    </row>
    <row r="59" spans="1:86" ht="15" customHeight="1" x14ac:dyDescent="0.25">
      <c r="A59" s="606"/>
      <c r="B59" s="14" t="str">
        <f t="shared" ref="B59:B72" si="71">B41</f>
        <v>Air Comp</v>
      </c>
      <c r="C59" s="25">
        <f>((C5*0.5)-C41)*C78*C$93*C$2</f>
        <v>0</v>
      </c>
      <c r="D59" s="25">
        <f>((D5*0.5)+C23-D41)*D78*D$93*D$2</f>
        <v>0</v>
      </c>
      <c r="E59" s="25">
        <f t="shared" ref="E59:BP59" si="72">((E5*0.5)+D23-E41)*E78*E$93*E$2</f>
        <v>0</v>
      </c>
      <c r="F59" s="25">
        <f t="shared" si="72"/>
        <v>0</v>
      </c>
      <c r="G59" s="25">
        <f t="shared" si="72"/>
        <v>0</v>
      </c>
      <c r="H59" s="25">
        <f t="shared" si="72"/>
        <v>0</v>
      </c>
      <c r="I59" s="25">
        <f t="shared" si="72"/>
        <v>0</v>
      </c>
      <c r="J59" s="25">
        <f t="shared" si="72"/>
        <v>0</v>
      </c>
      <c r="K59" s="25">
        <f t="shared" si="72"/>
        <v>0</v>
      </c>
      <c r="L59" s="25">
        <f t="shared" si="72"/>
        <v>0</v>
      </c>
      <c r="M59" s="25">
        <f t="shared" si="72"/>
        <v>0</v>
      </c>
      <c r="N59" s="25">
        <f t="shared" si="72"/>
        <v>0</v>
      </c>
      <c r="O59" s="25">
        <f t="shared" si="72"/>
        <v>0</v>
      </c>
      <c r="P59" s="25">
        <f t="shared" si="72"/>
        <v>0</v>
      </c>
      <c r="Q59" s="25">
        <f t="shared" si="72"/>
        <v>0</v>
      </c>
      <c r="R59" s="25">
        <f t="shared" si="72"/>
        <v>0</v>
      </c>
      <c r="S59" s="25">
        <f t="shared" si="72"/>
        <v>0</v>
      </c>
      <c r="T59" s="25">
        <f t="shared" si="72"/>
        <v>0</v>
      </c>
      <c r="U59" s="25">
        <f t="shared" si="72"/>
        <v>0</v>
      </c>
      <c r="V59" s="25">
        <f t="shared" si="72"/>
        <v>0</v>
      </c>
      <c r="W59" s="25">
        <f t="shared" si="72"/>
        <v>0</v>
      </c>
      <c r="X59" s="25">
        <f t="shared" si="72"/>
        <v>0</v>
      </c>
      <c r="Y59" s="25">
        <f t="shared" si="72"/>
        <v>0</v>
      </c>
      <c r="Z59" s="25">
        <f t="shared" si="72"/>
        <v>0</v>
      </c>
      <c r="AA59" s="25">
        <f t="shared" si="72"/>
        <v>0</v>
      </c>
      <c r="AB59" s="25">
        <f t="shared" si="72"/>
        <v>0</v>
      </c>
      <c r="AC59" s="25">
        <f t="shared" si="72"/>
        <v>0</v>
      </c>
      <c r="AD59" s="25">
        <f t="shared" si="72"/>
        <v>0</v>
      </c>
      <c r="AE59" s="25">
        <f t="shared" si="72"/>
        <v>0</v>
      </c>
      <c r="AF59" s="25">
        <f t="shared" si="72"/>
        <v>0</v>
      </c>
      <c r="AG59" s="25">
        <f t="shared" si="72"/>
        <v>0</v>
      </c>
      <c r="AH59" s="25">
        <f t="shared" si="72"/>
        <v>0</v>
      </c>
      <c r="AI59" s="25">
        <f t="shared" si="72"/>
        <v>0</v>
      </c>
      <c r="AJ59" s="25">
        <f t="shared" si="72"/>
        <v>0</v>
      </c>
      <c r="AK59" s="25">
        <f t="shared" si="72"/>
        <v>0</v>
      </c>
      <c r="AL59" s="25">
        <f t="shared" si="72"/>
        <v>0</v>
      </c>
      <c r="AM59" s="25">
        <f t="shared" si="72"/>
        <v>0</v>
      </c>
      <c r="AN59" s="25">
        <f t="shared" si="72"/>
        <v>0</v>
      </c>
      <c r="AO59" s="25">
        <f t="shared" si="72"/>
        <v>0</v>
      </c>
      <c r="AP59" s="25">
        <f t="shared" si="72"/>
        <v>0</v>
      </c>
      <c r="AQ59" s="25">
        <f t="shared" si="72"/>
        <v>0</v>
      </c>
      <c r="AR59" s="25">
        <f t="shared" si="72"/>
        <v>0</v>
      </c>
      <c r="AS59" s="25">
        <f t="shared" si="72"/>
        <v>0</v>
      </c>
      <c r="AT59" s="25">
        <f t="shared" si="72"/>
        <v>0</v>
      </c>
      <c r="AU59" s="25">
        <f t="shared" si="72"/>
        <v>0</v>
      </c>
      <c r="AV59" s="25">
        <f t="shared" si="72"/>
        <v>0</v>
      </c>
      <c r="AW59" s="25">
        <f t="shared" si="72"/>
        <v>0</v>
      </c>
      <c r="AX59" s="25">
        <f t="shared" si="72"/>
        <v>0</v>
      </c>
      <c r="AY59" s="25">
        <f t="shared" si="72"/>
        <v>0</v>
      </c>
      <c r="AZ59" s="25">
        <f t="shared" si="72"/>
        <v>0</v>
      </c>
      <c r="BA59" s="25">
        <f t="shared" si="72"/>
        <v>0</v>
      </c>
      <c r="BB59" s="25">
        <f t="shared" si="72"/>
        <v>0</v>
      </c>
      <c r="BC59" s="25">
        <f t="shared" si="72"/>
        <v>0</v>
      </c>
      <c r="BD59" s="25">
        <f t="shared" si="72"/>
        <v>0</v>
      </c>
      <c r="BE59" s="25">
        <f t="shared" si="72"/>
        <v>0</v>
      </c>
      <c r="BF59" s="25">
        <f t="shared" si="72"/>
        <v>0</v>
      </c>
      <c r="BG59" s="25">
        <f t="shared" si="72"/>
        <v>0</v>
      </c>
      <c r="BH59" s="25">
        <f t="shared" si="72"/>
        <v>0</v>
      </c>
      <c r="BI59" s="25">
        <f t="shared" si="72"/>
        <v>0</v>
      </c>
      <c r="BJ59" s="25">
        <f t="shared" si="72"/>
        <v>0</v>
      </c>
      <c r="BK59" s="25">
        <f t="shared" si="72"/>
        <v>0</v>
      </c>
      <c r="BL59" s="25">
        <f t="shared" si="72"/>
        <v>0</v>
      </c>
      <c r="BM59" s="25">
        <f t="shared" si="72"/>
        <v>0</v>
      </c>
      <c r="BN59" s="25">
        <f t="shared" si="72"/>
        <v>0</v>
      </c>
      <c r="BO59" s="25">
        <f t="shared" si="72"/>
        <v>0</v>
      </c>
      <c r="BP59" s="25">
        <f t="shared" si="72"/>
        <v>0</v>
      </c>
      <c r="BQ59" s="25">
        <f t="shared" ref="BQ59:CH59" si="73">((BQ5*0.5)+BP23-BQ41)*BQ78*BQ$93*BQ$2</f>
        <v>0</v>
      </c>
      <c r="BR59" s="25">
        <f t="shared" si="73"/>
        <v>0</v>
      </c>
      <c r="BS59" s="25">
        <f t="shared" si="73"/>
        <v>0</v>
      </c>
      <c r="BT59" s="25">
        <f t="shared" si="73"/>
        <v>0</v>
      </c>
      <c r="BU59" s="25">
        <f t="shared" si="73"/>
        <v>0</v>
      </c>
      <c r="BV59" s="25">
        <f t="shared" si="73"/>
        <v>0</v>
      </c>
      <c r="BW59" s="25">
        <f t="shared" si="73"/>
        <v>0</v>
      </c>
      <c r="BX59" s="25">
        <f t="shared" si="73"/>
        <v>0</v>
      </c>
      <c r="BY59" s="25">
        <f t="shared" si="73"/>
        <v>0</v>
      </c>
      <c r="BZ59" s="25">
        <f t="shared" si="73"/>
        <v>0</v>
      </c>
      <c r="CA59" s="25">
        <f t="shared" si="73"/>
        <v>0</v>
      </c>
      <c r="CB59" s="25">
        <f t="shared" si="73"/>
        <v>0</v>
      </c>
      <c r="CC59" s="25">
        <f t="shared" si="73"/>
        <v>0</v>
      </c>
      <c r="CD59" s="25">
        <f t="shared" si="73"/>
        <v>0</v>
      </c>
      <c r="CE59" s="25">
        <f t="shared" si="73"/>
        <v>0</v>
      </c>
      <c r="CF59" s="25">
        <f t="shared" si="73"/>
        <v>0</v>
      </c>
      <c r="CG59" s="25">
        <f t="shared" si="73"/>
        <v>0</v>
      </c>
      <c r="CH59" s="28">
        <f t="shared" si="73"/>
        <v>0</v>
      </c>
    </row>
    <row r="60" spans="1:86" ht="15.75" x14ac:dyDescent="0.25">
      <c r="A60" s="606"/>
      <c r="B60" s="14" t="str">
        <f t="shared" si="71"/>
        <v>Building Shell</v>
      </c>
      <c r="C60" s="25">
        <f t="shared" ref="C60:C71" si="74">((C6*0.5)-C42)*C79*C$93*C$2</f>
        <v>0</v>
      </c>
      <c r="D60" s="25">
        <f t="shared" ref="D60:BO60" si="75">((D6*0.5)+C24-D42)*D79*D$93*D$2</f>
        <v>0</v>
      </c>
      <c r="E60" s="25">
        <f t="shared" si="75"/>
        <v>0</v>
      </c>
      <c r="F60" s="25">
        <f t="shared" si="75"/>
        <v>0</v>
      </c>
      <c r="G60" s="25">
        <f t="shared" si="75"/>
        <v>0</v>
      </c>
      <c r="H60" s="25">
        <f t="shared" si="75"/>
        <v>0</v>
      </c>
      <c r="I60" s="25">
        <f t="shared" si="75"/>
        <v>0</v>
      </c>
      <c r="J60" s="25">
        <f t="shared" si="75"/>
        <v>0</v>
      </c>
      <c r="K60" s="25">
        <f t="shared" si="75"/>
        <v>0</v>
      </c>
      <c r="L60" s="25">
        <f t="shared" si="75"/>
        <v>0</v>
      </c>
      <c r="M60" s="25">
        <f t="shared" si="75"/>
        <v>0</v>
      </c>
      <c r="N60" s="25">
        <f t="shared" si="75"/>
        <v>0</v>
      </c>
      <c r="O60" s="25">
        <f t="shared" si="75"/>
        <v>0</v>
      </c>
      <c r="P60" s="25">
        <f t="shared" si="75"/>
        <v>0</v>
      </c>
      <c r="Q60" s="25">
        <f t="shared" si="75"/>
        <v>0</v>
      </c>
      <c r="R60" s="25">
        <f t="shared" si="75"/>
        <v>0</v>
      </c>
      <c r="S60" s="25">
        <f t="shared" si="75"/>
        <v>0</v>
      </c>
      <c r="T60" s="25">
        <f t="shared" si="75"/>
        <v>-51.543550840320002</v>
      </c>
      <c r="U60" s="25">
        <f t="shared" si="75"/>
        <v>-69.393506780639996</v>
      </c>
      <c r="V60" s="25">
        <f t="shared" si="75"/>
        <v>-64.83449019935999</v>
      </c>
      <c r="W60" s="25">
        <f t="shared" si="75"/>
        <v>-28.076781566399998</v>
      </c>
      <c r="X60" s="25">
        <f t="shared" si="75"/>
        <v>-11.837028999040001</v>
      </c>
      <c r="Y60" s="25">
        <f t="shared" si="75"/>
        <v>-19.796695831359997</v>
      </c>
      <c r="Z60" s="25">
        <f t="shared" si="75"/>
        <v>-30.822502693920001</v>
      </c>
      <c r="AA60" s="25">
        <f t="shared" si="75"/>
        <v>-29.743097289920001</v>
      </c>
      <c r="AB60" s="25">
        <f t="shared" si="75"/>
        <v>-25.043000353279997</v>
      </c>
      <c r="AC60" s="25">
        <f t="shared" si="75"/>
        <v>-21.350427600600003</v>
      </c>
      <c r="AD60" s="25">
        <f t="shared" si="75"/>
        <v>-12.77774816472</v>
      </c>
      <c r="AE60" s="25">
        <f t="shared" si="75"/>
        <v>-14.900199642720001</v>
      </c>
      <c r="AF60" s="25">
        <f t="shared" si="75"/>
        <v>-51.543550840320002</v>
      </c>
      <c r="AG60" s="25">
        <f t="shared" si="75"/>
        <v>-69.393506780639996</v>
      </c>
      <c r="AH60" s="25">
        <f t="shared" si="75"/>
        <v>-64.83449019935999</v>
      </c>
      <c r="AI60" s="25">
        <f t="shared" si="75"/>
        <v>-28.076781566399998</v>
      </c>
      <c r="AJ60" s="25">
        <f t="shared" si="75"/>
        <v>-11.837028999040001</v>
      </c>
      <c r="AK60" s="25">
        <f t="shared" si="75"/>
        <v>-19.796695831359997</v>
      </c>
      <c r="AL60" s="25">
        <f t="shared" si="75"/>
        <v>-30.822502693920001</v>
      </c>
      <c r="AM60" s="25">
        <f t="shared" si="75"/>
        <v>-29.743097289920001</v>
      </c>
      <c r="AN60" s="25">
        <f t="shared" si="75"/>
        <v>-25.043000353279997</v>
      </c>
      <c r="AO60" s="25">
        <f t="shared" si="75"/>
        <v>-21.350427600600003</v>
      </c>
      <c r="AP60" s="25">
        <f t="shared" si="75"/>
        <v>-12.77774816472</v>
      </c>
      <c r="AQ60" s="25">
        <f t="shared" si="75"/>
        <v>-14.900199642720001</v>
      </c>
      <c r="AR60" s="25">
        <f t="shared" si="75"/>
        <v>-51.543550840320002</v>
      </c>
      <c r="AS60" s="25">
        <f t="shared" si="75"/>
        <v>-69.393506780639996</v>
      </c>
      <c r="AT60" s="25">
        <f t="shared" si="75"/>
        <v>-64.83449019935999</v>
      </c>
      <c r="AU60" s="25">
        <f t="shared" si="75"/>
        <v>-28.076781566399998</v>
      </c>
      <c r="AV60" s="25">
        <f t="shared" si="75"/>
        <v>-11.837028999040001</v>
      </c>
      <c r="AW60" s="25">
        <f t="shared" si="75"/>
        <v>-19.796695831359997</v>
      </c>
      <c r="AX60" s="25">
        <f t="shared" si="75"/>
        <v>-30.822502693920001</v>
      </c>
      <c r="AY60" s="25">
        <f t="shared" si="75"/>
        <v>-29.743097289920001</v>
      </c>
      <c r="AZ60" s="25">
        <f t="shared" si="75"/>
        <v>-25.043000353279997</v>
      </c>
      <c r="BA60" s="25">
        <f t="shared" si="75"/>
        <v>-21.350427600600003</v>
      </c>
      <c r="BB60" s="25">
        <f t="shared" si="75"/>
        <v>-12.77774816472</v>
      </c>
      <c r="BC60" s="25">
        <f t="shared" si="75"/>
        <v>-14.900199642720001</v>
      </c>
      <c r="BD60" s="25">
        <f t="shared" si="75"/>
        <v>-51.543550840320002</v>
      </c>
      <c r="BE60" s="25">
        <f t="shared" si="75"/>
        <v>-69.393506780639996</v>
      </c>
      <c r="BF60" s="25">
        <f t="shared" si="75"/>
        <v>-64.83449019935999</v>
      </c>
      <c r="BG60" s="25">
        <f t="shared" si="75"/>
        <v>-28.076781566399998</v>
      </c>
      <c r="BH60" s="25">
        <f t="shared" si="75"/>
        <v>-11.837028999040001</v>
      </c>
      <c r="BI60" s="25">
        <f t="shared" si="75"/>
        <v>-19.796695831359997</v>
      </c>
      <c r="BJ60" s="25">
        <f t="shared" si="75"/>
        <v>-30.822502693920001</v>
      </c>
      <c r="BK60" s="25">
        <f t="shared" si="75"/>
        <v>-29.743097289920001</v>
      </c>
      <c r="BL60" s="25">
        <f t="shared" si="75"/>
        <v>-25.043000353279997</v>
      </c>
      <c r="BM60" s="25">
        <f t="shared" si="75"/>
        <v>-21.350427600600003</v>
      </c>
      <c r="BN60" s="25">
        <f t="shared" si="75"/>
        <v>-12.77774816472</v>
      </c>
      <c r="BO60" s="25">
        <f t="shared" si="75"/>
        <v>-14.900199642720001</v>
      </c>
      <c r="BP60" s="25">
        <f t="shared" ref="BP60:CH60" si="76">((BP6*0.5)+BO24-BP42)*BP79*BP$93*BP$2</f>
        <v>-51.543550840320002</v>
      </c>
      <c r="BQ60" s="25">
        <f t="shared" si="76"/>
        <v>-69.393506780639996</v>
      </c>
      <c r="BR60" s="25">
        <f t="shared" si="76"/>
        <v>-64.83449019935999</v>
      </c>
      <c r="BS60" s="25">
        <f t="shared" si="76"/>
        <v>-28.076781566399998</v>
      </c>
      <c r="BT60" s="25">
        <f t="shared" si="76"/>
        <v>-11.837028999040001</v>
      </c>
      <c r="BU60" s="25">
        <f t="shared" si="76"/>
        <v>-19.796695831359997</v>
      </c>
      <c r="BV60" s="25">
        <f t="shared" si="76"/>
        <v>-30.822502693920001</v>
      </c>
      <c r="BW60" s="25">
        <f t="shared" si="76"/>
        <v>-29.743097289920001</v>
      </c>
      <c r="BX60" s="25">
        <f t="shared" si="76"/>
        <v>-25.043000353279997</v>
      </c>
      <c r="BY60" s="25">
        <f t="shared" si="76"/>
        <v>-21.350427600600003</v>
      </c>
      <c r="BZ60" s="25">
        <f t="shared" si="76"/>
        <v>-12.77774816472</v>
      </c>
      <c r="CA60" s="25">
        <f t="shared" si="76"/>
        <v>-14.900199642720001</v>
      </c>
      <c r="CB60" s="25">
        <f t="shared" si="76"/>
        <v>-51.543550840320002</v>
      </c>
      <c r="CC60" s="25">
        <f t="shared" si="76"/>
        <v>-69.393506780639996</v>
      </c>
      <c r="CD60" s="25">
        <f t="shared" si="76"/>
        <v>-64.83449019935999</v>
      </c>
      <c r="CE60" s="25">
        <f t="shared" si="76"/>
        <v>-28.076781566399998</v>
      </c>
      <c r="CF60" s="25">
        <f t="shared" si="76"/>
        <v>-11.837028999040001</v>
      </c>
      <c r="CG60" s="25">
        <f t="shared" si="76"/>
        <v>-19.796695831359997</v>
      </c>
      <c r="CH60" s="28">
        <f t="shared" si="76"/>
        <v>-30.822502693920001</v>
      </c>
    </row>
    <row r="61" spans="1:86" ht="15.75" x14ac:dyDescent="0.25">
      <c r="A61" s="606"/>
      <c r="B61" s="14" t="str">
        <f t="shared" si="71"/>
        <v>Cooking</v>
      </c>
      <c r="C61" s="25">
        <f t="shared" si="74"/>
        <v>0</v>
      </c>
      <c r="D61" s="25">
        <f t="shared" ref="D61:BO61" si="77">((D7*0.5)+C25-D43)*D80*D$93*D$2</f>
        <v>0</v>
      </c>
      <c r="E61" s="25">
        <f t="shared" si="77"/>
        <v>1.1953044185025701</v>
      </c>
      <c r="F61" s="25">
        <f t="shared" si="77"/>
        <v>2.4214296506360293</v>
      </c>
      <c r="G61" s="25">
        <f t="shared" si="77"/>
        <v>3.2272923326842355</v>
      </c>
      <c r="H61" s="25">
        <f t="shared" si="77"/>
        <v>19.278321342828068</v>
      </c>
      <c r="I61" s="25">
        <f t="shared" si="77"/>
        <v>48.355171492421576</v>
      </c>
      <c r="J61" s="25">
        <f t="shared" si="77"/>
        <v>65.100469522796161</v>
      </c>
      <c r="K61" s="25">
        <f t="shared" si="77"/>
        <v>74.865827816033814</v>
      </c>
      <c r="L61" s="25">
        <f t="shared" si="77"/>
        <v>59.939823435066742</v>
      </c>
      <c r="M61" s="25">
        <f t="shared" si="77"/>
        <v>69.248696603546421</v>
      </c>
      <c r="N61" s="25">
        <f t="shared" si="77"/>
        <v>79.535566545913099</v>
      </c>
      <c r="O61" s="25">
        <f t="shared" si="77"/>
        <v>82.457253505105925</v>
      </c>
      <c r="P61" s="25">
        <f t="shared" si="77"/>
        <v>73.230265350390127</v>
      </c>
      <c r="Q61" s="25">
        <f t="shared" si="77"/>
        <v>79.441770583555439</v>
      </c>
      <c r="R61" s="25">
        <f t="shared" si="77"/>
        <v>80.465969928828059</v>
      </c>
      <c r="S61" s="25">
        <f t="shared" si="77"/>
        <v>99.585020551399282</v>
      </c>
      <c r="T61" s="25">
        <f t="shared" si="77"/>
        <v>158.84094522991703</v>
      </c>
      <c r="U61" s="25">
        <f t="shared" si="77"/>
        <v>163.73237828049378</v>
      </c>
      <c r="V61" s="25">
        <f t="shared" si="77"/>
        <v>163.78196005800447</v>
      </c>
      <c r="W61" s="25">
        <f t="shared" si="77"/>
        <v>159.18611068104931</v>
      </c>
      <c r="X61" s="25">
        <f t="shared" si="77"/>
        <v>105.45747257705401</v>
      </c>
      <c r="Y61" s="25">
        <f t="shared" si="77"/>
        <v>104.50647470458033</v>
      </c>
      <c r="Z61" s="25">
        <f t="shared" si="77"/>
        <v>100.41711896447661</v>
      </c>
      <c r="AA61" s="25">
        <f t="shared" si="77"/>
        <v>93.251991992033894</v>
      </c>
      <c r="AB61" s="25">
        <f t="shared" si="77"/>
        <v>84.893322653401583</v>
      </c>
      <c r="AC61" s="25">
        <f t="shared" si="77"/>
        <v>96.103885387748448</v>
      </c>
      <c r="AD61" s="25">
        <f t="shared" si="77"/>
        <v>88.878416477157984</v>
      </c>
      <c r="AE61" s="25">
        <f t="shared" si="77"/>
        <v>113.62498864460673</v>
      </c>
      <c r="AF61" s="25">
        <f t="shared" si="77"/>
        <v>158.84094522991703</v>
      </c>
      <c r="AG61" s="25">
        <f t="shared" si="77"/>
        <v>163.73237828049378</v>
      </c>
      <c r="AH61" s="25">
        <f t="shared" si="77"/>
        <v>163.78196005800447</v>
      </c>
      <c r="AI61" s="25">
        <f t="shared" si="77"/>
        <v>159.18611068104931</v>
      </c>
      <c r="AJ61" s="25">
        <f t="shared" si="77"/>
        <v>105.45747257705401</v>
      </c>
      <c r="AK61" s="25">
        <f t="shared" si="77"/>
        <v>104.50647470458033</v>
      </c>
      <c r="AL61" s="25">
        <f t="shared" si="77"/>
        <v>100.41711896447661</v>
      </c>
      <c r="AM61" s="25">
        <f t="shared" si="77"/>
        <v>93.251991992033894</v>
      </c>
      <c r="AN61" s="25">
        <f t="shared" si="77"/>
        <v>84.893322653401583</v>
      </c>
      <c r="AO61" s="25">
        <f t="shared" si="77"/>
        <v>96.103885387748448</v>
      </c>
      <c r="AP61" s="25">
        <f t="shared" si="77"/>
        <v>88.878416477157984</v>
      </c>
      <c r="AQ61" s="25">
        <f t="shared" si="77"/>
        <v>113.62498864460673</v>
      </c>
      <c r="AR61" s="25">
        <f t="shared" si="77"/>
        <v>158.84094522991703</v>
      </c>
      <c r="AS61" s="25">
        <f t="shared" si="77"/>
        <v>163.73237828049378</v>
      </c>
      <c r="AT61" s="25">
        <f t="shared" si="77"/>
        <v>163.78196005800447</v>
      </c>
      <c r="AU61" s="25">
        <f t="shared" si="77"/>
        <v>159.18611068104931</v>
      </c>
      <c r="AV61" s="25">
        <f t="shared" si="77"/>
        <v>105.45747257705401</v>
      </c>
      <c r="AW61" s="25">
        <f t="shared" si="77"/>
        <v>104.50647470458033</v>
      </c>
      <c r="AX61" s="25">
        <f t="shared" si="77"/>
        <v>100.41711896447661</v>
      </c>
      <c r="AY61" s="25">
        <f t="shared" si="77"/>
        <v>93.251991992033894</v>
      </c>
      <c r="AZ61" s="25">
        <f t="shared" si="77"/>
        <v>84.893322653401583</v>
      </c>
      <c r="BA61" s="25">
        <f t="shared" si="77"/>
        <v>96.103885387748448</v>
      </c>
      <c r="BB61" s="25">
        <f t="shared" si="77"/>
        <v>88.878416477157984</v>
      </c>
      <c r="BC61" s="25">
        <f t="shared" si="77"/>
        <v>113.62498864460673</v>
      </c>
      <c r="BD61" s="25">
        <f t="shared" si="77"/>
        <v>158.84094522991703</v>
      </c>
      <c r="BE61" s="25">
        <f t="shared" si="77"/>
        <v>163.73237828049378</v>
      </c>
      <c r="BF61" s="25">
        <f t="shared" si="77"/>
        <v>163.78196005800447</v>
      </c>
      <c r="BG61" s="25">
        <f t="shared" si="77"/>
        <v>159.18611068104931</v>
      </c>
      <c r="BH61" s="25">
        <f t="shared" si="77"/>
        <v>105.45747257705401</v>
      </c>
      <c r="BI61" s="25">
        <f t="shared" si="77"/>
        <v>104.50647470458033</v>
      </c>
      <c r="BJ61" s="25">
        <f t="shared" si="77"/>
        <v>100.41711896447661</v>
      </c>
      <c r="BK61" s="25">
        <f t="shared" si="77"/>
        <v>93.251991992033894</v>
      </c>
      <c r="BL61" s="25">
        <f t="shared" si="77"/>
        <v>84.893322653401583</v>
      </c>
      <c r="BM61" s="25">
        <f t="shared" si="77"/>
        <v>96.103885387748448</v>
      </c>
      <c r="BN61" s="25">
        <f t="shared" si="77"/>
        <v>88.878416477157984</v>
      </c>
      <c r="BO61" s="25">
        <f t="shared" si="77"/>
        <v>113.62498864460673</v>
      </c>
      <c r="BP61" s="25">
        <f t="shared" ref="BP61:CH61" si="78">((BP7*0.5)+BO25-BP43)*BP80*BP$93*BP$2</f>
        <v>158.84094522991703</v>
      </c>
      <c r="BQ61" s="25">
        <f t="shared" si="78"/>
        <v>163.73237828049378</v>
      </c>
      <c r="BR61" s="25">
        <f t="shared" si="78"/>
        <v>163.78196005800447</v>
      </c>
      <c r="BS61" s="25">
        <f t="shared" si="78"/>
        <v>159.18611068104931</v>
      </c>
      <c r="BT61" s="25">
        <f t="shared" si="78"/>
        <v>105.45747257705401</v>
      </c>
      <c r="BU61" s="25">
        <f t="shared" si="78"/>
        <v>104.50647470458033</v>
      </c>
      <c r="BV61" s="25">
        <f t="shared" si="78"/>
        <v>100.41711896447661</v>
      </c>
      <c r="BW61" s="25">
        <f t="shared" si="78"/>
        <v>93.251991992033894</v>
      </c>
      <c r="BX61" s="25">
        <f t="shared" si="78"/>
        <v>84.893322653401583</v>
      </c>
      <c r="BY61" s="25">
        <f t="shared" si="78"/>
        <v>96.103885387748448</v>
      </c>
      <c r="BZ61" s="25">
        <f t="shared" si="78"/>
        <v>88.878416477157984</v>
      </c>
      <c r="CA61" s="25">
        <f t="shared" si="78"/>
        <v>113.62498864460673</v>
      </c>
      <c r="CB61" s="25">
        <f t="shared" si="78"/>
        <v>158.84094522991703</v>
      </c>
      <c r="CC61" s="25">
        <f t="shared" si="78"/>
        <v>163.73237828049378</v>
      </c>
      <c r="CD61" s="25">
        <f t="shared" si="78"/>
        <v>163.78196005800447</v>
      </c>
      <c r="CE61" s="25">
        <f t="shared" si="78"/>
        <v>159.18611068104931</v>
      </c>
      <c r="CF61" s="25">
        <f t="shared" si="78"/>
        <v>105.45747257705401</v>
      </c>
      <c r="CG61" s="25">
        <f t="shared" si="78"/>
        <v>104.50647470458033</v>
      </c>
      <c r="CH61" s="28">
        <f t="shared" si="78"/>
        <v>100.41711896447661</v>
      </c>
    </row>
    <row r="62" spans="1:86" ht="15.75" x14ac:dyDescent="0.25">
      <c r="A62" s="606"/>
      <c r="B62" s="14" t="str">
        <f t="shared" si="71"/>
        <v>Cooling</v>
      </c>
      <c r="C62" s="25">
        <f t="shared" si="74"/>
        <v>0</v>
      </c>
      <c r="D62" s="25">
        <f t="shared" ref="D62:BO62" si="79">((D8*0.5)+C26-D44)*D81*D$93*D$2</f>
        <v>0</v>
      </c>
      <c r="E62" s="25">
        <f t="shared" si="79"/>
        <v>0</v>
      </c>
      <c r="F62" s="25">
        <f t="shared" si="79"/>
        <v>0</v>
      </c>
      <c r="G62" s="25">
        <f t="shared" si="79"/>
        <v>0</v>
      </c>
      <c r="H62" s="25">
        <f t="shared" si="79"/>
        <v>0</v>
      </c>
      <c r="I62" s="25">
        <f t="shared" si="79"/>
        <v>0</v>
      </c>
      <c r="J62" s="25">
        <f t="shared" si="79"/>
        <v>0</v>
      </c>
      <c r="K62" s="25">
        <f t="shared" si="79"/>
        <v>0</v>
      </c>
      <c r="L62" s="25">
        <f t="shared" si="79"/>
        <v>0</v>
      </c>
      <c r="M62" s="25">
        <f t="shared" si="79"/>
        <v>0</v>
      </c>
      <c r="N62" s="25">
        <f t="shared" si="79"/>
        <v>0</v>
      </c>
      <c r="O62" s="25">
        <f t="shared" si="79"/>
        <v>0</v>
      </c>
      <c r="P62" s="25">
        <f t="shared" si="79"/>
        <v>0</v>
      </c>
      <c r="Q62" s="25">
        <f t="shared" si="79"/>
        <v>0</v>
      </c>
      <c r="R62" s="25">
        <f t="shared" si="79"/>
        <v>0</v>
      </c>
      <c r="S62" s="25">
        <f t="shared" si="79"/>
        <v>0</v>
      </c>
      <c r="T62" s="25">
        <f t="shared" si="79"/>
        <v>-588.44652972136862</v>
      </c>
      <c r="U62" s="25">
        <f t="shared" si="79"/>
        <v>-800.61246220649639</v>
      </c>
      <c r="V62" s="25">
        <f t="shared" si="79"/>
        <v>-745.89193136882363</v>
      </c>
      <c r="W62" s="25">
        <f t="shared" si="79"/>
        <v>-300.04782825005475</v>
      </c>
      <c r="X62" s="25">
        <f t="shared" si="79"/>
        <v>-34.761445595246236</v>
      </c>
      <c r="Y62" s="25">
        <f t="shared" si="79"/>
        <v>-10.925140134256198</v>
      </c>
      <c r="Z62" s="25">
        <f t="shared" si="79"/>
        <v>-0.11291472918984</v>
      </c>
      <c r="AA62" s="25">
        <f t="shared" si="79"/>
        <v>-9.4071608503799985E-3</v>
      </c>
      <c r="AB62" s="25">
        <f t="shared" si="79"/>
        <v>-0.38612719497247988</v>
      </c>
      <c r="AC62" s="25">
        <f t="shared" si="79"/>
        <v>-12.344069738874959</v>
      </c>
      <c r="AD62" s="25">
        <f t="shared" si="79"/>
        <v>-38.255569342820273</v>
      </c>
      <c r="AE62" s="25">
        <f t="shared" si="79"/>
        <v>-120.06423281858137</v>
      </c>
      <c r="AF62" s="25">
        <f t="shared" si="79"/>
        <v>-588.44652972136862</v>
      </c>
      <c r="AG62" s="25">
        <f t="shared" si="79"/>
        <v>-800.61246220649639</v>
      </c>
      <c r="AH62" s="25">
        <f t="shared" si="79"/>
        <v>-745.89193136882363</v>
      </c>
      <c r="AI62" s="25">
        <f t="shared" si="79"/>
        <v>-300.04782825005475</v>
      </c>
      <c r="AJ62" s="25">
        <f t="shared" si="79"/>
        <v>-34.761445595246236</v>
      </c>
      <c r="AK62" s="25">
        <f t="shared" si="79"/>
        <v>-10.925140134256198</v>
      </c>
      <c r="AL62" s="25">
        <f t="shared" si="79"/>
        <v>-0.11291472918984</v>
      </c>
      <c r="AM62" s="25">
        <f t="shared" si="79"/>
        <v>-9.4071608503799985E-3</v>
      </c>
      <c r="AN62" s="25">
        <f t="shared" si="79"/>
        <v>-0.38612719497247988</v>
      </c>
      <c r="AO62" s="25">
        <f t="shared" si="79"/>
        <v>-12.344069738874959</v>
      </c>
      <c r="AP62" s="25">
        <f t="shared" si="79"/>
        <v>-38.255569342820273</v>
      </c>
      <c r="AQ62" s="25">
        <f t="shared" si="79"/>
        <v>-120.06423281858137</v>
      </c>
      <c r="AR62" s="25">
        <f t="shared" si="79"/>
        <v>-588.44652972136862</v>
      </c>
      <c r="AS62" s="25">
        <f t="shared" si="79"/>
        <v>-800.61246220649639</v>
      </c>
      <c r="AT62" s="25">
        <f t="shared" si="79"/>
        <v>-745.89193136882363</v>
      </c>
      <c r="AU62" s="25">
        <f t="shared" si="79"/>
        <v>-300.04782825005475</v>
      </c>
      <c r="AV62" s="25">
        <f t="shared" si="79"/>
        <v>-34.761445595246236</v>
      </c>
      <c r="AW62" s="25">
        <f t="shared" si="79"/>
        <v>-10.925140134256198</v>
      </c>
      <c r="AX62" s="25">
        <f t="shared" si="79"/>
        <v>-0.11291472918984</v>
      </c>
      <c r="AY62" s="25">
        <f t="shared" si="79"/>
        <v>-9.4071608503799985E-3</v>
      </c>
      <c r="AZ62" s="25">
        <f t="shared" si="79"/>
        <v>-0.38612719497247988</v>
      </c>
      <c r="BA62" s="25">
        <f t="shared" si="79"/>
        <v>-12.344069738874959</v>
      </c>
      <c r="BB62" s="25">
        <f t="shared" si="79"/>
        <v>-38.255569342820273</v>
      </c>
      <c r="BC62" s="25">
        <f t="shared" si="79"/>
        <v>-120.06423281858137</v>
      </c>
      <c r="BD62" s="25">
        <f t="shared" si="79"/>
        <v>-588.44652972136862</v>
      </c>
      <c r="BE62" s="25">
        <f t="shared" si="79"/>
        <v>-800.61246220649639</v>
      </c>
      <c r="BF62" s="25">
        <f t="shared" si="79"/>
        <v>-745.89193136882363</v>
      </c>
      <c r="BG62" s="25">
        <f t="shared" si="79"/>
        <v>-300.04782825005475</v>
      </c>
      <c r="BH62" s="25">
        <f t="shared" si="79"/>
        <v>-34.761445595246236</v>
      </c>
      <c r="BI62" s="25">
        <f t="shared" si="79"/>
        <v>-10.925140134256198</v>
      </c>
      <c r="BJ62" s="25">
        <f t="shared" si="79"/>
        <v>-0.11291472918984</v>
      </c>
      <c r="BK62" s="25">
        <f t="shared" si="79"/>
        <v>-9.4071608503799985E-3</v>
      </c>
      <c r="BL62" s="25">
        <f t="shared" si="79"/>
        <v>-0.38612719497247988</v>
      </c>
      <c r="BM62" s="25">
        <f t="shared" si="79"/>
        <v>-12.344069738874959</v>
      </c>
      <c r="BN62" s="25">
        <f t="shared" si="79"/>
        <v>-38.255569342820273</v>
      </c>
      <c r="BO62" s="25">
        <f t="shared" si="79"/>
        <v>-120.06423281858137</v>
      </c>
      <c r="BP62" s="25">
        <f t="shared" ref="BP62:CH62" si="80">((BP8*0.5)+BO26-BP44)*BP81*BP$93*BP$2</f>
        <v>-588.44652972136862</v>
      </c>
      <c r="BQ62" s="25">
        <f t="shared" si="80"/>
        <v>-800.61246220649639</v>
      </c>
      <c r="BR62" s="25">
        <f t="shared" si="80"/>
        <v>-745.89193136882363</v>
      </c>
      <c r="BS62" s="25">
        <f t="shared" si="80"/>
        <v>-300.04782825005475</v>
      </c>
      <c r="BT62" s="25">
        <f t="shared" si="80"/>
        <v>-34.761445595246236</v>
      </c>
      <c r="BU62" s="25">
        <f t="shared" si="80"/>
        <v>-10.925140134256198</v>
      </c>
      <c r="BV62" s="25">
        <f t="shared" si="80"/>
        <v>-0.11291472918984</v>
      </c>
      <c r="BW62" s="25">
        <f t="shared" si="80"/>
        <v>-9.4071608503799985E-3</v>
      </c>
      <c r="BX62" s="25">
        <f t="shared" si="80"/>
        <v>-0.38612719497247988</v>
      </c>
      <c r="BY62" s="25">
        <f t="shared" si="80"/>
        <v>-12.344069738874959</v>
      </c>
      <c r="BZ62" s="25">
        <f t="shared" si="80"/>
        <v>-38.255569342820273</v>
      </c>
      <c r="CA62" s="25">
        <f t="shared" si="80"/>
        <v>-120.06423281858137</v>
      </c>
      <c r="CB62" s="25">
        <f t="shared" si="80"/>
        <v>-588.44652972136862</v>
      </c>
      <c r="CC62" s="25">
        <f t="shared" si="80"/>
        <v>-800.61246220649639</v>
      </c>
      <c r="CD62" s="25">
        <f t="shared" si="80"/>
        <v>-745.89193136882363</v>
      </c>
      <c r="CE62" s="25">
        <f t="shared" si="80"/>
        <v>-300.04782825005475</v>
      </c>
      <c r="CF62" s="25">
        <f t="shared" si="80"/>
        <v>-34.761445595246236</v>
      </c>
      <c r="CG62" s="25">
        <f t="shared" si="80"/>
        <v>-10.925140134256198</v>
      </c>
      <c r="CH62" s="28">
        <f t="shared" si="80"/>
        <v>-0.11291472918984</v>
      </c>
    </row>
    <row r="63" spans="1:86" ht="15.75" x14ac:dyDescent="0.25">
      <c r="A63" s="606"/>
      <c r="B63" s="14" t="str">
        <f t="shared" si="71"/>
        <v>Ext Lighting</v>
      </c>
      <c r="C63" s="25">
        <f t="shared" si="74"/>
        <v>0</v>
      </c>
      <c r="D63" s="25">
        <f t="shared" ref="D63:BO63" si="81">((D9*0.5)+C27-D45)*D82*D$93*D$2</f>
        <v>0</v>
      </c>
      <c r="E63" s="25">
        <f t="shared" si="81"/>
        <v>0</v>
      </c>
      <c r="F63" s="25">
        <f t="shared" si="81"/>
        <v>0</v>
      </c>
      <c r="G63" s="25">
        <f t="shared" si="81"/>
        <v>0</v>
      </c>
      <c r="H63" s="25">
        <f t="shared" si="81"/>
        <v>0</v>
      </c>
      <c r="I63" s="25">
        <f t="shared" si="81"/>
        <v>0</v>
      </c>
      <c r="J63" s="25">
        <f t="shared" si="81"/>
        <v>0</v>
      </c>
      <c r="K63" s="25">
        <f t="shared" si="81"/>
        <v>0</v>
      </c>
      <c r="L63" s="25">
        <f t="shared" si="81"/>
        <v>0</v>
      </c>
      <c r="M63" s="25">
        <f t="shared" si="81"/>
        <v>0</v>
      </c>
      <c r="N63" s="25">
        <f t="shared" si="81"/>
        <v>0</v>
      </c>
      <c r="O63" s="25">
        <f t="shared" si="81"/>
        <v>0</v>
      </c>
      <c r="P63" s="25">
        <f t="shared" si="81"/>
        <v>0</v>
      </c>
      <c r="Q63" s="25">
        <f t="shared" si="81"/>
        <v>0</v>
      </c>
      <c r="R63" s="25">
        <f t="shared" si="81"/>
        <v>0</v>
      </c>
      <c r="S63" s="25">
        <f t="shared" si="81"/>
        <v>0</v>
      </c>
      <c r="T63" s="25">
        <f t="shared" si="81"/>
        <v>0</v>
      </c>
      <c r="U63" s="25">
        <f t="shared" si="81"/>
        <v>0</v>
      </c>
      <c r="V63" s="25">
        <f t="shared" si="81"/>
        <v>0</v>
      </c>
      <c r="W63" s="25">
        <f t="shared" si="81"/>
        <v>0</v>
      </c>
      <c r="X63" s="25">
        <f t="shared" si="81"/>
        <v>0</v>
      </c>
      <c r="Y63" s="25">
        <f t="shared" si="81"/>
        <v>0</v>
      </c>
      <c r="Z63" s="25">
        <f t="shared" si="81"/>
        <v>0</v>
      </c>
      <c r="AA63" s="25">
        <f t="shared" si="81"/>
        <v>0</v>
      </c>
      <c r="AB63" s="25">
        <f t="shared" si="81"/>
        <v>0</v>
      </c>
      <c r="AC63" s="25">
        <f t="shared" si="81"/>
        <v>0</v>
      </c>
      <c r="AD63" s="25">
        <f t="shared" si="81"/>
        <v>0</v>
      </c>
      <c r="AE63" s="25">
        <f t="shared" si="81"/>
        <v>0</v>
      </c>
      <c r="AF63" s="25">
        <f t="shared" si="81"/>
        <v>0</v>
      </c>
      <c r="AG63" s="25">
        <f t="shared" si="81"/>
        <v>0</v>
      </c>
      <c r="AH63" s="25">
        <f t="shared" si="81"/>
        <v>0</v>
      </c>
      <c r="AI63" s="25">
        <f t="shared" si="81"/>
        <v>0</v>
      </c>
      <c r="AJ63" s="25">
        <f t="shared" si="81"/>
        <v>0</v>
      </c>
      <c r="AK63" s="25">
        <f t="shared" si="81"/>
        <v>0</v>
      </c>
      <c r="AL63" s="25">
        <f t="shared" si="81"/>
        <v>0</v>
      </c>
      <c r="AM63" s="25">
        <f t="shared" si="81"/>
        <v>0</v>
      </c>
      <c r="AN63" s="25">
        <f t="shared" si="81"/>
        <v>0</v>
      </c>
      <c r="AO63" s="25">
        <f t="shared" si="81"/>
        <v>0</v>
      </c>
      <c r="AP63" s="25">
        <f t="shared" si="81"/>
        <v>0</v>
      </c>
      <c r="AQ63" s="25">
        <f t="shared" si="81"/>
        <v>0</v>
      </c>
      <c r="AR63" s="25">
        <f t="shared" si="81"/>
        <v>0</v>
      </c>
      <c r="AS63" s="25">
        <f t="shared" si="81"/>
        <v>0</v>
      </c>
      <c r="AT63" s="25">
        <f t="shared" si="81"/>
        <v>0</v>
      </c>
      <c r="AU63" s="25">
        <f t="shared" si="81"/>
        <v>0</v>
      </c>
      <c r="AV63" s="25">
        <f t="shared" si="81"/>
        <v>0</v>
      </c>
      <c r="AW63" s="25">
        <f t="shared" si="81"/>
        <v>0</v>
      </c>
      <c r="AX63" s="25">
        <f t="shared" si="81"/>
        <v>0</v>
      </c>
      <c r="AY63" s="25">
        <f t="shared" si="81"/>
        <v>0</v>
      </c>
      <c r="AZ63" s="25">
        <f t="shared" si="81"/>
        <v>0</v>
      </c>
      <c r="BA63" s="25">
        <f t="shared" si="81"/>
        <v>0</v>
      </c>
      <c r="BB63" s="25">
        <f t="shared" si="81"/>
        <v>0</v>
      </c>
      <c r="BC63" s="25">
        <f t="shared" si="81"/>
        <v>0</v>
      </c>
      <c r="BD63" s="25">
        <f t="shared" si="81"/>
        <v>0</v>
      </c>
      <c r="BE63" s="25">
        <f t="shared" si="81"/>
        <v>0</v>
      </c>
      <c r="BF63" s="25">
        <f t="shared" si="81"/>
        <v>0</v>
      </c>
      <c r="BG63" s="25">
        <f t="shared" si="81"/>
        <v>0</v>
      </c>
      <c r="BH63" s="25">
        <f t="shared" si="81"/>
        <v>0</v>
      </c>
      <c r="BI63" s="25">
        <f t="shared" si="81"/>
        <v>0</v>
      </c>
      <c r="BJ63" s="25">
        <f t="shared" si="81"/>
        <v>0</v>
      </c>
      <c r="BK63" s="25">
        <f t="shared" si="81"/>
        <v>0</v>
      </c>
      <c r="BL63" s="25">
        <f t="shared" si="81"/>
        <v>0</v>
      </c>
      <c r="BM63" s="25">
        <f t="shared" si="81"/>
        <v>0</v>
      </c>
      <c r="BN63" s="25">
        <f t="shared" si="81"/>
        <v>0</v>
      </c>
      <c r="BO63" s="25">
        <f t="shared" si="81"/>
        <v>0</v>
      </c>
      <c r="BP63" s="25">
        <f t="shared" ref="BP63:CH63" si="82">((BP9*0.5)+BO27-BP45)*BP82*BP$93*BP$2</f>
        <v>0</v>
      </c>
      <c r="BQ63" s="25">
        <f t="shared" si="82"/>
        <v>0</v>
      </c>
      <c r="BR63" s="25">
        <f t="shared" si="82"/>
        <v>0</v>
      </c>
      <c r="BS63" s="25">
        <f t="shared" si="82"/>
        <v>0</v>
      </c>
      <c r="BT63" s="25">
        <f t="shared" si="82"/>
        <v>0</v>
      </c>
      <c r="BU63" s="25">
        <f t="shared" si="82"/>
        <v>0</v>
      </c>
      <c r="BV63" s="25">
        <f t="shared" si="82"/>
        <v>0</v>
      </c>
      <c r="BW63" s="25">
        <f t="shared" si="82"/>
        <v>0</v>
      </c>
      <c r="BX63" s="25">
        <f t="shared" si="82"/>
        <v>0</v>
      </c>
      <c r="BY63" s="25">
        <f t="shared" si="82"/>
        <v>0</v>
      </c>
      <c r="BZ63" s="25">
        <f t="shared" si="82"/>
        <v>0</v>
      </c>
      <c r="CA63" s="25">
        <f t="shared" si="82"/>
        <v>0</v>
      </c>
      <c r="CB63" s="25">
        <f t="shared" si="82"/>
        <v>0</v>
      </c>
      <c r="CC63" s="25">
        <f t="shared" si="82"/>
        <v>0</v>
      </c>
      <c r="CD63" s="25">
        <f t="shared" si="82"/>
        <v>0</v>
      </c>
      <c r="CE63" s="25">
        <f t="shared" si="82"/>
        <v>0</v>
      </c>
      <c r="CF63" s="25">
        <f t="shared" si="82"/>
        <v>0</v>
      </c>
      <c r="CG63" s="25">
        <f t="shared" si="82"/>
        <v>0</v>
      </c>
      <c r="CH63" s="28">
        <f t="shared" si="82"/>
        <v>0</v>
      </c>
    </row>
    <row r="64" spans="1:86" ht="15.75" x14ac:dyDescent="0.25">
      <c r="A64" s="606"/>
      <c r="B64" s="14" t="str">
        <f t="shared" si="71"/>
        <v>Heating</v>
      </c>
      <c r="C64" s="25">
        <f t="shared" si="74"/>
        <v>0</v>
      </c>
      <c r="D64" s="25">
        <f t="shared" ref="D64:BO64" si="83">((D10*0.5)+C28-D46)*D83*D$93*D$2</f>
        <v>0</v>
      </c>
      <c r="E64" s="25">
        <f t="shared" si="83"/>
        <v>0</v>
      </c>
      <c r="F64" s="25">
        <f t="shared" si="83"/>
        <v>0</v>
      </c>
      <c r="G64" s="25">
        <f t="shared" si="83"/>
        <v>0</v>
      </c>
      <c r="H64" s="25">
        <f t="shared" si="83"/>
        <v>0</v>
      </c>
      <c r="I64" s="25">
        <f t="shared" si="83"/>
        <v>0</v>
      </c>
      <c r="J64" s="25">
        <f t="shared" si="83"/>
        <v>0</v>
      </c>
      <c r="K64" s="25">
        <f t="shared" si="83"/>
        <v>0</v>
      </c>
      <c r="L64" s="25">
        <f t="shared" si="83"/>
        <v>0</v>
      </c>
      <c r="M64" s="25">
        <f t="shared" si="83"/>
        <v>0</v>
      </c>
      <c r="N64" s="25">
        <f t="shared" si="83"/>
        <v>0</v>
      </c>
      <c r="O64" s="25">
        <f t="shared" si="83"/>
        <v>0</v>
      </c>
      <c r="P64" s="25">
        <f t="shared" si="83"/>
        <v>0</v>
      </c>
      <c r="Q64" s="25">
        <f t="shared" si="83"/>
        <v>0</v>
      </c>
      <c r="R64" s="25">
        <f t="shared" si="83"/>
        <v>0</v>
      </c>
      <c r="S64" s="25">
        <f t="shared" si="83"/>
        <v>0</v>
      </c>
      <c r="T64" s="25">
        <f t="shared" si="83"/>
        <v>-1.4254453259520001</v>
      </c>
      <c r="U64" s="25">
        <f t="shared" si="83"/>
        <v>-0.96080657011199999</v>
      </c>
      <c r="V64" s="25">
        <f t="shared" si="83"/>
        <v>-1.1390287214591999</v>
      </c>
      <c r="W64" s="25">
        <f t="shared" si="83"/>
        <v>-3.1203811302912001</v>
      </c>
      <c r="X64" s="25">
        <f t="shared" si="83"/>
        <v>-11.807718600038401</v>
      </c>
      <c r="Y64" s="25">
        <f t="shared" si="83"/>
        <v>-25.148821601203199</v>
      </c>
      <c r="Z64" s="25">
        <f t="shared" si="83"/>
        <v>-41.087887566566401</v>
      </c>
      <c r="AA64" s="25">
        <f t="shared" si="83"/>
        <v>-39.660057352502406</v>
      </c>
      <c r="AB64" s="25">
        <f t="shared" si="83"/>
        <v>-33.348910530969604</v>
      </c>
      <c r="AC64" s="25">
        <f t="shared" si="83"/>
        <v>-27.057651238425606</v>
      </c>
      <c r="AD64" s="25">
        <f t="shared" si="83"/>
        <v>-12.662714792217599</v>
      </c>
      <c r="AE64" s="25">
        <f t="shared" si="83"/>
        <v>-6.1354951462368001</v>
      </c>
      <c r="AF64" s="25">
        <f t="shared" si="83"/>
        <v>-1.4254453259520001</v>
      </c>
      <c r="AG64" s="25">
        <f t="shared" si="83"/>
        <v>-0.96080657011199999</v>
      </c>
      <c r="AH64" s="25">
        <f t="shared" si="83"/>
        <v>-1.1390287214591999</v>
      </c>
      <c r="AI64" s="25">
        <f t="shared" si="83"/>
        <v>-3.1203811302912001</v>
      </c>
      <c r="AJ64" s="25">
        <f t="shared" si="83"/>
        <v>-11.807718600038401</v>
      </c>
      <c r="AK64" s="25">
        <f t="shared" si="83"/>
        <v>-25.148821601203199</v>
      </c>
      <c r="AL64" s="25">
        <f t="shared" si="83"/>
        <v>-41.087887566566401</v>
      </c>
      <c r="AM64" s="25">
        <f t="shared" si="83"/>
        <v>-39.660057352502406</v>
      </c>
      <c r="AN64" s="25">
        <f t="shared" si="83"/>
        <v>-33.348910530969604</v>
      </c>
      <c r="AO64" s="25">
        <f t="shared" si="83"/>
        <v>-27.057651238425606</v>
      </c>
      <c r="AP64" s="25">
        <f t="shared" si="83"/>
        <v>-12.662714792217599</v>
      </c>
      <c r="AQ64" s="25">
        <f t="shared" si="83"/>
        <v>-6.1354951462368001</v>
      </c>
      <c r="AR64" s="25">
        <f t="shared" si="83"/>
        <v>-1.4254453259520001</v>
      </c>
      <c r="AS64" s="25">
        <f t="shared" si="83"/>
        <v>-0.96080657011199999</v>
      </c>
      <c r="AT64" s="25">
        <f t="shared" si="83"/>
        <v>-1.1390287214591999</v>
      </c>
      <c r="AU64" s="25">
        <f t="shared" si="83"/>
        <v>-3.1203811302912001</v>
      </c>
      <c r="AV64" s="25">
        <f t="shared" si="83"/>
        <v>-11.807718600038401</v>
      </c>
      <c r="AW64" s="25">
        <f t="shared" si="83"/>
        <v>-25.148821601203199</v>
      </c>
      <c r="AX64" s="25">
        <f t="shared" si="83"/>
        <v>-41.087887566566401</v>
      </c>
      <c r="AY64" s="25">
        <f t="shared" si="83"/>
        <v>-39.660057352502406</v>
      </c>
      <c r="AZ64" s="25">
        <f t="shared" si="83"/>
        <v>-33.348910530969604</v>
      </c>
      <c r="BA64" s="25">
        <f t="shared" si="83"/>
        <v>-27.057651238425606</v>
      </c>
      <c r="BB64" s="25">
        <f t="shared" si="83"/>
        <v>-12.662714792217599</v>
      </c>
      <c r="BC64" s="25">
        <f t="shared" si="83"/>
        <v>-6.1354951462368001</v>
      </c>
      <c r="BD64" s="25">
        <f t="shared" si="83"/>
        <v>-1.4254453259520001</v>
      </c>
      <c r="BE64" s="25">
        <f t="shared" si="83"/>
        <v>-0.96080657011199999</v>
      </c>
      <c r="BF64" s="25">
        <f t="shared" si="83"/>
        <v>-1.1390287214591999</v>
      </c>
      <c r="BG64" s="25">
        <f t="shared" si="83"/>
        <v>-3.1203811302912001</v>
      </c>
      <c r="BH64" s="25">
        <f t="shared" si="83"/>
        <v>-11.807718600038401</v>
      </c>
      <c r="BI64" s="25">
        <f t="shared" si="83"/>
        <v>-25.148821601203199</v>
      </c>
      <c r="BJ64" s="25">
        <f t="shared" si="83"/>
        <v>-41.087887566566401</v>
      </c>
      <c r="BK64" s="25">
        <f t="shared" si="83"/>
        <v>-39.660057352502406</v>
      </c>
      <c r="BL64" s="25">
        <f t="shared" si="83"/>
        <v>-33.348910530969604</v>
      </c>
      <c r="BM64" s="25">
        <f t="shared" si="83"/>
        <v>-27.057651238425606</v>
      </c>
      <c r="BN64" s="25">
        <f t="shared" si="83"/>
        <v>-12.662714792217599</v>
      </c>
      <c r="BO64" s="25">
        <f t="shared" si="83"/>
        <v>-6.1354951462368001</v>
      </c>
      <c r="BP64" s="25">
        <f t="shared" ref="BP64:CH64" si="84">((BP10*0.5)+BO28-BP46)*BP83*BP$93*BP$2</f>
        <v>-1.4254453259520001</v>
      </c>
      <c r="BQ64" s="25">
        <f t="shared" si="84"/>
        <v>-0.96080657011199999</v>
      </c>
      <c r="BR64" s="25">
        <f t="shared" si="84"/>
        <v>-1.1390287214591999</v>
      </c>
      <c r="BS64" s="25">
        <f t="shared" si="84"/>
        <v>-3.1203811302912001</v>
      </c>
      <c r="BT64" s="25">
        <f t="shared" si="84"/>
        <v>-11.807718600038401</v>
      </c>
      <c r="BU64" s="25">
        <f t="shared" si="84"/>
        <v>-25.148821601203199</v>
      </c>
      <c r="BV64" s="25">
        <f t="shared" si="84"/>
        <v>-41.087887566566401</v>
      </c>
      <c r="BW64" s="25">
        <f t="shared" si="84"/>
        <v>-39.660057352502406</v>
      </c>
      <c r="BX64" s="25">
        <f t="shared" si="84"/>
        <v>-33.348910530969604</v>
      </c>
      <c r="BY64" s="25">
        <f t="shared" si="84"/>
        <v>-27.057651238425606</v>
      </c>
      <c r="BZ64" s="25">
        <f t="shared" si="84"/>
        <v>-12.662714792217599</v>
      </c>
      <c r="CA64" s="25">
        <f t="shared" si="84"/>
        <v>-6.1354951462368001</v>
      </c>
      <c r="CB64" s="25">
        <f t="shared" si="84"/>
        <v>-1.4254453259520001</v>
      </c>
      <c r="CC64" s="25">
        <f t="shared" si="84"/>
        <v>-0.96080657011199999</v>
      </c>
      <c r="CD64" s="25">
        <f t="shared" si="84"/>
        <v>-1.1390287214591999</v>
      </c>
      <c r="CE64" s="25">
        <f t="shared" si="84"/>
        <v>-3.1203811302912001</v>
      </c>
      <c r="CF64" s="25">
        <f t="shared" si="84"/>
        <v>-11.807718600038401</v>
      </c>
      <c r="CG64" s="25">
        <f t="shared" si="84"/>
        <v>-25.148821601203199</v>
      </c>
      <c r="CH64" s="28">
        <f t="shared" si="84"/>
        <v>-41.087887566566401</v>
      </c>
    </row>
    <row r="65" spans="1:88" ht="15.75" x14ac:dyDescent="0.25">
      <c r="A65" s="606"/>
      <c r="B65" s="14" t="str">
        <f t="shared" si="71"/>
        <v>HVAC</v>
      </c>
      <c r="C65" s="25">
        <f t="shared" si="74"/>
        <v>0</v>
      </c>
      <c r="D65" s="25">
        <f t="shared" ref="D65:BO65" si="85">((D11*0.5)+C29-D47)*D84*D$93*D$2</f>
        <v>0</v>
      </c>
      <c r="E65" s="25">
        <f t="shared" si="85"/>
        <v>30.564054086760041</v>
      </c>
      <c r="F65" s="25">
        <f t="shared" si="85"/>
        <v>84.044881683432848</v>
      </c>
      <c r="G65" s="25">
        <f t="shared" si="85"/>
        <v>206.85026239833192</v>
      </c>
      <c r="H65" s="25">
        <f t="shared" si="85"/>
        <v>956.96074708545075</v>
      </c>
      <c r="I65" s="25">
        <f t="shared" si="85"/>
        <v>1331.9072528166685</v>
      </c>
      <c r="J65" s="25">
        <f t="shared" si="85"/>
        <v>1251.5828236343916</v>
      </c>
      <c r="K65" s="25">
        <f t="shared" si="85"/>
        <v>544.07457550472463</v>
      </c>
      <c r="L65" s="25">
        <f t="shared" si="85"/>
        <v>227.0736570670835</v>
      </c>
      <c r="M65" s="25">
        <f t="shared" si="85"/>
        <v>390.69315910848303</v>
      </c>
      <c r="N65" s="25">
        <f t="shared" si="85"/>
        <v>622.62510926002983</v>
      </c>
      <c r="O65" s="25">
        <f t="shared" si="85"/>
        <v>604.32198689244694</v>
      </c>
      <c r="P65" s="25">
        <f t="shared" si="85"/>
        <v>496.38070532365413</v>
      </c>
      <c r="Q65" s="25">
        <f t="shared" si="85"/>
        <v>405.53281519993811</v>
      </c>
      <c r="R65" s="25">
        <f t="shared" si="85"/>
        <v>265.81636997550851</v>
      </c>
      <c r="S65" s="25">
        <f t="shared" si="85"/>
        <v>300.07078065251352</v>
      </c>
      <c r="T65" s="25">
        <f t="shared" si="85"/>
        <v>-13371.213090512623</v>
      </c>
      <c r="U65" s="25">
        <f t="shared" si="85"/>
        <v>-18001.774249826005</v>
      </c>
      <c r="V65" s="25">
        <f t="shared" si="85"/>
        <v>-16819.09317338395</v>
      </c>
      <c r="W65" s="25">
        <f t="shared" si="85"/>
        <v>-7283.5616308847311</v>
      </c>
      <c r="X65" s="25">
        <f t="shared" si="85"/>
        <v>-3070.7127181647343</v>
      </c>
      <c r="Y65" s="25">
        <f t="shared" si="85"/>
        <v>-5135.5763065145893</v>
      </c>
      <c r="Z65" s="25">
        <f t="shared" si="85"/>
        <v>-7995.8451597578187</v>
      </c>
      <c r="AA65" s="25">
        <f t="shared" si="85"/>
        <v>-7715.8303095460506</v>
      </c>
      <c r="AB65" s="25">
        <f t="shared" si="85"/>
        <v>-6496.550755435127</v>
      </c>
      <c r="AC65" s="25">
        <f t="shared" si="85"/>
        <v>-5538.6389250828806</v>
      </c>
      <c r="AD65" s="25">
        <f t="shared" si="85"/>
        <v>-3314.7501625698433</v>
      </c>
      <c r="AE65" s="25">
        <f t="shared" si="85"/>
        <v>-3865.3476771751311</v>
      </c>
      <c r="AF65" s="25">
        <f t="shared" si="85"/>
        <v>-13371.213090512623</v>
      </c>
      <c r="AG65" s="25">
        <f t="shared" si="85"/>
        <v>-18001.774249826005</v>
      </c>
      <c r="AH65" s="25">
        <f t="shared" si="85"/>
        <v>-16819.09317338395</v>
      </c>
      <c r="AI65" s="25">
        <f t="shared" si="85"/>
        <v>-7283.5616308847311</v>
      </c>
      <c r="AJ65" s="25">
        <f t="shared" si="85"/>
        <v>-3070.7127181647343</v>
      </c>
      <c r="AK65" s="25">
        <f t="shared" si="85"/>
        <v>-5135.5763065145893</v>
      </c>
      <c r="AL65" s="25">
        <f t="shared" si="85"/>
        <v>-7995.8451597578187</v>
      </c>
      <c r="AM65" s="25">
        <f t="shared" si="85"/>
        <v>-7715.8303095460506</v>
      </c>
      <c r="AN65" s="25">
        <f t="shared" si="85"/>
        <v>-6496.550755435127</v>
      </c>
      <c r="AO65" s="25">
        <f t="shared" si="85"/>
        <v>-5538.6389250828806</v>
      </c>
      <c r="AP65" s="25">
        <f t="shared" si="85"/>
        <v>-3314.7501625698433</v>
      </c>
      <c r="AQ65" s="25">
        <f t="shared" si="85"/>
        <v>-3865.3476771751311</v>
      </c>
      <c r="AR65" s="25">
        <f t="shared" si="85"/>
        <v>-13371.213090512623</v>
      </c>
      <c r="AS65" s="25">
        <f t="shared" si="85"/>
        <v>-18001.774249826005</v>
      </c>
      <c r="AT65" s="25">
        <f t="shared" si="85"/>
        <v>-16819.09317338395</v>
      </c>
      <c r="AU65" s="25">
        <f t="shared" si="85"/>
        <v>-7283.5616308847311</v>
      </c>
      <c r="AV65" s="25">
        <f t="shared" si="85"/>
        <v>-3070.7127181647343</v>
      </c>
      <c r="AW65" s="25">
        <f t="shared" si="85"/>
        <v>-5135.5763065145893</v>
      </c>
      <c r="AX65" s="25">
        <f t="shared" si="85"/>
        <v>-7995.8451597578187</v>
      </c>
      <c r="AY65" s="25">
        <f t="shared" si="85"/>
        <v>-7715.8303095460506</v>
      </c>
      <c r="AZ65" s="25">
        <f t="shared" si="85"/>
        <v>-6496.550755435127</v>
      </c>
      <c r="BA65" s="25">
        <f t="shared" si="85"/>
        <v>-5538.6389250828806</v>
      </c>
      <c r="BB65" s="25">
        <f t="shared" si="85"/>
        <v>-3314.7501625698433</v>
      </c>
      <c r="BC65" s="25">
        <f t="shared" si="85"/>
        <v>-3865.3476771751311</v>
      </c>
      <c r="BD65" s="25">
        <f t="shared" si="85"/>
        <v>-13371.213090512623</v>
      </c>
      <c r="BE65" s="25">
        <f t="shared" si="85"/>
        <v>-18001.774249826005</v>
      </c>
      <c r="BF65" s="25">
        <f t="shared" si="85"/>
        <v>-16819.09317338395</v>
      </c>
      <c r="BG65" s="25">
        <f t="shared" si="85"/>
        <v>-7283.5616308847311</v>
      </c>
      <c r="BH65" s="25">
        <f t="shared" si="85"/>
        <v>-3070.7127181647343</v>
      </c>
      <c r="BI65" s="25">
        <f t="shared" si="85"/>
        <v>-5135.5763065145893</v>
      </c>
      <c r="BJ65" s="25">
        <f t="shared" si="85"/>
        <v>-7995.8451597578187</v>
      </c>
      <c r="BK65" s="25">
        <f t="shared" si="85"/>
        <v>-7715.8303095460506</v>
      </c>
      <c r="BL65" s="25">
        <f t="shared" si="85"/>
        <v>-6496.550755435127</v>
      </c>
      <c r="BM65" s="25">
        <f t="shared" si="85"/>
        <v>-5538.6389250828806</v>
      </c>
      <c r="BN65" s="25">
        <f t="shared" si="85"/>
        <v>-3314.7501625698433</v>
      </c>
      <c r="BO65" s="25">
        <f t="shared" si="85"/>
        <v>-3865.3476771751311</v>
      </c>
      <c r="BP65" s="25">
        <f t="shared" ref="BP65:CH65" si="86">((BP11*0.5)+BO29-BP47)*BP84*BP$93*BP$2</f>
        <v>-13371.213090512623</v>
      </c>
      <c r="BQ65" s="25">
        <f t="shared" si="86"/>
        <v>-18001.774249826005</v>
      </c>
      <c r="BR65" s="25">
        <f t="shared" si="86"/>
        <v>-16819.09317338395</v>
      </c>
      <c r="BS65" s="25">
        <f t="shared" si="86"/>
        <v>-7283.5616308847311</v>
      </c>
      <c r="BT65" s="25">
        <f t="shared" si="86"/>
        <v>-3070.7127181647343</v>
      </c>
      <c r="BU65" s="25">
        <f t="shared" si="86"/>
        <v>-5135.5763065145893</v>
      </c>
      <c r="BV65" s="25">
        <f t="shared" si="86"/>
        <v>-7995.8451597578187</v>
      </c>
      <c r="BW65" s="25">
        <f t="shared" si="86"/>
        <v>-7715.8303095460506</v>
      </c>
      <c r="BX65" s="25">
        <f t="shared" si="86"/>
        <v>-6496.550755435127</v>
      </c>
      <c r="BY65" s="25">
        <f t="shared" si="86"/>
        <v>-5538.6389250828806</v>
      </c>
      <c r="BZ65" s="25">
        <f t="shared" si="86"/>
        <v>-3314.7501625698433</v>
      </c>
      <c r="CA65" s="25">
        <f t="shared" si="86"/>
        <v>-3865.3476771751311</v>
      </c>
      <c r="CB65" s="25">
        <f t="shared" si="86"/>
        <v>-13371.213090512623</v>
      </c>
      <c r="CC65" s="25">
        <f t="shared" si="86"/>
        <v>-18001.774249826005</v>
      </c>
      <c r="CD65" s="25">
        <f t="shared" si="86"/>
        <v>-16819.09317338395</v>
      </c>
      <c r="CE65" s="25">
        <f t="shared" si="86"/>
        <v>-7283.5616308847311</v>
      </c>
      <c r="CF65" s="25">
        <f t="shared" si="86"/>
        <v>-3070.7127181647343</v>
      </c>
      <c r="CG65" s="25">
        <f t="shared" si="86"/>
        <v>-5135.5763065145893</v>
      </c>
      <c r="CH65" s="28">
        <f t="shared" si="86"/>
        <v>-7995.8451597578187</v>
      </c>
    </row>
    <row r="66" spans="1:88" ht="15.75" x14ac:dyDescent="0.25">
      <c r="A66" s="606"/>
      <c r="B66" s="14" t="str">
        <f t="shared" si="71"/>
        <v>Lighting</v>
      </c>
      <c r="C66" s="25">
        <f t="shared" si="74"/>
        <v>0</v>
      </c>
      <c r="D66" s="25">
        <f t="shared" ref="D66:BO66" si="87">((D12*0.5)+C30-D48)*D85*D$93*D$2</f>
        <v>324.73332722472372</v>
      </c>
      <c r="E66" s="25">
        <f t="shared" si="87"/>
        <v>1427.907643474505</v>
      </c>
      <c r="F66" s="25">
        <f t="shared" si="87"/>
        <v>3444.7632340426471</v>
      </c>
      <c r="G66" s="25">
        <f t="shared" si="87"/>
        <v>5859.6645253704728</v>
      </c>
      <c r="H66" s="25">
        <f t="shared" si="87"/>
        <v>7430.1131626929819</v>
      </c>
      <c r="I66" s="25">
        <f t="shared" si="87"/>
        <v>11293.686430381691</v>
      </c>
      <c r="J66" s="25">
        <f t="shared" si="87"/>
        <v>10012.430893914381</v>
      </c>
      <c r="K66" s="25">
        <f t="shared" si="87"/>
        <v>11485.923104901676</v>
      </c>
      <c r="L66" s="25">
        <f t="shared" si="87"/>
        <v>9673.8003068877642</v>
      </c>
      <c r="M66" s="25">
        <f t="shared" si="87"/>
        <v>9329.294357478082</v>
      </c>
      <c r="N66" s="25">
        <f t="shared" si="87"/>
        <v>10609.829318930118</v>
      </c>
      <c r="O66" s="25">
        <f t="shared" si="87"/>
        <v>11504.025687874328</v>
      </c>
      <c r="P66" s="25">
        <f t="shared" si="87"/>
        <v>8630.2240306511048</v>
      </c>
      <c r="Q66" s="25">
        <f t="shared" si="87"/>
        <v>9801.6060704017254</v>
      </c>
      <c r="R66" s="25">
        <f t="shared" si="87"/>
        <v>10837.982495750764</v>
      </c>
      <c r="S66" s="25">
        <f t="shared" si="87"/>
        <v>13965.667205330847</v>
      </c>
      <c r="T66" s="25">
        <f t="shared" si="87"/>
        <v>5353.8600781610439</v>
      </c>
      <c r="U66" s="25">
        <f t="shared" si="87"/>
        <v>6812.806247689683</v>
      </c>
      <c r="V66" s="25">
        <f t="shared" si="87"/>
        <v>5458.6016627798899</v>
      </c>
      <c r="W66" s="25">
        <f t="shared" si="87"/>
        <v>5762.8409105977162</v>
      </c>
      <c r="X66" s="25">
        <f t="shared" si="87"/>
        <v>4270.9101471950416</v>
      </c>
      <c r="Y66" s="25">
        <f t="shared" si="87"/>
        <v>3565.4532567484921</v>
      </c>
      <c r="Z66" s="25">
        <f t="shared" si="87"/>
        <v>3635.718015891603</v>
      </c>
      <c r="AA66" s="25">
        <f t="shared" si="87"/>
        <v>3763.4499525737383</v>
      </c>
      <c r="AB66" s="25">
        <f t="shared" si="87"/>
        <v>2894.0900716958113</v>
      </c>
      <c r="AC66" s="25">
        <f t="shared" si="87"/>
        <v>3430.0174134476069</v>
      </c>
      <c r="AD66" s="25">
        <f t="shared" si="87"/>
        <v>3462.8968287684488</v>
      </c>
      <c r="AE66" s="25">
        <f t="shared" si="87"/>
        <v>4609.4443280511732</v>
      </c>
      <c r="AF66" s="25">
        <f t="shared" si="87"/>
        <v>5353.8600781610439</v>
      </c>
      <c r="AG66" s="25">
        <f t="shared" si="87"/>
        <v>6812.806247689683</v>
      </c>
      <c r="AH66" s="25">
        <f t="shared" si="87"/>
        <v>5458.6016627798899</v>
      </c>
      <c r="AI66" s="25">
        <f t="shared" si="87"/>
        <v>5762.8409105977162</v>
      </c>
      <c r="AJ66" s="25">
        <f t="shared" si="87"/>
        <v>4270.9101471950416</v>
      </c>
      <c r="AK66" s="25">
        <f t="shared" si="87"/>
        <v>3565.4532567484921</v>
      </c>
      <c r="AL66" s="25">
        <f t="shared" si="87"/>
        <v>3635.718015891603</v>
      </c>
      <c r="AM66" s="25">
        <f t="shared" si="87"/>
        <v>3763.4499525737383</v>
      </c>
      <c r="AN66" s="25">
        <f t="shared" si="87"/>
        <v>2894.0900716958113</v>
      </c>
      <c r="AO66" s="25">
        <f t="shared" si="87"/>
        <v>3430.0174134476069</v>
      </c>
      <c r="AP66" s="25">
        <f t="shared" si="87"/>
        <v>3462.8968287684488</v>
      </c>
      <c r="AQ66" s="25">
        <f t="shared" si="87"/>
        <v>4609.4443280511732</v>
      </c>
      <c r="AR66" s="25">
        <f t="shared" si="87"/>
        <v>5353.8600781610439</v>
      </c>
      <c r="AS66" s="25">
        <f t="shared" si="87"/>
        <v>6812.806247689683</v>
      </c>
      <c r="AT66" s="25">
        <f t="shared" si="87"/>
        <v>5458.6016627798899</v>
      </c>
      <c r="AU66" s="25">
        <f t="shared" si="87"/>
        <v>5762.8409105977162</v>
      </c>
      <c r="AV66" s="25">
        <f t="shared" si="87"/>
        <v>4270.9101471950416</v>
      </c>
      <c r="AW66" s="25">
        <f t="shared" si="87"/>
        <v>3565.4532567484921</v>
      </c>
      <c r="AX66" s="25">
        <f t="shared" si="87"/>
        <v>3635.718015891603</v>
      </c>
      <c r="AY66" s="25">
        <f t="shared" si="87"/>
        <v>3763.4499525737383</v>
      </c>
      <c r="AZ66" s="25">
        <f t="shared" si="87"/>
        <v>2894.0900716958113</v>
      </c>
      <c r="BA66" s="25">
        <f t="shared" si="87"/>
        <v>3430.0174134476069</v>
      </c>
      <c r="BB66" s="25">
        <f t="shared" si="87"/>
        <v>3462.8968287684488</v>
      </c>
      <c r="BC66" s="25">
        <f t="shared" si="87"/>
        <v>4609.4443280511732</v>
      </c>
      <c r="BD66" s="25">
        <f t="shared" si="87"/>
        <v>5353.8600781610439</v>
      </c>
      <c r="BE66" s="25">
        <f t="shared" si="87"/>
        <v>6812.806247689683</v>
      </c>
      <c r="BF66" s="25">
        <f t="shared" si="87"/>
        <v>5458.6016627798899</v>
      </c>
      <c r="BG66" s="25">
        <f t="shared" si="87"/>
        <v>5762.8409105977162</v>
      </c>
      <c r="BH66" s="25">
        <f t="shared" si="87"/>
        <v>4270.9101471950416</v>
      </c>
      <c r="BI66" s="25">
        <f t="shared" si="87"/>
        <v>3565.4532567484921</v>
      </c>
      <c r="BJ66" s="25">
        <f t="shared" si="87"/>
        <v>3635.718015891603</v>
      </c>
      <c r="BK66" s="25">
        <f t="shared" si="87"/>
        <v>3763.4499525737383</v>
      </c>
      <c r="BL66" s="25">
        <f t="shared" si="87"/>
        <v>2894.0900716958113</v>
      </c>
      <c r="BM66" s="25">
        <f t="shared" si="87"/>
        <v>3430.0174134476069</v>
      </c>
      <c r="BN66" s="25">
        <f t="shared" si="87"/>
        <v>3462.8968287684488</v>
      </c>
      <c r="BO66" s="25">
        <f t="shared" si="87"/>
        <v>4609.4443280511732</v>
      </c>
      <c r="BP66" s="25">
        <f t="shared" ref="BP66:CH66" si="88">((BP12*0.5)+BO30-BP48)*BP85*BP$93*BP$2</f>
        <v>5353.8600781610439</v>
      </c>
      <c r="BQ66" s="25">
        <f t="shared" si="88"/>
        <v>6812.806247689683</v>
      </c>
      <c r="BR66" s="25">
        <f t="shared" si="88"/>
        <v>5458.6016627798899</v>
      </c>
      <c r="BS66" s="25">
        <f t="shared" si="88"/>
        <v>5762.8409105977162</v>
      </c>
      <c r="BT66" s="25">
        <f t="shared" si="88"/>
        <v>4270.9101471950416</v>
      </c>
      <c r="BU66" s="25">
        <f t="shared" si="88"/>
        <v>3565.4532567484921</v>
      </c>
      <c r="BV66" s="25">
        <f t="shared" si="88"/>
        <v>3635.718015891603</v>
      </c>
      <c r="BW66" s="25">
        <f t="shared" si="88"/>
        <v>3763.4499525737383</v>
      </c>
      <c r="BX66" s="25">
        <f t="shared" si="88"/>
        <v>2894.0900716958113</v>
      </c>
      <c r="BY66" s="25">
        <f t="shared" si="88"/>
        <v>3430.0174134476069</v>
      </c>
      <c r="BZ66" s="25">
        <f t="shared" si="88"/>
        <v>3462.8968287684488</v>
      </c>
      <c r="CA66" s="25">
        <f t="shared" si="88"/>
        <v>4609.4443280511732</v>
      </c>
      <c r="CB66" s="25">
        <f t="shared" si="88"/>
        <v>5353.8600781610439</v>
      </c>
      <c r="CC66" s="25">
        <f t="shared" si="88"/>
        <v>6812.806247689683</v>
      </c>
      <c r="CD66" s="25">
        <f t="shared" si="88"/>
        <v>5458.6016627798899</v>
      </c>
      <c r="CE66" s="25">
        <f t="shared" si="88"/>
        <v>5762.8409105977162</v>
      </c>
      <c r="CF66" s="25">
        <f t="shared" si="88"/>
        <v>4270.9101471950416</v>
      </c>
      <c r="CG66" s="25">
        <f t="shared" si="88"/>
        <v>3565.4532567484921</v>
      </c>
      <c r="CH66" s="28">
        <f t="shared" si="88"/>
        <v>3635.718015891603</v>
      </c>
    </row>
    <row r="67" spans="1:88" ht="15.75" x14ac:dyDescent="0.25">
      <c r="A67" s="606"/>
      <c r="B67" s="14" t="str">
        <f t="shared" si="71"/>
        <v>Miscellaneous</v>
      </c>
      <c r="C67" s="25">
        <f t="shared" si="74"/>
        <v>0</v>
      </c>
      <c r="D67" s="25">
        <f t="shared" ref="D67:BO67" si="89">((D13*0.5)+C31-D49)*D86*D$93*D$2</f>
        <v>0</v>
      </c>
      <c r="E67" s="25">
        <f t="shared" si="89"/>
        <v>0</v>
      </c>
      <c r="F67" s="25">
        <f t="shared" si="89"/>
        <v>0</v>
      </c>
      <c r="G67" s="25">
        <f t="shared" si="89"/>
        <v>0</v>
      </c>
      <c r="H67" s="25">
        <f t="shared" si="89"/>
        <v>0</v>
      </c>
      <c r="I67" s="25">
        <f t="shared" si="89"/>
        <v>0</v>
      </c>
      <c r="J67" s="25">
        <f t="shared" si="89"/>
        <v>0</v>
      </c>
      <c r="K67" s="25">
        <f t="shared" si="89"/>
        <v>0</v>
      </c>
      <c r="L67" s="25">
        <f t="shared" si="89"/>
        <v>0</v>
      </c>
      <c r="M67" s="25">
        <f t="shared" si="89"/>
        <v>0</v>
      </c>
      <c r="N67" s="25">
        <f t="shared" si="89"/>
        <v>0</v>
      </c>
      <c r="O67" s="25">
        <f t="shared" si="89"/>
        <v>0</v>
      </c>
      <c r="P67" s="25">
        <f t="shared" si="89"/>
        <v>0</v>
      </c>
      <c r="Q67" s="25">
        <f t="shared" si="89"/>
        <v>0</v>
      </c>
      <c r="R67" s="25">
        <f t="shared" si="89"/>
        <v>0</v>
      </c>
      <c r="S67" s="25">
        <f t="shared" si="89"/>
        <v>0</v>
      </c>
      <c r="T67" s="25">
        <f t="shared" si="89"/>
        <v>0</v>
      </c>
      <c r="U67" s="25">
        <f t="shared" si="89"/>
        <v>0</v>
      </c>
      <c r="V67" s="25">
        <f t="shared" si="89"/>
        <v>0</v>
      </c>
      <c r="W67" s="25">
        <f t="shared" si="89"/>
        <v>0</v>
      </c>
      <c r="X67" s="25">
        <f t="shared" si="89"/>
        <v>0</v>
      </c>
      <c r="Y67" s="25">
        <f t="shared" si="89"/>
        <v>0</v>
      </c>
      <c r="Z67" s="25">
        <f t="shared" si="89"/>
        <v>0</v>
      </c>
      <c r="AA67" s="25">
        <f t="shared" si="89"/>
        <v>0</v>
      </c>
      <c r="AB67" s="25">
        <f t="shared" si="89"/>
        <v>0</v>
      </c>
      <c r="AC67" s="25">
        <f t="shared" si="89"/>
        <v>0</v>
      </c>
      <c r="AD67" s="25">
        <f t="shared" si="89"/>
        <v>0</v>
      </c>
      <c r="AE67" s="25">
        <f t="shared" si="89"/>
        <v>0</v>
      </c>
      <c r="AF67" s="25">
        <f t="shared" si="89"/>
        <v>0</v>
      </c>
      <c r="AG67" s="25">
        <f t="shared" si="89"/>
        <v>0</v>
      </c>
      <c r="AH67" s="25">
        <f t="shared" si="89"/>
        <v>0</v>
      </c>
      <c r="AI67" s="25">
        <f t="shared" si="89"/>
        <v>0</v>
      </c>
      <c r="AJ67" s="25">
        <f t="shared" si="89"/>
        <v>0</v>
      </c>
      <c r="AK67" s="25">
        <f t="shared" si="89"/>
        <v>0</v>
      </c>
      <c r="AL67" s="25">
        <f t="shared" si="89"/>
        <v>0</v>
      </c>
      <c r="AM67" s="25">
        <f t="shared" si="89"/>
        <v>0</v>
      </c>
      <c r="AN67" s="25">
        <f t="shared" si="89"/>
        <v>0</v>
      </c>
      <c r="AO67" s="25">
        <f t="shared" si="89"/>
        <v>0</v>
      </c>
      <c r="AP67" s="25">
        <f t="shared" si="89"/>
        <v>0</v>
      </c>
      <c r="AQ67" s="25">
        <f t="shared" si="89"/>
        <v>0</v>
      </c>
      <c r="AR67" s="25">
        <f t="shared" si="89"/>
        <v>0</v>
      </c>
      <c r="AS67" s="25">
        <f t="shared" si="89"/>
        <v>0</v>
      </c>
      <c r="AT67" s="25">
        <f t="shared" si="89"/>
        <v>0</v>
      </c>
      <c r="AU67" s="25">
        <f t="shared" si="89"/>
        <v>0</v>
      </c>
      <c r="AV67" s="25">
        <f t="shared" si="89"/>
        <v>0</v>
      </c>
      <c r="AW67" s="25">
        <f t="shared" si="89"/>
        <v>0</v>
      </c>
      <c r="AX67" s="25">
        <f t="shared" si="89"/>
        <v>0</v>
      </c>
      <c r="AY67" s="25">
        <f t="shared" si="89"/>
        <v>0</v>
      </c>
      <c r="AZ67" s="25">
        <f t="shared" si="89"/>
        <v>0</v>
      </c>
      <c r="BA67" s="25">
        <f t="shared" si="89"/>
        <v>0</v>
      </c>
      <c r="BB67" s="25">
        <f t="shared" si="89"/>
        <v>0</v>
      </c>
      <c r="BC67" s="25">
        <f t="shared" si="89"/>
        <v>0</v>
      </c>
      <c r="BD67" s="25">
        <f t="shared" si="89"/>
        <v>0</v>
      </c>
      <c r="BE67" s="25">
        <f t="shared" si="89"/>
        <v>0</v>
      </c>
      <c r="BF67" s="25">
        <f t="shared" si="89"/>
        <v>0</v>
      </c>
      <c r="BG67" s="25">
        <f t="shared" si="89"/>
        <v>0</v>
      </c>
      <c r="BH67" s="25">
        <f t="shared" si="89"/>
        <v>0</v>
      </c>
      <c r="BI67" s="25">
        <f t="shared" si="89"/>
        <v>0</v>
      </c>
      <c r="BJ67" s="25">
        <f t="shared" si="89"/>
        <v>0</v>
      </c>
      <c r="BK67" s="25">
        <f t="shared" si="89"/>
        <v>0</v>
      </c>
      <c r="BL67" s="25">
        <f t="shared" si="89"/>
        <v>0</v>
      </c>
      <c r="BM67" s="25">
        <f t="shared" si="89"/>
        <v>0</v>
      </c>
      <c r="BN67" s="25">
        <f t="shared" si="89"/>
        <v>0</v>
      </c>
      <c r="BO67" s="25">
        <f t="shared" si="89"/>
        <v>0</v>
      </c>
      <c r="BP67" s="25">
        <f t="shared" ref="BP67:CH67" si="90">((BP13*0.5)+BO31-BP49)*BP86*BP$93*BP$2</f>
        <v>0</v>
      </c>
      <c r="BQ67" s="25">
        <f t="shared" si="90"/>
        <v>0</v>
      </c>
      <c r="BR67" s="25">
        <f t="shared" si="90"/>
        <v>0</v>
      </c>
      <c r="BS67" s="25">
        <f t="shared" si="90"/>
        <v>0</v>
      </c>
      <c r="BT67" s="25">
        <f t="shared" si="90"/>
        <v>0</v>
      </c>
      <c r="BU67" s="25">
        <f t="shared" si="90"/>
        <v>0</v>
      </c>
      <c r="BV67" s="25">
        <f t="shared" si="90"/>
        <v>0</v>
      </c>
      <c r="BW67" s="25">
        <f t="shared" si="90"/>
        <v>0</v>
      </c>
      <c r="BX67" s="25">
        <f t="shared" si="90"/>
        <v>0</v>
      </c>
      <c r="BY67" s="25">
        <f t="shared" si="90"/>
        <v>0</v>
      </c>
      <c r="BZ67" s="25">
        <f t="shared" si="90"/>
        <v>0</v>
      </c>
      <c r="CA67" s="25">
        <f t="shared" si="90"/>
        <v>0</v>
      </c>
      <c r="CB67" s="25">
        <f t="shared" si="90"/>
        <v>0</v>
      </c>
      <c r="CC67" s="25">
        <f t="shared" si="90"/>
        <v>0</v>
      </c>
      <c r="CD67" s="25">
        <f t="shared" si="90"/>
        <v>0</v>
      </c>
      <c r="CE67" s="25">
        <f t="shared" si="90"/>
        <v>0</v>
      </c>
      <c r="CF67" s="25">
        <f t="shared" si="90"/>
        <v>0</v>
      </c>
      <c r="CG67" s="25">
        <f t="shared" si="90"/>
        <v>0</v>
      </c>
      <c r="CH67" s="28">
        <f t="shared" si="90"/>
        <v>0</v>
      </c>
    </row>
    <row r="68" spans="1:88" ht="15.75" customHeight="1" x14ac:dyDescent="0.25">
      <c r="A68" s="606"/>
      <c r="B68" s="14" t="str">
        <f t="shared" si="71"/>
        <v>Motors</v>
      </c>
      <c r="C68" s="25">
        <f t="shared" si="74"/>
        <v>0</v>
      </c>
      <c r="D68" s="25">
        <f t="shared" ref="D68:BO68" si="91">((D14*0.5)+C32-D50)*D87*D$93*D$2</f>
        <v>0</v>
      </c>
      <c r="E68" s="25">
        <f t="shared" si="91"/>
        <v>0</v>
      </c>
      <c r="F68" s="25">
        <f t="shared" si="91"/>
        <v>0</v>
      </c>
      <c r="G68" s="25">
        <f t="shared" si="91"/>
        <v>0</v>
      </c>
      <c r="H68" s="25">
        <f t="shared" si="91"/>
        <v>0</v>
      </c>
      <c r="I68" s="25">
        <f t="shared" si="91"/>
        <v>0</v>
      </c>
      <c r="J68" s="25">
        <f t="shared" si="91"/>
        <v>0</v>
      </c>
      <c r="K68" s="25">
        <f t="shared" si="91"/>
        <v>0</v>
      </c>
      <c r="L68" s="25">
        <f t="shared" si="91"/>
        <v>0</v>
      </c>
      <c r="M68" s="25">
        <f t="shared" si="91"/>
        <v>0</v>
      </c>
      <c r="N68" s="25">
        <f t="shared" si="91"/>
        <v>0</v>
      </c>
      <c r="O68" s="25">
        <f t="shared" si="91"/>
        <v>0</v>
      </c>
      <c r="P68" s="25">
        <f t="shared" si="91"/>
        <v>0</v>
      </c>
      <c r="Q68" s="25">
        <f t="shared" si="91"/>
        <v>0</v>
      </c>
      <c r="R68" s="25">
        <f t="shared" si="91"/>
        <v>0</v>
      </c>
      <c r="S68" s="25">
        <f t="shared" si="91"/>
        <v>0</v>
      </c>
      <c r="T68" s="25">
        <f t="shared" si="91"/>
        <v>0</v>
      </c>
      <c r="U68" s="25">
        <f t="shared" si="91"/>
        <v>0</v>
      </c>
      <c r="V68" s="25">
        <f t="shared" si="91"/>
        <v>0</v>
      </c>
      <c r="W68" s="25">
        <f t="shared" si="91"/>
        <v>0</v>
      </c>
      <c r="X68" s="25">
        <f t="shared" si="91"/>
        <v>0</v>
      </c>
      <c r="Y68" s="25">
        <f t="shared" si="91"/>
        <v>0</v>
      </c>
      <c r="Z68" s="25">
        <f t="shared" si="91"/>
        <v>0</v>
      </c>
      <c r="AA68" s="25">
        <f t="shared" si="91"/>
        <v>0</v>
      </c>
      <c r="AB68" s="25">
        <f t="shared" si="91"/>
        <v>0</v>
      </c>
      <c r="AC68" s="25">
        <f t="shared" si="91"/>
        <v>0</v>
      </c>
      <c r="AD68" s="25">
        <f t="shared" si="91"/>
        <v>0</v>
      </c>
      <c r="AE68" s="25">
        <f t="shared" si="91"/>
        <v>0</v>
      </c>
      <c r="AF68" s="25">
        <f t="shared" si="91"/>
        <v>0</v>
      </c>
      <c r="AG68" s="25">
        <f t="shared" si="91"/>
        <v>0</v>
      </c>
      <c r="AH68" s="25">
        <f t="shared" si="91"/>
        <v>0</v>
      </c>
      <c r="AI68" s="25">
        <f t="shared" si="91"/>
        <v>0</v>
      </c>
      <c r="AJ68" s="25">
        <f t="shared" si="91"/>
        <v>0</v>
      </c>
      <c r="AK68" s="25">
        <f t="shared" si="91"/>
        <v>0</v>
      </c>
      <c r="AL68" s="25">
        <f t="shared" si="91"/>
        <v>0</v>
      </c>
      <c r="AM68" s="25">
        <f t="shared" si="91"/>
        <v>0</v>
      </c>
      <c r="AN68" s="25">
        <f t="shared" si="91"/>
        <v>0</v>
      </c>
      <c r="AO68" s="25">
        <f t="shared" si="91"/>
        <v>0</v>
      </c>
      <c r="AP68" s="25">
        <f t="shared" si="91"/>
        <v>0</v>
      </c>
      <c r="AQ68" s="25">
        <f t="shared" si="91"/>
        <v>0</v>
      </c>
      <c r="AR68" s="25">
        <f t="shared" si="91"/>
        <v>0</v>
      </c>
      <c r="AS68" s="25">
        <f t="shared" si="91"/>
        <v>0</v>
      </c>
      <c r="AT68" s="25">
        <f t="shared" si="91"/>
        <v>0</v>
      </c>
      <c r="AU68" s="25">
        <f t="shared" si="91"/>
        <v>0</v>
      </c>
      <c r="AV68" s="25">
        <f t="shared" si="91"/>
        <v>0</v>
      </c>
      <c r="AW68" s="25">
        <f t="shared" si="91"/>
        <v>0</v>
      </c>
      <c r="AX68" s="25">
        <f t="shared" si="91"/>
        <v>0</v>
      </c>
      <c r="AY68" s="25">
        <f t="shared" si="91"/>
        <v>0</v>
      </c>
      <c r="AZ68" s="25">
        <f t="shared" si="91"/>
        <v>0</v>
      </c>
      <c r="BA68" s="25">
        <f t="shared" si="91"/>
        <v>0</v>
      </c>
      <c r="BB68" s="25">
        <f t="shared" si="91"/>
        <v>0</v>
      </c>
      <c r="BC68" s="25">
        <f t="shared" si="91"/>
        <v>0</v>
      </c>
      <c r="BD68" s="25">
        <f t="shared" si="91"/>
        <v>0</v>
      </c>
      <c r="BE68" s="25">
        <f t="shared" si="91"/>
        <v>0</v>
      </c>
      <c r="BF68" s="25">
        <f t="shared" si="91"/>
        <v>0</v>
      </c>
      <c r="BG68" s="25">
        <f t="shared" si="91"/>
        <v>0</v>
      </c>
      <c r="BH68" s="25">
        <f t="shared" si="91"/>
        <v>0</v>
      </c>
      <c r="BI68" s="25">
        <f t="shared" si="91"/>
        <v>0</v>
      </c>
      <c r="BJ68" s="25">
        <f t="shared" si="91"/>
        <v>0</v>
      </c>
      <c r="BK68" s="25">
        <f t="shared" si="91"/>
        <v>0</v>
      </c>
      <c r="BL68" s="25">
        <f t="shared" si="91"/>
        <v>0</v>
      </c>
      <c r="BM68" s="25">
        <f t="shared" si="91"/>
        <v>0</v>
      </c>
      <c r="BN68" s="25">
        <f t="shared" si="91"/>
        <v>0</v>
      </c>
      <c r="BO68" s="25">
        <f t="shared" si="91"/>
        <v>0</v>
      </c>
      <c r="BP68" s="25">
        <f t="shared" ref="BP68:CH68" si="92">((BP14*0.5)+BO32-BP50)*BP87*BP$93*BP$2</f>
        <v>0</v>
      </c>
      <c r="BQ68" s="25">
        <f t="shared" si="92"/>
        <v>0</v>
      </c>
      <c r="BR68" s="25">
        <f t="shared" si="92"/>
        <v>0</v>
      </c>
      <c r="BS68" s="25">
        <f t="shared" si="92"/>
        <v>0</v>
      </c>
      <c r="BT68" s="25">
        <f t="shared" si="92"/>
        <v>0</v>
      </c>
      <c r="BU68" s="25">
        <f t="shared" si="92"/>
        <v>0</v>
      </c>
      <c r="BV68" s="25">
        <f t="shared" si="92"/>
        <v>0</v>
      </c>
      <c r="BW68" s="25">
        <f t="shared" si="92"/>
        <v>0</v>
      </c>
      <c r="BX68" s="25">
        <f t="shared" si="92"/>
        <v>0</v>
      </c>
      <c r="BY68" s="25">
        <f t="shared" si="92"/>
        <v>0</v>
      </c>
      <c r="BZ68" s="25">
        <f t="shared" si="92"/>
        <v>0</v>
      </c>
      <c r="CA68" s="25">
        <f t="shared" si="92"/>
        <v>0</v>
      </c>
      <c r="CB68" s="25">
        <f t="shared" si="92"/>
        <v>0</v>
      </c>
      <c r="CC68" s="25">
        <f t="shared" si="92"/>
        <v>0</v>
      </c>
      <c r="CD68" s="25">
        <f t="shared" si="92"/>
        <v>0</v>
      </c>
      <c r="CE68" s="25">
        <f t="shared" si="92"/>
        <v>0</v>
      </c>
      <c r="CF68" s="25">
        <f t="shared" si="92"/>
        <v>0</v>
      </c>
      <c r="CG68" s="25">
        <f t="shared" si="92"/>
        <v>0</v>
      </c>
      <c r="CH68" s="28">
        <f t="shared" si="92"/>
        <v>0</v>
      </c>
    </row>
    <row r="69" spans="1:88" ht="15.75" x14ac:dyDescent="0.25">
      <c r="A69" s="606"/>
      <c r="B69" s="14" t="str">
        <f t="shared" si="71"/>
        <v>Process</v>
      </c>
      <c r="C69" s="25">
        <f t="shared" si="74"/>
        <v>0</v>
      </c>
      <c r="D69" s="25">
        <f t="shared" ref="D69:BO69" si="93">((D15*0.5)+C33-D51)*D88*D$93*D$2</f>
        <v>0</v>
      </c>
      <c r="E69" s="25">
        <f t="shared" si="93"/>
        <v>0</v>
      </c>
      <c r="F69" s="25">
        <f t="shared" si="93"/>
        <v>0</v>
      </c>
      <c r="G69" s="25">
        <f t="shared" si="93"/>
        <v>0</v>
      </c>
      <c r="H69" s="25">
        <f t="shared" si="93"/>
        <v>0</v>
      </c>
      <c r="I69" s="25">
        <f t="shared" si="93"/>
        <v>0</v>
      </c>
      <c r="J69" s="25">
        <f t="shared" si="93"/>
        <v>0</v>
      </c>
      <c r="K69" s="25">
        <f t="shared" si="93"/>
        <v>0</v>
      </c>
      <c r="L69" s="25">
        <f t="shared" si="93"/>
        <v>0</v>
      </c>
      <c r="M69" s="25">
        <f t="shared" si="93"/>
        <v>0</v>
      </c>
      <c r="N69" s="25">
        <f t="shared" si="93"/>
        <v>0</v>
      </c>
      <c r="O69" s="25">
        <f t="shared" si="93"/>
        <v>0</v>
      </c>
      <c r="P69" s="25">
        <f t="shared" si="93"/>
        <v>0</v>
      </c>
      <c r="Q69" s="25">
        <f t="shared" si="93"/>
        <v>0</v>
      </c>
      <c r="R69" s="25">
        <f t="shared" si="93"/>
        <v>0</v>
      </c>
      <c r="S69" s="25">
        <f t="shared" si="93"/>
        <v>0</v>
      </c>
      <c r="T69" s="25">
        <f t="shared" si="93"/>
        <v>0</v>
      </c>
      <c r="U69" s="25">
        <f t="shared" si="93"/>
        <v>0</v>
      </c>
      <c r="V69" s="25">
        <f t="shared" si="93"/>
        <v>0</v>
      </c>
      <c r="W69" s="25">
        <f t="shared" si="93"/>
        <v>0</v>
      </c>
      <c r="X69" s="25">
        <f t="shared" si="93"/>
        <v>0</v>
      </c>
      <c r="Y69" s="25">
        <f t="shared" si="93"/>
        <v>0</v>
      </c>
      <c r="Z69" s="25">
        <f t="shared" si="93"/>
        <v>0</v>
      </c>
      <c r="AA69" s="25">
        <f t="shared" si="93"/>
        <v>0</v>
      </c>
      <c r="AB69" s="25">
        <f t="shared" si="93"/>
        <v>0</v>
      </c>
      <c r="AC69" s="25">
        <f t="shared" si="93"/>
        <v>0</v>
      </c>
      <c r="AD69" s="25">
        <f t="shared" si="93"/>
        <v>0</v>
      </c>
      <c r="AE69" s="25">
        <f t="shared" si="93"/>
        <v>0</v>
      </c>
      <c r="AF69" s="25">
        <f t="shared" si="93"/>
        <v>0</v>
      </c>
      <c r="AG69" s="25">
        <f t="shared" si="93"/>
        <v>0</v>
      </c>
      <c r="AH69" s="25">
        <f t="shared" si="93"/>
        <v>0</v>
      </c>
      <c r="AI69" s="25">
        <f t="shared" si="93"/>
        <v>0</v>
      </c>
      <c r="AJ69" s="25">
        <f t="shared" si="93"/>
        <v>0</v>
      </c>
      <c r="AK69" s="25">
        <f t="shared" si="93"/>
        <v>0</v>
      </c>
      <c r="AL69" s="25">
        <f t="shared" si="93"/>
        <v>0</v>
      </c>
      <c r="AM69" s="25">
        <f t="shared" si="93"/>
        <v>0</v>
      </c>
      <c r="AN69" s="25">
        <f t="shared" si="93"/>
        <v>0</v>
      </c>
      <c r="AO69" s="25">
        <f t="shared" si="93"/>
        <v>0</v>
      </c>
      <c r="AP69" s="25">
        <f t="shared" si="93"/>
        <v>0</v>
      </c>
      <c r="AQ69" s="25">
        <f t="shared" si="93"/>
        <v>0</v>
      </c>
      <c r="AR69" s="25">
        <f t="shared" si="93"/>
        <v>0</v>
      </c>
      <c r="AS69" s="25">
        <f t="shared" si="93"/>
        <v>0</v>
      </c>
      <c r="AT69" s="25">
        <f t="shared" si="93"/>
        <v>0</v>
      </c>
      <c r="AU69" s="25">
        <f t="shared" si="93"/>
        <v>0</v>
      </c>
      <c r="AV69" s="25">
        <f t="shared" si="93"/>
        <v>0</v>
      </c>
      <c r="AW69" s="25">
        <f t="shared" si="93"/>
        <v>0</v>
      </c>
      <c r="AX69" s="25">
        <f t="shared" si="93"/>
        <v>0</v>
      </c>
      <c r="AY69" s="25">
        <f t="shared" si="93"/>
        <v>0</v>
      </c>
      <c r="AZ69" s="25">
        <f t="shared" si="93"/>
        <v>0</v>
      </c>
      <c r="BA69" s="25">
        <f t="shared" si="93"/>
        <v>0</v>
      </c>
      <c r="BB69" s="25">
        <f t="shared" si="93"/>
        <v>0</v>
      </c>
      <c r="BC69" s="25">
        <f t="shared" si="93"/>
        <v>0</v>
      </c>
      <c r="BD69" s="25">
        <f t="shared" si="93"/>
        <v>0</v>
      </c>
      <c r="BE69" s="25">
        <f t="shared" si="93"/>
        <v>0</v>
      </c>
      <c r="BF69" s="25">
        <f t="shared" si="93"/>
        <v>0</v>
      </c>
      <c r="BG69" s="25">
        <f t="shared" si="93"/>
        <v>0</v>
      </c>
      <c r="BH69" s="25">
        <f t="shared" si="93"/>
        <v>0</v>
      </c>
      <c r="BI69" s="25">
        <f t="shared" si="93"/>
        <v>0</v>
      </c>
      <c r="BJ69" s="25">
        <f t="shared" si="93"/>
        <v>0</v>
      </c>
      <c r="BK69" s="25">
        <f t="shared" si="93"/>
        <v>0</v>
      </c>
      <c r="BL69" s="25">
        <f t="shared" si="93"/>
        <v>0</v>
      </c>
      <c r="BM69" s="25">
        <f t="shared" si="93"/>
        <v>0</v>
      </c>
      <c r="BN69" s="25">
        <f t="shared" si="93"/>
        <v>0</v>
      </c>
      <c r="BO69" s="25">
        <f t="shared" si="93"/>
        <v>0</v>
      </c>
      <c r="BP69" s="25">
        <f t="shared" ref="BP69:CH69" si="94">((BP15*0.5)+BO33-BP51)*BP88*BP$93*BP$2</f>
        <v>0</v>
      </c>
      <c r="BQ69" s="25">
        <f t="shared" si="94"/>
        <v>0</v>
      </c>
      <c r="BR69" s="25">
        <f t="shared" si="94"/>
        <v>0</v>
      </c>
      <c r="BS69" s="25">
        <f t="shared" si="94"/>
        <v>0</v>
      </c>
      <c r="BT69" s="25">
        <f t="shared" si="94"/>
        <v>0</v>
      </c>
      <c r="BU69" s="25">
        <f t="shared" si="94"/>
        <v>0</v>
      </c>
      <c r="BV69" s="25">
        <f t="shared" si="94"/>
        <v>0</v>
      </c>
      <c r="BW69" s="25">
        <f t="shared" si="94"/>
        <v>0</v>
      </c>
      <c r="BX69" s="25">
        <f t="shared" si="94"/>
        <v>0</v>
      </c>
      <c r="BY69" s="25">
        <f t="shared" si="94"/>
        <v>0</v>
      </c>
      <c r="BZ69" s="25">
        <f t="shared" si="94"/>
        <v>0</v>
      </c>
      <c r="CA69" s="25">
        <f t="shared" si="94"/>
        <v>0</v>
      </c>
      <c r="CB69" s="25">
        <f t="shared" si="94"/>
        <v>0</v>
      </c>
      <c r="CC69" s="25">
        <f t="shared" si="94"/>
        <v>0</v>
      </c>
      <c r="CD69" s="25">
        <f t="shared" si="94"/>
        <v>0</v>
      </c>
      <c r="CE69" s="25">
        <f t="shared" si="94"/>
        <v>0</v>
      </c>
      <c r="CF69" s="25">
        <f t="shared" si="94"/>
        <v>0</v>
      </c>
      <c r="CG69" s="25">
        <f t="shared" si="94"/>
        <v>0</v>
      </c>
      <c r="CH69" s="28">
        <f t="shared" si="94"/>
        <v>0</v>
      </c>
    </row>
    <row r="70" spans="1:88" ht="15.75" x14ac:dyDescent="0.25">
      <c r="A70" s="606"/>
      <c r="B70" s="14" t="str">
        <f t="shared" si="71"/>
        <v>Refrigeration</v>
      </c>
      <c r="C70" s="25">
        <f t="shared" si="74"/>
        <v>0</v>
      </c>
      <c r="D70" s="25">
        <f t="shared" ref="D70:BO70" si="95">((D16*0.5)+C34-D52)*D89*D$93*D$2</f>
        <v>0</v>
      </c>
      <c r="E70" s="25">
        <f t="shared" si="95"/>
        <v>0</v>
      </c>
      <c r="F70" s="25">
        <f t="shared" si="95"/>
        <v>0</v>
      </c>
      <c r="G70" s="25">
        <f t="shared" si="95"/>
        <v>0</v>
      </c>
      <c r="H70" s="25">
        <f t="shared" si="95"/>
        <v>0</v>
      </c>
      <c r="I70" s="25">
        <f t="shared" si="95"/>
        <v>0</v>
      </c>
      <c r="J70" s="25">
        <f t="shared" si="95"/>
        <v>0</v>
      </c>
      <c r="K70" s="25">
        <f t="shared" si="95"/>
        <v>0</v>
      </c>
      <c r="L70" s="25">
        <f t="shared" si="95"/>
        <v>0</v>
      </c>
      <c r="M70" s="25">
        <f t="shared" si="95"/>
        <v>0</v>
      </c>
      <c r="N70" s="25">
        <f t="shared" si="95"/>
        <v>0</v>
      </c>
      <c r="O70" s="25">
        <f t="shared" si="95"/>
        <v>0</v>
      </c>
      <c r="P70" s="25">
        <f t="shared" si="95"/>
        <v>0</v>
      </c>
      <c r="Q70" s="25">
        <f t="shared" si="95"/>
        <v>0</v>
      </c>
      <c r="R70" s="25">
        <f t="shared" si="95"/>
        <v>0</v>
      </c>
      <c r="S70" s="25">
        <f t="shared" si="95"/>
        <v>0</v>
      </c>
      <c r="T70" s="25">
        <f t="shared" si="95"/>
        <v>0</v>
      </c>
      <c r="U70" s="25">
        <f t="shared" si="95"/>
        <v>0</v>
      </c>
      <c r="V70" s="25">
        <f t="shared" si="95"/>
        <v>0</v>
      </c>
      <c r="W70" s="25">
        <f t="shared" si="95"/>
        <v>0</v>
      </c>
      <c r="X70" s="25">
        <f t="shared" si="95"/>
        <v>0</v>
      </c>
      <c r="Y70" s="25">
        <f t="shared" si="95"/>
        <v>0</v>
      </c>
      <c r="Z70" s="25">
        <f t="shared" si="95"/>
        <v>0</v>
      </c>
      <c r="AA70" s="25">
        <f t="shared" si="95"/>
        <v>0</v>
      </c>
      <c r="AB70" s="25">
        <f t="shared" si="95"/>
        <v>0</v>
      </c>
      <c r="AC70" s="25">
        <f t="shared" si="95"/>
        <v>0</v>
      </c>
      <c r="AD70" s="25">
        <f t="shared" si="95"/>
        <v>0</v>
      </c>
      <c r="AE70" s="25">
        <f t="shared" si="95"/>
        <v>0</v>
      </c>
      <c r="AF70" s="25">
        <f t="shared" si="95"/>
        <v>0</v>
      </c>
      <c r="AG70" s="25">
        <f t="shared" si="95"/>
        <v>0</v>
      </c>
      <c r="AH70" s="25">
        <f t="shared" si="95"/>
        <v>0</v>
      </c>
      <c r="AI70" s="25">
        <f t="shared" si="95"/>
        <v>0</v>
      </c>
      <c r="AJ70" s="25">
        <f t="shared" si="95"/>
        <v>0</v>
      </c>
      <c r="AK70" s="25">
        <f t="shared" si="95"/>
        <v>0</v>
      </c>
      <c r="AL70" s="25">
        <f t="shared" si="95"/>
        <v>0</v>
      </c>
      <c r="AM70" s="25">
        <f t="shared" si="95"/>
        <v>0</v>
      </c>
      <c r="AN70" s="25">
        <f t="shared" si="95"/>
        <v>0</v>
      </c>
      <c r="AO70" s="25">
        <f t="shared" si="95"/>
        <v>0</v>
      </c>
      <c r="AP70" s="25">
        <f t="shared" si="95"/>
        <v>0</v>
      </c>
      <c r="AQ70" s="25">
        <f t="shared" si="95"/>
        <v>0</v>
      </c>
      <c r="AR70" s="25">
        <f t="shared" si="95"/>
        <v>0</v>
      </c>
      <c r="AS70" s="25">
        <f t="shared" si="95"/>
        <v>0</v>
      </c>
      <c r="AT70" s="25">
        <f t="shared" si="95"/>
        <v>0</v>
      </c>
      <c r="AU70" s="25">
        <f t="shared" si="95"/>
        <v>0</v>
      </c>
      <c r="AV70" s="25">
        <f t="shared" si="95"/>
        <v>0</v>
      </c>
      <c r="AW70" s="25">
        <f t="shared" si="95"/>
        <v>0</v>
      </c>
      <c r="AX70" s="25">
        <f t="shared" si="95"/>
        <v>0</v>
      </c>
      <c r="AY70" s="25">
        <f t="shared" si="95"/>
        <v>0</v>
      </c>
      <c r="AZ70" s="25">
        <f t="shared" si="95"/>
        <v>0</v>
      </c>
      <c r="BA70" s="25">
        <f t="shared" si="95"/>
        <v>0</v>
      </c>
      <c r="BB70" s="25">
        <f t="shared" si="95"/>
        <v>0</v>
      </c>
      <c r="BC70" s="25">
        <f t="shared" si="95"/>
        <v>0</v>
      </c>
      <c r="BD70" s="25">
        <f t="shared" si="95"/>
        <v>0</v>
      </c>
      <c r="BE70" s="25">
        <f t="shared" si="95"/>
        <v>0</v>
      </c>
      <c r="BF70" s="25">
        <f t="shared" si="95"/>
        <v>0</v>
      </c>
      <c r="BG70" s="25">
        <f t="shared" si="95"/>
        <v>0</v>
      </c>
      <c r="BH70" s="25">
        <f t="shared" si="95"/>
        <v>0</v>
      </c>
      <c r="BI70" s="25">
        <f t="shared" si="95"/>
        <v>0</v>
      </c>
      <c r="BJ70" s="25">
        <f t="shared" si="95"/>
        <v>0</v>
      </c>
      <c r="BK70" s="25">
        <f t="shared" si="95"/>
        <v>0</v>
      </c>
      <c r="BL70" s="25">
        <f t="shared" si="95"/>
        <v>0</v>
      </c>
      <c r="BM70" s="25">
        <f t="shared" si="95"/>
        <v>0</v>
      </c>
      <c r="BN70" s="25">
        <f t="shared" si="95"/>
        <v>0</v>
      </c>
      <c r="BO70" s="25">
        <f t="shared" si="95"/>
        <v>0</v>
      </c>
      <c r="BP70" s="25">
        <f t="shared" ref="BP70:CH70" si="96">((BP16*0.5)+BO34-BP52)*BP89*BP$93*BP$2</f>
        <v>0</v>
      </c>
      <c r="BQ70" s="25">
        <f t="shared" si="96"/>
        <v>0</v>
      </c>
      <c r="BR70" s="25">
        <f t="shared" si="96"/>
        <v>0</v>
      </c>
      <c r="BS70" s="25">
        <f t="shared" si="96"/>
        <v>0</v>
      </c>
      <c r="BT70" s="25">
        <f t="shared" si="96"/>
        <v>0</v>
      </c>
      <c r="BU70" s="25">
        <f t="shared" si="96"/>
        <v>0</v>
      </c>
      <c r="BV70" s="25">
        <f t="shared" si="96"/>
        <v>0</v>
      </c>
      <c r="BW70" s="25">
        <f t="shared" si="96"/>
        <v>0</v>
      </c>
      <c r="BX70" s="25">
        <f t="shared" si="96"/>
        <v>0</v>
      </c>
      <c r="BY70" s="25">
        <f t="shared" si="96"/>
        <v>0</v>
      </c>
      <c r="BZ70" s="25">
        <f t="shared" si="96"/>
        <v>0</v>
      </c>
      <c r="CA70" s="25">
        <f t="shared" si="96"/>
        <v>0</v>
      </c>
      <c r="CB70" s="25">
        <f t="shared" si="96"/>
        <v>0</v>
      </c>
      <c r="CC70" s="25">
        <f t="shared" si="96"/>
        <v>0</v>
      </c>
      <c r="CD70" s="25">
        <f t="shared" si="96"/>
        <v>0</v>
      </c>
      <c r="CE70" s="25">
        <f t="shared" si="96"/>
        <v>0</v>
      </c>
      <c r="CF70" s="25">
        <f t="shared" si="96"/>
        <v>0</v>
      </c>
      <c r="CG70" s="25">
        <f t="shared" si="96"/>
        <v>0</v>
      </c>
      <c r="CH70" s="28">
        <f t="shared" si="96"/>
        <v>0</v>
      </c>
    </row>
    <row r="71" spans="1:88" ht="15.75" x14ac:dyDescent="0.25">
      <c r="A71" s="606"/>
      <c r="B71" s="14" t="str">
        <f t="shared" si="71"/>
        <v>Water Heating</v>
      </c>
      <c r="C71" s="25">
        <f t="shared" si="74"/>
        <v>0</v>
      </c>
      <c r="D71" s="25">
        <f t="shared" ref="D71:BO71" si="97">((D17*0.5)+C35-D53)*D90*D$93*D$2</f>
        <v>0</v>
      </c>
      <c r="E71" s="25">
        <f t="shared" si="97"/>
        <v>0</v>
      </c>
      <c r="F71" s="25">
        <f t="shared" si="97"/>
        <v>0</v>
      </c>
      <c r="G71" s="25">
        <f t="shared" si="97"/>
        <v>0</v>
      </c>
      <c r="H71" s="25">
        <f t="shared" si="97"/>
        <v>0</v>
      </c>
      <c r="I71" s="25">
        <f t="shared" si="97"/>
        <v>0</v>
      </c>
      <c r="J71" s="25">
        <f t="shared" si="97"/>
        <v>0</v>
      </c>
      <c r="K71" s="25">
        <f t="shared" si="97"/>
        <v>0</v>
      </c>
      <c r="L71" s="25">
        <f t="shared" si="97"/>
        <v>0</v>
      </c>
      <c r="M71" s="25">
        <f t="shared" si="97"/>
        <v>0</v>
      </c>
      <c r="N71" s="25">
        <f t="shared" si="97"/>
        <v>0</v>
      </c>
      <c r="O71" s="25">
        <f t="shared" si="97"/>
        <v>0</v>
      </c>
      <c r="P71" s="25">
        <f t="shared" si="97"/>
        <v>0</v>
      </c>
      <c r="Q71" s="25">
        <f t="shared" si="97"/>
        <v>0</v>
      </c>
      <c r="R71" s="25">
        <f t="shared" si="97"/>
        <v>0</v>
      </c>
      <c r="S71" s="25">
        <f t="shared" si="97"/>
        <v>0</v>
      </c>
      <c r="T71" s="25">
        <f t="shared" si="97"/>
        <v>-149.80809050493878</v>
      </c>
      <c r="U71" s="25">
        <f t="shared" si="97"/>
        <v>-154.35871648540399</v>
      </c>
      <c r="V71" s="25">
        <f t="shared" si="97"/>
        <v>-156.27867276145361</v>
      </c>
      <c r="W71" s="25">
        <f t="shared" si="97"/>
        <v>-156.0149877793352</v>
      </c>
      <c r="X71" s="25">
        <f t="shared" si="97"/>
        <v>-109.35957480778882</v>
      </c>
      <c r="Y71" s="25">
        <f t="shared" si="97"/>
        <v>-116.7458370293635</v>
      </c>
      <c r="Z71" s="25">
        <f t="shared" si="97"/>
        <v>-118.4709802408392</v>
      </c>
      <c r="AA71" s="25">
        <f t="shared" si="97"/>
        <v>-126.66300559829176</v>
      </c>
      <c r="AB71" s="25">
        <f t="shared" si="97"/>
        <v>-106.25305539967042</v>
      </c>
      <c r="AC71" s="25">
        <f t="shared" si="97"/>
        <v>-108.51699395242801</v>
      </c>
      <c r="AD71" s="25">
        <f t="shared" si="97"/>
        <v>-96.05355870646801</v>
      </c>
      <c r="AE71" s="25">
        <f t="shared" si="97"/>
        <v>-113.59912356230517</v>
      </c>
      <c r="AF71" s="25">
        <f t="shared" si="97"/>
        <v>-149.80809050493878</v>
      </c>
      <c r="AG71" s="25">
        <f t="shared" si="97"/>
        <v>-154.35871648540399</v>
      </c>
      <c r="AH71" s="25">
        <f t="shared" si="97"/>
        <v>-156.27867276145361</v>
      </c>
      <c r="AI71" s="25">
        <f t="shared" si="97"/>
        <v>-156.0149877793352</v>
      </c>
      <c r="AJ71" s="25">
        <f t="shared" si="97"/>
        <v>-109.35957480778882</v>
      </c>
      <c r="AK71" s="25">
        <f t="shared" si="97"/>
        <v>-116.7458370293635</v>
      </c>
      <c r="AL71" s="25">
        <f t="shared" si="97"/>
        <v>-118.4709802408392</v>
      </c>
      <c r="AM71" s="25">
        <f t="shared" si="97"/>
        <v>-126.66300559829176</v>
      </c>
      <c r="AN71" s="25">
        <f t="shared" si="97"/>
        <v>-106.25305539967042</v>
      </c>
      <c r="AO71" s="25">
        <f t="shared" si="97"/>
        <v>-108.51699395242801</v>
      </c>
      <c r="AP71" s="25">
        <f t="shared" si="97"/>
        <v>-96.05355870646801</v>
      </c>
      <c r="AQ71" s="25">
        <f t="shared" si="97"/>
        <v>-113.59912356230517</v>
      </c>
      <c r="AR71" s="25">
        <f t="shared" si="97"/>
        <v>-149.80809050493878</v>
      </c>
      <c r="AS71" s="25">
        <f t="shared" si="97"/>
        <v>-154.35871648540399</v>
      </c>
      <c r="AT71" s="25">
        <f t="shared" si="97"/>
        <v>-156.27867276145361</v>
      </c>
      <c r="AU71" s="25">
        <f t="shared" si="97"/>
        <v>-156.0149877793352</v>
      </c>
      <c r="AV71" s="25">
        <f t="shared" si="97"/>
        <v>-109.35957480778882</v>
      </c>
      <c r="AW71" s="25">
        <f t="shared" si="97"/>
        <v>-116.7458370293635</v>
      </c>
      <c r="AX71" s="25">
        <f t="shared" si="97"/>
        <v>-118.4709802408392</v>
      </c>
      <c r="AY71" s="25">
        <f t="shared" si="97"/>
        <v>-126.66300559829176</v>
      </c>
      <c r="AZ71" s="25">
        <f t="shared" si="97"/>
        <v>-106.25305539967042</v>
      </c>
      <c r="BA71" s="25">
        <f t="shared" si="97"/>
        <v>-108.51699395242801</v>
      </c>
      <c r="BB71" s="25">
        <f t="shared" si="97"/>
        <v>-96.05355870646801</v>
      </c>
      <c r="BC71" s="25">
        <f t="shared" si="97"/>
        <v>-113.59912356230517</v>
      </c>
      <c r="BD71" s="25">
        <f t="shared" si="97"/>
        <v>-149.80809050493878</v>
      </c>
      <c r="BE71" s="25">
        <f t="shared" si="97"/>
        <v>-154.35871648540399</v>
      </c>
      <c r="BF71" s="25">
        <f t="shared" si="97"/>
        <v>-156.27867276145361</v>
      </c>
      <c r="BG71" s="25">
        <f t="shared" si="97"/>
        <v>-156.0149877793352</v>
      </c>
      <c r="BH71" s="25">
        <f t="shared" si="97"/>
        <v>-109.35957480778882</v>
      </c>
      <c r="BI71" s="25">
        <f t="shared" si="97"/>
        <v>-116.7458370293635</v>
      </c>
      <c r="BJ71" s="25">
        <f t="shared" si="97"/>
        <v>-118.4709802408392</v>
      </c>
      <c r="BK71" s="25">
        <f t="shared" si="97"/>
        <v>-126.66300559829176</v>
      </c>
      <c r="BL71" s="25">
        <f t="shared" si="97"/>
        <v>-106.25305539967042</v>
      </c>
      <c r="BM71" s="25">
        <f t="shared" si="97"/>
        <v>-108.51699395242801</v>
      </c>
      <c r="BN71" s="25">
        <f t="shared" si="97"/>
        <v>-96.05355870646801</v>
      </c>
      <c r="BO71" s="25">
        <f t="shared" si="97"/>
        <v>-113.59912356230517</v>
      </c>
      <c r="BP71" s="25">
        <f t="shared" ref="BP71:CH71" si="98">((BP17*0.5)+BO35-BP53)*BP90*BP$93*BP$2</f>
        <v>-149.80809050493878</v>
      </c>
      <c r="BQ71" s="25">
        <f t="shared" si="98"/>
        <v>-154.35871648540399</v>
      </c>
      <c r="BR71" s="25">
        <f t="shared" si="98"/>
        <v>-156.27867276145361</v>
      </c>
      <c r="BS71" s="25">
        <f t="shared" si="98"/>
        <v>-156.0149877793352</v>
      </c>
      <c r="BT71" s="25">
        <f t="shared" si="98"/>
        <v>-109.35957480778882</v>
      </c>
      <c r="BU71" s="25">
        <f t="shared" si="98"/>
        <v>-116.7458370293635</v>
      </c>
      <c r="BV71" s="25">
        <f t="shared" si="98"/>
        <v>-118.4709802408392</v>
      </c>
      <c r="BW71" s="25">
        <f t="shared" si="98"/>
        <v>-126.66300559829176</v>
      </c>
      <c r="BX71" s="25">
        <f t="shared" si="98"/>
        <v>-106.25305539967042</v>
      </c>
      <c r="BY71" s="25">
        <f t="shared" si="98"/>
        <v>-108.51699395242801</v>
      </c>
      <c r="BZ71" s="25">
        <f t="shared" si="98"/>
        <v>-96.05355870646801</v>
      </c>
      <c r="CA71" s="25">
        <f t="shared" si="98"/>
        <v>-113.59912356230517</v>
      </c>
      <c r="CB71" s="25">
        <f t="shared" si="98"/>
        <v>-149.80809050493878</v>
      </c>
      <c r="CC71" s="25">
        <f t="shared" si="98"/>
        <v>-154.35871648540399</v>
      </c>
      <c r="CD71" s="25">
        <f t="shared" si="98"/>
        <v>-156.27867276145361</v>
      </c>
      <c r="CE71" s="25">
        <f t="shared" si="98"/>
        <v>-156.0149877793352</v>
      </c>
      <c r="CF71" s="25">
        <f t="shared" si="98"/>
        <v>-109.35957480778882</v>
      </c>
      <c r="CG71" s="25">
        <f t="shared" si="98"/>
        <v>-116.7458370293635</v>
      </c>
      <c r="CH71" s="28">
        <f t="shared" si="98"/>
        <v>-118.4709802408392</v>
      </c>
    </row>
    <row r="72" spans="1:88" ht="15.75" customHeight="1" x14ac:dyDescent="0.25">
      <c r="A72" s="606"/>
      <c r="B72" s="14" t="str">
        <f t="shared" si="71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324.73332722472372</v>
      </c>
      <c r="E73" s="25">
        <f t="shared" ref="E73:BP73" si="99">SUM(E59:E72)</f>
        <v>1459.6670019797675</v>
      </c>
      <c r="F73" s="25">
        <f t="shared" si="99"/>
        <v>3531.229545376716</v>
      </c>
      <c r="G73" s="25">
        <f t="shared" si="99"/>
        <v>6069.7420801014887</v>
      </c>
      <c r="H73" s="25">
        <f t="shared" si="99"/>
        <v>8406.35223112126</v>
      </c>
      <c r="I73" s="25">
        <f t="shared" si="99"/>
        <v>12673.948854690781</v>
      </c>
      <c r="J73" s="25">
        <f t="shared" si="99"/>
        <v>11329.114187071569</v>
      </c>
      <c r="K73" s="25">
        <f t="shared" si="99"/>
        <v>12104.863508222435</v>
      </c>
      <c r="L73" s="25">
        <f t="shared" si="99"/>
        <v>9960.8137873899141</v>
      </c>
      <c r="M73" s="25">
        <f t="shared" si="99"/>
        <v>9789.2362131901118</v>
      </c>
      <c r="N73" s="25">
        <f t="shared" si="99"/>
        <v>11311.989994736061</v>
      </c>
      <c r="O73" s="25">
        <f t="shared" si="99"/>
        <v>12190.80492827188</v>
      </c>
      <c r="P73" s="25">
        <f t="shared" si="99"/>
        <v>9199.8350013251493</v>
      </c>
      <c r="Q73" s="25">
        <f t="shared" si="99"/>
        <v>10286.580656185219</v>
      </c>
      <c r="R73" s="25">
        <f t="shared" si="99"/>
        <v>11184.264835655102</v>
      </c>
      <c r="S73" s="25">
        <f t="shared" si="99"/>
        <v>14365.32300653476</v>
      </c>
      <c r="T73" s="25">
        <f t="shared" si="99"/>
        <v>-8649.7356835142418</v>
      </c>
      <c r="U73" s="25">
        <f t="shared" si="99"/>
        <v>-12050.561115898481</v>
      </c>
      <c r="V73" s="25">
        <f t="shared" si="99"/>
        <v>-12164.853673597152</v>
      </c>
      <c r="W73" s="25">
        <f t="shared" si="99"/>
        <v>-1848.7945883320467</v>
      </c>
      <c r="X73" s="25">
        <f t="shared" si="99"/>
        <v>1137.8891336052479</v>
      </c>
      <c r="Y73" s="25">
        <f t="shared" si="99"/>
        <v>-1638.2330696577001</v>
      </c>
      <c r="Z73" s="25">
        <f t="shared" si="99"/>
        <v>-4450.2043101322533</v>
      </c>
      <c r="AA73" s="25">
        <f t="shared" si="99"/>
        <v>-4055.2039323818431</v>
      </c>
      <c r="AB73" s="25">
        <f t="shared" si="99"/>
        <v>-3682.5984545648062</v>
      </c>
      <c r="AC73" s="25">
        <f t="shared" si="99"/>
        <v>-2181.7867687778535</v>
      </c>
      <c r="AD73" s="25">
        <f t="shared" si="99"/>
        <v>77.275491669537843</v>
      </c>
      <c r="AE73" s="25">
        <f t="shared" si="99"/>
        <v>603.02258835080545</v>
      </c>
      <c r="AF73" s="25">
        <f t="shared" si="99"/>
        <v>-8649.7356835142418</v>
      </c>
      <c r="AG73" s="25">
        <f t="shared" si="99"/>
        <v>-12050.561115898481</v>
      </c>
      <c r="AH73" s="25">
        <f t="shared" si="99"/>
        <v>-12164.853673597152</v>
      </c>
      <c r="AI73" s="25">
        <f t="shared" si="99"/>
        <v>-1848.7945883320467</v>
      </c>
      <c r="AJ73" s="25">
        <f t="shared" si="99"/>
        <v>1137.8891336052479</v>
      </c>
      <c r="AK73" s="25">
        <f t="shared" si="99"/>
        <v>-1638.2330696577001</v>
      </c>
      <c r="AL73" s="25">
        <f t="shared" si="99"/>
        <v>-4450.2043101322533</v>
      </c>
      <c r="AM73" s="25">
        <f t="shared" si="99"/>
        <v>-4055.2039323818431</v>
      </c>
      <c r="AN73" s="25">
        <f t="shared" si="99"/>
        <v>-3682.5984545648062</v>
      </c>
      <c r="AO73" s="25">
        <f t="shared" si="99"/>
        <v>-2181.7867687778535</v>
      </c>
      <c r="AP73" s="25">
        <f t="shared" si="99"/>
        <v>77.275491669537843</v>
      </c>
      <c r="AQ73" s="25">
        <f t="shared" si="99"/>
        <v>603.02258835080545</v>
      </c>
      <c r="AR73" s="25">
        <f t="shared" si="99"/>
        <v>-8649.7356835142418</v>
      </c>
      <c r="AS73" s="25">
        <f t="shared" si="99"/>
        <v>-12050.561115898481</v>
      </c>
      <c r="AT73" s="25">
        <f t="shared" si="99"/>
        <v>-12164.853673597152</v>
      </c>
      <c r="AU73" s="25">
        <f t="shared" si="99"/>
        <v>-1848.7945883320467</v>
      </c>
      <c r="AV73" s="25">
        <f t="shared" si="99"/>
        <v>1137.8891336052479</v>
      </c>
      <c r="AW73" s="25">
        <f t="shared" si="99"/>
        <v>-1638.2330696577001</v>
      </c>
      <c r="AX73" s="25">
        <f t="shared" si="99"/>
        <v>-4450.2043101322533</v>
      </c>
      <c r="AY73" s="25">
        <f t="shared" si="99"/>
        <v>-4055.2039323818431</v>
      </c>
      <c r="AZ73" s="25">
        <f t="shared" si="99"/>
        <v>-3682.5984545648062</v>
      </c>
      <c r="BA73" s="25">
        <f t="shared" si="99"/>
        <v>-2181.7867687778535</v>
      </c>
      <c r="BB73" s="25">
        <f t="shared" si="99"/>
        <v>77.275491669537843</v>
      </c>
      <c r="BC73" s="25">
        <f t="shared" si="99"/>
        <v>603.02258835080545</v>
      </c>
      <c r="BD73" s="25">
        <f t="shared" si="99"/>
        <v>-8649.7356835142418</v>
      </c>
      <c r="BE73" s="25">
        <f t="shared" si="99"/>
        <v>-12050.561115898481</v>
      </c>
      <c r="BF73" s="25">
        <f t="shared" si="99"/>
        <v>-12164.853673597152</v>
      </c>
      <c r="BG73" s="25">
        <f t="shared" si="99"/>
        <v>-1848.7945883320467</v>
      </c>
      <c r="BH73" s="25">
        <f t="shared" si="99"/>
        <v>1137.8891336052479</v>
      </c>
      <c r="BI73" s="25">
        <f t="shared" si="99"/>
        <v>-1638.2330696577001</v>
      </c>
      <c r="BJ73" s="25">
        <f t="shared" si="99"/>
        <v>-4450.2043101322533</v>
      </c>
      <c r="BK73" s="25">
        <f t="shared" si="99"/>
        <v>-4055.2039323818431</v>
      </c>
      <c r="BL73" s="25">
        <f t="shared" si="99"/>
        <v>-3682.5984545648062</v>
      </c>
      <c r="BM73" s="25">
        <f t="shared" si="99"/>
        <v>-2181.7867687778535</v>
      </c>
      <c r="BN73" s="25">
        <f t="shared" si="99"/>
        <v>77.275491669537843</v>
      </c>
      <c r="BO73" s="25">
        <f t="shared" si="99"/>
        <v>603.02258835080545</v>
      </c>
      <c r="BP73" s="25">
        <f t="shared" si="99"/>
        <v>-8649.7356835142418</v>
      </c>
      <c r="BQ73" s="25">
        <f t="shared" ref="BQ73:CH73" si="100">SUM(BQ59:BQ72)</f>
        <v>-12050.561115898481</v>
      </c>
      <c r="BR73" s="25">
        <f t="shared" si="100"/>
        <v>-12164.853673597152</v>
      </c>
      <c r="BS73" s="25">
        <f t="shared" si="100"/>
        <v>-1848.7945883320467</v>
      </c>
      <c r="BT73" s="25">
        <f t="shared" si="100"/>
        <v>1137.8891336052479</v>
      </c>
      <c r="BU73" s="25">
        <f t="shared" si="100"/>
        <v>-1638.2330696577001</v>
      </c>
      <c r="BV73" s="25">
        <f t="shared" si="100"/>
        <v>-4450.2043101322533</v>
      </c>
      <c r="BW73" s="25">
        <f t="shared" si="100"/>
        <v>-4055.2039323818431</v>
      </c>
      <c r="BX73" s="25">
        <f t="shared" si="100"/>
        <v>-3682.5984545648062</v>
      </c>
      <c r="BY73" s="25">
        <f t="shared" si="100"/>
        <v>-2181.7867687778535</v>
      </c>
      <c r="BZ73" s="25">
        <f t="shared" si="100"/>
        <v>77.275491669537843</v>
      </c>
      <c r="CA73" s="25">
        <f t="shared" si="100"/>
        <v>603.02258835080545</v>
      </c>
      <c r="CB73" s="25">
        <f t="shared" si="100"/>
        <v>-8649.7356835142418</v>
      </c>
      <c r="CC73" s="25">
        <f t="shared" si="100"/>
        <v>-12050.561115898481</v>
      </c>
      <c r="CD73" s="25">
        <f t="shared" si="100"/>
        <v>-12164.853673597152</v>
      </c>
      <c r="CE73" s="25">
        <f t="shared" si="100"/>
        <v>-1848.7945883320467</v>
      </c>
      <c r="CF73" s="25">
        <f t="shared" si="100"/>
        <v>1137.8891336052479</v>
      </c>
      <c r="CG73" s="25">
        <f t="shared" si="100"/>
        <v>-1638.2330696577001</v>
      </c>
      <c r="CH73" s="28">
        <f t="shared" si="100"/>
        <v>-4450.2043101322533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324.73332722472372</v>
      </c>
      <c r="E74" s="26">
        <f t="shared" ref="E74:BP74" si="101">D74+E73</f>
        <v>1784.4003292044913</v>
      </c>
      <c r="F74" s="26">
        <f t="shared" si="101"/>
        <v>5315.6298745812073</v>
      </c>
      <c r="G74" s="26">
        <f t="shared" si="101"/>
        <v>11385.371954682696</v>
      </c>
      <c r="H74" s="26">
        <f t="shared" si="101"/>
        <v>19791.724185803956</v>
      </c>
      <c r="I74" s="26">
        <f t="shared" si="101"/>
        <v>32465.673040494738</v>
      </c>
      <c r="J74" s="26">
        <f t="shared" si="101"/>
        <v>43794.78722756631</v>
      </c>
      <c r="K74" s="26">
        <f t="shared" si="101"/>
        <v>55899.650735788746</v>
      </c>
      <c r="L74" s="26">
        <f t="shared" si="101"/>
        <v>65860.464523178656</v>
      </c>
      <c r="M74" s="26">
        <f t="shared" si="101"/>
        <v>75649.700736368774</v>
      </c>
      <c r="N74" s="26">
        <f t="shared" si="101"/>
        <v>86961.690731104842</v>
      </c>
      <c r="O74" s="26">
        <f t="shared" si="101"/>
        <v>99152.495659376727</v>
      </c>
      <c r="P74" s="26">
        <f t="shared" si="101"/>
        <v>108352.33066070187</v>
      </c>
      <c r="Q74" s="26">
        <f t="shared" si="101"/>
        <v>118638.9113168871</v>
      </c>
      <c r="R74" s="26">
        <f t="shared" si="101"/>
        <v>129823.1761525422</v>
      </c>
      <c r="S74" s="26">
        <f t="shared" si="101"/>
        <v>144188.49915907695</v>
      </c>
      <c r="T74" s="26">
        <f t="shared" si="101"/>
        <v>135538.76347556271</v>
      </c>
      <c r="U74" s="26">
        <f t="shared" si="101"/>
        <v>123488.20235966422</v>
      </c>
      <c r="V74" s="26">
        <f t="shared" si="101"/>
        <v>111323.34868606707</v>
      </c>
      <c r="W74" s="26">
        <f t="shared" si="101"/>
        <v>109474.55409773502</v>
      </c>
      <c r="X74" s="26">
        <f t="shared" si="101"/>
        <v>110612.44323134026</v>
      </c>
      <c r="Y74" s="26">
        <f t="shared" si="101"/>
        <v>108974.21016168257</v>
      </c>
      <c r="Z74" s="26">
        <f t="shared" si="101"/>
        <v>104524.00585155032</v>
      </c>
      <c r="AA74" s="26">
        <f t="shared" si="101"/>
        <v>100468.80191916847</v>
      </c>
      <c r="AB74" s="26">
        <f t="shared" si="101"/>
        <v>96786.203464603663</v>
      </c>
      <c r="AC74" s="26">
        <f t="shared" si="101"/>
        <v>94604.416695825814</v>
      </c>
      <c r="AD74" s="26">
        <f t="shared" si="101"/>
        <v>94681.692187495355</v>
      </c>
      <c r="AE74" s="26">
        <f t="shared" si="101"/>
        <v>95284.714775846165</v>
      </c>
      <c r="AF74" s="26">
        <f t="shared" si="101"/>
        <v>86634.979092331923</v>
      </c>
      <c r="AG74" s="26">
        <f t="shared" si="101"/>
        <v>74584.41797643344</v>
      </c>
      <c r="AH74" s="26">
        <f t="shared" si="101"/>
        <v>62419.56430283629</v>
      </c>
      <c r="AI74" s="26">
        <f t="shared" si="101"/>
        <v>60570.76971450424</v>
      </c>
      <c r="AJ74" s="26">
        <f t="shared" si="101"/>
        <v>61708.658848109488</v>
      </c>
      <c r="AK74" s="26">
        <f t="shared" si="101"/>
        <v>60070.42577845179</v>
      </c>
      <c r="AL74" s="26">
        <f t="shared" si="101"/>
        <v>55620.221468319534</v>
      </c>
      <c r="AM74" s="26">
        <f t="shared" si="101"/>
        <v>51565.017535937688</v>
      </c>
      <c r="AN74" s="26">
        <f t="shared" si="101"/>
        <v>47882.419081372878</v>
      </c>
      <c r="AO74" s="26">
        <f t="shared" si="101"/>
        <v>45700.632312595022</v>
      </c>
      <c r="AP74" s="26">
        <f t="shared" si="101"/>
        <v>45777.907804264563</v>
      </c>
      <c r="AQ74" s="26">
        <f t="shared" si="101"/>
        <v>46380.930392615366</v>
      </c>
      <c r="AR74" s="26">
        <f t="shared" si="101"/>
        <v>37731.194709101124</v>
      </c>
      <c r="AS74" s="26">
        <f t="shared" si="101"/>
        <v>25680.633593202641</v>
      </c>
      <c r="AT74" s="26">
        <f t="shared" si="101"/>
        <v>13515.779919605489</v>
      </c>
      <c r="AU74" s="26">
        <f t="shared" si="101"/>
        <v>11666.985331273443</v>
      </c>
      <c r="AV74" s="26">
        <f t="shared" si="101"/>
        <v>12804.874464878691</v>
      </c>
      <c r="AW74" s="26">
        <f t="shared" si="101"/>
        <v>11166.641395220991</v>
      </c>
      <c r="AX74" s="26">
        <f t="shared" si="101"/>
        <v>6716.4370850887381</v>
      </c>
      <c r="AY74" s="26">
        <f t="shared" si="101"/>
        <v>2661.233152706895</v>
      </c>
      <c r="AZ74" s="26">
        <f t="shared" si="101"/>
        <v>-1021.3653018579112</v>
      </c>
      <c r="BA74" s="26">
        <f t="shared" si="101"/>
        <v>-3203.1520706357646</v>
      </c>
      <c r="BB74" s="26">
        <f t="shared" si="101"/>
        <v>-3125.8765789662266</v>
      </c>
      <c r="BC74" s="26">
        <f t="shared" si="101"/>
        <v>-2522.853990615421</v>
      </c>
      <c r="BD74" s="26">
        <f t="shared" si="101"/>
        <v>-11172.589674129664</v>
      </c>
      <c r="BE74" s="26">
        <f t="shared" si="101"/>
        <v>-23223.150790028143</v>
      </c>
      <c r="BF74" s="26">
        <f t="shared" si="101"/>
        <v>-35388.004463625293</v>
      </c>
      <c r="BG74" s="26">
        <f t="shared" si="101"/>
        <v>-37236.799051957343</v>
      </c>
      <c r="BH74" s="26">
        <f t="shared" si="101"/>
        <v>-36098.909918352096</v>
      </c>
      <c r="BI74" s="26">
        <f t="shared" si="101"/>
        <v>-37737.142988009793</v>
      </c>
      <c r="BJ74" s="26">
        <f t="shared" si="101"/>
        <v>-42187.347298142049</v>
      </c>
      <c r="BK74" s="26">
        <f t="shared" si="101"/>
        <v>-46242.551230523895</v>
      </c>
      <c r="BL74" s="26">
        <f t="shared" si="101"/>
        <v>-49925.149685088705</v>
      </c>
      <c r="BM74" s="26">
        <f t="shared" si="101"/>
        <v>-52106.936453866561</v>
      </c>
      <c r="BN74" s="26">
        <f t="shared" si="101"/>
        <v>-52029.66096219702</v>
      </c>
      <c r="BO74" s="26">
        <f t="shared" si="101"/>
        <v>-51426.638373846217</v>
      </c>
      <c r="BP74" s="26">
        <f t="shared" si="101"/>
        <v>-60076.374057360459</v>
      </c>
      <c r="BQ74" s="26">
        <f t="shared" ref="BQ74:CH74" si="102">BP74+BQ73</f>
        <v>-72126.935173258942</v>
      </c>
      <c r="BR74" s="26">
        <f t="shared" si="102"/>
        <v>-84291.7888468561</v>
      </c>
      <c r="BS74" s="26">
        <f t="shared" si="102"/>
        <v>-86140.583435188149</v>
      </c>
      <c r="BT74" s="26">
        <f t="shared" si="102"/>
        <v>-85002.694301582902</v>
      </c>
      <c r="BU74" s="26">
        <f t="shared" si="102"/>
        <v>-86640.927371240599</v>
      </c>
      <c r="BV74" s="26">
        <f t="shared" si="102"/>
        <v>-91091.131681372848</v>
      </c>
      <c r="BW74" s="26">
        <f t="shared" si="102"/>
        <v>-95146.335613754694</v>
      </c>
      <c r="BX74" s="26">
        <f t="shared" si="102"/>
        <v>-98828.934068319504</v>
      </c>
      <c r="BY74" s="26">
        <f t="shared" si="102"/>
        <v>-101010.72083709735</v>
      </c>
      <c r="BZ74" s="26">
        <f t="shared" si="102"/>
        <v>-100933.44534542781</v>
      </c>
      <c r="CA74" s="26">
        <f t="shared" si="102"/>
        <v>-100330.422757077</v>
      </c>
      <c r="CB74" s="26">
        <f t="shared" si="102"/>
        <v>-108980.15844059124</v>
      </c>
      <c r="CC74" s="26">
        <f t="shared" si="102"/>
        <v>-121030.71955648973</v>
      </c>
      <c r="CD74" s="26">
        <f t="shared" si="102"/>
        <v>-133195.57323008688</v>
      </c>
      <c r="CE74" s="26">
        <f t="shared" si="102"/>
        <v>-135044.36781841892</v>
      </c>
      <c r="CF74" s="26">
        <f t="shared" si="102"/>
        <v>-133906.47868481366</v>
      </c>
      <c r="CG74" s="26">
        <f t="shared" si="102"/>
        <v>-135544.71175447135</v>
      </c>
      <c r="CH74" s="29">
        <f t="shared" si="102"/>
        <v>-139994.9160646036</v>
      </c>
    </row>
    <row r="75" spans="1:88" s="110" customFormat="1" x14ac:dyDescent="0.25">
      <c r="A75" s="452"/>
      <c r="B75" s="456"/>
      <c r="C75" s="458"/>
      <c r="D75" s="459"/>
      <c r="E75" s="458"/>
      <c r="F75" s="459"/>
      <c r="G75" s="458"/>
      <c r="H75" s="459"/>
      <c r="I75" s="458"/>
      <c r="J75" s="459"/>
      <c r="K75" s="458"/>
      <c r="L75" s="459"/>
      <c r="M75" s="458"/>
      <c r="N75" s="459"/>
      <c r="O75" s="458"/>
      <c r="P75" s="459"/>
      <c r="Q75" s="458"/>
      <c r="R75" s="459"/>
      <c r="S75" s="458"/>
      <c r="T75" s="459"/>
      <c r="U75" s="458"/>
      <c r="V75" s="459"/>
      <c r="W75" s="458"/>
      <c r="X75" s="459"/>
      <c r="Y75" s="458"/>
      <c r="Z75" s="459"/>
      <c r="AA75" s="458"/>
      <c r="AB75" s="459"/>
      <c r="AC75" s="458"/>
      <c r="AD75" s="459"/>
      <c r="AE75" s="458"/>
      <c r="AF75" s="459"/>
      <c r="AG75" s="458"/>
      <c r="AH75" s="459"/>
      <c r="AI75" s="458"/>
      <c r="AJ75" s="459"/>
      <c r="AK75" s="458"/>
      <c r="AL75" s="459"/>
      <c r="AM75" s="458"/>
      <c r="AN75" s="459"/>
      <c r="AO75" s="458"/>
      <c r="AP75" s="459"/>
      <c r="AQ75" s="458"/>
      <c r="AR75" s="459"/>
      <c r="AS75" s="458"/>
      <c r="AT75" s="459"/>
      <c r="AU75" s="458"/>
      <c r="AV75" s="459"/>
      <c r="AW75" s="458"/>
      <c r="AX75" s="459"/>
      <c r="AY75" s="458"/>
      <c r="AZ75" s="459"/>
      <c r="BA75" s="458"/>
      <c r="BB75" s="459"/>
      <c r="BC75" s="458"/>
      <c r="BD75" s="459"/>
      <c r="BE75" s="458"/>
      <c r="BF75" s="459"/>
      <c r="BG75" s="458"/>
      <c r="BH75" s="459"/>
      <c r="BI75" s="458"/>
      <c r="BJ75" s="459"/>
      <c r="BK75" s="458"/>
      <c r="BL75" s="459"/>
      <c r="BM75" s="458"/>
      <c r="BN75" s="459"/>
      <c r="BO75" s="458"/>
      <c r="BP75" s="459"/>
      <c r="BQ75" s="458"/>
      <c r="BR75" s="459"/>
      <c r="BS75" s="458"/>
      <c r="BT75" s="459"/>
      <c r="BU75" s="458"/>
      <c r="BV75" s="459"/>
      <c r="BW75" s="458"/>
      <c r="BX75" s="459"/>
      <c r="BY75" s="458"/>
      <c r="BZ75" s="459"/>
      <c r="CA75" s="458"/>
      <c r="CB75" s="459"/>
      <c r="CC75" s="458"/>
      <c r="CD75" s="459"/>
      <c r="CE75" s="458"/>
      <c r="CF75" s="459"/>
      <c r="CG75" s="458"/>
      <c r="CH75" s="459"/>
    </row>
    <row r="76" spans="1:88" s="110" customFormat="1" ht="15.75" thickBot="1" x14ac:dyDescent="0.3">
      <c r="B76" s="451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52"/>
      <c r="AJ76" s="452"/>
      <c r="AK76" s="452"/>
      <c r="AL76" s="452"/>
      <c r="AM76" s="452"/>
      <c r="AN76" s="452"/>
      <c r="AO76" s="452"/>
      <c r="AP76" s="452"/>
      <c r="AQ76" s="452"/>
      <c r="AR76" s="452"/>
      <c r="AS76" s="452"/>
      <c r="AT76" s="452"/>
      <c r="AU76" s="452"/>
      <c r="AV76" s="452"/>
      <c r="AW76" s="452"/>
      <c r="AX76" s="452"/>
      <c r="AY76" s="452"/>
      <c r="AZ76" s="452"/>
      <c r="BA76" s="452"/>
      <c r="BB76" s="452"/>
      <c r="BC76" s="452"/>
      <c r="BD76" s="452"/>
      <c r="BE76" s="452"/>
      <c r="BF76" s="452"/>
      <c r="BG76" s="452"/>
      <c r="BH76" s="452"/>
      <c r="BI76" s="452"/>
      <c r="BJ76" s="452"/>
      <c r="BK76" s="452"/>
      <c r="BL76" s="452"/>
      <c r="BM76" s="452"/>
      <c r="BN76" s="452"/>
      <c r="BO76" s="452"/>
      <c r="BP76" s="452"/>
      <c r="BQ76" s="452"/>
      <c r="BR76" s="452"/>
      <c r="BS76" s="452"/>
      <c r="BT76" s="452"/>
      <c r="BU76" s="452"/>
      <c r="BV76" s="452"/>
      <c r="BW76" s="452"/>
      <c r="BX76" s="452"/>
      <c r="BY76" s="452"/>
      <c r="BZ76" s="452"/>
      <c r="CA76" s="452"/>
      <c r="CB76" s="452"/>
      <c r="CC76" s="452"/>
      <c r="CD76" s="452"/>
      <c r="CE76" s="452"/>
      <c r="CF76" s="452"/>
      <c r="CG76" s="452"/>
      <c r="CH76" s="452"/>
    </row>
    <row r="77" spans="1:88" s="110" customFormat="1" ht="16.5" thickBot="1" x14ac:dyDescent="0.3">
      <c r="A77" s="608" t="s">
        <v>12</v>
      </c>
      <c r="B77" s="18" t="s">
        <v>12</v>
      </c>
      <c r="C77" s="162">
        <f>C$4</f>
        <v>45292</v>
      </c>
      <c r="D77" s="162">
        <f t="shared" ref="D77:BO77" si="103">D$4</f>
        <v>45323</v>
      </c>
      <c r="E77" s="162">
        <f t="shared" si="103"/>
        <v>45352</v>
      </c>
      <c r="F77" s="162">
        <f t="shared" si="103"/>
        <v>45383</v>
      </c>
      <c r="G77" s="162">
        <f t="shared" si="103"/>
        <v>45413</v>
      </c>
      <c r="H77" s="162">
        <f t="shared" si="103"/>
        <v>45444</v>
      </c>
      <c r="I77" s="162">
        <f t="shared" si="103"/>
        <v>45474</v>
      </c>
      <c r="J77" s="162">
        <f t="shared" si="103"/>
        <v>45505</v>
      </c>
      <c r="K77" s="162">
        <f t="shared" si="103"/>
        <v>45536</v>
      </c>
      <c r="L77" s="162">
        <f t="shared" si="103"/>
        <v>45566</v>
      </c>
      <c r="M77" s="162">
        <f t="shared" si="103"/>
        <v>45597</v>
      </c>
      <c r="N77" s="162">
        <f t="shared" si="103"/>
        <v>45627</v>
      </c>
      <c r="O77" s="162">
        <f t="shared" si="103"/>
        <v>45658</v>
      </c>
      <c r="P77" s="162">
        <f t="shared" si="103"/>
        <v>45689</v>
      </c>
      <c r="Q77" s="162">
        <f t="shared" si="103"/>
        <v>45717</v>
      </c>
      <c r="R77" s="162">
        <f t="shared" si="103"/>
        <v>45748</v>
      </c>
      <c r="S77" s="162">
        <f t="shared" si="103"/>
        <v>45778</v>
      </c>
      <c r="T77" s="162">
        <f t="shared" si="103"/>
        <v>45809</v>
      </c>
      <c r="U77" s="162">
        <f t="shared" si="103"/>
        <v>45839</v>
      </c>
      <c r="V77" s="162">
        <f t="shared" si="103"/>
        <v>45870</v>
      </c>
      <c r="W77" s="162">
        <f t="shared" si="103"/>
        <v>45901</v>
      </c>
      <c r="X77" s="162">
        <f t="shared" si="103"/>
        <v>45931</v>
      </c>
      <c r="Y77" s="162">
        <f t="shared" si="103"/>
        <v>45962</v>
      </c>
      <c r="Z77" s="162">
        <f t="shared" si="103"/>
        <v>45992</v>
      </c>
      <c r="AA77" s="162">
        <f t="shared" si="103"/>
        <v>46023</v>
      </c>
      <c r="AB77" s="162">
        <f t="shared" si="103"/>
        <v>46054</v>
      </c>
      <c r="AC77" s="162">
        <f t="shared" si="103"/>
        <v>46082</v>
      </c>
      <c r="AD77" s="162">
        <f t="shared" si="103"/>
        <v>46113</v>
      </c>
      <c r="AE77" s="162">
        <f t="shared" si="103"/>
        <v>46143</v>
      </c>
      <c r="AF77" s="162">
        <f t="shared" si="103"/>
        <v>46174</v>
      </c>
      <c r="AG77" s="162">
        <f t="shared" si="103"/>
        <v>46204</v>
      </c>
      <c r="AH77" s="162">
        <f t="shared" si="103"/>
        <v>46235</v>
      </c>
      <c r="AI77" s="162">
        <f t="shared" si="103"/>
        <v>46266</v>
      </c>
      <c r="AJ77" s="162">
        <f t="shared" si="103"/>
        <v>46296</v>
      </c>
      <c r="AK77" s="162">
        <f t="shared" si="103"/>
        <v>46327</v>
      </c>
      <c r="AL77" s="162">
        <f t="shared" si="103"/>
        <v>46357</v>
      </c>
      <c r="AM77" s="162">
        <f t="shared" si="103"/>
        <v>46388</v>
      </c>
      <c r="AN77" s="162">
        <f t="shared" si="103"/>
        <v>46419</v>
      </c>
      <c r="AO77" s="162">
        <f t="shared" si="103"/>
        <v>46447</v>
      </c>
      <c r="AP77" s="162">
        <f t="shared" si="103"/>
        <v>46478</v>
      </c>
      <c r="AQ77" s="162">
        <f t="shared" si="103"/>
        <v>46508</v>
      </c>
      <c r="AR77" s="162">
        <f t="shared" si="103"/>
        <v>46539</v>
      </c>
      <c r="AS77" s="162">
        <f t="shared" si="103"/>
        <v>46569</v>
      </c>
      <c r="AT77" s="162">
        <f t="shared" si="103"/>
        <v>46600</v>
      </c>
      <c r="AU77" s="162">
        <f t="shared" si="103"/>
        <v>46631</v>
      </c>
      <c r="AV77" s="162">
        <f t="shared" si="103"/>
        <v>46661</v>
      </c>
      <c r="AW77" s="162">
        <f t="shared" si="103"/>
        <v>46692</v>
      </c>
      <c r="AX77" s="162">
        <f t="shared" si="103"/>
        <v>46722</v>
      </c>
      <c r="AY77" s="162">
        <f t="shared" si="103"/>
        <v>46753</v>
      </c>
      <c r="AZ77" s="162">
        <f t="shared" si="103"/>
        <v>46784</v>
      </c>
      <c r="BA77" s="162">
        <f t="shared" si="103"/>
        <v>46813</v>
      </c>
      <c r="BB77" s="162">
        <f t="shared" si="103"/>
        <v>46844</v>
      </c>
      <c r="BC77" s="162">
        <f t="shared" si="103"/>
        <v>46874</v>
      </c>
      <c r="BD77" s="162">
        <f t="shared" si="103"/>
        <v>46905</v>
      </c>
      <c r="BE77" s="162">
        <f t="shared" si="103"/>
        <v>46935</v>
      </c>
      <c r="BF77" s="162">
        <f t="shared" si="103"/>
        <v>46966</v>
      </c>
      <c r="BG77" s="162">
        <f t="shared" si="103"/>
        <v>46997</v>
      </c>
      <c r="BH77" s="162">
        <f t="shared" si="103"/>
        <v>47027</v>
      </c>
      <c r="BI77" s="162">
        <f t="shared" si="103"/>
        <v>47058</v>
      </c>
      <c r="BJ77" s="162">
        <f t="shared" si="103"/>
        <v>47088</v>
      </c>
      <c r="BK77" s="162">
        <f t="shared" si="103"/>
        <v>47119</v>
      </c>
      <c r="BL77" s="162">
        <f t="shared" si="103"/>
        <v>47150</v>
      </c>
      <c r="BM77" s="162">
        <f t="shared" si="103"/>
        <v>47178</v>
      </c>
      <c r="BN77" s="162">
        <f t="shared" si="103"/>
        <v>47209</v>
      </c>
      <c r="BO77" s="162">
        <f t="shared" si="103"/>
        <v>47239</v>
      </c>
      <c r="BP77" s="162">
        <f t="shared" ref="BP77:CH77" si="104">BP$4</f>
        <v>47270</v>
      </c>
      <c r="BQ77" s="162">
        <f t="shared" si="104"/>
        <v>47300</v>
      </c>
      <c r="BR77" s="162">
        <f t="shared" si="104"/>
        <v>47331</v>
      </c>
      <c r="BS77" s="162">
        <f t="shared" si="104"/>
        <v>47362</v>
      </c>
      <c r="BT77" s="162">
        <f t="shared" si="104"/>
        <v>47392</v>
      </c>
      <c r="BU77" s="162">
        <f t="shared" si="104"/>
        <v>47423</v>
      </c>
      <c r="BV77" s="162">
        <f t="shared" si="104"/>
        <v>47453</v>
      </c>
      <c r="BW77" s="162">
        <f t="shared" si="104"/>
        <v>47484</v>
      </c>
      <c r="BX77" s="162">
        <f t="shared" si="104"/>
        <v>47515</v>
      </c>
      <c r="BY77" s="162">
        <f t="shared" si="104"/>
        <v>47543</v>
      </c>
      <c r="BZ77" s="162">
        <f t="shared" si="104"/>
        <v>47574</v>
      </c>
      <c r="CA77" s="162">
        <f t="shared" si="104"/>
        <v>47604</v>
      </c>
      <c r="CB77" s="162">
        <f t="shared" si="104"/>
        <v>47635</v>
      </c>
      <c r="CC77" s="162">
        <f t="shared" si="104"/>
        <v>47665</v>
      </c>
      <c r="CD77" s="162">
        <f t="shared" si="104"/>
        <v>47696</v>
      </c>
      <c r="CE77" s="162">
        <f t="shared" si="104"/>
        <v>47727</v>
      </c>
      <c r="CF77" s="162">
        <f t="shared" si="104"/>
        <v>47757</v>
      </c>
      <c r="CG77" s="162">
        <f t="shared" si="104"/>
        <v>47788</v>
      </c>
      <c r="CH77" s="163">
        <f t="shared" si="104"/>
        <v>47818</v>
      </c>
      <c r="CJ77" s="110" t="s">
        <v>181</v>
      </c>
    </row>
    <row r="78" spans="1:88" s="110" customFormat="1" ht="15.75" customHeight="1" x14ac:dyDescent="0.25">
      <c r="A78" s="609"/>
      <c r="B78" s="14" t="str">
        <f>B59</f>
        <v>Air Comp</v>
      </c>
      <c r="C78" s="429">
        <f>'2M - SGS'!C78</f>
        <v>8.5109000000000004E-2</v>
      </c>
      <c r="D78" s="429">
        <f>'2M - SGS'!D78</f>
        <v>7.7715000000000006E-2</v>
      </c>
      <c r="E78" s="429">
        <f>'2M - SGS'!E78</f>
        <v>8.6136000000000004E-2</v>
      </c>
      <c r="F78" s="429">
        <f>'2M - SGS'!F78</f>
        <v>7.9796000000000006E-2</v>
      </c>
      <c r="G78" s="429">
        <f>'2M - SGS'!G78</f>
        <v>8.5334999999999994E-2</v>
      </c>
      <c r="H78" s="429">
        <f>'2M - SGS'!H78</f>
        <v>8.1994999999999998E-2</v>
      </c>
      <c r="I78" s="429">
        <f>'2M - SGS'!I78</f>
        <v>8.4098999999999993E-2</v>
      </c>
      <c r="J78" s="429">
        <f>'2M - SGS'!J78</f>
        <v>8.4198999999999996E-2</v>
      </c>
      <c r="K78" s="429">
        <f>'2M - SGS'!K78</f>
        <v>8.2512000000000002E-2</v>
      </c>
      <c r="L78" s="429">
        <f>'2M - SGS'!L78</f>
        <v>8.5277000000000006E-2</v>
      </c>
      <c r="M78" s="429">
        <f>'2M - SGS'!M78</f>
        <v>8.2588999999999996E-2</v>
      </c>
      <c r="N78" s="429">
        <f>'2M - SGS'!N78</f>
        <v>8.5237999999999994E-2</v>
      </c>
      <c r="O78" s="429">
        <f>'2M - SGS'!O78</f>
        <v>8.5109000000000004E-2</v>
      </c>
      <c r="P78" s="429">
        <f>'2M - SGS'!P78</f>
        <v>7.7715000000000006E-2</v>
      </c>
      <c r="Q78" s="429">
        <f>'2M - SGS'!Q78</f>
        <v>8.6136000000000004E-2</v>
      </c>
      <c r="R78" s="429">
        <f>'2M - SGS'!R78</f>
        <v>7.9796000000000006E-2</v>
      </c>
      <c r="S78" s="429">
        <f>'2M - SGS'!S78</f>
        <v>8.5334999999999994E-2</v>
      </c>
      <c r="T78" s="429">
        <f>'2M - SGS'!T78</f>
        <v>8.1994999999999998E-2</v>
      </c>
      <c r="U78" s="429">
        <f>'2M - SGS'!U78</f>
        <v>8.4098999999999993E-2</v>
      </c>
      <c r="V78" s="429">
        <f>'2M - SGS'!V78</f>
        <v>8.4198999999999996E-2</v>
      </c>
      <c r="W78" s="429">
        <f>'2M - SGS'!W78</f>
        <v>8.2512000000000002E-2</v>
      </c>
      <c r="X78" s="429">
        <f>'2M - SGS'!X78</f>
        <v>8.5277000000000006E-2</v>
      </c>
      <c r="Y78" s="429">
        <f>'2M - SGS'!Y78</f>
        <v>8.2588999999999996E-2</v>
      </c>
      <c r="Z78" s="429">
        <f>'2M - SGS'!Z78</f>
        <v>8.5237999999999994E-2</v>
      </c>
      <c r="AA78" s="429">
        <f>'2M - SGS'!AA78</f>
        <v>8.5109000000000004E-2</v>
      </c>
      <c r="AB78" s="429">
        <f>'2M - SGS'!AB78</f>
        <v>7.7715000000000006E-2</v>
      </c>
      <c r="AC78" s="429">
        <f>'2M - SGS'!AC78</f>
        <v>8.6136000000000004E-2</v>
      </c>
      <c r="AD78" s="429">
        <f>'2M - SGS'!AD78</f>
        <v>7.9796000000000006E-2</v>
      </c>
      <c r="AE78" s="429">
        <f>'2M - SGS'!AE78</f>
        <v>8.5334999999999994E-2</v>
      </c>
      <c r="AF78" s="429">
        <f>'2M - SGS'!AF78</f>
        <v>8.1994999999999998E-2</v>
      </c>
      <c r="AG78" s="429">
        <f>'2M - SGS'!AG78</f>
        <v>8.4098999999999993E-2</v>
      </c>
      <c r="AH78" s="429">
        <f>'2M - SGS'!AH78</f>
        <v>8.4198999999999996E-2</v>
      </c>
      <c r="AI78" s="429">
        <f>'2M - SGS'!AI78</f>
        <v>8.2512000000000002E-2</v>
      </c>
      <c r="AJ78" s="429">
        <f>'2M - SGS'!AJ78</f>
        <v>8.5277000000000006E-2</v>
      </c>
      <c r="AK78" s="429">
        <f>'2M - SGS'!AK78</f>
        <v>8.2588999999999996E-2</v>
      </c>
      <c r="AL78" s="429">
        <f>'2M - SGS'!AL78</f>
        <v>8.5237999999999994E-2</v>
      </c>
      <c r="AM78" s="429">
        <f>'2M - SGS'!AM78</f>
        <v>8.5109000000000004E-2</v>
      </c>
      <c r="AN78" s="429">
        <f>'2M - SGS'!AN78</f>
        <v>7.7715000000000006E-2</v>
      </c>
      <c r="AO78" s="429">
        <f>'2M - SGS'!AO78</f>
        <v>8.6136000000000004E-2</v>
      </c>
      <c r="AP78" s="429">
        <f>'2M - SGS'!AP78</f>
        <v>7.9796000000000006E-2</v>
      </c>
      <c r="AQ78" s="429">
        <f>'2M - SGS'!AQ78</f>
        <v>8.5334999999999994E-2</v>
      </c>
      <c r="AR78" s="429">
        <f>'2M - SGS'!AR78</f>
        <v>8.1994999999999998E-2</v>
      </c>
      <c r="AS78" s="429">
        <f>'2M - SGS'!AS78</f>
        <v>8.4098999999999993E-2</v>
      </c>
      <c r="AT78" s="429">
        <f>'2M - SGS'!AT78</f>
        <v>8.4198999999999996E-2</v>
      </c>
      <c r="AU78" s="429">
        <f>'2M - SGS'!AU78</f>
        <v>8.2512000000000002E-2</v>
      </c>
      <c r="AV78" s="429">
        <f>'2M - SGS'!AV78</f>
        <v>8.5277000000000006E-2</v>
      </c>
      <c r="AW78" s="429">
        <f>'2M - SGS'!AW78</f>
        <v>8.2588999999999996E-2</v>
      </c>
      <c r="AX78" s="429">
        <f>'2M - SGS'!AX78</f>
        <v>8.5237999999999994E-2</v>
      </c>
      <c r="AY78" s="429">
        <f>'2M - SGS'!AY78</f>
        <v>8.5109000000000004E-2</v>
      </c>
      <c r="AZ78" s="429">
        <f>'2M - SGS'!AZ78</f>
        <v>7.7715000000000006E-2</v>
      </c>
      <c r="BA78" s="429">
        <f>'2M - SGS'!BA78</f>
        <v>8.6136000000000004E-2</v>
      </c>
      <c r="BB78" s="429">
        <f>'2M - SGS'!BB78</f>
        <v>7.9796000000000006E-2</v>
      </c>
      <c r="BC78" s="429">
        <f>'2M - SGS'!BC78</f>
        <v>8.5334999999999994E-2</v>
      </c>
      <c r="BD78" s="429">
        <f>'2M - SGS'!BD78</f>
        <v>8.1994999999999998E-2</v>
      </c>
      <c r="BE78" s="429">
        <f>'2M - SGS'!BE78</f>
        <v>8.4098999999999993E-2</v>
      </c>
      <c r="BF78" s="429">
        <f>'2M - SGS'!BF78</f>
        <v>8.4198999999999996E-2</v>
      </c>
      <c r="BG78" s="429">
        <f>'2M - SGS'!BG78</f>
        <v>8.2512000000000002E-2</v>
      </c>
      <c r="BH78" s="429">
        <f>'2M - SGS'!BH78</f>
        <v>8.5277000000000006E-2</v>
      </c>
      <c r="BI78" s="429">
        <f>'2M - SGS'!BI78</f>
        <v>8.2588999999999996E-2</v>
      </c>
      <c r="BJ78" s="429">
        <f>'2M - SGS'!BJ78</f>
        <v>8.5237999999999994E-2</v>
      </c>
      <c r="BK78" s="429">
        <f>'2M - SGS'!BK78</f>
        <v>8.5109000000000004E-2</v>
      </c>
      <c r="BL78" s="429">
        <f>'2M - SGS'!BL78</f>
        <v>7.7715000000000006E-2</v>
      </c>
      <c r="BM78" s="429">
        <f>'2M - SGS'!BM78</f>
        <v>8.6136000000000004E-2</v>
      </c>
      <c r="BN78" s="429">
        <f>'2M - SGS'!BN78</f>
        <v>7.9796000000000006E-2</v>
      </c>
      <c r="BO78" s="429">
        <f>'2M - SGS'!BO78</f>
        <v>8.5334999999999994E-2</v>
      </c>
      <c r="BP78" s="429">
        <f>'2M - SGS'!BP78</f>
        <v>8.1994999999999998E-2</v>
      </c>
      <c r="BQ78" s="429">
        <f>'2M - SGS'!BQ78</f>
        <v>8.4098999999999993E-2</v>
      </c>
      <c r="BR78" s="429">
        <f>'2M - SGS'!BR78</f>
        <v>8.4198999999999996E-2</v>
      </c>
      <c r="BS78" s="429">
        <f>'2M - SGS'!BS78</f>
        <v>8.2512000000000002E-2</v>
      </c>
      <c r="BT78" s="429">
        <f>'2M - SGS'!BT78</f>
        <v>8.5277000000000006E-2</v>
      </c>
      <c r="BU78" s="429">
        <f>'2M - SGS'!BU78</f>
        <v>8.2588999999999996E-2</v>
      </c>
      <c r="BV78" s="429">
        <f>'2M - SGS'!BV78</f>
        <v>8.5237999999999994E-2</v>
      </c>
      <c r="BW78" s="429">
        <f>'2M - SGS'!BW78</f>
        <v>8.5109000000000004E-2</v>
      </c>
      <c r="BX78" s="429">
        <f>'2M - SGS'!BX78</f>
        <v>7.7715000000000006E-2</v>
      </c>
      <c r="BY78" s="429">
        <f>'2M - SGS'!BY78</f>
        <v>8.6136000000000004E-2</v>
      </c>
      <c r="BZ78" s="429">
        <f>'2M - SGS'!BZ78</f>
        <v>7.9796000000000006E-2</v>
      </c>
      <c r="CA78" s="429">
        <f>'2M - SGS'!CA78</f>
        <v>8.5334999999999994E-2</v>
      </c>
      <c r="CB78" s="429">
        <f>'2M - SGS'!CB78</f>
        <v>8.1994999999999998E-2</v>
      </c>
      <c r="CC78" s="429">
        <f>'2M - SGS'!CC78</f>
        <v>8.4098999999999993E-2</v>
      </c>
      <c r="CD78" s="429">
        <f>'2M - SGS'!CD78</f>
        <v>8.4198999999999996E-2</v>
      </c>
      <c r="CE78" s="429">
        <f>'2M - SGS'!CE78</f>
        <v>8.2512000000000002E-2</v>
      </c>
      <c r="CF78" s="429">
        <f>'2M - SGS'!CF78</f>
        <v>8.5277000000000006E-2</v>
      </c>
      <c r="CG78" s="429">
        <f>'2M - SGS'!CG78</f>
        <v>8.2588999999999996E-2</v>
      </c>
      <c r="CH78" s="435">
        <f>'2M - SGS'!CH78</f>
        <v>8.5237999999999994E-2</v>
      </c>
      <c r="CJ78" s="427">
        <f>SUM(C78:N78)</f>
        <v>1.0000000000000002</v>
      </c>
    </row>
    <row r="79" spans="1:88" s="110" customFormat="1" ht="15.75" x14ac:dyDescent="0.25">
      <c r="A79" s="609"/>
      <c r="B79" s="14" t="str">
        <f t="shared" ref="B79:B90" si="105">B60</f>
        <v>Building Shell</v>
      </c>
      <c r="C79" s="429">
        <f>'2M - SGS'!C79</f>
        <v>0.107824</v>
      </c>
      <c r="D79" s="429">
        <f>'2M - SGS'!D79</f>
        <v>9.1051999999999994E-2</v>
      </c>
      <c r="E79" s="429">
        <f>'2M - SGS'!E79</f>
        <v>7.1135000000000004E-2</v>
      </c>
      <c r="F79" s="429">
        <f>'2M - SGS'!F79</f>
        <v>4.1179E-2</v>
      </c>
      <c r="G79" s="429">
        <f>'2M - SGS'!G79</f>
        <v>4.4423999999999998E-2</v>
      </c>
      <c r="H79" s="429">
        <f>'2M - SGS'!H79</f>
        <v>0.106128</v>
      </c>
      <c r="I79" s="429">
        <f>'2M - SGS'!I79</f>
        <v>0.14288100000000001</v>
      </c>
      <c r="J79" s="429">
        <f>'2M - SGS'!J79</f>
        <v>0.133494</v>
      </c>
      <c r="K79" s="429">
        <f>'2M - SGS'!K79</f>
        <v>5.781E-2</v>
      </c>
      <c r="L79" s="429">
        <f>'2M - SGS'!L79</f>
        <v>3.8018000000000003E-2</v>
      </c>
      <c r="M79" s="429">
        <f>'2M - SGS'!M79</f>
        <v>6.2103999999999999E-2</v>
      </c>
      <c r="N79" s="429">
        <f>'2M - SGS'!N79</f>
        <v>0.103951</v>
      </c>
      <c r="O79" s="429">
        <f>'2M - SGS'!O79</f>
        <v>0.107824</v>
      </c>
      <c r="P79" s="429">
        <f>'2M - SGS'!P79</f>
        <v>9.1051999999999994E-2</v>
      </c>
      <c r="Q79" s="429">
        <f>'2M - SGS'!Q79</f>
        <v>7.1135000000000004E-2</v>
      </c>
      <c r="R79" s="429">
        <f>'2M - SGS'!R79</f>
        <v>4.1179E-2</v>
      </c>
      <c r="S79" s="429">
        <f>'2M - SGS'!S79</f>
        <v>4.4423999999999998E-2</v>
      </c>
      <c r="T79" s="429">
        <f>'2M - SGS'!T79</f>
        <v>0.106128</v>
      </c>
      <c r="U79" s="429">
        <f>'2M - SGS'!U79</f>
        <v>0.14288100000000001</v>
      </c>
      <c r="V79" s="429">
        <f>'2M - SGS'!V79</f>
        <v>0.133494</v>
      </c>
      <c r="W79" s="429">
        <f>'2M - SGS'!W79</f>
        <v>5.781E-2</v>
      </c>
      <c r="X79" s="429">
        <f>'2M - SGS'!X79</f>
        <v>3.8018000000000003E-2</v>
      </c>
      <c r="Y79" s="429">
        <f>'2M - SGS'!Y79</f>
        <v>6.2103999999999999E-2</v>
      </c>
      <c r="Z79" s="429">
        <f>'2M - SGS'!Z79</f>
        <v>0.103951</v>
      </c>
      <c r="AA79" s="429">
        <f>'2M - SGS'!AA79</f>
        <v>0.107824</v>
      </c>
      <c r="AB79" s="429">
        <f>'2M - SGS'!AB79</f>
        <v>9.1051999999999994E-2</v>
      </c>
      <c r="AC79" s="429">
        <f>'2M - SGS'!AC79</f>
        <v>7.1135000000000004E-2</v>
      </c>
      <c r="AD79" s="429">
        <f>'2M - SGS'!AD79</f>
        <v>4.1179E-2</v>
      </c>
      <c r="AE79" s="429">
        <f>'2M - SGS'!AE79</f>
        <v>4.4423999999999998E-2</v>
      </c>
      <c r="AF79" s="429">
        <f>'2M - SGS'!AF79</f>
        <v>0.106128</v>
      </c>
      <c r="AG79" s="429">
        <f>'2M - SGS'!AG79</f>
        <v>0.14288100000000001</v>
      </c>
      <c r="AH79" s="429">
        <f>'2M - SGS'!AH79</f>
        <v>0.133494</v>
      </c>
      <c r="AI79" s="429">
        <f>'2M - SGS'!AI79</f>
        <v>5.781E-2</v>
      </c>
      <c r="AJ79" s="429">
        <f>'2M - SGS'!AJ79</f>
        <v>3.8018000000000003E-2</v>
      </c>
      <c r="AK79" s="429">
        <f>'2M - SGS'!AK79</f>
        <v>6.2103999999999999E-2</v>
      </c>
      <c r="AL79" s="429">
        <f>'2M - SGS'!AL79</f>
        <v>0.103951</v>
      </c>
      <c r="AM79" s="429">
        <f>'2M - SGS'!AM79</f>
        <v>0.107824</v>
      </c>
      <c r="AN79" s="429">
        <f>'2M - SGS'!AN79</f>
        <v>9.1051999999999994E-2</v>
      </c>
      <c r="AO79" s="429">
        <f>'2M - SGS'!AO79</f>
        <v>7.1135000000000004E-2</v>
      </c>
      <c r="AP79" s="429">
        <f>'2M - SGS'!AP79</f>
        <v>4.1179E-2</v>
      </c>
      <c r="AQ79" s="429">
        <f>'2M - SGS'!AQ79</f>
        <v>4.4423999999999998E-2</v>
      </c>
      <c r="AR79" s="429">
        <f>'2M - SGS'!AR79</f>
        <v>0.106128</v>
      </c>
      <c r="AS79" s="429">
        <f>'2M - SGS'!AS79</f>
        <v>0.14288100000000001</v>
      </c>
      <c r="AT79" s="429">
        <f>'2M - SGS'!AT79</f>
        <v>0.133494</v>
      </c>
      <c r="AU79" s="429">
        <f>'2M - SGS'!AU79</f>
        <v>5.781E-2</v>
      </c>
      <c r="AV79" s="429">
        <f>'2M - SGS'!AV79</f>
        <v>3.8018000000000003E-2</v>
      </c>
      <c r="AW79" s="429">
        <f>'2M - SGS'!AW79</f>
        <v>6.2103999999999999E-2</v>
      </c>
      <c r="AX79" s="429">
        <f>'2M - SGS'!AX79</f>
        <v>0.103951</v>
      </c>
      <c r="AY79" s="429">
        <f>'2M - SGS'!AY79</f>
        <v>0.107824</v>
      </c>
      <c r="AZ79" s="429">
        <f>'2M - SGS'!AZ79</f>
        <v>9.1051999999999994E-2</v>
      </c>
      <c r="BA79" s="429">
        <f>'2M - SGS'!BA79</f>
        <v>7.1135000000000004E-2</v>
      </c>
      <c r="BB79" s="429">
        <f>'2M - SGS'!BB79</f>
        <v>4.1179E-2</v>
      </c>
      <c r="BC79" s="429">
        <f>'2M - SGS'!BC79</f>
        <v>4.4423999999999998E-2</v>
      </c>
      <c r="BD79" s="429">
        <f>'2M - SGS'!BD79</f>
        <v>0.106128</v>
      </c>
      <c r="BE79" s="429">
        <f>'2M - SGS'!BE79</f>
        <v>0.14288100000000001</v>
      </c>
      <c r="BF79" s="429">
        <f>'2M - SGS'!BF79</f>
        <v>0.133494</v>
      </c>
      <c r="BG79" s="429">
        <f>'2M - SGS'!BG79</f>
        <v>5.781E-2</v>
      </c>
      <c r="BH79" s="429">
        <f>'2M - SGS'!BH79</f>
        <v>3.8018000000000003E-2</v>
      </c>
      <c r="BI79" s="429">
        <f>'2M - SGS'!BI79</f>
        <v>6.2103999999999999E-2</v>
      </c>
      <c r="BJ79" s="429">
        <f>'2M - SGS'!BJ79</f>
        <v>0.103951</v>
      </c>
      <c r="BK79" s="429">
        <f>'2M - SGS'!BK79</f>
        <v>0.107824</v>
      </c>
      <c r="BL79" s="429">
        <f>'2M - SGS'!BL79</f>
        <v>9.1051999999999994E-2</v>
      </c>
      <c r="BM79" s="429">
        <f>'2M - SGS'!BM79</f>
        <v>7.1135000000000004E-2</v>
      </c>
      <c r="BN79" s="429">
        <f>'2M - SGS'!BN79</f>
        <v>4.1179E-2</v>
      </c>
      <c r="BO79" s="429">
        <f>'2M - SGS'!BO79</f>
        <v>4.4423999999999998E-2</v>
      </c>
      <c r="BP79" s="429">
        <f>'2M - SGS'!BP79</f>
        <v>0.106128</v>
      </c>
      <c r="BQ79" s="429">
        <f>'2M - SGS'!BQ79</f>
        <v>0.14288100000000001</v>
      </c>
      <c r="BR79" s="429">
        <f>'2M - SGS'!BR79</f>
        <v>0.133494</v>
      </c>
      <c r="BS79" s="429">
        <f>'2M - SGS'!BS79</f>
        <v>5.781E-2</v>
      </c>
      <c r="BT79" s="429">
        <f>'2M - SGS'!BT79</f>
        <v>3.8018000000000003E-2</v>
      </c>
      <c r="BU79" s="429">
        <f>'2M - SGS'!BU79</f>
        <v>6.2103999999999999E-2</v>
      </c>
      <c r="BV79" s="429">
        <f>'2M - SGS'!BV79</f>
        <v>0.103951</v>
      </c>
      <c r="BW79" s="429">
        <f>'2M - SGS'!BW79</f>
        <v>0.107824</v>
      </c>
      <c r="BX79" s="429">
        <f>'2M - SGS'!BX79</f>
        <v>9.1051999999999994E-2</v>
      </c>
      <c r="BY79" s="429">
        <f>'2M - SGS'!BY79</f>
        <v>7.1135000000000004E-2</v>
      </c>
      <c r="BZ79" s="429">
        <f>'2M - SGS'!BZ79</f>
        <v>4.1179E-2</v>
      </c>
      <c r="CA79" s="429">
        <f>'2M - SGS'!CA79</f>
        <v>4.4423999999999998E-2</v>
      </c>
      <c r="CB79" s="429">
        <f>'2M - SGS'!CB79</f>
        <v>0.106128</v>
      </c>
      <c r="CC79" s="429">
        <f>'2M - SGS'!CC79</f>
        <v>0.14288100000000001</v>
      </c>
      <c r="CD79" s="429">
        <f>'2M - SGS'!CD79</f>
        <v>0.133494</v>
      </c>
      <c r="CE79" s="429">
        <f>'2M - SGS'!CE79</f>
        <v>5.781E-2</v>
      </c>
      <c r="CF79" s="429">
        <f>'2M - SGS'!CF79</f>
        <v>3.8018000000000003E-2</v>
      </c>
      <c r="CG79" s="429">
        <f>'2M - SGS'!CG79</f>
        <v>6.2103999999999999E-2</v>
      </c>
      <c r="CH79" s="435">
        <f>'2M - SGS'!CH79</f>
        <v>0.103951</v>
      </c>
      <c r="CJ79" s="427">
        <f t="shared" ref="CJ79:CJ90" si="106">SUM(C79:N79)</f>
        <v>1</v>
      </c>
    </row>
    <row r="80" spans="1:88" s="110" customFormat="1" ht="15.75" x14ac:dyDescent="0.25">
      <c r="A80" s="609"/>
      <c r="B80" s="14" t="str">
        <f t="shared" si="105"/>
        <v>Cooking</v>
      </c>
      <c r="C80" s="429">
        <f>'2M - SGS'!C80</f>
        <v>8.6096000000000006E-2</v>
      </c>
      <c r="D80" s="429">
        <f>'2M - SGS'!D80</f>
        <v>7.8608999999999998E-2</v>
      </c>
      <c r="E80" s="429">
        <f>'2M - SGS'!E80</f>
        <v>8.1547999999999995E-2</v>
      </c>
      <c r="F80" s="429">
        <f>'2M - SGS'!F80</f>
        <v>7.2947999999999999E-2</v>
      </c>
      <c r="G80" s="429">
        <f>'2M - SGS'!G80</f>
        <v>8.6277000000000006E-2</v>
      </c>
      <c r="H80" s="429">
        <f>'2M - SGS'!H80</f>
        <v>8.3294000000000007E-2</v>
      </c>
      <c r="I80" s="429">
        <f>'2M - SGS'!I80</f>
        <v>8.5859000000000005E-2</v>
      </c>
      <c r="J80" s="429">
        <f>'2M - SGS'!J80</f>
        <v>8.5885000000000003E-2</v>
      </c>
      <c r="K80" s="429">
        <f>'2M - SGS'!K80</f>
        <v>8.3474999999999994E-2</v>
      </c>
      <c r="L80" s="429">
        <f>'2M - SGS'!L80</f>
        <v>8.6262000000000005E-2</v>
      </c>
      <c r="M80" s="429">
        <f>'2M - SGS'!M80</f>
        <v>8.3496000000000001E-2</v>
      </c>
      <c r="N80" s="429">
        <f>'2M - SGS'!N80</f>
        <v>8.6250999999999994E-2</v>
      </c>
      <c r="O80" s="429">
        <f>'2M - SGS'!O80</f>
        <v>8.6096000000000006E-2</v>
      </c>
      <c r="P80" s="429">
        <f>'2M - SGS'!P80</f>
        <v>7.8608999999999998E-2</v>
      </c>
      <c r="Q80" s="429">
        <f>'2M - SGS'!Q80</f>
        <v>8.1547999999999995E-2</v>
      </c>
      <c r="R80" s="429">
        <f>'2M - SGS'!R80</f>
        <v>7.2947999999999999E-2</v>
      </c>
      <c r="S80" s="429">
        <f>'2M - SGS'!S80</f>
        <v>8.6277000000000006E-2</v>
      </c>
      <c r="T80" s="429">
        <f>'2M - SGS'!T80</f>
        <v>8.3294000000000007E-2</v>
      </c>
      <c r="U80" s="429">
        <f>'2M - SGS'!U80</f>
        <v>8.5859000000000005E-2</v>
      </c>
      <c r="V80" s="429">
        <f>'2M - SGS'!V80</f>
        <v>8.5885000000000003E-2</v>
      </c>
      <c r="W80" s="429">
        <f>'2M - SGS'!W80</f>
        <v>8.3474999999999994E-2</v>
      </c>
      <c r="X80" s="429">
        <f>'2M - SGS'!X80</f>
        <v>8.6262000000000005E-2</v>
      </c>
      <c r="Y80" s="429">
        <f>'2M - SGS'!Y80</f>
        <v>8.3496000000000001E-2</v>
      </c>
      <c r="Z80" s="429">
        <f>'2M - SGS'!Z80</f>
        <v>8.6250999999999994E-2</v>
      </c>
      <c r="AA80" s="429">
        <f>'2M - SGS'!AA80</f>
        <v>8.6096000000000006E-2</v>
      </c>
      <c r="AB80" s="429">
        <f>'2M - SGS'!AB80</f>
        <v>7.8608999999999998E-2</v>
      </c>
      <c r="AC80" s="429">
        <f>'2M - SGS'!AC80</f>
        <v>8.1547999999999995E-2</v>
      </c>
      <c r="AD80" s="429">
        <f>'2M - SGS'!AD80</f>
        <v>7.2947999999999999E-2</v>
      </c>
      <c r="AE80" s="429">
        <f>'2M - SGS'!AE80</f>
        <v>8.6277000000000006E-2</v>
      </c>
      <c r="AF80" s="429">
        <f>'2M - SGS'!AF80</f>
        <v>8.3294000000000007E-2</v>
      </c>
      <c r="AG80" s="429">
        <f>'2M - SGS'!AG80</f>
        <v>8.5859000000000005E-2</v>
      </c>
      <c r="AH80" s="429">
        <f>'2M - SGS'!AH80</f>
        <v>8.5885000000000003E-2</v>
      </c>
      <c r="AI80" s="429">
        <f>'2M - SGS'!AI80</f>
        <v>8.3474999999999994E-2</v>
      </c>
      <c r="AJ80" s="429">
        <f>'2M - SGS'!AJ80</f>
        <v>8.6262000000000005E-2</v>
      </c>
      <c r="AK80" s="429">
        <f>'2M - SGS'!AK80</f>
        <v>8.3496000000000001E-2</v>
      </c>
      <c r="AL80" s="429">
        <f>'2M - SGS'!AL80</f>
        <v>8.6250999999999994E-2</v>
      </c>
      <c r="AM80" s="429">
        <f>'2M - SGS'!AM80</f>
        <v>8.6096000000000006E-2</v>
      </c>
      <c r="AN80" s="429">
        <f>'2M - SGS'!AN80</f>
        <v>7.8608999999999998E-2</v>
      </c>
      <c r="AO80" s="429">
        <f>'2M - SGS'!AO80</f>
        <v>8.1547999999999995E-2</v>
      </c>
      <c r="AP80" s="429">
        <f>'2M - SGS'!AP80</f>
        <v>7.2947999999999999E-2</v>
      </c>
      <c r="AQ80" s="429">
        <f>'2M - SGS'!AQ80</f>
        <v>8.6277000000000006E-2</v>
      </c>
      <c r="AR80" s="429">
        <f>'2M - SGS'!AR80</f>
        <v>8.3294000000000007E-2</v>
      </c>
      <c r="AS80" s="429">
        <f>'2M - SGS'!AS80</f>
        <v>8.5859000000000005E-2</v>
      </c>
      <c r="AT80" s="429">
        <f>'2M - SGS'!AT80</f>
        <v>8.5885000000000003E-2</v>
      </c>
      <c r="AU80" s="429">
        <f>'2M - SGS'!AU80</f>
        <v>8.3474999999999994E-2</v>
      </c>
      <c r="AV80" s="429">
        <f>'2M - SGS'!AV80</f>
        <v>8.6262000000000005E-2</v>
      </c>
      <c r="AW80" s="429">
        <f>'2M - SGS'!AW80</f>
        <v>8.3496000000000001E-2</v>
      </c>
      <c r="AX80" s="429">
        <f>'2M - SGS'!AX80</f>
        <v>8.6250999999999994E-2</v>
      </c>
      <c r="AY80" s="429">
        <f>'2M - SGS'!AY80</f>
        <v>8.6096000000000006E-2</v>
      </c>
      <c r="AZ80" s="429">
        <f>'2M - SGS'!AZ80</f>
        <v>7.8608999999999998E-2</v>
      </c>
      <c r="BA80" s="429">
        <f>'2M - SGS'!BA80</f>
        <v>8.1547999999999995E-2</v>
      </c>
      <c r="BB80" s="429">
        <f>'2M - SGS'!BB80</f>
        <v>7.2947999999999999E-2</v>
      </c>
      <c r="BC80" s="429">
        <f>'2M - SGS'!BC80</f>
        <v>8.6277000000000006E-2</v>
      </c>
      <c r="BD80" s="429">
        <f>'2M - SGS'!BD80</f>
        <v>8.3294000000000007E-2</v>
      </c>
      <c r="BE80" s="429">
        <f>'2M - SGS'!BE80</f>
        <v>8.5859000000000005E-2</v>
      </c>
      <c r="BF80" s="429">
        <f>'2M - SGS'!BF80</f>
        <v>8.5885000000000003E-2</v>
      </c>
      <c r="BG80" s="429">
        <f>'2M - SGS'!BG80</f>
        <v>8.3474999999999994E-2</v>
      </c>
      <c r="BH80" s="429">
        <f>'2M - SGS'!BH80</f>
        <v>8.6262000000000005E-2</v>
      </c>
      <c r="BI80" s="429">
        <f>'2M - SGS'!BI80</f>
        <v>8.3496000000000001E-2</v>
      </c>
      <c r="BJ80" s="429">
        <f>'2M - SGS'!BJ80</f>
        <v>8.6250999999999994E-2</v>
      </c>
      <c r="BK80" s="429">
        <f>'2M - SGS'!BK80</f>
        <v>8.6096000000000006E-2</v>
      </c>
      <c r="BL80" s="429">
        <f>'2M - SGS'!BL80</f>
        <v>7.8608999999999998E-2</v>
      </c>
      <c r="BM80" s="429">
        <f>'2M - SGS'!BM80</f>
        <v>8.1547999999999995E-2</v>
      </c>
      <c r="BN80" s="429">
        <f>'2M - SGS'!BN80</f>
        <v>7.2947999999999999E-2</v>
      </c>
      <c r="BO80" s="429">
        <f>'2M - SGS'!BO80</f>
        <v>8.6277000000000006E-2</v>
      </c>
      <c r="BP80" s="429">
        <f>'2M - SGS'!BP80</f>
        <v>8.3294000000000007E-2</v>
      </c>
      <c r="BQ80" s="429">
        <f>'2M - SGS'!BQ80</f>
        <v>8.5859000000000005E-2</v>
      </c>
      <c r="BR80" s="429">
        <f>'2M - SGS'!BR80</f>
        <v>8.5885000000000003E-2</v>
      </c>
      <c r="BS80" s="429">
        <f>'2M - SGS'!BS80</f>
        <v>8.3474999999999994E-2</v>
      </c>
      <c r="BT80" s="429">
        <f>'2M - SGS'!BT80</f>
        <v>8.6262000000000005E-2</v>
      </c>
      <c r="BU80" s="429">
        <f>'2M - SGS'!BU80</f>
        <v>8.3496000000000001E-2</v>
      </c>
      <c r="BV80" s="429">
        <f>'2M - SGS'!BV80</f>
        <v>8.6250999999999994E-2</v>
      </c>
      <c r="BW80" s="429">
        <f>'2M - SGS'!BW80</f>
        <v>8.6096000000000006E-2</v>
      </c>
      <c r="BX80" s="429">
        <f>'2M - SGS'!BX80</f>
        <v>7.8608999999999998E-2</v>
      </c>
      <c r="BY80" s="429">
        <f>'2M - SGS'!BY80</f>
        <v>8.1547999999999995E-2</v>
      </c>
      <c r="BZ80" s="429">
        <f>'2M - SGS'!BZ80</f>
        <v>7.2947999999999999E-2</v>
      </c>
      <c r="CA80" s="429">
        <f>'2M - SGS'!CA80</f>
        <v>8.6277000000000006E-2</v>
      </c>
      <c r="CB80" s="429">
        <f>'2M - SGS'!CB80</f>
        <v>8.3294000000000007E-2</v>
      </c>
      <c r="CC80" s="429">
        <f>'2M - SGS'!CC80</f>
        <v>8.5859000000000005E-2</v>
      </c>
      <c r="CD80" s="429">
        <f>'2M - SGS'!CD80</f>
        <v>8.5885000000000003E-2</v>
      </c>
      <c r="CE80" s="429">
        <f>'2M - SGS'!CE80</f>
        <v>8.3474999999999994E-2</v>
      </c>
      <c r="CF80" s="429">
        <f>'2M - SGS'!CF80</f>
        <v>8.6262000000000005E-2</v>
      </c>
      <c r="CG80" s="429">
        <f>'2M - SGS'!CG80</f>
        <v>8.3496000000000001E-2</v>
      </c>
      <c r="CH80" s="435">
        <f>'2M - SGS'!CH80</f>
        <v>8.6250999999999994E-2</v>
      </c>
      <c r="CJ80" s="427">
        <f t="shared" si="106"/>
        <v>0.99999999999999989</v>
      </c>
    </row>
    <row r="81" spans="1:88" s="110" customFormat="1" ht="15.75" x14ac:dyDescent="0.25">
      <c r="A81" s="609"/>
      <c r="B81" s="14" t="str">
        <f t="shared" si="105"/>
        <v>Cooling</v>
      </c>
      <c r="C81" s="429">
        <f>'2M - SGS'!C81</f>
        <v>6.0000000000000002E-6</v>
      </c>
      <c r="D81" s="429">
        <f>'2M - SGS'!D81</f>
        <v>2.4699999999999999E-4</v>
      </c>
      <c r="E81" s="429">
        <f>'2M - SGS'!E81</f>
        <v>7.2360000000000002E-3</v>
      </c>
      <c r="F81" s="429">
        <f>'2M - SGS'!F81</f>
        <v>2.1690999999999998E-2</v>
      </c>
      <c r="G81" s="429">
        <f>'2M - SGS'!G81</f>
        <v>6.2979999999999994E-2</v>
      </c>
      <c r="H81" s="429">
        <f>'2M - SGS'!H81</f>
        <v>0.21317</v>
      </c>
      <c r="I81" s="429">
        <f>'2M - SGS'!I81</f>
        <v>0.29002899999999998</v>
      </c>
      <c r="J81" s="429">
        <f>'2M - SGS'!J81</f>
        <v>0.270206</v>
      </c>
      <c r="K81" s="429">
        <f>'2M - SGS'!K81</f>
        <v>0.108695</v>
      </c>
      <c r="L81" s="429">
        <f>'2M - SGS'!L81</f>
        <v>1.9643000000000001E-2</v>
      </c>
      <c r="M81" s="429">
        <f>'2M - SGS'!M81</f>
        <v>6.0299999999999998E-3</v>
      </c>
      <c r="N81" s="429">
        <f>'2M - SGS'!N81</f>
        <v>6.7000000000000002E-5</v>
      </c>
      <c r="O81" s="429">
        <f>'2M - SGS'!O81</f>
        <v>6.0000000000000002E-6</v>
      </c>
      <c r="P81" s="429">
        <f>'2M - SGS'!P81</f>
        <v>2.4699999999999999E-4</v>
      </c>
      <c r="Q81" s="429">
        <f>'2M - SGS'!Q81</f>
        <v>7.2360000000000002E-3</v>
      </c>
      <c r="R81" s="429">
        <f>'2M - SGS'!R81</f>
        <v>2.1690999999999998E-2</v>
      </c>
      <c r="S81" s="429">
        <f>'2M - SGS'!S81</f>
        <v>6.2979999999999994E-2</v>
      </c>
      <c r="T81" s="429">
        <f>'2M - SGS'!T81</f>
        <v>0.21317</v>
      </c>
      <c r="U81" s="429">
        <f>'2M - SGS'!U81</f>
        <v>0.29002899999999998</v>
      </c>
      <c r="V81" s="429">
        <f>'2M - SGS'!V81</f>
        <v>0.270206</v>
      </c>
      <c r="W81" s="429">
        <f>'2M - SGS'!W81</f>
        <v>0.108695</v>
      </c>
      <c r="X81" s="429">
        <f>'2M - SGS'!X81</f>
        <v>1.9643000000000001E-2</v>
      </c>
      <c r="Y81" s="429">
        <f>'2M - SGS'!Y81</f>
        <v>6.0299999999999998E-3</v>
      </c>
      <c r="Z81" s="429">
        <f>'2M - SGS'!Z81</f>
        <v>6.7000000000000002E-5</v>
      </c>
      <c r="AA81" s="429">
        <f>'2M - SGS'!AA81</f>
        <v>6.0000000000000002E-6</v>
      </c>
      <c r="AB81" s="429">
        <f>'2M - SGS'!AB81</f>
        <v>2.4699999999999999E-4</v>
      </c>
      <c r="AC81" s="429">
        <f>'2M - SGS'!AC81</f>
        <v>7.2360000000000002E-3</v>
      </c>
      <c r="AD81" s="429">
        <f>'2M - SGS'!AD81</f>
        <v>2.1690999999999998E-2</v>
      </c>
      <c r="AE81" s="429">
        <f>'2M - SGS'!AE81</f>
        <v>6.2979999999999994E-2</v>
      </c>
      <c r="AF81" s="429">
        <f>'2M - SGS'!AF81</f>
        <v>0.21317</v>
      </c>
      <c r="AG81" s="429">
        <f>'2M - SGS'!AG81</f>
        <v>0.29002899999999998</v>
      </c>
      <c r="AH81" s="429">
        <f>'2M - SGS'!AH81</f>
        <v>0.270206</v>
      </c>
      <c r="AI81" s="429">
        <f>'2M - SGS'!AI81</f>
        <v>0.108695</v>
      </c>
      <c r="AJ81" s="429">
        <f>'2M - SGS'!AJ81</f>
        <v>1.9643000000000001E-2</v>
      </c>
      <c r="AK81" s="429">
        <f>'2M - SGS'!AK81</f>
        <v>6.0299999999999998E-3</v>
      </c>
      <c r="AL81" s="429">
        <f>'2M - SGS'!AL81</f>
        <v>6.7000000000000002E-5</v>
      </c>
      <c r="AM81" s="429">
        <f>'2M - SGS'!AM81</f>
        <v>6.0000000000000002E-6</v>
      </c>
      <c r="AN81" s="429">
        <f>'2M - SGS'!AN81</f>
        <v>2.4699999999999999E-4</v>
      </c>
      <c r="AO81" s="429">
        <f>'2M - SGS'!AO81</f>
        <v>7.2360000000000002E-3</v>
      </c>
      <c r="AP81" s="429">
        <f>'2M - SGS'!AP81</f>
        <v>2.1690999999999998E-2</v>
      </c>
      <c r="AQ81" s="429">
        <f>'2M - SGS'!AQ81</f>
        <v>6.2979999999999994E-2</v>
      </c>
      <c r="AR81" s="429">
        <f>'2M - SGS'!AR81</f>
        <v>0.21317</v>
      </c>
      <c r="AS81" s="429">
        <f>'2M - SGS'!AS81</f>
        <v>0.29002899999999998</v>
      </c>
      <c r="AT81" s="429">
        <f>'2M - SGS'!AT81</f>
        <v>0.270206</v>
      </c>
      <c r="AU81" s="429">
        <f>'2M - SGS'!AU81</f>
        <v>0.108695</v>
      </c>
      <c r="AV81" s="429">
        <f>'2M - SGS'!AV81</f>
        <v>1.9643000000000001E-2</v>
      </c>
      <c r="AW81" s="429">
        <f>'2M - SGS'!AW81</f>
        <v>6.0299999999999998E-3</v>
      </c>
      <c r="AX81" s="429">
        <f>'2M - SGS'!AX81</f>
        <v>6.7000000000000002E-5</v>
      </c>
      <c r="AY81" s="429">
        <f>'2M - SGS'!AY81</f>
        <v>6.0000000000000002E-6</v>
      </c>
      <c r="AZ81" s="429">
        <f>'2M - SGS'!AZ81</f>
        <v>2.4699999999999999E-4</v>
      </c>
      <c r="BA81" s="429">
        <f>'2M - SGS'!BA81</f>
        <v>7.2360000000000002E-3</v>
      </c>
      <c r="BB81" s="429">
        <f>'2M - SGS'!BB81</f>
        <v>2.1690999999999998E-2</v>
      </c>
      <c r="BC81" s="429">
        <f>'2M - SGS'!BC81</f>
        <v>6.2979999999999994E-2</v>
      </c>
      <c r="BD81" s="429">
        <f>'2M - SGS'!BD81</f>
        <v>0.21317</v>
      </c>
      <c r="BE81" s="429">
        <f>'2M - SGS'!BE81</f>
        <v>0.29002899999999998</v>
      </c>
      <c r="BF81" s="429">
        <f>'2M - SGS'!BF81</f>
        <v>0.270206</v>
      </c>
      <c r="BG81" s="429">
        <f>'2M - SGS'!BG81</f>
        <v>0.108695</v>
      </c>
      <c r="BH81" s="429">
        <f>'2M - SGS'!BH81</f>
        <v>1.9643000000000001E-2</v>
      </c>
      <c r="BI81" s="429">
        <f>'2M - SGS'!BI81</f>
        <v>6.0299999999999998E-3</v>
      </c>
      <c r="BJ81" s="429">
        <f>'2M - SGS'!BJ81</f>
        <v>6.7000000000000002E-5</v>
      </c>
      <c r="BK81" s="429">
        <f>'2M - SGS'!BK81</f>
        <v>6.0000000000000002E-6</v>
      </c>
      <c r="BL81" s="429">
        <f>'2M - SGS'!BL81</f>
        <v>2.4699999999999999E-4</v>
      </c>
      <c r="BM81" s="429">
        <f>'2M - SGS'!BM81</f>
        <v>7.2360000000000002E-3</v>
      </c>
      <c r="BN81" s="429">
        <f>'2M - SGS'!BN81</f>
        <v>2.1690999999999998E-2</v>
      </c>
      <c r="BO81" s="429">
        <f>'2M - SGS'!BO81</f>
        <v>6.2979999999999994E-2</v>
      </c>
      <c r="BP81" s="429">
        <f>'2M - SGS'!BP81</f>
        <v>0.21317</v>
      </c>
      <c r="BQ81" s="429">
        <f>'2M - SGS'!BQ81</f>
        <v>0.29002899999999998</v>
      </c>
      <c r="BR81" s="429">
        <f>'2M - SGS'!BR81</f>
        <v>0.270206</v>
      </c>
      <c r="BS81" s="429">
        <f>'2M - SGS'!BS81</f>
        <v>0.108695</v>
      </c>
      <c r="BT81" s="429">
        <f>'2M - SGS'!BT81</f>
        <v>1.9643000000000001E-2</v>
      </c>
      <c r="BU81" s="429">
        <f>'2M - SGS'!BU81</f>
        <v>6.0299999999999998E-3</v>
      </c>
      <c r="BV81" s="429">
        <f>'2M - SGS'!BV81</f>
        <v>6.7000000000000002E-5</v>
      </c>
      <c r="BW81" s="429">
        <f>'2M - SGS'!BW81</f>
        <v>6.0000000000000002E-6</v>
      </c>
      <c r="BX81" s="429">
        <f>'2M - SGS'!BX81</f>
        <v>2.4699999999999999E-4</v>
      </c>
      <c r="BY81" s="429">
        <f>'2M - SGS'!BY81</f>
        <v>7.2360000000000002E-3</v>
      </c>
      <c r="BZ81" s="429">
        <f>'2M - SGS'!BZ81</f>
        <v>2.1690999999999998E-2</v>
      </c>
      <c r="CA81" s="429">
        <f>'2M - SGS'!CA81</f>
        <v>6.2979999999999994E-2</v>
      </c>
      <c r="CB81" s="429">
        <f>'2M - SGS'!CB81</f>
        <v>0.21317</v>
      </c>
      <c r="CC81" s="429">
        <f>'2M - SGS'!CC81</f>
        <v>0.29002899999999998</v>
      </c>
      <c r="CD81" s="429">
        <f>'2M - SGS'!CD81</f>
        <v>0.270206</v>
      </c>
      <c r="CE81" s="429">
        <f>'2M - SGS'!CE81</f>
        <v>0.108695</v>
      </c>
      <c r="CF81" s="429">
        <f>'2M - SGS'!CF81</f>
        <v>1.9643000000000001E-2</v>
      </c>
      <c r="CG81" s="429">
        <f>'2M - SGS'!CG81</f>
        <v>6.0299999999999998E-3</v>
      </c>
      <c r="CH81" s="435">
        <f>'2M - SGS'!CH81</f>
        <v>6.7000000000000002E-5</v>
      </c>
      <c r="CJ81" s="427">
        <f t="shared" si="106"/>
        <v>0.99999999999999989</v>
      </c>
    </row>
    <row r="82" spans="1:88" s="110" customFormat="1" ht="15.75" x14ac:dyDescent="0.25">
      <c r="A82" s="609"/>
      <c r="B82" s="14" t="str">
        <f t="shared" si="105"/>
        <v>Ext Lighting</v>
      </c>
      <c r="C82" s="429">
        <f>'2M - SGS'!C82</f>
        <v>0.106265</v>
      </c>
      <c r="D82" s="429">
        <f>'2M - SGS'!D82</f>
        <v>8.2161999999999999E-2</v>
      </c>
      <c r="E82" s="429">
        <f>'2M - SGS'!E82</f>
        <v>7.0887000000000006E-2</v>
      </c>
      <c r="F82" s="429">
        <f>'2M - SGS'!F82</f>
        <v>6.8145999999999998E-2</v>
      </c>
      <c r="G82" s="429">
        <f>'2M - SGS'!G82</f>
        <v>8.1852999999999995E-2</v>
      </c>
      <c r="H82" s="429">
        <f>'2M - SGS'!H82</f>
        <v>6.7163E-2</v>
      </c>
      <c r="I82" s="429">
        <f>'2M - SGS'!I82</f>
        <v>8.6751999999999996E-2</v>
      </c>
      <c r="J82" s="429">
        <f>'2M - SGS'!J82</f>
        <v>6.9401000000000004E-2</v>
      </c>
      <c r="K82" s="429">
        <f>'2M - SGS'!K82</f>
        <v>8.2907999999999996E-2</v>
      </c>
      <c r="L82" s="429">
        <f>'2M - SGS'!L82</f>
        <v>0.100507</v>
      </c>
      <c r="M82" s="429">
        <f>'2M - SGS'!M82</f>
        <v>8.7251999999999996E-2</v>
      </c>
      <c r="N82" s="429">
        <f>'2M - SGS'!N82</f>
        <v>9.6703999999999998E-2</v>
      </c>
      <c r="O82" s="429">
        <f>'2M - SGS'!O82</f>
        <v>0.106265</v>
      </c>
      <c r="P82" s="429">
        <f>'2M - SGS'!P82</f>
        <v>8.2161999999999999E-2</v>
      </c>
      <c r="Q82" s="429">
        <f>'2M - SGS'!Q82</f>
        <v>7.0887000000000006E-2</v>
      </c>
      <c r="R82" s="429">
        <f>'2M - SGS'!R82</f>
        <v>6.8145999999999998E-2</v>
      </c>
      <c r="S82" s="429">
        <f>'2M - SGS'!S82</f>
        <v>8.1852999999999995E-2</v>
      </c>
      <c r="T82" s="429">
        <f>'2M - SGS'!T82</f>
        <v>6.7163E-2</v>
      </c>
      <c r="U82" s="429">
        <f>'2M - SGS'!U82</f>
        <v>8.6751999999999996E-2</v>
      </c>
      <c r="V82" s="429">
        <f>'2M - SGS'!V82</f>
        <v>6.9401000000000004E-2</v>
      </c>
      <c r="W82" s="429">
        <f>'2M - SGS'!W82</f>
        <v>8.2907999999999996E-2</v>
      </c>
      <c r="X82" s="429">
        <f>'2M - SGS'!X82</f>
        <v>0.100507</v>
      </c>
      <c r="Y82" s="429">
        <f>'2M - SGS'!Y82</f>
        <v>8.7251999999999996E-2</v>
      </c>
      <c r="Z82" s="429">
        <f>'2M - SGS'!Z82</f>
        <v>9.6703999999999998E-2</v>
      </c>
      <c r="AA82" s="429">
        <f>'2M - SGS'!AA82</f>
        <v>0.106265</v>
      </c>
      <c r="AB82" s="429">
        <f>'2M - SGS'!AB82</f>
        <v>8.2161999999999999E-2</v>
      </c>
      <c r="AC82" s="429">
        <f>'2M - SGS'!AC82</f>
        <v>7.0887000000000006E-2</v>
      </c>
      <c r="AD82" s="429">
        <f>'2M - SGS'!AD82</f>
        <v>6.8145999999999998E-2</v>
      </c>
      <c r="AE82" s="429">
        <f>'2M - SGS'!AE82</f>
        <v>8.1852999999999995E-2</v>
      </c>
      <c r="AF82" s="429">
        <f>'2M - SGS'!AF82</f>
        <v>6.7163E-2</v>
      </c>
      <c r="AG82" s="429">
        <f>'2M - SGS'!AG82</f>
        <v>8.6751999999999996E-2</v>
      </c>
      <c r="AH82" s="429">
        <f>'2M - SGS'!AH82</f>
        <v>6.9401000000000004E-2</v>
      </c>
      <c r="AI82" s="429">
        <f>'2M - SGS'!AI82</f>
        <v>8.2907999999999996E-2</v>
      </c>
      <c r="AJ82" s="429">
        <f>'2M - SGS'!AJ82</f>
        <v>0.100507</v>
      </c>
      <c r="AK82" s="429">
        <f>'2M - SGS'!AK82</f>
        <v>8.7251999999999996E-2</v>
      </c>
      <c r="AL82" s="429">
        <f>'2M - SGS'!AL82</f>
        <v>9.6703999999999998E-2</v>
      </c>
      <c r="AM82" s="429">
        <f>'2M - SGS'!AM82</f>
        <v>0.106265</v>
      </c>
      <c r="AN82" s="429">
        <f>'2M - SGS'!AN82</f>
        <v>8.2161999999999999E-2</v>
      </c>
      <c r="AO82" s="429">
        <f>'2M - SGS'!AO82</f>
        <v>7.0887000000000006E-2</v>
      </c>
      <c r="AP82" s="429">
        <f>'2M - SGS'!AP82</f>
        <v>6.8145999999999998E-2</v>
      </c>
      <c r="AQ82" s="429">
        <f>'2M - SGS'!AQ82</f>
        <v>8.1852999999999995E-2</v>
      </c>
      <c r="AR82" s="429">
        <f>'2M - SGS'!AR82</f>
        <v>6.7163E-2</v>
      </c>
      <c r="AS82" s="429">
        <f>'2M - SGS'!AS82</f>
        <v>8.6751999999999996E-2</v>
      </c>
      <c r="AT82" s="429">
        <f>'2M - SGS'!AT82</f>
        <v>6.9401000000000004E-2</v>
      </c>
      <c r="AU82" s="429">
        <f>'2M - SGS'!AU82</f>
        <v>8.2907999999999996E-2</v>
      </c>
      <c r="AV82" s="429">
        <f>'2M - SGS'!AV82</f>
        <v>0.100507</v>
      </c>
      <c r="AW82" s="429">
        <f>'2M - SGS'!AW82</f>
        <v>8.7251999999999996E-2</v>
      </c>
      <c r="AX82" s="429">
        <f>'2M - SGS'!AX82</f>
        <v>9.6703999999999998E-2</v>
      </c>
      <c r="AY82" s="429">
        <f>'2M - SGS'!AY82</f>
        <v>0.106265</v>
      </c>
      <c r="AZ82" s="429">
        <f>'2M - SGS'!AZ82</f>
        <v>8.2161999999999999E-2</v>
      </c>
      <c r="BA82" s="429">
        <f>'2M - SGS'!BA82</f>
        <v>7.0887000000000006E-2</v>
      </c>
      <c r="BB82" s="429">
        <f>'2M - SGS'!BB82</f>
        <v>6.8145999999999998E-2</v>
      </c>
      <c r="BC82" s="429">
        <f>'2M - SGS'!BC82</f>
        <v>8.1852999999999995E-2</v>
      </c>
      <c r="BD82" s="429">
        <f>'2M - SGS'!BD82</f>
        <v>6.7163E-2</v>
      </c>
      <c r="BE82" s="429">
        <f>'2M - SGS'!BE82</f>
        <v>8.6751999999999996E-2</v>
      </c>
      <c r="BF82" s="429">
        <f>'2M - SGS'!BF82</f>
        <v>6.9401000000000004E-2</v>
      </c>
      <c r="BG82" s="429">
        <f>'2M - SGS'!BG82</f>
        <v>8.2907999999999996E-2</v>
      </c>
      <c r="BH82" s="429">
        <f>'2M - SGS'!BH82</f>
        <v>0.100507</v>
      </c>
      <c r="BI82" s="429">
        <f>'2M - SGS'!BI82</f>
        <v>8.7251999999999996E-2</v>
      </c>
      <c r="BJ82" s="429">
        <f>'2M - SGS'!BJ82</f>
        <v>9.6703999999999998E-2</v>
      </c>
      <c r="BK82" s="429">
        <f>'2M - SGS'!BK82</f>
        <v>0.106265</v>
      </c>
      <c r="BL82" s="429">
        <f>'2M - SGS'!BL82</f>
        <v>8.2161999999999999E-2</v>
      </c>
      <c r="BM82" s="429">
        <f>'2M - SGS'!BM82</f>
        <v>7.0887000000000006E-2</v>
      </c>
      <c r="BN82" s="429">
        <f>'2M - SGS'!BN82</f>
        <v>6.8145999999999998E-2</v>
      </c>
      <c r="BO82" s="429">
        <f>'2M - SGS'!BO82</f>
        <v>8.1852999999999995E-2</v>
      </c>
      <c r="BP82" s="429">
        <f>'2M - SGS'!BP82</f>
        <v>6.7163E-2</v>
      </c>
      <c r="BQ82" s="429">
        <f>'2M - SGS'!BQ82</f>
        <v>8.6751999999999996E-2</v>
      </c>
      <c r="BR82" s="429">
        <f>'2M - SGS'!BR82</f>
        <v>6.9401000000000004E-2</v>
      </c>
      <c r="BS82" s="429">
        <f>'2M - SGS'!BS82</f>
        <v>8.2907999999999996E-2</v>
      </c>
      <c r="BT82" s="429">
        <f>'2M - SGS'!BT82</f>
        <v>0.100507</v>
      </c>
      <c r="BU82" s="429">
        <f>'2M - SGS'!BU82</f>
        <v>8.7251999999999996E-2</v>
      </c>
      <c r="BV82" s="429">
        <f>'2M - SGS'!BV82</f>
        <v>9.6703999999999998E-2</v>
      </c>
      <c r="BW82" s="429">
        <f>'2M - SGS'!BW82</f>
        <v>0.106265</v>
      </c>
      <c r="BX82" s="429">
        <f>'2M - SGS'!BX82</f>
        <v>8.2161999999999999E-2</v>
      </c>
      <c r="BY82" s="429">
        <f>'2M - SGS'!BY82</f>
        <v>7.0887000000000006E-2</v>
      </c>
      <c r="BZ82" s="429">
        <f>'2M - SGS'!BZ82</f>
        <v>6.8145999999999998E-2</v>
      </c>
      <c r="CA82" s="429">
        <f>'2M - SGS'!CA82</f>
        <v>8.1852999999999995E-2</v>
      </c>
      <c r="CB82" s="429">
        <f>'2M - SGS'!CB82</f>
        <v>6.7163E-2</v>
      </c>
      <c r="CC82" s="429">
        <f>'2M - SGS'!CC82</f>
        <v>8.6751999999999996E-2</v>
      </c>
      <c r="CD82" s="429">
        <f>'2M - SGS'!CD82</f>
        <v>6.9401000000000004E-2</v>
      </c>
      <c r="CE82" s="429">
        <f>'2M - SGS'!CE82</f>
        <v>8.2907999999999996E-2</v>
      </c>
      <c r="CF82" s="429">
        <f>'2M - SGS'!CF82</f>
        <v>0.100507</v>
      </c>
      <c r="CG82" s="429">
        <f>'2M - SGS'!CG82</f>
        <v>8.7251999999999996E-2</v>
      </c>
      <c r="CH82" s="435">
        <f>'2M - SGS'!CH82</f>
        <v>9.6703999999999998E-2</v>
      </c>
      <c r="CJ82" s="427">
        <f t="shared" si="106"/>
        <v>1</v>
      </c>
    </row>
    <row r="83" spans="1:88" s="110" customFormat="1" ht="15.75" x14ac:dyDescent="0.25">
      <c r="A83" s="609"/>
      <c r="B83" s="14" t="str">
        <f t="shared" si="105"/>
        <v>Heating</v>
      </c>
      <c r="C83" s="429">
        <f>'2M - SGS'!C83</f>
        <v>0.210397</v>
      </c>
      <c r="D83" s="429">
        <f>'2M - SGS'!D83</f>
        <v>0.17743600000000001</v>
      </c>
      <c r="E83" s="429">
        <f>'2M - SGS'!E83</f>
        <v>0.13192400000000001</v>
      </c>
      <c r="F83" s="429">
        <f>'2M - SGS'!F83</f>
        <v>5.9718E-2</v>
      </c>
      <c r="G83" s="429">
        <f>'2M - SGS'!G83</f>
        <v>2.6769000000000001E-2</v>
      </c>
      <c r="H83" s="429">
        <f>'2M - SGS'!H83</f>
        <v>4.2950000000000002E-3</v>
      </c>
      <c r="I83" s="429">
        <f>'2M - SGS'!I83</f>
        <v>2.895E-3</v>
      </c>
      <c r="J83" s="429">
        <f>'2M - SGS'!J83</f>
        <v>3.4320000000000002E-3</v>
      </c>
      <c r="K83" s="429">
        <f>'2M - SGS'!K83</f>
        <v>9.4020000000000006E-3</v>
      </c>
      <c r="L83" s="429">
        <f>'2M - SGS'!L83</f>
        <v>5.5496999999999998E-2</v>
      </c>
      <c r="M83" s="429">
        <f>'2M - SGS'!M83</f>
        <v>0.115452</v>
      </c>
      <c r="N83" s="429">
        <f>'2M - SGS'!N83</f>
        <v>0.20278299999999999</v>
      </c>
      <c r="O83" s="429">
        <f>'2M - SGS'!O83</f>
        <v>0.210397</v>
      </c>
      <c r="P83" s="429">
        <f>'2M - SGS'!P83</f>
        <v>0.17743600000000001</v>
      </c>
      <c r="Q83" s="429">
        <f>'2M - SGS'!Q83</f>
        <v>0.13192400000000001</v>
      </c>
      <c r="R83" s="429">
        <f>'2M - SGS'!R83</f>
        <v>5.9718E-2</v>
      </c>
      <c r="S83" s="429">
        <f>'2M - SGS'!S83</f>
        <v>2.6769000000000001E-2</v>
      </c>
      <c r="T83" s="429">
        <f>'2M - SGS'!T83</f>
        <v>4.2950000000000002E-3</v>
      </c>
      <c r="U83" s="429">
        <f>'2M - SGS'!U83</f>
        <v>2.895E-3</v>
      </c>
      <c r="V83" s="429">
        <f>'2M - SGS'!V83</f>
        <v>3.4320000000000002E-3</v>
      </c>
      <c r="W83" s="429">
        <f>'2M - SGS'!W83</f>
        <v>9.4020000000000006E-3</v>
      </c>
      <c r="X83" s="429">
        <f>'2M - SGS'!X83</f>
        <v>5.5496999999999998E-2</v>
      </c>
      <c r="Y83" s="429">
        <f>'2M - SGS'!Y83</f>
        <v>0.115452</v>
      </c>
      <c r="Z83" s="429">
        <f>'2M - SGS'!Z83</f>
        <v>0.20278299999999999</v>
      </c>
      <c r="AA83" s="429">
        <f>'2M - SGS'!AA83</f>
        <v>0.210397</v>
      </c>
      <c r="AB83" s="429">
        <f>'2M - SGS'!AB83</f>
        <v>0.17743600000000001</v>
      </c>
      <c r="AC83" s="429">
        <f>'2M - SGS'!AC83</f>
        <v>0.13192400000000001</v>
      </c>
      <c r="AD83" s="429">
        <f>'2M - SGS'!AD83</f>
        <v>5.9718E-2</v>
      </c>
      <c r="AE83" s="429">
        <f>'2M - SGS'!AE83</f>
        <v>2.6769000000000001E-2</v>
      </c>
      <c r="AF83" s="429">
        <f>'2M - SGS'!AF83</f>
        <v>4.2950000000000002E-3</v>
      </c>
      <c r="AG83" s="429">
        <f>'2M - SGS'!AG83</f>
        <v>2.895E-3</v>
      </c>
      <c r="AH83" s="429">
        <f>'2M - SGS'!AH83</f>
        <v>3.4320000000000002E-3</v>
      </c>
      <c r="AI83" s="429">
        <f>'2M - SGS'!AI83</f>
        <v>9.4020000000000006E-3</v>
      </c>
      <c r="AJ83" s="429">
        <f>'2M - SGS'!AJ83</f>
        <v>5.5496999999999998E-2</v>
      </c>
      <c r="AK83" s="429">
        <f>'2M - SGS'!AK83</f>
        <v>0.115452</v>
      </c>
      <c r="AL83" s="429">
        <f>'2M - SGS'!AL83</f>
        <v>0.20278299999999999</v>
      </c>
      <c r="AM83" s="429">
        <f>'2M - SGS'!AM83</f>
        <v>0.210397</v>
      </c>
      <c r="AN83" s="429">
        <f>'2M - SGS'!AN83</f>
        <v>0.17743600000000001</v>
      </c>
      <c r="AO83" s="429">
        <f>'2M - SGS'!AO83</f>
        <v>0.13192400000000001</v>
      </c>
      <c r="AP83" s="429">
        <f>'2M - SGS'!AP83</f>
        <v>5.9718E-2</v>
      </c>
      <c r="AQ83" s="429">
        <f>'2M - SGS'!AQ83</f>
        <v>2.6769000000000001E-2</v>
      </c>
      <c r="AR83" s="429">
        <f>'2M - SGS'!AR83</f>
        <v>4.2950000000000002E-3</v>
      </c>
      <c r="AS83" s="429">
        <f>'2M - SGS'!AS83</f>
        <v>2.895E-3</v>
      </c>
      <c r="AT83" s="429">
        <f>'2M - SGS'!AT83</f>
        <v>3.4320000000000002E-3</v>
      </c>
      <c r="AU83" s="429">
        <f>'2M - SGS'!AU83</f>
        <v>9.4020000000000006E-3</v>
      </c>
      <c r="AV83" s="429">
        <f>'2M - SGS'!AV83</f>
        <v>5.5496999999999998E-2</v>
      </c>
      <c r="AW83" s="429">
        <f>'2M - SGS'!AW83</f>
        <v>0.115452</v>
      </c>
      <c r="AX83" s="429">
        <f>'2M - SGS'!AX83</f>
        <v>0.20278299999999999</v>
      </c>
      <c r="AY83" s="429">
        <f>'2M - SGS'!AY83</f>
        <v>0.210397</v>
      </c>
      <c r="AZ83" s="429">
        <f>'2M - SGS'!AZ83</f>
        <v>0.17743600000000001</v>
      </c>
      <c r="BA83" s="429">
        <f>'2M - SGS'!BA83</f>
        <v>0.13192400000000001</v>
      </c>
      <c r="BB83" s="429">
        <f>'2M - SGS'!BB83</f>
        <v>5.9718E-2</v>
      </c>
      <c r="BC83" s="429">
        <f>'2M - SGS'!BC83</f>
        <v>2.6769000000000001E-2</v>
      </c>
      <c r="BD83" s="429">
        <f>'2M - SGS'!BD83</f>
        <v>4.2950000000000002E-3</v>
      </c>
      <c r="BE83" s="429">
        <f>'2M - SGS'!BE83</f>
        <v>2.895E-3</v>
      </c>
      <c r="BF83" s="429">
        <f>'2M - SGS'!BF83</f>
        <v>3.4320000000000002E-3</v>
      </c>
      <c r="BG83" s="429">
        <f>'2M - SGS'!BG83</f>
        <v>9.4020000000000006E-3</v>
      </c>
      <c r="BH83" s="429">
        <f>'2M - SGS'!BH83</f>
        <v>5.5496999999999998E-2</v>
      </c>
      <c r="BI83" s="429">
        <f>'2M - SGS'!BI83</f>
        <v>0.115452</v>
      </c>
      <c r="BJ83" s="429">
        <f>'2M - SGS'!BJ83</f>
        <v>0.20278299999999999</v>
      </c>
      <c r="BK83" s="429">
        <f>'2M - SGS'!BK83</f>
        <v>0.210397</v>
      </c>
      <c r="BL83" s="429">
        <f>'2M - SGS'!BL83</f>
        <v>0.17743600000000001</v>
      </c>
      <c r="BM83" s="429">
        <f>'2M - SGS'!BM83</f>
        <v>0.13192400000000001</v>
      </c>
      <c r="BN83" s="429">
        <f>'2M - SGS'!BN83</f>
        <v>5.9718E-2</v>
      </c>
      <c r="BO83" s="429">
        <f>'2M - SGS'!BO83</f>
        <v>2.6769000000000001E-2</v>
      </c>
      <c r="BP83" s="429">
        <f>'2M - SGS'!BP83</f>
        <v>4.2950000000000002E-3</v>
      </c>
      <c r="BQ83" s="429">
        <f>'2M - SGS'!BQ83</f>
        <v>2.895E-3</v>
      </c>
      <c r="BR83" s="429">
        <f>'2M - SGS'!BR83</f>
        <v>3.4320000000000002E-3</v>
      </c>
      <c r="BS83" s="429">
        <f>'2M - SGS'!BS83</f>
        <v>9.4020000000000006E-3</v>
      </c>
      <c r="BT83" s="429">
        <f>'2M - SGS'!BT83</f>
        <v>5.5496999999999998E-2</v>
      </c>
      <c r="BU83" s="429">
        <f>'2M - SGS'!BU83</f>
        <v>0.115452</v>
      </c>
      <c r="BV83" s="429">
        <f>'2M - SGS'!BV83</f>
        <v>0.20278299999999999</v>
      </c>
      <c r="BW83" s="429">
        <f>'2M - SGS'!BW83</f>
        <v>0.210397</v>
      </c>
      <c r="BX83" s="429">
        <f>'2M - SGS'!BX83</f>
        <v>0.17743600000000001</v>
      </c>
      <c r="BY83" s="429">
        <f>'2M - SGS'!BY83</f>
        <v>0.13192400000000001</v>
      </c>
      <c r="BZ83" s="429">
        <f>'2M - SGS'!BZ83</f>
        <v>5.9718E-2</v>
      </c>
      <c r="CA83" s="429">
        <f>'2M - SGS'!CA83</f>
        <v>2.6769000000000001E-2</v>
      </c>
      <c r="CB83" s="429">
        <f>'2M - SGS'!CB83</f>
        <v>4.2950000000000002E-3</v>
      </c>
      <c r="CC83" s="429">
        <f>'2M - SGS'!CC83</f>
        <v>2.895E-3</v>
      </c>
      <c r="CD83" s="429">
        <f>'2M - SGS'!CD83</f>
        <v>3.4320000000000002E-3</v>
      </c>
      <c r="CE83" s="429">
        <f>'2M - SGS'!CE83</f>
        <v>9.4020000000000006E-3</v>
      </c>
      <c r="CF83" s="429">
        <f>'2M - SGS'!CF83</f>
        <v>5.5496999999999998E-2</v>
      </c>
      <c r="CG83" s="429">
        <f>'2M - SGS'!CG83</f>
        <v>0.115452</v>
      </c>
      <c r="CH83" s="435">
        <f>'2M - SGS'!CH83</f>
        <v>0.20278299999999999</v>
      </c>
      <c r="CJ83" s="427">
        <f t="shared" si="106"/>
        <v>1.0000000000000002</v>
      </c>
    </row>
    <row r="84" spans="1:88" s="110" customFormat="1" ht="15.75" x14ac:dyDescent="0.25">
      <c r="A84" s="609"/>
      <c r="B84" s="14" t="str">
        <f t="shared" si="105"/>
        <v>HVAC</v>
      </c>
      <c r="C84" s="429">
        <f>'2M - SGS'!C84</f>
        <v>0.107824</v>
      </c>
      <c r="D84" s="429">
        <f>'2M - SGS'!D84</f>
        <v>9.1051999999999994E-2</v>
      </c>
      <c r="E84" s="429">
        <f>'2M - SGS'!E84</f>
        <v>7.1135000000000004E-2</v>
      </c>
      <c r="F84" s="429">
        <f>'2M - SGS'!F84</f>
        <v>4.1179E-2</v>
      </c>
      <c r="G84" s="429">
        <f>'2M - SGS'!G84</f>
        <v>4.4423999999999998E-2</v>
      </c>
      <c r="H84" s="429">
        <f>'2M - SGS'!H84</f>
        <v>0.106128</v>
      </c>
      <c r="I84" s="429">
        <f>'2M - SGS'!I84</f>
        <v>0.14288100000000001</v>
      </c>
      <c r="J84" s="429">
        <f>'2M - SGS'!J84</f>
        <v>0.133494</v>
      </c>
      <c r="K84" s="429">
        <f>'2M - SGS'!K84</f>
        <v>5.781E-2</v>
      </c>
      <c r="L84" s="429">
        <f>'2M - SGS'!L84</f>
        <v>3.8018000000000003E-2</v>
      </c>
      <c r="M84" s="429">
        <f>'2M - SGS'!M84</f>
        <v>6.2103999999999999E-2</v>
      </c>
      <c r="N84" s="429">
        <f>'2M - SGS'!N84</f>
        <v>0.103951</v>
      </c>
      <c r="O84" s="429">
        <f>'2M - SGS'!O84</f>
        <v>0.107824</v>
      </c>
      <c r="P84" s="429">
        <f>'2M - SGS'!P84</f>
        <v>9.1051999999999994E-2</v>
      </c>
      <c r="Q84" s="429">
        <f>'2M - SGS'!Q84</f>
        <v>7.1135000000000004E-2</v>
      </c>
      <c r="R84" s="429">
        <f>'2M - SGS'!R84</f>
        <v>4.1179E-2</v>
      </c>
      <c r="S84" s="429">
        <f>'2M - SGS'!S84</f>
        <v>4.4423999999999998E-2</v>
      </c>
      <c r="T84" s="429">
        <f>'2M - SGS'!T84</f>
        <v>0.106128</v>
      </c>
      <c r="U84" s="429">
        <f>'2M - SGS'!U84</f>
        <v>0.14288100000000001</v>
      </c>
      <c r="V84" s="429">
        <f>'2M - SGS'!V84</f>
        <v>0.133494</v>
      </c>
      <c r="W84" s="429">
        <f>'2M - SGS'!W84</f>
        <v>5.781E-2</v>
      </c>
      <c r="X84" s="429">
        <f>'2M - SGS'!X84</f>
        <v>3.8018000000000003E-2</v>
      </c>
      <c r="Y84" s="429">
        <f>'2M - SGS'!Y84</f>
        <v>6.2103999999999999E-2</v>
      </c>
      <c r="Z84" s="429">
        <f>'2M - SGS'!Z84</f>
        <v>0.103951</v>
      </c>
      <c r="AA84" s="429">
        <f>'2M - SGS'!AA84</f>
        <v>0.107824</v>
      </c>
      <c r="AB84" s="429">
        <f>'2M - SGS'!AB84</f>
        <v>9.1051999999999994E-2</v>
      </c>
      <c r="AC84" s="429">
        <f>'2M - SGS'!AC84</f>
        <v>7.1135000000000004E-2</v>
      </c>
      <c r="AD84" s="429">
        <f>'2M - SGS'!AD84</f>
        <v>4.1179E-2</v>
      </c>
      <c r="AE84" s="429">
        <f>'2M - SGS'!AE84</f>
        <v>4.4423999999999998E-2</v>
      </c>
      <c r="AF84" s="429">
        <f>'2M - SGS'!AF84</f>
        <v>0.106128</v>
      </c>
      <c r="AG84" s="429">
        <f>'2M - SGS'!AG84</f>
        <v>0.14288100000000001</v>
      </c>
      <c r="AH84" s="429">
        <f>'2M - SGS'!AH84</f>
        <v>0.133494</v>
      </c>
      <c r="AI84" s="429">
        <f>'2M - SGS'!AI84</f>
        <v>5.781E-2</v>
      </c>
      <c r="AJ84" s="429">
        <f>'2M - SGS'!AJ84</f>
        <v>3.8018000000000003E-2</v>
      </c>
      <c r="AK84" s="429">
        <f>'2M - SGS'!AK84</f>
        <v>6.2103999999999999E-2</v>
      </c>
      <c r="AL84" s="429">
        <f>'2M - SGS'!AL84</f>
        <v>0.103951</v>
      </c>
      <c r="AM84" s="429">
        <f>'2M - SGS'!AM84</f>
        <v>0.107824</v>
      </c>
      <c r="AN84" s="429">
        <f>'2M - SGS'!AN84</f>
        <v>9.1051999999999994E-2</v>
      </c>
      <c r="AO84" s="429">
        <f>'2M - SGS'!AO84</f>
        <v>7.1135000000000004E-2</v>
      </c>
      <c r="AP84" s="429">
        <f>'2M - SGS'!AP84</f>
        <v>4.1179E-2</v>
      </c>
      <c r="AQ84" s="429">
        <f>'2M - SGS'!AQ84</f>
        <v>4.4423999999999998E-2</v>
      </c>
      <c r="AR84" s="429">
        <f>'2M - SGS'!AR84</f>
        <v>0.106128</v>
      </c>
      <c r="AS84" s="429">
        <f>'2M - SGS'!AS84</f>
        <v>0.14288100000000001</v>
      </c>
      <c r="AT84" s="429">
        <f>'2M - SGS'!AT84</f>
        <v>0.133494</v>
      </c>
      <c r="AU84" s="429">
        <f>'2M - SGS'!AU84</f>
        <v>5.781E-2</v>
      </c>
      <c r="AV84" s="429">
        <f>'2M - SGS'!AV84</f>
        <v>3.8018000000000003E-2</v>
      </c>
      <c r="AW84" s="429">
        <f>'2M - SGS'!AW84</f>
        <v>6.2103999999999999E-2</v>
      </c>
      <c r="AX84" s="429">
        <f>'2M - SGS'!AX84</f>
        <v>0.103951</v>
      </c>
      <c r="AY84" s="429">
        <f>'2M - SGS'!AY84</f>
        <v>0.107824</v>
      </c>
      <c r="AZ84" s="429">
        <f>'2M - SGS'!AZ84</f>
        <v>9.1051999999999994E-2</v>
      </c>
      <c r="BA84" s="429">
        <f>'2M - SGS'!BA84</f>
        <v>7.1135000000000004E-2</v>
      </c>
      <c r="BB84" s="429">
        <f>'2M - SGS'!BB84</f>
        <v>4.1179E-2</v>
      </c>
      <c r="BC84" s="429">
        <f>'2M - SGS'!BC84</f>
        <v>4.4423999999999998E-2</v>
      </c>
      <c r="BD84" s="429">
        <f>'2M - SGS'!BD84</f>
        <v>0.106128</v>
      </c>
      <c r="BE84" s="429">
        <f>'2M - SGS'!BE84</f>
        <v>0.14288100000000001</v>
      </c>
      <c r="BF84" s="429">
        <f>'2M - SGS'!BF84</f>
        <v>0.133494</v>
      </c>
      <c r="BG84" s="429">
        <f>'2M - SGS'!BG84</f>
        <v>5.781E-2</v>
      </c>
      <c r="BH84" s="429">
        <f>'2M - SGS'!BH84</f>
        <v>3.8018000000000003E-2</v>
      </c>
      <c r="BI84" s="429">
        <f>'2M - SGS'!BI84</f>
        <v>6.2103999999999999E-2</v>
      </c>
      <c r="BJ84" s="429">
        <f>'2M - SGS'!BJ84</f>
        <v>0.103951</v>
      </c>
      <c r="BK84" s="429">
        <f>'2M - SGS'!BK84</f>
        <v>0.107824</v>
      </c>
      <c r="BL84" s="429">
        <f>'2M - SGS'!BL84</f>
        <v>9.1051999999999994E-2</v>
      </c>
      <c r="BM84" s="429">
        <f>'2M - SGS'!BM84</f>
        <v>7.1135000000000004E-2</v>
      </c>
      <c r="BN84" s="429">
        <f>'2M - SGS'!BN84</f>
        <v>4.1179E-2</v>
      </c>
      <c r="BO84" s="429">
        <f>'2M - SGS'!BO84</f>
        <v>4.4423999999999998E-2</v>
      </c>
      <c r="BP84" s="429">
        <f>'2M - SGS'!BP84</f>
        <v>0.106128</v>
      </c>
      <c r="BQ84" s="429">
        <f>'2M - SGS'!BQ84</f>
        <v>0.14288100000000001</v>
      </c>
      <c r="BR84" s="429">
        <f>'2M - SGS'!BR84</f>
        <v>0.133494</v>
      </c>
      <c r="BS84" s="429">
        <f>'2M - SGS'!BS84</f>
        <v>5.781E-2</v>
      </c>
      <c r="BT84" s="429">
        <f>'2M - SGS'!BT84</f>
        <v>3.8018000000000003E-2</v>
      </c>
      <c r="BU84" s="429">
        <f>'2M - SGS'!BU84</f>
        <v>6.2103999999999999E-2</v>
      </c>
      <c r="BV84" s="429">
        <f>'2M - SGS'!BV84</f>
        <v>0.103951</v>
      </c>
      <c r="BW84" s="429">
        <f>'2M - SGS'!BW84</f>
        <v>0.107824</v>
      </c>
      <c r="BX84" s="429">
        <f>'2M - SGS'!BX84</f>
        <v>9.1051999999999994E-2</v>
      </c>
      <c r="BY84" s="429">
        <f>'2M - SGS'!BY84</f>
        <v>7.1135000000000004E-2</v>
      </c>
      <c r="BZ84" s="429">
        <f>'2M - SGS'!BZ84</f>
        <v>4.1179E-2</v>
      </c>
      <c r="CA84" s="429">
        <f>'2M - SGS'!CA84</f>
        <v>4.4423999999999998E-2</v>
      </c>
      <c r="CB84" s="429">
        <f>'2M - SGS'!CB84</f>
        <v>0.106128</v>
      </c>
      <c r="CC84" s="429">
        <f>'2M - SGS'!CC84</f>
        <v>0.14288100000000001</v>
      </c>
      <c r="CD84" s="429">
        <f>'2M - SGS'!CD84</f>
        <v>0.133494</v>
      </c>
      <c r="CE84" s="429">
        <f>'2M - SGS'!CE84</f>
        <v>5.781E-2</v>
      </c>
      <c r="CF84" s="429">
        <f>'2M - SGS'!CF84</f>
        <v>3.8018000000000003E-2</v>
      </c>
      <c r="CG84" s="429">
        <f>'2M - SGS'!CG84</f>
        <v>6.2103999999999999E-2</v>
      </c>
      <c r="CH84" s="435">
        <f>'2M - SGS'!CH84</f>
        <v>0.103951</v>
      </c>
      <c r="CJ84" s="427">
        <f t="shared" si="106"/>
        <v>1</v>
      </c>
    </row>
    <row r="85" spans="1:88" s="110" customFormat="1" ht="15.75" x14ac:dyDescent="0.25">
      <c r="A85" s="609"/>
      <c r="B85" s="14" t="str">
        <f t="shared" si="105"/>
        <v>Lighting</v>
      </c>
      <c r="C85" s="429">
        <f>'2M - SGS'!C85</f>
        <v>9.3563999999999994E-2</v>
      </c>
      <c r="D85" s="429">
        <f>'2M - SGS'!D85</f>
        <v>7.2162000000000004E-2</v>
      </c>
      <c r="E85" s="429">
        <f>'2M - SGS'!E85</f>
        <v>7.8372999999999998E-2</v>
      </c>
      <c r="F85" s="429">
        <f>'2M - SGS'!F85</f>
        <v>7.6534000000000005E-2</v>
      </c>
      <c r="G85" s="429">
        <f>'2M - SGS'!G85</f>
        <v>9.4246999999999997E-2</v>
      </c>
      <c r="H85" s="429">
        <f>'2M - SGS'!H85</f>
        <v>7.5599E-2</v>
      </c>
      <c r="I85" s="429">
        <f>'2M - SGS'!I85</f>
        <v>9.6199999999999994E-2</v>
      </c>
      <c r="J85" s="429">
        <f>'2M - SGS'!J85</f>
        <v>7.7077999999999994E-2</v>
      </c>
      <c r="K85" s="429">
        <f>'2M - SGS'!K85</f>
        <v>8.1374000000000002E-2</v>
      </c>
      <c r="L85" s="429">
        <f>'2M - SGS'!L85</f>
        <v>9.4072000000000003E-2</v>
      </c>
      <c r="M85" s="429">
        <f>'2M - SGS'!M85</f>
        <v>7.6706999999999997E-2</v>
      </c>
      <c r="N85" s="429">
        <f>'2M - SGS'!N85</f>
        <v>8.4089999999999998E-2</v>
      </c>
      <c r="O85" s="429">
        <f>'2M - SGS'!O85</f>
        <v>9.3563999999999994E-2</v>
      </c>
      <c r="P85" s="429">
        <f>'2M - SGS'!P85</f>
        <v>7.2162000000000004E-2</v>
      </c>
      <c r="Q85" s="429">
        <f>'2M - SGS'!Q85</f>
        <v>7.8372999999999998E-2</v>
      </c>
      <c r="R85" s="429">
        <f>'2M - SGS'!R85</f>
        <v>7.6534000000000005E-2</v>
      </c>
      <c r="S85" s="429">
        <f>'2M - SGS'!S85</f>
        <v>9.4246999999999997E-2</v>
      </c>
      <c r="T85" s="429">
        <f>'2M - SGS'!T85</f>
        <v>7.5599E-2</v>
      </c>
      <c r="U85" s="429">
        <f>'2M - SGS'!U85</f>
        <v>9.6199999999999994E-2</v>
      </c>
      <c r="V85" s="429">
        <f>'2M - SGS'!V85</f>
        <v>7.7077999999999994E-2</v>
      </c>
      <c r="W85" s="429">
        <f>'2M - SGS'!W85</f>
        <v>8.1374000000000002E-2</v>
      </c>
      <c r="X85" s="429">
        <f>'2M - SGS'!X85</f>
        <v>9.4072000000000003E-2</v>
      </c>
      <c r="Y85" s="429">
        <f>'2M - SGS'!Y85</f>
        <v>7.6706999999999997E-2</v>
      </c>
      <c r="Z85" s="429">
        <f>'2M - SGS'!Z85</f>
        <v>8.4089999999999998E-2</v>
      </c>
      <c r="AA85" s="429">
        <f>'2M - SGS'!AA85</f>
        <v>9.3563999999999994E-2</v>
      </c>
      <c r="AB85" s="429">
        <f>'2M - SGS'!AB85</f>
        <v>7.2162000000000004E-2</v>
      </c>
      <c r="AC85" s="429">
        <f>'2M - SGS'!AC85</f>
        <v>7.8372999999999998E-2</v>
      </c>
      <c r="AD85" s="429">
        <f>'2M - SGS'!AD85</f>
        <v>7.6534000000000005E-2</v>
      </c>
      <c r="AE85" s="429">
        <f>'2M - SGS'!AE85</f>
        <v>9.4246999999999997E-2</v>
      </c>
      <c r="AF85" s="429">
        <f>'2M - SGS'!AF85</f>
        <v>7.5599E-2</v>
      </c>
      <c r="AG85" s="429">
        <f>'2M - SGS'!AG85</f>
        <v>9.6199999999999994E-2</v>
      </c>
      <c r="AH85" s="429">
        <f>'2M - SGS'!AH85</f>
        <v>7.7077999999999994E-2</v>
      </c>
      <c r="AI85" s="429">
        <f>'2M - SGS'!AI85</f>
        <v>8.1374000000000002E-2</v>
      </c>
      <c r="AJ85" s="429">
        <f>'2M - SGS'!AJ85</f>
        <v>9.4072000000000003E-2</v>
      </c>
      <c r="AK85" s="429">
        <f>'2M - SGS'!AK85</f>
        <v>7.6706999999999997E-2</v>
      </c>
      <c r="AL85" s="429">
        <f>'2M - SGS'!AL85</f>
        <v>8.4089999999999998E-2</v>
      </c>
      <c r="AM85" s="429">
        <f>'2M - SGS'!AM85</f>
        <v>9.3563999999999994E-2</v>
      </c>
      <c r="AN85" s="429">
        <f>'2M - SGS'!AN85</f>
        <v>7.2162000000000004E-2</v>
      </c>
      <c r="AO85" s="429">
        <f>'2M - SGS'!AO85</f>
        <v>7.8372999999999998E-2</v>
      </c>
      <c r="AP85" s="429">
        <f>'2M - SGS'!AP85</f>
        <v>7.6534000000000005E-2</v>
      </c>
      <c r="AQ85" s="429">
        <f>'2M - SGS'!AQ85</f>
        <v>9.4246999999999997E-2</v>
      </c>
      <c r="AR85" s="429">
        <f>'2M - SGS'!AR85</f>
        <v>7.5599E-2</v>
      </c>
      <c r="AS85" s="429">
        <f>'2M - SGS'!AS85</f>
        <v>9.6199999999999994E-2</v>
      </c>
      <c r="AT85" s="429">
        <f>'2M - SGS'!AT85</f>
        <v>7.7077999999999994E-2</v>
      </c>
      <c r="AU85" s="429">
        <f>'2M - SGS'!AU85</f>
        <v>8.1374000000000002E-2</v>
      </c>
      <c r="AV85" s="429">
        <f>'2M - SGS'!AV85</f>
        <v>9.4072000000000003E-2</v>
      </c>
      <c r="AW85" s="429">
        <f>'2M - SGS'!AW85</f>
        <v>7.6706999999999997E-2</v>
      </c>
      <c r="AX85" s="429">
        <f>'2M - SGS'!AX85</f>
        <v>8.4089999999999998E-2</v>
      </c>
      <c r="AY85" s="429">
        <f>'2M - SGS'!AY85</f>
        <v>9.3563999999999994E-2</v>
      </c>
      <c r="AZ85" s="429">
        <f>'2M - SGS'!AZ85</f>
        <v>7.2162000000000004E-2</v>
      </c>
      <c r="BA85" s="429">
        <f>'2M - SGS'!BA85</f>
        <v>7.8372999999999998E-2</v>
      </c>
      <c r="BB85" s="429">
        <f>'2M - SGS'!BB85</f>
        <v>7.6534000000000005E-2</v>
      </c>
      <c r="BC85" s="429">
        <f>'2M - SGS'!BC85</f>
        <v>9.4246999999999997E-2</v>
      </c>
      <c r="BD85" s="429">
        <f>'2M - SGS'!BD85</f>
        <v>7.5599E-2</v>
      </c>
      <c r="BE85" s="429">
        <f>'2M - SGS'!BE85</f>
        <v>9.6199999999999994E-2</v>
      </c>
      <c r="BF85" s="429">
        <f>'2M - SGS'!BF85</f>
        <v>7.7077999999999994E-2</v>
      </c>
      <c r="BG85" s="429">
        <f>'2M - SGS'!BG85</f>
        <v>8.1374000000000002E-2</v>
      </c>
      <c r="BH85" s="429">
        <f>'2M - SGS'!BH85</f>
        <v>9.4072000000000003E-2</v>
      </c>
      <c r="BI85" s="429">
        <f>'2M - SGS'!BI85</f>
        <v>7.6706999999999997E-2</v>
      </c>
      <c r="BJ85" s="429">
        <f>'2M - SGS'!BJ85</f>
        <v>8.4089999999999998E-2</v>
      </c>
      <c r="BK85" s="429">
        <f>'2M - SGS'!BK85</f>
        <v>9.3563999999999994E-2</v>
      </c>
      <c r="BL85" s="429">
        <f>'2M - SGS'!BL85</f>
        <v>7.2162000000000004E-2</v>
      </c>
      <c r="BM85" s="429">
        <f>'2M - SGS'!BM85</f>
        <v>7.8372999999999998E-2</v>
      </c>
      <c r="BN85" s="429">
        <f>'2M - SGS'!BN85</f>
        <v>7.6534000000000005E-2</v>
      </c>
      <c r="BO85" s="429">
        <f>'2M - SGS'!BO85</f>
        <v>9.4246999999999997E-2</v>
      </c>
      <c r="BP85" s="429">
        <f>'2M - SGS'!BP85</f>
        <v>7.5599E-2</v>
      </c>
      <c r="BQ85" s="429">
        <f>'2M - SGS'!BQ85</f>
        <v>9.6199999999999994E-2</v>
      </c>
      <c r="BR85" s="429">
        <f>'2M - SGS'!BR85</f>
        <v>7.7077999999999994E-2</v>
      </c>
      <c r="BS85" s="429">
        <f>'2M - SGS'!BS85</f>
        <v>8.1374000000000002E-2</v>
      </c>
      <c r="BT85" s="429">
        <f>'2M - SGS'!BT85</f>
        <v>9.4072000000000003E-2</v>
      </c>
      <c r="BU85" s="429">
        <f>'2M - SGS'!BU85</f>
        <v>7.6706999999999997E-2</v>
      </c>
      <c r="BV85" s="429">
        <f>'2M - SGS'!BV85</f>
        <v>8.4089999999999998E-2</v>
      </c>
      <c r="BW85" s="429">
        <f>'2M - SGS'!BW85</f>
        <v>9.3563999999999994E-2</v>
      </c>
      <c r="BX85" s="429">
        <f>'2M - SGS'!BX85</f>
        <v>7.2162000000000004E-2</v>
      </c>
      <c r="BY85" s="429">
        <f>'2M - SGS'!BY85</f>
        <v>7.8372999999999998E-2</v>
      </c>
      <c r="BZ85" s="429">
        <f>'2M - SGS'!BZ85</f>
        <v>7.6534000000000005E-2</v>
      </c>
      <c r="CA85" s="429">
        <f>'2M - SGS'!CA85</f>
        <v>9.4246999999999997E-2</v>
      </c>
      <c r="CB85" s="429">
        <f>'2M - SGS'!CB85</f>
        <v>7.5599E-2</v>
      </c>
      <c r="CC85" s="429">
        <f>'2M - SGS'!CC85</f>
        <v>9.6199999999999994E-2</v>
      </c>
      <c r="CD85" s="429">
        <f>'2M - SGS'!CD85</f>
        <v>7.7077999999999994E-2</v>
      </c>
      <c r="CE85" s="429">
        <f>'2M - SGS'!CE85</f>
        <v>8.1374000000000002E-2</v>
      </c>
      <c r="CF85" s="429">
        <f>'2M - SGS'!CF85</f>
        <v>9.4072000000000003E-2</v>
      </c>
      <c r="CG85" s="429">
        <f>'2M - SGS'!CG85</f>
        <v>7.6706999999999997E-2</v>
      </c>
      <c r="CH85" s="435">
        <f>'2M - SGS'!CH85</f>
        <v>8.4089999999999998E-2</v>
      </c>
      <c r="CJ85" s="427">
        <f t="shared" si="106"/>
        <v>1</v>
      </c>
    </row>
    <row r="86" spans="1:88" s="110" customFormat="1" ht="15.75" x14ac:dyDescent="0.25">
      <c r="A86" s="609"/>
      <c r="B86" s="14" t="str">
        <f t="shared" si="105"/>
        <v>Miscellaneous</v>
      </c>
      <c r="C86" s="429">
        <f>'2M - SGS'!C86</f>
        <v>8.5109000000000004E-2</v>
      </c>
      <c r="D86" s="429">
        <f>'2M - SGS'!D86</f>
        <v>7.7715000000000006E-2</v>
      </c>
      <c r="E86" s="429">
        <f>'2M - SGS'!E86</f>
        <v>8.6136000000000004E-2</v>
      </c>
      <c r="F86" s="429">
        <f>'2M - SGS'!F86</f>
        <v>7.9796000000000006E-2</v>
      </c>
      <c r="G86" s="429">
        <f>'2M - SGS'!G86</f>
        <v>8.5334999999999994E-2</v>
      </c>
      <c r="H86" s="429">
        <f>'2M - SGS'!H86</f>
        <v>8.1994999999999998E-2</v>
      </c>
      <c r="I86" s="429">
        <f>'2M - SGS'!I86</f>
        <v>8.4098999999999993E-2</v>
      </c>
      <c r="J86" s="429">
        <f>'2M - SGS'!J86</f>
        <v>8.4198999999999996E-2</v>
      </c>
      <c r="K86" s="429">
        <f>'2M - SGS'!K86</f>
        <v>8.2512000000000002E-2</v>
      </c>
      <c r="L86" s="429">
        <f>'2M - SGS'!L86</f>
        <v>8.5277000000000006E-2</v>
      </c>
      <c r="M86" s="429">
        <f>'2M - SGS'!M86</f>
        <v>8.2588999999999996E-2</v>
      </c>
      <c r="N86" s="429">
        <f>'2M - SGS'!N86</f>
        <v>8.5237999999999994E-2</v>
      </c>
      <c r="O86" s="429">
        <f>'2M - SGS'!O86</f>
        <v>8.5109000000000004E-2</v>
      </c>
      <c r="P86" s="429">
        <f>'2M - SGS'!P86</f>
        <v>7.7715000000000006E-2</v>
      </c>
      <c r="Q86" s="429">
        <f>'2M - SGS'!Q86</f>
        <v>8.6136000000000004E-2</v>
      </c>
      <c r="R86" s="429">
        <f>'2M - SGS'!R86</f>
        <v>7.9796000000000006E-2</v>
      </c>
      <c r="S86" s="429">
        <f>'2M - SGS'!S86</f>
        <v>8.5334999999999994E-2</v>
      </c>
      <c r="T86" s="429">
        <f>'2M - SGS'!T86</f>
        <v>8.1994999999999998E-2</v>
      </c>
      <c r="U86" s="429">
        <f>'2M - SGS'!U86</f>
        <v>8.4098999999999993E-2</v>
      </c>
      <c r="V86" s="429">
        <f>'2M - SGS'!V86</f>
        <v>8.4198999999999996E-2</v>
      </c>
      <c r="W86" s="429">
        <f>'2M - SGS'!W86</f>
        <v>8.2512000000000002E-2</v>
      </c>
      <c r="X86" s="429">
        <f>'2M - SGS'!X86</f>
        <v>8.5277000000000006E-2</v>
      </c>
      <c r="Y86" s="429">
        <f>'2M - SGS'!Y86</f>
        <v>8.2588999999999996E-2</v>
      </c>
      <c r="Z86" s="429">
        <f>'2M - SGS'!Z86</f>
        <v>8.5237999999999994E-2</v>
      </c>
      <c r="AA86" s="429">
        <f>'2M - SGS'!AA86</f>
        <v>8.5109000000000004E-2</v>
      </c>
      <c r="AB86" s="429">
        <f>'2M - SGS'!AB86</f>
        <v>7.7715000000000006E-2</v>
      </c>
      <c r="AC86" s="429">
        <f>'2M - SGS'!AC86</f>
        <v>8.6136000000000004E-2</v>
      </c>
      <c r="AD86" s="429">
        <f>'2M - SGS'!AD86</f>
        <v>7.9796000000000006E-2</v>
      </c>
      <c r="AE86" s="429">
        <f>'2M - SGS'!AE86</f>
        <v>8.5334999999999994E-2</v>
      </c>
      <c r="AF86" s="429">
        <f>'2M - SGS'!AF86</f>
        <v>8.1994999999999998E-2</v>
      </c>
      <c r="AG86" s="429">
        <f>'2M - SGS'!AG86</f>
        <v>8.4098999999999993E-2</v>
      </c>
      <c r="AH86" s="429">
        <f>'2M - SGS'!AH86</f>
        <v>8.4198999999999996E-2</v>
      </c>
      <c r="AI86" s="429">
        <f>'2M - SGS'!AI86</f>
        <v>8.2512000000000002E-2</v>
      </c>
      <c r="AJ86" s="429">
        <f>'2M - SGS'!AJ86</f>
        <v>8.5277000000000006E-2</v>
      </c>
      <c r="AK86" s="429">
        <f>'2M - SGS'!AK86</f>
        <v>8.2588999999999996E-2</v>
      </c>
      <c r="AL86" s="429">
        <f>'2M - SGS'!AL86</f>
        <v>8.5237999999999994E-2</v>
      </c>
      <c r="AM86" s="429">
        <f>'2M - SGS'!AM86</f>
        <v>8.5109000000000004E-2</v>
      </c>
      <c r="AN86" s="429">
        <f>'2M - SGS'!AN86</f>
        <v>7.7715000000000006E-2</v>
      </c>
      <c r="AO86" s="429">
        <f>'2M - SGS'!AO86</f>
        <v>8.6136000000000004E-2</v>
      </c>
      <c r="AP86" s="429">
        <f>'2M - SGS'!AP86</f>
        <v>7.9796000000000006E-2</v>
      </c>
      <c r="AQ86" s="429">
        <f>'2M - SGS'!AQ86</f>
        <v>8.5334999999999994E-2</v>
      </c>
      <c r="AR86" s="429">
        <f>'2M - SGS'!AR86</f>
        <v>8.1994999999999998E-2</v>
      </c>
      <c r="AS86" s="429">
        <f>'2M - SGS'!AS86</f>
        <v>8.4098999999999993E-2</v>
      </c>
      <c r="AT86" s="429">
        <f>'2M - SGS'!AT86</f>
        <v>8.4198999999999996E-2</v>
      </c>
      <c r="AU86" s="429">
        <f>'2M - SGS'!AU86</f>
        <v>8.2512000000000002E-2</v>
      </c>
      <c r="AV86" s="429">
        <f>'2M - SGS'!AV86</f>
        <v>8.5277000000000006E-2</v>
      </c>
      <c r="AW86" s="429">
        <f>'2M - SGS'!AW86</f>
        <v>8.2588999999999996E-2</v>
      </c>
      <c r="AX86" s="429">
        <f>'2M - SGS'!AX86</f>
        <v>8.5237999999999994E-2</v>
      </c>
      <c r="AY86" s="429">
        <f>'2M - SGS'!AY86</f>
        <v>8.5109000000000004E-2</v>
      </c>
      <c r="AZ86" s="429">
        <f>'2M - SGS'!AZ86</f>
        <v>7.7715000000000006E-2</v>
      </c>
      <c r="BA86" s="429">
        <f>'2M - SGS'!BA86</f>
        <v>8.6136000000000004E-2</v>
      </c>
      <c r="BB86" s="429">
        <f>'2M - SGS'!BB86</f>
        <v>7.9796000000000006E-2</v>
      </c>
      <c r="BC86" s="429">
        <f>'2M - SGS'!BC86</f>
        <v>8.5334999999999994E-2</v>
      </c>
      <c r="BD86" s="429">
        <f>'2M - SGS'!BD86</f>
        <v>8.1994999999999998E-2</v>
      </c>
      <c r="BE86" s="429">
        <f>'2M - SGS'!BE86</f>
        <v>8.4098999999999993E-2</v>
      </c>
      <c r="BF86" s="429">
        <f>'2M - SGS'!BF86</f>
        <v>8.4198999999999996E-2</v>
      </c>
      <c r="BG86" s="429">
        <f>'2M - SGS'!BG86</f>
        <v>8.2512000000000002E-2</v>
      </c>
      <c r="BH86" s="429">
        <f>'2M - SGS'!BH86</f>
        <v>8.5277000000000006E-2</v>
      </c>
      <c r="BI86" s="429">
        <f>'2M - SGS'!BI86</f>
        <v>8.2588999999999996E-2</v>
      </c>
      <c r="BJ86" s="429">
        <f>'2M - SGS'!BJ86</f>
        <v>8.5237999999999994E-2</v>
      </c>
      <c r="BK86" s="429">
        <f>'2M - SGS'!BK86</f>
        <v>8.5109000000000004E-2</v>
      </c>
      <c r="BL86" s="429">
        <f>'2M - SGS'!BL86</f>
        <v>7.7715000000000006E-2</v>
      </c>
      <c r="BM86" s="429">
        <f>'2M - SGS'!BM86</f>
        <v>8.6136000000000004E-2</v>
      </c>
      <c r="BN86" s="429">
        <f>'2M - SGS'!BN86</f>
        <v>7.9796000000000006E-2</v>
      </c>
      <c r="BO86" s="429">
        <f>'2M - SGS'!BO86</f>
        <v>8.5334999999999994E-2</v>
      </c>
      <c r="BP86" s="429">
        <f>'2M - SGS'!BP86</f>
        <v>8.1994999999999998E-2</v>
      </c>
      <c r="BQ86" s="429">
        <f>'2M - SGS'!BQ86</f>
        <v>8.4098999999999993E-2</v>
      </c>
      <c r="BR86" s="429">
        <f>'2M - SGS'!BR86</f>
        <v>8.4198999999999996E-2</v>
      </c>
      <c r="BS86" s="429">
        <f>'2M - SGS'!BS86</f>
        <v>8.2512000000000002E-2</v>
      </c>
      <c r="BT86" s="429">
        <f>'2M - SGS'!BT86</f>
        <v>8.5277000000000006E-2</v>
      </c>
      <c r="BU86" s="429">
        <f>'2M - SGS'!BU86</f>
        <v>8.2588999999999996E-2</v>
      </c>
      <c r="BV86" s="429">
        <f>'2M - SGS'!BV86</f>
        <v>8.5237999999999994E-2</v>
      </c>
      <c r="BW86" s="429">
        <f>'2M - SGS'!BW86</f>
        <v>8.5109000000000004E-2</v>
      </c>
      <c r="BX86" s="429">
        <f>'2M - SGS'!BX86</f>
        <v>7.7715000000000006E-2</v>
      </c>
      <c r="BY86" s="429">
        <f>'2M - SGS'!BY86</f>
        <v>8.6136000000000004E-2</v>
      </c>
      <c r="BZ86" s="429">
        <f>'2M - SGS'!BZ86</f>
        <v>7.9796000000000006E-2</v>
      </c>
      <c r="CA86" s="429">
        <f>'2M - SGS'!CA86</f>
        <v>8.5334999999999994E-2</v>
      </c>
      <c r="CB86" s="429">
        <f>'2M - SGS'!CB86</f>
        <v>8.1994999999999998E-2</v>
      </c>
      <c r="CC86" s="429">
        <f>'2M - SGS'!CC86</f>
        <v>8.4098999999999993E-2</v>
      </c>
      <c r="CD86" s="429">
        <f>'2M - SGS'!CD86</f>
        <v>8.4198999999999996E-2</v>
      </c>
      <c r="CE86" s="429">
        <f>'2M - SGS'!CE86</f>
        <v>8.2512000000000002E-2</v>
      </c>
      <c r="CF86" s="429">
        <f>'2M - SGS'!CF86</f>
        <v>8.5277000000000006E-2</v>
      </c>
      <c r="CG86" s="429">
        <f>'2M - SGS'!CG86</f>
        <v>8.2588999999999996E-2</v>
      </c>
      <c r="CH86" s="435">
        <f>'2M - SGS'!CH86</f>
        <v>8.5237999999999994E-2</v>
      </c>
      <c r="CJ86" s="427">
        <f t="shared" si="106"/>
        <v>1.0000000000000002</v>
      </c>
    </row>
    <row r="87" spans="1:88" s="110" customFormat="1" ht="15.75" x14ac:dyDescent="0.25">
      <c r="A87" s="609"/>
      <c r="B87" s="14" t="str">
        <f t="shared" si="105"/>
        <v>Motors</v>
      </c>
      <c r="C87" s="429">
        <f>'2M - SGS'!C87</f>
        <v>8.5109000000000004E-2</v>
      </c>
      <c r="D87" s="429">
        <f>'2M - SGS'!D87</f>
        <v>7.7715000000000006E-2</v>
      </c>
      <c r="E87" s="429">
        <f>'2M - SGS'!E87</f>
        <v>8.6136000000000004E-2</v>
      </c>
      <c r="F87" s="429">
        <f>'2M - SGS'!F87</f>
        <v>7.9796000000000006E-2</v>
      </c>
      <c r="G87" s="429">
        <f>'2M - SGS'!G87</f>
        <v>8.5334999999999994E-2</v>
      </c>
      <c r="H87" s="429">
        <f>'2M - SGS'!H87</f>
        <v>8.1994999999999998E-2</v>
      </c>
      <c r="I87" s="429">
        <f>'2M - SGS'!I87</f>
        <v>8.4098999999999993E-2</v>
      </c>
      <c r="J87" s="429">
        <f>'2M - SGS'!J87</f>
        <v>8.4198999999999996E-2</v>
      </c>
      <c r="K87" s="429">
        <f>'2M - SGS'!K87</f>
        <v>8.2512000000000002E-2</v>
      </c>
      <c r="L87" s="429">
        <f>'2M - SGS'!L87</f>
        <v>8.5277000000000006E-2</v>
      </c>
      <c r="M87" s="429">
        <f>'2M - SGS'!M87</f>
        <v>8.2588999999999996E-2</v>
      </c>
      <c r="N87" s="429">
        <f>'2M - SGS'!N87</f>
        <v>8.5237999999999994E-2</v>
      </c>
      <c r="O87" s="429">
        <f>'2M - SGS'!O87</f>
        <v>8.5109000000000004E-2</v>
      </c>
      <c r="P87" s="429">
        <f>'2M - SGS'!P87</f>
        <v>7.7715000000000006E-2</v>
      </c>
      <c r="Q87" s="429">
        <f>'2M - SGS'!Q87</f>
        <v>8.6136000000000004E-2</v>
      </c>
      <c r="R87" s="429">
        <f>'2M - SGS'!R87</f>
        <v>7.9796000000000006E-2</v>
      </c>
      <c r="S87" s="429">
        <f>'2M - SGS'!S87</f>
        <v>8.5334999999999994E-2</v>
      </c>
      <c r="T87" s="429">
        <f>'2M - SGS'!T87</f>
        <v>8.1994999999999998E-2</v>
      </c>
      <c r="U87" s="429">
        <f>'2M - SGS'!U87</f>
        <v>8.4098999999999993E-2</v>
      </c>
      <c r="V87" s="429">
        <f>'2M - SGS'!V87</f>
        <v>8.4198999999999996E-2</v>
      </c>
      <c r="W87" s="429">
        <f>'2M - SGS'!W87</f>
        <v>8.2512000000000002E-2</v>
      </c>
      <c r="X87" s="429">
        <f>'2M - SGS'!X87</f>
        <v>8.5277000000000006E-2</v>
      </c>
      <c r="Y87" s="429">
        <f>'2M - SGS'!Y87</f>
        <v>8.2588999999999996E-2</v>
      </c>
      <c r="Z87" s="429">
        <f>'2M - SGS'!Z87</f>
        <v>8.5237999999999994E-2</v>
      </c>
      <c r="AA87" s="429">
        <f>'2M - SGS'!AA87</f>
        <v>8.5109000000000004E-2</v>
      </c>
      <c r="AB87" s="429">
        <f>'2M - SGS'!AB87</f>
        <v>7.7715000000000006E-2</v>
      </c>
      <c r="AC87" s="429">
        <f>'2M - SGS'!AC87</f>
        <v>8.6136000000000004E-2</v>
      </c>
      <c r="AD87" s="429">
        <f>'2M - SGS'!AD87</f>
        <v>7.9796000000000006E-2</v>
      </c>
      <c r="AE87" s="429">
        <f>'2M - SGS'!AE87</f>
        <v>8.5334999999999994E-2</v>
      </c>
      <c r="AF87" s="429">
        <f>'2M - SGS'!AF87</f>
        <v>8.1994999999999998E-2</v>
      </c>
      <c r="AG87" s="429">
        <f>'2M - SGS'!AG87</f>
        <v>8.4098999999999993E-2</v>
      </c>
      <c r="AH87" s="429">
        <f>'2M - SGS'!AH87</f>
        <v>8.4198999999999996E-2</v>
      </c>
      <c r="AI87" s="429">
        <f>'2M - SGS'!AI87</f>
        <v>8.2512000000000002E-2</v>
      </c>
      <c r="AJ87" s="429">
        <f>'2M - SGS'!AJ87</f>
        <v>8.5277000000000006E-2</v>
      </c>
      <c r="AK87" s="429">
        <f>'2M - SGS'!AK87</f>
        <v>8.2588999999999996E-2</v>
      </c>
      <c r="AL87" s="429">
        <f>'2M - SGS'!AL87</f>
        <v>8.5237999999999994E-2</v>
      </c>
      <c r="AM87" s="429">
        <f>'2M - SGS'!AM87</f>
        <v>8.5109000000000004E-2</v>
      </c>
      <c r="AN87" s="429">
        <f>'2M - SGS'!AN87</f>
        <v>7.7715000000000006E-2</v>
      </c>
      <c r="AO87" s="429">
        <f>'2M - SGS'!AO87</f>
        <v>8.6136000000000004E-2</v>
      </c>
      <c r="AP87" s="429">
        <f>'2M - SGS'!AP87</f>
        <v>7.9796000000000006E-2</v>
      </c>
      <c r="AQ87" s="429">
        <f>'2M - SGS'!AQ87</f>
        <v>8.5334999999999994E-2</v>
      </c>
      <c r="AR87" s="429">
        <f>'2M - SGS'!AR87</f>
        <v>8.1994999999999998E-2</v>
      </c>
      <c r="AS87" s="429">
        <f>'2M - SGS'!AS87</f>
        <v>8.4098999999999993E-2</v>
      </c>
      <c r="AT87" s="429">
        <f>'2M - SGS'!AT87</f>
        <v>8.4198999999999996E-2</v>
      </c>
      <c r="AU87" s="429">
        <f>'2M - SGS'!AU87</f>
        <v>8.2512000000000002E-2</v>
      </c>
      <c r="AV87" s="429">
        <f>'2M - SGS'!AV87</f>
        <v>8.5277000000000006E-2</v>
      </c>
      <c r="AW87" s="429">
        <f>'2M - SGS'!AW87</f>
        <v>8.2588999999999996E-2</v>
      </c>
      <c r="AX87" s="429">
        <f>'2M - SGS'!AX87</f>
        <v>8.5237999999999994E-2</v>
      </c>
      <c r="AY87" s="429">
        <f>'2M - SGS'!AY87</f>
        <v>8.5109000000000004E-2</v>
      </c>
      <c r="AZ87" s="429">
        <f>'2M - SGS'!AZ87</f>
        <v>7.7715000000000006E-2</v>
      </c>
      <c r="BA87" s="429">
        <f>'2M - SGS'!BA87</f>
        <v>8.6136000000000004E-2</v>
      </c>
      <c r="BB87" s="429">
        <f>'2M - SGS'!BB87</f>
        <v>7.9796000000000006E-2</v>
      </c>
      <c r="BC87" s="429">
        <f>'2M - SGS'!BC87</f>
        <v>8.5334999999999994E-2</v>
      </c>
      <c r="BD87" s="429">
        <f>'2M - SGS'!BD87</f>
        <v>8.1994999999999998E-2</v>
      </c>
      <c r="BE87" s="429">
        <f>'2M - SGS'!BE87</f>
        <v>8.4098999999999993E-2</v>
      </c>
      <c r="BF87" s="429">
        <f>'2M - SGS'!BF87</f>
        <v>8.4198999999999996E-2</v>
      </c>
      <c r="BG87" s="429">
        <f>'2M - SGS'!BG87</f>
        <v>8.2512000000000002E-2</v>
      </c>
      <c r="BH87" s="429">
        <f>'2M - SGS'!BH87</f>
        <v>8.5277000000000006E-2</v>
      </c>
      <c r="BI87" s="429">
        <f>'2M - SGS'!BI87</f>
        <v>8.2588999999999996E-2</v>
      </c>
      <c r="BJ87" s="429">
        <f>'2M - SGS'!BJ87</f>
        <v>8.5237999999999994E-2</v>
      </c>
      <c r="BK87" s="429">
        <f>'2M - SGS'!BK87</f>
        <v>8.5109000000000004E-2</v>
      </c>
      <c r="BL87" s="429">
        <f>'2M - SGS'!BL87</f>
        <v>7.7715000000000006E-2</v>
      </c>
      <c r="BM87" s="429">
        <f>'2M - SGS'!BM87</f>
        <v>8.6136000000000004E-2</v>
      </c>
      <c r="BN87" s="429">
        <f>'2M - SGS'!BN87</f>
        <v>7.9796000000000006E-2</v>
      </c>
      <c r="BO87" s="429">
        <f>'2M - SGS'!BO87</f>
        <v>8.5334999999999994E-2</v>
      </c>
      <c r="BP87" s="429">
        <f>'2M - SGS'!BP87</f>
        <v>8.1994999999999998E-2</v>
      </c>
      <c r="BQ87" s="429">
        <f>'2M - SGS'!BQ87</f>
        <v>8.4098999999999993E-2</v>
      </c>
      <c r="BR87" s="429">
        <f>'2M - SGS'!BR87</f>
        <v>8.4198999999999996E-2</v>
      </c>
      <c r="BS87" s="429">
        <f>'2M - SGS'!BS87</f>
        <v>8.2512000000000002E-2</v>
      </c>
      <c r="BT87" s="429">
        <f>'2M - SGS'!BT87</f>
        <v>8.5277000000000006E-2</v>
      </c>
      <c r="BU87" s="429">
        <f>'2M - SGS'!BU87</f>
        <v>8.2588999999999996E-2</v>
      </c>
      <c r="BV87" s="429">
        <f>'2M - SGS'!BV87</f>
        <v>8.5237999999999994E-2</v>
      </c>
      <c r="BW87" s="429">
        <f>'2M - SGS'!BW87</f>
        <v>8.5109000000000004E-2</v>
      </c>
      <c r="BX87" s="429">
        <f>'2M - SGS'!BX87</f>
        <v>7.7715000000000006E-2</v>
      </c>
      <c r="BY87" s="429">
        <f>'2M - SGS'!BY87</f>
        <v>8.6136000000000004E-2</v>
      </c>
      <c r="BZ87" s="429">
        <f>'2M - SGS'!BZ87</f>
        <v>7.9796000000000006E-2</v>
      </c>
      <c r="CA87" s="429">
        <f>'2M - SGS'!CA87</f>
        <v>8.5334999999999994E-2</v>
      </c>
      <c r="CB87" s="429">
        <f>'2M - SGS'!CB87</f>
        <v>8.1994999999999998E-2</v>
      </c>
      <c r="CC87" s="429">
        <f>'2M - SGS'!CC87</f>
        <v>8.4098999999999993E-2</v>
      </c>
      <c r="CD87" s="429">
        <f>'2M - SGS'!CD87</f>
        <v>8.4198999999999996E-2</v>
      </c>
      <c r="CE87" s="429">
        <f>'2M - SGS'!CE87</f>
        <v>8.2512000000000002E-2</v>
      </c>
      <c r="CF87" s="429">
        <f>'2M - SGS'!CF87</f>
        <v>8.5277000000000006E-2</v>
      </c>
      <c r="CG87" s="429">
        <f>'2M - SGS'!CG87</f>
        <v>8.2588999999999996E-2</v>
      </c>
      <c r="CH87" s="435">
        <f>'2M - SGS'!CH87</f>
        <v>8.5237999999999994E-2</v>
      </c>
      <c r="CJ87" s="427">
        <f t="shared" si="106"/>
        <v>1.0000000000000002</v>
      </c>
    </row>
    <row r="88" spans="1:88" s="110" customFormat="1" ht="15.75" x14ac:dyDescent="0.25">
      <c r="A88" s="609"/>
      <c r="B88" s="14" t="str">
        <f t="shared" si="105"/>
        <v>Process</v>
      </c>
      <c r="C88" s="429">
        <f>'2M - SGS'!C88</f>
        <v>8.5109000000000004E-2</v>
      </c>
      <c r="D88" s="429">
        <f>'2M - SGS'!D88</f>
        <v>7.7715000000000006E-2</v>
      </c>
      <c r="E88" s="429">
        <f>'2M - SGS'!E88</f>
        <v>8.6136000000000004E-2</v>
      </c>
      <c r="F88" s="429">
        <f>'2M - SGS'!F88</f>
        <v>7.9796000000000006E-2</v>
      </c>
      <c r="G88" s="429">
        <f>'2M - SGS'!G88</f>
        <v>8.5334999999999994E-2</v>
      </c>
      <c r="H88" s="429">
        <f>'2M - SGS'!H88</f>
        <v>8.1994999999999998E-2</v>
      </c>
      <c r="I88" s="429">
        <f>'2M - SGS'!I88</f>
        <v>8.4098999999999993E-2</v>
      </c>
      <c r="J88" s="429">
        <f>'2M - SGS'!J88</f>
        <v>8.4198999999999996E-2</v>
      </c>
      <c r="K88" s="429">
        <f>'2M - SGS'!K88</f>
        <v>8.2512000000000002E-2</v>
      </c>
      <c r="L88" s="429">
        <f>'2M - SGS'!L88</f>
        <v>8.5277000000000006E-2</v>
      </c>
      <c r="M88" s="429">
        <f>'2M - SGS'!M88</f>
        <v>8.2588999999999996E-2</v>
      </c>
      <c r="N88" s="429">
        <f>'2M - SGS'!N88</f>
        <v>8.5237999999999994E-2</v>
      </c>
      <c r="O88" s="429">
        <f>'2M - SGS'!O88</f>
        <v>8.5109000000000004E-2</v>
      </c>
      <c r="P88" s="429">
        <f>'2M - SGS'!P88</f>
        <v>7.7715000000000006E-2</v>
      </c>
      <c r="Q88" s="429">
        <f>'2M - SGS'!Q88</f>
        <v>8.6136000000000004E-2</v>
      </c>
      <c r="R88" s="429">
        <f>'2M - SGS'!R88</f>
        <v>7.9796000000000006E-2</v>
      </c>
      <c r="S88" s="429">
        <f>'2M - SGS'!S88</f>
        <v>8.5334999999999994E-2</v>
      </c>
      <c r="T88" s="429">
        <f>'2M - SGS'!T88</f>
        <v>8.1994999999999998E-2</v>
      </c>
      <c r="U88" s="429">
        <f>'2M - SGS'!U88</f>
        <v>8.4098999999999993E-2</v>
      </c>
      <c r="V88" s="429">
        <f>'2M - SGS'!V88</f>
        <v>8.4198999999999996E-2</v>
      </c>
      <c r="W88" s="429">
        <f>'2M - SGS'!W88</f>
        <v>8.2512000000000002E-2</v>
      </c>
      <c r="X88" s="429">
        <f>'2M - SGS'!X88</f>
        <v>8.5277000000000006E-2</v>
      </c>
      <c r="Y88" s="429">
        <f>'2M - SGS'!Y88</f>
        <v>8.2588999999999996E-2</v>
      </c>
      <c r="Z88" s="429">
        <f>'2M - SGS'!Z88</f>
        <v>8.5237999999999994E-2</v>
      </c>
      <c r="AA88" s="429">
        <f>'2M - SGS'!AA88</f>
        <v>8.5109000000000004E-2</v>
      </c>
      <c r="AB88" s="429">
        <f>'2M - SGS'!AB88</f>
        <v>7.7715000000000006E-2</v>
      </c>
      <c r="AC88" s="429">
        <f>'2M - SGS'!AC88</f>
        <v>8.6136000000000004E-2</v>
      </c>
      <c r="AD88" s="429">
        <f>'2M - SGS'!AD88</f>
        <v>7.9796000000000006E-2</v>
      </c>
      <c r="AE88" s="429">
        <f>'2M - SGS'!AE88</f>
        <v>8.5334999999999994E-2</v>
      </c>
      <c r="AF88" s="429">
        <f>'2M - SGS'!AF88</f>
        <v>8.1994999999999998E-2</v>
      </c>
      <c r="AG88" s="429">
        <f>'2M - SGS'!AG88</f>
        <v>8.4098999999999993E-2</v>
      </c>
      <c r="AH88" s="429">
        <f>'2M - SGS'!AH88</f>
        <v>8.4198999999999996E-2</v>
      </c>
      <c r="AI88" s="429">
        <f>'2M - SGS'!AI88</f>
        <v>8.2512000000000002E-2</v>
      </c>
      <c r="AJ88" s="429">
        <f>'2M - SGS'!AJ88</f>
        <v>8.5277000000000006E-2</v>
      </c>
      <c r="AK88" s="429">
        <f>'2M - SGS'!AK88</f>
        <v>8.2588999999999996E-2</v>
      </c>
      <c r="AL88" s="429">
        <f>'2M - SGS'!AL88</f>
        <v>8.5237999999999994E-2</v>
      </c>
      <c r="AM88" s="429">
        <f>'2M - SGS'!AM88</f>
        <v>8.5109000000000004E-2</v>
      </c>
      <c r="AN88" s="429">
        <f>'2M - SGS'!AN88</f>
        <v>7.7715000000000006E-2</v>
      </c>
      <c r="AO88" s="429">
        <f>'2M - SGS'!AO88</f>
        <v>8.6136000000000004E-2</v>
      </c>
      <c r="AP88" s="429">
        <f>'2M - SGS'!AP88</f>
        <v>7.9796000000000006E-2</v>
      </c>
      <c r="AQ88" s="429">
        <f>'2M - SGS'!AQ88</f>
        <v>8.5334999999999994E-2</v>
      </c>
      <c r="AR88" s="429">
        <f>'2M - SGS'!AR88</f>
        <v>8.1994999999999998E-2</v>
      </c>
      <c r="AS88" s="429">
        <f>'2M - SGS'!AS88</f>
        <v>8.4098999999999993E-2</v>
      </c>
      <c r="AT88" s="429">
        <f>'2M - SGS'!AT88</f>
        <v>8.4198999999999996E-2</v>
      </c>
      <c r="AU88" s="429">
        <f>'2M - SGS'!AU88</f>
        <v>8.2512000000000002E-2</v>
      </c>
      <c r="AV88" s="429">
        <f>'2M - SGS'!AV88</f>
        <v>8.5277000000000006E-2</v>
      </c>
      <c r="AW88" s="429">
        <f>'2M - SGS'!AW88</f>
        <v>8.2588999999999996E-2</v>
      </c>
      <c r="AX88" s="429">
        <f>'2M - SGS'!AX88</f>
        <v>8.5237999999999994E-2</v>
      </c>
      <c r="AY88" s="429">
        <f>'2M - SGS'!AY88</f>
        <v>8.5109000000000004E-2</v>
      </c>
      <c r="AZ88" s="429">
        <f>'2M - SGS'!AZ88</f>
        <v>7.7715000000000006E-2</v>
      </c>
      <c r="BA88" s="429">
        <f>'2M - SGS'!BA88</f>
        <v>8.6136000000000004E-2</v>
      </c>
      <c r="BB88" s="429">
        <f>'2M - SGS'!BB88</f>
        <v>7.9796000000000006E-2</v>
      </c>
      <c r="BC88" s="429">
        <f>'2M - SGS'!BC88</f>
        <v>8.5334999999999994E-2</v>
      </c>
      <c r="BD88" s="429">
        <f>'2M - SGS'!BD88</f>
        <v>8.1994999999999998E-2</v>
      </c>
      <c r="BE88" s="429">
        <f>'2M - SGS'!BE88</f>
        <v>8.4098999999999993E-2</v>
      </c>
      <c r="BF88" s="429">
        <f>'2M - SGS'!BF88</f>
        <v>8.4198999999999996E-2</v>
      </c>
      <c r="BG88" s="429">
        <f>'2M - SGS'!BG88</f>
        <v>8.2512000000000002E-2</v>
      </c>
      <c r="BH88" s="429">
        <f>'2M - SGS'!BH88</f>
        <v>8.5277000000000006E-2</v>
      </c>
      <c r="BI88" s="429">
        <f>'2M - SGS'!BI88</f>
        <v>8.2588999999999996E-2</v>
      </c>
      <c r="BJ88" s="429">
        <f>'2M - SGS'!BJ88</f>
        <v>8.5237999999999994E-2</v>
      </c>
      <c r="BK88" s="429">
        <f>'2M - SGS'!BK88</f>
        <v>8.5109000000000004E-2</v>
      </c>
      <c r="BL88" s="429">
        <f>'2M - SGS'!BL88</f>
        <v>7.7715000000000006E-2</v>
      </c>
      <c r="BM88" s="429">
        <f>'2M - SGS'!BM88</f>
        <v>8.6136000000000004E-2</v>
      </c>
      <c r="BN88" s="429">
        <f>'2M - SGS'!BN88</f>
        <v>7.9796000000000006E-2</v>
      </c>
      <c r="BO88" s="429">
        <f>'2M - SGS'!BO88</f>
        <v>8.5334999999999994E-2</v>
      </c>
      <c r="BP88" s="429">
        <f>'2M - SGS'!BP88</f>
        <v>8.1994999999999998E-2</v>
      </c>
      <c r="BQ88" s="429">
        <f>'2M - SGS'!BQ88</f>
        <v>8.4098999999999993E-2</v>
      </c>
      <c r="BR88" s="429">
        <f>'2M - SGS'!BR88</f>
        <v>8.4198999999999996E-2</v>
      </c>
      <c r="BS88" s="429">
        <f>'2M - SGS'!BS88</f>
        <v>8.2512000000000002E-2</v>
      </c>
      <c r="BT88" s="429">
        <f>'2M - SGS'!BT88</f>
        <v>8.5277000000000006E-2</v>
      </c>
      <c r="BU88" s="429">
        <f>'2M - SGS'!BU88</f>
        <v>8.2588999999999996E-2</v>
      </c>
      <c r="BV88" s="429">
        <f>'2M - SGS'!BV88</f>
        <v>8.5237999999999994E-2</v>
      </c>
      <c r="BW88" s="429">
        <f>'2M - SGS'!BW88</f>
        <v>8.5109000000000004E-2</v>
      </c>
      <c r="BX88" s="429">
        <f>'2M - SGS'!BX88</f>
        <v>7.7715000000000006E-2</v>
      </c>
      <c r="BY88" s="429">
        <f>'2M - SGS'!BY88</f>
        <v>8.6136000000000004E-2</v>
      </c>
      <c r="BZ88" s="429">
        <f>'2M - SGS'!BZ88</f>
        <v>7.9796000000000006E-2</v>
      </c>
      <c r="CA88" s="429">
        <f>'2M - SGS'!CA88</f>
        <v>8.5334999999999994E-2</v>
      </c>
      <c r="CB88" s="429">
        <f>'2M - SGS'!CB88</f>
        <v>8.1994999999999998E-2</v>
      </c>
      <c r="CC88" s="429">
        <f>'2M - SGS'!CC88</f>
        <v>8.4098999999999993E-2</v>
      </c>
      <c r="CD88" s="429">
        <f>'2M - SGS'!CD88</f>
        <v>8.4198999999999996E-2</v>
      </c>
      <c r="CE88" s="429">
        <f>'2M - SGS'!CE88</f>
        <v>8.2512000000000002E-2</v>
      </c>
      <c r="CF88" s="429">
        <f>'2M - SGS'!CF88</f>
        <v>8.5277000000000006E-2</v>
      </c>
      <c r="CG88" s="429">
        <f>'2M - SGS'!CG88</f>
        <v>8.2588999999999996E-2</v>
      </c>
      <c r="CH88" s="435">
        <f>'2M - SGS'!CH88</f>
        <v>8.5237999999999994E-2</v>
      </c>
      <c r="CJ88" s="427">
        <f t="shared" si="106"/>
        <v>1.0000000000000002</v>
      </c>
    </row>
    <row r="89" spans="1:88" s="110" customFormat="1" ht="15.75" x14ac:dyDescent="0.25">
      <c r="A89" s="609"/>
      <c r="B89" s="14" t="str">
        <f t="shared" si="105"/>
        <v>Refrigeration</v>
      </c>
      <c r="C89" s="429">
        <f>'2M - SGS'!C89</f>
        <v>8.3486000000000005E-2</v>
      </c>
      <c r="D89" s="429">
        <f>'2M - SGS'!D89</f>
        <v>7.6158000000000003E-2</v>
      </c>
      <c r="E89" s="429">
        <f>'2M - SGS'!E89</f>
        <v>8.3346000000000003E-2</v>
      </c>
      <c r="F89" s="429">
        <f>'2M - SGS'!F89</f>
        <v>8.0782999999999994E-2</v>
      </c>
      <c r="G89" s="429">
        <f>'2M - SGS'!G89</f>
        <v>8.5133E-2</v>
      </c>
      <c r="H89" s="429">
        <f>'2M - SGS'!H89</f>
        <v>8.4294999999999995E-2</v>
      </c>
      <c r="I89" s="429">
        <f>'2M - SGS'!I89</f>
        <v>8.7456999999999993E-2</v>
      </c>
      <c r="J89" s="429">
        <f>'2M - SGS'!J89</f>
        <v>8.7230000000000002E-2</v>
      </c>
      <c r="K89" s="429">
        <f>'2M - SGS'!K89</f>
        <v>8.3319000000000004E-2</v>
      </c>
      <c r="L89" s="429">
        <f>'2M - SGS'!L89</f>
        <v>8.4562999999999999E-2</v>
      </c>
      <c r="M89" s="429">
        <f>'2M - SGS'!M89</f>
        <v>8.1112000000000004E-2</v>
      </c>
      <c r="N89" s="429">
        <f>'2M - SGS'!N89</f>
        <v>8.3117999999999997E-2</v>
      </c>
      <c r="O89" s="429">
        <f>'2M - SGS'!O89</f>
        <v>8.3486000000000005E-2</v>
      </c>
      <c r="P89" s="429">
        <f>'2M - SGS'!P89</f>
        <v>7.6158000000000003E-2</v>
      </c>
      <c r="Q89" s="429">
        <f>'2M - SGS'!Q89</f>
        <v>8.3346000000000003E-2</v>
      </c>
      <c r="R89" s="429">
        <f>'2M - SGS'!R89</f>
        <v>8.0782999999999994E-2</v>
      </c>
      <c r="S89" s="429">
        <f>'2M - SGS'!S89</f>
        <v>8.5133E-2</v>
      </c>
      <c r="T89" s="429">
        <f>'2M - SGS'!T89</f>
        <v>8.4294999999999995E-2</v>
      </c>
      <c r="U89" s="429">
        <f>'2M - SGS'!U89</f>
        <v>8.7456999999999993E-2</v>
      </c>
      <c r="V89" s="429">
        <f>'2M - SGS'!V89</f>
        <v>8.7230000000000002E-2</v>
      </c>
      <c r="W89" s="429">
        <f>'2M - SGS'!W89</f>
        <v>8.3319000000000004E-2</v>
      </c>
      <c r="X89" s="429">
        <f>'2M - SGS'!X89</f>
        <v>8.4562999999999999E-2</v>
      </c>
      <c r="Y89" s="429">
        <f>'2M - SGS'!Y89</f>
        <v>8.1112000000000004E-2</v>
      </c>
      <c r="Z89" s="429">
        <f>'2M - SGS'!Z89</f>
        <v>8.3117999999999997E-2</v>
      </c>
      <c r="AA89" s="429">
        <f>'2M - SGS'!AA89</f>
        <v>8.3486000000000005E-2</v>
      </c>
      <c r="AB89" s="429">
        <f>'2M - SGS'!AB89</f>
        <v>7.6158000000000003E-2</v>
      </c>
      <c r="AC89" s="429">
        <f>'2M - SGS'!AC89</f>
        <v>8.3346000000000003E-2</v>
      </c>
      <c r="AD89" s="429">
        <f>'2M - SGS'!AD89</f>
        <v>8.0782999999999994E-2</v>
      </c>
      <c r="AE89" s="429">
        <f>'2M - SGS'!AE89</f>
        <v>8.5133E-2</v>
      </c>
      <c r="AF89" s="429">
        <f>'2M - SGS'!AF89</f>
        <v>8.4294999999999995E-2</v>
      </c>
      <c r="AG89" s="429">
        <f>'2M - SGS'!AG89</f>
        <v>8.7456999999999993E-2</v>
      </c>
      <c r="AH89" s="429">
        <f>'2M - SGS'!AH89</f>
        <v>8.7230000000000002E-2</v>
      </c>
      <c r="AI89" s="429">
        <f>'2M - SGS'!AI89</f>
        <v>8.3319000000000004E-2</v>
      </c>
      <c r="AJ89" s="429">
        <f>'2M - SGS'!AJ89</f>
        <v>8.4562999999999999E-2</v>
      </c>
      <c r="AK89" s="429">
        <f>'2M - SGS'!AK89</f>
        <v>8.1112000000000004E-2</v>
      </c>
      <c r="AL89" s="429">
        <f>'2M - SGS'!AL89</f>
        <v>8.3117999999999997E-2</v>
      </c>
      <c r="AM89" s="429">
        <f>'2M - SGS'!AM89</f>
        <v>8.3486000000000005E-2</v>
      </c>
      <c r="AN89" s="429">
        <f>'2M - SGS'!AN89</f>
        <v>7.6158000000000003E-2</v>
      </c>
      <c r="AO89" s="429">
        <f>'2M - SGS'!AO89</f>
        <v>8.3346000000000003E-2</v>
      </c>
      <c r="AP89" s="429">
        <f>'2M - SGS'!AP89</f>
        <v>8.0782999999999994E-2</v>
      </c>
      <c r="AQ89" s="429">
        <f>'2M - SGS'!AQ89</f>
        <v>8.5133E-2</v>
      </c>
      <c r="AR89" s="429">
        <f>'2M - SGS'!AR89</f>
        <v>8.4294999999999995E-2</v>
      </c>
      <c r="AS89" s="429">
        <f>'2M - SGS'!AS89</f>
        <v>8.7456999999999993E-2</v>
      </c>
      <c r="AT89" s="429">
        <f>'2M - SGS'!AT89</f>
        <v>8.7230000000000002E-2</v>
      </c>
      <c r="AU89" s="429">
        <f>'2M - SGS'!AU89</f>
        <v>8.3319000000000004E-2</v>
      </c>
      <c r="AV89" s="429">
        <f>'2M - SGS'!AV89</f>
        <v>8.4562999999999999E-2</v>
      </c>
      <c r="AW89" s="429">
        <f>'2M - SGS'!AW89</f>
        <v>8.1112000000000004E-2</v>
      </c>
      <c r="AX89" s="429">
        <f>'2M - SGS'!AX89</f>
        <v>8.3117999999999997E-2</v>
      </c>
      <c r="AY89" s="429">
        <f>'2M - SGS'!AY89</f>
        <v>8.3486000000000005E-2</v>
      </c>
      <c r="AZ89" s="429">
        <f>'2M - SGS'!AZ89</f>
        <v>7.6158000000000003E-2</v>
      </c>
      <c r="BA89" s="429">
        <f>'2M - SGS'!BA89</f>
        <v>8.3346000000000003E-2</v>
      </c>
      <c r="BB89" s="429">
        <f>'2M - SGS'!BB89</f>
        <v>8.0782999999999994E-2</v>
      </c>
      <c r="BC89" s="429">
        <f>'2M - SGS'!BC89</f>
        <v>8.5133E-2</v>
      </c>
      <c r="BD89" s="429">
        <f>'2M - SGS'!BD89</f>
        <v>8.4294999999999995E-2</v>
      </c>
      <c r="BE89" s="429">
        <f>'2M - SGS'!BE89</f>
        <v>8.7456999999999993E-2</v>
      </c>
      <c r="BF89" s="429">
        <f>'2M - SGS'!BF89</f>
        <v>8.7230000000000002E-2</v>
      </c>
      <c r="BG89" s="429">
        <f>'2M - SGS'!BG89</f>
        <v>8.3319000000000004E-2</v>
      </c>
      <c r="BH89" s="429">
        <f>'2M - SGS'!BH89</f>
        <v>8.4562999999999999E-2</v>
      </c>
      <c r="BI89" s="429">
        <f>'2M - SGS'!BI89</f>
        <v>8.1112000000000004E-2</v>
      </c>
      <c r="BJ89" s="429">
        <f>'2M - SGS'!BJ89</f>
        <v>8.3117999999999997E-2</v>
      </c>
      <c r="BK89" s="429">
        <f>'2M - SGS'!BK89</f>
        <v>8.3486000000000005E-2</v>
      </c>
      <c r="BL89" s="429">
        <f>'2M - SGS'!BL89</f>
        <v>7.6158000000000003E-2</v>
      </c>
      <c r="BM89" s="429">
        <f>'2M - SGS'!BM89</f>
        <v>8.3346000000000003E-2</v>
      </c>
      <c r="BN89" s="429">
        <f>'2M - SGS'!BN89</f>
        <v>8.0782999999999994E-2</v>
      </c>
      <c r="BO89" s="429">
        <f>'2M - SGS'!BO89</f>
        <v>8.5133E-2</v>
      </c>
      <c r="BP89" s="429">
        <f>'2M - SGS'!BP89</f>
        <v>8.4294999999999995E-2</v>
      </c>
      <c r="BQ89" s="429">
        <f>'2M - SGS'!BQ89</f>
        <v>8.7456999999999993E-2</v>
      </c>
      <c r="BR89" s="429">
        <f>'2M - SGS'!BR89</f>
        <v>8.7230000000000002E-2</v>
      </c>
      <c r="BS89" s="429">
        <f>'2M - SGS'!BS89</f>
        <v>8.3319000000000004E-2</v>
      </c>
      <c r="BT89" s="429">
        <f>'2M - SGS'!BT89</f>
        <v>8.4562999999999999E-2</v>
      </c>
      <c r="BU89" s="429">
        <f>'2M - SGS'!BU89</f>
        <v>8.1112000000000004E-2</v>
      </c>
      <c r="BV89" s="429">
        <f>'2M - SGS'!BV89</f>
        <v>8.3117999999999997E-2</v>
      </c>
      <c r="BW89" s="429">
        <f>'2M - SGS'!BW89</f>
        <v>8.3486000000000005E-2</v>
      </c>
      <c r="BX89" s="429">
        <f>'2M - SGS'!BX89</f>
        <v>7.6158000000000003E-2</v>
      </c>
      <c r="BY89" s="429">
        <f>'2M - SGS'!BY89</f>
        <v>8.3346000000000003E-2</v>
      </c>
      <c r="BZ89" s="429">
        <f>'2M - SGS'!BZ89</f>
        <v>8.0782999999999994E-2</v>
      </c>
      <c r="CA89" s="429">
        <f>'2M - SGS'!CA89</f>
        <v>8.5133E-2</v>
      </c>
      <c r="CB89" s="429">
        <f>'2M - SGS'!CB89</f>
        <v>8.4294999999999995E-2</v>
      </c>
      <c r="CC89" s="429">
        <f>'2M - SGS'!CC89</f>
        <v>8.7456999999999993E-2</v>
      </c>
      <c r="CD89" s="429">
        <f>'2M - SGS'!CD89</f>
        <v>8.7230000000000002E-2</v>
      </c>
      <c r="CE89" s="429">
        <f>'2M - SGS'!CE89</f>
        <v>8.3319000000000004E-2</v>
      </c>
      <c r="CF89" s="429">
        <f>'2M - SGS'!CF89</f>
        <v>8.4562999999999999E-2</v>
      </c>
      <c r="CG89" s="429">
        <f>'2M - SGS'!CG89</f>
        <v>8.1112000000000004E-2</v>
      </c>
      <c r="CH89" s="435">
        <f>'2M - SGS'!CH89</f>
        <v>8.3117999999999997E-2</v>
      </c>
      <c r="CJ89" s="427">
        <f t="shared" si="106"/>
        <v>1</v>
      </c>
    </row>
    <row r="90" spans="1:88" s="110" customFormat="1" ht="16.5" thickBot="1" x14ac:dyDescent="0.3">
      <c r="A90" s="610"/>
      <c r="B90" s="15" t="str">
        <f t="shared" si="105"/>
        <v>Water Heating</v>
      </c>
      <c r="C90" s="436">
        <f>'2M - SGS'!C90</f>
        <v>0.108255</v>
      </c>
      <c r="D90" s="436">
        <f>'2M - SGS'!D90</f>
        <v>9.1078000000000006E-2</v>
      </c>
      <c r="E90" s="436">
        <f>'2M - SGS'!E90</f>
        <v>8.5239999999999996E-2</v>
      </c>
      <c r="F90" s="436">
        <f>'2M - SGS'!F90</f>
        <v>7.2980000000000003E-2</v>
      </c>
      <c r="G90" s="436">
        <f>'2M - SGS'!G90</f>
        <v>7.9849000000000003E-2</v>
      </c>
      <c r="H90" s="436">
        <f>'2M - SGS'!H90</f>
        <v>7.2720999999999994E-2</v>
      </c>
      <c r="I90" s="436">
        <f>'2M - SGS'!I90</f>
        <v>7.4929999999999997E-2</v>
      </c>
      <c r="J90" s="436">
        <f>'2M - SGS'!J90</f>
        <v>7.5861999999999999E-2</v>
      </c>
      <c r="K90" s="436">
        <f>'2M - SGS'!K90</f>
        <v>7.5733999999999996E-2</v>
      </c>
      <c r="L90" s="436">
        <f>'2M - SGS'!L90</f>
        <v>8.2808000000000007E-2</v>
      </c>
      <c r="M90" s="436">
        <f>'2M - SGS'!M90</f>
        <v>8.6345000000000005E-2</v>
      </c>
      <c r="N90" s="436">
        <f>'2M - SGS'!N90</f>
        <v>9.4198000000000004E-2</v>
      </c>
      <c r="O90" s="436">
        <f>'2M - SGS'!O90</f>
        <v>0.108255</v>
      </c>
      <c r="P90" s="436">
        <f>'2M - SGS'!P90</f>
        <v>9.1078000000000006E-2</v>
      </c>
      <c r="Q90" s="436">
        <f>'2M - SGS'!Q90</f>
        <v>8.5239999999999996E-2</v>
      </c>
      <c r="R90" s="436">
        <f>'2M - SGS'!R90</f>
        <v>7.2980000000000003E-2</v>
      </c>
      <c r="S90" s="436">
        <f>'2M - SGS'!S90</f>
        <v>7.9849000000000003E-2</v>
      </c>
      <c r="T90" s="436">
        <f>'2M - SGS'!T90</f>
        <v>7.2720999999999994E-2</v>
      </c>
      <c r="U90" s="436">
        <f>'2M - SGS'!U90</f>
        <v>7.4929999999999997E-2</v>
      </c>
      <c r="V90" s="436">
        <f>'2M - SGS'!V90</f>
        <v>7.5861999999999999E-2</v>
      </c>
      <c r="W90" s="436">
        <f>'2M - SGS'!W90</f>
        <v>7.5733999999999996E-2</v>
      </c>
      <c r="X90" s="436">
        <f>'2M - SGS'!X90</f>
        <v>8.2808000000000007E-2</v>
      </c>
      <c r="Y90" s="436">
        <f>'2M - SGS'!Y90</f>
        <v>8.6345000000000005E-2</v>
      </c>
      <c r="Z90" s="436">
        <f>'2M - SGS'!Z90</f>
        <v>9.4198000000000004E-2</v>
      </c>
      <c r="AA90" s="436">
        <f>'2M - SGS'!AA90</f>
        <v>0.108255</v>
      </c>
      <c r="AB90" s="436">
        <f>'2M - SGS'!AB90</f>
        <v>9.1078000000000006E-2</v>
      </c>
      <c r="AC90" s="436">
        <f>'2M - SGS'!AC90</f>
        <v>8.5239999999999996E-2</v>
      </c>
      <c r="AD90" s="436">
        <f>'2M - SGS'!AD90</f>
        <v>7.2980000000000003E-2</v>
      </c>
      <c r="AE90" s="436">
        <f>'2M - SGS'!AE90</f>
        <v>7.9849000000000003E-2</v>
      </c>
      <c r="AF90" s="436">
        <f>'2M - SGS'!AF90</f>
        <v>7.2720999999999994E-2</v>
      </c>
      <c r="AG90" s="436">
        <f>'2M - SGS'!AG90</f>
        <v>7.4929999999999997E-2</v>
      </c>
      <c r="AH90" s="436">
        <f>'2M - SGS'!AH90</f>
        <v>7.5861999999999999E-2</v>
      </c>
      <c r="AI90" s="436">
        <f>'2M - SGS'!AI90</f>
        <v>7.5733999999999996E-2</v>
      </c>
      <c r="AJ90" s="436">
        <f>'2M - SGS'!AJ90</f>
        <v>8.2808000000000007E-2</v>
      </c>
      <c r="AK90" s="436">
        <f>'2M - SGS'!AK90</f>
        <v>8.6345000000000005E-2</v>
      </c>
      <c r="AL90" s="436">
        <f>'2M - SGS'!AL90</f>
        <v>9.4198000000000004E-2</v>
      </c>
      <c r="AM90" s="436">
        <f>'2M - SGS'!AM90</f>
        <v>0.108255</v>
      </c>
      <c r="AN90" s="436">
        <f>'2M - SGS'!AN90</f>
        <v>9.1078000000000006E-2</v>
      </c>
      <c r="AO90" s="436">
        <f>'2M - SGS'!AO90</f>
        <v>8.5239999999999996E-2</v>
      </c>
      <c r="AP90" s="436">
        <f>'2M - SGS'!AP90</f>
        <v>7.2980000000000003E-2</v>
      </c>
      <c r="AQ90" s="436">
        <f>'2M - SGS'!AQ90</f>
        <v>7.9849000000000003E-2</v>
      </c>
      <c r="AR90" s="436">
        <f>'2M - SGS'!AR90</f>
        <v>7.2720999999999994E-2</v>
      </c>
      <c r="AS90" s="436">
        <f>'2M - SGS'!AS90</f>
        <v>7.4929999999999997E-2</v>
      </c>
      <c r="AT90" s="436">
        <f>'2M - SGS'!AT90</f>
        <v>7.5861999999999999E-2</v>
      </c>
      <c r="AU90" s="436">
        <f>'2M - SGS'!AU90</f>
        <v>7.5733999999999996E-2</v>
      </c>
      <c r="AV90" s="436">
        <f>'2M - SGS'!AV90</f>
        <v>8.2808000000000007E-2</v>
      </c>
      <c r="AW90" s="436">
        <f>'2M - SGS'!AW90</f>
        <v>8.6345000000000005E-2</v>
      </c>
      <c r="AX90" s="436">
        <f>'2M - SGS'!AX90</f>
        <v>9.4198000000000004E-2</v>
      </c>
      <c r="AY90" s="436">
        <f>'2M - SGS'!AY90</f>
        <v>0.108255</v>
      </c>
      <c r="AZ90" s="436">
        <f>'2M - SGS'!AZ90</f>
        <v>9.1078000000000006E-2</v>
      </c>
      <c r="BA90" s="436">
        <f>'2M - SGS'!BA90</f>
        <v>8.5239999999999996E-2</v>
      </c>
      <c r="BB90" s="436">
        <f>'2M - SGS'!BB90</f>
        <v>7.2980000000000003E-2</v>
      </c>
      <c r="BC90" s="436">
        <f>'2M - SGS'!BC90</f>
        <v>7.9849000000000003E-2</v>
      </c>
      <c r="BD90" s="436">
        <f>'2M - SGS'!BD90</f>
        <v>7.2720999999999994E-2</v>
      </c>
      <c r="BE90" s="436">
        <f>'2M - SGS'!BE90</f>
        <v>7.4929999999999997E-2</v>
      </c>
      <c r="BF90" s="436">
        <f>'2M - SGS'!BF90</f>
        <v>7.5861999999999999E-2</v>
      </c>
      <c r="BG90" s="436">
        <f>'2M - SGS'!BG90</f>
        <v>7.5733999999999996E-2</v>
      </c>
      <c r="BH90" s="436">
        <f>'2M - SGS'!BH90</f>
        <v>8.2808000000000007E-2</v>
      </c>
      <c r="BI90" s="436">
        <f>'2M - SGS'!BI90</f>
        <v>8.6345000000000005E-2</v>
      </c>
      <c r="BJ90" s="436">
        <f>'2M - SGS'!BJ90</f>
        <v>9.4198000000000004E-2</v>
      </c>
      <c r="BK90" s="436">
        <f>'2M - SGS'!BK90</f>
        <v>0.108255</v>
      </c>
      <c r="BL90" s="436">
        <f>'2M - SGS'!BL90</f>
        <v>9.1078000000000006E-2</v>
      </c>
      <c r="BM90" s="436">
        <f>'2M - SGS'!BM90</f>
        <v>8.5239999999999996E-2</v>
      </c>
      <c r="BN90" s="436">
        <f>'2M - SGS'!BN90</f>
        <v>7.2980000000000003E-2</v>
      </c>
      <c r="BO90" s="436">
        <f>'2M - SGS'!BO90</f>
        <v>7.9849000000000003E-2</v>
      </c>
      <c r="BP90" s="436">
        <f>'2M - SGS'!BP90</f>
        <v>7.2720999999999994E-2</v>
      </c>
      <c r="BQ90" s="436">
        <f>'2M - SGS'!BQ90</f>
        <v>7.4929999999999997E-2</v>
      </c>
      <c r="BR90" s="436">
        <f>'2M - SGS'!BR90</f>
        <v>7.5861999999999999E-2</v>
      </c>
      <c r="BS90" s="436">
        <f>'2M - SGS'!BS90</f>
        <v>7.5733999999999996E-2</v>
      </c>
      <c r="BT90" s="436">
        <f>'2M - SGS'!BT90</f>
        <v>8.2808000000000007E-2</v>
      </c>
      <c r="BU90" s="436">
        <f>'2M - SGS'!BU90</f>
        <v>8.6345000000000005E-2</v>
      </c>
      <c r="BV90" s="436">
        <f>'2M - SGS'!BV90</f>
        <v>9.4198000000000004E-2</v>
      </c>
      <c r="BW90" s="436">
        <f>'2M - SGS'!BW90</f>
        <v>0.108255</v>
      </c>
      <c r="BX90" s="436">
        <f>'2M - SGS'!BX90</f>
        <v>9.1078000000000006E-2</v>
      </c>
      <c r="BY90" s="436">
        <f>'2M - SGS'!BY90</f>
        <v>8.5239999999999996E-2</v>
      </c>
      <c r="BZ90" s="436">
        <f>'2M - SGS'!BZ90</f>
        <v>7.2980000000000003E-2</v>
      </c>
      <c r="CA90" s="436">
        <f>'2M - SGS'!CA90</f>
        <v>7.9849000000000003E-2</v>
      </c>
      <c r="CB90" s="436">
        <f>'2M - SGS'!CB90</f>
        <v>7.2720999999999994E-2</v>
      </c>
      <c r="CC90" s="436">
        <f>'2M - SGS'!CC90</f>
        <v>7.4929999999999997E-2</v>
      </c>
      <c r="CD90" s="436">
        <f>'2M - SGS'!CD90</f>
        <v>7.5861999999999999E-2</v>
      </c>
      <c r="CE90" s="436">
        <f>'2M - SGS'!CE90</f>
        <v>7.5733999999999996E-2</v>
      </c>
      <c r="CF90" s="436">
        <f>'2M - SGS'!CF90</f>
        <v>8.2808000000000007E-2</v>
      </c>
      <c r="CG90" s="436">
        <f>'2M - SGS'!CG90</f>
        <v>8.6345000000000005E-2</v>
      </c>
      <c r="CH90" s="437">
        <f>'2M - SGS'!CH90</f>
        <v>9.4198000000000004E-2</v>
      </c>
      <c r="CJ90" s="427">
        <f t="shared" si="106"/>
        <v>1</v>
      </c>
    </row>
    <row r="91" spans="1:88" s="110" customFormat="1" ht="15.75" thickBot="1" x14ac:dyDescent="0.3">
      <c r="CJ91" s="110" t="s">
        <v>235</v>
      </c>
    </row>
    <row r="92" spans="1:88" s="110" customFormat="1" ht="15.75" thickBot="1" x14ac:dyDescent="0.3">
      <c r="A92" s="431"/>
      <c r="B92" s="594" t="s">
        <v>28</v>
      </c>
      <c r="C92" s="162">
        <f>C$4</f>
        <v>45292</v>
      </c>
      <c r="D92" s="162">
        <f t="shared" ref="D92:BO92" si="107">D$4</f>
        <v>45323</v>
      </c>
      <c r="E92" s="162">
        <f t="shared" si="107"/>
        <v>45352</v>
      </c>
      <c r="F92" s="162">
        <f t="shared" si="107"/>
        <v>45383</v>
      </c>
      <c r="G92" s="162">
        <f t="shared" si="107"/>
        <v>45413</v>
      </c>
      <c r="H92" s="162">
        <f t="shared" si="107"/>
        <v>45444</v>
      </c>
      <c r="I92" s="162">
        <f t="shared" si="107"/>
        <v>45474</v>
      </c>
      <c r="J92" s="162">
        <f t="shared" si="107"/>
        <v>45505</v>
      </c>
      <c r="K92" s="162">
        <f t="shared" si="107"/>
        <v>45536</v>
      </c>
      <c r="L92" s="162">
        <f t="shared" si="107"/>
        <v>45566</v>
      </c>
      <c r="M92" s="162">
        <f t="shared" si="107"/>
        <v>45597</v>
      </c>
      <c r="N92" s="162">
        <f t="shared" si="107"/>
        <v>45627</v>
      </c>
      <c r="O92" s="162">
        <f t="shared" si="107"/>
        <v>45658</v>
      </c>
      <c r="P92" s="162">
        <f t="shared" si="107"/>
        <v>45689</v>
      </c>
      <c r="Q92" s="162">
        <f t="shared" si="107"/>
        <v>45717</v>
      </c>
      <c r="R92" s="162">
        <f t="shared" si="107"/>
        <v>45748</v>
      </c>
      <c r="S92" s="162">
        <f t="shared" si="107"/>
        <v>45778</v>
      </c>
      <c r="T92" s="162">
        <f t="shared" si="107"/>
        <v>45809</v>
      </c>
      <c r="U92" s="162">
        <f t="shared" si="107"/>
        <v>45839</v>
      </c>
      <c r="V92" s="162">
        <f t="shared" si="107"/>
        <v>45870</v>
      </c>
      <c r="W92" s="162">
        <f t="shared" si="107"/>
        <v>45901</v>
      </c>
      <c r="X92" s="162">
        <f t="shared" si="107"/>
        <v>45931</v>
      </c>
      <c r="Y92" s="162">
        <f t="shared" si="107"/>
        <v>45962</v>
      </c>
      <c r="Z92" s="162">
        <f t="shared" si="107"/>
        <v>45992</v>
      </c>
      <c r="AA92" s="162">
        <f t="shared" si="107"/>
        <v>46023</v>
      </c>
      <c r="AB92" s="162">
        <f t="shared" si="107"/>
        <v>46054</v>
      </c>
      <c r="AC92" s="162">
        <f t="shared" si="107"/>
        <v>46082</v>
      </c>
      <c r="AD92" s="162">
        <f t="shared" si="107"/>
        <v>46113</v>
      </c>
      <c r="AE92" s="162">
        <f t="shared" si="107"/>
        <v>46143</v>
      </c>
      <c r="AF92" s="162">
        <f t="shared" si="107"/>
        <v>46174</v>
      </c>
      <c r="AG92" s="162">
        <f t="shared" si="107"/>
        <v>46204</v>
      </c>
      <c r="AH92" s="162">
        <f t="shared" si="107"/>
        <v>46235</v>
      </c>
      <c r="AI92" s="162">
        <f t="shared" si="107"/>
        <v>46266</v>
      </c>
      <c r="AJ92" s="162">
        <f t="shared" si="107"/>
        <v>46296</v>
      </c>
      <c r="AK92" s="162">
        <f t="shared" si="107"/>
        <v>46327</v>
      </c>
      <c r="AL92" s="162">
        <f t="shared" si="107"/>
        <v>46357</v>
      </c>
      <c r="AM92" s="162">
        <f t="shared" si="107"/>
        <v>46388</v>
      </c>
      <c r="AN92" s="162">
        <f t="shared" si="107"/>
        <v>46419</v>
      </c>
      <c r="AO92" s="162">
        <f t="shared" si="107"/>
        <v>46447</v>
      </c>
      <c r="AP92" s="162">
        <f t="shared" si="107"/>
        <v>46478</v>
      </c>
      <c r="AQ92" s="162">
        <f t="shared" si="107"/>
        <v>46508</v>
      </c>
      <c r="AR92" s="162">
        <f t="shared" si="107"/>
        <v>46539</v>
      </c>
      <c r="AS92" s="162">
        <f t="shared" si="107"/>
        <v>46569</v>
      </c>
      <c r="AT92" s="162">
        <f t="shared" si="107"/>
        <v>46600</v>
      </c>
      <c r="AU92" s="162">
        <f t="shared" si="107"/>
        <v>46631</v>
      </c>
      <c r="AV92" s="162">
        <f t="shared" si="107"/>
        <v>46661</v>
      </c>
      <c r="AW92" s="162">
        <f t="shared" si="107"/>
        <v>46692</v>
      </c>
      <c r="AX92" s="162">
        <f t="shared" si="107"/>
        <v>46722</v>
      </c>
      <c r="AY92" s="162">
        <f t="shared" si="107"/>
        <v>46753</v>
      </c>
      <c r="AZ92" s="162">
        <f t="shared" si="107"/>
        <v>46784</v>
      </c>
      <c r="BA92" s="162">
        <f t="shared" si="107"/>
        <v>46813</v>
      </c>
      <c r="BB92" s="162">
        <f t="shared" si="107"/>
        <v>46844</v>
      </c>
      <c r="BC92" s="162">
        <f t="shared" si="107"/>
        <v>46874</v>
      </c>
      <c r="BD92" s="162">
        <f t="shared" si="107"/>
        <v>46905</v>
      </c>
      <c r="BE92" s="162">
        <f t="shared" si="107"/>
        <v>46935</v>
      </c>
      <c r="BF92" s="162">
        <f t="shared" si="107"/>
        <v>46966</v>
      </c>
      <c r="BG92" s="162">
        <f t="shared" si="107"/>
        <v>46997</v>
      </c>
      <c r="BH92" s="162">
        <f t="shared" si="107"/>
        <v>47027</v>
      </c>
      <c r="BI92" s="162">
        <f t="shared" si="107"/>
        <v>47058</v>
      </c>
      <c r="BJ92" s="162">
        <f t="shared" si="107"/>
        <v>47088</v>
      </c>
      <c r="BK92" s="162">
        <f t="shared" si="107"/>
        <v>47119</v>
      </c>
      <c r="BL92" s="162">
        <f t="shared" si="107"/>
        <v>47150</v>
      </c>
      <c r="BM92" s="162">
        <f t="shared" si="107"/>
        <v>47178</v>
      </c>
      <c r="BN92" s="162">
        <f t="shared" si="107"/>
        <v>47209</v>
      </c>
      <c r="BO92" s="162">
        <f t="shared" si="107"/>
        <v>47239</v>
      </c>
      <c r="BP92" s="162">
        <f t="shared" ref="BP92:CH92" si="108">BP$4</f>
        <v>47270</v>
      </c>
      <c r="BQ92" s="162">
        <f t="shared" si="108"/>
        <v>47300</v>
      </c>
      <c r="BR92" s="162">
        <f t="shared" si="108"/>
        <v>47331</v>
      </c>
      <c r="BS92" s="162">
        <f t="shared" si="108"/>
        <v>47362</v>
      </c>
      <c r="BT92" s="162">
        <f t="shared" si="108"/>
        <v>47392</v>
      </c>
      <c r="BU92" s="162">
        <f t="shared" si="108"/>
        <v>47423</v>
      </c>
      <c r="BV92" s="162">
        <f t="shared" si="108"/>
        <v>47453</v>
      </c>
      <c r="BW92" s="162">
        <f t="shared" si="108"/>
        <v>47484</v>
      </c>
      <c r="BX92" s="162">
        <f t="shared" si="108"/>
        <v>47515</v>
      </c>
      <c r="BY92" s="162">
        <f t="shared" si="108"/>
        <v>47543</v>
      </c>
      <c r="BZ92" s="162">
        <f t="shared" si="108"/>
        <v>47574</v>
      </c>
      <c r="CA92" s="162">
        <f t="shared" si="108"/>
        <v>47604</v>
      </c>
      <c r="CB92" s="162">
        <f t="shared" si="108"/>
        <v>47635</v>
      </c>
      <c r="CC92" s="162">
        <f t="shared" si="108"/>
        <v>47665</v>
      </c>
      <c r="CD92" s="162">
        <f t="shared" si="108"/>
        <v>47696</v>
      </c>
      <c r="CE92" s="162">
        <f t="shared" si="108"/>
        <v>47727</v>
      </c>
      <c r="CF92" s="162">
        <f t="shared" si="108"/>
        <v>47757</v>
      </c>
      <c r="CG92" s="162">
        <f t="shared" si="108"/>
        <v>47788</v>
      </c>
      <c r="CH92" s="163">
        <f t="shared" si="108"/>
        <v>47818</v>
      </c>
    </row>
    <row r="93" spans="1:88" s="110" customFormat="1" ht="15.75" thickBot="1" x14ac:dyDescent="0.3">
      <c r="A93" s="431"/>
      <c r="B93" s="595"/>
      <c r="C93" s="438">
        <f>'2M - SGS'!C93</f>
        <v>6.0077999999999999E-2</v>
      </c>
      <c r="D93" s="438">
        <f>'2M - SGS'!D93</f>
        <v>5.8437000000000003E-2</v>
      </c>
      <c r="E93" s="438">
        <f>'2M - SGS'!E93</f>
        <v>6.1108999999999997E-2</v>
      </c>
      <c r="F93" s="438">
        <f>'2M - SGS'!F93</f>
        <v>6.9194000000000006E-2</v>
      </c>
      <c r="G93" s="438">
        <f>'2M - SGS'!G93</f>
        <v>7.2404999999999997E-2</v>
      </c>
      <c r="H93" s="438">
        <f>'2M - SGS'!H93</f>
        <v>0.104534</v>
      </c>
      <c r="I93" s="438">
        <f>'2M - SGS'!I93</f>
        <v>0.104534</v>
      </c>
      <c r="J93" s="438">
        <f>'2M - SGS'!J93</f>
        <v>0.104534</v>
      </c>
      <c r="K93" s="438">
        <f>'2M - SGS'!K93</f>
        <v>0.104534</v>
      </c>
      <c r="L93" s="438">
        <f>'2M - SGS'!L93</f>
        <v>6.5838999999999995E-2</v>
      </c>
      <c r="M93" s="438">
        <f>'2M - SGS'!M93</f>
        <v>6.8312999999999999E-2</v>
      </c>
      <c r="N93" s="438">
        <f>'2M - SGS'!N93</f>
        <v>6.4322000000000004E-2</v>
      </c>
      <c r="O93" s="438">
        <f>'2M - SGS'!O93</f>
        <v>6.0077999999999999E-2</v>
      </c>
      <c r="P93" s="438">
        <f>'2M - SGS'!P93</f>
        <v>5.8437000000000003E-2</v>
      </c>
      <c r="Q93" s="438">
        <f>'2M - SGS'!Q93</f>
        <v>6.1108999999999997E-2</v>
      </c>
      <c r="R93" s="438">
        <f>'2M - SGS'!R93</f>
        <v>6.9194000000000006E-2</v>
      </c>
      <c r="S93" s="438">
        <f>'2M - SGS'!S93</f>
        <v>7.2404999999999997E-2</v>
      </c>
      <c r="T93" s="492">
        <f>'2M - SGS'!T93</f>
        <v>0.11962399999999999</v>
      </c>
      <c r="U93" s="492">
        <f>'2M - SGS'!U93</f>
        <v>0.11962399999999999</v>
      </c>
      <c r="V93" s="492">
        <f>'2M - SGS'!V93</f>
        <v>0.11962399999999999</v>
      </c>
      <c r="W93" s="492">
        <f>'2M - SGS'!W93</f>
        <v>0.11962399999999999</v>
      </c>
      <c r="X93" s="492">
        <f>'2M - SGS'!X93</f>
        <v>7.6688000000000006E-2</v>
      </c>
      <c r="Y93" s="492">
        <f>'2M - SGS'!Y93</f>
        <v>7.8514E-2</v>
      </c>
      <c r="Z93" s="492">
        <f>'2M - SGS'!Z93</f>
        <v>7.3032E-2</v>
      </c>
      <c r="AA93" s="492">
        <f>'2M - SGS'!AA93</f>
        <v>6.7943000000000003E-2</v>
      </c>
      <c r="AB93" s="492">
        <f>'2M - SGS'!AB93</f>
        <v>6.7743999999999999E-2</v>
      </c>
      <c r="AC93" s="492">
        <f>'2M - SGS'!AC93</f>
        <v>7.3926000000000006E-2</v>
      </c>
      <c r="AD93" s="492">
        <f>'2M - SGS'!AD93</f>
        <v>7.6427999999999996E-2</v>
      </c>
      <c r="AE93" s="492">
        <f>'2M - SGS'!AE93</f>
        <v>8.2613000000000006E-2</v>
      </c>
      <c r="AF93" s="492">
        <f>'2M - SGS'!AF93</f>
        <v>0.11962399999999999</v>
      </c>
      <c r="AG93" s="492">
        <f>'2M - SGS'!AG93</f>
        <v>0.11962399999999999</v>
      </c>
      <c r="AH93" s="492">
        <f>'2M - SGS'!AH93</f>
        <v>0.11962399999999999</v>
      </c>
      <c r="AI93" s="492">
        <f>'2M - SGS'!AI93</f>
        <v>0.11962399999999999</v>
      </c>
      <c r="AJ93" s="492">
        <f>'2M - SGS'!AJ93</f>
        <v>7.6688000000000006E-2</v>
      </c>
      <c r="AK93" s="492">
        <f>'2M - SGS'!AK93</f>
        <v>7.8514E-2</v>
      </c>
      <c r="AL93" s="492">
        <f>'2M - SGS'!AL93</f>
        <v>7.3032E-2</v>
      </c>
      <c r="AM93" s="492">
        <f>'2M - SGS'!AM93</f>
        <v>6.7943000000000003E-2</v>
      </c>
      <c r="AN93" s="492">
        <f>'2M - SGS'!AN93</f>
        <v>6.7743999999999999E-2</v>
      </c>
      <c r="AO93" s="492">
        <f>'2M - SGS'!AO93</f>
        <v>7.3926000000000006E-2</v>
      </c>
      <c r="AP93" s="492">
        <f>'2M - SGS'!AP93</f>
        <v>7.6427999999999996E-2</v>
      </c>
      <c r="AQ93" s="492">
        <f>'2M - SGS'!AQ93</f>
        <v>8.2613000000000006E-2</v>
      </c>
      <c r="AR93" s="492">
        <f>'2M - SGS'!AR93</f>
        <v>0.11962399999999999</v>
      </c>
      <c r="AS93" s="492">
        <f>'2M - SGS'!AS93</f>
        <v>0.11962399999999999</v>
      </c>
      <c r="AT93" s="492">
        <f>'2M - SGS'!AT93</f>
        <v>0.11962399999999999</v>
      </c>
      <c r="AU93" s="492">
        <f>'2M - SGS'!AU93</f>
        <v>0.11962399999999999</v>
      </c>
      <c r="AV93" s="492">
        <f>'2M - SGS'!AV93</f>
        <v>7.6688000000000006E-2</v>
      </c>
      <c r="AW93" s="492">
        <f>'2M - SGS'!AW93</f>
        <v>7.8514E-2</v>
      </c>
      <c r="AX93" s="492">
        <f>'2M - SGS'!AX93</f>
        <v>7.3032E-2</v>
      </c>
      <c r="AY93" s="492">
        <f>'2M - SGS'!AY93</f>
        <v>6.7943000000000003E-2</v>
      </c>
      <c r="AZ93" s="492">
        <f>'2M - SGS'!AZ93</f>
        <v>6.7743999999999999E-2</v>
      </c>
      <c r="BA93" s="492">
        <f>'2M - SGS'!BA93</f>
        <v>7.3926000000000006E-2</v>
      </c>
      <c r="BB93" s="492">
        <f>'2M - SGS'!BB93</f>
        <v>7.6427999999999996E-2</v>
      </c>
      <c r="BC93" s="492">
        <f>'2M - SGS'!BC93</f>
        <v>8.2613000000000006E-2</v>
      </c>
      <c r="BD93" s="492">
        <f>'2M - SGS'!BD93</f>
        <v>0.11962399999999999</v>
      </c>
      <c r="BE93" s="492">
        <f>'2M - SGS'!BE93</f>
        <v>0.11962399999999999</v>
      </c>
      <c r="BF93" s="492">
        <f>'2M - SGS'!BF93</f>
        <v>0.11962399999999999</v>
      </c>
      <c r="BG93" s="492">
        <f>'2M - SGS'!BG93</f>
        <v>0.11962399999999999</v>
      </c>
      <c r="BH93" s="492">
        <f>'2M - SGS'!BH93</f>
        <v>7.6688000000000006E-2</v>
      </c>
      <c r="BI93" s="492">
        <f>'2M - SGS'!BI93</f>
        <v>7.8514E-2</v>
      </c>
      <c r="BJ93" s="492">
        <f>'2M - SGS'!BJ93</f>
        <v>7.3032E-2</v>
      </c>
      <c r="BK93" s="492">
        <f>'2M - SGS'!BK93</f>
        <v>6.7943000000000003E-2</v>
      </c>
      <c r="BL93" s="492">
        <f>'2M - SGS'!BL93</f>
        <v>6.7743999999999999E-2</v>
      </c>
      <c r="BM93" s="492">
        <f>'2M - SGS'!BM93</f>
        <v>7.3926000000000006E-2</v>
      </c>
      <c r="BN93" s="492">
        <f>'2M - SGS'!BN93</f>
        <v>7.6427999999999996E-2</v>
      </c>
      <c r="BO93" s="492">
        <f>'2M - SGS'!BO93</f>
        <v>8.2613000000000006E-2</v>
      </c>
      <c r="BP93" s="492">
        <f>'2M - SGS'!BP93</f>
        <v>0.11962399999999999</v>
      </c>
      <c r="BQ93" s="492">
        <f>'2M - SGS'!BQ93</f>
        <v>0.11962399999999999</v>
      </c>
      <c r="BR93" s="492">
        <f>'2M - SGS'!BR93</f>
        <v>0.11962399999999999</v>
      </c>
      <c r="BS93" s="492">
        <f>'2M - SGS'!BS93</f>
        <v>0.11962399999999999</v>
      </c>
      <c r="BT93" s="492">
        <f>'2M - SGS'!BT93</f>
        <v>7.6688000000000006E-2</v>
      </c>
      <c r="BU93" s="492">
        <f>'2M - SGS'!BU93</f>
        <v>7.8514E-2</v>
      </c>
      <c r="BV93" s="492">
        <f>'2M - SGS'!BV93</f>
        <v>7.3032E-2</v>
      </c>
      <c r="BW93" s="492">
        <f>'2M - SGS'!BW93</f>
        <v>6.7943000000000003E-2</v>
      </c>
      <c r="BX93" s="492">
        <f>'2M - SGS'!BX93</f>
        <v>6.7743999999999999E-2</v>
      </c>
      <c r="BY93" s="492">
        <f>'2M - SGS'!BY93</f>
        <v>7.3926000000000006E-2</v>
      </c>
      <c r="BZ93" s="492">
        <f>'2M - SGS'!BZ93</f>
        <v>7.6427999999999996E-2</v>
      </c>
      <c r="CA93" s="492">
        <f>'2M - SGS'!CA93</f>
        <v>8.2613000000000006E-2</v>
      </c>
      <c r="CB93" s="492">
        <f>'2M - SGS'!CB93</f>
        <v>0.11962399999999999</v>
      </c>
      <c r="CC93" s="492">
        <f>'2M - SGS'!CC93</f>
        <v>0.11962399999999999</v>
      </c>
      <c r="CD93" s="492">
        <f>'2M - SGS'!CD93</f>
        <v>0.11962399999999999</v>
      </c>
      <c r="CE93" s="492">
        <f>'2M - SGS'!CE93</f>
        <v>0.11962399999999999</v>
      </c>
      <c r="CF93" s="492">
        <f>'2M - SGS'!CF93</f>
        <v>7.6688000000000006E-2</v>
      </c>
      <c r="CG93" s="492">
        <f>'2M - SGS'!CG93</f>
        <v>7.8514E-2</v>
      </c>
      <c r="CH93" s="499">
        <f>'2M - SGS'!CH93</f>
        <v>7.3032E-2</v>
      </c>
      <c r="CJ93" s="110" t="s">
        <v>236</v>
      </c>
    </row>
    <row r="94" spans="1:88" s="110" customFormat="1" x14ac:dyDescent="0.25">
      <c r="C94" s="433" t="s">
        <v>230</v>
      </c>
      <c r="T94" s="491" t="s">
        <v>259</v>
      </c>
      <c r="CJ94" s="110" t="s">
        <v>260</v>
      </c>
    </row>
    <row r="111" spans="4:10" x14ac:dyDescent="0.25">
      <c r="J111" s="5"/>
    </row>
    <row r="112" spans="4:10" x14ac:dyDescent="0.2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CJ201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10" customWidth="1"/>
    <col min="2" max="2" width="24.7109375" customWidth="1"/>
    <col min="3" max="3" width="15.7109375" bestFit="1" customWidth="1"/>
    <col min="4" max="86" width="13.7109375" customWidth="1"/>
    <col min="87" max="87" width="10.5703125" bestFit="1" customWidth="1"/>
    <col min="88" max="88" width="15.5703125" customWidth="1"/>
    <col min="99" max="99" width="9.2851562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LI 1M - RES'!C2</f>
        <v>1</v>
      </c>
      <c r="D2" s="367">
        <f>C2</f>
        <v>1</v>
      </c>
      <c r="E2" s="360">
        <f t="shared" ref="E2:BP2" si="0">D2</f>
        <v>1</v>
      </c>
      <c r="F2" s="369">
        <f t="shared" si="0"/>
        <v>1</v>
      </c>
      <c r="G2" s="369">
        <f t="shared" si="0"/>
        <v>1</v>
      </c>
      <c r="H2" s="369">
        <f t="shared" si="0"/>
        <v>1</v>
      </c>
      <c r="I2" s="369">
        <f t="shared" si="0"/>
        <v>1</v>
      </c>
      <c r="J2" s="369">
        <f t="shared" si="0"/>
        <v>1</v>
      </c>
      <c r="K2" s="369">
        <f t="shared" si="0"/>
        <v>1</v>
      </c>
      <c r="L2" s="369">
        <f t="shared" si="0"/>
        <v>1</v>
      </c>
      <c r="M2" s="369">
        <f t="shared" si="0"/>
        <v>1</v>
      </c>
      <c r="N2" s="369">
        <f t="shared" si="0"/>
        <v>1</v>
      </c>
      <c r="O2" s="369">
        <f t="shared" si="0"/>
        <v>1</v>
      </c>
      <c r="P2" s="369">
        <f t="shared" si="0"/>
        <v>1</v>
      </c>
      <c r="Q2" s="369">
        <f t="shared" si="0"/>
        <v>1</v>
      </c>
      <c r="R2" s="369">
        <f t="shared" si="0"/>
        <v>1</v>
      </c>
      <c r="S2" s="369">
        <f t="shared" si="0"/>
        <v>1</v>
      </c>
      <c r="T2" s="369">
        <f t="shared" si="0"/>
        <v>1</v>
      </c>
      <c r="U2" s="369">
        <f t="shared" si="0"/>
        <v>1</v>
      </c>
      <c r="V2" s="369">
        <f t="shared" si="0"/>
        <v>1</v>
      </c>
      <c r="W2" s="369">
        <f t="shared" si="0"/>
        <v>1</v>
      </c>
      <c r="X2" s="369">
        <f t="shared" si="0"/>
        <v>1</v>
      </c>
      <c r="Y2" s="369">
        <f t="shared" si="0"/>
        <v>1</v>
      </c>
      <c r="Z2" s="369">
        <f t="shared" si="0"/>
        <v>1</v>
      </c>
      <c r="AA2" s="369">
        <f t="shared" si="0"/>
        <v>1</v>
      </c>
      <c r="AB2" s="369">
        <f t="shared" si="0"/>
        <v>1</v>
      </c>
      <c r="AC2" s="369">
        <f t="shared" si="0"/>
        <v>1</v>
      </c>
      <c r="AD2" s="369">
        <f t="shared" si="0"/>
        <v>1</v>
      </c>
      <c r="AE2" s="369">
        <f t="shared" si="0"/>
        <v>1</v>
      </c>
      <c r="AF2" s="369">
        <f t="shared" si="0"/>
        <v>1</v>
      </c>
      <c r="AG2" s="369">
        <f t="shared" si="0"/>
        <v>1</v>
      </c>
      <c r="AH2" s="369">
        <f t="shared" si="0"/>
        <v>1</v>
      </c>
      <c r="AI2" s="369">
        <f t="shared" si="0"/>
        <v>1</v>
      </c>
      <c r="AJ2" s="369">
        <f t="shared" si="0"/>
        <v>1</v>
      </c>
      <c r="AK2" s="369">
        <f t="shared" si="0"/>
        <v>1</v>
      </c>
      <c r="AL2" s="369">
        <f t="shared" si="0"/>
        <v>1</v>
      </c>
      <c r="AM2" s="369">
        <f t="shared" si="0"/>
        <v>1</v>
      </c>
      <c r="AN2" s="369">
        <f t="shared" si="0"/>
        <v>1</v>
      </c>
      <c r="AO2" s="369">
        <f t="shared" si="0"/>
        <v>1</v>
      </c>
      <c r="AP2" s="369">
        <f t="shared" si="0"/>
        <v>1</v>
      </c>
      <c r="AQ2" s="369">
        <f t="shared" si="0"/>
        <v>1</v>
      </c>
      <c r="AR2" s="369">
        <f t="shared" si="0"/>
        <v>1</v>
      </c>
      <c r="AS2" s="369">
        <f t="shared" si="0"/>
        <v>1</v>
      </c>
      <c r="AT2" s="369">
        <f t="shared" si="0"/>
        <v>1</v>
      </c>
      <c r="AU2" s="369">
        <f t="shared" si="0"/>
        <v>1</v>
      </c>
      <c r="AV2" s="369">
        <f t="shared" si="0"/>
        <v>1</v>
      </c>
      <c r="AW2" s="369">
        <f t="shared" si="0"/>
        <v>1</v>
      </c>
      <c r="AX2" s="369">
        <f t="shared" si="0"/>
        <v>1</v>
      </c>
      <c r="AY2" s="369">
        <f t="shared" si="0"/>
        <v>1</v>
      </c>
      <c r="AZ2" s="369">
        <f t="shared" si="0"/>
        <v>1</v>
      </c>
      <c r="BA2" s="369">
        <f t="shared" si="0"/>
        <v>1</v>
      </c>
      <c r="BB2" s="369">
        <f t="shared" si="0"/>
        <v>1</v>
      </c>
      <c r="BC2" s="369">
        <f t="shared" si="0"/>
        <v>1</v>
      </c>
      <c r="BD2" s="369">
        <f t="shared" si="0"/>
        <v>1</v>
      </c>
      <c r="BE2" s="369">
        <f t="shared" si="0"/>
        <v>1</v>
      </c>
      <c r="BF2" s="369">
        <f t="shared" si="0"/>
        <v>1</v>
      </c>
      <c r="BG2" s="369">
        <f t="shared" si="0"/>
        <v>1</v>
      </c>
      <c r="BH2" s="369">
        <f t="shared" si="0"/>
        <v>1</v>
      </c>
      <c r="BI2" s="369">
        <f t="shared" si="0"/>
        <v>1</v>
      </c>
      <c r="BJ2" s="369">
        <f t="shared" si="0"/>
        <v>1</v>
      </c>
      <c r="BK2" s="369">
        <f t="shared" si="0"/>
        <v>1</v>
      </c>
      <c r="BL2" s="369">
        <f t="shared" si="0"/>
        <v>1</v>
      </c>
      <c r="BM2" s="369">
        <f t="shared" si="0"/>
        <v>1</v>
      </c>
      <c r="BN2" s="369">
        <f t="shared" si="0"/>
        <v>1</v>
      </c>
      <c r="BO2" s="369">
        <f t="shared" si="0"/>
        <v>1</v>
      </c>
      <c r="BP2" s="369">
        <f t="shared" si="0"/>
        <v>1</v>
      </c>
      <c r="BQ2" s="369">
        <f t="shared" ref="BQ2:CH2" si="1">BP2</f>
        <v>1</v>
      </c>
      <c r="BR2" s="369">
        <f t="shared" si="1"/>
        <v>1</v>
      </c>
      <c r="BS2" s="369">
        <f t="shared" si="1"/>
        <v>1</v>
      </c>
      <c r="BT2" s="369">
        <f t="shared" si="1"/>
        <v>1</v>
      </c>
      <c r="BU2" s="369">
        <f t="shared" si="1"/>
        <v>1</v>
      </c>
      <c r="BV2" s="369">
        <f t="shared" si="1"/>
        <v>1</v>
      </c>
      <c r="BW2" s="369">
        <f t="shared" si="1"/>
        <v>1</v>
      </c>
      <c r="BX2" s="369">
        <f t="shared" si="1"/>
        <v>1</v>
      </c>
      <c r="BY2" s="369">
        <f t="shared" si="1"/>
        <v>1</v>
      </c>
      <c r="BZ2" s="369">
        <f t="shared" si="1"/>
        <v>1</v>
      </c>
      <c r="CA2" s="369">
        <f t="shared" si="1"/>
        <v>1</v>
      </c>
      <c r="CB2" s="369">
        <f t="shared" si="1"/>
        <v>1</v>
      </c>
      <c r="CC2" s="369">
        <f t="shared" si="1"/>
        <v>1</v>
      </c>
      <c r="CD2" s="369">
        <f t="shared" si="1"/>
        <v>1</v>
      </c>
      <c r="CE2" s="369">
        <f t="shared" si="1"/>
        <v>1</v>
      </c>
      <c r="CF2" s="369">
        <f t="shared" si="1"/>
        <v>1</v>
      </c>
      <c r="CG2" s="369">
        <f t="shared" si="1"/>
        <v>1</v>
      </c>
      <c r="CH2" s="370">
        <f t="shared" si="1"/>
        <v>1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0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ENTRY'!S187</f>
        <v>0</v>
      </c>
      <c r="D12" s="3">
        <f>'BIZ kWh ENTRY'!T187</f>
        <v>57251.783161675339</v>
      </c>
      <c r="E12" s="3">
        <f>'BIZ kWh ENTRY'!U187</f>
        <v>1793869.6809817727</v>
      </c>
      <c r="F12" s="3">
        <f>'BIZ kWh ENTRY'!V187</f>
        <v>637229.47374396038</v>
      </c>
      <c r="G12" s="3">
        <f>'BIZ kWh ENTRY'!W187</f>
        <v>558004.90663431643</v>
      </c>
      <c r="H12" s="3">
        <f>'BIZ kWh ENTRY'!X187</f>
        <v>1059664.2585803398</v>
      </c>
      <c r="I12" s="3">
        <f>'BIZ kWh ENTRY'!Y187</f>
        <v>1036770.6149999999</v>
      </c>
      <c r="J12" s="3">
        <f>'BIZ kWh ENTRY'!Z187</f>
        <v>361767.82799999992</v>
      </c>
      <c r="K12" s="3">
        <f>'BIZ kWh ENTRY'!AA187</f>
        <v>0</v>
      </c>
      <c r="L12" s="3">
        <f>'BIZ kWh ENTRY'!AB187</f>
        <v>0</v>
      </c>
      <c r="M12" s="3">
        <f>'BIZ kWh ENTRY'!AC187</f>
        <v>0</v>
      </c>
      <c r="N12" s="3">
        <f>'BIZ kWh ENTRY'!AD187</f>
        <v>42554.509758575601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0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209" t="str">
        <f>' LI 1M - RES'!B16</f>
        <v>Monthly kWh</v>
      </c>
      <c r="C19" s="264">
        <f>SUM(C5:C18)</f>
        <v>0</v>
      </c>
      <c r="D19" s="264">
        <f t="shared" ref="D19:BO19" si="2">SUM(D5:D18)</f>
        <v>57251.783161675339</v>
      </c>
      <c r="E19" s="264">
        <f t="shared" si="2"/>
        <v>1793869.6809817727</v>
      </c>
      <c r="F19" s="264">
        <f t="shared" si="2"/>
        <v>637229.47374396038</v>
      </c>
      <c r="G19" s="264">
        <f t="shared" si="2"/>
        <v>558004.90663431643</v>
      </c>
      <c r="H19" s="264">
        <f t="shared" si="2"/>
        <v>1059664.2585803398</v>
      </c>
      <c r="I19" s="264">
        <f t="shared" si="2"/>
        <v>1036770.6149999999</v>
      </c>
      <c r="J19" s="264">
        <f t="shared" si="2"/>
        <v>361767.82799999992</v>
      </c>
      <c r="K19" s="264">
        <f t="shared" si="2"/>
        <v>0</v>
      </c>
      <c r="L19" s="264">
        <f t="shared" si="2"/>
        <v>0</v>
      </c>
      <c r="M19" s="264">
        <f t="shared" si="2"/>
        <v>0</v>
      </c>
      <c r="N19" s="264">
        <f t="shared" si="2"/>
        <v>42554.509758575601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284"/>
      <c r="B20" s="285"/>
      <c r="C20" s="9"/>
      <c r="D20" s="285"/>
      <c r="E20" s="9"/>
      <c r="F20" s="285"/>
      <c r="G20" s="285"/>
      <c r="H20" s="9"/>
      <c r="I20" s="285"/>
      <c r="J20" s="285"/>
      <c r="K20" s="9"/>
      <c r="L20" s="285"/>
      <c r="M20" s="285"/>
      <c r="N20" s="9"/>
      <c r="O20" s="285"/>
      <c r="P20" s="285"/>
      <c r="Q20" s="9"/>
      <c r="R20" s="285"/>
      <c r="S20" s="285"/>
      <c r="T20" s="9"/>
      <c r="U20" s="285"/>
      <c r="V20" s="285"/>
      <c r="W20" s="9"/>
      <c r="X20" s="285"/>
      <c r="Y20" s="285"/>
      <c r="Z20" s="9"/>
      <c r="AA20" s="285"/>
      <c r="AB20" s="285"/>
      <c r="AC20" s="9"/>
      <c r="AD20" s="285"/>
      <c r="AE20" s="285"/>
      <c r="AF20" s="9"/>
      <c r="AG20" s="285"/>
      <c r="AH20" s="285"/>
      <c r="AI20" s="9"/>
      <c r="AJ20" s="285"/>
      <c r="AK20" s="285"/>
      <c r="AL20" s="9"/>
      <c r="AM20" s="285"/>
      <c r="AN20" s="285"/>
      <c r="AO20" s="9"/>
      <c r="AP20" s="285"/>
      <c r="AQ20" s="285"/>
      <c r="AR20" s="9"/>
      <c r="AS20" s="285"/>
      <c r="AT20" s="285"/>
      <c r="AU20" s="9"/>
      <c r="AV20" s="285"/>
      <c r="AW20" s="285"/>
      <c r="AX20" s="9"/>
      <c r="AY20" s="285"/>
      <c r="AZ20" s="285"/>
      <c r="BA20" s="9"/>
      <c r="BB20" s="285"/>
      <c r="BC20" s="285"/>
      <c r="BD20" s="9"/>
      <c r="BE20" s="285"/>
      <c r="BF20" s="285"/>
      <c r="BG20" s="9"/>
      <c r="BH20" s="285"/>
      <c r="BI20" s="285"/>
      <c r="BJ20" s="9"/>
      <c r="BK20" s="285"/>
      <c r="BL20" s="285"/>
      <c r="BM20" s="9"/>
      <c r="BN20" s="285"/>
      <c r="BO20" s="285"/>
      <c r="BP20" s="9"/>
      <c r="BQ20" s="285"/>
      <c r="BR20" s="285"/>
      <c r="BS20" s="9"/>
      <c r="BT20" s="285"/>
      <c r="BU20" s="285"/>
      <c r="BV20" s="9"/>
      <c r="BW20" s="285"/>
      <c r="BX20" s="285"/>
      <c r="BY20" s="9"/>
      <c r="BZ20" s="285"/>
      <c r="CA20" s="285"/>
      <c r="CB20" s="9"/>
      <c r="CC20" s="285"/>
      <c r="CD20" s="285"/>
      <c r="CE20" s="9"/>
      <c r="CF20" s="285"/>
      <c r="CG20" s="285"/>
      <c r="CH20" s="137"/>
    </row>
    <row r="21" spans="1:86" ht="15.75" thickBot="1" x14ac:dyDescent="0.3">
      <c r="C21" s="286"/>
      <c r="D21" s="136"/>
      <c r="E21" s="286"/>
      <c r="F21" s="136"/>
      <c r="G21" s="136"/>
      <c r="H21" s="286"/>
      <c r="I21" s="136"/>
      <c r="J21" s="136"/>
      <c r="K21" s="286"/>
      <c r="L21" s="136"/>
      <c r="M21" s="136"/>
      <c r="N21" s="286"/>
      <c r="O21" s="136"/>
      <c r="P21" s="136"/>
      <c r="Q21" s="286"/>
      <c r="R21" s="136"/>
      <c r="S21" s="136"/>
      <c r="T21" s="286"/>
      <c r="U21" s="136"/>
      <c r="V21" s="136"/>
      <c r="W21" s="286"/>
      <c r="X21" s="136"/>
      <c r="Y21" s="136"/>
      <c r="Z21" s="286"/>
      <c r="AA21" s="136"/>
      <c r="AB21" s="136"/>
      <c r="AC21" s="286"/>
      <c r="AD21" s="136"/>
      <c r="AE21" s="136"/>
      <c r="AF21" s="286"/>
      <c r="AG21" s="136"/>
      <c r="AH21" s="136"/>
      <c r="AI21" s="286"/>
      <c r="AJ21" s="136"/>
      <c r="AK21" s="136"/>
      <c r="AL21" s="286"/>
      <c r="AM21" s="136"/>
      <c r="AN21" s="136"/>
      <c r="AO21" s="286"/>
      <c r="AP21" s="136"/>
      <c r="AQ21" s="136"/>
      <c r="AR21" s="286"/>
      <c r="AS21" s="136"/>
      <c r="AT21" s="136"/>
      <c r="AU21" s="286"/>
      <c r="AV21" s="136"/>
      <c r="AW21" s="136"/>
      <c r="AX21" s="286"/>
      <c r="AY21" s="136"/>
      <c r="AZ21" s="136"/>
      <c r="BA21" s="286"/>
      <c r="BB21" s="136"/>
      <c r="BC21" s="136"/>
      <c r="BD21" s="286"/>
      <c r="BE21" s="136"/>
      <c r="BF21" s="136"/>
      <c r="BG21" s="286"/>
      <c r="BH21" s="136"/>
      <c r="BI21" s="136"/>
      <c r="BJ21" s="286"/>
      <c r="BK21" s="136"/>
      <c r="BL21" s="136"/>
      <c r="BM21" s="286"/>
      <c r="BN21" s="136"/>
      <c r="BO21" s="136"/>
      <c r="BP21" s="286"/>
      <c r="BQ21" s="136"/>
      <c r="BR21" s="136"/>
      <c r="BS21" s="286"/>
      <c r="BT21" s="136"/>
      <c r="BU21" s="136"/>
      <c r="BV21" s="286"/>
      <c r="BW21" s="136"/>
      <c r="BX21" s="136"/>
      <c r="BY21" s="286"/>
      <c r="BZ21" s="136"/>
      <c r="CA21" s="136"/>
      <c r="CB21" s="286"/>
      <c r="CC21" s="136"/>
      <c r="CD21" s="136"/>
      <c r="CE21" s="286"/>
      <c r="CF21" s="136"/>
      <c r="CG21" s="136"/>
      <c r="CH21" s="286"/>
    </row>
    <row r="22" spans="1:86" ht="16.5" thickBot="1" x14ac:dyDescent="0.3">
      <c r="A22" s="599" t="s">
        <v>15</v>
      </c>
      <c r="B22" s="18" t="s">
        <v>10</v>
      </c>
      <c r="C22" s="162">
        <f>C$4</f>
        <v>45292</v>
      </c>
      <c r="D22" s="162">
        <f t="shared" ref="D22:BO22" si="4">D$4</f>
        <v>45323</v>
      </c>
      <c r="E22" s="162">
        <f t="shared" si="4"/>
        <v>45352</v>
      </c>
      <c r="F22" s="162">
        <f t="shared" si="4"/>
        <v>45383</v>
      </c>
      <c r="G22" s="162">
        <f t="shared" si="4"/>
        <v>45413</v>
      </c>
      <c r="H22" s="162">
        <f t="shared" si="4"/>
        <v>45444</v>
      </c>
      <c r="I22" s="162">
        <f t="shared" si="4"/>
        <v>45474</v>
      </c>
      <c r="J22" s="162">
        <f t="shared" si="4"/>
        <v>45505</v>
      </c>
      <c r="K22" s="162">
        <f t="shared" si="4"/>
        <v>45536</v>
      </c>
      <c r="L22" s="162">
        <f t="shared" si="4"/>
        <v>45566</v>
      </c>
      <c r="M22" s="162">
        <f t="shared" si="4"/>
        <v>45597</v>
      </c>
      <c r="N22" s="162">
        <f t="shared" si="4"/>
        <v>45627</v>
      </c>
      <c r="O22" s="162">
        <f t="shared" si="4"/>
        <v>45658</v>
      </c>
      <c r="P22" s="162">
        <f t="shared" si="4"/>
        <v>45689</v>
      </c>
      <c r="Q22" s="162">
        <f t="shared" si="4"/>
        <v>45717</v>
      </c>
      <c r="R22" s="162">
        <f t="shared" si="4"/>
        <v>45748</v>
      </c>
      <c r="S22" s="162">
        <f t="shared" si="4"/>
        <v>45778</v>
      </c>
      <c r="T22" s="162">
        <f t="shared" si="4"/>
        <v>45809</v>
      </c>
      <c r="U22" s="162">
        <f t="shared" si="4"/>
        <v>45839</v>
      </c>
      <c r="V22" s="162">
        <f t="shared" si="4"/>
        <v>45870</v>
      </c>
      <c r="W22" s="162">
        <f t="shared" si="4"/>
        <v>45901</v>
      </c>
      <c r="X22" s="162">
        <f t="shared" si="4"/>
        <v>45931</v>
      </c>
      <c r="Y22" s="162">
        <f t="shared" si="4"/>
        <v>45962</v>
      </c>
      <c r="Z22" s="162">
        <f t="shared" si="4"/>
        <v>45992</v>
      </c>
      <c r="AA22" s="162">
        <f t="shared" si="4"/>
        <v>46023</v>
      </c>
      <c r="AB22" s="162">
        <f t="shared" si="4"/>
        <v>46054</v>
      </c>
      <c r="AC22" s="162">
        <f t="shared" si="4"/>
        <v>46082</v>
      </c>
      <c r="AD22" s="162">
        <f t="shared" si="4"/>
        <v>46113</v>
      </c>
      <c r="AE22" s="162">
        <f t="shared" si="4"/>
        <v>46143</v>
      </c>
      <c r="AF22" s="162">
        <f t="shared" si="4"/>
        <v>46174</v>
      </c>
      <c r="AG22" s="162">
        <f t="shared" si="4"/>
        <v>46204</v>
      </c>
      <c r="AH22" s="162">
        <f t="shared" si="4"/>
        <v>46235</v>
      </c>
      <c r="AI22" s="162">
        <f t="shared" si="4"/>
        <v>46266</v>
      </c>
      <c r="AJ22" s="162">
        <f t="shared" si="4"/>
        <v>46296</v>
      </c>
      <c r="AK22" s="162">
        <f t="shared" si="4"/>
        <v>46327</v>
      </c>
      <c r="AL22" s="162">
        <f t="shared" si="4"/>
        <v>46357</v>
      </c>
      <c r="AM22" s="162">
        <f t="shared" si="4"/>
        <v>46388</v>
      </c>
      <c r="AN22" s="162">
        <f t="shared" si="4"/>
        <v>46419</v>
      </c>
      <c r="AO22" s="162">
        <f t="shared" si="4"/>
        <v>46447</v>
      </c>
      <c r="AP22" s="162">
        <f t="shared" si="4"/>
        <v>46478</v>
      </c>
      <c r="AQ22" s="162">
        <f t="shared" si="4"/>
        <v>46508</v>
      </c>
      <c r="AR22" s="162">
        <f t="shared" si="4"/>
        <v>46539</v>
      </c>
      <c r="AS22" s="162">
        <f t="shared" si="4"/>
        <v>46569</v>
      </c>
      <c r="AT22" s="162">
        <f t="shared" si="4"/>
        <v>46600</v>
      </c>
      <c r="AU22" s="162">
        <f t="shared" si="4"/>
        <v>46631</v>
      </c>
      <c r="AV22" s="162">
        <f t="shared" si="4"/>
        <v>46661</v>
      </c>
      <c r="AW22" s="162">
        <f t="shared" si="4"/>
        <v>46692</v>
      </c>
      <c r="AX22" s="162">
        <f t="shared" si="4"/>
        <v>46722</v>
      </c>
      <c r="AY22" s="162">
        <f t="shared" si="4"/>
        <v>46753</v>
      </c>
      <c r="AZ22" s="162">
        <f t="shared" si="4"/>
        <v>46784</v>
      </c>
      <c r="BA22" s="162">
        <f t="shared" si="4"/>
        <v>46813</v>
      </c>
      <c r="BB22" s="162">
        <f t="shared" si="4"/>
        <v>46844</v>
      </c>
      <c r="BC22" s="162">
        <f t="shared" si="4"/>
        <v>46874</v>
      </c>
      <c r="BD22" s="162">
        <f t="shared" si="4"/>
        <v>46905</v>
      </c>
      <c r="BE22" s="162">
        <f t="shared" si="4"/>
        <v>46935</v>
      </c>
      <c r="BF22" s="162">
        <f t="shared" si="4"/>
        <v>46966</v>
      </c>
      <c r="BG22" s="162">
        <f t="shared" si="4"/>
        <v>46997</v>
      </c>
      <c r="BH22" s="162">
        <f t="shared" si="4"/>
        <v>47027</v>
      </c>
      <c r="BI22" s="162">
        <f t="shared" si="4"/>
        <v>47058</v>
      </c>
      <c r="BJ22" s="162">
        <f t="shared" si="4"/>
        <v>47088</v>
      </c>
      <c r="BK22" s="162">
        <f t="shared" si="4"/>
        <v>47119</v>
      </c>
      <c r="BL22" s="162">
        <f t="shared" si="4"/>
        <v>47150</v>
      </c>
      <c r="BM22" s="162">
        <f t="shared" si="4"/>
        <v>47178</v>
      </c>
      <c r="BN22" s="162">
        <f t="shared" si="4"/>
        <v>47209</v>
      </c>
      <c r="BO22" s="162">
        <f t="shared" si="4"/>
        <v>47239</v>
      </c>
      <c r="BP22" s="162">
        <f t="shared" ref="BP22:CH22" si="5">BP$4</f>
        <v>47270</v>
      </c>
      <c r="BQ22" s="162">
        <f t="shared" si="5"/>
        <v>47300</v>
      </c>
      <c r="BR22" s="162">
        <f t="shared" si="5"/>
        <v>47331</v>
      </c>
      <c r="BS22" s="162">
        <f t="shared" si="5"/>
        <v>47362</v>
      </c>
      <c r="BT22" s="162">
        <f t="shared" si="5"/>
        <v>47392</v>
      </c>
      <c r="BU22" s="162">
        <f t="shared" si="5"/>
        <v>47423</v>
      </c>
      <c r="BV22" s="162">
        <f t="shared" si="5"/>
        <v>47453</v>
      </c>
      <c r="BW22" s="162">
        <f t="shared" si="5"/>
        <v>47484</v>
      </c>
      <c r="BX22" s="162">
        <f t="shared" si="5"/>
        <v>47515</v>
      </c>
      <c r="BY22" s="162">
        <f t="shared" si="5"/>
        <v>47543</v>
      </c>
      <c r="BZ22" s="162">
        <f t="shared" si="5"/>
        <v>47574</v>
      </c>
      <c r="CA22" s="162">
        <f t="shared" si="5"/>
        <v>47604</v>
      </c>
      <c r="CB22" s="162">
        <f t="shared" si="5"/>
        <v>47635</v>
      </c>
      <c r="CC22" s="162">
        <f t="shared" si="5"/>
        <v>47665</v>
      </c>
      <c r="CD22" s="162">
        <f t="shared" si="5"/>
        <v>47696</v>
      </c>
      <c r="CE22" s="162">
        <f t="shared" si="5"/>
        <v>47727</v>
      </c>
      <c r="CF22" s="162">
        <f t="shared" si="5"/>
        <v>47757</v>
      </c>
      <c r="CG22" s="162">
        <f t="shared" si="5"/>
        <v>47788</v>
      </c>
      <c r="CH22" s="163">
        <f t="shared" si="5"/>
        <v>47818</v>
      </c>
    </row>
    <row r="23" spans="1:86" ht="15" customHeight="1" x14ac:dyDescent="0.25">
      <c r="A23" s="600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3" si="7">IF(SUM($C$19:$N$19)=0,0,D23+E5)</f>
        <v>0</v>
      </c>
      <c r="F23" s="3">
        <f t="shared" si="7"/>
        <v>0</v>
      </c>
      <c r="G23" s="3">
        <f t="shared" si="7"/>
        <v>0</v>
      </c>
      <c r="H23" s="3">
        <f t="shared" si="7"/>
        <v>0</v>
      </c>
      <c r="I23" s="3">
        <f t="shared" si="7"/>
        <v>0</v>
      </c>
      <c r="J23" s="3">
        <f t="shared" si="7"/>
        <v>0</v>
      </c>
      <c r="K23" s="3">
        <f t="shared" si="7"/>
        <v>0</v>
      </c>
      <c r="L23" s="3">
        <f t="shared" si="7"/>
        <v>0</v>
      </c>
      <c r="M23" s="3">
        <f t="shared" si="7"/>
        <v>0</v>
      </c>
      <c r="N23" s="3">
        <f t="shared" si="7"/>
        <v>0</v>
      </c>
      <c r="O23" s="3">
        <f t="shared" si="7"/>
        <v>0</v>
      </c>
      <c r="P23" s="3">
        <f t="shared" si="7"/>
        <v>0</v>
      </c>
      <c r="Q23" s="3">
        <f t="shared" si="7"/>
        <v>0</v>
      </c>
      <c r="R23" s="3">
        <f t="shared" si="7"/>
        <v>0</v>
      </c>
      <c r="S23" s="3">
        <f t="shared" si="7"/>
        <v>0</v>
      </c>
      <c r="T23" s="3">
        <f t="shared" si="7"/>
        <v>0</v>
      </c>
      <c r="U23" s="3">
        <f t="shared" si="7"/>
        <v>0</v>
      </c>
      <c r="V23" s="3">
        <f t="shared" si="7"/>
        <v>0</v>
      </c>
      <c r="W23" s="3">
        <f t="shared" si="7"/>
        <v>0</v>
      </c>
      <c r="X23" s="3">
        <f t="shared" si="7"/>
        <v>0</v>
      </c>
      <c r="Y23" s="3">
        <f t="shared" si="7"/>
        <v>0</v>
      </c>
      <c r="Z23" s="3">
        <f t="shared" si="7"/>
        <v>0</v>
      </c>
      <c r="AA23" s="3">
        <f t="shared" si="7"/>
        <v>0</v>
      </c>
      <c r="AB23" s="3">
        <f t="shared" si="7"/>
        <v>0</v>
      </c>
      <c r="AC23" s="3">
        <f t="shared" si="7"/>
        <v>0</v>
      </c>
      <c r="AD23" s="3">
        <f t="shared" si="7"/>
        <v>0</v>
      </c>
      <c r="AE23" s="3">
        <f t="shared" si="7"/>
        <v>0</v>
      </c>
      <c r="AF23" s="3">
        <f t="shared" si="7"/>
        <v>0</v>
      </c>
      <c r="AG23" s="3">
        <f t="shared" si="7"/>
        <v>0</v>
      </c>
      <c r="AH23" s="3">
        <f t="shared" si="7"/>
        <v>0</v>
      </c>
      <c r="AI23" s="3">
        <f t="shared" si="7"/>
        <v>0</v>
      </c>
      <c r="AJ23" s="3">
        <f t="shared" si="7"/>
        <v>0</v>
      </c>
      <c r="AK23" s="3">
        <f t="shared" si="7"/>
        <v>0</v>
      </c>
      <c r="AL23" s="3">
        <f t="shared" si="7"/>
        <v>0</v>
      </c>
      <c r="AM23" s="3">
        <f t="shared" si="7"/>
        <v>0</v>
      </c>
      <c r="AN23" s="3">
        <f t="shared" si="7"/>
        <v>0</v>
      </c>
      <c r="AO23" s="3">
        <f t="shared" si="7"/>
        <v>0</v>
      </c>
      <c r="AP23" s="3">
        <f t="shared" si="7"/>
        <v>0</v>
      </c>
      <c r="AQ23" s="3">
        <f t="shared" si="7"/>
        <v>0</v>
      </c>
      <c r="AR23" s="3">
        <f t="shared" si="7"/>
        <v>0</v>
      </c>
      <c r="AS23" s="3">
        <f t="shared" si="7"/>
        <v>0</v>
      </c>
      <c r="AT23" s="3">
        <f t="shared" si="7"/>
        <v>0</v>
      </c>
      <c r="AU23" s="3">
        <f t="shared" si="7"/>
        <v>0</v>
      </c>
      <c r="AV23" s="3">
        <f t="shared" si="7"/>
        <v>0</v>
      </c>
      <c r="AW23" s="3">
        <f t="shared" si="7"/>
        <v>0</v>
      </c>
      <c r="AX23" s="3">
        <f t="shared" si="7"/>
        <v>0</v>
      </c>
      <c r="AY23" s="3">
        <f t="shared" si="7"/>
        <v>0</v>
      </c>
      <c r="AZ23" s="3">
        <f t="shared" si="7"/>
        <v>0</v>
      </c>
      <c r="BA23" s="3">
        <f t="shared" si="7"/>
        <v>0</v>
      </c>
      <c r="BB23" s="3">
        <f t="shared" si="7"/>
        <v>0</v>
      </c>
      <c r="BC23" s="3">
        <f t="shared" si="7"/>
        <v>0</v>
      </c>
      <c r="BD23" s="3">
        <f t="shared" si="7"/>
        <v>0</v>
      </c>
      <c r="BE23" s="3">
        <f t="shared" si="7"/>
        <v>0</v>
      </c>
      <c r="BF23" s="3">
        <f t="shared" si="7"/>
        <v>0</v>
      </c>
      <c r="BG23" s="3">
        <f t="shared" si="7"/>
        <v>0</v>
      </c>
      <c r="BH23" s="3">
        <f t="shared" si="7"/>
        <v>0</v>
      </c>
      <c r="BI23" s="3">
        <f t="shared" si="7"/>
        <v>0</v>
      </c>
      <c r="BJ23" s="3">
        <f t="shared" si="7"/>
        <v>0</v>
      </c>
      <c r="BK23" s="3">
        <f t="shared" si="7"/>
        <v>0</v>
      </c>
      <c r="BL23" s="3">
        <f t="shared" si="7"/>
        <v>0</v>
      </c>
      <c r="BM23" s="3">
        <f t="shared" si="7"/>
        <v>0</v>
      </c>
      <c r="BN23" s="3">
        <f t="shared" si="7"/>
        <v>0</v>
      </c>
      <c r="BO23" s="3">
        <f t="shared" si="7"/>
        <v>0</v>
      </c>
      <c r="BP23" s="3">
        <f t="shared" si="7"/>
        <v>0</v>
      </c>
      <c r="BQ23" s="3">
        <f t="shared" ref="BQ23:CH23" si="8">IF(SUM($C$19:$N$19)=0,0,BP23+BQ5)</f>
        <v>0</v>
      </c>
      <c r="BR23" s="3">
        <f t="shared" si="8"/>
        <v>0</v>
      </c>
      <c r="BS23" s="3">
        <f t="shared" si="8"/>
        <v>0</v>
      </c>
      <c r="BT23" s="3">
        <f t="shared" si="8"/>
        <v>0</v>
      </c>
      <c r="BU23" s="3">
        <f t="shared" si="8"/>
        <v>0</v>
      </c>
      <c r="BV23" s="3">
        <f t="shared" si="8"/>
        <v>0</v>
      </c>
      <c r="BW23" s="3">
        <f t="shared" si="8"/>
        <v>0</v>
      </c>
      <c r="BX23" s="3">
        <f t="shared" si="8"/>
        <v>0</v>
      </c>
      <c r="BY23" s="3">
        <f t="shared" si="8"/>
        <v>0</v>
      </c>
      <c r="BZ23" s="3">
        <f t="shared" si="8"/>
        <v>0</v>
      </c>
      <c r="CA23" s="3">
        <f t="shared" si="8"/>
        <v>0</v>
      </c>
      <c r="CB23" s="3">
        <f t="shared" si="8"/>
        <v>0</v>
      </c>
      <c r="CC23" s="3">
        <f t="shared" si="8"/>
        <v>0</v>
      </c>
      <c r="CD23" s="3">
        <f t="shared" si="8"/>
        <v>0</v>
      </c>
      <c r="CE23" s="3">
        <f t="shared" si="8"/>
        <v>0</v>
      </c>
      <c r="CF23" s="3">
        <f t="shared" si="8"/>
        <v>0</v>
      </c>
      <c r="CG23" s="3">
        <f t="shared" si="8"/>
        <v>0</v>
      </c>
      <c r="CH23" s="12">
        <f t="shared" si="8"/>
        <v>0</v>
      </c>
    </row>
    <row r="24" spans="1:86" x14ac:dyDescent="0.25">
      <c r="A24" s="600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9"/>
        <v>0</v>
      </c>
      <c r="U24" s="3">
        <f t="shared" si="9"/>
        <v>0</v>
      </c>
      <c r="V24" s="3">
        <f t="shared" si="9"/>
        <v>0</v>
      </c>
      <c r="W24" s="3">
        <f t="shared" si="9"/>
        <v>0</v>
      </c>
      <c r="X24" s="3">
        <f t="shared" si="9"/>
        <v>0</v>
      </c>
      <c r="Y24" s="3">
        <f t="shared" si="9"/>
        <v>0</v>
      </c>
      <c r="Z24" s="3">
        <f t="shared" si="9"/>
        <v>0</v>
      </c>
      <c r="AA24" s="3">
        <f t="shared" si="9"/>
        <v>0</v>
      </c>
      <c r="AB24" s="3">
        <f t="shared" si="9"/>
        <v>0</v>
      </c>
      <c r="AC24" s="3">
        <f t="shared" si="9"/>
        <v>0</v>
      </c>
      <c r="AD24" s="3">
        <f t="shared" si="9"/>
        <v>0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0</v>
      </c>
      <c r="AK24" s="3">
        <f t="shared" si="9"/>
        <v>0</v>
      </c>
      <c r="AL24" s="3">
        <f t="shared" si="9"/>
        <v>0</v>
      </c>
      <c r="AM24" s="3">
        <f t="shared" si="9"/>
        <v>0</v>
      </c>
      <c r="AN24" s="3">
        <f t="shared" si="9"/>
        <v>0</v>
      </c>
      <c r="AO24" s="3">
        <f t="shared" si="9"/>
        <v>0</v>
      </c>
      <c r="AP24" s="3">
        <f t="shared" si="9"/>
        <v>0</v>
      </c>
      <c r="AQ24" s="3">
        <f t="shared" si="9"/>
        <v>0</v>
      </c>
      <c r="AR24" s="3">
        <f t="shared" si="9"/>
        <v>0</v>
      </c>
      <c r="AS24" s="3">
        <f t="shared" si="9"/>
        <v>0</v>
      </c>
      <c r="AT24" s="3">
        <f t="shared" si="9"/>
        <v>0</v>
      </c>
      <c r="AU24" s="3">
        <f t="shared" si="9"/>
        <v>0</v>
      </c>
      <c r="AV24" s="3">
        <f t="shared" si="9"/>
        <v>0</v>
      </c>
      <c r="AW24" s="3">
        <f t="shared" si="9"/>
        <v>0</v>
      </c>
      <c r="AX24" s="3">
        <f t="shared" si="9"/>
        <v>0</v>
      </c>
      <c r="AY24" s="3">
        <f t="shared" si="9"/>
        <v>0</v>
      </c>
      <c r="AZ24" s="3">
        <f t="shared" si="9"/>
        <v>0</v>
      </c>
      <c r="BA24" s="3">
        <f t="shared" si="9"/>
        <v>0</v>
      </c>
      <c r="BB24" s="3">
        <f t="shared" si="9"/>
        <v>0</v>
      </c>
      <c r="BC24" s="3">
        <f t="shared" si="9"/>
        <v>0</v>
      </c>
      <c r="BD24" s="3">
        <f t="shared" si="9"/>
        <v>0</v>
      </c>
      <c r="BE24" s="3">
        <f t="shared" si="9"/>
        <v>0</v>
      </c>
      <c r="BF24" s="3">
        <f t="shared" si="9"/>
        <v>0</v>
      </c>
      <c r="BG24" s="3">
        <f t="shared" si="9"/>
        <v>0</v>
      </c>
      <c r="BH24" s="3">
        <f t="shared" si="9"/>
        <v>0</v>
      </c>
      <c r="BI24" s="3">
        <f t="shared" si="9"/>
        <v>0</v>
      </c>
      <c r="BJ24" s="3">
        <f t="shared" si="9"/>
        <v>0</v>
      </c>
      <c r="BK24" s="3">
        <f t="shared" si="9"/>
        <v>0</v>
      </c>
      <c r="BL24" s="3">
        <f t="shared" si="9"/>
        <v>0</v>
      </c>
      <c r="BM24" s="3">
        <f t="shared" si="9"/>
        <v>0</v>
      </c>
      <c r="BN24" s="3">
        <f t="shared" si="9"/>
        <v>0</v>
      </c>
      <c r="BO24" s="3">
        <f t="shared" si="9"/>
        <v>0</v>
      </c>
      <c r="BP24" s="3">
        <f t="shared" ref="BP24:CH24" si="10">IF(SUM($C$19:$N$19)=0,0,BO24+BP6)</f>
        <v>0</v>
      </c>
      <c r="BQ24" s="3">
        <f t="shared" si="10"/>
        <v>0</v>
      </c>
      <c r="BR24" s="3">
        <f t="shared" si="10"/>
        <v>0</v>
      </c>
      <c r="BS24" s="3">
        <f t="shared" si="10"/>
        <v>0</v>
      </c>
      <c r="BT24" s="3">
        <f t="shared" si="10"/>
        <v>0</v>
      </c>
      <c r="BU24" s="3">
        <f t="shared" si="10"/>
        <v>0</v>
      </c>
      <c r="BV24" s="3">
        <f t="shared" si="10"/>
        <v>0</v>
      </c>
      <c r="BW24" s="3">
        <f t="shared" si="10"/>
        <v>0</v>
      </c>
      <c r="BX24" s="3">
        <f t="shared" si="10"/>
        <v>0</v>
      </c>
      <c r="BY24" s="3">
        <f t="shared" si="10"/>
        <v>0</v>
      </c>
      <c r="BZ24" s="3">
        <f t="shared" si="10"/>
        <v>0</v>
      </c>
      <c r="CA24" s="3">
        <f t="shared" si="10"/>
        <v>0</v>
      </c>
      <c r="CB24" s="3">
        <f t="shared" si="10"/>
        <v>0</v>
      </c>
      <c r="CC24" s="3">
        <f t="shared" si="10"/>
        <v>0</v>
      </c>
      <c r="CD24" s="3">
        <f t="shared" si="10"/>
        <v>0</v>
      </c>
      <c r="CE24" s="3">
        <f t="shared" si="10"/>
        <v>0</v>
      </c>
      <c r="CF24" s="3">
        <f t="shared" si="10"/>
        <v>0</v>
      </c>
      <c r="CG24" s="3">
        <f t="shared" si="10"/>
        <v>0</v>
      </c>
      <c r="CH24" s="12">
        <f t="shared" si="10"/>
        <v>0</v>
      </c>
    </row>
    <row r="25" spans="1:86" x14ac:dyDescent="0.25">
      <c r="A25" s="600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3">
        <f t="shared" si="11"/>
        <v>0</v>
      </c>
      <c r="K25" s="3">
        <f t="shared" si="11"/>
        <v>0</v>
      </c>
      <c r="L25" s="3">
        <f t="shared" si="11"/>
        <v>0</v>
      </c>
      <c r="M25" s="3">
        <f t="shared" si="11"/>
        <v>0</v>
      </c>
      <c r="N25" s="3">
        <f t="shared" si="11"/>
        <v>0</v>
      </c>
      <c r="O25" s="3">
        <f t="shared" si="11"/>
        <v>0</v>
      </c>
      <c r="P25" s="3">
        <f t="shared" si="11"/>
        <v>0</v>
      </c>
      <c r="Q25" s="3">
        <f t="shared" si="11"/>
        <v>0</v>
      </c>
      <c r="R25" s="3">
        <f t="shared" si="11"/>
        <v>0</v>
      </c>
      <c r="S25" s="3">
        <f t="shared" si="11"/>
        <v>0</v>
      </c>
      <c r="T25" s="3">
        <f t="shared" si="11"/>
        <v>0</v>
      </c>
      <c r="U25" s="3">
        <f t="shared" si="11"/>
        <v>0</v>
      </c>
      <c r="V25" s="3">
        <f t="shared" si="11"/>
        <v>0</v>
      </c>
      <c r="W25" s="3">
        <f t="shared" si="11"/>
        <v>0</v>
      </c>
      <c r="X25" s="3">
        <f t="shared" si="11"/>
        <v>0</v>
      </c>
      <c r="Y25" s="3">
        <f t="shared" si="11"/>
        <v>0</v>
      </c>
      <c r="Z25" s="3">
        <f t="shared" si="11"/>
        <v>0</v>
      </c>
      <c r="AA25" s="3">
        <f t="shared" si="11"/>
        <v>0</v>
      </c>
      <c r="AB25" s="3">
        <f t="shared" si="11"/>
        <v>0</v>
      </c>
      <c r="AC25" s="3">
        <f t="shared" si="11"/>
        <v>0</v>
      </c>
      <c r="AD25" s="3">
        <f t="shared" si="11"/>
        <v>0</v>
      </c>
      <c r="AE25" s="3">
        <f t="shared" si="11"/>
        <v>0</v>
      </c>
      <c r="AF25" s="3">
        <f t="shared" si="11"/>
        <v>0</v>
      </c>
      <c r="AG25" s="3">
        <f t="shared" si="11"/>
        <v>0</v>
      </c>
      <c r="AH25" s="3">
        <f t="shared" si="11"/>
        <v>0</v>
      </c>
      <c r="AI25" s="3">
        <f t="shared" si="11"/>
        <v>0</v>
      </c>
      <c r="AJ25" s="3">
        <f t="shared" si="11"/>
        <v>0</v>
      </c>
      <c r="AK25" s="3">
        <f t="shared" si="11"/>
        <v>0</v>
      </c>
      <c r="AL25" s="3">
        <f t="shared" si="11"/>
        <v>0</v>
      </c>
      <c r="AM25" s="3">
        <f t="shared" si="11"/>
        <v>0</v>
      </c>
      <c r="AN25" s="3">
        <f t="shared" si="11"/>
        <v>0</v>
      </c>
      <c r="AO25" s="3">
        <f t="shared" si="11"/>
        <v>0</v>
      </c>
      <c r="AP25" s="3">
        <f t="shared" si="11"/>
        <v>0</v>
      </c>
      <c r="AQ25" s="3">
        <f t="shared" si="11"/>
        <v>0</v>
      </c>
      <c r="AR25" s="3">
        <f t="shared" si="11"/>
        <v>0</v>
      </c>
      <c r="AS25" s="3">
        <f t="shared" si="11"/>
        <v>0</v>
      </c>
      <c r="AT25" s="3">
        <f t="shared" si="11"/>
        <v>0</v>
      </c>
      <c r="AU25" s="3">
        <f t="shared" si="11"/>
        <v>0</v>
      </c>
      <c r="AV25" s="3">
        <f t="shared" si="11"/>
        <v>0</v>
      </c>
      <c r="AW25" s="3">
        <f t="shared" si="11"/>
        <v>0</v>
      </c>
      <c r="AX25" s="3">
        <f t="shared" si="11"/>
        <v>0</v>
      </c>
      <c r="AY25" s="3">
        <f t="shared" si="11"/>
        <v>0</v>
      </c>
      <c r="AZ25" s="3">
        <f t="shared" si="11"/>
        <v>0</v>
      </c>
      <c r="BA25" s="3">
        <f t="shared" si="11"/>
        <v>0</v>
      </c>
      <c r="BB25" s="3">
        <f t="shared" si="11"/>
        <v>0</v>
      </c>
      <c r="BC25" s="3">
        <f t="shared" si="11"/>
        <v>0</v>
      </c>
      <c r="BD25" s="3">
        <f t="shared" si="11"/>
        <v>0</v>
      </c>
      <c r="BE25" s="3">
        <f t="shared" si="11"/>
        <v>0</v>
      </c>
      <c r="BF25" s="3">
        <f t="shared" si="11"/>
        <v>0</v>
      </c>
      <c r="BG25" s="3">
        <f t="shared" si="11"/>
        <v>0</v>
      </c>
      <c r="BH25" s="3">
        <f t="shared" si="11"/>
        <v>0</v>
      </c>
      <c r="BI25" s="3">
        <f t="shared" si="11"/>
        <v>0</v>
      </c>
      <c r="BJ25" s="3">
        <f t="shared" si="11"/>
        <v>0</v>
      </c>
      <c r="BK25" s="3">
        <f t="shared" si="11"/>
        <v>0</v>
      </c>
      <c r="BL25" s="3">
        <f t="shared" si="11"/>
        <v>0</v>
      </c>
      <c r="BM25" s="3">
        <f t="shared" si="11"/>
        <v>0</v>
      </c>
      <c r="BN25" s="3">
        <f t="shared" si="11"/>
        <v>0</v>
      </c>
      <c r="BO25" s="3">
        <f t="shared" si="11"/>
        <v>0</v>
      </c>
      <c r="BP25" s="3">
        <f t="shared" ref="BP25:CH25" si="12">IF(SUM($C$19:$N$19)=0,0,BO25+BP7)</f>
        <v>0</v>
      </c>
      <c r="BQ25" s="3">
        <f t="shared" si="12"/>
        <v>0</v>
      </c>
      <c r="BR25" s="3">
        <f t="shared" si="12"/>
        <v>0</v>
      </c>
      <c r="BS25" s="3">
        <f t="shared" si="12"/>
        <v>0</v>
      </c>
      <c r="BT25" s="3">
        <f t="shared" si="12"/>
        <v>0</v>
      </c>
      <c r="BU25" s="3">
        <f t="shared" si="12"/>
        <v>0</v>
      </c>
      <c r="BV25" s="3">
        <f t="shared" si="12"/>
        <v>0</v>
      </c>
      <c r="BW25" s="3">
        <f t="shared" si="12"/>
        <v>0</v>
      </c>
      <c r="BX25" s="3">
        <f t="shared" si="12"/>
        <v>0</v>
      </c>
      <c r="BY25" s="3">
        <f t="shared" si="12"/>
        <v>0</v>
      </c>
      <c r="BZ25" s="3">
        <f t="shared" si="12"/>
        <v>0</v>
      </c>
      <c r="CA25" s="3">
        <f t="shared" si="12"/>
        <v>0</v>
      </c>
      <c r="CB25" s="3">
        <f t="shared" si="12"/>
        <v>0</v>
      </c>
      <c r="CC25" s="3">
        <f t="shared" si="12"/>
        <v>0</v>
      </c>
      <c r="CD25" s="3">
        <f t="shared" si="12"/>
        <v>0</v>
      </c>
      <c r="CE25" s="3">
        <f t="shared" si="12"/>
        <v>0</v>
      </c>
      <c r="CF25" s="3">
        <f t="shared" si="12"/>
        <v>0</v>
      </c>
      <c r="CG25" s="3">
        <f t="shared" si="12"/>
        <v>0</v>
      </c>
      <c r="CH25" s="12">
        <f t="shared" si="12"/>
        <v>0</v>
      </c>
    </row>
    <row r="26" spans="1:86" x14ac:dyDescent="0.25">
      <c r="A26" s="600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0</v>
      </c>
      <c r="E26" s="3">
        <f t="shared" si="13"/>
        <v>0</v>
      </c>
      <c r="F26" s="3">
        <f t="shared" si="13"/>
        <v>0</v>
      </c>
      <c r="G26" s="3">
        <f t="shared" si="13"/>
        <v>0</v>
      </c>
      <c r="H26" s="3">
        <f t="shared" si="13"/>
        <v>0</v>
      </c>
      <c r="I26" s="3">
        <f t="shared" si="13"/>
        <v>0</v>
      </c>
      <c r="J26" s="3">
        <f t="shared" si="13"/>
        <v>0</v>
      </c>
      <c r="K26" s="3">
        <f t="shared" si="13"/>
        <v>0</v>
      </c>
      <c r="L26" s="3">
        <f t="shared" si="13"/>
        <v>0</v>
      </c>
      <c r="M26" s="3">
        <f t="shared" si="13"/>
        <v>0</v>
      </c>
      <c r="N26" s="3">
        <f t="shared" si="13"/>
        <v>0</v>
      </c>
      <c r="O26" s="3">
        <f t="shared" si="13"/>
        <v>0</v>
      </c>
      <c r="P26" s="3">
        <f t="shared" si="13"/>
        <v>0</v>
      </c>
      <c r="Q26" s="3">
        <f t="shared" si="13"/>
        <v>0</v>
      </c>
      <c r="R26" s="3">
        <f t="shared" si="13"/>
        <v>0</v>
      </c>
      <c r="S26" s="3">
        <f t="shared" si="13"/>
        <v>0</v>
      </c>
      <c r="T26" s="3">
        <f t="shared" si="13"/>
        <v>0</v>
      </c>
      <c r="U26" s="3">
        <f t="shared" si="13"/>
        <v>0</v>
      </c>
      <c r="V26" s="3">
        <f t="shared" si="13"/>
        <v>0</v>
      </c>
      <c r="W26" s="3">
        <f t="shared" si="13"/>
        <v>0</v>
      </c>
      <c r="X26" s="3">
        <f t="shared" si="13"/>
        <v>0</v>
      </c>
      <c r="Y26" s="3">
        <f t="shared" si="13"/>
        <v>0</v>
      </c>
      <c r="Z26" s="3">
        <f t="shared" si="13"/>
        <v>0</v>
      </c>
      <c r="AA26" s="3">
        <f t="shared" si="13"/>
        <v>0</v>
      </c>
      <c r="AB26" s="3">
        <f t="shared" si="13"/>
        <v>0</v>
      </c>
      <c r="AC26" s="3">
        <f t="shared" si="13"/>
        <v>0</v>
      </c>
      <c r="AD26" s="3">
        <f t="shared" si="13"/>
        <v>0</v>
      </c>
      <c r="AE26" s="3">
        <f t="shared" si="13"/>
        <v>0</v>
      </c>
      <c r="AF26" s="3">
        <f t="shared" si="13"/>
        <v>0</v>
      </c>
      <c r="AG26" s="3">
        <f t="shared" si="13"/>
        <v>0</v>
      </c>
      <c r="AH26" s="3">
        <f t="shared" si="13"/>
        <v>0</v>
      </c>
      <c r="AI26" s="3">
        <f t="shared" si="13"/>
        <v>0</v>
      </c>
      <c r="AJ26" s="3">
        <f t="shared" si="13"/>
        <v>0</v>
      </c>
      <c r="AK26" s="3">
        <f t="shared" si="13"/>
        <v>0</v>
      </c>
      <c r="AL26" s="3">
        <f t="shared" si="13"/>
        <v>0</v>
      </c>
      <c r="AM26" s="3">
        <f t="shared" si="13"/>
        <v>0</v>
      </c>
      <c r="AN26" s="3">
        <f t="shared" si="13"/>
        <v>0</v>
      </c>
      <c r="AO26" s="3">
        <f t="shared" si="13"/>
        <v>0</v>
      </c>
      <c r="AP26" s="3">
        <f t="shared" si="13"/>
        <v>0</v>
      </c>
      <c r="AQ26" s="3">
        <f t="shared" si="13"/>
        <v>0</v>
      </c>
      <c r="AR26" s="3">
        <f t="shared" si="13"/>
        <v>0</v>
      </c>
      <c r="AS26" s="3">
        <f t="shared" si="13"/>
        <v>0</v>
      </c>
      <c r="AT26" s="3">
        <f t="shared" si="13"/>
        <v>0</v>
      </c>
      <c r="AU26" s="3">
        <f t="shared" si="13"/>
        <v>0</v>
      </c>
      <c r="AV26" s="3">
        <f t="shared" si="13"/>
        <v>0</v>
      </c>
      <c r="AW26" s="3">
        <f t="shared" si="13"/>
        <v>0</v>
      </c>
      <c r="AX26" s="3">
        <f t="shared" si="13"/>
        <v>0</v>
      </c>
      <c r="AY26" s="3">
        <f t="shared" si="13"/>
        <v>0</v>
      </c>
      <c r="AZ26" s="3">
        <f t="shared" si="13"/>
        <v>0</v>
      </c>
      <c r="BA26" s="3">
        <f t="shared" si="13"/>
        <v>0</v>
      </c>
      <c r="BB26" s="3">
        <f t="shared" si="13"/>
        <v>0</v>
      </c>
      <c r="BC26" s="3">
        <f t="shared" si="13"/>
        <v>0</v>
      </c>
      <c r="BD26" s="3">
        <f t="shared" si="13"/>
        <v>0</v>
      </c>
      <c r="BE26" s="3">
        <f t="shared" si="13"/>
        <v>0</v>
      </c>
      <c r="BF26" s="3">
        <f t="shared" si="13"/>
        <v>0</v>
      </c>
      <c r="BG26" s="3">
        <f t="shared" si="13"/>
        <v>0</v>
      </c>
      <c r="BH26" s="3">
        <f t="shared" si="13"/>
        <v>0</v>
      </c>
      <c r="BI26" s="3">
        <f t="shared" si="13"/>
        <v>0</v>
      </c>
      <c r="BJ26" s="3">
        <f t="shared" si="13"/>
        <v>0</v>
      </c>
      <c r="BK26" s="3">
        <f t="shared" si="13"/>
        <v>0</v>
      </c>
      <c r="BL26" s="3">
        <f t="shared" si="13"/>
        <v>0</v>
      </c>
      <c r="BM26" s="3">
        <f t="shared" si="13"/>
        <v>0</v>
      </c>
      <c r="BN26" s="3">
        <f t="shared" si="13"/>
        <v>0</v>
      </c>
      <c r="BO26" s="3">
        <f t="shared" si="13"/>
        <v>0</v>
      </c>
      <c r="BP26" s="3">
        <f t="shared" ref="BP26:CH26" si="14">IF(SUM($C$19:$N$19)=0,0,BO26+BP8)</f>
        <v>0</v>
      </c>
      <c r="BQ26" s="3">
        <f t="shared" si="14"/>
        <v>0</v>
      </c>
      <c r="BR26" s="3">
        <f t="shared" si="14"/>
        <v>0</v>
      </c>
      <c r="BS26" s="3">
        <f t="shared" si="14"/>
        <v>0</v>
      </c>
      <c r="BT26" s="3">
        <f t="shared" si="14"/>
        <v>0</v>
      </c>
      <c r="BU26" s="3">
        <f t="shared" si="14"/>
        <v>0</v>
      </c>
      <c r="BV26" s="3">
        <f t="shared" si="14"/>
        <v>0</v>
      </c>
      <c r="BW26" s="3">
        <f t="shared" si="14"/>
        <v>0</v>
      </c>
      <c r="BX26" s="3">
        <f t="shared" si="14"/>
        <v>0</v>
      </c>
      <c r="BY26" s="3">
        <f t="shared" si="14"/>
        <v>0</v>
      </c>
      <c r="BZ26" s="3">
        <f t="shared" si="14"/>
        <v>0</v>
      </c>
      <c r="CA26" s="3">
        <f t="shared" si="14"/>
        <v>0</v>
      </c>
      <c r="CB26" s="3">
        <f t="shared" si="14"/>
        <v>0</v>
      </c>
      <c r="CC26" s="3">
        <f t="shared" si="14"/>
        <v>0</v>
      </c>
      <c r="CD26" s="3">
        <f t="shared" si="14"/>
        <v>0</v>
      </c>
      <c r="CE26" s="3">
        <f t="shared" si="14"/>
        <v>0</v>
      </c>
      <c r="CF26" s="3">
        <f t="shared" si="14"/>
        <v>0</v>
      </c>
      <c r="CG26" s="3">
        <f t="shared" si="14"/>
        <v>0</v>
      </c>
      <c r="CH26" s="12">
        <f t="shared" si="14"/>
        <v>0</v>
      </c>
    </row>
    <row r="27" spans="1:86" x14ac:dyDescent="0.25">
      <c r="A27" s="600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0</v>
      </c>
      <c r="H27" s="3">
        <f t="shared" si="15"/>
        <v>0</v>
      </c>
      <c r="I27" s="3">
        <f t="shared" si="15"/>
        <v>0</v>
      </c>
      <c r="J27" s="3">
        <f t="shared" si="15"/>
        <v>0</v>
      </c>
      <c r="K27" s="3">
        <f t="shared" si="15"/>
        <v>0</v>
      </c>
      <c r="L27" s="3">
        <f t="shared" si="15"/>
        <v>0</v>
      </c>
      <c r="M27" s="3">
        <f t="shared" si="15"/>
        <v>0</v>
      </c>
      <c r="N27" s="3">
        <f t="shared" si="15"/>
        <v>0</v>
      </c>
      <c r="O27" s="3">
        <f t="shared" si="15"/>
        <v>0</v>
      </c>
      <c r="P27" s="3">
        <f t="shared" si="15"/>
        <v>0</v>
      </c>
      <c r="Q27" s="3">
        <f t="shared" si="15"/>
        <v>0</v>
      </c>
      <c r="R27" s="3">
        <f t="shared" si="15"/>
        <v>0</v>
      </c>
      <c r="S27" s="3">
        <f t="shared" si="15"/>
        <v>0</v>
      </c>
      <c r="T27" s="3">
        <f t="shared" si="15"/>
        <v>0</v>
      </c>
      <c r="U27" s="3">
        <f t="shared" si="15"/>
        <v>0</v>
      </c>
      <c r="V27" s="3">
        <f t="shared" si="15"/>
        <v>0</v>
      </c>
      <c r="W27" s="3">
        <f t="shared" si="15"/>
        <v>0</v>
      </c>
      <c r="X27" s="3">
        <f t="shared" si="15"/>
        <v>0</v>
      </c>
      <c r="Y27" s="3">
        <f t="shared" si="15"/>
        <v>0</v>
      </c>
      <c r="Z27" s="3">
        <f t="shared" si="15"/>
        <v>0</v>
      </c>
      <c r="AA27" s="3">
        <f t="shared" si="15"/>
        <v>0</v>
      </c>
      <c r="AB27" s="3">
        <f t="shared" si="15"/>
        <v>0</v>
      </c>
      <c r="AC27" s="3">
        <f t="shared" si="15"/>
        <v>0</v>
      </c>
      <c r="AD27" s="3">
        <f t="shared" si="15"/>
        <v>0</v>
      </c>
      <c r="AE27" s="3">
        <f t="shared" si="15"/>
        <v>0</v>
      </c>
      <c r="AF27" s="3">
        <f t="shared" si="15"/>
        <v>0</v>
      </c>
      <c r="AG27" s="3">
        <f t="shared" si="15"/>
        <v>0</v>
      </c>
      <c r="AH27" s="3">
        <f t="shared" si="15"/>
        <v>0</v>
      </c>
      <c r="AI27" s="3">
        <f t="shared" si="15"/>
        <v>0</v>
      </c>
      <c r="AJ27" s="3">
        <f t="shared" si="15"/>
        <v>0</v>
      </c>
      <c r="AK27" s="3">
        <f t="shared" si="15"/>
        <v>0</v>
      </c>
      <c r="AL27" s="3">
        <f t="shared" si="15"/>
        <v>0</v>
      </c>
      <c r="AM27" s="3">
        <f t="shared" si="15"/>
        <v>0</v>
      </c>
      <c r="AN27" s="3">
        <f t="shared" si="15"/>
        <v>0</v>
      </c>
      <c r="AO27" s="3">
        <f t="shared" si="15"/>
        <v>0</v>
      </c>
      <c r="AP27" s="3">
        <f t="shared" si="15"/>
        <v>0</v>
      </c>
      <c r="AQ27" s="3">
        <f t="shared" si="15"/>
        <v>0</v>
      </c>
      <c r="AR27" s="3">
        <f t="shared" si="15"/>
        <v>0</v>
      </c>
      <c r="AS27" s="3">
        <f t="shared" si="15"/>
        <v>0</v>
      </c>
      <c r="AT27" s="3">
        <f t="shared" si="15"/>
        <v>0</v>
      </c>
      <c r="AU27" s="3">
        <f t="shared" si="15"/>
        <v>0</v>
      </c>
      <c r="AV27" s="3">
        <f t="shared" si="15"/>
        <v>0</v>
      </c>
      <c r="AW27" s="3">
        <f t="shared" si="15"/>
        <v>0</v>
      </c>
      <c r="AX27" s="3">
        <f t="shared" si="15"/>
        <v>0</v>
      </c>
      <c r="AY27" s="3">
        <f t="shared" si="15"/>
        <v>0</v>
      </c>
      <c r="AZ27" s="3">
        <f t="shared" si="15"/>
        <v>0</v>
      </c>
      <c r="BA27" s="3">
        <f t="shared" si="15"/>
        <v>0</v>
      </c>
      <c r="BB27" s="3">
        <f t="shared" si="15"/>
        <v>0</v>
      </c>
      <c r="BC27" s="3">
        <f t="shared" si="15"/>
        <v>0</v>
      </c>
      <c r="BD27" s="3">
        <f t="shared" si="15"/>
        <v>0</v>
      </c>
      <c r="BE27" s="3">
        <f t="shared" si="15"/>
        <v>0</v>
      </c>
      <c r="BF27" s="3">
        <f t="shared" si="15"/>
        <v>0</v>
      </c>
      <c r="BG27" s="3">
        <f t="shared" si="15"/>
        <v>0</v>
      </c>
      <c r="BH27" s="3">
        <f t="shared" si="15"/>
        <v>0</v>
      </c>
      <c r="BI27" s="3">
        <f t="shared" si="15"/>
        <v>0</v>
      </c>
      <c r="BJ27" s="3">
        <f t="shared" si="15"/>
        <v>0</v>
      </c>
      <c r="BK27" s="3">
        <f t="shared" si="15"/>
        <v>0</v>
      </c>
      <c r="BL27" s="3">
        <f t="shared" si="15"/>
        <v>0</v>
      </c>
      <c r="BM27" s="3">
        <f t="shared" si="15"/>
        <v>0</v>
      </c>
      <c r="BN27" s="3">
        <f t="shared" si="15"/>
        <v>0</v>
      </c>
      <c r="BO27" s="3">
        <f t="shared" si="15"/>
        <v>0</v>
      </c>
      <c r="BP27" s="3">
        <f t="shared" ref="BP27:CH27" si="16">IF(SUM($C$19:$N$19)=0,0,BO27+BP9)</f>
        <v>0</v>
      </c>
      <c r="BQ27" s="3">
        <f t="shared" si="16"/>
        <v>0</v>
      </c>
      <c r="BR27" s="3">
        <f t="shared" si="16"/>
        <v>0</v>
      </c>
      <c r="BS27" s="3">
        <f t="shared" si="16"/>
        <v>0</v>
      </c>
      <c r="BT27" s="3">
        <f t="shared" si="16"/>
        <v>0</v>
      </c>
      <c r="BU27" s="3">
        <f t="shared" si="16"/>
        <v>0</v>
      </c>
      <c r="BV27" s="3">
        <f t="shared" si="16"/>
        <v>0</v>
      </c>
      <c r="BW27" s="3">
        <f t="shared" si="16"/>
        <v>0</v>
      </c>
      <c r="BX27" s="3">
        <f t="shared" si="16"/>
        <v>0</v>
      </c>
      <c r="BY27" s="3">
        <f t="shared" si="16"/>
        <v>0</v>
      </c>
      <c r="BZ27" s="3">
        <f t="shared" si="16"/>
        <v>0</v>
      </c>
      <c r="CA27" s="3">
        <f t="shared" si="16"/>
        <v>0</v>
      </c>
      <c r="CB27" s="3">
        <f t="shared" si="16"/>
        <v>0</v>
      </c>
      <c r="CC27" s="3">
        <f t="shared" si="16"/>
        <v>0</v>
      </c>
      <c r="CD27" s="3">
        <f t="shared" si="16"/>
        <v>0</v>
      </c>
      <c r="CE27" s="3">
        <f t="shared" si="16"/>
        <v>0</v>
      </c>
      <c r="CF27" s="3">
        <f t="shared" si="16"/>
        <v>0</v>
      </c>
      <c r="CG27" s="3">
        <f t="shared" si="16"/>
        <v>0</v>
      </c>
      <c r="CH27" s="12">
        <f t="shared" si="16"/>
        <v>0</v>
      </c>
    </row>
    <row r="28" spans="1:86" x14ac:dyDescent="0.25">
      <c r="A28" s="600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25">
      <c r="A29" s="600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0</v>
      </c>
      <c r="E29" s="3">
        <f t="shared" si="19"/>
        <v>0</v>
      </c>
      <c r="F29" s="3">
        <f t="shared" si="19"/>
        <v>0</v>
      </c>
      <c r="G29" s="3">
        <f t="shared" si="19"/>
        <v>0</v>
      </c>
      <c r="H29" s="3">
        <f t="shared" si="19"/>
        <v>0</v>
      </c>
      <c r="I29" s="3">
        <f t="shared" si="19"/>
        <v>0</v>
      </c>
      <c r="J29" s="3">
        <f t="shared" si="19"/>
        <v>0</v>
      </c>
      <c r="K29" s="3">
        <f t="shared" si="19"/>
        <v>0</v>
      </c>
      <c r="L29" s="3">
        <f>IF(SUM($C$19:$N$19)=0,0,K29+L11)</f>
        <v>0</v>
      </c>
      <c r="M29" s="3">
        <f t="shared" si="19"/>
        <v>0</v>
      </c>
      <c r="N29" s="3">
        <f t="shared" si="19"/>
        <v>0</v>
      </c>
      <c r="O29" s="3">
        <f t="shared" si="19"/>
        <v>0</v>
      </c>
      <c r="P29" s="3">
        <f t="shared" si="19"/>
        <v>0</v>
      </c>
      <c r="Q29" s="3">
        <f t="shared" si="19"/>
        <v>0</v>
      </c>
      <c r="R29" s="3">
        <f t="shared" si="19"/>
        <v>0</v>
      </c>
      <c r="S29" s="3">
        <f t="shared" si="19"/>
        <v>0</v>
      </c>
      <c r="T29" s="3">
        <f t="shared" si="19"/>
        <v>0</v>
      </c>
      <c r="U29" s="3">
        <f t="shared" si="19"/>
        <v>0</v>
      </c>
      <c r="V29" s="3">
        <f t="shared" si="19"/>
        <v>0</v>
      </c>
      <c r="W29" s="3">
        <f t="shared" si="19"/>
        <v>0</v>
      </c>
      <c r="X29" s="3">
        <f t="shared" si="19"/>
        <v>0</v>
      </c>
      <c r="Y29" s="3">
        <f t="shared" si="19"/>
        <v>0</v>
      </c>
      <c r="Z29" s="3">
        <f t="shared" si="19"/>
        <v>0</v>
      </c>
      <c r="AA29" s="3">
        <f t="shared" si="19"/>
        <v>0</v>
      </c>
      <c r="AB29" s="3">
        <f t="shared" si="19"/>
        <v>0</v>
      </c>
      <c r="AC29" s="3">
        <f t="shared" si="19"/>
        <v>0</v>
      </c>
      <c r="AD29" s="3">
        <f t="shared" si="19"/>
        <v>0</v>
      </c>
      <c r="AE29" s="3">
        <f t="shared" si="19"/>
        <v>0</v>
      </c>
      <c r="AF29" s="3">
        <f t="shared" si="19"/>
        <v>0</v>
      </c>
      <c r="AG29" s="3">
        <f t="shared" si="19"/>
        <v>0</v>
      </c>
      <c r="AH29" s="3">
        <f t="shared" si="19"/>
        <v>0</v>
      </c>
      <c r="AI29" s="3">
        <f t="shared" si="19"/>
        <v>0</v>
      </c>
      <c r="AJ29" s="3">
        <f t="shared" si="19"/>
        <v>0</v>
      </c>
      <c r="AK29" s="3">
        <f t="shared" si="19"/>
        <v>0</v>
      </c>
      <c r="AL29" s="3">
        <f t="shared" si="19"/>
        <v>0</v>
      </c>
      <c r="AM29" s="3">
        <f t="shared" si="19"/>
        <v>0</v>
      </c>
      <c r="AN29" s="3">
        <f t="shared" si="19"/>
        <v>0</v>
      </c>
      <c r="AO29" s="3">
        <f t="shared" si="19"/>
        <v>0</v>
      </c>
      <c r="AP29" s="3">
        <f t="shared" si="19"/>
        <v>0</v>
      </c>
      <c r="AQ29" s="3">
        <f t="shared" si="19"/>
        <v>0</v>
      </c>
      <c r="AR29" s="3">
        <f t="shared" si="19"/>
        <v>0</v>
      </c>
      <c r="AS29" s="3">
        <f t="shared" si="19"/>
        <v>0</v>
      </c>
      <c r="AT29" s="3">
        <f t="shared" si="19"/>
        <v>0</v>
      </c>
      <c r="AU29" s="3">
        <f t="shared" si="19"/>
        <v>0</v>
      </c>
      <c r="AV29" s="3">
        <f t="shared" si="19"/>
        <v>0</v>
      </c>
      <c r="AW29" s="3">
        <f t="shared" si="19"/>
        <v>0</v>
      </c>
      <c r="AX29" s="3">
        <f t="shared" si="19"/>
        <v>0</v>
      </c>
      <c r="AY29" s="3">
        <f t="shared" si="19"/>
        <v>0</v>
      </c>
      <c r="AZ29" s="3">
        <f t="shared" si="19"/>
        <v>0</v>
      </c>
      <c r="BA29" s="3">
        <f t="shared" si="19"/>
        <v>0</v>
      </c>
      <c r="BB29" s="3">
        <f t="shared" si="19"/>
        <v>0</v>
      </c>
      <c r="BC29" s="3">
        <f t="shared" si="19"/>
        <v>0</v>
      </c>
      <c r="BD29" s="3">
        <f t="shared" si="19"/>
        <v>0</v>
      </c>
      <c r="BE29" s="3">
        <f t="shared" si="19"/>
        <v>0</v>
      </c>
      <c r="BF29" s="3">
        <f t="shared" si="19"/>
        <v>0</v>
      </c>
      <c r="BG29" s="3">
        <f t="shared" si="19"/>
        <v>0</v>
      </c>
      <c r="BH29" s="3">
        <f t="shared" si="19"/>
        <v>0</v>
      </c>
      <c r="BI29" s="3">
        <f t="shared" si="19"/>
        <v>0</v>
      </c>
      <c r="BJ29" s="3">
        <f t="shared" si="19"/>
        <v>0</v>
      </c>
      <c r="BK29" s="3">
        <f t="shared" si="19"/>
        <v>0</v>
      </c>
      <c r="BL29" s="3">
        <f t="shared" si="19"/>
        <v>0</v>
      </c>
      <c r="BM29" s="3">
        <f t="shared" si="19"/>
        <v>0</v>
      </c>
      <c r="BN29" s="3">
        <f t="shared" si="19"/>
        <v>0</v>
      </c>
      <c r="BO29" s="3">
        <f t="shared" si="19"/>
        <v>0</v>
      </c>
      <c r="BP29" s="3">
        <f t="shared" ref="BP29:CH29" si="20">IF(SUM($C$19:$N$19)=0,0,BO29+BP11)</f>
        <v>0</v>
      </c>
      <c r="BQ29" s="3">
        <f t="shared" si="20"/>
        <v>0</v>
      </c>
      <c r="BR29" s="3">
        <f t="shared" si="20"/>
        <v>0</v>
      </c>
      <c r="BS29" s="3">
        <f t="shared" si="20"/>
        <v>0</v>
      </c>
      <c r="BT29" s="3">
        <f t="shared" si="20"/>
        <v>0</v>
      </c>
      <c r="BU29" s="3">
        <f t="shared" si="20"/>
        <v>0</v>
      </c>
      <c r="BV29" s="3">
        <f t="shared" si="20"/>
        <v>0</v>
      </c>
      <c r="BW29" s="3">
        <f t="shared" si="20"/>
        <v>0</v>
      </c>
      <c r="BX29" s="3">
        <f t="shared" si="20"/>
        <v>0</v>
      </c>
      <c r="BY29" s="3">
        <f t="shared" si="20"/>
        <v>0</v>
      </c>
      <c r="BZ29" s="3">
        <f t="shared" si="20"/>
        <v>0</v>
      </c>
      <c r="CA29" s="3">
        <f t="shared" si="20"/>
        <v>0</v>
      </c>
      <c r="CB29" s="3">
        <f t="shared" si="20"/>
        <v>0</v>
      </c>
      <c r="CC29" s="3">
        <f t="shared" si="20"/>
        <v>0</v>
      </c>
      <c r="CD29" s="3">
        <f t="shared" si="20"/>
        <v>0</v>
      </c>
      <c r="CE29" s="3">
        <f t="shared" si="20"/>
        <v>0</v>
      </c>
      <c r="CF29" s="3">
        <f t="shared" si="20"/>
        <v>0</v>
      </c>
      <c r="CG29" s="3">
        <f t="shared" si="20"/>
        <v>0</v>
      </c>
      <c r="CH29" s="12">
        <f t="shared" si="20"/>
        <v>0</v>
      </c>
    </row>
    <row r="30" spans="1:86" x14ac:dyDescent="0.25">
      <c r="A30" s="600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57251.783161675339</v>
      </c>
      <c r="E30" s="3">
        <f t="shared" si="21"/>
        <v>1851121.464143448</v>
      </c>
      <c r="F30" s="3">
        <f t="shared" si="21"/>
        <v>2488350.9378874083</v>
      </c>
      <c r="G30" s="3">
        <f t="shared" si="21"/>
        <v>3046355.8445217246</v>
      </c>
      <c r="H30" s="3">
        <f t="shared" si="21"/>
        <v>4106020.1031020647</v>
      </c>
      <c r="I30" s="3">
        <f t="shared" si="21"/>
        <v>5142790.7181020649</v>
      </c>
      <c r="J30" s="3">
        <f t="shared" si="21"/>
        <v>5504558.5461020647</v>
      </c>
      <c r="K30" s="3">
        <f t="shared" si="21"/>
        <v>5504558.5461020647</v>
      </c>
      <c r="L30" s="3">
        <f t="shared" si="21"/>
        <v>5504558.5461020647</v>
      </c>
      <c r="M30" s="3">
        <f t="shared" si="21"/>
        <v>5504558.5461020647</v>
      </c>
      <c r="N30" s="3">
        <f t="shared" si="21"/>
        <v>5547113.0558606405</v>
      </c>
      <c r="O30" s="3">
        <f t="shared" si="21"/>
        <v>5547113.0558606405</v>
      </c>
      <c r="P30" s="3">
        <f t="shared" si="21"/>
        <v>5547113.0558606405</v>
      </c>
      <c r="Q30" s="3">
        <f t="shared" si="21"/>
        <v>5547113.0558606405</v>
      </c>
      <c r="R30" s="3">
        <f t="shared" si="21"/>
        <v>5547113.0558606405</v>
      </c>
      <c r="S30" s="3">
        <f t="shared" si="21"/>
        <v>5547113.0558606405</v>
      </c>
      <c r="T30" s="3">
        <f t="shared" si="21"/>
        <v>5547113.0558606405</v>
      </c>
      <c r="U30" s="3">
        <f t="shared" si="21"/>
        <v>5547113.0558606405</v>
      </c>
      <c r="V30" s="3">
        <f t="shared" si="21"/>
        <v>5547113.0558606405</v>
      </c>
      <c r="W30" s="3">
        <f t="shared" si="21"/>
        <v>5547113.0558606405</v>
      </c>
      <c r="X30" s="3">
        <f t="shared" si="21"/>
        <v>5547113.0558606405</v>
      </c>
      <c r="Y30" s="3">
        <f t="shared" si="21"/>
        <v>5547113.0558606405</v>
      </c>
      <c r="Z30" s="3">
        <f t="shared" si="21"/>
        <v>5547113.0558606405</v>
      </c>
      <c r="AA30" s="3">
        <f t="shared" si="21"/>
        <v>5547113.0558606405</v>
      </c>
      <c r="AB30" s="3">
        <f t="shared" si="21"/>
        <v>5547113.0558606405</v>
      </c>
      <c r="AC30" s="3">
        <f t="shared" si="21"/>
        <v>5547113.0558606405</v>
      </c>
      <c r="AD30" s="3">
        <f t="shared" si="21"/>
        <v>5547113.0558606405</v>
      </c>
      <c r="AE30" s="3">
        <f t="shared" si="21"/>
        <v>5547113.0558606405</v>
      </c>
      <c r="AF30" s="3">
        <f t="shared" si="21"/>
        <v>5547113.0558606405</v>
      </c>
      <c r="AG30" s="3">
        <f t="shared" si="21"/>
        <v>5547113.0558606405</v>
      </c>
      <c r="AH30" s="3">
        <f t="shared" si="21"/>
        <v>5547113.0558606405</v>
      </c>
      <c r="AI30" s="3">
        <f t="shared" si="21"/>
        <v>5547113.0558606405</v>
      </c>
      <c r="AJ30" s="3">
        <f t="shared" si="21"/>
        <v>5547113.0558606405</v>
      </c>
      <c r="AK30" s="3">
        <f t="shared" si="21"/>
        <v>5547113.0558606405</v>
      </c>
      <c r="AL30" s="3">
        <f t="shared" si="21"/>
        <v>5547113.0558606405</v>
      </c>
      <c r="AM30" s="3">
        <f t="shared" si="21"/>
        <v>5547113.0558606405</v>
      </c>
      <c r="AN30" s="3">
        <f t="shared" si="21"/>
        <v>5547113.0558606405</v>
      </c>
      <c r="AO30" s="3">
        <f t="shared" si="21"/>
        <v>5547113.0558606405</v>
      </c>
      <c r="AP30" s="3">
        <f t="shared" si="21"/>
        <v>5547113.0558606405</v>
      </c>
      <c r="AQ30" s="3">
        <f t="shared" si="21"/>
        <v>5547113.0558606405</v>
      </c>
      <c r="AR30" s="3">
        <f t="shared" si="21"/>
        <v>5547113.0558606405</v>
      </c>
      <c r="AS30" s="3">
        <f t="shared" si="21"/>
        <v>5547113.0558606405</v>
      </c>
      <c r="AT30" s="3">
        <f t="shared" si="21"/>
        <v>5547113.0558606405</v>
      </c>
      <c r="AU30" s="3">
        <f t="shared" si="21"/>
        <v>5547113.0558606405</v>
      </c>
      <c r="AV30" s="3">
        <f t="shared" si="21"/>
        <v>5547113.0558606405</v>
      </c>
      <c r="AW30" s="3">
        <f t="shared" si="21"/>
        <v>5547113.0558606405</v>
      </c>
      <c r="AX30" s="3">
        <f t="shared" si="21"/>
        <v>5547113.0558606405</v>
      </c>
      <c r="AY30" s="3">
        <f t="shared" si="21"/>
        <v>5547113.0558606405</v>
      </c>
      <c r="AZ30" s="3">
        <f t="shared" si="21"/>
        <v>5547113.0558606405</v>
      </c>
      <c r="BA30" s="3">
        <f t="shared" si="21"/>
        <v>5547113.0558606405</v>
      </c>
      <c r="BB30" s="3">
        <f t="shared" si="21"/>
        <v>5547113.0558606405</v>
      </c>
      <c r="BC30" s="3">
        <f t="shared" si="21"/>
        <v>5547113.0558606405</v>
      </c>
      <c r="BD30" s="3">
        <f t="shared" si="21"/>
        <v>5547113.0558606405</v>
      </c>
      <c r="BE30" s="3">
        <f t="shared" si="21"/>
        <v>5547113.0558606405</v>
      </c>
      <c r="BF30" s="3">
        <f t="shared" si="21"/>
        <v>5547113.0558606405</v>
      </c>
      <c r="BG30" s="3">
        <f t="shared" si="21"/>
        <v>5547113.0558606405</v>
      </c>
      <c r="BH30" s="3">
        <f t="shared" si="21"/>
        <v>5547113.0558606405</v>
      </c>
      <c r="BI30" s="3">
        <f t="shared" si="21"/>
        <v>5547113.0558606405</v>
      </c>
      <c r="BJ30" s="3">
        <f t="shared" si="21"/>
        <v>5547113.0558606405</v>
      </c>
      <c r="BK30" s="3">
        <f t="shared" si="21"/>
        <v>5547113.0558606405</v>
      </c>
      <c r="BL30" s="3">
        <f t="shared" si="21"/>
        <v>5547113.0558606405</v>
      </c>
      <c r="BM30" s="3">
        <f t="shared" si="21"/>
        <v>5547113.0558606405</v>
      </c>
      <c r="BN30" s="3">
        <f t="shared" si="21"/>
        <v>5547113.0558606405</v>
      </c>
      <c r="BO30" s="3">
        <f t="shared" si="21"/>
        <v>5547113.0558606405</v>
      </c>
      <c r="BP30" s="3">
        <f t="shared" ref="BP30:CH30" si="22">IF(SUM($C$19:$N$19)=0,0,BO30+BP12)</f>
        <v>5547113.0558606405</v>
      </c>
      <c r="BQ30" s="3">
        <f t="shared" si="22"/>
        <v>5547113.0558606405</v>
      </c>
      <c r="BR30" s="3">
        <f t="shared" si="22"/>
        <v>5547113.0558606405</v>
      </c>
      <c r="BS30" s="3">
        <f t="shared" si="22"/>
        <v>5547113.0558606405</v>
      </c>
      <c r="BT30" s="3">
        <f t="shared" si="22"/>
        <v>5547113.0558606405</v>
      </c>
      <c r="BU30" s="3">
        <f t="shared" si="22"/>
        <v>5547113.0558606405</v>
      </c>
      <c r="BV30" s="3">
        <f t="shared" si="22"/>
        <v>5547113.0558606405</v>
      </c>
      <c r="BW30" s="3">
        <f t="shared" si="22"/>
        <v>5547113.0558606405</v>
      </c>
      <c r="BX30" s="3">
        <f t="shared" si="22"/>
        <v>5547113.0558606405</v>
      </c>
      <c r="BY30" s="3">
        <f t="shared" si="22"/>
        <v>5547113.0558606405</v>
      </c>
      <c r="BZ30" s="3">
        <f t="shared" si="22"/>
        <v>5547113.0558606405</v>
      </c>
      <c r="CA30" s="3">
        <f t="shared" si="22"/>
        <v>5547113.0558606405</v>
      </c>
      <c r="CB30" s="3">
        <f t="shared" si="22"/>
        <v>5547113.0558606405</v>
      </c>
      <c r="CC30" s="3">
        <f t="shared" si="22"/>
        <v>5547113.0558606405</v>
      </c>
      <c r="CD30" s="3">
        <f t="shared" si="22"/>
        <v>5547113.0558606405</v>
      </c>
      <c r="CE30" s="3">
        <f t="shared" si="22"/>
        <v>5547113.0558606405</v>
      </c>
      <c r="CF30" s="3">
        <f t="shared" si="22"/>
        <v>5547113.0558606405</v>
      </c>
      <c r="CG30" s="3">
        <f t="shared" si="22"/>
        <v>5547113.0558606405</v>
      </c>
      <c r="CH30" s="12">
        <f t="shared" si="22"/>
        <v>5547113.0558606405</v>
      </c>
    </row>
    <row r="31" spans="1:86" x14ac:dyDescent="0.25">
      <c r="A31" s="600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0</v>
      </c>
      <c r="E31" s="3">
        <f t="shared" si="23"/>
        <v>0</v>
      </c>
      <c r="F31" s="3">
        <f t="shared" si="23"/>
        <v>0</v>
      </c>
      <c r="G31" s="3">
        <f t="shared" si="23"/>
        <v>0</v>
      </c>
      <c r="H31" s="3">
        <f t="shared" si="23"/>
        <v>0</v>
      </c>
      <c r="I31" s="3">
        <f t="shared" si="23"/>
        <v>0</v>
      </c>
      <c r="J31" s="3">
        <f t="shared" si="23"/>
        <v>0</v>
      </c>
      <c r="K31" s="3">
        <f t="shared" si="23"/>
        <v>0</v>
      </c>
      <c r="L31" s="3">
        <f t="shared" si="23"/>
        <v>0</v>
      </c>
      <c r="M31" s="3">
        <f t="shared" si="23"/>
        <v>0</v>
      </c>
      <c r="N31" s="3">
        <f t="shared" si="23"/>
        <v>0</v>
      </c>
      <c r="O31" s="3">
        <f t="shared" si="23"/>
        <v>0</v>
      </c>
      <c r="P31" s="3">
        <f t="shared" si="23"/>
        <v>0</v>
      </c>
      <c r="Q31" s="3">
        <f t="shared" si="23"/>
        <v>0</v>
      </c>
      <c r="R31" s="3">
        <f t="shared" si="23"/>
        <v>0</v>
      </c>
      <c r="S31" s="3">
        <f t="shared" si="23"/>
        <v>0</v>
      </c>
      <c r="T31" s="3">
        <f t="shared" si="23"/>
        <v>0</v>
      </c>
      <c r="U31" s="3">
        <f t="shared" si="23"/>
        <v>0</v>
      </c>
      <c r="V31" s="3">
        <f t="shared" si="23"/>
        <v>0</v>
      </c>
      <c r="W31" s="3">
        <f t="shared" si="23"/>
        <v>0</v>
      </c>
      <c r="X31" s="3">
        <f t="shared" si="23"/>
        <v>0</v>
      </c>
      <c r="Y31" s="3">
        <f t="shared" si="23"/>
        <v>0</v>
      </c>
      <c r="Z31" s="3">
        <f t="shared" si="23"/>
        <v>0</v>
      </c>
      <c r="AA31" s="3">
        <f t="shared" si="23"/>
        <v>0</v>
      </c>
      <c r="AB31" s="3">
        <f t="shared" si="23"/>
        <v>0</v>
      </c>
      <c r="AC31" s="3">
        <f t="shared" si="23"/>
        <v>0</v>
      </c>
      <c r="AD31" s="3">
        <f t="shared" si="23"/>
        <v>0</v>
      </c>
      <c r="AE31" s="3">
        <f t="shared" si="23"/>
        <v>0</v>
      </c>
      <c r="AF31" s="3">
        <f t="shared" si="23"/>
        <v>0</v>
      </c>
      <c r="AG31" s="3">
        <f t="shared" si="23"/>
        <v>0</v>
      </c>
      <c r="AH31" s="3">
        <f t="shared" si="23"/>
        <v>0</v>
      </c>
      <c r="AI31" s="3">
        <f t="shared" si="23"/>
        <v>0</v>
      </c>
      <c r="AJ31" s="3">
        <f t="shared" si="23"/>
        <v>0</v>
      </c>
      <c r="AK31" s="3">
        <f t="shared" si="23"/>
        <v>0</v>
      </c>
      <c r="AL31" s="3">
        <f t="shared" si="23"/>
        <v>0</v>
      </c>
      <c r="AM31" s="3">
        <f t="shared" si="23"/>
        <v>0</v>
      </c>
      <c r="AN31" s="3">
        <f t="shared" si="23"/>
        <v>0</v>
      </c>
      <c r="AO31" s="3">
        <f t="shared" si="23"/>
        <v>0</v>
      </c>
      <c r="AP31" s="3">
        <f t="shared" si="23"/>
        <v>0</v>
      </c>
      <c r="AQ31" s="3">
        <f t="shared" si="23"/>
        <v>0</v>
      </c>
      <c r="AR31" s="3">
        <f t="shared" si="23"/>
        <v>0</v>
      </c>
      <c r="AS31" s="3">
        <f t="shared" si="23"/>
        <v>0</v>
      </c>
      <c r="AT31" s="3">
        <f t="shared" si="23"/>
        <v>0</v>
      </c>
      <c r="AU31" s="3">
        <f t="shared" si="23"/>
        <v>0</v>
      </c>
      <c r="AV31" s="3">
        <f t="shared" si="23"/>
        <v>0</v>
      </c>
      <c r="AW31" s="3">
        <f t="shared" si="23"/>
        <v>0</v>
      </c>
      <c r="AX31" s="3">
        <f t="shared" si="23"/>
        <v>0</v>
      </c>
      <c r="AY31" s="3">
        <f t="shared" si="23"/>
        <v>0</v>
      </c>
      <c r="AZ31" s="3">
        <f t="shared" si="23"/>
        <v>0</v>
      </c>
      <c r="BA31" s="3">
        <f t="shared" si="23"/>
        <v>0</v>
      </c>
      <c r="BB31" s="3">
        <f t="shared" si="23"/>
        <v>0</v>
      </c>
      <c r="BC31" s="3">
        <f t="shared" si="23"/>
        <v>0</v>
      </c>
      <c r="BD31" s="3">
        <f t="shared" si="23"/>
        <v>0</v>
      </c>
      <c r="BE31" s="3">
        <f t="shared" si="23"/>
        <v>0</v>
      </c>
      <c r="BF31" s="3">
        <f t="shared" si="23"/>
        <v>0</v>
      </c>
      <c r="BG31" s="3">
        <f t="shared" si="23"/>
        <v>0</v>
      </c>
      <c r="BH31" s="3">
        <f t="shared" si="23"/>
        <v>0</v>
      </c>
      <c r="BI31" s="3">
        <f t="shared" si="23"/>
        <v>0</v>
      </c>
      <c r="BJ31" s="3">
        <f t="shared" si="23"/>
        <v>0</v>
      </c>
      <c r="BK31" s="3">
        <f t="shared" si="23"/>
        <v>0</v>
      </c>
      <c r="BL31" s="3">
        <f t="shared" si="23"/>
        <v>0</v>
      </c>
      <c r="BM31" s="3">
        <f t="shared" si="23"/>
        <v>0</v>
      </c>
      <c r="BN31" s="3">
        <f t="shared" si="23"/>
        <v>0</v>
      </c>
      <c r="BO31" s="3">
        <f t="shared" si="23"/>
        <v>0</v>
      </c>
      <c r="BP31" s="3">
        <f t="shared" ref="BP31:CH31" si="24">IF(SUM($C$19:$N$19)=0,0,BO31+BP13)</f>
        <v>0</v>
      </c>
      <c r="BQ31" s="3">
        <f t="shared" si="24"/>
        <v>0</v>
      </c>
      <c r="BR31" s="3">
        <f t="shared" si="24"/>
        <v>0</v>
      </c>
      <c r="BS31" s="3">
        <f t="shared" si="24"/>
        <v>0</v>
      </c>
      <c r="BT31" s="3">
        <f t="shared" si="24"/>
        <v>0</v>
      </c>
      <c r="BU31" s="3">
        <f t="shared" si="24"/>
        <v>0</v>
      </c>
      <c r="BV31" s="3">
        <f t="shared" si="24"/>
        <v>0</v>
      </c>
      <c r="BW31" s="3">
        <f t="shared" si="24"/>
        <v>0</v>
      </c>
      <c r="BX31" s="3">
        <f t="shared" si="24"/>
        <v>0</v>
      </c>
      <c r="BY31" s="3">
        <f t="shared" si="24"/>
        <v>0</v>
      </c>
      <c r="BZ31" s="3">
        <f t="shared" si="24"/>
        <v>0</v>
      </c>
      <c r="CA31" s="3">
        <f t="shared" si="24"/>
        <v>0</v>
      </c>
      <c r="CB31" s="3">
        <f t="shared" si="24"/>
        <v>0</v>
      </c>
      <c r="CC31" s="3">
        <f t="shared" si="24"/>
        <v>0</v>
      </c>
      <c r="CD31" s="3">
        <f t="shared" si="24"/>
        <v>0</v>
      </c>
      <c r="CE31" s="3">
        <f t="shared" si="24"/>
        <v>0</v>
      </c>
      <c r="CF31" s="3">
        <f t="shared" si="24"/>
        <v>0</v>
      </c>
      <c r="CG31" s="3">
        <f t="shared" si="24"/>
        <v>0</v>
      </c>
      <c r="CH31" s="12">
        <f t="shared" si="24"/>
        <v>0</v>
      </c>
    </row>
    <row r="32" spans="1:86" ht="15" customHeight="1" x14ac:dyDescent="0.25">
      <c r="A32" s="600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0</v>
      </c>
      <c r="F32" s="3">
        <f t="shared" si="25"/>
        <v>0</v>
      </c>
      <c r="G32" s="3">
        <f t="shared" si="25"/>
        <v>0</v>
      </c>
      <c r="H32" s="3">
        <f t="shared" si="25"/>
        <v>0</v>
      </c>
      <c r="I32" s="3">
        <f t="shared" si="25"/>
        <v>0</v>
      </c>
      <c r="J32" s="3">
        <f t="shared" si="25"/>
        <v>0</v>
      </c>
      <c r="K32" s="3">
        <f t="shared" si="25"/>
        <v>0</v>
      </c>
      <c r="L32" s="3">
        <f t="shared" si="25"/>
        <v>0</v>
      </c>
      <c r="M32" s="3">
        <f t="shared" si="25"/>
        <v>0</v>
      </c>
      <c r="N32" s="3">
        <f t="shared" si="25"/>
        <v>0</v>
      </c>
      <c r="O32" s="3">
        <f t="shared" si="25"/>
        <v>0</v>
      </c>
      <c r="P32" s="3">
        <f t="shared" si="25"/>
        <v>0</v>
      </c>
      <c r="Q32" s="3">
        <f t="shared" si="25"/>
        <v>0</v>
      </c>
      <c r="R32" s="3">
        <f t="shared" si="25"/>
        <v>0</v>
      </c>
      <c r="S32" s="3">
        <f t="shared" si="25"/>
        <v>0</v>
      </c>
      <c r="T32" s="3">
        <f t="shared" si="25"/>
        <v>0</v>
      </c>
      <c r="U32" s="3">
        <f t="shared" si="25"/>
        <v>0</v>
      </c>
      <c r="V32" s="3">
        <f t="shared" si="25"/>
        <v>0</v>
      </c>
      <c r="W32" s="3">
        <f t="shared" si="25"/>
        <v>0</v>
      </c>
      <c r="X32" s="3">
        <f t="shared" si="25"/>
        <v>0</v>
      </c>
      <c r="Y32" s="3">
        <f t="shared" si="25"/>
        <v>0</v>
      </c>
      <c r="Z32" s="3">
        <f t="shared" si="25"/>
        <v>0</v>
      </c>
      <c r="AA32" s="3">
        <f t="shared" si="25"/>
        <v>0</v>
      </c>
      <c r="AB32" s="3">
        <f t="shared" si="25"/>
        <v>0</v>
      </c>
      <c r="AC32" s="3">
        <f t="shared" si="25"/>
        <v>0</v>
      </c>
      <c r="AD32" s="3">
        <f t="shared" si="25"/>
        <v>0</v>
      </c>
      <c r="AE32" s="3">
        <f t="shared" si="25"/>
        <v>0</v>
      </c>
      <c r="AF32" s="3">
        <f t="shared" si="25"/>
        <v>0</v>
      </c>
      <c r="AG32" s="3">
        <f t="shared" si="25"/>
        <v>0</v>
      </c>
      <c r="AH32" s="3">
        <f t="shared" si="25"/>
        <v>0</v>
      </c>
      <c r="AI32" s="3">
        <f t="shared" si="25"/>
        <v>0</v>
      </c>
      <c r="AJ32" s="3">
        <f t="shared" si="25"/>
        <v>0</v>
      </c>
      <c r="AK32" s="3">
        <f t="shared" si="25"/>
        <v>0</v>
      </c>
      <c r="AL32" s="3">
        <f t="shared" si="25"/>
        <v>0</v>
      </c>
      <c r="AM32" s="3">
        <f t="shared" si="25"/>
        <v>0</v>
      </c>
      <c r="AN32" s="3">
        <f t="shared" si="25"/>
        <v>0</v>
      </c>
      <c r="AO32" s="3">
        <f t="shared" si="25"/>
        <v>0</v>
      </c>
      <c r="AP32" s="3">
        <f t="shared" si="25"/>
        <v>0</v>
      </c>
      <c r="AQ32" s="3">
        <f t="shared" si="25"/>
        <v>0</v>
      </c>
      <c r="AR32" s="3">
        <f t="shared" si="25"/>
        <v>0</v>
      </c>
      <c r="AS32" s="3">
        <f t="shared" si="25"/>
        <v>0</v>
      </c>
      <c r="AT32" s="3">
        <f t="shared" si="25"/>
        <v>0</v>
      </c>
      <c r="AU32" s="3">
        <f t="shared" si="25"/>
        <v>0</v>
      </c>
      <c r="AV32" s="3">
        <f t="shared" si="25"/>
        <v>0</v>
      </c>
      <c r="AW32" s="3">
        <f t="shared" si="25"/>
        <v>0</v>
      </c>
      <c r="AX32" s="3">
        <f t="shared" si="25"/>
        <v>0</v>
      </c>
      <c r="AY32" s="3">
        <f t="shared" si="25"/>
        <v>0</v>
      </c>
      <c r="AZ32" s="3">
        <f t="shared" si="25"/>
        <v>0</v>
      </c>
      <c r="BA32" s="3">
        <f t="shared" si="25"/>
        <v>0</v>
      </c>
      <c r="BB32" s="3">
        <f t="shared" si="25"/>
        <v>0</v>
      </c>
      <c r="BC32" s="3">
        <f t="shared" si="25"/>
        <v>0</v>
      </c>
      <c r="BD32" s="3">
        <f t="shared" si="25"/>
        <v>0</v>
      </c>
      <c r="BE32" s="3">
        <f t="shared" si="25"/>
        <v>0</v>
      </c>
      <c r="BF32" s="3">
        <f t="shared" si="25"/>
        <v>0</v>
      </c>
      <c r="BG32" s="3">
        <f t="shared" si="25"/>
        <v>0</v>
      </c>
      <c r="BH32" s="3">
        <f t="shared" si="25"/>
        <v>0</v>
      </c>
      <c r="BI32" s="3">
        <f t="shared" si="25"/>
        <v>0</v>
      </c>
      <c r="BJ32" s="3">
        <f t="shared" si="25"/>
        <v>0</v>
      </c>
      <c r="BK32" s="3">
        <f t="shared" si="25"/>
        <v>0</v>
      </c>
      <c r="BL32" s="3">
        <f t="shared" si="25"/>
        <v>0</v>
      </c>
      <c r="BM32" s="3">
        <f t="shared" si="25"/>
        <v>0</v>
      </c>
      <c r="BN32" s="3">
        <f t="shared" si="25"/>
        <v>0</v>
      </c>
      <c r="BO32" s="3">
        <f t="shared" si="25"/>
        <v>0</v>
      </c>
      <c r="BP32" s="3">
        <f t="shared" ref="BP32:CH32" si="26">IF(SUM($C$19:$N$19)=0,0,BO32+BP14)</f>
        <v>0</v>
      </c>
      <c r="BQ32" s="3">
        <f t="shared" si="26"/>
        <v>0</v>
      </c>
      <c r="BR32" s="3">
        <f t="shared" si="26"/>
        <v>0</v>
      </c>
      <c r="BS32" s="3">
        <f t="shared" si="26"/>
        <v>0</v>
      </c>
      <c r="BT32" s="3">
        <f t="shared" si="26"/>
        <v>0</v>
      </c>
      <c r="BU32" s="3">
        <f t="shared" si="26"/>
        <v>0</v>
      </c>
      <c r="BV32" s="3">
        <f t="shared" si="26"/>
        <v>0</v>
      </c>
      <c r="BW32" s="3">
        <f t="shared" si="26"/>
        <v>0</v>
      </c>
      <c r="BX32" s="3">
        <f t="shared" si="26"/>
        <v>0</v>
      </c>
      <c r="BY32" s="3">
        <f t="shared" si="26"/>
        <v>0</v>
      </c>
      <c r="BZ32" s="3">
        <f t="shared" si="26"/>
        <v>0</v>
      </c>
      <c r="CA32" s="3">
        <f t="shared" si="26"/>
        <v>0</v>
      </c>
      <c r="CB32" s="3">
        <f t="shared" si="26"/>
        <v>0</v>
      </c>
      <c r="CC32" s="3">
        <f t="shared" si="26"/>
        <v>0</v>
      </c>
      <c r="CD32" s="3">
        <f t="shared" si="26"/>
        <v>0</v>
      </c>
      <c r="CE32" s="3">
        <f t="shared" si="26"/>
        <v>0</v>
      </c>
      <c r="CF32" s="3">
        <f t="shared" si="26"/>
        <v>0</v>
      </c>
      <c r="CG32" s="3">
        <f t="shared" si="26"/>
        <v>0</v>
      </c>
      <c r="CH32" s="12">
        <f t="shared" si="26"/>
        <v>0</v>
      </c>
    </row>
    <row r="33" spans="1:86" x14ac:dyDescent="0.25">
      <c r="A33" s="600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0</v>
      </c>
      <c r="K33" s="3">
        <f t="shared" si="27"/>
        <v>0</v>
      </c>
      <c r="L33" s="3">
        <f t="shared" si="27"/>
        <v>0</v>
      </c>
      <c r="M33" s="3">
        <f t="shared" si="27"/>
        <v>0</v>
      </c>
      <c r="N33" s="3">
        <f t="shared" si="27"/>
        <v>0</v>
      </c>
      <c r="O33" s="3">
        <f t="shared" si="27"/>
        <v>0</v>
      </c>
      <c r="P33" s="3">
        <f t="shared" si="27"/>
        <v>0</v>
      </c>
      <c r="Q33" s="3">
        <f t="shared" si="27"/>
        <v>0</v>
      </c>
      <c r="R33" s="3">
        <f t="shared" si="27"/>
        <v>0</v>
      </c>
      <c r="S33" s="3">
        <f t="shared" si="27"/>
        <v>0</v>
      </c>
      <c r="T33" s="3">
        <f t="shared" si="27"/>
        <v>0</v>
      </c>
      <c r="U33" s="3">
        <f t="shared" si="27"/>
        <v>0</v>
      </c>
      <c r="V33" s="3">
        <f t="shared" si="27"/>
        <v>0</v>
      </c>
      <c r="W33" s="3">
        <f t="shared" si="27"/>
        <v>0</v>
      </c>
      <c r="X33" s="3">
        <f t="shared" si="27"/>
        <v>0</v>
      </c>
      <c r="Y33" s="3">
        <f t="shared" si="27"/>
        <v>0</v>
      </c>
      <c r="Z33" s="3">
        <f t="shared" si="27"/>
        <v>0</v>
      </c>
      <c r="AA33" s="3">
        <f t="shared" si="27"/>
        <v>0</v>
      </c>
      <c r="AB33" s="3">
        <f t="shared" si="27"/>
        <v>0</v>
      </c>
      <c r="AC33" s="3">
        <f t="shared" si="27"/>
        <v>0</v>
      </c>
      <c r="AD33" s="3">
        <f t="shared" si="27"/>
        <v>0</v>
      </c>
      <c r="AE33" s="3">
        <f t="shared" si="27"/>
        <v>0</v>
      </c>
      <c r="AF33" s="3">
        <f t="shared" si="27"/>
        <v>0</v>
      </c>
      <c r="AG33" s="3">
        <f t="shared" si="27"/>
        <v>0</v>
      </c>
      <c r="AH33" s="3">
        <f t="shared" si="27"/>
        <v>0</v>
      </c>
      <c r="AI33" s="3">
        <f t="shared" si="27"/>
        <v>0</v>
      </c>
      <c r="AJ33" s="3">
        <f t="shared" si="27"/>
        <v>0</v>
      </c>
      <c r="AK33" s="3">
        <f t="shared" si="27"/>
        <v>0</v>
      </c>
      <c r="AL33" s="3">
        <f t="shared" si="27"/>
        <v>0</v>
      </c>
      <c r="AM33" s="3">
        <f t="shared" si="27"/>
        <v>0</v>
      </c>
      <c r="AN33" s="3">
        <f t="shared" si="27"/>
        <v>0</v>
      </c>
      <c r="AO33" s="3">
        <f t="shared" si="27"/>
        <v>0</v>
      </c>
      <c r="AP33" s="3">
        <f t="shared" si="27"/>
        <v>0</v>
      </c>
      <c r="AQ33" s="3">
        <f t="shared" si="27"/>
        <v>0</v>
      </c>
      <c r="AR33" s="3">
        <f t="shared" si="27"/>
        <v>0</v>
      </c>
      <c r="AS33" s="3">
        <f t="shared" si="27"/>
        <v>0</v>
      </c>
      <c r="AT33" s="3">
        <f t="shared" si="27"/>
        <v>0</v>
      </c>
      <c r="AU33" s="3">
        <f t="shared" si="27"/>
        <v>0</v>
      </c>
      <c r="AV33" s="3">
        <f t="shared" si="27"/>
        <v>0</v>
      </c>
      <c r="AW33" s="3">
        <f t="shared" si="27"/>
        <v>0</v>
      </c>
      <c r="AX33" s="3">
        <f t="shared" si="27"/>
        <v>0</v>
      </c>
      <c r="AY33" s="3">
        <f t="shared" si="27"/>
        <v>0</v>
      </c>
      <c r="AZ33" s="3">
        <f t="shared" si="27"/>
        <v>0</v>
      </c>
      <c r="BA33" s="3">
        <f t="shared" si="27"/>
        <v>0</v>
      </c>
      <c r="BB33" s="3">
        <f t="shared" si="27"/>
        <v>0</v>
      </c>
      <c r="BC33" s="3">
        <f t="shared" si="27"/>
        <v>0</v>
      </c>
      <c r="BD33" s="3">
        <f t="shared" si="27"/>
        <v>0</v>
      </c>
      <c r="BE33" s="3">
        <f t="shared" si="27"/>
        <v>0</v>
      </c>
      <c r="BF33" s="3">
        <f t="shared" si="27"/>
        <v>0</v>
      </c>
      <c r="BG33" s="3">
        <f t="shared" si="27"/>
        <v>0</v>
      </c>
      <c r="BH33" s="3">
        <f t="shared" si="27"/>
        <v>0</v>
      </c>
      <c r="BI33" s="3">
        <f t="shared" si="27"/>
        <v>0</v>
      </c>
      <c r="BJ33" s="3">
        <f t="shared" si="27"/>
        <v>0</v>
      </c>
      <c r="BK33" s="3">
        <f t="shared" si="27"/>
        <v>0</v>
      </c>
      <c r="BL33" s="3">
        <f t="shared" si="27"/>
        <v>0</v>
      </c>
      <c r="BM33" s="3">
        <f t="shared" si="27"/>
        <v>0</v>
      </c>
      <c r="BN33" s="3">
        <f t="shared" si="27"/>
        <v>0</v>
      </c>
      <c r="BO33" s="3">
        <f t="shared" si="27"/>
        <v>0</v>
      </c>
      <c r="BP33" s="3">
        <f t="shared" ref="BP33:CH33" si="28">IF(SUM($C$19:$N$19)=0,0,BO33+BP15)</f>
        <v>0</v>
      </c>
      <c r="BQ33" s="3">
        <f t="shared" si="28"/>
        <v>0</v>
      </c>
      <c r="BR33" s="3">
        <f t="shared" si="28"/>
        <v>0</v>
      </c>
      <c r="BS33" s="3">
        <f t="shared" si="28"/>
        <v>0</v>
      </c>
      <c r="BT33" s="3">
        <f t="shared" si="28"/>
        <v>0</v>
      </c>
      <c r="BU33" s="3">
        <f t="shared" si="28"/>
        <v>0</v>
      </c>
      <c r="BV33" s="3">
        <f t="shared" si="28"/>
        <v>0</v>
      </c>
      <c r="BW33" s="3">
        <f t="shared" si="28"/>
        <v>0</v>
      </c>
      <c r="BX33" s="3">
        <f t="shared" si="28"/>
        <v>0</v>
      </c>
      <c r="BY33" s="3">
        <f t="shared" si="28"/>
        <v>0</v>
      </c>
      <c r="BZ33" s="3">
        <f t="shared" si="28"/>
        <v>0</v>
      </c>
      <c r="CA33" s="3">
        <f t="shared" si="28"/>
        <v>0</v>
      </c>
      <c r="CB33" s="3">
        <f t="shared" si="28"/>
        <v>0</v>
      </c>
      <c r="CC33" s="3">
        <f t="shared" si="28"/>
        <v>0</v>
      </c>
      <c r="CD33" s="3">
        <f t="shared" si="28"/>
        <v>0</v>
      </c>
      <c r="CE33" s="3">
        <f t="shared" si="28"/>
        <v>0</v>
      </c>
      <c r="CF33" s="3">
        <f t="shared" si="28"/>
        <v>0</v>
      </c>
      <c r="CG33" s="3">
        <f t="shared" si="28"/>
        <v>0</v>
      </c>
      <c r="CH33" s="12">
        <f t="shared" si="28"/>
        <v>0</v>
      </c>
    </row>
    <row r="34" spans="1:86" x14ac:dyDescent="0.25">
      <c r="A34" s="600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0</v>
      </c>
      <c r="E34" s="3">
        <f t="shared" si="29"/>
        <v>0</v>
      </c>
      <c r="F34" s="3">
        <f t="shared" si="29"/>
        <v>0</v>
      </c>
      <c r="G34" s="3">
        <f t="shared" si="29"/>
        <v>0</v>
      </c>
      <c r="H34" s="3">
        <f t="shared" si="29"/>
        <v>0</v>
      </c>
      <c r="I34" s="3">
        <f t="shared" si="29"/>
        <v>0</v>
      </c>
      <c r="J34" s="3">
        <f t="shared" si="29"/>
        <v>0</v>
      </c>
      <c r="K34" s="3">
        <f t="shared" si="29"/>
        <v>0</v>
      </c>
      <c r="L34" s="3">
        <f t="shared" si="29"/>
        <v>0</v>
      </c>
      <c r="M34" s="3">
        <f t="shared" si="29"/>
        <v>0</v>
      </c>
      <c r="N34" s="3">
        <f t="shared" si="29"/>
        <v>0</v>
      </c>
      <c r="O34" s="3">
        <f t="shared" si="29"/>
        <v>0</v>
      </c>
      <c r="P34" s="3">
        <f t="shared" si="29"/>
        <v>0</v>
      </c>
      <c r="Q34" s="3">
        <f t="shared" si="29"/>
        <v>0</v>
      </c>
      <c r="R34" s="3">
        <f t="shared" si="29"/>
        <v>0</v>
      </c>
      <c r="S34" s="3">
        <f t="shared" si="29"/>
        <v>0</v>
      </c>
      <c r="T34" s="3">
        <f t="shared" si="29"/>
        <v>0</v>
      </c>
      <c r="U34" s="3">
        <f t="shared" si="29"/>
        <v>0</v>
      </c>
      <c r="V34" s="3">
        <f t="shared" si="29"/>
        <v>0</v>
      </c>
      <c r="W34" s="3">
        <f t="shared" si="29"/>
        <v>0</v>
      </c>
      <c r="X34" s="3">
        <f t="shared" si="29"/>
        <v>0</v>
      </c>
      <c r="Y34" s="3">
        <f t="shared" si="29"/>
        <v>0</v>
      </c>
      <c r="Z34" s="3">
        <f t="shared" si="29"/>
        <v>0</v>
      </c>
      <c r="AA34" s="3">
        <f t="shared" si="29"/>
        <v>0</v>
      </c>
      <c r="AB34" s="3">
        <f t="shared" si="29"/>
        <v>0</v>
      </c>
      <c r="AC34" s="3">
        <f t="shared" si="29"/>
        <v>0</v>
      </c>
      <c r="AD34" s="3">
        <f t="shared" si="29"/>
        <v>0</v>
      </c>
      <c r="AE34" s="3">
        <f t="shared" si="29"/>
        <v>0</v>
      </c>
      <c r="AF34" s="3">
        <f t="shared" si="29"/>
        <v>0</v>
      </c>
      <c r="AG34" s="3">
        <f t="shared" si="29"/>
        <v>0</v>
      </c>
      <c r="AH34" s="3">
        <f t="shared" si="29"/>
        <v>0</v>
      </c>
      <c r="AI34" s="3">
        <f t="shared" si="29"/>
        <v>0</v>
      </c>
      <c r="AJ34" s="3">
        <f t="shared" si="29"/>
        <v>0</v>
      </c>
      <c r="AK34" s="3">
        <f t="shared" si="29"/>
        <v>0</v>
      </c>
      <c r="AL34" s="3">
        <f t="shared" si="29"/>
        <v>0</v>
      </c>
      <c r="AM34" s="3">
        <f t="shared" si="29"/>
        <v>0</v>
      </c>
      <c r="AN34" s="3">
        <f t="shared" si="29"/>
        <v>0</v>
      </c>
      <c r="AO34" s="3">
        <f t="shared" si="29"/>
        <v>0</v>
      </c>
      <c r="AP34" s="3">
        <f t="shared" si="29"/>
        <v>0</v>
      </c>
      <c r="AQ34" s="3">
        <f t="shared" si="29"/>
        <v>0</v>
      </c>
      <c r="AR34" s="3">
        <f t="shared" si="29"/>
        <v>0</v>
      </c>
      <c r="AS34" s="3">
        <f t="shared" si="29"/>
        <v>0</v>
      </c>
      <c r="AT34" s="3">
        <f t="shared" si="29"/>
        <v>0</v>
      </c>
      <c r="AU34" s="3">
        <f t="shared" si="29"/>
        <v>0</v>
      </c>
      <c r="AV34" s="3">
        <f t="shared" si="29"/>
        <v>0</v>
      </c>
      <c r="AW34" s="3">
        <f t="shared" si="29"/>
        <v>0</v>
      </c>
      <c r="AX34" s="3">
        <f t="shared" si="29"/>
        <v>0</v>
      </c>
      <c r="AY34" s="3">
        <f t="shared" si="29"/>
        <v>0</v>
      </c>
      <c r="AZ34" s="3">
        <f t="shared" si="29"/>
        <v>0</v>
      </c>
      <c r="BA34" s="3">
        <f t="shared" si="29"/>
        <v>0</v>
      </c>
      <c r="BB34" s="3">
        <f t="shared" si="29"/>
        <v>0</v>
      </c>
      <c r="BC34" s="3">
        <f t="shared" si="29"/>
        <v>0</v>
      </c>
      <c r="BD34" s="3">
        <f t="shared" si="29"/>
        <v>0</v>
      </c>
      <c r="BE34" s="3">
        <f t="shared" si="29"/>
        <v>0</v>
      </c>
      <c r="BF34" s="3">
        <f t="shared" si="29"/>
        <v>0</v>
      </c>
      <c r="BG34" s="3">
        <f t="shared" si="29"/>
        <v>0</v>
      </c>
      <c r="BH34" s="3">
        <f t="shared" si="29"/>
        <v>0</v>
      </c>
      <c r="BI34" s="3">
        <f t="shared" si="29"/>
        <v>0</v>
      </c>
      <c r="BJ34" s="3">
        <f t="shared" si="29"/>
        <v>0</v>
      </c>
      <c r="BK34" s="3">
        <f t="shared" si="29"/>
        <v>0</v>
      </c>
      <c r="BL34" s="3">
        <f t="shared" si="29"/>
        <v>0</v>
      </c>
      <c r="BM34" s="3">
        <f t="shared" si="29"/>
        <v>0</v>
      </c>
      <c r="BN34" s="3">
        <f t="shared" si="29"/>
        <v>0</v>
      </c>
      <c r="BO34" s="3">
        <f t="shared" si="29"/>
        <v>0</v>
      </c>
      <c r="BP34" s="3">
        <f t="shared" ref="BP34:CH34" si="30">IF(SUM($C$19:$N$19)=0,0,BO34+BP16)</f>
        <v>0</v>
      </c>
      <c r="BQ34" s="3">
        <f t="shared" si="30"/>
        <v>0</v>
      </c>
      <c r="BR34" s="3">
        <f t="shared" si="30"/>
        <v>0</v>
      </c>
      <c r="BS34" s="3">
        <f t="shared" si="30"/>
        <v>0</v>
      </c>
      <c r="BT34" s="3">
        <f t="shared" si="30"/>
        <v>0</v>
      </c>
      <c r="BU34" s="3">
        <f t="shared" si="30"/>
        <v>0</v>
      </c>
      <c r="BV34" s="3">
        <f t="shared" si="30"/>
        <v>0</v>
      </c>
      <c r="BW34" s="3">
        <f t="shared" si="30"/>
        <v>0</v>
      </c>
      <c r="BX34" s="3">
        <f t="shared" si="30"/>
        <v>0</v>
      </c>
      <c r="BY34" s="3">
        <f t="shared" si="30"/>
        <v>0</v>
      </c>
      <c r="BZ34" s="3">
        <f t="shared" si="30"/>
        <v>0</v>
      </c>
      <c r="CA34" s="3">
        <f t="shared" si="30"/>
        <v>0</v>
      </c>
      <c r="CB34" s="3">
        <f t="shared" si="30"/>
        <v>0</v>
      </c>
      <c r="CC34" s="3">
        <f t="shared" si="30"/>
        <v>0</v>
      </c>
      <c r="CD34" s="3">
        <f t="shared" si="30"/>
        <v>0</v>
      </c>
      <c r="CE34" s="3">
        <f t="shared" si="30"/>
        <v>0</v>
      </c>
      <c r="CF34" s="3">
        <f t="shared" si="30"/>
        <v>0</v>
      </c>
      <c r="CG34" s="3">
        <f t="shared" si="30"/>
        <v>0</v>
      </c>
      <c r="CH34" s="12">
        <f t="shared" si="30"/>
        <v>0</v>
      </c>
    </row>
    <row r="35" spans="1:86" x14ac:dyDescent="0.25">
      <c r="A35" s="600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0</v>
      </c>
      <c r="L35" s="3">
        <f t="shared" si="31"/>
        <v>0</v>
      </c>
      <c r="M35" s="3">
        <f t="shared" si="31"/>
        <v>0</v>
      </c>
      <c r="N35" s="3">
        <f t="shared" si="31"/>
        <v>0</v>
      </c>
      <c r="O35" s="3">
        <f t="shared" si="31"/>
        <v>0</v>
      </c>
      <c r="P35" s="3">
        <f t="shared" si="31"/>
        <v>0</v>
      </c>
      <c r="Q35" s="3">
        <f t="shared" si="31"/>
        <v>0</v>
      </c>
      <c r="R35" s="3">
        <f t="shared" si="31"/>
        <v>0</v>
      </c>
      <c r="S35" s="3">
        <f t="shared" si="31"/>
        <v>0</v>
      </c>
      <c r="T35" s="3">
        <f t="shared" si="31"/>
        <v>0</v>
      </c>
      <c r="U35" s="3">
        <f t="shared" si="31"/>
        <v>0</v>
      </c>
      <c r="V35" s="3">
        <f t="shared" si="31"/>
        <v>0</v>
      </c>
      <c r="W35" s="3">
        <f t="shared" si="31"/>
        <v>0</v>
      </c>
      <c r="X35" s="3">
        <f t="shared" si="31"/>
        <v>0</v>
      </c>
      <c r="Y35" s="3">
        <f t="shared" si="31"/>
        <v>0</v>
      </c>
      <c r="Z35" s="3">
        <f t="shared" si="31"/>
        <v>0</v>
      </c>
      <c r="AA35" s="3">
        <f t="shared" si="31"/>
        <v>0</v>
      </c>
      <c r="AB35" s="3">
        <f t="shared" si="31"/>
        <v>0</v>
      </c>
      <c r="AC35" s="3">
        <f t="shared" si="31"/>
        <v>0</v>
      </c>
      <c r="AD35" s="3">
        <f t="shared" si="31"/>
        <v>0</v>
      </c>
      <c r="AE35" s="3">
        <f t="shared" si="31"/>
        <v>0</v>
      </c>
      <c r="AF35" s="3">
        <f t="shared" si="31"/>
        <v>0</v>
      </c>
      <c r="AG35" s="3">
        <f t="shared" si="31"/>
        <v>0</v>
      </c>
      <c r="AH35" s="3">
        <f t="shared" si="31"/>
        <v>0</v>
      </c>
      <c r="AI35" s="3">
        <f t="shared" si="31"/>
        <v>0</v>
      </c>
      <c r="AJ35" s="3">
        <f t="shared" si="31"/>
        <v>0</v>
      </c>
      <c r="AK35" s="3">
        <f t="shared" si="31"/>
        <v>0</v>
      </c>
      <c r="AL35" s="3">
        <f t="shared" si="31"/>
        <v>0</v>
      </c>
      <c r="AM35" s="3">
        <f t="shared" si="31"/>
        <v>0</v>
      </c>
      <c r="AN35" s="3">
        <f t="shared" si="31"/>
        <v>0</v>
      </c>
      <c r="AO35" s="3">
        <f t="shared" si="31"/>
        <v>0</v>
      </c>
      <c r="AP35" s="3">
        <f t="shared" si="31"/>
        <v>0</v>
      </c>
      <c r="AQ35" s="3">
        <f t="shared" si="31"/>
        <v>0</v>
      </c>
      <c r="AR35" s="3">
        <f t="shared" si="31"/>
        <v>0</v>
      </c>
      <c r="AS35" s="3">
        <f t="shared" si="31"/>
        <v>0</v>
      </c>
      <c r="AT35" s="3">
        <f t="shared" si="31"/>
        <v>0</v>
      </c>
      <c r="AU35" s="3">
        <f t="shared" si="31"/>
        <v>0</v>
      </c>
      <c r="AV35" s="3">
        <f t="shared" si="31"/>
        <v>0</v>
      </c>
      <c r="AW35" s="3">
        <f t="shared" si="31"/>
        <v>0</v>
      </c>
      <c r="AX35" s="3">
        <f t="shared" si="31"/>
        <v>0</v>
      </c>
      <c r="AY35" s="3">
        <f t="shared" si="31"/>
        <v>0</v>
      </c>
      <c r="AZ35" s="3">
        <f t="shared" si="31"/>
        <v>0</v>
      </c>
      <c r="BA35" s="3">
        <f t="shared" si="31"/>
        <v>0</v>
      </c>
      <c r="BB35" s="3">
        <f t="shared" si="31"/>
        <v>0</v>
      </c>
      <c r="BC35" s="3">
        <f t="shared" si="31"/>
        <v>0</v>
      </c>
      <c r="BD35" s="3">
        <f t="shared" si="31"/>
        <v>0</v>
      </c>
      <c r="BE35" s="3">
        <f t="shared" si="31"/>
        <v>0</v>
      </c>
      <c r="BF35" s="3">
        <f t="shared" si="31"/>
        <v>0</v>
      </c>
      <c r="BG35" s="3">
        <f t="shared" si="31"/>
        <v>0</v>
      </c>
      <c r="BH35" s="3">
        <f t="shared" si="31"/>
        <v>0</v>
      </c>
      <c r="BI35" s="3">
        <f t="shared" si="31"/>
        <v>0</v>
      </c>
      <c r="BJ35" s="3">
        <f t="shared" si="31"/>
        <v>0</v>
      </c>
      <c r="BK35" s="3">
        <f t="shared" si="31"/>
        <v>0</v>
      </c>
      <c r="BL35" s="3">
        <f t="shared" si="31"/>
        <v>0</v>
      </c>
      <c r="BM35" s="3">
        <f t="shared" si="31"/>
        <v>0</v>
      </c>
      <c r="BN35" s="3">
        <f t="shared" si="31"/>
        <v>0</v>
      </c>
      <c r="BO35" s="3">
        <f t="shared" si="31"/>
        <v>0</v>
      </c>
      <c r="BP35" s="3">
        <f t="shared" ref="BP35:CH35" si="32">IF(SUM($C$19:$N$19)=0,0,BO35+BP17)</f>
        <v>0</v>
      </c>
      <c r="BQ35" s="3">
        <f t="shared" si="32"/>
        <v>0</v>
      </c>
      <c r="BR35" s="3">
        <f t="shared" si="32"/>
        <v>0</v>
      </c>
      <c r="BS35" s="3">
        <f t="shared" si="32"/>
        <v>0</v>
      </c>
      <c r="BT35" s="3">
        <f t="shared" si="32"/>
        <v>0</v>
      </c>
      <c r="BU35" s="3">
        <f t="shared" si="32"/>
        <v>0</v>
      </c>
      <c r="BV35" s="3">
        <f t="shared" si="32"/>
        <v>0</v>
      </c>
      <c r="BW35" s="3">
        <f t="shared" si="32"/>
        <v>0</v>
      </c>
      <c r="BX35" s="3">
        <f t="shared" si="32"/>
        <v>0</v>
      </c>
      <c r="BY35" s="3">
        <f t="shared" si="32"/>
        <v>0</v>
      </c>
      <c r="BZ35" s="3">
        <f t="shared" si="32"/>
        <v>0</v>
      </c>
      <c r="CA35" s="3">
        <f t="shared" si="32"/>
        <v>0</v>
      </c>
      <c r="CB35" s="3">
        <f t="shared" si="32"/>
        <v>0</v>
      </c>
      <c r="CC35" s="3">
        <f t="shared" si="32"/>
        <v>0</v>
      </c>
      <c r="CD35" s="3">
        <f t="shared" si="32"/>
        <v>0</v>
      </c>
      <c r="CE35" s="3">
        <f t="shared" si="32"/>
        <v>0</v>
      </c>
      <c r="CF35" s="3">
        <f t="shared" si="32"/>
        <v>0</v>
      </c>
      <c r="CG35" s="3">
        <f t="shared" si="32"/>
        <v>0</v>
      </c>
      <c r="CH35" s="12">
        <f t="shared" si="32"/>
        <v>0</v>
      </c>
    </row>
    <row r="36" spans="1:86" ht="15" customHeight="1" x14ac:dyDescent="0.25">
      <c r="A36" s="600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209" t="str">
        <f t="shared" si="6"/>
        <v>Monthly kWh</v>
      </c>
      <c r="C37" s="264">
        <f>SUM(C23:C36)</f>
        <v>0</v>
      </c>
      <c r="D37" s="264">
        <f t="shared" ref="D37:BO37" si="33">SUM(D23:D36)</f>
        <v>57251.783161675339</v>
      </c>
      <c r="E37" s="264">
        <f t="shared" si="33"/>
        <v>1851121.464143448</v>
      </c>
      <c r="F37" s="264">
        <f t="shared" si="33"/>
        <v>2488350.9378874083</v>
      </c>
      <c r="G37" s="264">
        <f t="shared" si="33"/>
        <v>3046355.8445217246</v>
      </c>
      <c r="H37" s="264">
        <f t="shared" si="33"/>
        <v>4106020.1031020647</v>
      </c>
      <c r="I37" s="264">
        <f t="shared" si="33"/>
        <v>5142790.7181020649</v>
      </c>
      <c r="J37" s="264">
        <f t="shared" si="33"/>
        <v>5504558.5461020647</v>
      </c>
      <c r="K37" s="264">
        <f t="shared" si="33"/>
        <v>5504558.5461020647</v>
      </c>
      <c r="L37" s="264">
        <f t="shared" si="33"/>
        <v>5504558.5461020647</v>
      </c>
      <c r="M37" s="264">
        <f t="shared" si="33"/>
        <v>5504558.5461020647</v>
      </c>
      <c r="N37" s="264">
        <f t="shared" si="33"/>
        <v>5547113.0558606405</v>
      </c>
      <c r="O37" s="264">
        <f t="shared" si="33"/>
        <v>5547113.0558606405</v>
      </c>
      <c r="P37" s="264">
        <f t="shared" si="33"/>
        <v>5547113.0558606405</v>
      </c>
      <c r="Q37" s="264">
        <f t="shared" si="33"/>
        <v>5547113.0558606405</v>
      </c>
      <c r="R37" s="264">
        <f t="shared" si="33"/>
        <v>5547113.0558606405</v>
      </c>
      <c r="S37" s="264">
        <f t="shared" si="33"/>
        <v>5547113.0558606405</v>
      </c>
      <c r="T37" s="264">
        <f t="shared" si="33"/>
        <v>5547113.0558606405</v>
      </c>
      <c r="U37" s="264">
        <f t="shared" si="33"/>
        <v>5547113.0558606405</v>
      </c>
      <c r="V37" s="264">
        <f t="shared" si="33"/>
        <v>5547113.0558606405</v>
      </c>
      <c r="W37" s="264">
        <f t="shared" si="33"/>
        <v>5547113.0558606405</v>
      </c>
      <c r="X37" s="264">
        <f t="shared" si="33"/>
        <v>5547113.0558606405</v>
      </c>
      <c r="Y37" s="264">
        <f t="shared" si="33"/>
        <v>5547113.0558606405</v>
      </c>
      <c r="Z37" s="264">
        <f t="shared" si="33"/>
        <v>5547113.0558606405</v>
      </c>
      <c r="AA37" s="264">
        <f t="shared" si="33"/>
        <v>5547113.0558606405</v>
      </c>
      <c r="AB37" s="264">
        <f t="shared" si="33"/>
        <v>5547113.0558606405</v>
      </c>
      <c r="AC37" s="264">
        <f t="shared" si="33"/>
        <v>5547113.0558606405</v>
      </c>
      <c r="AD37" s="264">
        <f t="shared" si="33"/>
        <v>5547113.0558606405</v>
      </c>
      <c r="AE37" s="264">
        <f t="shared" si="33"/>
        <v>5547113.0558606405</v>
      </c>
      <c r="AF37" s="264">
        <f t="shared" si="33"/>
        <v>5547113.0558606405</v>
      </c>
      <c r="AG37" s="264">
        <f t="shared" si="33"/>
        <v>5547113.0558606405</v>
      </c>
      <c r="AH37" s="264">
        <f t="shared" si="33"/>
        <v>5547113.0558606405</v>
      </c>
      <c r="AI37" s="264">
        <f t="shared" si="33"/>
        <v>5547113.0558606405</v>
      </c>
      <c r="AJ37" s="264">
        <f t="shared" si="33"/>
        <v>5547113.0558606405</v>
      </c>
      <c r="AK37" s="264">
        <f t="shared" si="33"/>
        <v>5547113.0558606405</v>
      </c>
      <c r="AL37" s="264">
        <f t="shared" si="33"/>
        <v>5547113.0558606405</v>
      </c>
      <c r="AM37" s="264">
        <f t="shared" si="33"/>
        <v>5547113.0558606405</v>
      </c>
      <c r="AN37" s="264">
        <f t="shared" si="33"/>
        <v>5547113.0558606405</v>
      </c>
      <c r="AO37" s="264">
        <f t="shared" si="33"/>
        <v>5547113.0558606405</v>
      </c>
      <c r="AP37" s="264">
        <f t="shared" si="33"/>
        <v>5547113.0558606405</v>
      </c>
      <c r="AQ37" s="264">
        <f t="shared" si="33"/>
        <v>5547113.0558606405</v>
      </c>
      <c r="AR37" s="264">
        <f t="shared" si="33"/>
        <v>5547113.0558606405</v>
      </c>
      <c r="AS37" s="264">
        <f t="shared" si="33"/>
        <v>5547113.0558606405</v>
      </c>
      <c r="AT37" s="264">
        <f t="shared" si="33"/>
        <v>5547113.0558606405</v>
      </c>
      <c r="AU37" s="264">
        <f t="shared" si="33"/>
        <v>5547113.0558606405</v>
      </c>
      <c r="AV37" s="264">
        <f t="shared" si="33"/>
        <v>5547113.0558606405</v>
      </c>
      <c r="AW37" s="264">
        <f t="shared" si="33"/>
        <v>5547113.0558606405</v>
      </c>
      <c r="AX37" s="264">
        <f t="shared" si="33"/>
        <v>5547113.0558606405</v>
      </c>
      <c r="AY37" s="264">
        <f t="shared" si="33"/>
        <v>5547113.0558606405</v>
      </c>
      <c r="AZ37" s="264">
        <f t="shared" si="33"/>
        <v>5547113.0558606405</v>
      </c>
      <c r="BA37" s="264">
        <f t="shared" si="33"/>
        <v>5547113.0558606405</v>
      </c>
      <c r="BB37" s="264">
        <f t="shared" si="33"/>
        <v>5547113.0558606405</v>
      </c>
      <c r="BC37" s="264">
        <f t="shared" si="33"/>
        <v>5547113.0558606405</v>
      </c>
      <c r="BD37" s="264">
        <f t="shared" si="33"/>
        <v>5547113.0558606405</v>
      </c>
      <c r="BE37" s="264">
        <f t="shared" si="33"/>
        <v>5547113.0558606405</v>
      </c>
      <c r="BF37" s="264">
        <f t="shared" si="33"/>
        <v>5547113.0558606405</v>
      </c>
      <c r="BG37" s="264">
        <f t="shared" si="33"/>
        <v>5547113.0558606405</v>
      </c>
      <c r="BH37" s="264">
        <f t="shared" si="33"/>
        <v>5547113.0558606405</v>
      </c>
      <c r="BI37" s="264">
        <f t="shared" si="33"/>
        <v>5547113.0558606405</v>
      </c>
      <c r="BJ37" s="264">
        <f t="shared" si="33"/>
        <v>5547113.0558606405</v>
      </c>
      <c r="BK37" s="264">
        <f t="shared" si="33"/>
        <v>5547113.0558606405</v>
      </c>
      <c r="BL37" s="264">
        <f t="shared" si="33"/>
        <v>5547113.0558606405</v>
      </c>
      <c r="BM37" s="264">
        <f t="shared" si="33"/>
        <v>5547113.0558606405</v>
      </c>
      <c r="BN37" s="264">
        <f t="shared" si="33"/>
        <v>5547113.0558606405</v>
      </c>
      <c r="BO37" s="264">
        <f t="shared" si="33"/>
        <v>5547113.0558606405</v>
      </c>
      <c r="BP37" s="264">
        <f t="shared" ref="BP37:CH37" si="34">SUM(BP23:BP36)</f>
        <v>5547113.0558606405</v>
      </c>
      <c r="BQ37" s="264">
        <f t="shared" si="34"/>
        <v>5547113.0558606405</v>
      </c>
      <c r="BR37" s="264">
        <f t="shared" si="34"/>
        <v>5547113.0558606405</v>
      </c>
      <c r="BS37" s="264">
        <f t="shared" si="34"/>
        <v>5547113.0558606405</v>
      </c>
      <c r="BT37" s="264">
        <f t="shared" si="34"/>
        <v>5547113.0558606405</v>
      </c>
      <c r="BU37" s="264">
        <f t="shared" si="34"/>
        <v>5547113.0558606405</v>
      </c>
      <c r="BV37" s="264">
        <f t="shared" si="34"/>
        <v>5547113.0558606405</v>
      </c>
      <c r="BW37" s="264">
        <f t="shared" si="34"/>
        <v>5547113.0558606405</v>
      </c>
      <c r="BX37" s="264">
        <f t="shared" si="34"/>
        <v>5547113.0558606405</v>
      </c>
      <c r="BY37" s="264">
        <f t="shared" si="34"/>
        <v>5547113.0558606405</v>
      </c>
      <c r="BZ37" s="264">
        <f t="shared" si="34"/>
        <v>5547113.0558606405</v>
      </c>
      <c r="CA37" s="264">
        <f t="shared" si="34"/>
        <v>5547113.0558606405</v>
      </c>
      <c r="CB37" s="264">
        <f t="shared" si="34"/>
        <v>5547113.0558606405</v>
      </c>
      <c r="CC37" s="264">
        <f t="shared" si="34"/>
        <v>5547113.0558606405</v>
      </c>
      <c r="CD37" s="264">
        <f t="shared" si="34"/>
        <v>5547113.0558606405</v>
      </c>
      <c r="CE37" s="264">
        <f t="shared" si="34"/>
        <v>5547113.0558606405</v>
      </c>
      <c r="CF37" s="264">
        <f t="shared" si="34"/>
        <v>5547113.0558606405</v>
      </c>
      <c r="CG37" s="264">
        <f t="shared" si="34"/>
        <v>5547113.0558606405</v>
      </c>
      <c r="CH37" s="267">
        <f t="shared" si="34"/>
        <v>5547113.0558606405</v>
      </c>
    </row>
    <row r="38" spans="1:86" x14ac:dyDescent="0.25">
      <c r="A38" s="41"/>
      <c r="B38" s="23"/>
      <c r="C38" s="9"/>
      <c r="D38" s="32"/>
      <c r="E38" s="9"/>
      <c r="F38" s="32"/>
      <c r="G38" s="32"/>
      <c r="H38" s="9"/>
      <c r="I38" s="32"/>
      <c r="J38" s="32"/>
      <c r="K38" s="9"/>
      <c r="L38" s="32"/>
      <c r="M38" s="32"/>
      <c r="N38" s="323" t="s">
        <v>189</v>
      </c>
      <c r="O38" s="322">
        <f>SUM(C5:N18)</f>
        <v>5547113.0558606405</v>
      </c>
      <c r="P38" s="32"/>
      <c r="Q38" s="9"/>
      <c r="R38" s="32"/>
      <c r="S38" s="32"/>
      <c r="T38" s="9"/>
      <c r="U38" s="32"/>
      <c r="V38" s="32"/>
      <c r="W38" s="9"/>
      <c r="X38" s="32"/>
      <c r="Y38" s="32"/>
      <c r="Z38" s="9"/>
      <c r="AA38" s="32"/>
      <c r="AB38" s="32"/>
      <c r="AC38" s="9"/>
      <c r="AD38" s="32"/>
      <c r="AE38" s="32"/>
      <c r="AF38" s="9"/>
      <c r="AG38" s="32"/>
      <c r="AH38" s="32"/>
      <c r="AI38" s="9"/>
      <c r="AJ38" s="32"/>
      <c r="AK38" s="32"/>
      <c r="AL38" s="9"/>
      <c r="AM38" s="32"/>
      <c r="AN38" s="32"/>
      <c r="AO38" s="9"/>
      <c r="AP38" s="32"/>
      <c r="AQ38" s="32"/>
      <c r="AR38" s="9"/>
      <c r="AS38" s="32"/>
      <c r="AT38" s="32"/>
      <c r="AU38" s="9"/>
      <c r="AV38" s="32"/>
      <c r="AW38" s="32"/>
      <c r="AX38" s="9"/>
      <c r="AY38" s="32"/>
      <c r="AZ38" s="32"/>
      <c r="BA38" s="9"/>
      <c r="BB38" s="32"/>
      <c r="BC38" s="32"/>
      <c r="BD38" s="9"/>
      <c r="BE38" s="32"/>
      <c r="BF38" s="32"/>
      <c r="BG38" s="9"/>
      <c r="BH38" s="32"/>
      <c r="BI38" s="32"/>
      <c r="BJ38" s="9"/>
      <c r="BK38" s="32"/>
      <c r="BL38" s="32"/>
      <c r="BM38" s="9"/>
      <c r="BN38" s="32"/>
      <c r="BO38" s="32"/>
      <c r="BP38" s="9"/>
      <c r="BQ38" s="32"/>
      <c r="BR38" s="32"/>
      <c r="BS38" s="9"/>
      <c r="BT38" s="32"/>
      <c r="BU38" s="32"/>
      <c r="BV38" s="9"/>
      <c r="BW38" s="32"/>
      <c r="BX38" s="32"/>
      <c r="BY38" s="9"/>
      <c r="BZ38" s="32"/>
      <c r="CA38" s="32"/>
      <c r="CB38" s="9"/>
      <c r="CC38" s="32"/>
      <c r="CD38" s="32"/>
      <c r="CE38" s="9"/>
      <c r="CF38" s="32"/>
      <c r="CG38" s="32"/>
      <c r="CH38" s="137"/>
    </row>
    <row r="39" spans="1:86" ht="15.75" thickBot="1" x14ac:dyDescent="0.3">
      <c r="C39" s="286"/>
      <c r="D39" s="136"/>
      <c r="E39" s="286"/>
      <c r="F39" s="136"/>
      <c r="G39" s="136"/>
      <c r="H39" s="286"/>
      <c r="I39" s="136"/>
      <c r="J39" s="136"/>
      <c r="K39" s="286"/>
      <c r="L39" s="136"/>
      <c r="M39" s="136"/>
      <c r="N39" s="286"/>
      <c r="O39" s="136"/>
      <c r="P39" s="136"/>
      <c r="Q39" s="286"/>
      <c r="R39" s="136"/>
      <c r="S39" s="136"/>
      <c r="T39" s="501" t="s">
        <v>256</v>
      </c>
      <c r="U39" s="136"/>
      <c r="V39" s="136"/>
      <c r="W39" s="286"/>
      <c r="X39" s="136"/>
      <c r="Y39" s="136"/>
      <c r="Z39" s="286"/>
      <c r="AA39" s="136"/>
      <c r="AB39" s="136"/>
      <c r="AC39" s="286"/>
      <c r="AD39" s="136"/>
      <c r="AE39" s="136"/>
      <c r="AF39" s="286"/>
      <c r="AG39" s="136"/>
      <c r="AH39" s="136"/>
      <c r="AI39" s="286"/>
      <c r="AJ39" s="136"/>
      <c r="AK39" s="136"/>
      <c r="AL39" s="286"/>
      <c r="AM39" s="136"/>
      <c r="AN39" s="136"/>
      <c r="AO39" s="286"/>
      <c r="AP39" s="136"/>
      <c r="AQ39" s="136"/>
      <c r="AR39" s="286"/>
      <c r="AS39" s="136"/>
      <c r="AT39" s="136"/>
      <c r="AU39" s="286"/>
      <c r="AV39" s="136"/>
      <c r="AW39" s="136"/>
      <c r="AX39" s="286"/>
      <c r="AY39" s="136"/>
      <c r="AZ39" s="136"/>
      <c r="BA39" s="286"/>
      <c r="BB39" s="136"/>
      <c r="BC39" s="136"/>
      <c r="BD39" s="286"/>
      <c r="BE39" s="136"/>
      <c r="BF39" s="136"/>
      <c r="BG39" s="286"/>
      <c r="BH39" s="136"/>
      <c r="BI39" s="136"/>
      <c r="BJ39" s="286"/>
      <c r="BK39" s="136"/>
      <c r="BL39" s="136"/>
      <c r="BM39" s="286"/>
      <c r="BN39" s="136"/>
      <c r="BO39" s="136"/>
      <c r="BP39" s="286"/>
      <c r="BQ39" s="136"/>
      <c r="BR39" s="136"/>
      <c r="BS39" s="286"/>
      <c r="BT39" s="136"/>
      <c r="BU39" s="136"/>
      <c r="BV39" s="286"/>
      <c r="BW39" s="136"/>
      <c r="BX39" s="136"/>
      <c r="BY39" s="286"/>
      <c r="BZ39" s="136"/>
      <c r="CA39" s="136"/>
      <c r="CB39" s="286"/>
      <c r="CC39" s="136"/>
      <c r="CD39" s="136"/>
      <c r="CE39" s="286"/>
      <c r="CF39" s="136"/>
      <c r="CG39" s="136"/>
      <c r="CH39" s="286"/>
    </row>
    <row r="40" spans="1:86" ht="16.5" thickBot="1" x14ac:dyDescent="0.3">
      <c r="A40" s="602" t="s">
        <v>16</v>
      </c>
      <c r="B40" s="18" t="s">
        <v>10</v>
      </c>
      <c r="C40" s="162">
        <f>C$4</f>
        <v>45292</v>
      </c>
      <c r="D40" s="162">
        <f t="shared" ref="D40:BO40" si="35">D$4</f>
        <v>45323</v>
      </c>
      <c r="E40" s="162">
        <f t="shared" si="35"/>
        <v>45352</v>
      </c>
      <c r="F40" s="162">
        <f t="shared" si="35"/>
        <v>45383</v>
      </c>
      <c r="G40" s="162">
        <f t="shared" si="35"/>
        <v>45413</v>
      </c>
      <c r="H40" s="162">
        <f t="shared" si="35"/>
        <v>45444</v>
      </c>
      <c r="I40" s="162">
        <f t="shared" si="35"/>
        <v>45474</v>
      </c>
      <c r="J40" s="162">
        <f t="shared" si="35"/>
        <v>45505</v>
      </c>
      <c r="K40" s="162">
        <f t="shared" si="35"/>
        <v>45536</v>
      </c>
      <c r="L40" s="162">
        <f t="shared" si="35"/>
        <v>45566</v>
      </c>
      <c r="M40" s="162">
        <f t="shared" si="35"/>
        <v>45597</v>
      </c>
      <c r="N40" s="162">
        <f t="shared" si="35"/>
        <v>45627</v>
      </c>
      <c r="O40" s="162">
        <f t="shared" si="35"/>
        <v>45658</v>
      </c>
      <c r="P40" s="162">
        <f t="shared" si="35"/>
        <v>45689</v>
      </c>
      <c r="Q40" s="162">
        <f t="shared" si="35"/>
        <v>45717</v>
      </c>
      <c r="R40" s="162">
        <f t="shared" si="35"/>
        <v>45748</v>
      </c>
      <c r="S40" s="162">
        <f t="shared" si="35"/>
        <v>45778</v>
      </c>
      <c r="T40" s="162">
        <f t="shared" si="35"/>
        <v>45809</v>
      </c>
      <c r="U40" s="162">
        <f t="shared" si="35"/>
        <v>45839</v>
      </c>
      <c r="V40" s="162">
        <f t="shared" si="35"/>
        <v>45870</v>
      </c>
      <c r="W40" s="162">
        <f t="shared" si="35"/>
        <v>45901</v>
      </c>
      <c r="X40" s="162">
        <f t="shared" si="35"/>
        <v>45931</v>
      </c>
      <c r="Y40" s="162">
        <f t="shared" si="35"/>
        <v>45962</v>
      </c>
      <c r="Z40" s="162">
        <f t="shared" si="35"/>
        <v>45992</v>
      </c>
      <c r="AA40" s="162">
        <f t="shared" si="35"/>
        <v>46023</v>
      </c>
      <c r="AB40" s="162">
        <f t="shared" si="35"/>
        <v>46054</v>
      </c>
      <c r="AC40" s="162">
        <f t="shared" si="35"/>
        <v>46082</v>
      </c>
      <c r="AD40" s="162">
        <f t="shared" si="35"/>
        <v>46113</v>
      </c>
      <c r="AE40" s="162">
        <f t="shared" si="35"/>
        <v>46143</v>
      </c>
      <c r="AF40" s="162">
        <f t="shared" si="35"/>
        <v>46174</v>
      </c>
      <c r="AG40" s="162">
        <f t="shared" si="35"/>
        <v>46204</v>
      </c>
      <c r="AH40" s="162">
        <f t="shared" si="35"/>
        <v>46235</v>
      </c>
      <c r="AI40" s="162">
        <f t="shared" si="35"/>
        <v>46266</v>
      </c>
      <c r="AJ40" s="162">
        <f t="shared" si="35"/>
        <v>46296</v>
      </c>
      <c r="AK40" s="162">
        <f t="shared" si="35"/>
        <v>46327</v>
      </c>
      <c r="AL40" s="162">
        <f t="shared" si="35"/>
        <v>46357</v>
      </c>
      <c r="AM40" s="162">
        <f t="shared" si="35"/>
        <v>46388</v>
      </c>
      <c r="AN40" s="162">
        <f t="shared" si="35"/>
        <v>46419</v>
      </c>
      <c r="AO40" s="162">
        <f t="shared" si="35"/>
        <v>46447</v>
      </c>
      <c r="AP40" s="162">
        <f t="shared" si="35"/>
        <v>46478</v>
      </c>
      <c r="AQ40" s="162">
        <f t="shared" si="35"/>
        <v>46508</v>
      </c>
      <c r="AR40" s="162">
        <f t="shared" si="35"/>
        <v>46539</v>
      </c>
      <c r="AS40" s="162">
        <f t="shared" si="35"/>
        <v>46569</v>
      </c>
      <c r="AT40" s="162">
        <f t="shared" si="35"/>
        <v>46600</v>
      </c>
      <c r="AU40" s="162">
        <f t="shared" si="35"/>
        <v>46631</v>
      </c>
      <c r="AV40" s="162">
        <f t="shared" si="35"/>
        <v>46661</v>
      </c>
      <c r="AW40" s="162">
        <f t="shared" si="35"/>
        <v>46692</v>
      </c>
      <c r="AX40" s="162">
        <f t="shared" si="35"/>
        <v>46722</v>
      </c>
      <c r="AY40" s="162">
        <f t="shared" si="35"/>
        <v>46753</v>
      </c>
      <c r="AZ40" s="162">
        <f t="shared" si="35"/>
        <v>46784</v>
      </c>
      <c r="BA40" s="162">
        <f t="shared" si="35"/>
        <v>46813</v>
      </c>
      <c r="BB40" s="162">
        <f t="shared" si="35"/>
        <v>46844</v>
      </c>
      <c r="BC40" s="162">
        <f t="shared" si="35"/>
        <v>46874</v>
      </c>
      <c r="BD40" s="162">
        <f t="shared" si="35"/>
        <v>46905</v>
      </c>
      <c r="BE40" s="162">
        <f t="shared" si="35"/>
        <v>46935</v>
      </c>
      <c r="BF40" s="162">
        <f t="shared" si="35"/>
        <v>46966</v>
      </c>
      <c r="BG40" s="162">
        <f t="shared" si="35"/>
        <v>46997</v>
      </c>
      <c r="BH40" s="162">
        <f t="shared" si="35"/>
        <v>47027</v>
      </c>
      <c r="BI40" s="162">
        <f t="shared" si="35"/>
        <v>47058</v>
      </c>
      <c r="BJ40" s="162">
        <f t="shared" si="35"/>
        <v>47088</v>
      </c>
      <c r="BK40" s="162">
        <f t="shared" si="35"/>
        <v>47119</v>
      </c>
      <c r="BL40" s="162">
        <f t="shared" si="35"/>
        <v>47150</v>
      </c>
      <c r="BM40" s="162">
        <f t="shared" si="35"/>
        <v>47178</v>
      </c>
      <c r="BN40" s="162">
        <f t="shared" si="35"/>
        <v>47209</v>
      </c>
      <c r="BO40" s="162">
        <f t="shared" si="35"/>
        <v>47239</v>
      </c>
      <c r="BP40" s="162">
        <f t="shared" ref="BP40:CH40" si="36">BP$4</f>
        <v>47270</v>
      </c>
      <c r="BQ40" s="162">
        <f t="shared" si="36"/>
        <v>47300</v>
      </c>
      <c r="BR40" s="162">
        <f t="shared" si="36"/>
        <v>47331</v>
      </c>
      <c r="BS40" s="162">
        <f t="shared" si="36"/>
        <v>47362</v>
      </c>
      <c r="BT40" s="162">
        <f t="shared" si="36"/>
        <v>47392</v>
      </c>
      <c r="BU40" s="162">
        <f t="shared" si="36"/>
        <v>47423</v>
      </c>
      <c r="BV40" s="162">
        <f t="shared" si="36"/>
        <v>47453</v>
      </c>
      <c r="BW40" s="162">
        <f t="shared" si="36"/>
        <v>47484</v>
      </c>
      <c r="BX40" s="162">
        <f t="shared" si="36"/>
        <v>47515</v>
      </c>
      <c r="BY40" s="162">
        <f t="shared" si="36"/>
        <v>47543</v>
      </c>
      <c r="BZ40" s="162">
        <f t="shared" si="36"/>
        <v>47574</v>
      </c>
      <c r="CA40" s="162">
        <f t="shared" si="36"/>
        <v>47604</v>
      </c>
      <c r="CB40" s="162">
        <f t="shared" si="36"/>
        <v>47635</v>
      </c>
      <c r="CC40" s="162">
        <f t="shared" si="36"/>
        <v>47665</v>
      </c>
      <c r="CD40" s="162">
        <f t="shared" si="36"/>
        <v>47696</v>
      </c>
      <c r="CE40" s="162">
        <f t="shared" si="36"/>
        <v>47727</v>
      </c>
      <c r="CF40" s="162">
        <f t="shared" si="36"/>
        <v>47757</v>
      </c>
      <c r="CG40" s="162">
        <f t="shared" si="36"/>
        <v>47788</v>
      </c>
      <c r="CH40" s="163">
        <f t="shared" si="36"/>
        <v>47818</v>
      </c>
    </row>
    <row r="41" spans="1:86" ht="15" customHeight="1" x14ac:dyDescent="0.25">
      <c r="A41" s="603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480">
        <v>0</v>
      </c>
      <c r="U41" s="3">
        <f t="shared" si="38"/>
        <v>0</v>
      </c>
      <c r="V41" s="3">
        <f t="shared" si="38"/>
        <v>0</v>
      </c>
      <c r="W41" s="3">
        <f t="shared" si="38"/>
        <v>0</v>
      </c>
      <c r="X41" s="3">
        <f t="shared" si="38"/>
        <v>0</v>
      </c>
      <c r="Y41" s="3">
        <f t="shared" si="38"/>
        <v>0</v>
      </c>
      <c r="Z41" s="3">
        <f t="shared" si="38"/>
        <v>0</v>
      </c>
      <c r="AA41" s="3">
        <f t="shared" si="38"/>
        <v>0</v>
      </c>
      <c r="AB41" s="3">
        <f t="shared" si="38"/>
        <v>0</v>
      </c>
      <c r="AC41" s="3">
        <f t="shared" si="38"/>
        <v>0</v>
      </c>
      <c r="AD41" s="3">
        <f t="shared" si="38"/>
        <v>0</v>
      </c>
      <c r="AE41" s="3">
        <f t="shared" si="38"/>
        <v>0</v>
      </c>
      <c r="AF41" s="3">
        <f t="shared" si="38"/>
        <v>0</v>
      </c>
      <c r="AG41" s="3">
        <f t="shared" si="38"/>
        <v>0</v>
      </c>
      <c r="AH41" s="3">
        <f t="shared" si="38"/>
        <v>0</v>
      </c>
      <c r="AI41" s="3">
        <f t="shared" si="38"/>
        <v>0</v>
      </c>
      <c r="AJ41" s="3">
        <f t="shared" si="38"/>
        <v>0</v>
      </c>
      <c r="AK41" s="3">
        <f t="shared" si="38"/>
        <v>0</v>
      </c>
      <c r="AL41" s="3">
        <f t="shared" si="38"/>
        <v>0</v>
      </c>
      <c r="AM41" s="3">
        <f t="shared" si="38"/>
        <v>0</v>
      </c>
      <c r="AN41" s="3">
        <f t="shared" si="38"/>
        <v>0</v>
      </c>
      <c r="AO41" s="3">
        <f t="shared" si="38"/>
        <v>0</v>
      </c>
      <c r="AP41" s="3">
        <f t="shared" si="38"/>
        <v>0</v>
      </c>
      <c r="AQ41" s="3">
        <f t="shared" si="38"/>
        <v>0</v>
      </c>
      <c r="AR41" s="3">
        <f t="shared" si="38"/>
        <v>0</v>
      </c>
      <c r="AS41" s="3">
        <f t="shared" si="38"/>
        <v>0</v>
      </c>
      <c r="AT41" s="3">
        <f t="shared" si="38"/>
        <v>0</v>
      </c>
      <c r="AU41" s="3">
        <f t="shared" si="38"/>
        <v>0</v>
      </c>
      <c r="AV41" s="3">
        <f t="shared" si="38"/>
        <v>0</v>
      </c>
      <c r="AW41" s="3">
        <f t="shared" si="38"/>
        <v>0</v>
      </c>
      <c r="AX41" s="3">
        <f t="shared" si="38"/>
        <v>0</v>
      </c>
      <c r="AY41" s="3">
        <f t="shared" si="38"/>
        <v>0</v>
      </c>
      <c r="AZ41" s="3">
        <f t="shared" si="38"/>
        <v>0</v>
      </c>
      <c r="BA41" s="3">
        <f t="shared" si="38"/>
        <v>0</v>
      </c>
      <c r="BB41" s="3">
        <f t="shared" si="38"/>
        <v>0</v>
      </c>
      <c r="BC41" s="3">
        <f t="shared" si="38"/>
        <v>0</v>
      </c>
      <c r="BD41" s="3">
        <f t="shared" si="38"/>
        <v>0</v>
      </c>
      <c r="BE41" s="3">
        <f t="shared" si="38"/>
        <v>0</v>
      </c>
      <c r="BF41" s="3">
        <f t="shared" si="38"/>
        <v>0</v>
      </c>
      <c r="BG41" s="3">
        <f t="shared" si="38"/>
        <v>0</v>
      </c>
      <c r="BH41" s="3">
        <f t="shared" si="38"/>
        <v>0</v>
      </c>
      <c r="BI41" s="3">
        <f t="shared" si="38"/>
        <v>0</v>
      </c>
      <c r="BJ41" s="3">
        <f t="shared" si="38"/>
        <v>0</v>
      </c>
      <c r="BK41" s="3">
        <f t="shared" si="38"/>
        <v>0</v>
      </c>
      <c r="BL41" s="3">
        <f t="shared" si="38"/>
        <v>0</v>
      </c>
      <c r="BM41" s="3">
        <f t="shared" si="38"/>
        <v>0</v>
      </c>
      <c r="BN41" s="3">
        <f t="shared" si="38"/>
        <v>0</v>
      </c>
      <c r="BO41" s="3">
        <f t="shared" si="38"/>
        <v>0</v>
      </c>
      <c r="BP41" s="3">
        <f t="shared" si="38"/>
        <v>0</v>
      </c>
      <c r="BQ41" s="3">
        <f t="shared" si="38"/>
        <v>0</v>
      </c>
      <c r="BR41" s="3">
        <f t="shared" si="38"/>
        <v>0</v>
      </c>
      <c r="BS41" s="3">
        <f t="shared" si="38"/>
        <v>0</v>
      </c>
      <c r="BT41" s="3">
        <f t="shared" ref="BT41:CH41" si="39">BS41</f>
        <v>0</v>
      </c>
      <c r="BU41" s="3">
        <f t="shared" si="39"/>
        <v>0</v>
      </c>
      <c r="BV41" s="3">
        <f t="shared" si="39"/>
        <v>0</v>
      </c>
      <c r="BW41" s="3">
        <f t="shared" si="39"/>
        <v>0</v>
      </c>
      <c r="BX41" s="3">
        <f t="shared" si="39"/>
        <v>0</v>
      </c>
      <c r="BY41" s="3">
        <f t="shared" si="39"/>
        <v>0</v>
      </c>
      <c r="BZ41" s="3">
        <f t="shared" si="39"/>
        <v>0</v>
      </c>
      <c r="CA41" s="3">
        <f t="shared" si="39"/>
        <v>0</v>
      </c>
      <c r="CB41" s="3">
        <f t="shared" si="39"/>
        <v>0</v>
      </c>
      <c r="CC41" s="3">
        <f t="shared" si="39"/>
        <v>0</v>
      </c>
      <c r="CD41" s="3">
        <f t="shared" si="39"/>
        <v>0</v>
      </c>
      <c r="CE41" s="3">
        <f t="shared" si="39"/>
        <v>0</v>
      </c>
      <c r="CF41" s="3">
        <f t="shared" si="39"/>
        <v>0</v>
      </c>
      <c r="CG41" s="3">
        <f t="shared" si="39"/>
        <v>0</v>
      </c>
      <c r="CH41" s="12">
        <f t="shared" si="39"/>
        <v>0</v>
      </c>
    </row>
    <row r="42" spans="1:86" x14ac:dyDescent="0.25">
      <c r="A42" s="603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480"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25">
      <c r="A43" s="603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480">
        <v>0</v>
      </c>
      <c r="U43" s="3">
        <f t="shared" si="42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  <c r="AN43" s="3">
        <f t="shared" si="42"/>
        <v>0</v>
      </c>
      <c r="AO43" s="3">
        <f t="shared" si="42"/>
        <v>0</v>
      </c>
      <c r="AP43" s="3">
        <f t="shared" si="42"/>
        <v>0</v>
      </c>
      <c r="AQ43" s="3">
        <f t="shared" si="42"/>
        <v>0</v>
      </c>
      <c r="AR43" s="3">
        <f t="shared" si="42"/>
        <v>0</v>
      </c>
      <c r="AS43" s="3">
        <f t="shared" si="42"/>
        <v>0</v>
      </c>
      <c r="AT43" s="3">
        <f t="shared" si="42"/>
        <v>0</v>
      </c>
      <c r="AU43" s="3">
        <f t="shared" si="42"/>
        <v>0</v>
      </c>
      <c r="AV43" s="3">
        <f t="shared" si="42"/>
        <v>0</v>
      </c>
      <c r="AW43" s="3">
        <f t="shared" si="42"/>
        <v>0</v>
      </c>
      <c r="AX43" s="3">
        <f t="shared" si="42"/>
        <v>0</v>
      </c>
      <c r="AY43" s="3">
        <f t="shared" si="42"/>
        <v>0</v>
      </c>
      <c r="AZ43" s="3">
        <f t="shared" si="42"/>
        <v>0</v>
      </c>
      <c r="BA43" s="3">
        <f t="shared" si="42"/>
        <v>0</v>
      </c>
      <c r="BB43" s="3">
        <f t="shared" si="42"/>
        <v>0</v>
      </c>
      <c r="BC43" s="3">
        <f t="shared" si="42"/>
        <v>0</v>
      </c>
      <c r="BD43" s="3">
        <f t="shared" si="42"/>
        <v>0</v>
      </c>
      <c r="BE43" s="3">
        <f t="shared" si="42"/>
        <v>0</v>
      </c>
      <c r="BF43" s="3">
        <f t="shared" si="42"/>
        <v>0</v>
      </c>
      <c r="BG43" s="3">
        <f t="shared" si="42"/>
        <v>0</v>
      </c>
      <c r="BH43" s="3">
        <f t="shared" si="42"/>
        <v>0</v>
      </c>
      <c r="BI43" s="3">
        <f t="shared" si="42"/>
        <v>0</v>
      </c>
      <c r="BJ43" s="3">
        <f t="shared" si="42"/>
        <v>0</v>
      </c>
      <c r="BK43" s="3">
        <f t="shared" si="42"/>
        <v>0</v>
      </c>
      <c r="BL43" s="3">
        <f t="shared" si="42"/>
        <v>0</v>
      </c>
      <c r="BM43" s="3">
        <f t="shared" si="42"/>
        <v>0</v>
      </c>
      <c r="BN43" s="3">
        <f t="shared" si="42"/>
        <v>0</v>
      </c>
      <c r="BO43" s="3">
        <f t="shared" si="42"/>
        <v>0</v>
      </c>
      <c r="BP43" s="3">
        <f t="shared" si="42"/>
        <v>0</v>
      </c>
      <c r="BQ43" s="3">
        <f t="shared" si="42"/>
        <v>0</v>
      </c>
      <c r="BR43" s="3">
        <f t="shared" si="42"/>
        <v>0</v>
      </c>
      <c r="BS43" s="3">
        <f t="shared" ref="BS43:CH43" si="43">BR43</f>
        <v>0</v>
      </c>
      <c r="BT43" s="3">
        <f t="shared" si="43"/>
        <v>0</v>
      </c>
      <c r="BU43" s="3">
        <f t="shared" si="43"/>
        <v>0</v>
      </c>
      <c r="BV43" s="3">
        <f t="shared" si="43"/>
        <v>0</v>
      </c>
      <c r="BW43" s="3">
        <f t="shared" si="43"/>
        <v>0</v>
      </c>
      <c r="BX43" s="3">
        <f t="shared" si="43"/>
        <v>0</v>
      </c>
      <c r="BY43" s="3">
        <f t="shared" si="43"/>
        <v>0</v>
      </c>
      <c r="BZ43" s="3">
        <f t="shared" si="43"/>
        <v>0</v>
      </c>
      <c r="CA43" s="3">
        <f t="shared" si="43"/>
        <v>0</v>
      </c>
      <c r="CB43" s="3">
        <f t="shared" si="43"/>
        <v>0</v>
      </c>
      <c r="CC43" s="3">
        <f t="shared" si="43"/>
        <v>0</v>
      </c>
      <c r="CD43" s="3">
        <f t="shared" si="43"/>
        <v>0</v>
      </c>
      <c r="CE43" s="3">
        <f t="shared" si="43"/>
        <v>0</v>
      </c>
      <c r="CF43" s="3">
        <f t="shared" si="43"/>
        <v>0</v>
      </c>
      <c r="CG43" s="3">
        <f t="shared" si="43"/>
        <v>0</v>
      </c>
      <c r="CH43" s="12">
        <f t="shared" si="43"/>
        <v>0</v>
      </c>
    </row>
    <row r="44" spans="1:86" x14ac:dyDescent="0.25">
      <c r="A44" s="603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480">
        <v>0</v>
      </c>
      <c r="U44" s="3">
        <f t="shared" si="44"/>
        <v>0</v>
      </c>
      <c r="V44" s="3">
        <f t="shared" si="44"/>
        <v>0</v>
      </c>
      <c r="W44" s="3">
        <f t="shared" si="44"/>
        <v>0</v>
      </c>
      <c r="X44" s="3">
        <f t="shared" si="44"/>
        <v>0</v>
      </c>
      <c r="Y44" s="3">
        <f t="shared" si="44"/>
        <v>0</v>
      </c>
      <c r="Z44" s="3">
        <f t="shared" si="44"/>
        <v>0</v>
      </c>
      <c r="AA44" s="3">
        <f t="shared" si="44"/>
        <v>0</v>
      </c>
      <c r="AB44" s="3">
        <f t="shared" si="44"/>
        <v>0</v>
      </c>
      <c r="AC44" s="3">
        <f t="shared" si="44"/>
        <v>0</v>
      </c>
      <c r="AD44" s="3">
        <f t="shared" si="44"/>
        <v>0</v>
      </c>
      <c r="AE44" s="3">
        <f t="shared" si="44"/>
        <v>0</v>
      </c>
      <c r="AF44" s="3">
        <f t="shared" si="44"/>
        <v>0</v>
      </c>
      <c r="AG44" s="3">
        <f t="shared" si="44"/>
        <v>0</v>
      </c>
      <c r="AH44" s="3">
        <f t="shared" si="44"/>
        <v>0</v>
      </c>
      <c r="AI44" s="3">
        <f t="shared" si="44"/>
        <v>0</v>
      </c>
      <c r="AJ44" s="3">
        <f t="shared" si="44"/>
        <v>0</v>
      </c>
      <c r="AK44" s="3">
        <f t="shared" si="44"/>
        <v>0</v>
      </c>
      <c r="AL44" s="3">
        <f t="shared" si="44"/>
        <v>0</v>
      </c>
      <c r="AM44" s="3">
        <f t="shared" si="44"/>
        <v>0</v>
      </c>
      <c r="AN44" s="3">
        <f t="shared" si="44"/>
        <v>0</v>
      </c>
      <c r="AO44" s="3">
        <f t="shared" si="44"/>
        <v>0</v>
      </c>
      <c r="AP44" s="3">
        <f t="shared" si="44"/>
        <v>0</v>
      </c>
      <c r="AQ44" s="3">
        <f t="shared" si="44"/>
        <v>0</v>
      </c>
      <c r="AR44" s="3">
        <f t="shared" si="44"/>
        <v>0</v>
      </c>
      <c r="AS44" s="3">
        <f t="shared" si="44"/>
        <v>0</v>
      </c>
      <c r="AT44" s="3">
        <f t="shared" si="44"/>
        <v>0</v>
      </c>
      <c r="AU44" s="3">
        <f t="shared" si="44"/>
        <v>0</v>
      </c>
      <c r="AV44" s="3">
        <f t="shared" si="44"/>
        <v>0</v>
      </c>
      <c r="AW44" s="3">
        <f t="shared" si="44"/>
        <v>0</v>
      </c>
      <c r="AX44" s="3">
        <f t="shared" si="44"/>
        <v>0</v>
      </c>
      <c r="AY44" s="3">
        <f t="shared" si="44"/>
        <v>0</v>
      </c>
      <c r="AZ44" s="3">
        <f t="shared" si="44"/>
        <v>0</v>
      </c>
      <c r="BA44" s="3">
        <f t="shared" si="44"/>
        <v>0</v>
      </c>
      <c r="BB44" s="3">
        <f t="shared" si="44"/>
        <v>0</v>
      </c>
      <c r="BC44" s="3">
        <f t="shared" si="44"/>
        <v>0</v>
      </c>
      <c r="BD44" s="3">
        <f t="shared" si="44"/>
        <v>0</v>
      </c>
      <c r="BE44" s="3">
        <f t="shared" si="44"/>
        <v>0</v>
      </c>
      <c r="BF44" s="3">
        <f t="shared" si="44"/>
        <v>0</v>
      </c>
      <c r="BG44" s="3">
        <f t="shared" si="44"/>
        <v>0</v>
      </c>
      <c r="BH44" s="3">
        <f t="shared" si="44"/>
        <v>0</v>
      </c>
      <c r="BI44" s="3">
        <f t="shared" si="44"/>
        <v>0</v>
      </c>
      <c r="BJ44" s="3">
        <f t="shared" si="44"/>
        <v>0</v>
      </c>
      <c r="BK44" s="3">
        <f t="shared" si="44"/>
        <v>0</v>
      </c>
      <c r="BL44" s="3">
        <f t="shared" si="44"/>
        <v>0</v>
      </c>
      <c r="BM44" s="3">
        <f t="shared" si="44"/>
        <v>0</v>
      </c>
      <c r="BN44" s="3">
        <f t="shared" si="44"/>
        <v>0</v>
      </c>
      <c r="BO44" s="3">
        <f t="shared" si="44"/>
        <v>0</v>
      </c>
      <c r="BP44" s="3">
        <f t="shared" si="44"/>
        <v>0</v>
      </c>
      <c r="BQ44" s="3">
        <f t="shared" si="44"/>
        <v>0</v>
      </c>
      <c r="BR44" s="3">
        <f t="shared" si="44"/>
        <v>0</v>
      </c>
      <c r="BS44" s="3">
        <f t="shared" ref="BS44:CH44" si="45">BR44</f>
        <v>0</v>
      </c>
      <c r="BT44" s="3">
        <f t="shared" si="45"/>
        <v>0</v>
      </c>
      <c r="BU44" s="3">
        <f t="shared" si="45"/>
        <v>0</v>
      </c>
      <c r="BV44" s="3">
        <f t="shared" si="45"/>
        <v>0</v>
      </c>
      <c r="BW44" s="3">
        <f t="shared" si="45"/>
        <v>0</v>
      </c>
      <c r="BX44" s="3">
        <f t="shared" si="45"/>
        <v>0</v>
      </c>
      <c r="BY44" s="3">
        <f t="shared" si="45"/>
        <v>0</v>
      </c>
      <c r="BZ44" s="3">
        <f t="shared" si="45"/>
        <v>0</v>
      </c>
      <c r="CA44" s="3">
        <f t="shared" si="45"/>
        <v>0</v>
      </c>
      <c r="CB44" s="3">
        <f t="shared" si="45"/>
        <v>0</v>
      </c>
      <c r="CC44" s="3">
        <f t="shared" si="45"/>
        <v>0</v>
      </c>
      <c r="CD44" s="3">
        <f t="shared" si="45"/>
        <v>0</v>
      </c>
      <c r="CE44" s="3">
        <f t="shared" si="45"/>
        <v>0</v>
      </c>
      <c r="CF44" s="3">
        <f t="shared" si="45"/>
        <v>0</v>
      </c>
      <c r="CG44" s="3">
        <f t="shared" si="45"/>
        <v>0</v>
      </c>
      <c r="CH44" s="12">
        <f t="shared" si="45"/>
        <v>0</v>
      </c>
    </row>
    <row r="45" spans="1:86" x14ac:dyDescent="0.25">
      <c r="A45" s="603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480"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25">
      <c r="A46" s="603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480">
        <v>0</v>
      </c>
      <c r="U46" s="3">
        <f t="shared" si="48"/>
        <v>0</v>
      </c>
      <c r="V46" s="3">
        <f t="shared" si="48"/>
        <v>0</v>
      </c>
      <c r="W46" s="3">
        <f t="shared" si="48"/>
        <v>0</v>
      </c>
      <c r="X46" s="3">
        <f t="shared" si="48"/>
        <v>0</v>
      </c>
      <c r="Y46" s="3">
        <f t="shared" si="48"/>
        <v>0</v>
      </c>
      <c r="Z46" s="3">
        <f t="shared" si="48"/>
        <v>0</v>
      </c>
      <c r="AA46" s="3">
        <f t="shared" si="48"/>
        <v>0</v>
      </c>
      <c r="AB46" s="3">
        <f t="shared" si="48"/>
        <v>0</v>
      </c>
      <c r="AC46" s="3">
        <f t="shared" si="48"/>
        <v>0</v>
      </c>
      <c r="AD46" s="3">
        <f t="shared" si="48"/>
        <v>0</v>
      </c>
      <c r="AE46" s="3">
        <f t="shared" si="48"/>
        <v>0</v>
      </c>
      <c r="AF46" s="3">
        <f t="shared" si="48"/>
        <v>0</v>
      </c>
      <c r="AG46" s="3">
        <f t="shared" si="48"/>
        <v>0</v>
      </c>
      <c r="AH46" s="3">
        <f t="shared" si="48"/>
        <v>0</v>
      </c>
      <c r="AI46" s="3">
        <f t="shared" si="48"/>
        <v>0</v>
      </c>
      <c r="AJ46" s="3">
        <f t="shared" si="48"/>
        <v>0</v>
      </c>
      <c r="AK46" s="3">
        <f t="shared" si="48"/>
        <v>0</v>
      </c>
      <c r="AL46" s="3">
        <f t="shared" si="48"/>
        <v>0</v>
      </c>
      <c r="AM46" s="3">
        <f t="shared" si="48"/>
        <v>0</v>
      </c>
      <c r="AN46" s="3">
        <f t="shared" si="48"/>
        <v>0</v>
      </c>
      <c r="AO46" s="3">
        <f t="shared" si="48"/>
        <v>0</v>
      </c>
      <c r="AP46" s="3">
        <f t="shared" si="48"/>
        <v>0</v>
      </c>
      <c r="AQ46" s="3">
        <f t="shared" si="48"/>
        <v>0</v>
      </c>
      <c r="AR46" s="3">
        <f t="shared" si="48"/>
        <v>0</v>
      </c>
      <c r="AS46" s="3">
        <f t="shared" si="48"/>
        <v>0</v>
      </c>
      <c r="AT46" s="3">
        <f t="shared" si="48"/>
        <v>0</v>
      </c>
      <c r="AU46" s="3">
        <f t="shared" si="48"/>
        <v>0</v>
      </c>
      <c r="AV46" s="3">
        <f t="shared" si="48"/>
        <v>0</v>
      </c>
      <c r="AW46" s="3">
        <f t="shared" si="48"/>
        <v>0</v>
      </c>
      <c r="AX46" s="3">
        <f t="shared" si="48"/>
        <v>0</v>
      </c>
      <c r="AY46" s="3">
        <f t="shared" si="48"/>
        <v>0</v>
      </c>
      <c r="AZ46" s="3">
        <f t="shared" si="48"/>
        <v>0</v>
      </c>
      <c r="BA46" s="3">
        <f t="shared" si="48"/>
        <v>0</v>
      </c>
      <c r="BB46" s="3">
        <f t="shared" si="48"/>
        <v>0</v>
      </c>
      <c r="BC46" s="3">
        <f t="shared" si="48"/>
        <v>0</v>
      </c>
      <c r="BD46" s="3">
        <f t="shared" si="48"/>
        <v>0</v>
      </c>
      <c r="BE46" s="3">
        <f t="shared" si="48"/>
        <v>0</v>
      </c>
      <c r="BF46" s="3">
        <f t="shared" si="48"/>
        <v>0</v>
      </c>
      <c r="BG46" s="3">
        <f t="shared" si="48"/>
        <v>0</v>
      </c>
      <c r="BH46" s="3">
        <f t="shared" si="48"/>
        <v>0</v>
      </c>
      <c r="BI46" s="3">
        <f t="shared" si="48"/>
        <v>0</v>
      </c>
      <c r="BJ46" s="3">
        <f t="shared" si="48"/>
        <v>0</v>
      </c>
      <c r="BK46" s="3">
        <f t="shared" si="48"/>
        <v>0</v>
      </c>
      <c r="BL46" s="3">
        <f t="shared" si="48"/>
        <v>0</v>
      </c>
      <c r="BM46" s="3">
        <f t="shared" si="48"/>
        <v>0</v>
      </c>
      <c r="BN46" s="3">
        <f t="shared" si="48"/>
        <v>0</v>
      </c>
      <c r="BO46" s="3">
        <f t="shared" si="48"/>
        <v>0</v>
      </c>
      <c r="BP46" s="3">
        <f t="shared" si="48"/>
        <v>0</v>
      </c>
      <c r="BQ46" s="3">
        <f t="shared" si="48"/>
        <v>0</v>
      </c>
      <c r="BR46" s="3">
        <f t="shared" si="48"/>
        <v>0</v>
      </c>
      <c r="BS46" s="3">
        <f t="shared" ref="BS46:CH46" si="49">BR46</f>
        <v>0</v>
      </c>
      <c r="BT46" s="3">
        <f t="shared" si="49"/>
        <v>0</v>
      </c>
      <c r="BU46" s="3">
        <f t="shared" si="49"/>
        <v>0</v>
      </c>
      <c r="BV46" s="3">
        <f t="shared" si="49"/>
        <v>0</v>
      </c>
      <c r="BW46" s="3">
        <f t="shared" si="49"/>
        <v>0</v>
      </c>
      <c r="BX46" s="3">
        <f t="shared" si="49"/>
        <v>0</v>
      </c>
      <c r="BY46" s="3">
        <f t="shared" si="49"/>
        <v>0</v>
      </c>
      <c r="BZ46" s="3">
        <f t="shared" si="49"/>
        <v>0</v>
      </c>
      <c r="CA46" s="3">
        <f t="shared" si="49"/>
        <v>0</v>
      </c>
      <c r="CB46" s="3">
        <f t="shared" si="49"/>
        <v>0</v>
      </c>
      <c r="CC46" s="3">
        <f t="shared" si="49"/>
        <v>0</v>
      </c>
      <c r="CD46" s="3">
        <f t="shared" si="49"/>
        <v>0</v>
      </c>
      <c r="CE46" s="3">
        <f t="shared" si="49"/>
        <v>0</v>
      </c>
      <c r="CF46" s="3">
        <f t="shared" si="49"/>
        <v>0</v>
      </c>
      <c r="CG46" s="3">
        <f t="shared" si="49"/>
        <v>0</v>
      </c>
      <c r="CH46" s="12">
        <f t="shared" si="49"/>
        <v>0</v>
      </c>
    </row>
    <row r="47" spans="1:86" x14ac:dyDescent="0.25">
      <c r="A47" s="603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480">
        <v>0</v>
      </c>
      <c r="U47" s="3">
        <f t="shared" si="50"/>
        <v>0</v>
      </c>
      <c r="V47" s="3">
        <f t="shared" si="50"/>
        <v>0</v>
      </c>
      <c r="W47" s="3">
        <f t="shared" si="50"/>
        <v>0</v>
      </c>
      <c r="X47" s="3">
        <f t="shared" si="50"/>
        <v>0</v>
      </c>
      <c r="Y47" s="3">
        <f t="shared" si="50"/>
        <v>0</v>
      </c>
      <c r="Z47" s="3">
        <f t="shared" si="50"/>
        <v>0</v>
      </c>
      <c r="AA47" s="3">
        <f t="shared" si="50"/>
        <v>0</v>
      </c>
      <c r="AB47" s="3">
        <f t="shared" si="50"/>
        <v>0</v>
      </c>
      <c r="AC47" s="3">
        <f t="shared" si="50"/>
        <v>0</v>
      </c>
      <c r="AD47" s="3">
        <f t="shared" si="50"/>
        <v>0</v>
      </c>
      <c r="AE47" s="3">
        <f t="shared" si="50"/>
        <v>0</v>
      </c>
      <c r="AF47" s="3">
        <f t="shared" si="50"/>
        <v>0</v>
      </c>
      <c r="AG47" s="3">
        <f t="shared" si="50"/>
        <v>0</v>
      </c>
      <c r="AH47" s="3">
        <f t="shared" si="50"/>
        <v>0</v>
      </c>
      <c r="AI47" s="3">
        <f t="shared" si="50"/>
        <v>0</v>
      </c>
      <c r="AJ47" s="3">
        <f t="shared" si="50"/>
        <v>0</v>
      </c>
      <c r="AK47" s="3">
        <f t="shared" si="50"/>
        <v>0</v>
      </c>
      <c r="AL47" s="3">
        <f t="shared" si="50"/>
        <v>0</v>
      </c>
      <c r="AM47" s="3">
        <f t="shared" si="50"/>
        <v>0</v>
      </c>
      <c r="AN47" s="3">
        <f t="shared" si="50"/>
        <v>0</v>
      </c>
      <c r="AO47" s="3">
        <f t="shared" si="50"/>
        <v>0</v>
      </c>
      <c r="AP47" s="3">
        <f t="shared" si="50"/>
        <v>0</v>
      </c>
      <c r="AQ47" s="3">
        <f t="shared" si="50"/>
        <v>0</v>
      </c>
      <c r="AR47" s="3">
        <f t="shared" si="50"/>
        <v>0</v>
      </c>
      <c r="AS47" s="3">
        <f t="shared" si="50"/>
        <v>0</v>
      </c>
      <c r="AT47" s="3">
        <f t="shared" si="50"/>
        <v>0</v>
      </c>
      <c r="AU47" s="3">
        <f t="shared" si="50"/>
        <v>0</v>
      </c>
      <c r="AV47" s="3">
        <f t="shared" si="50"/>
        <v>0</v>
      </c>
      <c r="AW47" s="3">
        <f t="shared" si="50"/>
        <v>0</v>
      </c>
      <c r="AX47" s="3">
        <f t="shared" si="50"/>
        <v>0</v>
      </c>
      <c r="AY47" s="3">
        <f t="shared" si="50"/>
        <v>0</v>
      </c>
      <c r="AZ47" s="3">
        <f t="shared" si="50"/>
        <v>0</v>
      </c>
      <c r="BA47" s="3">
        <f t="shared" si="50"/>
        <v>0</v>
      </c>
      <c r="BB47" s="3">
        <f t="shared" si="50"/>
        <v>0</v>
      </c>
      <c r="BC47" s="3">
        <f t="shared" si="50"/>
        <v>0</v>
      </c>
      <c r="BD47" s="3">
        <f t="shared" si="50"/>
        <v>0</v>
      </c>
      <c r="BE47" s="3">
        <f t="shared" si="50"/>
        <v>0</v>
      </c>
      <c r="BF47" s="3">
        <f t="shared" si="50"/>
        <v>0</v>
      </c>
      <c r="BG47" s="3">
        <f t="shared" si="50"/>
        <v>0</v>
      </c>
      <c r="BH47" s="3">
        <f t="shared" si="50"/>
        <v>0</v>
      </c>
      <c r="BI47" s="3">
        <f t="shared" si="50"/>
        <v>0</v>
      </c>
      <c r="BJ47" s="3">
        <f t="shared" si="50"/>
        <v>0</v>
      </c>
      <c r="BK47" s="3">
        <f t="shared" si="50"/>
        <v>0</v>
      </c>
      <c r="BL47" s="3">
        <f t="shared" si="50"/>
        <v>0</v>
      </c>
      <c r="BM47" s="3">
        <f t="shared" si="50"/>
        <v>0</v>
      </c>
      <c r="BN47" s="3">
        <f t="shared" si="50"/>
        <v>0</v>
      </c>
      <c r="BO47" s="3">
        <f t="shared" si="50"/>
        <v>0</v>
      </c>
      <c r="BP47" s="3">
        <f t="shared" si="50"/>
        <v>0</v>
      </c>
      <c r="BQ47" s="3">
        <f t="shared" si="50"/>
        <v>0</v>
      </c>
      <c r="BR47" s="3">
        <f t="shared" si="50"/>
        <v>0</v>
      </c>
      <c r="BS47" s="3">
        <f t="shared" ref="BS47:CH47" si="51">BR47</f>
        <v>0</v>
      </c>
      <c r="BT47" s="3">
        <f t="shared" si="51"/>
        <v>0</v>
      </c>
      <c r="BU47" s="3">
        <f t="shared" si="51"/>
        <v>0</v>
      </c>
      <c r="BV47" s="3">
        <f t="shared" si="51"/>
        <v>0</v>
      </c>
      <c r="BW47" s="3">
        <f t="shared" si="51"/>
        <v>0</v>
      </c>
      <c r="BX47" s="3">
        <f t="shared" si="51"/>
        <v>0</v>
      </c>
      <c r="BY47" s="3">
        <f t="shared" si="51"/>
        <v>0</v>
      </c>
      <c r="BZ47" s="3">
        <f t="shared" si="51"/>
        <v>0</v>
      </c>
      <c r="CA47" s="3">
        <f t="shared" si="51"/>
        <v>0</v>
      </c>
      <c r="CB47" s="3">
        <f t="shared" si="51"/>
        <v>0</v>
      </c>
      <c r="CC47" s="3">
        <f t="shared" si="51"/>
        <v>0</v>
      </c>
      <c r="CD47" s="3">
        <f t="shared" si="51"/>
        <v>0</v>
      </c>
      <c r="CE47" s="3">
        <f t="shared" si="51"/>
        <v>0</v>
      </c>
      <c r="CF47" s="3">
        <f t="shared" si="51"/>
        <v>0</v>
      </c>
      <c r="CG47" s="3">
        <f t="shared" si="51"/>
        <v>0</v>
      </c>
      <c r="CH47" s="12">
        <f t="shared" si="51"/>
        <v>0</v>
      </c>
    </row>
    <row r="48" spans="1:86" x14ac:dyDescent="0.25">
      <c r="A48" s="603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480">
        <v>5271890</v>
      </c>
      <c r="U48" s="3">
        <f t="shared" si="52"/>
        <v>5271890</v>
      </c>
      <c r="V48" s="3">
        <f t="shared" si="52"/>
        <v>5271890</v>
      </c>
      <c r="W48" s="3">
        <f t="shared" si="52"/>
        <v>5271890</v>
      </c>
      <c r="X48" s="3">
        <f t="shared" si="52"/>
        <v>5271890</v>
      </c>
      <c r="Y48" s="3">
        <f t="shared" si="52"/>
        <v>5271890</v>
      </c>
      <c r="Z48" s="3">
        <f t="shared" si="52"/>
        <v>5271890</v>
      </c>
      <c r="AA48" s="3">
        <f t="shared" si="52"/>
        <v>5271890</v>
      </c>
      <c r="AB48" s="3">
        <f t="shared" si="52"/>
        <v>5271890</v>
      </c>
      <c r="AC48" s="3">
        <f t="shared" si="52"/>
        <v>5271890</v>
      </c>
      <c r="AD48" s="3">
        <f t="shared" si="52"/>
        <v>5271890</v>
      </c>
      <c r="AE48" s="3">
        <f t="shared" si="52"/>
        <v>5271890</v>
      </c>
      <c r="AF48" s="3">
        <f t="shared" si="52"/>
        <v>5271890</v>
      </c>
      <c r="AG48" s="3">
        <f t="shared" si="52"/>
        <v>5271890</v>
      </c>
      <c r="AH48" s="3">
        <f t="shared" si="52"/>
        <v>5271890</v>
      </c>
      <c r="AI48" s="3">
        <f t="shared" si="52"/>
        <v>5271890</v>
      </c>
      <c r="AJ48" s="3">
        <f t="shared" si="52"/>
        <v>5271890</v>
      </c>
      <c r="AK48" s="3">
        <f t="shared" si="52"/>
        <v>5271890</v>
      </c>
      <c r="AL48" s="3">
        <f t="shared" si="52"/>
        <v>5271890</v>
      </c>
      <c r="AM48" s="3">
        <f t="shared" si="52"/>
        <v>5271890</v>
      </c>
      <c r="AN48" s="3">
        <f t="shared" si="52"/>
        <v>5271890</v>
      </c>
      <c r="AO48" s="3">
        <f t="shared" si="52"/>
        <v>5271890</v>
      </c>
      <c r="AP48" s="3">
        <f t="shared" si="52"/>
        <v>5271890</v>
      </c>
      <c r="AQ48" s="3">
        <f t="shared" si="52"/>
        <v>5271890</v>
      </c>
      <c r="AR48" s="3">
        <f t="shared" si="52"/>
        <v>5271890</v>
      </c>
      <c r="AS48" s="3">
        <f t="shared" si="52"/>
        <v>5271890</v>
      </c>
      <c r="AT48" s="3">
        <f t="shared" si="52"/>
        <v>5271890</v>
      </c>
      <c r="AU48" s="3">
        <f t="shared" si="52"/>
        <v>5271890</v>
      </c>
      <c r="AV48" s="3">
        <f t="shared" si="52"/>
        <v>5271890</v>
      </c>
      <c r="AW48" s="3">
        <f t="shared" si="52"/>
        <v>5271890</v>
      </c>
      <c r="AX48" s="3">
        <f t="shared" si="52"/>
        <v>5271890</v>
      </c>
      <c r="AY48" s="3">
        <f t="shared" si="52"/>
        <v>5271890</v>
      </c>
      <c r="AZ48" s="3">
        <f t="shared" si="52"/>
        <v>5271890</v>
      </c>
      <c r="BA48" s="3">
        <f t="shared" si="52"/>
        <v>5271890</v>
      </c>
      <c r="BB48" s="3">
        <f t="shared" si="52"/>
        <v>5271890</v>
      </c>
      <c r="BC48" s="3">
        <f t="shared" si="52"/>
        <v>5271890</v>
      </c>
      <c r="BD48" s="3">
        <f t="shared" si="52"/>
        <v>5271890</v>
      </c>
      <c r="BE48" s="3">
        <f t="shared" si="52"/>
        <v>5271890</v>
      </c>
      <c r="BF48" s="3">
        <f t="shared" si="52"/>
        <v>5271890</v>
      </c>
      <c r="BG48" s="3">
        <f t="shared" si="52"/>
        <v>5271890</v>
      </c>
      <c r="BH48" s="3">
        <f t="shared" si="52"/>
        <v>5271890</v>
      </c>
      <c r="BI48" s="3">
        <f t="shared" si="52"/>
        <v>5271890</v>
      </c>
      <c r="BJ48" s="3">
        <f t="shared" si="52"/>
        <v>5271890</v>
      </c>
      <c r="BK48" s="3">
        <f t="shared" si="52"/>
        <v>5271890</v>
      </c>
      <c r="BL48" s="3">
        <f t="shared" si="52"/>
        <v>5271890</v>
      </c>
      <c r="BM48" s="3">
        <f t="shared" si="52"/>
        <v>5271890</v>
      </c>
      <c r="BN48" s="3">
        <f t="shared" si="52"/>
        <v>5271890</v>
      </c>
      <c r="BO48" s="3">
        <f t="shared" si="52"/>
        <v>5271890</v>
      </c>
      <c r="BP48" s="3">
        <f t="shared" si="52"/>
        <v>5271890</v>
      </c>
      <c r="BQ48" s="3">
        <f t="shared" si="52"/>
        <v>5271890</v>
      </c>
      <c r="BR48" s="3">
        <f t="shared" si="52"/>
        <v>5271890</v>
      </c>
      <c r="BS48" s="3">
        <f t="shared" ref="BS48:CH48" si="53">BR48</f>
        <v>5271890</v>
      </c>
      <c r="BT48" s="3">
        <f t="shared" si="53"/>
        <v>5271890</v>
      </c>
      <c r="BU48" s="3">
        <f t="shared" si="53"/>
        <v>5271890</v>
      </c>
      <c r="BV48" s="3">
        <f t="shared" si="53"/>
        <v>5271890</v>
      </c>
      <c r="BW48" s="3">
        <f t="shared" si="53"/>
        <v>5271890</v>
      </c>
      <c r="BX48" s="3">
        <f t="shared" si="53"/>
        <v>5271890</v>
      </c>
      <c r="BY48" s="3">
        <f t="shared" si="53"/>
        <v>5271890</v>
      </c>
      <c r="BZ48" s="3">
        <f t="shared" si="53"/>
        <v>5271890</v>
      </c>
      <c r="CA48" s="3">
        <f t="shared" si="53"/>
        <v>5271890</v>
      </c>
      <c r="CB48" s="3">
        <f t="shared" si="53"/>
        <v>5271890</v>
      </c>
      <c r="CC48" s="3">
        <f t="shared" si="53"/>
        <v>5271890</v>
      </c>
      <c r="CD48" s="3">
        <f t="shared" si="53"/>
        <v>5271890</v>
      </c>
      <c r="CE48" s="3">
        <f t="shared" si="53"/>
        <v>5271890</v>
      </c>
      <c r="CF48" s="3">
        <f t="shared" si="53"/>
        <v>5271890</v>
      </c>
      <c r="CG48" s="3">
        <f t="shared" si="53"/>
        <v>5271890</v>
      </c>
      <c r="CH48" s="12">
        <f t="shared" si="53"/>
        <v>5271890</v>
      </c>
    </row>
    <row r="49" spans="1:86" x14ac:dyDescent="0.25">
      <c r="A49" s="603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480">
        <v>0</v>
      </c>
      <c r="U49" s="3">
        <f t="shared" si="54"/>
        <v>0</v>
      </c>
      <c r="V49" s="3">
        <f t="shared" si="54"/>
        <v>0</v>
      </c>
      <c r="W49" s="3">
        <f t="shared" si="54"/>
        <v>0</v>
      </c>
      <c r="X49" s="3">
        <f t="shared" si="54"/>
        <v>0</v>
      </c>
      <c r="Y49" s="3">
        <f t="shared" si="54"/>
        <v>0</v>
      </c>
      <c r="Z49" s="3">
        <f t="shared" si="54"/>
        <v>0</v>
      </c>
      <c r="AA49" s="3">
        <f t="shared" si="54"/>
        <v>0</v>
      </c>
      <c r="AB49" s="3">
        <f t="shared" si="54"/>
        <v>0</v>
      </c>
      <c r="AC49" s="3">
        <f t="shared" si="54"/>
        <v>0</v>
      </c>
      <c r="AD49" s="3">
        <f t="shared" si="54"/>
        <v>0</v>
      </c>
      <c r="AE49" s="3">
        <f t="shared" si="54"/>
        <v>0</v>
      </c>
      <c r="AF49" s="3">
        <f t="shared" si="54"/>
        <v>0</v>
      </c>
      <c r="AG49" s="3">
        <f t="shared" si="54"/>
        <v>0</v>
      </c>
      <c r="AH49" s="3">
        <f t="shared" si="54"/>
        <v>0</v>
      </c>
      <c r="AI49" s="3">
        <f t="shared" si="54"/>
        <v>0</v>
      </c>
      <c r="AJ49" s="3">
        <f t="shared" si="54"/>
        <v>0</v>
      </c>
      <c r="AK49" s="3">
        <f t="shared" si="54"/>
        <v>0</v>
      </c>
      <c r="AL49" s="3">
        <f t="shared" si="54"/>
        <v>0</v>
      </c>
      <c r="AM49" s="3">
        <f t="shared" si="54"/>
        <v>0</v>
      </c>
      <c r="AN49" s="3">
        <f t="shared" si="54"/>
        <v>0</v>
      </c>
      <c r="AO49" s="3">
        <f t="shared" si="54"/>
        <v>0</v>
      </c>
      <c r="AP49" s="3">
        <f t="shared" si="54"/>
        <v>0</v>
      </c>
      <c r="AQ49" s="3">
        <f t="shared" si="54"/>
        <v>0</v>
      </c>
      <c r="AR49" s="3">
        <f t="shared" si="54"/>
        <v>0</v>
      </c>
      <c r="AS49" s="3">
        <f t="shared" si="54"/>
        <v>0</v>
      </c>
      <c r="AT49" s="3">
        <f t="shared" si="54"/>
        <v>0</v>
      </c>
      <c r="AU49" s="3">
        <f t="shared" si="54"/>
        <v>0</v>
      </c>
      <c r="AV49" s="3">
        <f t="shared" si="54"/>
        <v>0</v>
      </c>
      <c r="AW49" s="3">
        <f t="shared" si="54"/>
        <v>0</v>
      </c>
      <c r="AX49" s="3">
        <f t="shared" si="54"/>
        <v>0</v>
      </c>
      <c r="AY49" s="3">
        <f t="shared" si="54"/>
        <v>0</v>
      </c>
      <c r="AZ49" s="3">
        <f t="shared" si="54"/>
        <v>0</v>
      </c>
      <c r="BA49" s="3">
        <f t="shared" si="54"/>
        <v>0</v>
      </c>
      <c r="BB49" s="3">
        <f t="shared" si="54"/>
        <v>0</v>
      </c>
      <c r="BC49" s="3">
        <f t="shared" si="54"/>
        <v>0</v>
      </c>
      <c r="BD49" s="3">
        <f t="shared" si="54"/>
        <v>0</v>
      </c>
      <c r="BE49" s="3">
        <f t="shared" si="54"/>
        <v>0</v>
      </c>
      <c r="BF49" s="3">
        <f t="shared" si="54"/>
        <v>0</v>
      </c>
      <c r="BG49" s="3">
        <f t="shared" si="54"/>
        <v>0</v>
      </c>
      <c r="BH49" s="3">
        <f t="shared" si="54"/>
        <v>0</v>
      </c>
      <c r="BI49" s="3">
        <f t="shared" si="54"/>
        <v>0</v>
      </c>
      <c r="BJ49" s="3">
        <f t="shared" si="54"/>
        <v>0</v>
      </c>
      <c r="BK49" s="3">
        <f t="shared" si="54"/>
        <v>0</v>
      </c>
      <c r="BL49" s="3">
        <f t="shared" si="54"/>
        <v>0</v>
      </c>
      <c r="BM49" s="3">
        <f t="shared" si="54"/>
        <v>0</v>
      </c>
      <c r="BN49" s="3">
        <f t="shared" si="54"/>
        <v>0</v>
      </c>
      <c r="BO49" s="3">
        <f t="shared" si="54"/>
        <v>0</v>
      </c>
      <c r="BP49" s="3">
        <f t="shared" si="54"/>
        <v>0</v>
      </c>
      <c r="BQ49" s="3">
        <f t="shared" si="54"/>
        <v>0</v>
      </c>
      <c r="BR49" s="3">
        <f t="shared" si="54"/>
        <v>0</v>
      </c>
      <c r="BS49" s="3">
        <f t="shared" ref="BS49:CH49" si="55">BR49</f>
        <v>0</v>
      </c>
      <c r="BT49" s="3">
        <f t="shared" si="55"/>
        <v>0</v>
      </c>
      <c r="BU49" s="3">
        <f t="shared" si="55"/>
        <v>0</v>
      </c>
      <c r="BV49" s="3">
        <f t="shared" si="55"/>
        <v>0</v>
      </c>
      <c r="BW49" s="3">
        <f t="shared" si="55"/>
        <v>0</v>
      </c>
      <c r="BX49" s="3">
        <f t="shared" si="55"/>
        <v>0</v>
      </c>
      <c r="BY49" s="3">
        <f t="shared" si="55"/>
        <v>0</v>
      </c>
      <c r="BZ49" s="3">
        <f t="shared" si="55"/>
        <v>0</v>
      </c>
      <c r="CA49" s="3">
        <f t="shared" si="55"/>
        <v>0</v>
      </c>
      <c r="CB49" s="3">
        <f t="shared" si="55"/>
        <v>0</v>
      </c>
      <c r="CC49" s="3">
        <f t="shared" si="55"/>
        <v>0</v>
      </c>
      <c r="CD49" s="3">
        <f t="shared" si="55"/>
        <v>0</v>
      </c>
      <c r="CE49" s="3">
        <f t="shared" si="55"/>
        <v>0</v>
      </c>
      <c r="CF49" s="3">
        <f t="shared" si="55"/>
        <v>0</v>
      </c>
      <c r="CG49" s="3">
        <f t="shared" si="55"/>
        <v>0</v>
      </c>
      <c r="CH49" s="12">
        <f t="shared" si="55"/>
        <v>0</v>
      </c>
    </row>
    <row r="50" spans="1:86" ht="15" customHeight="1" x14ac:dyDescent="0.25">
      <c r="A50" s="603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480">
        <v>0</v>
      </c>
      <c r="U50" s="3">
        <f t="shared" si="56"/>
        <v>0</v>
      </c>
      <c r="V50" s="3">
        <f t="shared" si="56"/>
        <v>0</v>
      </c>
      <c r="W50" s="3">
        <f t="shared" si="56"/>
        <v>0</v>
      </c>
      <c r="X50" s="3">
        <f t="shared" si="56"/>
        <v>0</v>
      </c>
      <c r="Y50" s="3">
        <f t="shared" si="56"/>
        <v>0</v>
      </c>
      <c r="Z50" s="3">
        <f t="shared" si="56"/>
        <v>0</v>
      </c>
      <c r="AA50" s="3">
        <f t="shared" si="56"/>
        <v>0</v>
      </c>
      <c r="AB50" s="3">
        <f t="shared" si="56"/>
        <v>0</v>
      </c>
      <c r="AC50" s="3">
        <f t="shared" si="56"/>
        <v>0</v>
      </c>
      <c r="AD50" s="3">
        <f t="shared" si="56"/>
        <v>0</v>
      </c>
      <c r="AE50" s="3">
        <f t="shared" si="56"/>
        <v>0</v>
      </c>
      <c r="AF50" s="3">
        <f t="shared" si="56"/>
        <v>0</v>
      </c>
      <c r="AG50" s="3">
        <f t="shared" si="56"/>
        <v>0</v>
      </c>
      <c r="AH50" s="3">
        <f t="shared" si="56"/>
        <v>0</v>
      </c>
      <c r="AI50" s="3">
        <f t="shared" si="56"/>
        <v>0</v>
      </c>
      <c r="AJ50" s="3">
        <f t="shared" si="56"/>
        <v>0</v>
      </c>
      <c r="AK50" s="3">
        <f t="shared" si="56"/>
        <v>0</v>
      </c>
      <c r="AL50" s="3">
        <f t="shared" si="56"/>
        <v>0</v>
      </c>
      <c r="AM50" s="3">
        <f t="shared" si="56"/>
        <v>0</v>
      </c>
      <c r="AN50" s="3">
        <f t="shared" si="56"/>
        <v>0</v>
      </c>
      <c r="AO50" s="3">
        <f t="shared" si="56"/>
        <v>0</v>
      </c>
      <c r="AP50" s="3">
        <f t="shared" si="56"/>
        <v>0</v>
      </c>
      <c r="AQ50" s="3">
        <f t="shared" si="56"/>
        <v>0</v>
      </c>
      <c r="AR50" s="3">
        <f t="shared" si="56"/>
        <v>0</v>
      </c>
      <c r="AS50" s="3">
        <f t="shared" si="56"/>
        <v>0</v>
      </c>
      <c r="AT50" s="3">
        <f t="shared" si="56"/>
        <v>0</v>
      </c>
      <c r="AU50" s="3">
        <f t="shared" si="56"/>
        <v>0</v>
      </c>
      <c r="AV50" s="3">
        <f t="shared" si="56"/>
        <v>0</v>
      </c>
      <c r="AW50" s="3">
        <f t="shared" si="56"/>
        <v>0</v>
      </c>
      <c r="AX50" s="3">
        <f t="shared" si="56"/>
        <v>0</v>
      </c>
      <c r="AY50" s="3">
        <f t="shared" si="56"/>
        <v>0</v>
      </c>
      <c r="AZ50" s="3">
        <f t="shared" si="56"/>
        <v>0</v>
      </c>
      <c r="BA50" s="3">
        <f t="shared" si="56"/>
        <v>0</v>
      </c>
      <c r="BB50" s="3">
        <f t="shared" si="56"/>
        <v>0</v>
      </c>
      <c r="BC50" s="3">
        <f t="shared" si="56"/>
        <v>0</v>
      </c>
      <c r="BD50" s="3">
        <f t="shared" si="56"/>
        <v>0</v>
      </c>
      <c r="BE50" s="3">
        <f t="shared" si="56"/>
        <v>0</v>
      </c>
      <c r="BF50" s="3">
        <f t="shared" si="56"/>
        <v>0</v>
      </c>
      <c r="BG50" s="3">
        <f t="shared" si="56"/>
        <v>0</v>
      </c>
      <c r="BH50" s="3">
        <f t="shared" si="56"/>
        <v>0</v>
      </c>
      <c r="BI50" s="3">
        <f t="shared" si="56"/>
        <v>0</v>
      </c>
      <c r="BJ50" s="3">
        <f t="shared" si="56"/>
        <v>0</v>
      </c>
      <c r="BK50" s="3">
        <f t="shared" si="56"/>
        <v>0</v>
      </c>
      <c r="BL50" s="3">
        <f t="shared" si="56"/>
        <v>0</v>
      </c>
      <c r="BM50" s="3">
        <f t="shared" si="56"/>
        <v>0</v>
      </c>
      <c r="BN50" s="3">
        <f t="shared" si="56"/>
        <v>0</v>
      </c>
      <c r="BO50" s="3">
        <f t="shared" si="56"/>
        <v>0</v>
      </c>
      <c r="BP50" s="3">
        <f t="shared" si="56"/>
        <v>0</v>
      </c>
      <c r="BQ50" s="3">
        <f t="shared" si="56"/>
        <v>0</v>
      </c>
      <c r="BR50" s="3">
        <f t="shared" si="56"/>
        <v>0</v>
      </c>
      <c r="BS50" s="3">
        <f t="shared" ref="BS50:CH50" si="57">BR50</f>
        <v>0</v>
      </c>
      <c r="BT50" s="3">
        <f t="shared" si="57"/>
        <v>0</v>
      </c>
      <c r="BU50" s="3">
        <f t="shared" si="57"/>
        <v>0</v>
      </c>
      <c r="BV50" s="3">
        <f t="shared" si="57"/>
        <v>0</v>
      </c>
      <c r="BW50" s="3">
        <f t="shared" si="57"/>
        <v>0</v>
      </c>
      <c r="BX50" s="3">
        <f t="shared" si="57"/>
        <v>0</v>
      </c>
      <c r="BY50" s="3">
        <f t="shared" si="57"/>
        <v>0</v>
      </c>
      <c r="BZ50" s="3">
        <f t="shared" si="57"/>
        <v>0</v>
      </c>
      <c r="CA50" s="3">
        <f t="shared" si="57"/>
        <v>0</v>
      </c>
      <c r="CB50" s="3">
        <f t="shared" si="57"/>
        <v>0</v>
      </c>
      <c r="CC50" s="3">
        <f t="shared" si="57"/>
        <v>0</v>
      </c>
      <c r="CD50" s="3">
        <f t="shared" si="57"/>
        <v>0</v>
      </c>
      <c r="CE50" s="3">
        <f t="shared" si="57"/>
        <v>0</v>
      </c>
      <c r="CF50" s="3">
        <f t="shared" si="57"/>
        <v>0</v>
      </c>
      <c r="CG50" s="3">
        <f t="shared" si="57"/>
        <v>0</v>
      </c>
      <c r="CH50" s="12">
        <f t="shared" si="57"/>
        <v>0</v>
      </c>
    </row>
    <row r="51" spans="1:86" x14ac:dyDescent="0.25">
      <c r="A51" s="603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480">
        <v>0</v>
      </c>
      <c r="U51" s="3">
        <f t="shared" si="58"/>
        <v>0</v>
      </c>
      <c r="V51" s="3">
        <f t="shared" si="58"/>
        <v>0</v>
      </c>
      <c r="W51" s="3">
        <f t="shared" si="58"/>
        <v>0</v>
      </c>
      <c r="X51" s="3">
        <f t="shared" si="58"/>
        <v>0</v>
      </c>
      <c r="Y51" s="3">
        <f t="shared" si="58"/>
        <v>0</v>
      </c>
      <c r="Z51" s="3">
        <f t="shared" si="58"/>
        <v>0</v>
      </c>
      <c r="AA51" s="3">
        <f t="shared" si="58"/>
        <v>0</v>
      </c>
      <c r="AB51" s="3">
        <f t="shared" si="58"/>
        <v>0</v>
      </c>
      <c r="AC51" s="3">
        <f t="shared" si="58"/>
        <v>0</v>
      </c>
      <c r="AD51" s="3">
        <f t="shared" si="58"/>
        <v>0</v>
      </c>
      <c r="AE51" s="3">
        <f t="shared" si="58"/>
        <v>0</v>
      </c>
      <c r="AF51" s="3">
        <f t="shared" si="58"/>
        <v>0</v>
      </c>
      <c r="AG51" s="3">
        <f t="shared" si="58"/>
        <v>0</v>
      </c>
      <c r="AH51" s="3">
        <f t="shared" si="58"/>
        <v>0</v>
      </c>
      <c r="AI51" s="3">
        <f t="shared" si="58"/>
        <v>0</v>
      </c>
      <c r="AJ51" s="3">
        <f t="shared" si="58"/>
        <v>0</v>
      </c>
      <c r="AK51" s="3">
        <f t="shared" si="58"/>
        <v>0</v>
      </c>
      <c r="AL51" s="3">
        <f t="shared" si="58"/>
        <v>0</v>
      </c>
      <c r="AM51" s="3">
        <f t="shared" si="58"/>
        <v>0</v>
      </c>
      <c r="AN51" s="3">
        <f t="shared" si="58"/>
        <v>0</v>
      </c>
      <c r="AO51" s="3">
        <f t="shared" si="58"/>
        <v>0</v>
      </c>
      <c r="AP51" s="3">
        <f t="shared" si="58"/>
        <v>0</v>
      </c>
      <c r="AQ51" s="3">
        <f t="shared" si="58"/>
        <v>0</v>
      </c>
      <c r="AR51" s="3">
        <f t="shared" si="58"/>
        <v>0</v>
      </c>
      <c r="AS51" s="3">
        <f t="shared" si="58"/>
        <v>0</v>
      </c>
      <c r="AT51" s="3">
        <f t="shared" si="58"/>
        <v>0</v>
      </c>
      <c r="AU51" s="3">
        <f t="shared" si="58"/>
        <v>0</v>
      </c>
      <c r="AV51" s="3">
        <f t="shared" si="58"/>
        <v>0</v>
      </c>
      <c r="AW51" s="3">
        <f t="shared" si="58"/>
        <v>0</v>
      </c>
      <c r="AX51" s="3">
        <f t="shared" si="58"/>
        <v>0</v>
      </c>
      <c r="AY51" s="3">
        <f t="shared" si="58"/>
        <v>0</v>
      </c>
      <c r="AZ51" s="3">
        <f t="shared" si="58"/>
        <v>0</v>
      </c>
      <c r="BA51" s="3">
        <f t="shared" si="58"/>
        <v>0</v>
      </c>
      <c r="BB51" s="3">
        <f t="shared" si="58"/>
        <v>0</v>
      </c>
      <c r="BC51" s="3">
        <f t="shared" si="58"/>
        <v>0</v>
      </c>
      <c r="BD51" s="3">
        <f t="shared" si="58"/>
        <v>0</v>
      </c>
      <c r="BE51" s="3">
        <f t="shared" si="58"/>
        <v>0</v>
      </c>
      <c r="BF51" s="3">
        <f t="shared" si="58"/>
        <v>0</v>
      </c>
      <c r="BG51" s="3">
        <f t="shared" si="58"/>
        <v>0</v>
      </c>
      <c r="BH51" s="3">
        <f t="shared" si="58"/>
        <v>0</v>
      </c>
      <c r="BI51" s="3">
        <f t="shared" si="58"/>
        <v>0</v>
      </c>
      <c r="BJ51" s="3">
        <f t="shared" si="58"/>
        <v>0</v>
      </c>
      <c r="BK51" s="3">
        <f t="shared" si="58"/>
        <v>0</v>
      </c>
      <c r="BL51" s="3">
        <f t="shared" si="58"/>
        <v>0</v>
      </c>
      <c r="BM51" s="3">
        <f t="shared" si="58"/>
        <v>0</v>
      </c>
      <c r="BN51" s="3">
        <f t="shared" si="58"/>
        <v>0</v>
      </c>
      <c r="BO51" s="3">
        <f t="shared" si="58"/>
        <v>0</v>
      </c>
      <c r="BP51" s="3">
        <f t="shared" si="58"/>
        <v>0</v>
      </c>
      <c r="BQ51" s="3">
        <f t="shared" si="58"/>
        <v>0</v>
      </c>
      <c r="BR51" s="3">
        <f t="shared" si="58"/>
        <v>0</v>
      </c>
      <c r="BS51" s="3">
        <f t="shared" ref="BS51:CH51" si="59">BR51</f>
        <v>0</v>
      </c>
      <c r="BT51" s="3">
        <f t="shared" si="59"/>
        <v>0</v>
      </c>
      <c r="BU51" s="3">
        <f t="shared" si="59"/>
        <v>0</v>
      </c>
      <c r="BV51" s="3">
        <f t="shared" si="59"/>
        <v>0</v>
      </c>
      <c r="BW51" s="3">
        <f t="shared" si="59"/>
        <v>0</v>
      </c>
      <c r="BX51" s="3">
        <f t="shared" si="59"/>
        <v>0</v>
      </c>
      <c r="BY51" s="3">
        <f t="shared" si="59"/>
        <v>0</v>
      </c>
      <c r="BZ51" s="3">
        <f t="shared" si="59"/>
        <v>0</v>
      </c>
      <c r="CA51" s="3">
        <f t="shared" si="59"/>
        <v>0</v>
      </c>
      <c r="CB51" s="3">
        <f t="shared" si="59"/>
        <v>0</v>
      </c>
      <c r="CC51" s="3">
        <f t="shared" si="59"/>
        <v>0</v>
      </c>
      <c r="CD51" s="3">
        <f t="shared" si="59"/>
        <v>0</v>
      </c>
      <c r="CE51" s="3">
        <f t="shared" si="59"/>
        <v>0</v>
      </c>
      <c r="CF51" s="3">
        <f t="shared" si="59"/>
        <v>0</v>
      </c>
      <c r="CG51" s="3">
        <f t="shared" si="59"/>
        <v>0</v>
      </c>
      <c r="CH51" s="12">
        <f t="shared" si="59"/>
        <v>0</v>
      </c>
    </row>
    <row r="52" spans="1:86" x14ac:dyDescent="0.25">
      <c r="A52" s="603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480">
        <v>0</v>
      </c>
      <c r="U52" s="3">
        <f t="shared" si="60"/>
        <v>0</v>
      </c>
      <c r="V52" s="3">
        <f t="shared" si="60"/>
        <v>0</v>
      </c>
      <c r="W52" s="3">
        <f t="shared" si="60"/>
        <v>0</v>
      </c>
      <c r="X52" s="3">
        <f t="shared" si="60"/>
        <v>0</v>
      </c>
      <c r="Y52" s="3">
        <f t="shared" si="60"/>
        <v>0</v>
      </c>
      <c r="Z52" s="3">
        <f t="shared" si="60"/>
        <v>0</v>
      </c>
      <c r="AA52" s="3">
        <f t="shared" si="60"/>
        <v>0</v>
      </c>
      <c r="AB52" s="3">
        <f t="shared" si="60"/>
        <v>0</v>
      </c>
      <c r="AC52" s="3">
        <f t="shared" si="60"/>
        <v>0</v>
      </c>
      <c r="AD52" s="3">
        <f t="shared" si="60"/>
        <v>0</v>
      </c>
      <c r="AE52" s="3">
        <f t="shared" si="60"/>
        <v>0</v>
      </c>
      <c r="AF52" s="3">
        <f t="shared" si="60"/>
        <v>0</v>
      </c>
      <c r="AG52" s="3">
        <f t="shared" si="60"/>
        <v>0</v>
      </c>
      <c r="AH52" s="3">
        <f t="shared" si="60"/>
        <v>0</v>
      </c>
      <c r="AI52" s="3">
        <f t="shared" si="60"/>
        <v>0</v>
      </c>
      <c r="AJ52" s="3">
        <f t="shared" si="60"/>
        <v>0</v>
      </c>
      <c r="AK52" s="3">
        <f t="shared" si="60"/>
        <v>0</v>
      </c>
      <c r="AL52" s="3">
        <f t="shared" si="60"/>
        <v>0</v>
      </c>
      <c r="AM52" s="3">
        <f t="shared" si="60"/>
        <v>0</v>
      </c>
      <c r="AN52" s="3">
        <f t="shared" si="60"/>
        <v>0</v>
      </c>
      <c r="AO52" s="3">
        <f t="shared" si="60"/>
        <v>0</v>
      </c>
      <c r="AP52" s="3">
        <f t="shared" si="60"/>
        <v>0</v>
      </c>
      <c r="AQ52" s="3">
        <f t="shared" si="60"/>
        <v>0</v>
      </c>
      <c r="AR52" s="3">
        <f t="shared" si="60"/>
        <v>0</v>
      </c>
      <c r="AS52" s="3">
        <f t="shared" si="60"/>
        <v>0</v>
      </c>
      <c r="AT52" s="3">
        <f t="shared" si="60"/>
        <v>0</v>
      </c>
      <c r="AU52" s="3">
        <f t="shared" si="60"/>
        <v>0</v>
      </c>
      <c r="AV52" s="3">
        <f t="shared" si="60"/>
        <v>0</v>
      </c>
      <c r="AW52" s="3">
        <f t="shared" si="60"/>
        <v>0</v>
      </c>
      <c r="AX52" s="3">
        <f t="shared" si="60"/>
        <v>0</v>
      </c>
      <c r="AY52" s="3">
        <f t="shared" si="60"/>
        <v>0</v>
      </c>
      <c r="AZ52" s="3">
        <f t="shared" si="60"/>
        <v>0</v>
      </c>
      <c r="BA52" s="3">
        <f t="shared" si="60"/>
        <v>0</v>
      </c>
      <c r="BB52" s="3">
        <f t="shared" si="60"/>
        <v>0</v>
      </c>
      <c r="BC52" s="3">
        <f t="shared" si="60"/>
        <v>0</v>
      </c>
      <c r="BD52" s="3">
        <f t="shared" si="60"/>
        <v>0</v>
      </c>
      <c r="BE52" s="3">
        <f t="shared" si="60"/>
        <v>0</v>
      </c>
      <c r="BF52" s="3">
        <f t="shared" si="60"/>
        <v>0</v>
      </c>
      <c r="BG52" s="3">
        <f t="shared" si="60"/>
        <v>0</v>
      </c>
      <c r="BH52" s="3">
        <f t="shared" si="60"/>
        <v>0</v>
      </c>
      <c r="BI52" s="3">
        <f t="shared" si="60"/>
        <v>0</v>
      </c>
      <c r="BJ52" s="3">
        <f t="shared" si="60"/>
        <v>0</v>
      </c>
      <c r="BK52" s="3">
        <f t="shared" si="60"/>
        <v>0</v>
      </c>
      <c r="BL52" s="3">
        <f t="shared" si="60"/>
        <v>0</v>
      </c>
      <c r="BM52" s="3">
        <f t="shared" si="60"/>
        <v>0</v>
      </c>
      <c r="BN52" s="3">
        <f t="shared" si="60"/>
        <v>0</v>
      </c>
      <c r="BO52" s="3">
        <f t="shared" si="60"/>
        <v>0</v>
      </c>
      <c r="BP52" s="3">
        <f t="shared" si="60"/>
        <v>0</v>
      </c>
      <c r="BQ52" s="3">
        <f t="shared" si="60"/>
        <v>0</v>
      </c>
      <c r="BR52" s="3">
        <f t="shared" si="60"/>
        <v>0</v>
      </c>
      <c r="BS52" s="3">
        <f t="shared" ref="BS52:CH52" si="61">BR52</f>
        <v>0</v>
      </c>
      <c r="BT52" s="3">
        <f t="shared" si="61"/>
        <v>0</v>
      </c>
      <c r="BU52" s="3">
        <f t="shared" si="61"/>
        <v>0</v>
      </c>
      <c r="BV52" s="3">
        <f t="shared" si="61"/>
        <v>0</v>
      </c>
      <c r="BW52" s="3">
        <f t="shared" si="61"/>
        <v>0</v>
      </c>
      <c r="BX52" s="3">
        <f t="shared" si="61"/>
        <v>0</v>
      </c>
      <c r="BY52" s="3">
        <f t="shared" si="61"/>
        <v>0</v>
      </c>
      <c r="BZ52" s="3">
        <f t="shared" si="61"/>
        <v>0</v>
      </c>
      <c r="CA52" s="3">
        <f t="shared" si="61"/>
        <v>0</v>
      </c>
      <c r="CB52" s="3">
        <f t="shared" si="61"/>
        <v>0</v>
      </c>
      <c r="CC52" s="3">
        <f t="shared" si="61"/>
        <v>0</v>
      </c>
      <c r="CD52" s="3">
        <f t="shared" si="61"/>
        <v>0</v>
      </c>
      <c r="CE52" s="3">
        <f t="shared" si="61"/>
        <v>0</v>
      </c>
      <c r="CF52" s="3">
        <f t="shared" si="61"/>
        <v>0</v>
      </c>
      <c r="CG52" s="3">
        <f t="shared" si="61"/>
        <v>0</v>
      </c>
      <c r="CH52" s="12">
        <f t="shared" si="61"/>
        <v>0</v>
      </c>
    </row>
    <row r="53" spans="1:86" x14ac:dyDescent="0.25">
      <c r="A53" s="603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480">
        <v>0</v>
      </c>
      <c r="U53" s="3">
        <f t="shared" si="62"/>
        <v>0</v>
      </c>
      <c r="V53" s="3">
        <f t="shared" si="62"/>
        <v>0</v>
      </c>
      <c r="W53" s="3">
        <f t="shared" si="62"/>
        <v>0</v>
      </c>
      <c r="X53" s="3">
        <f t="shared" si="62"/>
        <v>0</v>
      </c>
      <c r="Y53" s="3">
        <f t="shared" si="62"/>
        <v>0</v>
      </c>
      <c r="Z53" s="3">
        <f t="shared" si="62"/>
        <v>0</v>
      </c>
      <c r="AA53" s="3">
        <f t="shared" si="62"/>
        <v>0</v>
      </c>
      <c r="AB53" s="3">
        <f t="shared" si="62"/>
        <v>0</v>
      </c>
      <c r="AC53" s="3">
        <f t="shared" si="62"/>
        <v>0</v>
      </c>
      <c r="AD53" s="3">
        <f t="shared" si="62"/>
        <v>0</v>
      </c>
      <c r="AE53" s="3">
        <f t="shared" si="62"/>
        <v>0</v>
      </c>
      <c r="AF53" s="3">
        <f t="shared" si="62"/>
        <v>0</v>
      </c>
      <c r="AG53" s="3">
        <f t="shared" si="62"/>
        <v>0</v>
      </c>
      <c r="AH53" s="3">
        <f t="shared" si="62"/>
        <v>0</v>
      </c>
      <c r="AI53" s="3">
        <f t="shared" si="62"/>
        <v>0</v>
      </c>
      <c r="AJ53" s="3">
        <f t="shared" si="62"/>
        <v>0</v>
      </c>
      <c r="AK53" s="3">
        <f t="shared" si="62"/>
        <v>0</v>
      </c>
      <c r="AL53" s="3">
        <f t="shared" si="62"/>
        <v>0</v>
      </c>
      <c r="AM53" s="3">
        <f t="shared" si="62"/>
        <v>0</v>
      </c>
      <c r="AN53" s="3">
        <f t="shared" si="62"/>
        <v>0</v>
      </c>
      <c r="AO53" s="3">
        <f t="shared" si="62"/>
        <v>0</v>
      </c>
      <c r="AP53" s="3">
        <f t="shared" si="62"/>
        <v>0</v>
      </c>
      <c r="AQ53" s="3">
        <f t="shared" si="62"/>
        <v>0</v>
      </c>
      <c r="AR53" s="3">
        <f t="shared" si="62"/>
        <v>0</v>
      </c>
      <c r="AS53" s="3">
        <f t="shared" si="62"/>
        <v>0</v>
      </c>
      <c r="AT53" s="3">
        <f t="shared" si="62"/>
        <v>0</v>
      </c>
      <c r="AU53" s="3">
        <f t="shared" si="62"/>
        <v>0</v>
      </c>
      <c r="AV53" s="3">
        <f t="shared" si="62"/>
        <v>0</v>
      </c>
      <c r="AW53" s="3">
        <f t="shared" si="62"/>
        <v>0</v>
      </c>
      <c r="AX53" s="3">
        <f t="shared" si="62"/>
        <v>0</v>
      </c>
      <c r="AY53" s="3">
        <f t="shared" si="62"/>
        <v>0</v>
      </c>
      <c r="AZ53" s="3">
        <f t="shared" si="62"/>
        <v>0</v>
      </c>
      <c r="BA53" s="3">
        <f t="shared" si="62"/>
        <v>0</v>
      </c>
      <c r="BB53" s="3">
        <f t="shared" si="62"/>
        <v>0</v>
      </c>
      <c r="BC53" s="3">
        <f t="shared" si="62"/>
        <v>0</v>
      </c>
      <c r="BD53" s="3">
        <f t="shared" si="62"/>
        <v>0</v>
      </c>
      <c r="BE53" s="3">
        <f t="shared" si="62"/>
        <v>0</v>
      </c>
      <c r="BF53" s="3">
        <f t="shared" si="62"/>
        <v>0</v>
      </c>
      <c r="BG53" s="3">
        <f t="shared" si="62"/>
        <v>0</v>
      </c>
      <c r="BH53" s="3">
        <f t="shared" si="62"/>
        <v>0</v>
      </c>
      <c r="BI53" s="3">
        <f t="shared" si="62"/>
        <v>0</v>
      </c>
      <c r="BJ53" s="3">
        <f t="shared" si="62"/>
        <v>0</v>
      </c>
      <c r="BK53" s="3">
        <f t="shared" si="62"/>
        <v>0</v>
      </c>
      <c r="BL53" s="3">
        <f t="shared" si="62"/>
        <v>0</v>
      </c>
      <c r="BM53" s="3">
        <f t="shared" si="62"/>
        <v>0</v>
      </c>
      <c r="BN53" s="3">
        <f t="shared" si="62"/>
        <v>0</v>
      </c>
      <c r="BO53" s="3">
        <f t="shared" si="62"/>
        <v>0</v>
      </c>
      <c r="BP53" s="3">
        <f t="shared" si="62"/>
        <v>0</v>
      </c>
      <c r="BQ53" s="3">
        <f t="shared" si="62"/>
        <v>0</v>
      </c>
      <c r="BR53" s="3">
        <f t="shared" si="62"/>
        <v>0</v>
      </c>
      <c r="BS53" s="3">
        <f t="shared" ref="BS53:CH53" si="63">BR53</f>
        <v>0</v>
      </c>
      <c r="BT53" s="3">
        <f t="shared" si="63"/>
        <v>0</v>
      </c>
      <c r="BU53" s="3">
        <f t="shared" si="63"/>
        <v>0</v>
      </c>
      <c r="BV53" s="3">
        <f t="shared" si="63"/>
        <v>0</v>
      </c>
      <c r="BW53" s="3">
        <f t="shared" si="63"/>
        <v>0</v>
      </c>
      <c r="BX53" s="3">
        <f t="shared" si="63"/>
        <v>0</v>
      </c>
      <c r="BY53" s="3">
        <f t="shared" si="63"/>
        <v>0</v>
      </c>
      <c r="BZ53" s="3">
        <f t="shared" si="63"/>
        <v>0</v>
      </c>
      <c r="CA53" s="3">
        <f t="shared" si="63"/>
        <v>0</v>
      </c>
      <c r="CB53" s="3">
        <f t="shared" si="63"/>
        <v>0</v>
      </c>
      <c r="CC53" s="3">
        <f t="shared" si="63"/>
        <v>0</v>
      </c>
      <c r="CD53" s="3">
        <f t="shared" si="63"/>
        <v>0</v>
      </c>
      <c r="CE53" s="3">
        <f t="shared" si="63"/>
        <v>0</v>
      </c>
      <c r="CF53" s="3">
        <f t="shared" si="63"/>
        <v>0</v>
      </c>
      <c r="CG53" s="3">
        <f t="shared" si="63"/>
        <v>0</v>
      </c>
      <c r="CH53" s="12">
        <f t="shared" si="63"/>
        <v>0</v>
      </c>
    </row>
    <row r="54" spans="1:86" ht="15" customHeight="1" x14ac:dyDescent="0.25">
      <c r="A54" s="603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209" t="str">
        <f t="shared" si="37"/>
        <v>Monthly kWh</v>
      </c>
      <c r="C55" s="264">
        <f>SUM(C41:C54)</f>
        <v>0</v>
      </c>
      <c r="D55" s="264">
        <f t="shared" ref="D55:BO55" si="64">SUM(D41:D54)</f>
        <v>0</v>
      </c>
      <c r="E55" s="264">
        <f t="shared" si="64"/>
        <v>0</v>
      </c>
      <c r="F55" s="264">
        <f t="shared" si="64"/>
        <v>0</v>
      </c>
      <c r="G55" s="264">
        <f t="shared" si="64"/>
        <v>0</v>
      </c>
      <c r="H55" s="264">
        <f t="shared" si="64"/>
        <v>0</v>
      </c>
      <c r="I55" s="264">
        <f t="shared" si="64"/>
        <v>0</v>
      </c>
      <c r="J55" s="264">
        <f t="shared" si="64"/>
        <v>0</v>
      </c>
      <c r="K55" s="264">
        <f t="shared" si="64"/>
        <v>0</v>
      </c>
      <c r="L55" s="264">
        <f t="shared" si="64"/>
        <v>0</v>
      </c>
      <c r="M55" s="264">
        <f t="shared" si="64"/>
        <v>0</v>
      </c>
      <c r="N55" s="264">
        <f t="shared" si="64"/>
        <v>0</v>
      </c>
      <c r="O55" s="264">
        <f t="shared" si="64"/>
        <v>0</v>
      </c>
      <c r="P55" s="264">
        <f t="shared" si="64"/>
        <v>0</v>
      </c>
      <c r="Q55" s="264">
        <f t="shared" si="64"/>
        <v>0</v>
      </c>
      <c r="R55" s="264">
        <f t="shared" si="64"/>
        <v>0</v>
      </c>
      <c r="S55" s="264">
        <f t="shared" si="64"/>
        <v>0</v>
      </c>
      <c r="T55" s="264">
        <f t="shared" si="64"/>
        <v>5271890</v>
      </c>
      <c r="U55" s="264">
        <f t="shared" si="64"/>
        <v>5271890</v>
      </c>
      <c r="V55" s="264">
        <f t="shared" si="64"/>
        <v>5271890</v>
      </c>
      <c r="W55" s="264">
        <f t="shared" si="64"/>
        <v>5271890</v>
      </c>
      <c r="X55" s="264">
        <f t="shared" si="64"/>
        <v>5271890</v>
      </c>
      <c r="Y55" s="264">
        <f t="shared" si="64"/>
        <v>5271890</v>
      </c>
      <c r="Z55" s="264">
        <f t="shared" si="64"/>
        <v>5271890</v>
      </c>
      <c r="AA55" s="264">
        <f t="shared" si="64"/>
        <v>5271890</v>
      </c>
      <c r="AB55" s="264">
        <f t="shared" si="64"/>
        <v>5271890</v>
      </c>
      <c r="AC55" s="264">
        <f t="shared" si="64"/>
        <v>5271890</v>
      </c>
      <c r="AD55" s="264">
        <f t="shared" si="64"/>
        <v>5271890</v>
      </c>
      <c r="AE55" s="264">
        <f t="shared" si="64"/>
        <v>5271890</v>
      </c>
      <c r="AF55" s="264">
        <f t="shared" si="64"/>
        <v>5271890</v>
      </c>
      <c r="AG55" s="264">
        <f t="shared" si="64"/>
        <v>5271890</v>
      </c>
      <c r="AH55" s="264">
        <f t="shared" si="64"/>
        <v>5271890</v>
      </c>
      <c r="AI55" s="264">
        <f t="shared" si="64"/>
        <v>5271890</v>
      </c>
      <c r="AJ55" s="264">
        <f t="shared" si="64"/>
        <v>5271890</v>
      </c>
      <c r="AK55" s="264">
        <f t="shared" si="64"/>
        <v>5271890</v>
      </c>
      <c r="AL55" s="264">
        <f t="shared" si="64"/>
        <v>5271890</v>
      </c>
      <c r="AM55" s="264">
        <f t="shared" si="64"/>
        <v>5271890</v>
      </c>
      <c r="AN55" s="264">
        <f t="shared" si="64"/>
        <v>5271890</v>
      </c>
      <c r="AO55" s="264">
        <f t="shared" si="64"/>
        <v>5271890</v>
      </c>
      <c r="AP55" s="264">
        <f t="shared" si="64"/>
        <v>5271890</v>
      </c>
      <c r="AQ55" s="264">
        <f t="shared" si="64"/>
        <v>5271890</v>
      </c>
      <c r="AR55" s="264">
        <f t="shared" si="64"/>
        <v>5271890</v>
      </c>
      <c r="AS55" s="264">
        <f t="shared" si="64"/>
        <v>5271890</v>
      </c>
      <c r="AT55" s="264">
        <f t="shared" si="64"/>
        <v>5271890</v>
      </c>
      <c r="AU55" s="264">
        <f t="shared" si="64"/>
        <v>5271890</v>
      </c>
      <c r="AV55" s="264">
        <f t="shared" si="64"/>
        <v>5271890</v>
      </c>
      <c r="AW55" s="264">
        <f t="shared" si="64"/>
        <v>5271890</v>
      </c>
      <c r="AX55" s="264">
        <f t="shared" si="64"/>
        <v>5271890</v>
      </c>
      <c r="AY55" s="264">
        <f t="shared" si="64"/>
        <v>5271890</v>
      </c>
      <c r="AZ55" s="264">
        <f t="shared" si="64"/>
        <v>5271890</v>
      </c>
      <c r="BA55" s="264">
        <f t="shared" si="64"/>
        <v>5271890</v>
      </c>
      <c r="BB55" s="264">
        <f t="shared" si="64"/>
        <v>5271890</v>
      </c>
      <c r="BC55" s="264">
        <f t="shared" si="64"/>
        <v>5271890</v>
      </c>
      <c r="BD55" s="264">
        <f t="shared" si="64"/>
        <v>5271890</v>
      </c>
      <c r="BE55" s="264">
        <f t="shared" si="64"/>
        <v>5271890</v>
      </c>
      <c r="BF55" s="264">
        <f t="shared" si="64"/>
        <v>5271890</v>
      </c>
      <c r="BG55" s="264">
        <f t="shared" si="64"/>
        <v>5271890</v>
      </c>
      <c r="BH55" s="264">
        <f t="shared" si="64"/>
        <v>5271890</v>
      </c>
      <c r="BI55" s="264">
        <f t="shared" si="64"/>
        <v>5271890</v>
      </c>
      <c r="BJ55" s="264">
        <f t="shared" si="64"/>
        <v>5271890</v>
      </c>
      <c r="BK55" s="264">
        <f t="shared" si="64"/>
        <v>5271890</v>
      </c>
      <c r="BL55" s="264">
        <f t="shared" si="64"/>
        <v>5271890</v>
      </c>
      <c r="BM55" s="264">
        <f t="shared" si="64"/>
        <v>5271890</v>
      </c>
      <c r="BN55" s="264">
        <f t="shared" si="64"/>
        <v>5271890</v>
      </c>
      <c r="BO55" s="264">
        <f t="shared" si="64"/>
        <v>5271890</v>
      </c>
      <c r="BP55" s="264">
        <f t="shared" ref="BP55:CH55" si="65">SUM(BP41:BP54)</f>
        <v>5271890</v>
      </c>
      <c r="BQ55" s="264">
        <f t="shared" si="65"/>
        <v>5271890</v>
      </c>
      <c r="BR55" s="264">
        <f t="shared" si="65"/>
        <v>5271890</v>
      </c>
      <c r="BS55" s="264">
        <f t="shared" si="65"/>
        <v>5271890</v>
      </c>
      <c r="BT55" s="264">
        <f t="shared" si="65"/>
        <v>5271890</v>
      </c>
      <c r="BU55" s="264">
        <f t="shared" si="65"/>
        <v>5271890</v>
      </c>
      <c r="BV55" s="264">
        <f t="shared" si="65"/>
        <v>5271890</v>
      </c>
      <c r="BW55" s="264">
        <f t="shared" si="65"/>
        <v>5271890</v>
      </c>
      <c r="BX55" s="264">
        <f t="shared" si="65"/>
        <v>5271890</v>
      </c>
      <c r="BY55" s="264">
        <f t="shared" si="65"/>
        <v>5271890</v>
      </c>
      <c r="BZ55" s="264">
        <f t="shared" si="65"/>
        <v>5271890</v>
      </c>
      <c r="CA55" s="264">
        <f t="shared" si="65"/>
        <v>5271890</v>
      </c>
      <c r="CB55" s="264">
        <f t="shared" si="65"/>
        <v>5271890</v>
      </c>
      <c r="CC55" s="264">
        <f t="shared" si="65"/>
        <v>5271890</v>
      </c>
      <c r="CD55" s="264">
        <f t="shared" si="65"/>
        <v>5271890</v>
      </c>
      <c r="CE55" s="264">
        <f t="shared" si="65"/>
        <v>5271890</v>
      </c>
      <c r="CF55" s="264">
        <f t="shared" si="65"/>
        <v>5271890</v>
      </c>
      <c r="CG55" s="264">
        <f t="shared" si="65"/>
        <v>5271890</v>
      </c>
      <c r="CH55" s="267">
        <f t="shared" si="65"/>
        <v>5271890</v>
      </c>
    </row>
    <row r="56" spans="1:86" x14ac:dyDescent="0.25">
      <c r="A56" s="8"/>
      <c r="B56" s="285"/>
      <c r="C56" s="9"/>
      <c r="D56" s="285"/>
      <c r="E56" s="9"/>
      <c r="F56" s="285"/>
      <c r="G56" s="285"/>
      <c r="H56" s="9"/>
      <c r="I56" s="285"/>
      <c r="J56" s="285"/>
      <c r="K56" s="9"/>
      <c r="L56" s="285"/>
      <c r="M56" s="285"/>
      <c r="N56" s="9"/>
      <c r="O56" s="285"/>
      <c r="P56" s="285"/>
      <c r="Q56" s="9"/>
      <c r="R56" s="285"/>
      <c r="S56" s="285"/>
      <c r="T56" s="9"/>
      <c r="U56" s="285"/>
      <c r="V56" s="285"/>
      <c r="W56" s="9"/>
      <c r="X56" s="285"/>
      <c r="Y56" s="285"/>
      <c r="Z56" s="9"/>
      <c r="AA56" s="285"/>
      <c r="AB56" s="285"/>
      <c r="AC56" s="9"/>
      <c r="AD56" s="285"/>
      <c r="AE56" s="285"/>
      <c r="AF56" s="9"/>
      <c r="AG56" s="285"/>
      <c r="AH56" s="285"/>
      <c r="AI56" s="9"/>
      <c r="AJ56" s="285"/>
      <c r="AK56" s="285"/>
      <c r="AL56" s="9"/>
      <c r="AM56" s="285"/>
      <c r="AN56" s="285"/>
      <c r="AO56" s="9"/>
      <c r="AP56" s="285"/>
      <c r="AQ56" s="285"/>
      <c r="AR56" s="9"/>
      <c r="AS56" s="285"/>
      <c r="AT56" s="285"/>
      <c r="AU56" s="9"/>
      <c r="AV56" s="285"/>
      <c r="AW56" s="285"/>
      <c r="AX56" s="9"/>
      <c r="AY56" s="285"/>
      <c r="AZ56" s="285"/>
      <c r="BA56" s="9"/>
      <c r="BB56" s="285"/>
      <c r="BC56" s="285"/>
      <c r="BD56" s="9"/>
      <c r="BE56" s="285"/>
      <c r="BF56" s="285"/>
      <c r="BG56" s="9"/>
      <c r="BH56" s="285"/>
      <c r="BI56" s="285"/>
      <c r="BJ56" s="9"/>
      <c r="BK56" s="285"/>
      <c r="BL56" s="285"/>
      <c r="BM56" s="9"/>
      <c r="BN56" s="285"/>
      <c r="BO56" s="285"/>
      <c r="BP56" s="9"/>
      <c r="BQ56" s="285"/>
      <c r="BR56" s="285"/>
      <c r="BS56" s="9"/>
      <c r="BT56" s="285"/>
      <c r="BU56" s="285"/>
      <c r="BV56" s="9"/>
      <c r="BW56" s="285"/>
      <c r="BX56" s="285"/>
      <c r="BY56" s="9"/>
      <c r="BZ56" s="285"/>
      <c r="CA56" s="285"/>
      <c r="CB56" s="9"/>
      <c r="CC56" s="285"/>
      <c r="CD56" s="285"/>
      <c r="CE56" s="9"/>
      <c r="CF56" s="285"/>
      <c r="CG56" s="285"/>
      <c r="CH56" s="137"/>
    </row>
    <row r="57" spans="1:86" ht="15.75" thickBot="1" x14ac:dyDescent="0.3">
      <c r="A57" s="229" t="s">
        <v>182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286"/>
      <c r="L57" s="136"/>
      <c r="M57" s="136"/>
      <c r="N57" s="286"/>
      <c r="O57" s="136"/>
      <c r="P57" s="136"/>
      <c r="Q57" s="286"/>
      <c r="R57" s="136"/>
      <c r="S57" s="136"/>
      <c r="T57" s="286"/>
      <c r="U57" s="136"/>
      <c r="V57" s="136"/>
      <c r="W57" s="286"/>
      <c r="X57" s="136"/>
      <c r="Y57" s="136"/>
      <c r="Z57" s="286"/>
      <c r="AA57" s="136"/>
      <c r="AB57" s="136"/>
      <c r="AC57" s="286"/>
      <c r="AD57" s="136"/>
      <c r="AE57" s="136"/>
      <c r="AF57" s="286"/>
      <c r="AG57" s="136"/>
      <c r="AH57" s="136"/>
      <c r="AI57" s="286"/>
      <c r="AJ57" s="136"/>
      <c r="AK57" s="136"/>
      <c r="AL57" s="286"/>
      <c r="AM57" s="136"/>
      <c r="AN57" s="136"/>
      <c r="AO57" s="286"/>
      <c r="AP57" s="136"/>
      <c r="AQ57" s="136"/>
      <c r="AR57" s="286"/>
      <c r="AS57" s="136"/>
      <c r="AT57" s="136"/>
      <c r="AU57" s="286"/>
      <c r="AV57" s="136"/>
      <c r="AW57" s="136"/>
      <c r="AX57" s="286"/>
      <c r="AY57" s="136"/>
      <c r="AZ57" s="136"/>
      <c r="BA57" s="286"/>
      <c r="BB57" s="136"/>
      <c r="BC57" s="136"/>
      <c r="BD57" s="286"/>
      <c r="BE57" s="136"/>
      <c r="BF57" s="136"/>
      <c r="BG57" s="286"/>
      <c r="BH57" s="136"/>
      <c r="BI57" s="136"/>
      <c r="BJ57" s="286"/>
      <c r="BK57" s="136"/>
      <c r="BL57" s="136"/>
      <c r="BM57" s="286"/>
      <c r="BN57" s="136"/>
      <c r="BO57" s="136"/>
      <c r="BP57" s="286"/>
      <c r="BQ57" s="136"/>
      <c r="BR57" s="136"/>
      <c r="BS57" s="286"/>
      <c r="BT57" s="136"/>
      <c r="BU57" s="136"/>
      <c r="BV57" s="286"/>
      <c r="BW57" s="136"/>
      <c r="BX57" s="136"/>
      <c r="BY57" s="286"/>
      <c r="BZ57" s="136"/>
      <c r="CA57" s="136"/>
      <c r="CB57" s="286"/>
      <c r="CC57" s="136"/>
      <c r="CD57" s="136"/>
      <c r="CE57" s="286"/>
      <c r="CF57" s="136"/>
      <c r="CG57" s="136"/>
      <c r="CH57" s="286"/>
    </row>
    <row r="58" spans="1:86" ht="16.5" thickBot="1" x14ac:dyDescent="0.3">
      <c r="A58" s="605" t="s">
        <v>17</v>
      </c>
      <c r="B58" s="18" t="s">
        <v>10</v>
      </c>
      <c r="C58" s="162">
        <f>C$4</f>
        <v>45292</v>
      </c>
      <c r="D58" s="162">
        <f t="shared" ref="D58:BO58" si="66">D$4</f>
        <v>45323</v>
      </c>
      <c r="E58" s="162">
        <f t="shared" si="66"/>
        <v>45352</v>
      </c>
      <c r="F58" s="162">
        <f t="shared" si="66"/>
        <v>45383</v>
      </c>
      <c r="G58" s="162">
        <f t="shared" si="66"/>
        <v>45413</v>
      </c>
      <c r="H58" s="162">
        <f t="shared" si="66"/>
        <v>45444</v>
      </c>
      <c r="I58" s="162">
        <f t="shared" si="66"/>
        <v>45474</v>
      </c>
      <c r="J58" s="162">
        <f t="shared" si="66"/>
        <v>45505</v>
      </c>
      <c r="K58" s="162">
        <f t="shared" si="66"/>
        <v>45536</v>
      </c>
      <c r="L58" s="162">
        <f t="shared" si="66"/>
        <v>45566</v>
      </c>
      <c r="M58" s="162">
        <f t="shared" si="66"/>
        <v>45597</v>
      </c>
      <c r="N58" s="162">
        <f t="shared" si="66"/>
        <v>45627</v>
      </c>
      <c r="O58" s="162">
        <f t="shared" si="66"/>
        <v>45658</v>
      </c>
      <c r="P58" s="162">
        <f t="shared" si="66"/>
        <v>45689</v>
      </c>
      <c r="Q58" s="162">
        <f t="shared" si="66"/>
        <v>45717</v>
      </c>
      <c r="R58" s="162">
        <f t="shared" si="66"/>
        <v>45748</v>
      </c>
      <c r="S58" s="162">
        <f t="shared" si="66"/>
        <v>45778</v>
      </c>
      <c r="T58" s="162">
        <f t="shared" si="66"/>
        <v>45809</v>
      </c>
      <c r="U58" s="162">
        <f t="shared" si="66"/>
        <v>45839</v>
      </c>
      <c r="V58" s="162">
        <f t="shared" si="66"/>
        <v>45870</v>
      </c>
      <c r="W58" s="162">
        <f t="shared" si="66"/>
        <v>45901</v>
      </c>
      <c r="X58" s="162">
        <f t="shared" si="66"/>
        <v>45931</v>
      </c>
      <c r="Y58" s="162">
        <f t="shared" si="66"/>
        <v>45962</v>
      </c>
      <c r="Z58" s="162">
        <f t="shared" si="66"/>
        <v>45992</v>
      </c>
      <c r="AA58" s="162">
        <f t="shared" si="66"/>
        <v>46023</v>
      </c>
      <c r="AB58" s="162">
        <f t="shared" si="66"/>
        <v>46054</v>
      </c>
      <c r="AC58" s="162">
        <f t="shared" si="66"/>
        <v>46082</v>
      </c>
      <c r="AD58" s="162">
        <f t="shared" si="66"/>
        <v>46113</v>
      </c>
      <c r="AE58" s="162">
        <f t="shared" si="66"/>
        <v>46143</v>
      </c>
      <c r="AF58" s="162">
        <f t="shared" si="66"/>
        <v>46174</v>
      </c>
      <c r="AG58" s="162">
        <f t="shared" si="66"/>
        <v>46204</v>
      </c>
      <c r="AH58" s="162">
        <f t="shared" si="66"/>
        <v>46235</v>
      </c>
      <c r="AI58" s="162">
        <f t="shared" si="66"/>
        <v>46266</v>
      </c>
      <c r="AJ58" s="162">
        <f t="shared" si="66"/>
        <v>46296</v>
      </c>
      <c r="AK58" s="162">
        <f t="shared" si="66"/>
        <v>46327</v>
      </c>
      <c r="AL58" s="162">
        <f t="shared" si="66"/>
        <v>46357</v>
      </c>
      <c r="AM58" s="162">
        <f t="shared" si="66"/>
        <v>46388</v>
      </c>
      <c r="AN58" s="162">
        <f t="shared" si="66"/>
        <v>46419</v>
      </c>
      <c r="AO58" s="162">
        <f t="shared" si="66"/>
        <v>46447</v>
      </c>
      <c r="AP58" s="162">
        <f t="shared" si="66"/>
        <v>46478</v>
      </c>
      <c r="AQ58" s="162">
        <f t="shared" si="66"/>
        <v>46508</v>
      </c>
      <c r="AR58" s="162">
        <f t="shared" si="66"/>
        <v>46539</v>
      </c>
      <c r="AS58" s="162">
        <f t="shared" si="66"/>
        <v>46569</v>
      </c>
      <c r="AT58" s="162">
        <f t="shared" si="66"/>
        <v>46600</v>
      </c>
      <c r="AU58" s="162">
        <f t="shared" si="66"/>
        <v>46631</v>
      </c>
      <c r="AV58" s="162">
        <f t="shared" si="66"/>
        <v>46661</v>
      </c>
      <c r="AW58" s="162">
        <f t="shared" si="66"/>
        <v>46692</v>
      </c>
      <c r="AX58" s="162">
        <f t="shared" si="66"/>
        <v>46722</v>
      </c>
      <c r="AY58" s="162">
        <f t="shared" si="66"/>
        <v>46753</v>
      </c>
      <c r="AZ58" s="162">
        <f t="shared" si="66"/>
        <v>46784</v>
      </c>
      <c r="BA58" s="162">
        <f t="shared" si="66"/>
        <v>46813</v>
      </c>
      <c r="BB58" s="162">
        <f t="shared" si="66"/>
        <v>46844</v>
      </c>
      <c r="BC58" s="162">
        <f t="shared" si="66"/>
        <v>46874</v>
      </c>
      <c r="BD58" s="162">
        <f t="shared" si="66"/>
        <v>46905</v>
      </c>
      <c r="BE58" s="162">
        <f t="shared" si="66"/>
        <v>46935</v>
      </c>
      <c r="BF58" s="162">
        <f t="shared" si="66"/>
        <v>46966</v>
      </c>
      <c r="BG58" s="162">
        <f t="shared" si="66"/>
        <v>46997</v>
      </c>
      <c r="BH58" s="162">
        <f t="shared" si="66"/>
        <v>47027</v>
      </c>
      <c r="BI58" s="162">
        <f t="shared" si="66"/>
        <v>47058</v>
      </c>
      <c r="BJ58" s="162">
        <f t="shared" si="66"/>
        <v>47088</v>
      </c>
      <c r="BK58" s="162">
        <f t="shared" si="66"/>
        <v>47119</v>
      </c>
      <c r="BL58" s="162">
        <f t="shared" si="66"/>
        <v>47150</v>
      </c>
      <c r="BM58" s="162">
        <f t="shared" si="66"/>
        <v>47178</v>
      </c>
      <c r="BN58" s="162">
        <f t="shared" si="66"/>
        <v>47209</v>
      </c>
      <c r="BO58" s="162">
        <f t="shared" si="66"/>
        <v>47239</v>
      </c>
      <c r="BP58" s="162">
        <f t="shared" ref="BP58:CH58" si="67">BP$4</f>
        <v>47270</v>
      </c>
      <c r="BQ58" s="162">
        <f t="shared" si="67"/>
        <v>47300</v>
      </c>
      <c r="BR58" s="162">
        <f t="shared" si="67"/>
        <v>47331</v>
      </c>
      <c r="BS58" s="162">
        <f t="shared" si="67"/>
        <v>47362</v>
      </c>
      <c r="BT58" s="162">
        <f t="shared" si="67"/>
        <v>47392</v>
      </c>
      <c r="BU58" s="162">
        <f t="shared" si="67"/>
        <v>47423</v>
      </c>
      <c r="BV58" s="162">
        <f t="shared" si="67"/>
        <v>47453</v>
      </c>
      <c r="BW58" s="162">
        <f t="shared" si="67"/>
        <v>47484</v>
      </c>
      <c r="BX58" s="162">
        <f t="shared" si="67"/>
        <v>47515</v>
      </c>
      <c r="BY58" s="162">
        <f t="shared" si="67"/>
        <v>47543</v>
      </c>
      <c r="BZ58" s="162">
        <f t="shared" si="67"/>
        <v>47574</v>
      </c>
      <c r="CA58" s="162">
        <f t="shared" si="67"/>
        <v>47604</v>
      </c>
      <c r="CB58" s="162">
        <f t="shared" si="67"/>
        <v>47635</v>
      </c>
      <c r="CC58" s="162">
        <f t="shared" si="67"/>
        <v>47665</v>
      </c>
      <c r="CD58" s="162">
        <f t="shared" si="67"/>
        <v>47696</v>
      </c>
      <c r="CE58" s="162">
        <f t="shared" si="67"/>
        <v>47727</v>
      </c>
      <c r="CF58" s="162">
        <f t="shared" si="67"/>
        <v>47757</v>
      </c>
      <c r="CG58" s="162">
        <f t="shared" si="67"/>
        <v>47788</v>
      </c>
      <c r="CH58" s="163">
        <f t="shared" si="67"/>
        <v>47818</v>
      </c>
    </row>
    <row r="59" spans="1:86" ht="15" customHeight="1" x14ac:dyDescent="0.25">
      <c r="A59" s="606"/>
      <c r="B59" s="14" t="str">
        <f t="shared" ref="B59:B72" si="68">B41</f>
        <v>Air Comp</v>
      </c>
      <c r="C59" s="25">
        <f>((C5*0.5)-C41)*C78*C93*C$2</f>
        <v>0</v>
      </c>
      <c r="D59" s="25">
        <f>((D5*0.5)+C23-D41)*D78*D93*D$2</f>
        <v>0</v>
      </c>
      <c r="E59" s="25">
        <f t="shared" ref="E59:BP59" si="69">((E5*0.5)+D23-E41)*E78*E93*E$2</f>
        <v>0</v>
      </c>
      <c r="F59" s="25">
        <f t="shared" si="69"/>
        <v>0</v>
      </c>
      <c r="G59" s="25">
        <f t="shared" si="69"/>
        <v>0</v>
      </c>
      <c r="H59" s="25">
        <f t="shared" si="69"/>
        <v>0</v>
      </c>
      <c r="I59" s="25">
        <f t="shared" si="69"/>
        <v>0</v>
      </c>
      <c r="J59" s="25">
        <f t="shared" si="69"/>
        <v>0</v>
      </c>
      <c r="K59" s="25">
        <f t="shared" si="69"/>
        <v>0</v>
      </c>
      <c r="L59" s="25">
        <f t="shared" si="69"/>
        <v>0</v>
      </c>
      <c r="M59" s="25">
        <f t="shared" si="69"/>
        <v>0</v>
      </c>
      <c r="N59" s="25">
        <f t="shared" si="69"/>
        <v>0</v>
      </c>
      <c r="O59" s="25">
        <f t="shared" si="69"/>
        <v>0</v>
      </c>
      <c r="P59" s="25">
        <f t="shared" si="69"/>
        <v>0</v>
      </c>
      <c r="Q59" s="25">
        <f t="shared" si="69"/>
        <v>0</v>
      </c>
      <c r="R59" s="25">
        <f t="shared" si="69"/>
        <v>0</v>
      </c>
      <c r="S59" s="25">
        <f t="shared" si="69"/>
        <v>0</v>
      </c>
      <c r="T59" s="25">
        <f t="shared" si="69"/>
        <v>0</v>
      </c>
      <c r="U59" s="25">
        <f t="shared" si="69"/>
        <v>0</v>
      </c>
      <c r="V59" s="25">
        <f t="shared" si="69"/>
        <v>0</v>
      </c>
      <c r="W59" s="25">
        <f t="shared" si="69"/>
        <v>0</v>
      </c>
      <c r="X59" s="25">
        <f t="shared" si="69"/>
        <v>0</v>
      </c>
      <c r="Y59" s="25">
        <f t="shared" si="69"/>
        <v>0</v>
      </c>
      <c r="Z59" s="25">
        <f t="shared" si="69"/>
        <v>0</v>
      </c>
      <c r="AA59" s="25">
        <f t="shared" si="69"/>
        <v>0</v>
      </c>
      <c r="AB59" s="25">
        <f t="shared" si="69"/>
        <v>0</v>
      </c>
      <c r="AC59" s="25">
        <f t="shared" si="69"/>
        <v>0</v>
      </c>
      <c r="AD59" s="25">
        <f t="shared" si="69"/>
        <v>0</v>
      </c>
      <c r="AE59" s="25">
        <f t="shared" si="69"/>
        <v>0</v>
      </c>
      <c r="AF59" s="25">
        <f t="shared" si="69"/>
        <v>0</v>
      </c>
      <c r="AG59" s="25">
        <f t="shared" si="69"/>
        <v>0</v>
      </c>
      <c r="AH59" s="25">
        <f t="shared" si="69"/>
        <v>0</v>
      </c>
      <c r="AI59" s="25">
        <f t="shared" si="69"/>
        <v>0</v>
      </c>
      <c r="AJ59" s="25">
        <f t="shared" si="69"/>
        <v>0</v>
      </c>
      <c r="AK59" s="25">
        <f t="shared" si="69"/>
        <v>0</v>
      </c>
      <c r="AL59" s="25">
        <f t="shared" si="69"/>
        <v>0</v>
      </c>
      <c r="AM59" s="25">
        <f t="shared" si="69"/>
        <v>0</v>
      </c>
      <c r="AN59" s="25">
        <f t="shared" si="69"/>
        <v>0</v>
      </c>
      <c r="AO59" s="25">
        <f t="shared" si="69"/>
        <v>0</v>
      </c>
      <c r="AP59" s="25">
        <f t="shared" si="69"/>
        <v>0</v>
      </c>
      <c r="AQ59" s="25">
        <f t="shared" si="69"/>
        <v>0</v>
      </c>
      <c r="AR59" s="25">
        <f t="shared" si="69"/>
        <v>0</v>
      </c>
      <c r="AS59" s="25">
        <f t="shared" si="69"/>
        <v>0</v>
      </c>
      <c r="AT59" s="25">
        <f t="shared" si="69"/>
        <v>0</v>
      </c>
      <c r="AU59" s="25">
        <f t="shared" si="69"/>
        <v>0</v>
      </c>
      <c r="AV59" s="25">
        <f t="shared" si="69"/>
        <v>0</v>
      </c>
      <c r="AW59" s="25">
        <f t="shared" si="69"/>
        <v>0</v>
      </c>
      <c r="AX59" s="25">
        <f t="shared" si="69"/>
        <v>0</v>
      </c>
      <c r="AY59" s="25">
        <f t="shared" si="69"/>
        <v>0</v>
      </c>
      <c r="AZ59" s="25">
        <f t="shared" si="69"/>
        <v>0</v>
      </c>
      <c r="BA59" s="25">
        <f t="shared" si="69"/>
        <v>0</v>
      </c>
      <c r="BB59" s="25">
        <f t="shared" si="69"/>
        <v>0</v>
      </c>
      <c r="BC59" s="25">
        <f t="shared" si="69"/>
        <v>0</v>
      </c>
      <c r="BD59" s="25">
        <f t="shared" si="69"/>
        <v>0</v>
      </c>
      <c r="BE59" s="25">
        <f t="shared" si="69"/>
        <v>0</v>
      </c>
      <c r="BF59" s="25">
        <f t="shared" si="69"/>
        <v>0</v>
      </c>
      <c r="BG59" s="25">
        <f t="shared" si="69"/>
        <v>0</v>
      </c>
      <c r="BH59" s="25">
        <f t="shared" si="69"/>
        <v>0</v>
      </c>
      <c r="BI59" s="25">
        <f t="shared" si="69"/>
        <v>0</v>
      </c>
      <c r="BJ59" s="25">
        <f t="shared" si="69"/>
        <v>0</v>
      </c>
      <c r="BK59" s="25">
        <f t="shared" si="69"/>
        <v>0</v>
      </c>
      <c r="BL59" s="25">
        <f t="shared" si="69"/>
        <v>0</v>
      </c>
      <c r="BM59" s="25">
        <f t="shared" si="69"/>
        <v>0</v>
      </c>
      <c r="BN59" s="25">
        <f t="shared" si="69"/>
        <v>0</v>
      </c>
      <c r="BO59" s="25">
        <f t="shared" si="69"/>
        <v>0</v>
      </c>
      <c r="BP59" s="25">
        <f t="shared" si="69"/>
        <v>0</v>
      </c>
      <c r="BQ59" s="25">
        <f t="shared" ref="BQ59:CH59" si="70">((BQ5*0.5)+BP23-BQ41)*BQ78*BQ93*BQ$2</f>
        <v>0</v>
      </c>
      <c r="BR59" s="25">
        <f t="shared" si="70"/>
        <v>0</v>
      </c>
      <c r="BS59" s="25">
        <f t="shared" si="70"/>
        <v>0</v>
      </c>
      <c r="BT59" s="25">
        <f t="shared" si="70"/>
        <v>0</v>
      </c>
      <c r="BU59" s="25">
        <f t="shared" si="70"/>
        <v>0</v>
      </c>
      <c r="BV59" s="25">
        <f t="shared" si="70"/>
        <v>0</v>
      </c>
      <c r="BW59" s="25">
        <f t="shared" si="70"/>
        <v>0</v>
      </c>
      <c r="BX59" s="25">
        <f t="shared" si="70"/>
        <v>0</v>
      </c>
      <c r="BY59" s="25">
        <f t="shared" si="70"/>
        <v>0</v>
      </c>
      <c r="BZ59" s="25">
        <f t="shared" si="70"/>
        <v>0</v>
      </c>
      <c r="CA59" s="25">
        <f t="shared" si="70"/>
        <v>0</v>
      </c>
      <c r="CB59" s="25">
        <f t="shared" si="70"/>
        <v>0</v>
      </c>
      <c r="CC59" s="25">
        <f t="shared" si="70"/>
        <v>0</v>
      </c>
      <c r="CD59" s="25">
        <f t="shared" si="70"/>
        <v>0</v>
      </c>
      <c r="CE59" s="25">
        <f t="shared" si="70"/>
        <v>0</v>
      </c>
      <c r="CF59" s="25">
        <f t="shared" si="70"/>
        <v>0</v>
      </c>
      <c r="CG59" s="25">
        <f t="shared" si="70"/>
        <v>0</v>
      </c>
      <c r="CH59" s="28">
        <f t="shared" si="70"/>
        <v>0</v>
      </c>
    </row>
    <row r="60" spans="1:86" ht="15.75" x14ac:dyDescent="0.25">
      <c r="A60" s="606"/>
      <c r="B60" s="14" t="str">
        <f t="shared" si="68"/>
        <v>Building Shell</v>
      </c>
      <c r="C60" s="25">
        <f t="shared" ref="C60:C71" si="71">((C6*0.5)-C42)*C79*C94*C$2</f>
        <v>0</v>
      </c>
      <c r="D60" s="25">
        <f t="shared" ref="D60:BO60" si="72">((D6*0.5)+C24-D42)*D79*D94*D$2</f>
        <v>0</v>
      </c>
      <c r="E60" s="25">
        <f t="shared" si="72"/>
        <v>0</v>
      </c>
      <c r="F60" s="25">
        <f t="shared" si="72"/>
        <v>0</v>
      </c>
      <c r="G60" s="25">
        <f t="shared" si="72"/>
        <v>0</v>
      </c>
      <c r="H60" s="25">
        <f t="shared" si="72"/>
        <v>0</v>
      </c>
      <c r="I60" s="25">
        <f t="shared" si="72"/>
        <v>0</v>
      </c>
      <c r="J60" s="25">
        <f t="shared" si="72"/>
        <v>0</v>
      </c>
      <c r="K60" s="25">
        <f t="shared" si="72"/>
        <v>0</v>
      </c>
      <c r="L60" s="25">
        <f t="shared" si="72"/>
        <v>0</v>
      </c>
      <c r="M60" s="25">
        <f t="shared" si="72"/>
        <v>0</v>
      </c>
      <c r="N60" s="25">
        <f t="shared" si="72"/>
        <v>0</v>
      </c>
      <c r="O60" s="25">
        <f t="shared" si="72"/>
        <v>0</v>
      </c>
      <c r="P60" s="25">
        <f t="shared" si="72"/>
        <v>0</v>
      </c>
      <c r="Q60" s="25">
        <f t="shared" si="72"/>
        <v>0</v>
      </c>
      <c r="R60" s="25">
        <f t="shared" si="72"/>
        <v>0</v>
      </c>
      <c r="S60" s="25">
        <f t="shared" si="72"/>
        <v>0</v>
      </c>
      <c r="T60" s="25">
        <f t="shared" si="72"/>
        <v>0</v>
      </c>
      <c r="U60" s="25">
        <f t="shared" si="72"/>
        <v>0</v>
      </c>
      <c r="V60" s="25">
        <f t="shared" si="72"/>
        <v>0</v>
      </c>
      <c r="W60" s="25">
        <f t="shared" si="72"/>
        <v>0</v>
      </c>
      <c r="X60" s="25">
        <f t="shared" si="72"/>
        <v>0</v>
      </c>
      <c r="Y60" s="25">
        <f t="shared" si="72"/>
        <v>0</v>
      </c>
      <c r="Z60" s="25">
        <f t="shared" si="72"/>
        <v>0</v>
      </c>
      <c r="AA60" s="25">
        <f t="shared" si="72"/>
        <v>0</v>
      </c>
      <c r="AB60" s="25">
        <f t="shared" si="72"/>
        <v>0</v>
      </c>
      <c r="AC60" s="25">
        <f t="shared" si="72"/>
        <v>0</v>
      </c>
      <c r="AD60" s="25">
        <f t="shared" si="72"/>
        <v>0</v>
      </c>
      <c r="AE60" s="25">
        <f t="shared" si="72"/>
        <v>0</v>
      </c>
      <c r="AF60" s="25">
        <f t="shared" si="72"/>
        <v>0</v>
      </c>
      <c r="AG60" s="25">
        <f t="shared" si="72"/>
        <v>0</v>
      </c>
      <c r="AH60" s="25">
        <f t="shared" si="72"/>
        <v>0</v>
      </c>
      <c r="AI60" s="25">
        <f t="shared" si="72"/>
        <v>0</v>
      </c>
      <c r="AJ60" s="25">
        <f t="shared" si="72"/>
        <v>0</v>
      </c>
      <c r="AK60" s="25">
        <f t="shared" si="72"/>
        <v>0</v>
      </c>
      <c r="AL60" s="25">
        <f t="shared" si="72"/>
        <v>0</v>
      </c>
      <c r="AM60" s="25">
        <f t="shared" si="72"/>
        <v>0</v>
      </c>
      <c r="AN60" s="25">
        <f t="shared" si="72"/>
        <v>0</v>
      </c>
      <c r="AO60" s="25">
        <f t="shared" si="72"/>
        <v>0</v>
      </c>
      <c r="AP60" s="25">
        <f t="shared" si="72"/>
        <v>0</v>
      </c>
      <c r="AQ60" s="25">
        <f t="shared" si="72"/>
        <v>0</v>
      </c>
      <c r="AR60" s="25">
        <f t="shared" si="72"/>
        <v>0</v>
      </c>
      <c r="AS60" s="25">
        <f t="shared" si="72"/>
        <v>0</v>
      </c>
      <c r="AT60" s="25">
        <f t="shared" si="72"/>
        <v>0</v>
      </c>
      <c r="AU60" s="25">
        <f t="shared" si="72"/>
        <v>0</v>
      </c>
      <c r="AV60" s="25">
        <f t="shared" si="72"/>
        <v>0</v>
      </c>
      <c r="AW60" s="25">
        <f t="shared" si="72"/>
        <v>0</v>
      </c>
      <c r="AX60" s="25">
        <f t="shared" si="72"/>
        <v>0</v>
      </c>
      <c r="AY60" s="25">
        <f t="shared" si="72"/>
        <v>0</v>
      </c>
      <c r="AZ60" s="25">
        <f t="shared" si="72"/>
        <v>0</v>
      </c>
      <c r="BA60" s="25">
        <f t="shared" si="72"/>
        <v>0</v>
      </c>
      <c r="BB60" s="25">
        <f t="shared" si="72"/>
        <v>0</v>
      </c>
      <c r="BC60" s="25">
        <f t="shared" si="72"/>
        <v>0</v>
      </c>
      <c r="BD60" s="25">
        <f t="shared" si="72"/>
        <v>0</v>
      </c>
      <c r="BE60" s="25">
        <f t="shared" si="72"/>
        <v>0</v>
      </c>
      <c r="BF60" s="25">
        <f t="shared" si="72"/>
        <v>0</v>
      </c>
      <c r="BG60" s="25">
        <f t="shared" si="72"/>
        <v>0</v>
      </c>
      <c r="BH60" s="25">
        <f t="shared" si="72"/>
        <v>0</v>
      </c>
      <c r="BI60" s="25">
        <f t="shared" si="72"/>
        <v>0</v>
      </c>
      <c r="BJ60" s="25">
        <f t="shared" si="72"/>
        <v>0</v>
      </c>
      <c r="BK60" s="25">
        <f t="shared" si="72"/>
        <v>0</v>
      </c>
      <c r="BL60" s="25">
        <f t="shared" si="72"/>
        <v>0</v>
      </c>
      <c r="BM60" s="25">
        <f t="shared" si="72"/>
        <v>0</v>
      </c>
      <c r="BN60" s="25">
        <f t="shared" si="72"/>
        <v>0</v>
      </c>
      <c r="BO60" s="25">
        <f t="shared" si="72"/>
        <v>0</v>
      </c>
      <c r="BP60" s="25">
        <f t="shared" ref="BP60:CH60" si="73">((BP6*0.5)+BO24-BP42)*BP79*BP94*BP$2</f>
        <v>0</v>
      </c>
      <c r="BQ60" s="25">
        <f t="shared" si="73"/>
        <v>0</v>
      </c>
      <c r="BR60" s="25">
        <f t="shared" si="73"/>
        <v>0</v>
      </c>
      <c r="BS60" s="25">
        <f t="shared" si="73"/>
        <v>0</v>
      </c>
      <c r="BT60" s="25">
        <f t="shared" si="73"/>
        <v>0</v>
      </c>
      <c r="BU60" s="25">
        <f t="shared" si="73"/>
        <v>0</v>
      </c>
      <c r="BV60" s="25">
        <f t="shared" si="73"/>
        <v>0</v>
      </c>
      <c r="BW60" s="25">
        <f t="shared" si="73"/>
        <v>0</v>
      </c>
      <c r="BX60" s="25">
        <f t="shared" si="73"/>
        <v>0</v>
      </c>
      <c r="BY60" s="25">
        <f t="shared" si="73"/>
        <v>0</v>
      </c>
      <c r="BZ60" s="25">
        <f t="shared" si="73"/>
        <v>0</v>
      </c>
      <c r="CA60" s="25">
        <f t="shared" si="73"/>
        <v>0</v>
      </c>
      <c r="CB60" s="25">
        <f t="shared" si="73"/>
        <v>0</v>
      </c>
      <c r="CC60" s="25">
        <f t="shared" si="73"/>
        <v>0</v>
      </c>
      <c r="CD60" s="25">
        <f t="shared" si="73"/>
        <v>0</v>
      </c>
      <c r="CE60" s="25">
        <f t="shared" si="73"/>
        <v>0</v>
      </c>
      <c r="CF60" s="25">
        <f t="shared" si="73"/>
        <v>0</v>
      </c>
      <c r="CG60" s="25">
        <f t="shared" si="73"/>
        <v>0</v>
      </c>
      <c r="CH60" s="28">
        <f t="shared" si="73"/>
        <v>0</v>
      </c>
    </row>
    <row r="61" spans="1:86" ht="15.75" x14ac:dyDescent="0.25">
      <c r="A61" s="606"/>
      <c r="B61" s="14" t="str">
        <f t="shared" si="68"/>
        <v>Cooking</v>
      </c>
      <c r="C61" s="25">
        <f t="shared" si="71"/>
        <v>0</v>
      </c>
      <c r="D61" s="25">
        <f t="shared" ref="D61:BO61" si="74">((D7*0.5)+C25-D43)*D80*D95*D$2</f>
        <v>0</v>
      </c>
      <c r="E61" s="25">
        <f t="shared" si="74"/>
        <v>0</v>
      </c>
      <c r="F61" s="25">
        <f t="shared" si="74"/>
        <v>0</v>
      </c>
      <c r="G61" s="25">
        <f t="shared" si="74"/>
        <v>0</v>
      </c>
      <c r="H61" s="25">
        <f t="shared" si="74"/>
        <v>0</v>
      </c>
      <c r="I61" s="25">
        <f t="shared" si="74"/>
        <v>0</v>
      </c>
      <c r="J61" s="25">
        <f t="shared" si="74"/>
        <v>0</v>
      </c>
      <c r="K61" s="25">
        <f t="shared" si="74"/>
        <v>0</v>
      </c>
      <c r="L61" s="25">
        <f t="shared" si="74"/>
        <v>0</v>
      </c>
      <c r="M61" s="25">
        <f t="shared" si="74"/>
        <v>0</v>
      </c>
      <c r="N61" s="25">
        <f t="shared" si="74"/>
        <v>0</v>
      </c>
      <c r="O61" s="25">
        <f t="shared" si="74"/>
        <v>0</v>
      </c>
      <c r="P61" s="25">
        <f t="shared" si="74"/>
        <v>0</v>
      </c>
      <c r="Q61" s="25">
        <f t="shared" si="74"/>
        <v>0</v>
      </c>
      <c r="R61" s="25">
        <f t="shared" si="74"/>
        <v>0</v>
      </c>
      <c r="S61" s="25">
        <f t="shared" si="74"/>
        <v>0</v>
      </c>
      <c r="T61" s="25">
        <f t="shared" si="74"/>
        <v>0</v>
      </c>
      <c r="U61" s="25">
        <f t="shared" si="74"/>
        <v>0</v>
      </c>
      <c r="V61" s="25">
        <f t="shared" si="74"/>
        <v>0</v>
      </c>
      <c r="W61" s="25">
        <f t="shared" si="74"/>
        <v>0</v>
      </c>
      <c r="X61" s="25">
        <f t="shared" si="74"/>
        <v>0</v>
      </c>
      <c r="Y61" s="25">
        <f t="shared" si="74"/>
        <v>0</v>
      </c>
      <c r="Z61" s="25">
        <f t="shared" si="74"/>
        <v>0</v>
      </c>
      <c r="AA61" s="25">
        <f t="shared" si="74"/>
        <v>0</v>
      </c>
      <c r="AB61" s="25">
        <f t="shared" si="74"/>
        <v>0</v>
      </c>
      <c r="AC61" s="25">
        <f t="shared" si="74"/>
        <v>0</v>
      </c>
      <c r="AD61" s="25">
        <f t="shared" si="74"/>
        <v>0</v>
      </c>
      <c r="AE61" s="25">
        <f t="shared" si="74"/>
        <v>0</v>
      </c>
      <c r="AF61" s="25">
        <f t="shared" si="74"/>
        <v>0</v>
      </c>
      <c r="AG61" s="25">
        <f t="shared" si="74"/>
        <v>0</v>
      </c>
      <c r="AH61" s="25">
        <f t="shared" si="74"/>
        <v>0</v>
      </c>
      <c r="AI61" s="25">
        <f t="shared" si="74"/>
        <v>0</v>
      </c>
      <c r="AJ61" s="25">
        <f t="shared" si="74"/>
        <v>0</v>
      </c>
      <c r="AK61" s="25">
        <f t="shared" si="74"/>
        <v>0</v>
      </c>
      <c r="AL61" s="25">
        <f t="shared" si="74"/>
        <v>0</v>
      </c>
      <c r="AM61" s="25">
        <f t="shared" si="74"/>
        <v>0</v>
      </c>
      <c r="AN61" s="25">
        <f t="shared" si="74"/>
        <v>0</v>
      </c>
      <c r="AO61" s="25">
        <f t="shared" si="74"/>
        <v>0</v>
      </c>
      <c r="AP61" s="25">
        <f t="shared" si="74"/>
        <v>0</v>
      </c>
      <c r="AQ61" s="25">
        <f t="shared" si="74"/>
        <v>0</v>
      </c>
      <c r="AR61" s="25">
        <f t="shared" si="74"/>
        <v>0</v>
      </c>
      <c r="AS61" s="25">
        <f t="shared" si="74"/>
        <v>0</v>
      </c>
      <c r="AT61" s="25">
        <f t="shared" si="74"/>
        <v>0</v>
      </c>
      <c r="AU61" s="25">
        <f t="shared" si="74"/>
        <v>0</v>
      </c>
      <c r="AV61" s="25">
        <f t="shared" si="74"/>
        <v>0</v>
      </c>
      <c r="AW61" s="25">
        <f t="shared" si="74"/>
        <v>0</v>
      </c>
      <c r="AX61" s="25">
        <f t="shared" si="74"/>
        <v>0</v>
      </c>
      <c r="AY61" s="25">
        <f t="shared" si="74"/>
        <v>0</v>
      </c>
      <c r="AZ61" s="25">
        <f t="shared" si="74"/>
        <v>0</v>
      </c>
      <c r="BA61" s="25">
        <f t="shared" si="74"/>
        <v>0</v>
      </c>
      <c r="BB61" s="25">
        <f t="shared" si="74"/>
        <v>0</v>
      </c>
      <c r="BC61" s="25">
        <f t="shared" si="74"/>
        <v>0</v>
      </c>
      <c r="BD61" s="25">
        <f t="shared" si="74"/>
        <v>0</v>
      </c>
      <c r="BE61" s="25">
        <f t="shared" si="74"/>
        <v>0</v>
      </c>
      <c r="BF61" s="25">
        <f t="shared" si="74"/>
        <v>0</v>
      </c>
      <c r="BG61" s="25">
        <f t="shared" si="74"/>
        <v>0</v>
      </c>
      <c r="BH61" s="25">
        <f t="shared" si="74"/>
        <v>0</v>
      </c>
      <c r="BI61" s="25">
        <f t="shared" si="74"/>
        <v>0</v>
      </c>
      <c r="BJ61" s="25">
        <f t="shared" si="74"/>
        <v>0</v>
      </c>
      <c r="BK61" s="25">
        <f t="shared" si="74"/>
        <v>0</v>
      </c>
      <c r="BL61" s="25">
        <f t="shared" si="74"/>
        <v>0</v>
      </c>
      <c r="BM61" s="25">
        <f t="shared" si="74"/>
        <v>0</v>
      </c>
      <c r="BN61" s="25">
        <f t="shared" si="74"/>
        <v>0</v>
      </c>
      <c r="BO61" s="25">
        <f t="shared" si="74"/>
        <v>0</v>
      </c>
      <c r="BP61" s="25">
        <f t="shared" ref="BP61:CH61" si="75">((BP7*0.5)+BO25-BP43)*BP80*BP95*BP$2</f>
        <v>0</v>
      </c>
      <c r="BQ61" s="25">
        <f t="shared" si="75"/>
        <v>0</v>
      </c>
      <c r="BR61" s="25">
        <f t="shared" si="75"/>
        <v>0</v>
      </c>
      <c r="BS61" s="25">
        <f t="shared" si="75"/>
        <v>0</v>
      </c>
      <c r="BT61" s="25">
        <f t="shared" si="75"/>
        <v>0</v>
      </c>
      <c r="BU61" s="25">
        <f t="shared" si="75"/>
        <v>0</v>
      </c>
      <c r="BV61" s="25">
        <f t="shared" si="75"/>
        <v>0</v>
      </c>
      <c r="BW61" s="25">
        <f t="shared" si="75"/>
        <v>0</v>
      </c>
      <c r="BX61" s="25">
        <f t="shared" si="75"/>
        <v>0</v>
      </c>
      <c r="BY61" s="25">
        <f t="shared" si="75"/>
        <v>0</v>
      </c>
      <c r="BZ61" s="25">
        <f t="shared" si="75"/>
        <v>0</v>
      </c>
      <c r="CA61" s="25">
        <f t="shared" si="75"/>
        <v>0</v>
      </c>
      <c r="CB61" s="25">
        <f t="shared" si="75"/>
        <v>0</v>
      </c>
      <c r="CC61" s="25">
        <f t="shared" si="75"/>
        <v>0</v>
      </c>
      <c r="CD61" s="25">
        <f t="shared" si="75"/>
        <v>0</v>
      </c>
      <c r="CE61" s="25">
        <f t="shared" si="75"/>
        <v>0</v>
      </c>
      <c r="CF61" s="25">
        <f t="shared" si="75"/>
        <v>0</v>
      </c>
      <c r="CG61" s="25">
        <f t="shared" si="75"/>
        <v>0</v>
      </c>
      <c r="CH61" s="28">
        <f t="shared" si="75"/>
        <v>0</v>
      </c>
    </row>
    <row r="62" spans="1:86" ht="15.75" x14ac:dyDescent="0.25">
      <c r="A62" s="606"/>
      <c r="B62" s="14" t="str">
        <f t="shared" si="68"/>
        <v>Cooling</v>
      </c>
      <c r="C62" s="25">
        <f t="shared" si="71"/>
        <v>0</v>
      </c>
      <c r="D62" s="25">
        <f t="shared" ref="D62:BO62" si="76">((D8*0.5)+C26-D44)*D81*D96*D$2</f>
        <v>0</v>
      </c>
      <c r="E62" s="25">
        <f t="shared" si="76"/>
        <v>0</v>
      </c>
      <c r="F62" s="25">
        <f t="shared" si="76"/>
        <v>0</v>
      </c>
      <c r="G62" s="25">
        <f t="shared" si="76"/>
        <v>0</v>
      </c>
      <c r="H62" s="25">
        <f t="shared" si="76"/>
        <v>0</v>
      </c>
      <c r="I62" s="25">
        <f t="shared" si="76"/>
        <v>0</v>
      </c>
      <c r="J62" s="25">
        <f t="shared" si="76"/>
        <v>0</v>
      </c>
      <c r="K62" s="25">
        <f t="shared" si="76"/>
        <v>0</v>
      </c>
      <c r="L62" s="25">
        <f t="shared" si="76"/>
        <v>0</v>
      </c>
      <c r="M62" s="25">
        <f t="shared" si="76"/>
        <v>0</v>
      </c>
      <c r="N62" s="25">
        <f t="shared" si="76"/>
        <v>0</v>
      </c>
      <c r="O62" s="25">
        <f t="shared" si="76"/>
        <v>0</v>
      </c>
      <c r="P62" s="25">
        <f t="shared" si="76"/>
        <v>0</v>
      </c>
      <c r="Q62" s="25">
        <f t="shared" si="76"/>
        <v>0</v>
      </c>
      <c r="R62" s="25">
        <f t="shared" si="76"/>
        <v>0</v>
      </c>
      <c r="S62" s="25">
        <f t="shared" si="76"/>
        <v>0</v>
      </c>
      <c r="T62" s="25">
        <f t="shared" si="76"/>
        <v>0</v>
      </c>
      <c r="U62" s="25">
        <f t="shared" si="76"/>
        <v>0</v>
      </c>
      <c r="V62" s="25">
        <f t="shared" si="76"/>
        <v>0</v>
      </c>
      <c r="W62" s="25">
        <f t="shared" si="76"/>
        <v>0</v>
      </c>
      <c r="X62" s="25">
        <f t="shared" si="76"/>
        <v>0</v>
      </c>
      <c r="Y62" s="25">
        <f t="shared" si="76"/>
        <v>0</v>
      </c>
      <c r="Z62" s="25">
        <f t="shared" si="76"/>
        <v>0</v>
      </c>
      <c r="AA62" s="25">
        <f t="shared" si="76"/>
        <v>0</v>
      </c>
      <c r="AB62" s="25">
        <f t="shared" si="76"/>
        <v>0</v>
      </c>
      <c r="AC62" s="25">
        <f t="shared" si="76"/>
        <v>0</v>
      </c>
      <c r="AD62" s="25">
        <f t="shared" si="76"/>
        <v>0</v>
      </c>
      <c r="AE62" s="25">
        <f t="shared" si="76"/>
        <v>0</v>
      </c>
      <c r="AF62" s="25">
        <f t="shared" si="76"/>
        <v>0</v>
      </c>
      <c r="AG62" s="25">
        <f t="shared" si="76"/>
        <v>0</v>
      </c>
      <c r="AH62" s="25">
        <f t="shared" si="76"/>
        <v>0</v>
      </c>
      <c r="AI62" s="25">
        <f t="shared" si="76"/>
        <v>0</v>
      </c>
      <c r="AJ62" s="25">
        <f t="shared" si="76"/>
        <v>0</v>
      </c>
      <c r="AK62" s="25">
        <f t="shared" si="76"/>
        <v>0</v>
      </c>
      <c r="AL62" s="25">
        <f t="shared" si="76"/>
        <v>0</v>
      </c>
      <c r="AM62" s="25">
        <f t="shared" si="76"/>
        <v>0</v>
      </c>
      <c r="AN62" s="25">
        <f t="shared" si="76"/>
        <v>0</v>
      </c>
      <c r="AO62" s="25">
        <f t="shared" si="76"/>
        <v>0</v>
      </c>
      <c r="AP62" s="25">
        <f t="shared" si="76"/>
        <v>0</v>
      </c>
      <c r="AQ62" s="25">
        <f t="shared" si="76"/>
        <v>0</v>
      </c>
      <c r="AR62" s="25">
        <f t="shared" si="76"/>
        <v>0</v>
      </c>
      <c r="AS62" s="25">
        <f t="shared" si="76"/>
        <v>0</v>
      </c>
      <c r="AT62" s="25">
        <f t="shared" si="76"/>
        <v>0</v>
      </c>
      <c r="AU62" s="25">
        <f t="shared" si="76"/>
        <v>0</v>
      </c>
      <c r="AV62" s="25">
        <f t="shared" si="76"/>
        <v>0</v>
      </c>
      <c r="AW62" s="25">
        <f t="shared" si="76"/>
        <v>0</v>
      </c>
      <c r="AX62" s="25">
        <f t="shared" si="76"/>
        <v>0</v>
      </c>
      <c r="AY62" s="25">
        <f t="shared" si="76"/>
        <v>0</v>
      </c>
      <c r="AZ62" s="25">
        <f t="shared" si="76"/>
        <v>0</v>
      </c>
      <c r="BA62" s="25">
        <f t="shared" si="76"/>
        <v>0</v>
      </c>
      <c r="BB62" s="25">
        <f t="shared" si="76"/>
        <v>0</v>
      </c>
      <c r="BC62" s="25">
        <f t="shared" si="76"/>
        <v>0</v>
      </c>
      <c r="BD62" s="25">
        <f t="shared" si="76"/>
        <v>0</v>
      </c>
      <c r="BE62" s="25">
        <f t="shared" si="76"/>
        <v>0</v>
      </c>
      <c r="BF62" s="25">
        <f t="shared" si="76"/>
        <v>0</v>
      </c>
      <c r="BG62" s="25">
        <f t="shared" si="76"/>
        <v>0</v>
      </c>
      <c r="BH62" s="25">
        <f t="shared" si="76"/>
        <v>0</v>
      </c>
      <c r="BI62" s="25">
        <f t="shared" si="76"/>
        <v>0</v>
      </c>
      <c r="BJ62" s="25">
        <f t="shared" si="76"/>
        <v>0</v>
      </c>
      <c r="BK62" s="25">
        <f t="shared" si="76"/>
        <v>0</v>
      </c>
      <c r="BL62" s="25">
        <f t="shared" si="76"/>
        <v>0</v>
      </c>
      <c r="BM62" s="25">
        <f t="shared" si="76"/>
        <v>0</v>
      </c>
      <c r="BN62" s="25">
        <f t="shared" si="76"/>
        <v>0</v>
      </c>
      <c r="BO62" s="25">
        <f t="shared" si="76"/>
        <v>0</v>
      </c>
      <c r="BP62" s="25">
        <f t="shared" ref="BP62:CH62" si="77">((BP8*0.5)+BO26-BP44)*BP81*BP96*BP$2</f>
        <v>0</v>
      </c>
      <c r="BQ62" s="25">
        <f t="shared" si="77"/>
        <v>0</v>
      </c>
      <c r="BR62" s="25">
        <f t="shared" si="77"/>
        <v>0</v>
      </c>
      <c r="BS62" s="25">
        <f t="shared" si="77"/>
        <v>0</v>
      </c>
      <c r="BT62" s="25">
        <f t="shared" si="77"/>
        <v>0</v>
      </c>
      <c r="BU62" s="25">
        <f t="shared" si="77"/>
        <v>0</v>
      </c>
      <c r="BV62" s="25">
        <f t="shared" si="77"/>
        <v>0</v>
      </c>
      <c r="BW62" s="25">
        <f t="shared" si="77"/>
        <v>0</v>
      </c>
      <c r="BX62" s="25">
        <f t="shared" si="77"/>
        <v>0</v>
      </c>
      <c r="BY62" s="25">
        <f t="shared" si="77"/>
        <v>0</v>
      </c>
      <c r="BZ62" s="25">
        <f t="shared" si="77"/>
        <v>0</v>
      </c>
      <c r="CA62" s="25">
        <f t="shared" si="77"/>
        <v>0</v>
      </c>
      <c r="CB62" s="25">
        <f t="shared" si="77"/>
        <v>0</v>
      </c>
      <c r="CC62" s="25">
        <f t="shared" si="77"/>
        <v>0</v>
      </c>
      <c r="CD62" s="25">
        <f t="shared" si="77"/>
        <v>0</v>
      </c>
      <c r="CE62" s="25">
        <f t="shared" si="77"/>
        <v>0</v>
      </c>
      <c r="CF62" s="25">
        <f t="shared" si="77"/>
        <v>0</v>
      </c>
      <c r="CG62" s="25">
        <f t="shared" si="77"/>
        <v>0</v>
      </c>
      <c r="CH62" s="28">
        <f t="shared" si="77"/>
        <v>0</v>
      </c>
    </row>
    <row r="63" spans="1:86" ht="15.75" x14ac:dyDescent="0.25">
      <c r="A63" s="606"/>
      <c r="B63" s="14" t="str">
        <f t="shared" si="68"/>
        <v>Ext Lighting</v>
      </c>
      <c r="C63" s="25">
        <f t="shared" si="71"/>
        <v>0</v>
      </c>
      <c r="D63" s="25">
        <f t="shared" ref="D63:BO63" si="78">((D9*0.5)+C27-D45)*D82*D97*D$2</f>
        <v>0</v>
      </c>
      <c r="E63" s="25">
        <f t="shared" si="78"/>
        <v>0</v>
      </c>
      <c r="F63" s="25">
        <f t="shared" si="78"/>
        <v>0</v>
      </c>
      <c r="G63" s="25">
        <f t="shared" si="78"/>
        <v>0</v>
      </c>
      <c r="H63" s="25">
        <f t="shared" si="78"/>
        <v>0</v>
      </c>
      <c r="I63" s="25">
        <f t="shared" si="78"/>
        <v>0</v>
      </c>
      <c r="J63" s="25">
        <f t="shared" si="78"/>
        <v>0</v>
      </c>
      <c r="K63" s="25">
        <f t="shared" si="78"/>
        <v>0</v>
      </c>
      <c r="L63" s="25">
        <f t="shared" si="78"/>
        <v>0</v>
      </c>
      <c r="M63" s="25">
        <f t="shared" si="78"/>
        <v>0</v>
      </c>
      <c r="N63" s="25">
        <f t="shared" si="78"/>
        <v>0</v>
      </c>
      <c r="O63" s="25">
        <f t="shared" si="78"/>
        <v>0</v>
      </c>
      <c r="P63" s="25">
        <f t="shared" si="78"/>
        <v>0</v>
      </c>
      <c r="Q63" s="25">
        <f t="shared" si="78"/>
        <v>0</v>
      </c>
      <c r="R63" s="25">
        <f t="shared" si="78"/>
        <v>0</v>
      </c>
      <c r="S63" s="25">
        <f t="shared" si="78"/>
        <v>0</v>
      </c>
      <c r="T63" s="25">
        <f t="shared" si="78"/>
        <v>0</v>
      </c>
      <c r="U63" s="25">
        <f t="shared" si="78"/>
        <v>0</v>
      </c>
      <c r="V63" s="25">
        <f t="shared" si="78"/>
        <v>0</v>
      </c>
      <c r="W63" s="25">
        <f t="shared" si="78"/>
        <v>0</v>
      </c>
      <c r="X63" s="25">
        <f t="shared" si="78"/>
        <v>0</v>
      </c>
      <c r="Y63" s="25">
        <f t="shared" si="78"/>
        <v>0</v>
      </c>
      <c r="Z63" s="25">
        <f t="shared" si="78"/>
        <v>0</v>
      </c>
      <c r="AA63" s="25">
        <f t="shared" si="78"/>
        <v>0</v>
      </c>
      <c r="AB63" s="25">
        <f t="shared" si="78"/>
        <v>0</v>
      </c>
      <c r="AC63" s="25">
        <f t="shared" si="78"/>
        <v>0</v>
      </c>
      <c r="AD63" s="25">
        <f t="shared" si="78"/>
        <v>0</v>
      </c>
      <c r="AE63" s="25">
        <f t="shared" si="78"/>
        <v>0</v>
      </c>
      <c r="AF63" s="25">
        <f t="shared" si="78"/>
        <v>0</v>
      </c>
      <c r="AG63" s="25">
        <f t="shared" si="78"/>
        <v>0</v>
      </c>
      <c r="AH63" s="25">
        <f t="shared" si="78"/>
        <v>0</v>
      </c>
      <c r="AI63" s="25">
        <f t="shared" si="78"/>
        <v>0</v>
      </c>
      <c r="AJ63" s="25">
        <f t="shared" si="78"/>
        <v>0</v>
      </c>
      <c r="AK63" s="25">
        <f t="shared" si="78"/>
        <v>0</v>
      </c>
      <c r="AL63" s="25">
        <f t="shared" si="78"/>
        <v>0</v>
      </c>
      <c r="AM63" s="25">
        <f t="shared" si="78"/>
        <v>0</v>
      </c>
      <c r="AN63" s="25">
        <f t="shared" si="78"/>
        <v>0</v>
      </c>
      <c r="AO63" s="25">
        <f t="shared" si="78"/>
        <v>0</v>
      </c>
      <c r="AP63" s="25">
        <f t="shared" si="78"/>
        <v>0</v>
      </c>
      <c r="AQ63" s="25">
        <f t="shared" si="78"/>
        <v>0</v>
      </c>
      <c r="AR63" s="25">
        <f t="shared" si="78"/>
        <v>0</v>
      </c>
      <c r="AS63" s="25">
        <f t="shared" si="78"/>
        <v>0</v>
      </c>
      <c r="AT63" s="25">
        <f t="shared" si="78"/>
        <v>0</v>
      </c>
      <c r="AU63" s="25">
        <f t="shared" si="78"/>
        <v>0</v>
      </c>
      <c r="AV63" s="25">
        <f t="shared" si="78"/>
        <v>0</v>
      </c>
      <c r="AW63" s="25">
        <f t="shared" si="78"/>
        <v>0</v>
      </c>
      <c r="AX63" s="25">
        <f t="shared" si="78"/>
        <v>0</v>
      </c>
      <c r="AY63" s="25">
        <f t="shared" si="78"/>
        <v>0</v>
      </c>
      <c r="AZ63" s="25">
        <f t="shared" si="78"/>
        <v>0</v>
      </c>
      <c r="BA63" s="25">
        <f t="shared" si="78"/>
        <v>0</v>
      </c>
      <c r="BB63" s="25">
        <f t="shared" si="78"/>
        <v>0</v>
      </c>
      <c r="BC63" s="25">
        <f t="shared" si="78"/>
        <v>0</v>
      </c>
      <c r="BD63" s="25">
        <f t="shared" si="78"/>
        <v>0</v>
      </c>
      <c r="BE63" s="25">
        <f t="shared" si="78"/>
        <v>0</v>
      </c>
      <c r="BF63" s="25">
        <f t="shared" si="78"/>
        <v>0</v>
      </c>
      <c r="BG63" s="25">
        <f t="shared" si="78"/>
        <v>0</v>
      </c>
      <c r="BH63" s="25">
        <f t="shared" si="78"/>
        <v>0</v>
      </c>
      <c r="BI63" s="25">
        <f t="shared" si="78"/>
        <v>0</v>
      </c>
      <c r="BJ63" s="25">
        <f t="shared" si="78"/>
        <v>0</v>
      </c>
      <c r="BK63" s="25">
        <f t="shared" si="78"/>
        <v>0</v>
      </c>
      <c r="BL63" s="25">
        <f t="shared" si="78"/>
        <v>0</v>
      </c>
      <c r="BM63" s="25">
        <f t="shared" si="78"/>
        <v>0</v>
      </c>
      <c r="BN63" s="25">
        <f t="shared" si="78"/>
        <v>0</v>
      </c>
      <c r="BO63" s="25">
        <f t="shared" si="78"/>
        <v>0</v>
      </c>
      <c r="BP63" s="25">
        <f t="shared" ref="BP63:CH63" si="79">((BP9*0.5)+BO27-BP45)*BP82*BP97*BP$2</f>
        <v>0</v>
      </c>
      <c r="BQ63" s="25">
        <f t="shared" si="79"/>
        <v>0</v>
      </c>
      <c r="BR63" s="25">
        <f t="shared" si="79"/>
        <v>0</v>
      </c>
      <c r="BS63" s="25">
        <f t="shared" si="79"/>
        <v>0</v>
      </c>
      <c r="BT63" s="25">
        <f t="shared" si="79"/>
        <v>0</v>
      </c>
      <c r="BU63" s="25">
        <f t="shared" si="79"/>
        <v>0</v>
      </c>
      <c r="BV63" s="25">
        <f t="shared" si="79"/>
        <v>0</v>
      </c>
      <c r="BW63" s="25">
        <f t="shared" si="79"/>
        <v>0</v>
      </c>
      <c r="BX63" s="25">
        <f t="shared" si="79"/>
        <v>0</v>
      </c>
      <c r="BY63" s="25">
        <f t="shared" si="79"/>
        <v>0</v>
      </c>
      <c r="BZ63" s="25">
        <f t="shared" si="79"/>
        <v>0</v>
      </c>
      <c r="CA63" s="25">
        <f t="shared" si="79"/>
        <v>0</v>
      </c>
      <c r="CB63" s="25">
        <f t="shared" si="79"/>
        <v>0</v>
      </c>
      <c r="CC63" s="25">
        <f t="shared" si="79"/>
        <v>0</v>
      </c>
      <c r="CD63" s="25">
        <f t="shared" si="79"/>
        <v>0</v>
      </c>
      <c r="CE63" s="25">
        <f t="shared" si="79"/>
        <v>0</v>
      </c>
      <c r="CF63" s="25">
        <f t="shared" si="79"/>
        <v>0</v>
      </c>
      <c r="CG63" s="25">
        <f t="shared" si="79"/>
        <v>0</v>
      </c>
      <c r="CH63" s="28">
        <f t="shared" si="79"/>
        <v>0</v>
      </c>
    </row>
    <row r="64" spans="1:86" ht="15.75" x14ac:dyDescent="0.25">
      <c r="A64" s="606"/>
      <c r="B64" s="14" t="str">
        <f t="shared" si="68"/>
        <v>Heating</v>
      </c>
      <c r="C64" s="25">
        <f t="shared" si="71"/>
        <v>0</v>
      </c>
      <c r="D64" s="25">
        <f t="shared" ref="D64:BO64" si="80">((D10*0.5)+C28-D46)*D83*D98*D$2</f>
        <v>0</v>
      </c>
      <c r="E64" s="25">
        <f t="shared" si="80"/>
        <v>0</v>
      </c>
      <c r="F64" s="25">
        <f t="shared" si="80"/>
        <v>0</v>
      </c>
      <c r="G64" s="25">
        <f t="shared" si="80"/>
        <v>0</v>
      </c>
      <c r="H64" s="25">
        <f t="shared" si="80"/>
        <v>0</v>
      </c>
      <c r="I64" s="25">
        <f t="shared" si="80"/>
        <v>0</v>
      </c>
      <c r="J64" s="25">
        <f t="shared" si="80"/>
        <v>0</v>
      </c>
      <c r="K64" s="25">
        <f t="shared" si="80"/>
        <v>0</v>
      </c>
      <c r="L64" s="25">
        <f t="shared" si="80"/>
        <v>0</v>
      </c>
      <c r="M64" s="25">
        <f t="shared" si="80"/>
        <v>0</v>
      </c>
      <c r="N64" s="25">
        <f t="shared" si="80"/>
        <v>0</v>
      </c>
      <c r="O64" s="25">
        <f t="shared" si="80"/>
        <v>0</v>
      </c>
      <c r="P64" s="25">
        <f t="shared" si="80"/>
        <v>0</v>
      </c>
      <c r="Q64" s="25">
        <f t="shared" si="80"/>
        <v>0</v>
      </c>
      <c r="R64" s="25">
        <f t="shared" si="80"/>
        <v>0</v>
      </c>
      <c r="S64" s="25">
        <f t="shared" si="80"/>
        <v>0</v>
      </c>
      <c r="T64" s="25">
        <f t="shared" si="80"/>
        <v>0</v>
      </c>
      <c r="U64" s="25">
        <f t="shared" si="80"/>
        <v>0</v>
      </c>
      <c r="V64" s="25">
        <f t="shared" si="80"/>
        <v>0</v>
      </c>
      <c r="W64" s="25">
        <f t="shared" si="80"/>
        <v>0</v>
      </c>
      <c r="X64" s="25">
        <f t="shared" si="80"/>
        <v>0</v>
      </c>
      <c r="Y64" s="25">
        <f t="shared" si="80"/>
        <v>0</v>
      </c>
      <c r="Z64" s="25">
        <f t="shared" si="80"/>
        <v>0</v>
      </c>
      <c r="AA64" s="25">
        <f t="shared" si="80"/>
        <v>0</v>
      </c>
      <c r="AB64" s="25">
        <f t="shared" si="80"/>
        <v>0</v>
      </c>
      <c r="AC64" s="25">
        <f t="shared" si="80"/>
        <v>0</v>
      </c>
      <c r="AD64" s="25">
        <f t="shared" si="80"/>
        <v>0</v>
      </c>
      <c r="AE64" s="25">
        <f t="shared" si="80"/>
        <v>0</v>
      </c>
      <c r="AF64" s="25">
        <f t="shared" si="80"/>
        <v>0</v>
      </c>
      <c r="AG64" s="25">
        <f t="shared" si="80"/>
        <v>0</v>
      </c>
      <c r="AH64" s="25">
        <f t="shared" si="80"/>
        <v>0</v>
      </c>
      <c r="AI64" s="25">
        <f t="shared" si="80"/>
        <v>0</v>
      </c>
      <c r="AJ64" s="25">
        <f t="shared" si="80"/>
        <v>0</v>
      </c>
      <c r="AK64" s="25">
        <f t="shared" si="80"/>
        <v>0</v>
      </c>
      <c r="AL64" s="25">
        <f t="shared" si="80"/>
        <v>0</v>
      </c>
      <c r="AM64" s="25">
        <f t="shared" si="80"/>
        <v>0</v>
      </c>
      <c r="AN64" s="25">
        <f t="shared" si="80"/>
        <v>0</v>
      </c>
      <c r="AO64" s="25">
        <f t="shared" si="80"/>
        <v>0</v>
      </c>
      <c r="AP64" s="25">
        <f t="shared" si="80"/>
        <v>0</v>
      </c>
      <c r="AQ64" s="25">
        <f t="shared" si="80"/>
        <v>0</v>
      </c>
      <c r="AR64" s="25">
        <f t="shared" si="80"/>
        <v>0</v>
      </c>
      <c r="AS64" s="25">
        <f t="shared" si="80"/>
        <v>0</v>
      </c>
      <c r="AT64" s="25">
        <f t="shared" si="80"/>
        <v>0</v>
      </c>
      <c r="AU64" s="25">
        <f t="shared" si="80"/>
        <v>0</v>
      </c>
      <c r="AV64" s="25">
        <f t="shared" si="80"/>
        <v>0</v>
      </c>
      <c r="AW64" s="25">
        <f t="shared" si="80"/>
        <v>0</v>
      </c>
      <c r="AX64" s="25">
        <f t="shared" si="80"/>
        <v>0</v>
      </c>
      <c r="AY64" s="25">
        <f t="shared" si="80"/>
        <v>0</v>
      </c>
      <c r="AZ64" s="25">
        <f t="shared" si="80"/>
        <v>0</v>
      </c>
      <c r="BA64" s="25">
        <f t="shared" si="80"/>
        <v>0</v>
      </c>
      <c r="BB64" s="25">
        <f t="shared" si="80"/>
        <v>0</v>
      </c>
      <c r="BC64" s="25">
        <f t="shared" si="80"/>
        <v>0</v>
      </c>
      <c r="BD64" s="25">
        <f t="shared" si="80"/>
        <v>0</v>
      </c>
      <c r="BE64" s="25">
        <f t="shared" si="80"/>
        <v>0</v>
      </c>
      <c r="BF64" s="25">
        <f t="shared" si="80"/>
        <v>0</v>
      </c>
      <c r="BG64" s="25">
        <f t="shared" si="80"/>
        <v>0</v>
      </c>
      <c r="BH64" s="25">
        <f t="shared" si="80"/>
        <v>0</v>
      </c>
      <c r="BI64" s="25">
        <f t="shared" si="80"/>
        <v>0</v>
      </c>
      <c r="BJ64" s="25">
        <f t="shared" si="80"/>
        <v>0</v>
      </c>
      <c r="BK64" s="25">
        <f t="shared" si="80"/>
        <v>0</v>
      </c>
      <c r="BL64" s="25">
        <f t="shared" si="80"/>
        <v>0</v>
      </c>
      <c r="BM64" s="25">
        <f t="shared" si="80"/>
        <v>0</v>
      </c>
      <c r="BN64" s="25">
        <f t="shared" si="80"/>
        <v>0</v>
      </c>
      <c r="BO64" s="25">
        <f t="shared" si="80"/>
        <v>0</v>
      </c>
      <c r="BP64" s="25">
        <f t="shared" ref="BP64:CH64" si="81">((BP10*0.5)+BO28-BP46)*BP83*BP98*BP$2</f>
        <v>0</v>
      </c>
      <c r="BQ64" s="25">
        <f t="shared" si="81"/>
        <v>0</v>
      </c>
      <c r="BR64" s="25">
        <f t="shared" si="81"/>
        <v>0</v>
      </c>
      <c r="BS64" s="25">
        <f t="shared" si="81"/>
        <v>0</v>
      </c>
      <c r="BT64" s="25">
        <f t="shared" si="81"/>
        <v>0</v>
      </c>
      <c r="BU64" s="25">
        <f t="shared" si="81"/>
        <v>0</v>
      </c>
      <c r="BV64" s="25">
        <f t="shared" si="81"/>
        <v>0</v>
      </c>
      <c r="BW64" s="25">
        <f t="shared" si="81"/>
        <v>0</v>
      </c>
      <c r="BX64" s="25">
        <f t="shared" si="81"/>
        <v>0</v>
      </c>
      <c r="BY64" s="25">
        <f t="shared" si="81"/>
        <v>0</v>
      </c>
      <c r="BZ64" s="25">
        <f t="shared" si="81"/>
        <v>0</v>
      </c>
      <c r="CA64" s="25">
        <f t="shared" si="81"/>
        <v>0</v>
      </c>
      <c r="CB64" s="25">
        <f t="shared" si="81"/>
        <v>0</v>
      </c>
      <c r="CC64" s="25">
        <f t="shared" si="81"/>
        <v>0</v>
      </c>
      <c r="CD64" s="25">
        <f t="shared" si="81"/>
        <v>0</v>
      </c>
      <c r="CE64" s="25">
        <f t="shared" si="81"/>
        <v>0</v>
      </c>
      <c r="CF64" s="25">
        <f t="shared" si="81"/>
        <v>0</v>
      </c>
      <c r="CG64" s="25">
        <f t="shared" si="81"/>
        <v>0</v>
      </c>
      <c r="CH64" s="28">
        <f t="shared" si="81"/>
        <v>0</v>
      </c>
    </row>
    <row r="65" spans="1:88" ht="15.75" x14ac:dyDescent="0.25">
      <c r="A65" s="606"/>
      <c r="B65" s="14" t="str">
        <f t="shared" si="68"/>
        <v>HVAC</v>
      </c>
      <c r="C65" s="25">
        <f t="shared" si="71"/>
        <v>0</v>
      </c>
      <c r="D65" s="25">
        <f t="shared" ref="D65:BO65" si="82">((D11*0.5)+C29-D47)*D84*D99*D$2</f>
        <v>0</v>
      </c>
      <c r="E65" s="25">
        <f t="shared" si="82"/>
        <v>0</v>
      </c>
      <c r="F65" s="25">
        <f t="shared" si="82"/>
        <v>0</v>
      </c>
      <c r="G65" s="25">
        <f t="shared" si="82"/>
        <v>0</v>
      </c>
      <c r="H65" s="25">
        <f t="shared" si="82"/>
        <v>0</v>
      </c>
      <c r="I65" s="25">
        <f t="shared" si="82"/>
        <v>0</v>
      </c>
      <c r="J65" s="25">
        <f t="shared" si="82"/>
        <v>0</v>
      </c>
      <c r="K65" s="25">
        <f t="shared" si="82"/>
        <v>0</v>
      </c>
      <c r="L65" s="25">
        <f t="shared" si="82"/>
        <v>0</v>
      </c>
      <c r="M65" s="25">
        <f t="shared" si="82"/>
        <v>0</v>
      </c>
      <c r="N65" s="25">
        <f t="shared" si="82"/>
        <v>0</v>
      </c>
      <c r="O65" s="25">
        <f t="shared" si="82"/>
        <v>0</v>
      </c>
      <c r="P65" s="25">
        <f t="shared" si="82"/>
        <v>0</v>
      </c>
      <c r="Q65" s="25">
        <f t="shared" si="82"/>
        <v>0</v>
      </c>
      <c r="R65" s="25">
        <f t="shared" si="82"/>
        <v>0</v>
      </c>
      <c r="S65" s="25">
        <f t="shared" si="82"/>
        <v>0</v>
      </c>
      <c r="T65" s="25">
        <f t="shared" si="82"/>
        <v>0</v>
      </c>
      <c r="U65" s="25">
        <f t="shared" si="82"/>
        <v>0</v>
      </c>
      <c r="V65" s="25">
        <f t="shared" si="82"/>
        <v>0</v>
      </c>
      <c r="W65" s="25">
        <f t="shared" si="82"/>
        <v>0</v>
      </c>
      <c r="X65" s="25">
        <f t="shared" si="82"/>
        <v>0</v>
      </c>
      <c r="Y65" s="25">
        <f t="shared" si="82"/>
        <v>0</v>
      </c>
      <c r="Z65" s="25">
        <f t="shared" si="82"/>
        <v>0</v>
      </c>
      <c r="AA65" s="25">
        <f t="shared" si="82"/>
        <v>0</v>
      </c>
      <c r="AB65" s="25">
        <f t="shared" si="82"/>
        <v>0</v>
      </c>
      <c r="AC65" s="25">
        <f t="shared" si="82"/>
        <v>0</v>
      </c>
      <c r="AD65" s="25">
        <f t="shared" si="82"/>
        <v>0</v>
      </c>
      <c r="AE65" s="25">
        <f t="shared" si="82"/>
        <v>0</v>
      </c>
      <c r="AF65" s="25">
        <f t="shared" si="82"/>
        <v>0</v>
      </c>
      <c r="AG65" s="25">
        <f t="shared" si="82"/>
        <v>0</v>
      </c>
      <c r="AH65" s="25">
        <f t="shared" si="82"/>
        <v>0</v>
      </c>
      <c r="AI65" s="25">
        <f t="shared" si="82"/>
        <v>0</v>
      </c>
      <c r="AJ65" s="25">
        <f t="shared" si="82"/>
        <v>0</v>
      </c>
      <c r="AK65" s="25">
        <f t="shared" si="82"/>
        <v>0</v>
      </c>
      <c r="AL65" s="25">
        <f t="shared" si="82"/>
        <v>0</v>
      </c>
      <c r="AM65" s="25">
        <f t="shared" si="82"/>
        <v>0</v>
      </c>
      <c r="AN65" s="25">
        <f t="shared" si="82"/>
        <v>0</v>
      </c>
      <c r="AO65" s="25">
        <f t="shared" si="82"/>
        <v>0</v>
      </c>
      <c r="AP65" s="25">
        <f t="shared" si="82"/>
        <v>0</v>
      </c>
      <c r="AQ65" s="25">
        <f t="shared" si="82"/>
        <v>0</v>
      </c>
      <c r="AR65" s="25">
        <f t="shared" si="82"/>
        <v>0</v>
      </c>
      <c r="AS65" s="25">
        <f t="shared" si="82"/>
        <v>0</v>
      </c>
      <c r="AT65" s="25">
        <f t="shared" si="82"/>
        <v>0</v>
      </c>
      <c r="AU65" s="25">
        <f t="shared" si="82"/>
        <v>0</v>
      </c>
      <c r="AV65" s="25">
        <f t="shared" si="82"/>
        <v>0</v>
      </c>
      <c r="AW65" s="25">
        <f t="shared" si="82"/>
        <v>0</v>
      </c>
      <c r="AX65" s="25">
        <f t="shared" si="82"/>
        <v>0</v>
      </c>
      <c r="AY65" s="25">
        <f t="shared" si="82"/>
        <v>0</v>
      </c>
      <c r="AZ65" s="25">
        <f t="shared" si="82"/>
        <v>0</v>
      </c>
      <c r="BA65" s="25">
        <f t="shared" si="82"/>
        <v>0</v>
      </c>
      <c r="BB65" s="25">
        <f t="shared" si="82"/>
        <v>0</v>
      </c>
      <c r="BC65" s="25">
        <f t="shared" si="82"/>
        <v>0</v>
      </c>
      <c r="BD65" s="25">
        <f t="shared" si="82"/>
        <v>0</v>
      </c>
      <c r="BE65" s="25">
        <f t="shared" si="82"/>
        <v>0</v>
      </c>
      <c r="BF65" s="25">
        <f t="shared" si="82"/>
        <v>0</v>
      </c>
      <c r="BG65" s="25">
        <f t="shared" si="82"/>
        <v>0</v>
      </c>
      <c r="BH65" s="25">
        <f t="shared" si="82"/>
        <v>0</v>
      </c>
      <c r="BI65" s="25">
        <f t="shared" si="82"/>
        <v>0</v>
      </c>
      <c r="BJ65" s="25">
        <f t="shared" si="82"/>
        <v>0</v>
      </c>
      <c r="BK65" s="25">
        <f t="shared" si="82"/>
        <v>0</v>
      </c>
      <c r="BL65" s="25">
        <f t="shared" si="82"/>
        <v>0</v>
      </c>
      <c r="BM65" s="25">
        <f t="shared" si="82"/>
        <v>0</v>
      </c>
      <c r="BN65" s="25">
        <f t="shared" si="82"/>
        <v>0</v>
      </c>
      <c r="BO65" s="25">
        <f t="shared" si="82"/>
        <v>0</v>
      </c>
      <c r="BP65" s="25">
        <f t="shared" ref="BP65:CH65" si="83">((BP11*0.5)+BO29-BP47)*BP84*BP99*BP$2</f>
        <v>0</v>
      </c>
      <c r="BQ65" s="25">
        <f t="shared" si="83"/>
        <v>0</v>
      </c>
      <c r="BR65" s="25">
        <f t="shared" si="83"/>
        <v>0</v>
      </c>
      <c r="BS65" s="25">
        <f t="shared" si="83"/>
        <v>0</v>
      </c>
      <c r="BT65" s="25">
        <f t="shared" si="83"/>
        <v>0</v>
      </c>
      <c r="BU65" s="25">
        <f t="shared" si="83"/>
        <v>0</v>
      </c>
      <c r="BV65" s="25">
        <f t="shared" si="83"/>
        <v>0</v>
      </c>
      <c r="BW65" s="25">
        <f t="shared" si="83"/>
        <v>0</v>
      </c>
      <c r="BX65" s="25">
        <f t="shared" si="83"/>
        <v>0</v>
      </c>
      <c r="BY65" s="25">
        <f t="shared" si="83"/>
        <v>0</v>
      </c>
      <c r="BZ65" s="25">
        <f t="shared" si="83"/>
        <v>0</v>
      </c>
      <c r="CA65" s="25">
        <f t="shared" si="83"/>
        <v>0</v>
      </c>
      <c r="CB65" s="25">
        <f t="shared" si="83"/>
        <v>0</v>
      </c>
      <c r="CC65" s="25">
        <f t="shared" si="83"/>
        <v>0</v>
      </c>
      <c r="CD65" s="25">
        <f t="shared" si="83"/>
        <v>0</v>
      </c>
      <c r="CE65" s="25">
        <f t="shared" si="83"/>
        <v>0</v>
      </c>
      <c r="CF65" s="25">
        <f t="shared" si="83"/>
        <v>0</v>
      </c>
      <c r="CG65" s="25">
        <f t="shared" si="83"/>
        <v>0</v>
      </c>
      <c r="CH65" s="28">
        <f t="shared" si="83"/>
        <v>0</v>
      </c>
    </row>
    <row r="66" spans="1:88" ht="15.75" x14ac:dyDescent="0.25">
      <c r="A66" s="606"/>
      <c r="B66" s="14" t="str">
        <f t="shared" si="68"/>
        <v>Lighting</v>
      </c>
      <c r="C66" s="25">
        <f t="shared" si="71"/>
        <v>0</v>
      </c>
      <c r="D66" s="25">
        <f t="shared" ref="D66:BO66" si="84">((D12*0.5)+C30-D48)*D85*D100*D$2</f>
        <v>86.251304116058051</v>
      </c>
      <c r="E66" s="25">
        <f t="shared" si="84"/>
        <v>3228.1348071861271</v>
      </c>
      <c r="F66" s="25">
        <f t="shared" si="84"/>
        <v>7277.5177246531603</v>
      </c>
      <c r="G66" s="25">
        <f t="shared" si="84"/>
        <v>11685.544285746626</v>
      </c>
      <c r="H66" s="25">
        <f t="shared" si="84"/>
        <v>23828.117095544061</v>
      </c>
      <c r="I66" s="25">
        <f t="shared" si="84"/>
        <v>37640.709468098612</v>
      </c>
      <c r="J66" s="25">
        <f t="shared" si="84"/>
        <v>34925.114645760972</v>
      </c>
      <c r="K66" s="25">
        <f t="shared" si="84"/>
        <v>36086.419204675229</v>
      </c>
      <c r="L66" s="25">
        <f t="shared" si="84"/>
        <v>22794.13125995162</v>
      </c>
      <c r="M66" s="25">
        <f t="shared" si="84"/>
        <v>18836.467108751309</v>
      </c>
      <c r="N66" s="25">
        <f t="shared" si="84"/>
        <v>19711.661396374322</v>
      </c>
      <c r="O66" s="25">
        <f t="shared" si="84"/>
        <v>21833.197286018109</v>
      </c>
      <c r="P66" s="25">
        <f t="shared" si="84"/>
        <v>16713.740908159747</v>
      </c>
      <c r="Q66" s="25">
        <f t="shared" si="84"/>
        <v>18766.589565544538</v>
      </c>
      <c r="R66" s="25">
        <f t="shared" si="84"/>
        <v>18605.586045800468</v>
      </c>
      <c r="S66" s="25">
        <f t="shared" si="84"/>
        <v>23423.475830127962</v>
      </c>
      <c r="T66" s="25">
        <f t="shared" si="84"/>
        <v>2069.2567698864514</v>
      </c>
      <c r="U66" s="25">
        <f t="shared" si="84"/>
        <v>2534.4059866254461</v>
      </c>
      <c r="V66" s="25">
        <f t="shared" si="84"/>
        <v>2084.8980181619863</v>
      </c>
      <c r="W66" s="25">
        <f t="shared" si="84"/>
        <v>2115.2798935002274</v>
      </c>
      <c r="X66" s="25">
        <f t="shared" si="84"/>
        <v>1348.2107593496503</v>
      </c>
      <c r="Y66" s="25">
        <f t="shared" si="84"/>
        <v>1102.8454740389823</v>
      </c>
      <c r="Z66" s="25">
        <f t="shared" si="84"/>
        <v>1132.3192120979597</v>
      </c>
      <c r="AA66" s="25">
        <f t="shared" si="84"/>
        <v>1234.8362643402268</v>
      </c>
      <c r="AB66" s="25">
        <f t="shared" si="84"/>
        <v>958.5343654760411</v>
      </c>
      <c r="AC66" s="25">
        <f t="shared" si="84"/>
        <v>1091.9625431398456</v>
      </c>
      <c r="AD66" s="25">
        <f t="shared" si="84"/>
        <v>1086.0557851792048</v>
      </c>
      <c r="AE66" s="25">
        <f t="shared" si="84"/>
        <v>1394.0887250945275</v>
      </c>
      <c r="AF66" s="25">
        <f t="shared" si="84"/>
        <v>2069.2567698864514</v>
      </c>
      <c r="AG66" s="25">
        <f t="shared" si="84"/>
        <v>2534.4059866254461</v>
      </c>
      <c r="AH66" s="25">
        <f t="shared" si="84"/>
        <v>2084.8980181619863</v>
      </c>
      <c r="AI66" s="25">
        <f t="shared" si="84"/>
        <v>2115.2798935002274</v>
      </c>
      <c r="AJ66" s="25">
        <f t="shared" si="84"/>
        <v>1348.2107593496503</v>
      </c>
      <c r="AK66" s="25">
        <f t="shared" si="84"/>
        <v>1102.8454740389823</v>
      </c>
      <c r="AL66" s="25">
        <f t="shared" si="84"/>
        <v>1132.3192120979597</v>
      </c>
      <c r="AM66" s="25">
        <f t="shared" si="84"/>
        <v>1234.8362643402268</v>
      </c>
      <c r="AN66" s="25">
        <f t="shared" si="84"/>
        <v>958.5343654760411</v>
      </c>
      <c r="AO66" s="25">
        <f t="shared" si="84"/>
        <v>1091.9625431398456</v>
      </c>
      <c r="AP66" s="25">
        <f t="shared" si="84"/>
        <v>1086.0557851792048</v>
      </c>
      <c r="AQ66" s="25">
        <f t="shared" si="84"/>
        <v>1394.0887250945275</v>
      </c>
      <c r="AR66" s="25">
        <f t="shared" si="84"/>
        <v>2069.2567698864514</v>
      </c>
      <c r="AS66" s="25">
        <f t="shared" si="84"/>
        <v>2534.4059866254461</v>
      </c>
      <c r="AT66" s="25">
        <f t="shared" si="84"/>
        <v>2084.8980181619863</v>
      </c>
      <c r="AU66" s="25">
        <f t="shared" si="84"/>
        <v>2115.2798935002274</v>
      </c>
      <c r="AV66" s="25">
        <f t="shared" si="84"/>
        <v>1348.2107593496503</v>
      </c>
      <c r="AW66" s="25">
        <f t="shared" si="84"/>
        <v>1102.8454740389823</v>
      </c>
      <c r="AX66" s="25">
        <f t="shared" si="84"/>
        <v>1132.3192120979597</v>
      </c>
      <c r="AY66" s="25">
        <f t="shared" si="84"/>
        <v>1234.8362643402268</v>
      </c>
      <c r="AZ66" s="25">
        <f t="shared" si="84"/>
        <v>958.5343654760411</v>
      </c>
      <c r="BA66" s="25">
        <f t="shared" si="84"/>
        <v>1091.9625431398456</v>
      </c>
      <c r="BB66" s="25">
        <f t="shared" si="84"/>
        <v>1086.0557851792048</v>
      </c>
      <c r="BC66" s="25">
        <f t="shared" si="84"/>
        <v>1394.0887250945275</v>
      </c>
      <c r="BD66" s="25">
        <f t="shared" si="84"/>
        <v>2069.2567698864514</v>
      </c>
      <c r="BE66" s="25">
        <f t="shared" si="84"/>
        <v>2534.4059866254461</v>
      </c>
      <c r="BF66" s="25">
        <f t="shared" si="84"/>
        <v>2084.8980181619863</v>
      </c>
      <c r="BG66" s="25">
        <f t="shared" si="84"/>
        <v>2115.2798935002274</v>
      </c>
      <c r="BH66" s="25">
        <f t="shared" si="84"/>
        <v>1348.2107593496503</v>
      </c>
      <c r="BI66" s="25">
        <f t="shared" si="84"/>
        <v>1102.8454740389823</v>
      </c>
      <c r="BJ66" s="25">
        <f t="shared" si="84"/>
        <v>1132.3192120979597</v>
      </c>
      <c r="BK66" s="25">
        <f t="shared" si="84"/>
        <v>1234.8362643402268</v>
      </c>
      <c r="BL66" s="25">
        <f t="shared" si="84"/>
        <v>958.5343654760411</v>
      </c>
      <c r="BM66" s="25">
        <f t="shared" si="84"/>
        <v>1091.9625431398456</v>
      </c>
      <c r="BN66" s="25">
        <f t="shared" si="84"/>
        <v>1086.0557851792048</v>
      </c>
      <c r="BO66" s="25">
        <f t="shared" si="84"/>
        <v>1394.0887250945275</v>
      </c>
      <c r="BP66" s="25">
        <f t="shared" ref="BP66:CH66" si="85">((BP12*0.5)+BO30-BP48)*BP85*BP100*BP$2</f>
        <v>2069.2567698864514</v>
      </c>
      <c r="BQ66" s="25">
        <f t="shared" si="85"/>
        <v>2534.4059866254461</v>
      </c>
      <c r="BR66" s="25">
        <f t="shared" si="85"/>
        <v>2084.8980181619863</v>
      </c>
      <c r="BS66" s="25">
        <f t="shared" si="85"/>
        <v>2115.2798935002274</v>
      </c>
      <c r="BT66" s="25">
        <f t="shared" si="85"/>
        <v>1348.2107593496503</v>
      </c>
      <c r="BU66" s="25">
        <f t="shared" si="85"/>
        <v>1102.8454740389823</v>
      </c>
      <c r="BV66" s="25">
        <f t="shared" si="85"/>
        <v>1132.3192120979597</v>
      </c>
      <c r="BW66" s="25">
        <f t="shared" si="85"/>
        <v>1234.8362643402268</v>
      </c>
      <c r="BX66" s="25">
        <f t="shared" si="85"/>
        <v>958.5343654760411</v>
      </c>
      <c r="BY66" s="25">
        <f t="shared" si="85"/>
        <v>1091.9625431398456</v>
      </c>
      <c r="BZ66" s="25">
        <f t="shared" si="85"/>
        <v>1086.0557851792048</v>
      </c>
      <c r="CA66" s="25">
        <f t="shared" si="85"/>
        <v>1394.0887250945275</v>
      </c>
      <c r="CB66" s="25">
        <f t="shared" si="85"/>
        <v>2069.2567698864514</v>
      </c>
      <c r="CC66" s="25">
        <f t="shared" si="85"/>
        <v>2534.4059866254461</v>
      </c>
      <c r="CD66" s="25">
        <f t="shared" si="85"/>
        <v>2084.8980181619863</v>
      </c>
      <c r="CE66" s="25">
        <f t="shared" si="85"/>
        <v>2115.2798935002274</v>
      </c>
      <c r="CF66" s="25">
        <f t="shared" si="85"/>
        <v>1348.2107593496503</v>
      </c>
      <c r="CG66" s="25">
        <f t="shared" si="85"/>
        <v>1102.8454740389823</v>
      </c>
      <c r="CH66" s="28">
        <f t="shared" si="85"/>
        <v>1132.3192120979597</v>
      </c>
    </row>
    <row r="67" spans="1:88" ht="15.75" x14ac:dyDescent="0.25">
      <c r="A67" s="606"/>
      <c r="B67" s="14" t="str">
        <f t="shared" si="68"/>
        <v>Miscellaneous</v>
      </c>
      <c r="C67" s="25">
        <f t="shared" si="71"/>
        <v>0</v>
      </c>
      <c r="D67" s="25">
        <f t="shared" ref="D67:BO67" si="86">((D13*0.5)+C31-D49)*D86*D101*D$2</f>
        <v>0</v>
      </c>
      <c r="E67" s="25">
        <f t="shared" si="86"/>
        <v>0</v>
      </c>
      <c r="F67" s="25">
        <f t="shared" si="86"/>
        <v>0</v>
      </c>
      <c r="G67" s="25">
        <f t="shared" si="86"/>
        <v>0</v>
      </c>
      <c r="H67" s="25">
        <f t="shared" si="86"/>
        <v>0</v>
      </c>
      <c r="I67" s="25">
        <f t="shared" si="86"/>
        <v>0</v>
      </c>
      <c r="J67" s="25">
        <f t="shared" si="86"/>
        <v>0</v>
      </c>
      <c r="K67" s="25">
        <f t="shared" si="86"/>
        <v>0</v>
      </c>
      <c r="L67" s="25">
        <f t="shared" si="86"/>
        <v>0</v>
      </c>
      <c r="M67" s="25">
        <f t="shared" si="86"/>
        <v>0</v>
      </c>
      <c r="N67" s="25">
        <f t="shared" si="86"/>
        <v>0</v>
      </c>
      <c r="O67" s="25">
        <f t="shared" si="86"/>
        <v>0</v>
      </c>
      <c r="P67" s="25">
        <f t="shared" si="86"/>
        <v>0</v>
      </c>
      <c r="Q67" s="25">
        <f t="shared" si="86"/>
        <v>0</v>
      </c>
      <c r="R67" s="25">
        <f t="shared" si="86"/>
        <v>0</v>
      </c>
      <c r="S67" s="25">
        <f t="shared" si="86"/>
        <v>0</v>
      </c>
      <c r="T67" s="25">
        <f t="shared" si="86"/>
        <v>0</v>
      </c>
      <c r="U67" s="25">
        <f t="shared" si="86"/>
        <v>0</v>
      </c>
      <c r="V67" s="25">
        <f t="shared" si="86"/>
        <v>0</v>
      </c>
      <c r="W67" s="25">
        <f t="shared" si="86"/>
        <v>0</v>
      </c>
      <c r="X67" s="25">
        <f t="shared" si="86"/>
        <v>0</v>
      </c>
      <c r="Y67" s="25">
        <f t="shared" si="86"/>
        <v>0</v>
      </c>
      <c r="Z67" s="25">
        <f t="shared" si="86"/>
        <v>0</v>
      </c>
      <c r="AA67" s="25">
        <f t="shared" si="86"/>
        <v>0</v>
      </c>
      <c r="AB67" s="25">
        <f t="shared" si="86"/>
        <v>0</v>
      </c>
      <c r="AC67" s="25">
        <f t="shared" si="86"/>
        <v>0</v>
      </c>
      <c r="AD67" s="25">
        <f t="shared" si="86"/>
        <v>0</v>
      </c>
      <c r="AE67" s="25">
        <f t="shared" si="86"/>
        <v>0</v>
      </c>
      <c r="AF67" s="25">
        <f t="shared" si="86"/>
        <v>0</v>
      </c>
      <c r="AG67" s="25">
        <f t="shared" si="86"/>
        <v>0</v>
      </c>
      <c r="AH67" s="25">
        <f t="shared" si="86"/>
        <v>0</v>
      </c>
      <c r="AI67" s="25">
        <f t="shared" si="86"/>
        <v>0</v>
      </c>
      <c r="AJ67" s="25">
        <f t="shared" si="86"/>
        <v>0</v>
      </c>
      <c r="AK67" s="25">
        <f t="shared" si="86"/>
        <v>0</v>
      </c>
      <c r="AL67" s="25">
        <f t="shared" si="86"/>
        <v>0</v>
      </c>
      <c r="AM67" s="25">
        <f t="shared" si="86"/>
        <v>0</v>
      </c>
      <c r="AN67" s="25">
        <f t="shared" si="86"/>
        <v>0</v>
      </c>
      <c r="AO67" s="25">
        <f t="shared" si="86"/>
        <v>0</v>
      </c>
      <c r="AP67" s="25">
        <f t="shared" si="86"/>
        <v>0</v>
      </c>
      <c r="AQ67" s="25">
        <f t="shared" si="86"/>
        <v>0</v>
      </c>
      <c r="AR67" s="25">
        <f t="shared" si="86"/>
        <v>0</v>
      </c>
      <c r="AS67" s="25">
        <f t="shared" si="86"/>
        <v>0</v>
      </c>
      <c r="AT67" s="25">
        <f t="shared" si="86"/>
        <v>0</v>
      </c>
      <c r="AU67" s="25">
        <f t="shared" si="86"/>
        <v>0</v>
      </c>
      <c r="AV67" s="25">
        <f t="shared" si="86"/>
        <v>0</v>
      </c>
      <c r="AW67" s="25">
        <f t="shared" si="86"/>
        <v>0</v>
      </c>
      <c r="AX67" s="25">
        <f t="shared" si="86"/>
        <v>0</v>
      </c>
      <c r="AY67" s="25">
        <f t="shared" si="86"/>
        <v>0</v>
      </c>
      <c r="AZ67" s="25">
        <f t="shared" si="86"/>
        <v>0</v>
      </c>
      <c r="BA67" s="25">
        <f t="shared" si="86"/>
        <v>0</v>
      </c>
      <c r="BB67" s="25">
        <f t="shared" si="86"/>
        <v>0</v>
      </c>
      <c r="BC67" s="25">
        <f t="shared" si="86"/>
        <v>0</v>
      </c>
      <c r="BD67" s="25">
        <f t="shared" si="86"/>
        <v>0</v>
      </c>
      <c r="BE67" s="25">
        <f t="shared" si="86"/>
        <v>0</v>
      </c>
      <c r="BF67" s="25">
        <f t="shared" si="86"/>
        <v>0</v>
      </c>
      <c r="BG67" s="25">
        <f t="shared" si="86"/>
        <v>0</v>
      </c>
      <c r="BH67" s="25">
        <f t="shared" si="86"/>
        <v>0</v>
      </c>
      <c r="BI67" s="25">
        <f t="shared" si="86"/>
        <v>0</v>
      </c>
      <c r="BJ67" s="25">
        <f t="shared" si="86"/>
        <v>0</v>
      </c>
      <c r="BK67" s="25">
        <f t="shared" si="86"/>
        <v>0</v>
      </c>
      <c r="BL67" s="25">
        <f t="shared" si="86"/>
        <v>0</v>
      </c>
      <c r="BM67" s="25">
        <f t="shared" si="86"/>
        <v>0</v>
      </c>
      <c r="BN67" s="25">
        <f t="shared" si="86"/>
        <v>0</v>
      </c>
      <c r="BO67" s="25">
        <f t="shared" si="86"/>
        <v>0</v>
      </c>
      <c r="BP67" s="25">
        <f t="shared" ref="BP67:CH67" si="87">((BP13*0.5)+BO31-BP49)*BP86*BP101*BP$2</f>
        <v>0</v>
      </c>
      <c r="BQ67" s="25">
        <f t="shared" si="87"/>
        <v>0</v>
      </c>
      <c r="BR67" s="25">
        <f t="shared" si="87"/>
        <v>0</v>
      </c>
      <c r="BS67" s="25">
        <f t="shared" si="87"/>
        <v>0</v>
      </c>
      <c r="BT67" s="25">
        <f t="shared" si="87"/>
        <v>0</v>
      </c>
      <c r="BU67" s="25">
        <f t="shared" si="87"/>
        <v>0</v>
      </c>
      <c r="BV67" s="25">
        <f t="shared" si="87"/>
        <v>0</v>
      </c>
      <c r="BW67" s="25">
        <f t="shared" si="87"/>
        <v>0</v>
      </c>
      <c r="BX67" s="25">
        <f t="shared" si="87"/>
        <v>0</v>
      </c>
      <c r="BY67" s="25">
        <f t="shared" si="87"/>
        <v>0</v>
      </c>
      <c r="BZ67" s="25">
        <f t="shared" si="87"/>
        <v>0</v>
      </c>
      <c r="CA67" s="25">
        <f t="shared" si="87"/>
        <v>0</v>
      </c>
      <c r="CB67" s="25">
        <f t="shared" si="87"/>
        <v>0</v>
      </c>
      <c r="CC67" s="25">
        <f t="shared" si="87"/>
        <v>0</v>
      </c>
      <c r="CD67" s="25">
        <f t="shared" si="87"/>
        <v>0</v>
      </c>
      <c r="CE67" s="25">
        <f t="shared" si="87"/>
        <v>0</v>
      </c>
      <c r="CF67" s="25">
        <f t="shared" si="87"/>
        <v>0</v>
      </c>
      <c r="CG67" s="25">
        <f t="shared" si="87"/>
        <v>0</v>
      </c>
      <c r="CH67" s="28">
        <f t="shared" si="87"/>
        <v>0</v>
      </c>
    </row>
    <row r="68" spans="1:88" ht="15.75" customHeight="1" x14ac:dyDescent="0.25">
      <c r="A68" s="606"/>
      <c r="B68" s="14" t="str">
        <f t="shared" si="68"/>
        <v>Motors</v>
      </c>
      <c r="C68" s="25">
        <f t="shared" si="71"/>
        <v>0</v>
      </c>
      <c r="D68" s="25">
        <f t="shared" ref="D68:BO68" si="88">((D14*0.5)+C32-D50)*D87*D102*D$2</f>
        <v>0</v>
      </c>
      <c r="E68" s="25">
        <f t="shared" si="88"/>
        <v>0</v>
      </c>
      <c r="F68" s="25">
        <f t="shared" si="88"/>
        <v>0</v>
      </c>
      <c r="G68" s="25">
        <f t="shared" si="88"/>
        <v>0</v>
      </c>
      <c r="H68" s="25">
        <f t="shared" si="88"/>
        <v>0</v>
      </c>
      <c r="I68" s="25">
        <f t="shared" si="88"/>
        <v>0</v>
      </c>
      <c r="J68" s="25">
        <f t="shared" si="88"/>
        <v>0</v>
      </c>
      <c r="K68" s="25">
        <f t="shared" si="88"/>
        <v>0</v>
      </c>
      <c r="L68" s="25">
        <f t="shared" si="88"/>
        <v>0</v>
      </c>
      <c r="M68" s="25">
        <f t="shared" si="88"/>
        <v>0</v>
      </c>
      <c r="N68" s="25">
        <f t="shared" si="88"/>
        <v>0</v>
      </c>
      <c r="O68" s="25">
        <f t="shared" si="88"/>
        <v>0</v>
      </c>
      <c r="P68" s="25">
        <f t="shared" si="88"/>
        <v>0</v>
      </c>
      <c r="Q68" s="25">
        <f t="shared" si="88"/>
        <v>0</v>
      </c>
      <c r="R68" s="25">
        <f t="shared" si="88"/>
        <v>0</v>
      </c>
      <c r="S68" s="25">
        <f t="shared" si="88"/>
        <v>0</v>
      </c>
      <c r="T68" s="25">
        <f t="shared" si="88"/>
        <v>0</v>
      </c>
      <c r="U68" s="25">
        <f t="shared" si="88"/>
        <v>0</v>
      </c>
      <c r="V68" s="25">
        <f t="shared" si="88"/>
        <v>0</v>
      </c>
      <c r="W68" s="25">
        <f t="shared" si="88"/>
        <v>0</v>
      </c>
      <c r="X68" s="25">
        <f t="shared" si="88"/>
        <v>0</v>
      </c>
      <c r="Y68" s="25">
        <f t="shared" si="88"/>
        <v>0</v>
      </c>
      <c r="Z68" s="25">
        <f t="shared" si="88"/>
        <v>0</v>
      </c>
      <c r="AA68" s="25">
        <f t="shared" si="88"/>
        <v>0</v>
      </c>
      <c r="AB68" s="25">
        <f t="shared" si="88"/>
        <v>0</v>
      </c>
      <c r="AC68" s="25">
        <f t="shared" si="88"/>
        <v>0</v>
      </c>
      <c r="AD68" s="25">
        <f t="shared" si="88"/>
        <v>0</v>
      </c>
      <c r="AE68" s="25">
        <f t="shared" si="88"/>
        <v>0</v>
      </c>
      <c r="AF68" s="25">
        <f t="shared" si="88"/>
        <v>0</v>
      </c>
      <c r="AG68" s="25">
        <f t="shared" si="88"/>
        <v>0</v>
      </c>
      <c r="AH68" s="25">
        <f t="shared" si="88"/>
        <v>0</v>
      </c>
      <c r="AI68" s="25">
        <f t="shared" si="88"/>
        <v>0</v>
      </c>
      <c r="AJ68" s="25">
        <f t="shared" si="88"/>
        <v>0</v>
      </c>
      <c r="AK68" s="25">
        <f t="shared" si="88"/>
        <v>0</v>
      </c>
      <c r="AL68" s="25">
        <f t="shared" si="88"/>
        <v>0</v>
      </c>
      <c r="AM68" s="25">
        <f t="shared" si="88"/>
        <v>0</v>
      </c>
      <c r="AN68" s="25">
        <f t="shared" si="88"/>
        <v>0</v>
      </c>
      <c r="AO68" s="25">
        <f t="shared" si="88"/>
        <v>0</v>
      </c>
      <c r="AP68" s="25">
        <f t="shared" si="88"/>
        <v>0</v>
      </c>
      <c r="AQ68" s="25">
        <f t="shared" si="88"/>
        <v>0</v>
      </c>
      <c r="AR68" s="25">
        <f t="shared" si="88"/>
        <v>0</v>
      </c>
      <c r="AS68" s="25">
        <f t="shared" si="88"/>
        <v>0</v>
      </c>
      <c r="AT68" s="25">
        <f t="shared" si="88"/>
        <v>0</v>
      </c>
      <c r="AU68" s="25">
        <f t="shared" si="88"/>
        <v>0</v>
      </c>
      <c r="AV68" s="25">
        <f t="shared" si="88"/>
        <v>0</v>
      </c>
      <c r="AW68" s="25">
        <f t="shared" si="88"/>
        <v>0</v>
      </c>
      <c r="AX68" s="25">
        <f t="shared" si="88"/>
        <v>0</v>
      </c>
      <c r="AY68" s="25">
        <f t="shared" si="88"/>
        <v>0</v>
      </c>
      <c r="AZ68" s="25">
        <f t="shared" si="88"/>
        <v>0</v>
      </c>
      <c r="BA68" s="25">
        <f t="shared" si="88"/>
        <v>0</v>
      </c>
      <c r="BB68" s="25">
        <f t="shared" si="88"/>
        <v>0</v>
      </c>
      <c r="BC68" s="25">
        <f t="shared" si="88"/>
        <v>0</v>
      </c>
      <c r="BD68" s="25">
        <f t="shared" si="88"/>
        <v>0</v>
      </c>
      <c r="BE68" s="25">
        <f t="shared" si="88"/>
        <v>0</v>
      </c>
      <c r="BF68" s="25">
        <f t="shared" si="88"/>
        <v>0</v>
      </c>
      <c r="BG68" s="25">
        <f t="shared" si="88"/>
        <v>0</v>
      </c>
      <c r="BH68" s="25">
        <f t="shared" si="88"/>
        <v>0</v>
      </c>
      <c r="BI68" s="25">
        <f t="shared" si="88"/>
        <v>0</v>
      </c>
      <c r="BJ68" s="25">
        <f t="shared" si="88"/>
        <v>0</v>
      </c>
      <c r="BK68" s="25">
        <f t="shared" si="88"/>
        <v>0</v>
      </c>
      <c r="BL68" s="25">
        <f t="shared" si="88"/>
        <v>0</v>
      </c>
      <c r="BM68" s="25">
        <f t="shared" si="88"/>
        <v>0</v>
      </c>
      <c r="BN68" s="25">
        <f t="shared" si="88"/>
        <v>0</v>
      </c>
      <c r="BO68" s="25">
        <f t="shared" si="88"/>
        <v>0</v>
      </c>
      <c r="BP68" s="25">
        <f t="shared" ref="BP68:CH68" si="89">((BP14*0.5)+BO32-BP50)*BP87*BP102*BP$2</f>
        <v>0</v>
      </c>
      <c r="BQ68" s="25">
        <f t="shared" si="89"/>
        <v>0</v>
      </c>
      <c r="BR68" s="25">
        <f t="shared" si="89"/>
        <v>0</v>
      </c>
      <c r="BS68" s="25">
        <f t="shared" si="89"/>
        <v>0</v>
      </c>
      <c r="BT68" s="25">
        <f t="shared" si="89"/>
        <v>0</v>
      </c>
      <c r="BU68" s="25">
        <f t="shared" si="89"/>
        <v>0</v>
      </c>
      <c r="BV68" s="25">
        <f t="shared" si="89"/>
        <v>0</v>
      </c>
      <c r="BW68" s="25">
        <f t="shared" si="89"/>
        <v>0</v>
      </c>
      <c r="BX68" s="25">
        <f t="shared" si="89"/>
        <v>0</v>
      </c>
      <c r="BY68" s="25">
        <f t="shared" si="89"/>
        <v>0</v>
      </c>
      <c r="BZ68" s="25">
        <f t="shared" si="89"/>
        <v>0</v>
      </c>
      <c r="CA68" s="25">
        <f t="shared" si="89"/>
        <v>0</v>
      </c>
      <c r="CB68" s="25">
        <f t="shared" si="89"/>
        <v>0</v>
      </c>
      <c r="CC68" s="25">
        <f t="shared" si="89"/>
        <v>0</v>
      </c>
      <c r="CD68" s="25">
        <f t="shared" si="89"/>
        <v>0</v>
      </c>
      <c r="CE68" s="25">
        <f t="shared" si="89"/>
        <v>0</v>
      </c>
      <c r="CF68" s="25">
        <f t="shared" si="89"/>
        <v>0</v>
      </c>
      <c r="CG68" s="25">
        <f t="shared" si="89"/>
        <v>0</v>
      </c>
      <c r="CH68" s="28">
        <f t="shared" si="89"/>
        <v>0</v>
      </c>
    </row>
    <row r="69" spans="1:88" ht="15.75" x14ac:dyDescent="0.25">
      <c r="A69" s="606"/>
      <c r="B69" s="14" t="str">
        <f t="shared" si="68"/>
        <v>Process</v>
      </c>
      <c r="C69" s="25">
        <f t="shared" si="71"/>
        <v>0</v>
      </c>
      <c r="D69" s="25">
        <f t="shared" ref="D69:BO69" si="90">((D15*0.5)+C33-D51)*D88*D103*D$2</f>
        <v>0</v>
      </c>
      <c r="E69" s="25">
        <f t="shared" si="90"/>
        <v>0</v>
      </c>
      <c r="F69" s="25">
        <f t="shared" si="90"/>
        <v>0</v>
      </c>
      <c r="G69" s="25">
        <f t="shared" si="90"/>
        <v>0</v>
      </c>
      <c r="H69" s="25">
        <f t="shared" si="90"/>
        <v>0</v>
      </c>
      <c r="I69" s="25">
        <f t="shared" si="90"/>
        <v>0</v>
      </c>
      <c r="J69" s="25">
        <f t="shared" si="90"/>
        <v>0</v>
      </c>
      <c r="K69" s="25">
        <f t="shared" si="90"/>
        <v>0</v>
      </c>
      <c r="L69" s="25">
        <f t="shared" si="90"/>
        <v>0</v>
      </c>
      <c r="M69" s="25">
        <f t="shared" si="90"/>
        <v>0</v>
      </c>
      <c r="N69" s="25">
        <f t="shared" si="90"/>
        <v>0</v>
      </c>
      <c r="O69" s="25">
        <f t="shared" si="90"/>
        <v>0</v>
      </c>
      <c r="P69" s="25">
        <f t="shared" si="90"/>
        <v>0</v>
      </c>
      <c r="Q69" s="25">
        <f t="shared" si="90"/>
        <v>0</v>
      </c>
      <c r="R69" s="25">
        <f t="shared" si="90"/>
        <v>0</v>
      </c>
      <c r="S69" s="25">
        <f t="shared" si="90"/>
        <v>0</v>
      </c>
      <c r="T69" s="25">
        <f t="shared" si="90"/>
        <v>0</v>
      </c>
      <c r="U69" s="25">
        <f t="shared" si="90"/>
        <v>0</v>
      </c>
      <c r="V69" s="25">
        <f t="shared" si="90"/>
        <v>0</v>
      </c>
      <c r="W69" s="25">
        <f t="shared" si="90"/>
        <v>0</v>
      </c>
      <c r="X69" s="25">
        <f t="shared" si="90"/>
        <v>0</v>
      </c>
      <c r="Y69" s="25">
        <f t="shared" si="90"/>
        <v>0</v>
      </c>
      <c r="Z69" s="25">
        <f t="shared" si="90"/>
        <v>0</v>
      </c>
      <c r="AA69" s="25">
        <f t="shared" si="90"/>
        <v>0</v>
      </c>
      <c r="AB69" s="25">
        <f t="shared" si="90"/>
        <v>0</v>
      </c>
      <c r="AC69" s="25">
        <f t="shared" si="90"/>
        <v>0</v>
      </c>
      <c r="AD69" s="25">
        <f t="shared" si="90"/>
        <v>0</v>
      </c>
      <c r="AE69" s="25">
        <f t="shared" si="90"/>
        <v>0</v>
      </c>
      <c r="AF69" s="25">
        <f t="shared" si="90"/>
        <v>0</v>
      </c>
      <c r="AG69" s="25">
        <f t="shared" si="90"/>
        <v>0</v>
      </c>
      <c r="AH69" s="25">
        <f t="shared" si="90"/>
        <v>0</v>
      </c>
      <c r="AI69" s="25">
        <f t="shared" si="90"/>
        <v>0</v>
      </c>
      <c r="AJ69" s="25">
        <f t="shared" si="90"/>
        <v>0</v>
      </c>
      <c r="AK69" s="25">
        <f t="shared" si="90"/>
        <v>0</v>
      </c>
      <c r="AL69" s="25">
        <f t="shared" si="90"/>
        <v>0</v>
      </c>
      <c r="AM69" s="25">
        <f t="shared" si="90"/>
        <v>0</v>
      </c>
      <c r="AN69" s="25">
        <f t="shared" si="90"/>
        <v>0</v>
      </c>
      <c r="AO69" s="25">
        <f t="shared" si="90"/>
        <v>0</v>
      </c>
      <c r="AP69" s="25">
        <f t="shared" si="90"/>
        <v>0</v>
      </c>
      <c r="AQ69" s="25">
        <f t="shared" si="90"/>
        <v>0</v>
      </c>
      <c r="AR69" s="25">
        <f t="shared" si="90"/>
        <v>0</v>
      </c>
      <c r="AS69" s="25">
        <f t="shared" si="90"/>
        <v>0</v>
      </c>
      <c r="AT69" s="25">
        <f t="shared" si="90"/>
        <v>0</v>
      </c>
      <c r="AU69" s="25">
        <f t="shared" si="90"/>
        <v>0</v>
      </c>
      <c r="AV69" s="25">
        <f t="shared" si="90"/>
        <v>0</v>
      </c>
      <c r="AW69" s="25">
        <f t="shared" si="90"/>
        <v>0</v>
      </c>
      <c r="AX69" s="25">
        <f t="shared" si="90"/>
        <v>0</v>
      </c>
      <c r="AY69" s="25">
        <f t="shared" si="90"/>
        <v>0</v>
      </c>
      <c r="AZ69" s="25">
        <f t="shared" si="90"/>
        <v>0</v>
      </c>
      <c r="BA69" s="25">
        <f t="shared" si="90"/>
        <v>0</v>
      </c>
      <c r="BB69" s="25">
        <f t="shared" si="90"/>
        <v>0</v>
      </c>
      <c r="BC69" s="25">
        <f t="shared" si="90"/>
        <v>0</v>
      </c>
      <c r="BD69" s="25">
        <f t="shared" si="90"/>
        <v>0</v>
      </c>
      <c r="BE69" s="25">
        <f t="shared" si="90"/>
        <v>0</v>
      </c>
      <c r="BF69" s="25">
        <f t="shared" si="90"/>
        <v>0</v>
      </c>
      <c r="BG69" s="25">
        <f t="shared" si="90"/>
        <v>0</v>
      </c>
      <c r="BH69" s="25">
        <f t="shared" si="90"/>
        <v>0</v>
      </c>
      <c r="BI69" s="25">
        <f t="shared" si="90"/>
        <v>0</v>
      </c>
      <c r="BJ69" s="25">
        <f t="shared" si="90"/>
        <v>0</v>
      </c>
      <c r="BK69" s="25">
        <f t="shared" si="90"/>
        <v>0</v>
      </c>
      <c r="BL69" s="25">
        <f t="shared" si="90"/>
        <v>0</v>
      </c>
      <c r="BM69" s="25">
        <f t="shared" si="90"/>
        <v>0</v>
      </c>
      <c r="BN69" s="25">
        <f t="shared" si="90"/>
        <v>0</v>
      </c>
      <c r="BO69" s="25">
        <f t="shared" si="90"/>
        <v>0</v>
      </c>
      <c r="BP69" s="25">
        <f t="shared" ref="BP69:CH69" si="91">((BP15*0.5)+BO33-BP51)*BP88*BP103*BP$2</f>
        <v>0</v>
      </c>
      <c r="BQ69" s="25">
        <f t="shared" si="91"/>
        <v>0</v>
      </c>
      <c r="BR69" s="25">
        <f t="shared" si="91"/>
        <v>0</v>
      </c>
      <c r="BS69" s="25">
        <f t="shared" si="91"/>
        <v>0</v>
      </c>
      <c r="BT69" s="25">
        <f t="shared" si="91"/>
        <v>0</v>
      </c>
      <c r="BU69" s="25">
        <f t="shared" si="91"/>
        <v>0</v>
      </c>
      <c r="BV69" s="25">
        <f t="shared" si="91"/>
        <v>0</v>
      </c>
      <c r="BW69" s="25">
        <f t="shared" si="91"/>
        <v>0</v>
      </c>
      <c r="BX69" s="25">
        <f t="shared" si="91"/>
        <v>0</v>
      </c>
      <c r="BY69" s="25">
        <f t="shared" si="91"/>
        <v>0</v>
      </c>
      <c r="BZ69" s="25">
        <f t="shared" si="91"/>
        <v>0</v>
      </c>
      <c r="CA69" s="25">
        <f t="shared" si="91"/>
        <v>0</v>
      </c>
      <c r="CB69" s="25">
        <f t="shared" si="91"/>
        <v>0</v>
      </c>
      <c r="CC69" s="25">
        <f t="shared" si="91"/>
        <v>0</v>
      </c>
      <c r="CD69" s="25">
        <f t="shared" si="91"/>
        <v>0</v>
      </c>
      <c r="CE69" s="25">
        <f t="shared" si="91"/>
        <v>0</v>
      </c>
      <c r="CF69" s="25">
        <f t="shared" si="91"/>
        <v>0</v>
      </c>
      <c r="CG69" s="25">
        <f t="shared" si="91"/>
        <v>0</v>
      </c>
      <c r="CH69" s="28">
        <f t="shared" si="91"/>
        <v>0</v>
      </c>
    </row>
    <row r="70" spans="1:88" ht="15.75" x14ac:dyDescent="0.25">
      <c r="A70" s="606"/>
      <c r="B70" s="14" t="str">
        <f t="shared" si="68"/>
        <v>Refrigeration</v>
      </c>
      <c r="C70" s="25">
        <f t="shared" si="71"/>
        <v>0</v>
      </c>
      <c r="D70" s="25">
        <f t="shared" ref="D70:BO70" si="92">((D16*0.5)+C34-D52)*D89*D104*D$2</f>
        <v>0</v>
      </c>
      <c r="E70" s="25">
        <f t="shared" si="92"/>
        <v>0</v>
      </c>
      <c r="F70" s="25">
        <f t="shared" si="92"/>
        <v>0</v>
      </c>
      <c r="G70" s="25">
        <f t="shared" si="92"/>
        <v>0</v>
      </c>
      <c r="H70" s="25">
        <f t="shared" si="92"/>
        <v>0</v>
      </c>
      <c r="I70" s="25">
        <f t="shared" si="92"/>
        <v>0</v>
      </c>
      <c r="J70" s="25">
        <f t="shared" si="92"/>
        <v>0</v>
      </c>
      <c r="K70" s="25">
        <f t="shared" si="92"/>
        <v>0</v>
      </c>
      <c r="L70" s="25">
        <f t="shared" si="92"/>
        <v>0</v>
      </c>
      <c r="M70" s="25">
        <f t="shared" si="92"/>
        <v>0</v>
      </c>
      <c r="N70" s="25">
        <f t="shared" si="92"/>
        <v>0</v>
      </c>
      <c r="O70" s="25">
        <f t="shared" si="92"/>
        <v>0</v>
      </c>
      <c r="P70" s="25">
        <f t="shared" si="92"/>
        <v>0</v>
      </c>
      <c r="Q70" s="25">
        <f t="shared" si="92"/>
        <v>0</v>
      </c>
      <c r="R70" s="25">
        <f t="shared" si="92"/>
        <v>0</v>
      </c>
      <c r="S70" s="25">
        <f t="shared" si="92"/>
        <v>0</v>
      </c>
      <c r="T70" s="25">
        <f t="shared" si="92"/>
        <v>0</v>
      </c>
      <c r="U70" s="25">
        <f t="shared" si="92"/>
        <v>0</v>
      </c>
      <c r="V70" s="25">
        <f t="shared" si="92"/>
        <v>0</v>
      </c>
      <c r="W70" s="25">
        <f t="shared" si="92"/>
        <v>0</v>
      </c>
      <c r="X70" s="25">
        <f t="shared" si="92"/>
        <v>0</v>
      </c>
      <c r="Y70" s="25">
        <f t="shared" si="92"/>
        <v>0</v>
      </c>
      <c r="Z70" s="25">
        <f t="shared" si="92"/>
        <v>0</v>
      </c>
      <c r="AA70" s="25">
        <f t="shared" si="92"/>
        <v>0</v>
      </c>
      <c r="AB70" s="25">
        <f t="shared" si="92"/>
        <v>0</v>
      </c>
      <c r="AC70" s="25">
        <f t="shared" si="92"/>
        <v>0</v>
      </c>
      <c r="AD70" s="25">
        <f t="shared" si="92"/>
        <v>0</v>
      </c>
      <c r="AE70" s="25">
        <f t="shared" si="92"/>
        <v>0</v>
      </c>
      <c r="AF70" s="25">
        <f t="shared" si="92"/>
        <v>0</v>
      </c>
      <c r="AG70" s="25">
        <f t="shared" si="92"/>
        <v>0</v>
      </c>
      <c r="AH70" s="25">
        <f t="shared" si="92"/>
        <v>0</v>
      </c>
      <c r="AI70" s="25">
        <f t="shared" si="92"/>
        <v>0</v>
      </c>
      <c r="AJ70" s="25">
        <f t="shared" si="92"/>
        <v>0</v>
      </c>
      <c r="AK70" s="25">
        <f t="shared" si="92"/>
        <v>0</v>
      </c>
      <c r="AL70" s="25">
        <f t="shared" si="92"/>
        <v>0</v>
      </c>
      <c r="AM70" s="25">
        <f t="shared" si="92"/>
        <v>0</v>
      </c>
      <c r="AN70" s="25">
        <f t="shared" si="92"/>
        <v>0</v>
      </c>
      <c r="AO70" s="25">
        <f t="shared" si="92"/>
        <v>0</v>
      </c>
      <c r="AP70" s="25">
        <f t="shared" si="92"/>
        <v>0</v>
      </c>
      <c r="AQ70" s="25">
        <f t="shared" si="92"/>
        <v>0</v>
      </c>
      <c r="AR70" s="25">
        <f t="shared" si="92"/>
        <v>0</v>
      </c>
      <c r="AS70" s="25">
        <f t="shared" si="92"/>
        <v>0</v>
      </c>
      <c r="AT70" s="25">
        <f t="shared" si="92"/>
        <v>0</v>
      </c>
      <c r="AU70" s="25">
        <f t="shared" si="92"/>
        <v>0</v>
      </c>
      <c r="AV70" s="25">
        <f t="shared" si="92"/>
        <v>0</v>
      </c>
      <c r="AW70" s="25">
        <f t="shared" si="92"/>
        <v>0</v>
      </c>
      <c r="AX70" s="25">
        <f t="shared" si="92"/>
        <v>0</v>
      </c>
      <c r="AY70" s="25">
        <f t="shared" si="92"/>
        <v>0</v>
      </c>
      <c r="AZ70" s="25">
        <f t="shared" si="92"/>
        <v>0</v>
      </c>
      <c r="BA70" s="25">
        <f t="shared" si="92"/>
        <v>0</v>
      </c>
      <c r="BB70" s="25">
        <f t="shared" si="92"/>
        <v>0</v>
      </c>
      <c r="BC70" s="25">
        <f t="shared" si="92"/>
        <v>0</v>
      </c>
      <c r="BD70" s="25">
        <f t="shared" si="92"/>
        <v>0</v>
      </c>
      <c r="BE70" s="25">
        <f t="shared" si="92"/>
        <v>0</v>
      </c>
      <c r="BF70" s="25">
        <f t="shared" si="92"/>
        <v>0</v>
      </c>
      <c r="BG70" s="25">
        <f t="shared" si="92"/>
        <v>0</v>
      </c>
      <c r="BH70" s="25">
        <f t="shared" si="92"/>
        <v>0</v>
      </c>
      <c r="BI70" s="25">
        <f t="shared" si="92"/>
        <v>0</v>
      </c>
      <c r="BJ70" s="25">
        <f t="shared" si="92"/>
        <v>0</v>
      </c>
      <c r="BK70" s="25">
        <f t="shared" si="92"/>
        <v>0</v>
      </c>
      <c r="BL70" s="25">
        <f t="shared" si="92"/>
        <v>0</v>
      </c>
      <c r="BM70" s="25">
        <f t="shared" si="92"/>
        <v>0</v>
      </c>
      <c r="BN70" s="25">
        <f t="shared" si="92"/>
        <v>0</v>
      </c>
      <c r="BO70" s="25">
        <f t="shared" si="92"/>
        <v>0</v>
      </c>
      <c r="BP70" s="25">
        <f t="shared" ref="BP70:CH70" si="93">((BP16*0.5)+BO34-BP52)*BP89*BP104*BP$2</f>
        <v>0</v>
      </c>
      <c r="BQ70" s="25">
        <f t="shared" si="93"/>
        <v>0</v>
      </c>
      <c r="BR70" s="25">
        <f t="shared" si="93"/>
        <v>0</v>
      </c>
      <c r="BS70" s="25">
        <f t="shared" si="93"/>
        <v>0</v>
      </c>
      <c r="BT70" s="25">
        <f t="shared" si="93"/>
        <v>0</v>
      </c>
      <c r="BU70" s="25">
        <f t="shared" si="93"/>
        <v>0</v>
      </c>
      <c r="BV70" s="25">
        <f t="shared" si="93"/>
        <v>0</v>
      </c>
      <c r="BW70" s="25">
        <f t="shared" si="93"/>
        <v>0</v>
      </c>
      <c r="BX70" s="25">
        <f t="shared" si="93"/>
        <v>0</v>
      </c>
      <c r="BY70" s="25">
        <f t="shared" si="93"/>
        <v>0</v>
      </c>
      <c r="BZ70" s="25">
        <f t="shared" si="93"/>
        <v>0</v>
      </c>
      <c r="CA70" s="25">
        <f t="shared" si="93"/>
        <v>0</v>
      </c>
      <c r="CB70" s="25">
        <f t="shared" si="93"/>
        <v>0</v>
      </c>
      <c r="CC70" s="25">
        <f t="shared" si="93"/>
        <v>0</v>
      </c>
      <c r="CD70" s="25">
        <f t="shared" si="93"/>
        <v>0</v>
      </c>
      <c r="CE70" s="25">
        <f t="shared" si="93"/>
        <v>0</v>
      </c>
      <c r="CF70" s="25">
        <f t="shared" si="93"/>
        <v>0</v>
      </c>
      <c r="CG70" s="25">
        <f t="shared" si="93"/>
        <v>0</v>
      </c>
      <c r="CH70" s="28">
        <f t="shared" si="93"/>
        <v>0</v>
      </c>
    </row>
    <row r="71" spans="1:88" ht="15.75" x14ac:dyDescent="0.25">
      <c r="A71" s="606"/>
      <c r="B71" s="14" t="str">
        <f t="shared" si="68"/>
        <v>Water Heating</v>
      </c>
      <c r="C71" s="25">
        <f t="shared" si="71"/>
        <v>0</v>
      </c>
      <c r="D71" s="25">
        <f t="shared" ref="D71:BO71" si="94">((D17*0.5)+C35-D53)*D90*D105*D$2</f>
        <v>0</v>
      </c>
      <c r="E71" s="25">
        <f t="shared" si="94"/>
        <v>0</v>
      </c>
      <c r="F71" s="25">
        <f t="shared" si="94"/>
        <v>0</v>
      </c>
      <c r="G71" s="25">
        <f t="shared" si="94"/>
        <v>0</v>
      </c>
      <c r="H71" s="25">
        <f t="shared" si="94"/>
        <v>0</v>
      </c>
      <c r="I71" s="25">
        <f t="shared" si="94"/>
        <v>0</v>
      </c>
      <c r="J71" s="25">
        <f t="shared" si="94"/>
        <v>0</v>
      </c>
      <c r="K71" s="25">
        <f t="shared" si="94"/>
        <v>0</v>
      </c>
      <c r="L71" s="25">
        <f t="shared" si="94"/>
        <v>0</v>
      </c>
      <c r="M71" s="25">
        <f t="shared" si="94"/>
        <v>0</v>
      </c>
      <c r="N71" s="25">
        <f t="shared" si="94"/>
        <v>0</v>
      </c>
      <c r="O71" s="25">
        <f t="shared" si="94"/>
        <v>0</v>
      </c>
      <c r="P71" s="25">
        <f t="shared" si="94"/>
        <v>0</v>
      </c>
      <c r="Q71" s="25">
        <f t="shared" si="94"/>
        <v>0</v>
      </c>
      <c r="R71" s="25">
        <f t="shared" si="94"/>
        <v>0</v>
      </c>
      <c r="S71" s="25">
        <f t="shared" si="94"/>
        <v>0</v>
      </c>
      <c r="T71" s="25">
        <f t="shared" si="94"/>
        <v>0</v>
      </c>
      <c r="U71" s="25">
        <f t="shared" si="94"/>
        <v>0</v>
      </c>
      <c r="V71" s="25">
        <f t="shared" si="94"/>
        <v>0</v>
      </c>
      <c r="W71" s="25">
        <f t="shared" si="94"/>
        <v>0</v>
      </c>
      <c r="X71" s="25">
        <f t="shared" si="94"/>
        <v>0</v>
      </c>
      <c r="Y71" s="25">
        <f t="shared" si="94"/>
        <v>0</v>
      </c>
      <c r="Z71" s="25">
        <f t="shared" si="94"/>
        <v>0</v>
      </c>
      <c r="AA71" s="25">
        <f t="shared" si="94"/>
        <v>0</v>
      </c>
      <c r="AB71" s="25">
        <f t="shared" si="94"/>
        <v>0</v>
      </c>
      <c r="AC71" s="25">
        <f t="shared" si="94"/>
        <v>0</v>
      </c>
      <c r="AD71" s="25">
        <f t="shared" si="94"/>
        <v>0</v>
      </c>
      <c r="AE71" s="25">
        <f t="shared" si="94"/>
        <v>0</v>
      </c>
      <c r="AF71" s="25">
        <f t="shared" si="94"/>
        <v>0</v>
      </c>
      <c r="AG71" s="25">
        <f t="shared" si="94"/>
        <v>0</v>
      </c>
      <c r="AH71" s="25">
        <f t="shared" si="94"/>
        <v>0</v>
      </c>
      <c r="AI71" s="25">
        <f t="shared" si="94"/>
        <v>0</v>
      </c>
      <c r="AJ71" s="25">
        <f t="shared" si="94"/>
        <v>0</v>
      </c>
      <c r="AK71" s="25">
        <f t="shared" si="94"/>
        <v>0</v>
      </c>
      <c r="AL71" s="25">
        <f t="shared" si="94"/>
        <v>0</v>
      </c>
      <c r="AM71" s="25">
        <f t="shared" si="94"/>
        <v>0</v>
      </c>
      <c r="AN71" s="25">
        <f t="shared" si="94"/>
        <v>0</v>
      </c>
      <c r="AO71" s="25">
        <f t="shared" si="94"/>
        <v>0</v>
      </c>
      <c r="AP71" s="25">
        <f t="shared" si="94"/>
        <v>0</v>
      </c>
      <c r="AQ71" s="25">
        <f t="shared" si="94"/>
        <v>0</v>
      </c>
      <c r="AR71" s="25">
        <f t="shared" si="94"/>
        <v>0</v>
      </c>
      <c r="AS71" s="25">
        <f t="shared" si="94"/>
        <v>0</v>
      </c>
      <c r="AT71" s="25">
        <f t="shared" si="94"/>
        <v>0</v>
      </c>
      <c r="AU71" s="25">
        <f t="shared" si="94"/>
        <v>0</v>
      </c>
      <c r="AV71" s="25">
        <f t="shared" si="94"/>
        <v>0</v>
      </c>
      <c r="AW71" s="25">
        <f t="shared" si="94"/>
        <v>0</v>
      </c>
      <c r="AX71" s="25">
        <f t="shared" si="94"/>
        <v>0</v>
      </c>
      <c r="AY71" s="25">
        <f t="shared" si="94"/>
        <v>0</v>
      </c>
      <c r="AZ71" s="25">
        <f t="shared" si="94"/>
        <v>0</v>
      </c>
      <c r="BA71" s="25">
        <f t="shared" si="94"/>
        <v>0</v>
      </c>
      <c r="BB71" s="25">
        <f t="shared" si="94"/>
        <v>0</v>
      </c>
      <c r="BC71" s="25">
        <f t="shared" si="94"/>
        <v>0</v>
      </c>
      <c r="BD71" s="25">
        <f t="shared" si="94"/>
        <v>0</v>
      </c>
      <c r="BE71" s="25">
        <f t="shared" si="94"/>
        <v>0</v>
      </c>
      <c r="BF71" s="25">
        <f t="shared" si="94"/>
        <v>0</v>
      </c>
      <c r="BG71" s="25">
        <f t="shared" si="94"/>
        <v>0</v>
      </c>
      <c r="BH71" s="25">
        <f t="shared" si="94"/>
        <v>0</v>
      </c>
      <c r="BI71" s="25">
        <f t="shared" si="94"/>
        <v>0</v>
      </c>
      <c r="BJ71" s="25">
        <f t="shared" si="94"/>
        <v>0</v>
      </c>
      <c r="BK71" s="25">
        <f t="shared" si="94"/>
        <v>0</v>
      </c>
      <c r="BL71" s="25">
        <f t="shared" si="94"/>
        <v>0</v>
      </c>
      <c r="BM71" s="25">
        <f t="shared" si="94"/>
        <v>0</v>
      </c>
      <c r="BN71" s="25">
        <f t="shared" si="94"/>
        <v>0</v>
      </c>
      <c r="BO71" s="25">
        <f t="shared" si="94"/>
        <v>0</v>
      </c>
      <c r="BP71" s="25">
        <f t="shared" ref="BP71:CH71" si="95">((BP17*0.5)+BO35-BP53)*BP90*BP105*BP$2</f>
        <v>0</v>
      </c>
      <c r="BQ71" s="25">
        <f t="shared" si="95"/>
        <v>0</v>
      </c>
      <c r="BR71" s="25">
        <f t="shared" si="95"/>
        <v>0</v>
      </c>
      <c r="BS71" s="25">
        <f t="shared" si="95"/>
        <v>0</v>
      </c>
      <c r="BT71" s="25">
        <f t="shared" si="95"/>
        <v>0</v>
      </c>
      <c r="BU71" s="25">
        <f t="shared" si="95"/>
        <v>0</v>
      </c>
      <c r="BV71" s="25">
        <f t="shared" si="95"/>
        <v>0</v>
      </c>
      <c r="BW71" s="25">
        <f t="shared" si="95"/>
        <v>0</v>
      </c>
      <c r="BX71" s="25">
        <f t="shared" si="95"/>
        <v>0</v>
      </c>
      <c r="BY71" s="25">
        <f t="shared" si="95"/>
        <v>0</v>
      </c>
      <c r="BZ71" s="25">
        <f t="shared" si="95"/>
        <v>0</v>
      </c>
      <c r="CA71" s="25">
        <f t="shared" si="95"/>
        <v>0</v>
      </c>
      <c r="CB71" s="25">
        <f t="shared" si="95"/>
        <v>0</v>
      </c>
      <c r="CC71" s="25">
        <f t="shared" si="95"/>
        <v>0</v>
      </c>
      <c r="CD71" s="25">
        <f t="shared" si="95"/>
        <v>0</v>
      </c>
      <c r="CE71" s="25">
        <f t="shared" si="95"/>
        <v>0</v>
      </c>
      <c r="CF71" s="25">
        <f t="shared" si="95"/>
        <v>0</v>
      </c>
      <c r="CG71" s="25">
        <f t="shared" si="95"/>
        <v>0</v>
      </c>
      <c r="CH71" s="28">
        <f t="shared" si="95"/>
        <v>0</v>
      </c>
    </row>
    <row r="72" spans="1:88" ht="15.75" customHeight="1" x14ac:dyDescent="0.25">
      <c r="A72" s="606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86.251304116058051</v>
      </c>
      <c r="E73" s="25">
        <f t="shared" ref="E73:BP73" si="96">SUM(E59:E72)</f>
        <v>3228.1348071861271</v>
      </c>
      <c r="F73" s="25">
        <f t="shared" si="96"/>
        <v>7277.5177246531603</v>
      </c>
      <c r="G73" s="25">
        <f t="shared" si="96"/>
        <v>11685.544285746626</v>
      </c>
      <c r="H73" s="25">
        <f t="shared" si="96"/>
        <v>23828.117095544061</v>
      </c>
      <c r="I73" s="25">
        <f t="shared" si="96"/>
        <v>37640.709468098612</v>
      </c>
      <c r="J73" s="25">
        <f t="shared" si="96"/>
        <v>34925.114645760972</v>
      </c>
      <c r="K73" s="25">
        <f t="shared" si="96"/>
        <v>36086.419204675229</v>
      </c>
      <c r="L73" s="25">
        <f t="shared" si="96"/>
        <v>22794.13125995162</v>
      </c>
      <c r="M73" s="25">
        <f t="shared" si="96"/>
        <v>18836.467108751309</v>
      </c>
      <c r="N73" s="25">
        <f t="shared" si="96"/>
        <v>19711.661396374322</v>
      </c>
      <c r="O73" s="25">
        <f t="shared" si="96"/>
        <v>21833.197286018109</v>
      </c>
      <c r="P73" s="25">
        <f t="shared" si="96"/>
        <v>16713.740908159747</v>
      </c>
      <c r="Q73" s="25">
        <f t="shared" si="96"/>
        <v>18766.589565544538</v>
      </c>
      <c r="R73" s="25">
        <f t="shared" si="96"/>
        <v>18605.586045800468</v>
      </c>
      <c r="S73" s="25">
        <f t="shared" si="96"/>
        <v>23423.475830127962</v>
      </c>
      <c r="T73" s="25">
        <f t="shared" si="96"/>
        <v>2069.2567698864514</v>
      </c>
      <c r="U73" s="25">
        <f t="shared" si="96"/>
        <v>2534.4059866254461</v>
      </c>
      <c r="V73" s="25">
        <f t="shared" si="96"/>
        <v>2084.8980181619863</v>
      </c>
      <c r="W73" s="25">
        <f t="shared" si="96"/>
        <v>2115.2798935002274</v>
      </c>
      <c r="X73" s="25">
        <f t="shared" si="96"/>
        <v>1348.2107593496503</v>
      </c>
      <c r="Y73" s="25">
        <f t="shared" si="96"/>
        <v>1102.8454740389823</v>
      </c>
      <c r="Z73" s="25">
        <f t="shared" si="96"/>
        <v>1132.3192120979597</v>
      </c>
      <c r="AA73" s="25">
        <f t="shared" si="96"/>
        <v>1234.8362643402268</v>
      </c>
      <c r="AB73" s="25">
        <f t="shared" si="96"/>
        <v>958.5343654760411</v>
      </c>
      <c r="AC73" s="25">
        <f t="shared" si="96"/>
        <v>1091.9625431398456</v>
      </c>
      <c r="AD73" s="25">
        <f t="shared" si="96"/>
        <v>1086.0557851792048</v>
      </c>
      <c r="AE73" s="25">
        <f t="shared" si="96"/>
        <v>1394.0887250945275</v>
      </c>
      <c r="AF73" s="25">
        <f t="shared" si="96"/>
        <v>2069.2567698864514</v>
      </c>
      <c r="AG73" s="25">
        <f t="shared" si="96"/>
        <v>2534.4059866254461</v>
      </c>
      <c r="AH73" s="25">
        <f t="shared" si="96"/>
        <v>2084.8980181619863</v>
      </c>
      <c r="AI73" s="25">
        <f t="shared" si="96"/>
        <v>2115.2798935002274</v>
      </c>
      <c r="AJ73" s="25">
        <f t="shared" si="96"/>
        <v>1348.2107593496503</v>
      </c>
      <c r="AK73" s="25">
        <f t="shared" si="96"/>
        <v>1102.8454740389823</v>
      </c>
      <c r="AL73" s="25">
        <f t="shared" si="96"/>
        <v>1132.3192120979597</v>
      </c>
      <c r="AM73" s="25">
        <f t="shared" si="96"/>
        <v>1234.8362643402268</v>
      </c>
      <c r="AN73" s="25">
        <f t="shared" si="96"/>
        <v>958.5343654760411</v>
      </c>
      <c r="AO73" s="25">
        <f t="shared" si="96"/>
        <v>1091.9625431398456</v>
      </c>
      <c r="AP73" s="25">
        <f t="shared" si="96"/>
        <v>1086.0557851792048</v>
      </c>
      <c r="AQ73" s="25">
        <f t="shared" si="96"/>
        <v>1394.0887250945275</v>
      </c>
      <c r="AR73" s="25">
        <f t="shared" si="96"/>
        <v>2069.2567698864514</v>
      </c>
      <c r="AS73" s="25">
        <f t="shared" si="96"/>
        <v>2534.4059866254461</v>
      </c>
      <c r="AT73" s="25">
        <f t="shared" si="96"/>
        <v>2084.8980181619863</v>
      </c>
      <c r="AU73" s="25">
        <f t="shared" si="96"/>
        <v>2115.2798935002274</v>
      </c>
      <c r="AV73" s="25">
        <f t="shared" si="96"/>
        <v>1348.2107593496503</v>
      </c>
      <c r="AW73" s="25">
        <f t="shared" si="96"/>
        <v>1102.8454740389823</v>
      </c>
      <c r="AX73" s="25">
        <f t="shared" si="96"/>
        <v>1132.3192120979597</v>
      </c>
      <c r="AY73" s="25">
        <f t="shared" si="96"/>
        <v>1234.8362643402268</v>
      </c>
      <c r="AZ73" s="25">
        <f t="shared" si="96"/>
        <v>958.5343654760411</v>
      </c>
      <c r="BA73" s="25">
        <f t="shared" si="96"/>
        <v>1091.9625431398456</v>
      </c>
      <c r="BB73" s="25">
        <f t="shared" si="96"/>
        <v>1086.0557851792048</v>
      </c>
      <c r="BC73" s="25">
        <f t="shared" si="96"/>
        <v>1394.0887250945275</v>
      </c>
      <c r="BD73" s="25">
        <f t="shared" si="96"/>
        <v>2069.2567698864514</v>
      </c>
      <c r="BE73" s="25">
        <f t="shared" si="96"/>
        <v>2534.4059866254461</v>
      </c>
      <c r="BF73" s="25">
        <f t="shared" si="96"/>
        <v>2084.8980181619863</v>
      </c>
      <c r="BG73" s="25">
        <f t="shared" si="96"/>
        <v>2115.2798935002274</v>
      </c>
      <c r="BH73" s="25">
        <f t="shared" si="96"/>
        <v>1348.2107593496503</v>
      </c>
      <c r="BI73" s="25">
        <f t="shared" si="96"/>
        <v>1102.8454740389823</v>
      </c>
      <c r="BJ73" s="25">
        <f t="shared" si="96"/>
        <v>1132.3192120979597</v>
      </c>
      <c r="BK73" s="25">
        <f t="shared" si="96"/>
        <v>1234.8362643402268</v>
      </c>
      <c r="BL73" s="25">
        <f t="shared" si="96"/>
        <v>958.5343654760411</v>
      </c>
      <c r="BM73" s="25">
        <f t="shared" si="96"/>
        <v>1091.9625431398456</v>
      </c>
      <c r="BN73" s="25">
        <f t="shared" si="96"/>
        <v>1086.0557851792048</v>
      </c>
      <c r="BO73" s="25">
        <f t="shared" si="96"/>
        <v>1394.0887250945275</v>
      </c>
      <c r="BP73" s="25">
        <f t="shared" si="96"/>
        <v>2069.2567698864514</v>
      </c>
      <c r="BQ73" s="25">
        <f t="shared" ref="BQ73:CH73" si="97">SUM(BQ59:BQ72)</f>
        <v>2534.4059866254461</v>
      </c>
      <c r="BR73" s="25">
        <f t="shared" si="97"/>
        <v>2084.8980181619863</v>
      </c>
      <c r="BS73" s="25">
        <f t="shared" si="97"/>
        <v>2115.2798935002274</v>
      </c>
      <c r="BT73" s="25">
        <f t="shared" si="97"/>
        <v>1348.2107593496503</v>
      </c>
      <c r="BU73" s="25">
        <f t="shared" si="97"/>
        <v>1102.8454740389823</v>
      </c>
      <c r="BV73" s="25">
        <f t="shared" si="97"/>
        <v>1132.3192120979597</v>
      </c>
      <c r="BW73" s="25">
        <f t="shared" si="97"/>
        <v>1234.8362643402268</v>
      </c>
      <c r="BX73" s="25">
        <f t="shared" si="97"/>
        <v>958.5343654760411</v>
      </c>
      <c r="BY73" s="25">
        <f t="shared" si="97"/>
        <v>1091.9625431398456</v>
      </c>
      <c r="BZ73" s="25">
        <f t="shared" si="97"/>
        <v>1086.0557851792048</v>
      </c>
      <c r="CA73" s="25">
        <f t="shared" si="97"/>
        <v>1394.0887250945275</v>
      </c>
      <c r="CB73" s="25">
        <f t="shared" si="97"/>
        <v>2069.2567698864514</v>
      </c>
      <c r="CC73" s="25">
        <f t="shared" si="97"/>
        <v>2534.4059866254461</v>
      </c>
      <c r="CD73" s="25">
        <f t="shared" si="97"/>
        <v>2084.8980181619863</v>
      </c>
      <c r="CE73" s="25">
        <f t="shared" si="97"/>
        <v>2115.2798935002274</v>
      </c>
      <c r="CF73" s="25">
        <f t="shared" si="97"/>
        <v>1348.2107593496503</v>
      </c>
      <c r="CG73" s="25">
        <f t="shared" si="97"/>
        <v>1102.8454740389823</v>
      </c>
      <c r="CH73" s="28">
        <f t="shared" si="97"/>
        <v>1132.3192120979597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86.251304116058051</v>
      </c>
      <c r="E74" s="26">
        <f t="shared" ref="E74:BP74" si="98">D74+E73</f>
        <v>3314.3861113021853</v>
      </c>
      <c r="F74" s="26">
        <f t="shared" si="98"/>
        <v>10591.903835955345</v>
      </c>
      <c r="G74" s="26">
        <f t="shared" si="98"/>
        <v>22277.448121701971</v>
      </c>
      <c r="H74" s="26">
        <f t="shared" si="98"/>
        <v>46105.565217246032</v>
      </c>
      <c r="I74" s="26">
        <f t="shared" si="98"/>
        <v>83746.274685344644</v>
      </c>
      <c r="J74" s="26">
        <f t="shared" si="98"/>
        <v>118671.38933110562</v>
      </c>
      <c r="K74" s="26">
        <f t="shared" si="98"/>
        <v>154757.80853578084</v>
      </c>
      <c r="L74" s="26">
        <f t="shared" si="98"/>
        <v>177551.93979573247</v>
      </c>
      <c r="M74" s="26">
        <f t="shared" si="98"/>
        <v>196388.40690448377</v>
      </c>
      <c r="N74" s="26">
        <f t="shared" si="98"/>
        <v>216100.06830085808</v>
      </c>
      <c r="O74" s="26">
        <f t="shared" si="98"/>
        <v>237933.26558687619</v>
      </c>
      <c r="P74" s="26">
        <f t="shared" si="98"/>
        <v>254647.00649503595</v>
      </c>
      <c r="Q74" s="26">
        <f t="shared" si="98"/>
        <v>273413.59606058052</v>
      </c>
      <c r="R74" s="26">
        <f t="shared" si="98"/>
        <v>292019.18210638099</v>
      </c>
      <c r="S74" s="26">
        <f t="shared" si="98"/>
        <v>315442.65793650894</v>
      </c>
      <c r="T74" s="26">
        <f t="shared" si="98"/>
        <v>317511.91470639542</v>
      </c>
      <c r="U74" s="26">
        <f t="shared" si="98"/>
        <v>320046.32069302088</v>
      </c>
      <c r="V74" s="26">
        <f t="shared" si="98"/>
        <v>322131.21871118288</v>
      </c>
      <c r="W74" s="26">
        <f t="shared" si="98"/>
        <v>324246.49860468309</v>
      </c>
      <c r="X74" s="26">
        <f t="shared" si="98"/>
        <v>325594.70936403272</v>
      </c>
      <c r="Y74" s="26">
        <f t="shared" si="98"/>
        <v>326697.55483807169</v>
      </c>
      <c r="Z74" s="26">
        <f t="shared" si="98"/>
        <v>327829.87405016966</v>
      </c>
      <c r="AA74" s="26">
        <f t="shared" si="98"/>
        <v>329064.71031450987</v>
      </c>
      <c r="AB74" s="26">
        <f t="shared" si="98"/>
        <v>330023.24467998592</v>
      </c>
      <c r="AC74" s="26">
        <f t="shared" si="98"/>
        <v>331115.20722312579</v>
      </c>
      <c r="AD74" s="26">
        <f t="shared" si="98"/>
        <v>332201.26300830499</v>
      </c>
      <c r="AE74" s="26">
        <f t="shared" si="98"/>
        <v>333595.3517333995</v>
      </c>
      <c r="AF74" s="26">
        <f t="shared" si="98"/>
        <v>335664.60850328597</v>
      </c>
      <c r="AG74" s="26">
        <f t="shared" si="98"/>
        <v>338199.01448991144</v>
      </c>
      <c r="AH74" s="26">
        <f t="shared" si="98"/>
        <v>340283.91250807344</v>
      </c>
      <c r="AI74" s="26">
        <f t="shared" si="98"/>
        <v>342399.19240157364</v>
      </c>
      <c r="AJ74" s="26">
        <f t="shared" si="98"/>
        <v>343747.40316092328</v>
      </c>
      <c r="AK74" s="26">
        <f t="shared" si="98"/>
        <v>344850.24863496225</v>
      </c>
      <c r="AL74" s="26">
        <f t="shared" si="98"/>
        <v>345982.56784706021</v>
      </c>
      <c r="AM74" s="26">
        <f t="shared" si="98"/>
        <v>347217.40411140042</v>
      </c>
      <c r="AN74" s="26">
        <f t="shared" si="98"/>
        <v>348175.93847687647</v>
      </c>
      <c r="AO74" s="26">
        <f t="shared" si="98"/>
        <v>349267.90102001635</v>
      </c>
      <c r="AP74" s="26">
        <f t="shared" si="98"/>
        <v>350353.95680519554</v>
      </c>
      <c r="AQ74" s="26">
        <f t="shared" si="98"/>
        <v>351748.04553029005</v>
      </c>
      <c r="AR74" s="26">
        <f t="shared" si="98"/>
        <v>353817.30230017653</v>
      </c>
      <c r="AS74" s="26">
        <f t="shared" si="98"/>
        <v>356351.70828680199</v>
      </c>
      <c r="AT74" s="26">
        <f t="shared" si="98"/>
        <v>358436.60630496399</v>
      </c>
      <c r="AU74" s="26">
        <f t="shared" si="98"/>
        <v>360551.8861984642</v>
      </c>
      <c r="AV74" s="26">
        <f t="shared" si="98"/>
        <v>361900.09695781383</v>
      </c>
      <c r="AW74" s="26">
        <f t="shared" si="98"/>
        <v>363002.9424318528</v>
      </c>
      <c r="AX74" s="26">
        <f t="shared" si="98"/>
        <v>364135.26164395077</v>
      </c>
      <c r="AY74" s="26">
        <f t="shared" si="98"/>
        <v>365370.09790829098</v>
      </c>
      <c r="AZ74" s="26">
        <f t="shared" si="98"/>
        <v>366328.63227376703</v>
      </c>
      <c r="BA74" s="26">
        <f t="shared" si="98"/>
        <v>367420.5948169069</v>
      </c>
      <c r="BB74" s="26">
        <f t="shared" si="98"/>
        <v>368506.6506020861</v>
      </c>
      <c r="BC74" s="26">
        <f t="shared" si="98"/>
        <v>369900.73932718061</v>
      </c>
      <c r="BD74" s="26">
        <f t="shared" si="98"/>
        <v>371969.99609706708</v>
      </c>
      <c r="BE74" s="26">
        <f t="shared" si="98"/>
        <v>374504.40208369255</v>
      </c>
      <c r="BF74" s="26">
        <f t="shared" si="98"/>
        <v>376589.30010185455</v>
      </c>
      <c r="BG74" s="26">
        <f t="shared" si="98"/>
        <v>378704.57999535475</v>
      </c>
      <c r="BH74" s="26">
        <f t="shared" si="98"/>
        <v>380052.79075470439</v>
      </c>
      <c r="BI74" s="26">
        <f t="shared" si="98"/>
        <v>381155.63622874336</v>
      </c>
      <c r="BJ74" s="26">
        <f t="shared" si="98"/>
        <v>382287.95544084132</v>
      </c>
      <c r="BK74" s="26">
        <f t="shared" si="98"/>
        <v>383522.79170518153</v>
      </c>
      <c r="BL74" s="26">
        <f t="shared" si="98"/>
        <v>384481.32607065758</v>
      </c>
      <c r="BM74" s="26">
        <f t="shared" si="98"/>
        <v>385573.28861379746</v>
      </c>
      <c r="BN74" s="26">
        <f t="shared" si="98"/>
        <v>386659.34439897665</v>
      </c>
      <c r="BO74" s="26">
        <f t="shared" si="98"/>
        <v>388053.43312407116</v>
      </c>
      <c r="BP74" s="26">
        <f t="shared" si="98"/>
        <v>390122.68989395763</v>
      </c>
      <c r="BQ74" s="26">
        <f t="shared" ref="BQ74:CH74" si="99">BP74+BQ73</f>
        <v>392657.0958805831</v>
      </c>
      <c r="BR74" s="26">
        <f t="shared" si="99"/>
        <v>394741.9938987451</v>
      </c>
      <c r="BS74" s="26">
        <f t="shared" si="99"/>
        <v>396857.27379224531</v>
      </c>
      <c r="BT74" s="26">
        <f t="shared" si="99"/>
        <v>398205.48455159494</v>
      </c>
      <c r="BU74" s="26">
        <f t="shared" si="99"/>
        <v>399308.33002563391</v>
      </c>
      <c r="BV74" s="26">
        <f t="shared" si="99"/>
        <v>400440.64923773188</v>
      </c>
      <c r="BW74" s="26">
        <f t="shared" si="99"/>
        <v>401675.48550207209</v>
      </c>
      <c r="BX74" s="26">
        <f t="shared" si="99"/>
        <v>402634.01986754814</v>
      </c>
      <c r="BY74" s="26">
        <f t="shared" si="99"/>
        <v>403725.98241068801</v>
      </c>
      <c r="BZ74" s="26">
        <f t="shared" si="99"/>
        <v>404812.03819586721</v>
      </c>
      <c r="CA74" s="26">
        <f t="shared" si="99"/>
        <v>406206.12692096172</v>
      </c>
      <c r="CB74" s="26">
        <f t="shared" si="99"/>
        <v>408275.38369084819</v>
      </c>
      <c r="CC74" s="26">
        <f t="shared" si="99"/>
        <v>410809.78967747366</v>
      </c>
      <c r="CD74" s="26">
        <f t="shared" si="99"/>
        <v>412894.68769563566</v>
      </c>
      <c r="CE74" s="26">
        <f t="shared" si="99"/>
        <v>415009.96758913586</v>
      </c>
      <c r="CF74" s="26">
        <f t="shared" si="99"/>
        <v>416358.1783484855</v>
      </c>
      <c r="CG74" s="26">
        <f t="shared" si="99"/>
        <v>417461.02382252447</v>
      </c>
      <c r="CH74" s="29">
        <f t="shared" si="99"/>
        <v>418593.34303462243</v>
      </c>
    </row>
    <row r="75" spans="1:88" s="110" customFormat="1" x14ac:dyDescent="0.25">
      <c r="A75" s="452"/>
      <c r="B75" s="456"/>
      <c r="C75" s="458"/>
      <c r="D75" s="459"/>
      <c r="E75" s="458"/>
      <c r="F75" s="459"/>
      <c r="G75" s="458"/>
      <c r="H75" s="459"/>
      <c r="I75" s="458"/>
      <c r="J75" s="459"/>
      <c r="K75" s="458"/>
      <c r="L75" s="459"/>
      <c r="M75" s="458"/>
      <c r="N75" s="459"/>
      <c r="O75" s="458"/>
      <c r="P75" s="459"/>
      <c r="Q75" s="458"/>
      <c r="R75" s="459"/>
      <c r="S75" s="458"/>
      <c r="T75" s="459"/>
      <c r="U75" s="458"/>
      <c r="V75" s="459"/>
      <c r="W75" s="458"/>
      <c r="X75" s="459"/>
      <c r="Y75" s="458"/>
      <c r="Z75" s="459"/>
      <c r="AA75" s="458"/>
      <c r="AB75" s="459"/>
      <c r="AC75" s="458"/>
      <c r="AD75" s="459"/>
      <c r="AE75" s="458"/>
      <c r="AF75" s="459"/>
      <c r="AG75" s="458"/>
      <c r="AH75" s="459"/>
      <c r="AI75" s="458"/>
      <c r="AJ75" s="459"/>
      <c r="AK75" s="458"/>
      <c r="AL75" s="459"/>
      <c r="AM75" s="458"/>
      <c r="AN75" s="459"/>
      <c r="AO75" s="458"/>
      <c r="AP75" s="459"/>
      <c r="AQ75" s="458"/>
      <c r="AR75" s="459"/>
      <c r="AS75" s="458"/>
      <c r="AT75" s="459"/>
      <c r="AU75" s="458"/>
      <c r="AV75" s="459"/>
      <c r="AW75" s="458"/>
      <c r="AX75" s="459"/>
      <c r="AY75" s="458"/>
      <c r="AZ75" s="459"/>
      <c r="BA75" s="458"/>
      <c r="BB75" s="459"/>
      <c r="BC75" s="458"/>
      <c r="BD75" s="459"/>
      <c r="BE75" s="458"/>
      <c r="BF75" s="459"/>
      <c r="BG75" s="458"/>
      <c r="BH75" s="459"/>
      <c r="BI75" s="458"/>
      <c r="BJ75" s="459"/>
      <c r="BK75" s="458"/>
      <c r="BL75" s="459"/>
      <c r="BM75" s="458"/>
      <c r="BN75" s="459"/>
      <c r="BO75" s="458"/>
      <c r="BP75" s="459"/>
      <c r="BQ75" s="458"/>
      <c r="BR75" s="459"/>
      <c r="BS75" s="458"/>
      <c r="BT75" s="459"/>
      <c r="BU75" s="458"/>
      <c r="BV75" s="459"/>
      <c r="BW75" s="458"/>
      <c r="BX75" s="459"/>
      <c r="BY75" s="458"/>
      <c r="BZ75" s="459"/>
      <c r="CA75" s="458"/>
      <c r="CB75" s="459"/>
      <c r="CC75" s="458"/>
      <c r="CD75" s="459"/>
      <c r="CE75" s="458"/>
      <c r="CF75" s="459"/>
      <c r="CG75" s="458"/>
      <c r="CH75" s="459"/>
    </row>
    <row r="76" spans="1:88" s="110" customFormat="1" ht="15.75" thickBot="1" x14ac:dyDescent="0.3">
      <c r="B76" s="451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52"/>
      <c r="AJ76" s="452"/>
      <c r="AK76" s="452"/>
      <c r="AL76" s="452"/>
      <c r="AM76" s="452"/>
      <c r="AN76" s="452"/>
      <c r="AO76" s="452"/>
      <c r="AP76" s="452"/>
      <c r="AQ76" s="452"/>
      <c r="AR76" s="452"/>
      <c r="AS76" s="452"/>
      <c r="AT76" s="452"/>
      <c r="AU76" s="452"/>
      <c r="AV76" s="452"/>
      <c r="AW76" s="452"/>
      <c r="AX76" s="452"/>
      <c r="AY76" s="452"/>
      <c r="AZ76" s="452"/>
      <c r="BA76" s="452"/>
      <c r="BB76" s="452"/>
      <c r="BC76" s="452"/>
      <c r="BD76" s="452"/>
      <c r="BE76" s="452"/>
      <c r="BF76" s="452"/>
      <c r="BG76" s="452"/>
      <c r="BH76" s="452"/>
      <c r="BI76" s="452"/>
      <c r="BJ76" s="452"/>
      <c r="BK76" s="452"/>
      <c r="BL76" s="452"/>
      <c r="BM76" s="452"/>
      <c r="BN76" s="452"/>
      <c r="BO76" s="452"/>
      <c r="BP76" s="452"/>
      <c r="BQ76" s="452"/>
      <c r="BR76" s="452"/>
      <c r="BS76" s="452"/>
      <c r="BT76" s="452"/>
      <c r="BU76" s="452"/>
      <c r="BV76" s="452"/>
      <c r="BW76" s="452"/>
      <c r="BX76" s="452"/>
      <c r="BY76" s="452"/>
      <c r="BZ76" s="452"/>
      <c r="CA76" s="452"/>
      <c r="CB76" s="452"/>
      <c r="CC76" s="452"/>
      <c r="CD76" s="452"/>
      <c r="CE76" s="452"/>
      <c r="CF76" s="452"/>
      <c r="CG76" s="452"/>
      <c r="CH76" s="452"/>
    </row>
    <row r="77" spans="1:88" s="110" customFormat="1" ht="16.5" thickBot="1" x14ac:dyDescent="0.3">
      <c r="A77" s="608" t="s">
        <v>12</v>
      </c>
      <c r="B77" s="18" t="s">
        <v>12</v>
      </c>
      <c r="C77" s="162">
        <f>C$4</f>
        <v>45292</v>
      </c>
      <c r="D77" s="162">
        <f t="shared" ref="D77:BO77" si="100">D$4</f>
        <v>45323</v>
      </c>
      <c r="E77" s="162">
        <f t="shared" si="100"/>
        <v>45352</v>
      </c>
      <c r="F77" s="162">
        <f t="shared" si="100"/>
        <v>45383</v>
      </c>
      <c r="G77" s="162">
        <f t="shared" si="100"/>
        <v>45413</v>
      </c>
      <c r="H77" s="162">
        <f t="shared" si="100"/>
        <v>45444</v>
      </c>
      <c r="I77" s="162">
        <f t="shared" si="100"/>
        <v>45474</v>
      </c>
      <c r="J77" s="162">
        <f t="shared" si="100"/>
        <v>45505</v>
      </c>
      <c r="K77" s="162">
        <f t="shared" si="100"/>
        <v>45536</v>
      </c>
      <c r="L77" s="162">
        <f t="shared" si="100"/>
        <v>45566</v>
      </c>
      <c r="M77" s="162">
        <f t="shared" si="100"/>
        <v>45597</v>
      </c>
      <c r="N77" s="162">
        <f t="shared" si="100"/>
        <v>45627</v>
      </c>
      <c r="O77" s="162">
        <f t="shared" si="100"/>
        <v>45658</v>
      </c>
      <c r="P77" s="162">
        <f t="shared" si="100"/>
        <v>45689</v>
      </c>
      <c r="Q77" s="162">
        <f t="shared" si="100"/>
        <v>45717</v>
      </c>
      <c r="R77" s="162">
        <f t="shared" si="100"/>
        <v>45748</v>
      </c>
      <c r="S77" s="162">
        <f t="shared" si="100"/>
        <v>45778</v>
      </c>
      <c r="T77" s="162">
        <f t="shared" si="100"/>
        <v>45809</v>
      </c>
      <c r="U77" s="162">
        <f t="shared" si="100"/>
        <v>45839</v>
      </c>
      <c r="V77" s="162">
        <f t="shared" si="100"/>
        <v>45870</v>
      </c>
      <c r="W77" s="162">
        <f t="shared" si="100"/>
        <v>45901</v>
      </c>
      <c r="X77" s="162">
        <f t="shared" si="100"/>
        <v>45931</v>
      </c>
      <c r="Y77" s="162">
        <f t="shared" si="100"/>
        <v>45962</v>
      </c>
      <c r="Z77" s="162">
        <f t="shared" si="100"/>
        <v>45992</v>
      </c>
      <c r="AA77" s="162">
        <f t="shared" si="100"/>
        <v>46023</v>
      </c>
      <c r="AB77" s="162">
        <f t="shared" si="100"/>
        <v>46054</v>
      </c>
      <c r="AC77" s="162">
        <f t="shared" si="100"/>
        <v>46082</v>
      </c>
      <c r="AD77" s="162">
        <f t="shared" si="100"/>
        <v>46113</v>
      </c>
      <c r="AE77" s="162">
        <f t="shared" si="100"/>
        <v>46143</v>
      </c>
      <c r="AF77" s="162">
        <f t="shared" si="100"/>
        <v>46174</v>
      </c>
      <c r="AG77" s="162">
        <f t="shared" si="100"/>
        <v>46204</v>
      </c>
      <c r="AH77" s="162">
        <f t="shared" si="100"/>
        <v>46235</v>
      </c>
      <c r="AI77" s="162">
        <f t="shared" si="100"/>
        <v>46266</v>
      </c>
      <c r="AJ77" s="162">
        <f t="shared" si="100"/>
        <v>46296</v>
      </c>
      <c r="AK77" s="162">
        <f t="shared" si="100"/>
        <v>46327</v>
      </c>
      <c r="AL77" s="162">
        <f t="shared" si="100"/>
        <v>46357</v>
      </c>
      <c r="AM77" s="162">
        <f t="shared" si="100"/>
        <v>46388</v>
      </c>
      <c r="AN77" s="162">
        <f t="shared" si="100"/>
        <v>46419</v>
      </c>
      <c r="AO77" s="162">
        <f t="shared" si="100"/>
        <v>46447</v>
      </c>
      <c r="AP77" s="162">
        <f t="shared" si="100"/>
        <v>46478</v>
      </c>
      <c r="AQ77" s="162">
        <f t="shared" si="100"/>
        <v>46508</v>
      </c>
      <c r="AR77" s="162">
        <f t="shared" si="100"/>
        <v>46539</v>
      </c>
      <c r="AS77" s="162">
        <f t="shared" si="100"/>
        <v>46569</v>
      </c>
      <c r="AT77" s="162">
        <f t="shared" si="100"/>
        <v>46600</v>
      </c>
      <c r="AU77" s="162">
        <f t="shared" si="100"/>
        <v>46631</v>
      </c>
      <c r="AV77" s="162">
        <f t="shared" si="100"/>
        <v>46661</v>
      </c>
      <c r="AW77" s="162">
        <f t="shared" si="100"/>
        <v>46692</v>
      </c>
      <c r="AX77" s="162">
        <f t="shared" si="100"/>
        <v>46722</v>
      </c>
      <c r="AY77" s="162">
        <f t="shared" si="100"/>
        <v>46753</v>
      </c>
      <c r="AZ77" s="162">
        <f t="shared" si="100"/>
        <v>46784</v>
      </c>
      <c r="BA77" s="162">
        <f t="shared" si="100"/>
        <v>46813</v>
      </c>
      <c r="BB77" s="162">
        <f t="shared" si="100"/>
        <v>46844</v>
      </c>
      <c r="BC77" s="162">
        <f t="shared" si="100"/>
        <v>46874</v>
      </c>
      <c r="BD77" s="162">
        <f t="shared" si="100"/>
        <v>46905</v>
      </c>
      <c r="BE77" s="162">
        <f t="shared" si="100"/>
        <v>46935</v>
      </c>
      <c r="BF77" s="162">
        <f t="shared" si="100"/>
        <v>46966</v>
      </c>
      <c r="BG77" s="162">
        <f t="shared" si="100"/>
        <v>46997</v>
      </c>
      <c r="BH77" s="162">
        <f t="shared" si="100"/>
        <v>47027</v>
      </c>
      <c r="BI77" s="162">
        <f t="shared" si="100"/>
        <v>47058</v>
      </c>
      <c r="BJ77" s="162">
        <f t="shared" si="100"/>
        <v>47088</v>
      </c>
      <c r="BK77" s="162">
        <f t="shared" si="100"/>
        <v>47119</v>
      </c>
      <c r="BL77" s="162">
        <f t="shared" si="100"/>
        <v>47150</v>
      </c>
      <c r="BM77" s="162">
        <f t="shared" si="100"/>
        <v>47178</v>
      </c>
      <c r="BN77" s="162">
        <f t="shared" si="100"/>
        <v>47209</v>
      </c>
      <c r="BO77" s="162">
        <f t="shared" si="100"/>
        <v>47239</v>
      </c>
      <c r="BP77" s="162">
        <f t="shared" ref="BP77:CH77" si="101">BP$4</f>
        <v>47270</v>
      </c>
      <c r="BQ77" s="162">
        <f t="shared" si="101"/>
        <v>47300</v>
      </c>
      <c r="BR77" s="162">
        <f t="shared" si="101"/>
        <v>47331</v>
      </c>
      <c r="BS77" s="162">
        <f t="shared" si="101"/>
        <v>47362</v>
      </c>
      <c r="BT77" s="162">
        <f t="shared" si="101"/>
        <v>47392</v>
      </c>
      <c r="BU77" s="162">
        <f t="shared" si="101"/>
        <v>47423</v>
      </c>
      <c r="BV77" s="162">
        <f t="shared" si="101"/>
        <v>47453</v>
      </c>
      <c r="BW77" s="162">
        <f t="shared" si="101"/>
        <v>47484</v>
      </c>
      <c r="BX77" s="162">
        <f t="shared" si="101"/>
        <v>47515</v>
      </c>
      <c r="BY77" s="162">
        <f t="shared" si="101"/>
        <v>47543</v>
      </c>
      <c r="BZ77" s="162">
        <f t="shared" si="101"/>
        <v>47574</v>
      </c>
      <c r="CA77" s="162">
        <f t="shared" si="101"/>
        <v>47604</v>
      </c>
      <c r="CB77" s="162">
        <f t="shared" si="101"/>
        <v>47635</v>
      </c>
      <c r="CC77" s="162">
        <f t="shared" si="101"/>
        <v>47665</v>
      </c>
      <c r="CD77" s="162">
        <f t="shared" si="101"/>
        <v>47696</v>
      </c>
      <c r="CE77" s="162">
        <f t="shared" si="101"/>
        <v>47727</v>
      </c>
      <c r="CF77" s="162">
        <f t="shared" si="101"/>
        <v>47757</v>
      </c>
      <c r="CG77" s="162">
        <f t="shared" si="101"/>
        <v>47788</v>
      </c>
      <c r="CH77" s="163">
        <f t="shared" si="101"/>
        <v>47818</v>
      </c>
      <c r="CJ77" s="110" t="s">
        <v>181</v>
      </c>
    </row>
    <row r="78" spans="1:88" s="110" customFormat="1" ht="15.75" customHeight="1" x14ac:dyDescent="0.25">
      <c r="A78" s="609"/>
      <c r="B78" s="14" t="str">
        <f>B59</f>
        <v>Air Comp</v>
      </c>
      <c r="C78" s="429">
        <f>'2M - SGS'!C78</f>
        <v>8.5109000000000004E-2</v>
      </c>
      <c r="D78" s="429">
        <f>'2M - SGS'!D78</f>
        <v>7.7715000000000006E-2</v>
      </c>
      <c r="E78" s="429">
        <f>'2M - SGS'!E78</f>
        <v>8.6136000000000004E-2</v>
      </c>
      <c r="F78" s="429">
        <f>'2M - SGS'!F78</f>
        <v>7.9796000000000006E-2</v>
      </c>
      <c r="G78" s="429">
        <f>'2M - SGS'!G78</f>
        <v>8.5334999999999994E-2</v>
      </c>
      <c r="H78" s="429">
        <f>'2M - SGS'!H78</f>
        <v>8.1994999999999998E-2</v>
      </c>
      <c r="I78" s="429">
        <f>'2M - SGS'!I78</f>
        <v>8.4098999999999993E-2</v>
      </c>
      <c r="J78" s="429">
        <f>'2M - SGS'!J78</f>
        <v>8.4198999999999996E-2</v>
      </c>
      <c r="K78" s="429">
        <f>'2M - SGS'!K78</f>
        <v>8.2512000000000002E-2</v>
      </c>
      <c r="L78" s="429">
        <f>'2M - SGS'!L78</f>
        <v>8.5277000000000006E-2</v>
      </c>
      <c r="M78" s="429">
        <f>'2M - SGS'!M78</f>
        <v>8.2588999999999996E-2</v>
      </c>
      <c r="N78" s="429">
        <f>'2M - SGS'!N78</f>
        <v>8.5237999999999994E-2</v>
      </c>
      <c r="O78" s="429">
        <f>'2M - SGS'!O78</f>
        <v>8.5109000000000004E-2</v>
      </c>
      <c r="P78" s="429">
        <f>'2M - SGS'!P78</f>
        <v>7.7715000000000006E-2</v>
      </c>
      <c r="Q78" s="429">
        <f>'2M - SGS'!Q78</f>
        <v>8.6136000000000004E-2</v>
      </c>
      <c r="R78" s="429">
        <f>'2M - SGS'!R78</f>
        <v>7.9796000000000006E-2</v>
      </c>
      <c r="S78" s="429">
        <f>'2M - SGS'!S78</f>
        <v>8.5334999999999994E-2</v>
      </c>
      <c r="T78" s="429">
        <f>'2M - SGS'!T78</f>
        <v>8.1994999999999998E-2</v>
      </c>
      <c r="U78" s="429">
        <f>'2M - SGS'!U78</f>
        <v>8.4098999999999993E-2</v>
      </c>
      <c r="V78" s="429">
        <f>'2M - SGS'!V78</f>
        <v>8.4198999999999996E-2</v>
      </c>
      <c r="W78" s="429">
        <f>'2M - SGS'!W78</f>
        <v>8.2512000000000002E-2</v>
      </c>
      <c r="X78" s="429">
        <f>'2M - SGS'!X78</f>
        <v>8.5277000000000006E-2</v>
      </c>
      <c r="Y78" s="429">
        <f>'2M - SGS'!Y78</f>
        <v>8.2588999999999996E-2</v>
      </c>
      <c r="Z78" s="429">
        <f>'2M - SGS'!Z78</f>
        <v>8.5237999999999994E-2</v>
      </c>
      <c r="AA78" s="429">
        <f>'2M - SGS'!AA78</f>
        <v>8.5109000000000004E-2</v>
      </c>
      <c r="AB78" s="429">
        <f>'2M - SGS'!AB78</f>
        <v>7.7715000000000006E-2</v>
      </c>
      <c r="AC78" s="429">
        <f>'2M - SGS'!AC78</f>
        <v>8.6136000000000004E-2</v>
      </c>
      <c r="AD78" s="429">
        <f>'2M - SGS'!AD78</f>
        <v>7.9796000000000006E-2</v>
      </c>
      <c r="AE78" s="429">
        <f>'2M - SGS'!AE78</f>
        <v>8.5334999999999994E-2</v>
      </c>
      <c r="AF78" s="429">
        <f>'2M - SGS'!AF78</f>
        <v>8.1994999999999998E-2</v>
      </c>
      <c r="AG78" s="429">
        <f>'2M - SGS'!AG78</f>
        <v>8.4098999999999993E-2</v>
      </c>
      <c r="AH78" s="429">
        <f>'2M - SGS'!AH78</f>
        <v>8.4198999999999996E-2</v>
      </c>
      <c r="AI78" s="429">
        <f>'2M - SGS'!AI78</f>
        <v>8.2512000000000002E-2</v>
      </c>
      <c r="AJ78" s="429">
        <f>'2M - SGS'!AJ78</f>
        <v>8.5277000000000006E-2</v>
      </c>
      <c r="AK78" s="429">
        <f>'2M - SGS'!AK78</f>
        <v>8.2588999999999996E-2</v>
      </c>
      <c r="AL78" s="429">
        <f>'2M - SGS'!AL78</f>
        <v>8.5237999999999994E-2</v>
      </c>
      <c r="AM78" s="429">
        <f>'2M - SGS'!AM78</f>
        <v>8.5109000000000004E-2</v>
      </c>
      <c r="AN78" s="429">
        <f>'2M - SGS'!AN78</f>
        <v>7.7715000000000006E-2</v>
      </c>
      <c r="AO78" s="429">
        <f>'2M - SGS'!AO78</f>
        <v>8.6136000000000004E-2</v>
      </c>
      <c r="AP78" s="429">
        <f>'2M - SGS'!AP78</f>
        <v>7.9796000000000006E-2</v>
      </c>
      <c r="AQ78" s="429">
        <f>'2M - SGS'!AQ78</f>
        <v>8.5334999999999994E-2</v>
      </c>
      <c r="AR78" s="429">
        <f>'2M - SGS'!AR78</f>
        <v>8.1994999999999998E-2</v>
      </c>
      <c r="AS78" s="429">
        <f>'2M - SGS'!AS78</f>
        <v>8.4098999999999993E-2</v>
      </c>
      <c r="AT78" s="429">
        <f>'2M - SGS'!AT78</f>
        <v>8.4198999999999996E-2</v>
      </c>
      <c r="AU78" s="429">
        <f>'2M - SGS'!AU78</f>
        <v>8.2512000000000002E-2</v>
      </c>
      <c r="AV78" s="429">
        <f>'2M - SGS'!AV78</f>
        <v>8.5277000000000006E-2</v>
      </c>
      <c r="AW78" s="429">
        <f>'2M - SGS'!AW78</f>
        <v>8.2588999999999996E-2</v>
      </c>
      <c r="AX78" s="429">
        <f>'2M - SGS'!AX78</f>
        <v>8.5237999999999994E-2</v>
      </c>
      <c r="AY78" s="429">
        <f>'2M - SGS'!AY78</f>
        <v>8.5109000000000004E-2</v>
      </c>
      <c r="AZ78" s="429">
        <f>'2M - SGS'!AZ78</f>
        <v>7.7715000000000006E-2</v>
      </c>
      <c r="BA78" s="429">
        <f>'2M - SGS'!BA78</f>
        <v>8.6136000000000004E-2</v>
      </c>
      <c r="BB78" s="429">
        <f>'2M - SGS'!BB78</f>
        <v>7.9796000000000006E-2</v>
      </c>
      <c r="BC78" s="429">
        <f>'2M - SGS'!BC78</f>
        <v>8.5334999999999994E-2</v>
      </c>
      <c r="BD78" s="429">
        <f>'2M - SGS'!BD78</f>
        <v>8.1994999999999998E-2</v>
      </c>
      <c r="BE78" s="429">
        <f>'2M - SGS'!BE78</f>
        <v>8.4098999999999993E-2</v>
      </c>
      <c r="BF78" s="429">
        <f>'2M - SGS'!BF78</f>
        <v>8.4198999999999996E-2</v>
      </c>
      <c r="BG78" s="429">
        <f>'2M - SGS'!BG78</f>
        <v>8.2512000000000002E-2</v>
      </c>
      <c r="BH78" s="429">
        <f>'2M - SGS'!BH78</f>
        <v>8.5277000000000006E-2</v>
      </c>
      <c r="BI78" s="429">
        <f>'2M - SGS'!BI78</f>
        <v>8.2588999999999996E-2</v>
      </c>
      <c r="BJ78" s="429">
        <f>'2M - SGS'!BJ78</f>
        <v>8.5237999999999994E-2</v>
      </c>
      <c r="BK78" s="429">
        <f>'2M - SGS'!BK78</f>
        <v>8.5109000000000004E-2</v>
      </c>
      <c r="BL78" s="429">
        <f>'2M - SGS'!BL78</f>
        <v>7.7715000000000006E-2</v>
      </c>
      <c r="BM78" s="429">
        <f>'2M - SGS'!BM78</f>
        <v>8.6136000000000004E-2</v>
      </c>
      <c r="BN78" s="429">
        <f>'2M - SGS'!BN78</f>
        <v>7.9796000000000006E-2</v>
      </c>
      <c r="BO78" s="429">
        <f>'2M - SGS'!BO78</f>
        <v>8.5334999999999994E-2</v>
      </c>
      <c r="BP78" s="429">
        <f>'2M - SGS'!BP78</f>
        <v>8.1994999999999998E-2</v>
      </c>
      <c r="BQ78" s="429">
        <f>'2M - SGS'!BQ78</f>
        <v>8.4098999999999993E-2</v>
      </c>
      <c r="BR78" s="429">
        <f>'2M - SGS'!BR78</f>
        <v>8.4198999999999996E-2</v>
      </c>
      <c r="BS78" s="429">
        <f>'2M - SGS'!BS78</f>
        <v>8.2512000000000002E-2</v>
      </c>
      <c r="BT78" s="429">
        <f>'2M - SGS'!BT78</f>
        <v>8.5277000000000006E-2</v>
      </c>
      <c r="BU78" s="429">
        <f>'2M - SGS'!BU78</f>
        <v>8.2588999999999996E-2</v>
      </c>
      <c r="BV78" s="429">
        <f>'2M - SGS'!BV78</f>
        <v>8.5237999999999994E-2</v>
      </c>
      <c r="BW78" s="429">
        <f>'2M - SGS'!BW78</f>
        <v>8.5109000000000004E-2</v>
      </c>
      <c r="BX78" s="429">
        <f>'2M - SGS'!BX78</f>
        <v>7.7715000000000006E-2</v>
      </c>
      <c r="BY78" s="429">
        <f>'2M - SGS'!BY78</f>
        <v>8.6136000000000004E-2</v>
      </c>
      <c r="BZ78" s="429">
        <f>'2M - SGS'!BZ78</f>
        <v>7.9796000000000006E-2</v>
      </c>
      <c r="CA78" s="429">
        <f>'2M - SGS'!CA78</f>
        <v>8.5334999999999994E-2</v>
      </c>
      <c r="CB78" s="429">
        <f>'2M - SGS'!CB78</f>
        <v>8.1994999999999998E-2</v>
      </c>
      <c r="CC78" s="429">
        <f>'2M - SGS'!CC78</f>
        <v>8.4098999999999993E-2</v>
      </c>
      <c r="CD78" s="429">
        <f>'2M - SGS'!CD78</f>
        <v>8.4198999999999996E-2</v>
      </c>
      <c r="CE78" s="429">
        <f>'2M - SGS'!CE78</f>
        <v>8.2512000000000002E-2</v>
      </c>
      <c r="CF78" s="429">
        <f>'2M - SGS'!CF78</f>
        <v>8.5277000000000006E-2</v>
      </c>
      <c r="CG78" s="429">
        <f>'2M - SGS'!CG78</f>
        <v>8.2588999999999996E-2</v>
      </c>
      <c r="CH78" s="435">
        <f>'2M - SGS'!CH78</f>
        <v>8.5237999999999994E-2</v>
      </c>
      <c r="CJ78" s="427">
        <f>SUM(C78:N78)</f>
        <v>1.0000000000000002</v>
      </c>
    </row>
    <row r="79" spans="1:88" s="110" customFormat="1" ht="15.75" x14ac:dyDescent="0.25">
      <c r="A79" s="609"/>
      <c r="B79" s="14" t="str">
        <f t="shared" ref="B79:B90" si="102">B60</f>
        <v>Building Shell</v>
      </c>
      <c r="C79" s="429">
        <f>'2M - SGS'!C79</f>
        <v>0.107824</v>
      </c>
      <c r="D79" s="429">
        <f>'2M - SGS'!D79</f>
        <v>9.1051999999999994E-2</v>
      </c>
      <c r="E79" s="429">
        <f>'2M - SGS'!E79</f>
        <v>7.1135000000000004E-2</v>
      </c>
      <c r="F79" s="429">
        <f>'2M - SGS'!F79</f>
        <v>4.1179E-2</v>
      </c>
      <c r="G79" s="429">
        <f>'2M - SGS'!G79</f>
        <v>4.4423999999999998E-2</v>
      </c>
      <c r="H79" s="429">
        <f>'2M - SGS'!H79</f>
        <v>0.106128</v>
      </c>
      <c r="I79" s="429">
        <f>'2M - SGS'!I79</f>
        <v>0.14288100000000001</v>
      </c>
      <c r="J79" s="429">
        <f>'2M - SGS'!J79</f>
        <v>0.133494</v>
      </c>
      <c r="K79" s="429">
        <f>'2M - SGS'!K79</f>
        <v>5.781E-2</v>
      </c>
      <c r="L79" s="429">
        <f>'2M - SGS'!L79</f>
        <v>3.8018000000000003E-2</v>
      </c>
      <c r="M79" s="429">
        <f>'2M - SGS'!M79</f>
        <v>6.2103999999999999E-2</v>
      </c>
      <c r="N79" s="429">
        <f>'2M - SGS'!N79</f>
        <v>0.103951</v>
      </c>
      <c r="O79" s="429">
        <f>'2M - SGS'!O79</f>
        <v>0.107824</v>
      </c>
      <c r="P79" s="429">
        <f>'2M - SGS'!P79</f>
        <v>9.1051999999999994E-2</v>
      </c>
      <c r="Q79" s="429">
        <f>'2M - SGS'!Q79</f>
        <v>7.1135000000000004E-2</v>
      </c>
      <c r="R79" s="429">
        <f>'2M - SGS'!R79</f>
        <v>4.1179E-2</v>
      </c>
      <c r="S79" s="429">
        <f>'2M - SGS'!S79</f>
        <v>4.4423999999999998E-2</v>
      </c>
      <c r="T79" s="429">
        <f>'2M - SGS'!T79</f>
        <v>0.106128</v>
      </c>
      <c r="U79" s="429">
        <f>'2M - SGS'!U79</f>
        <v>0.14288100000000001</v>
      </c>
      <c r="V79" s="429">
        <f>'2M - SGS'!V79</f>
        <v>0.133494</v>
      </c>
      <c r="W79" s="429">
        <f>'2M - SGS'!W79</f>
        <v>5.781E-2</v>
      </c>
      <c r="X79" s="429">
        <f>'2M - SGS'!X79</f>
        <v>3.8018000000000003E-2</v>
      </c>
      <c r="Y79" s="429">
        <f>'2M - SGS'!Y79</f>
        <v>6.2103999999999999E-2</v>
      </c>
      <c r="Z79" s="429">
        <f>'2M - SGS'!Z79</f>
        <v>0.103951</v>
      </c>
      <c r="AA79" s="429">
        <f>'2M - SGS'!AA79</f>
        <v>0.107824</v>
      </c>
      <c r="AB79" s="429">
        <f>'2M - SGS'!AB79</f>
        <v>9.1051999999999994E-2</v>
      </c>
      <c r="AC79" s="429">
        <f>'2M - SGS'!AC79</f>
        <v>7.1135000000000004E-2</v>
      </c>
      <c r="AD79" s="429">
        <f>'2M - SGS'!AD79</f>
        <v>4.1179E-2</v>
      </c>
      <c r="AE79" s="429">
        <f>'2M - SGS'!AE79</f>
        <v>4.4423999999999998E-2</v>
      </c>
      <c r="AF79" s="429">
        <f>'2M - SGS'!AF79</f>
        <v>0.106128</v>
      </c>
      <c r="AG79" s="429">
        <f>'2M - SGS'!AG79</f>
        <v>0.14288100000000001</v>
      </c>
      <c r="AH79" s="429">
        <f>'2M - SGS'!AH79</f>
        <v>0.133494</v>
      </c>
      <c r="AI79" s="429">
        <f>'2M - SGS'!AI79</f>
        <v>5.781E-2</v>
      </c>
      <c r="AJ79" s="429">
        <f>'2M - SGS'!AJ79</f>
        <v>3.8018000000000003E-2</v>
      </c>
      <c r="AK79" s="429">
        <f>'2M - SGS'!AK79</f>
        <v>6.2103999999999999E-2</v>
      </c>
      <c r="AL79" s="429">
        <f>'2M - SGS'!AL79</f>
        <v>0.103951</v>
      </c>
      <c r="AM79" s="429">
        <f>'2M - SGS'!AM79</f>
        <v>0.107824</v>
      </c>
      <c r="AN79" s="429">
        <f>'2M - SGS'!AN79</f>
        <v>9.1051999999999994E-2</v>
      </c>
      <c r="AO79" s="429">
        <f>'2M - SGS'!AO79</f>
        <v>7.1135000000000004E-2</v>
      </c>
      <c r="AP79" s="429">
        <f>'2M - SGS'!AP79</f>
        <v>4.1179E-2</v>
      </c>
      <c r="AQ79" s="429">
        <f>'2M - SGS'!AQ79</f>
        <v>4.4423999999999998E-2</v>
      </c>
      <c r="AR79" s="429">
        <f>'2M - SGS'!AR79</f>
        <v>0.106128</v>
      </c>
      <c r="AS79" s="429">
        <f>'2M - SGS'!AS79</f>
        <v>0.14288100000000001</v>
      </c>
      <c r="AT79" s="429">
        <f>'2M - SGS'!AT79</f>
        <v>0.133494</v>
      </c>
      <c r="AU79" s="429">
        <f>'2M - SGS'!AU79</f>
        <v>5.781E-2</v>
      </c>
      <c r="AV79" s="429">
        <f>'2M - SGS'!AV79</f>
        <v>3.8018000000000003E-2</v>
      </c>
      <c r="AW79" s="429">
        <f>'2M - SGS'!AW79</f>
        <v>6.2103999999999999E-2</v>
      </c>
      <c r="AX79" s="429">
        <f>'2M - SGS'!AX79</f>
        <v>0.103951</v>
      </c>
      <c r="AY79" s="429">
        <f>'2M - SGS'!AY79</f>
        <v>0.107824</v>
      </c>
      <c r="AZ79" s="429">
        <f>'2M - SGS'!AZ79</f>
        <v>9.1051999999999994E-2</v>
      </c>
      <c r="BA79" s="429">
        <f>'2M - SGS'!BA79</f>
        <v>7.1135000000000004E-2</v>
      </c>
      <c r="BB79" s="429">
        <f>'2M - SGS'!BB79</f>
        <v>4.1179E-2</v>
      </c>
      <c r="BC79" s="429">
        <f>'2M - SGS'!BC79</f>
        <v>4.4423999999999998E-2</v>
      </c>
      <c r="BD79" s="429">
        <f>'2M - SGS'!BD79</f>
        <v>0.106128</v>
      </c>
      <c r="BE79" s="429">
        <f>'2M - SGS'!BE79</f>
        <v>0.14288100000000001</v>
      </c>
      <c r="BF79" s="429">
        <f>'2M - SGS'!BF79</f>
        <v>0.133494</v>
      </c>
      <c r="BG79" s="429">
        <f>'2M - SGS'!BG79</f>
        <v>5.781E-2</v>
      </c>
      <c r="BH79" s="429">
        <f>'2M - SGS'!BH79</f>
        <v>3.8018000000000003E-2</v>
      </c>
      <c r="BI79" s="429">
        <f>'2M - SGS'!BI79</f>
        <v>6.2103999999999999E-2</v>
      </c>
      <c r="BJ79" s="429">
        <f>'2M - SGS'!BJ79</f>
        <v>0.103951</v>
      </c>
      <c r="BK79" s="429">
        <f>'2M - SGS'!BK79</f>
        <v>0.107824</v>
      </c>
      <c r="BL79" s="429">
        <f>'2M - SGS'!BL79</f>
        <v>9.1051999999999994E-2</v>
      </c>
      <c r="BM79" s="429">
        <f>'2M - SGS'!BM79</f>
        <v>7.1135000000000004E-2</v>
      </c>
      <c r="BN79" s="429">
        <f>'2M - SGS'!BN79</f>
        <v>4.1179E-2</v>
      </c>
      <c r="BO79" s="429">
        <f>'2M - SGS'!BO79</f>
        <v>4.4423999999999998E-2</v>
      </c>
      <c r="BP79" s="429">
        <f>'2M - SGS'!BP79</f>
        <v>0.106128</v>
      </c>
      <c r="BQ79" s="429">
        <f>'2M - SGS'!BQ79</f>
        <v>0.14288100000000001</v>
      </c>
      <c r="BR79" s="429">
        <f>'2M - SGS'!BR79</f>
        <v>0.133494</v>
      </c>
      <c r="BS79" s="429">
        <f>'2M - SGS'!BS79</f>
        <v>5.781E-2</v>
      </c>
      <c r="BT79" s="429">
        <f>'2M - SGS'!BT79</f>
        <v>3.8018000000000003E-2</v>
      </c>
      <c r="BU79" s="429">
        <f>'2M - SGS'!BU79</f>
        <v>6.2103999999999999E-2</v>
      </c>
      <c r="BV79" s="429">
        <f>'2M - SGS'!BV79</f>
        <v>0.103951</v>
      </c>
      <c r="BW79" s="429">
        <f>'2M - SGS'!BW79</f>
        <v>0.107824</v>
      </c>
      <c r="BX79" s="429">
        <f>'2M - SGS'!BX79</f>
        <v>9.1051999999999994E-2</v>
      </c>
      <c r="BY79" s="429">
        <f>'2M - SGS'!BY79</f>
        <v>7.1135000000000004E-2</v>
      </c>
      <c r="BZ79" s="429">
        <f>'2M - SGS'!BZ79</f>
        <v>4.1179E-2</v>
      </c>
      <c r="CA79" s="429">
        <f>'2M - SGS'!CA79</f>
        <v>4.4423999999999998E-2</v>
      </c>
      <c r="CB79" s="429">
        <f>'2M - SGS'!CB79</f>
        <v>0.106128</v>
      </c>
      <c r="CC79" s="429">
        <f>'2M - SGS'!CC79</f>
        <v>0.14288100000000001</v>
      </c>
      <c r="CD79" s="429">
        <f>'2M - SGS'!CD79</f>
        <v>0.133494</v>
      </c>
      <c r="CE79" s="429">
        <f>'2M - SGS'!CE79</f>
        <v>5.781E-2</v>
      </c>
      <c r="CF79" s="429">
        <f>'2M - SGS'!CF79</f>
        <v>3.8018000000000003E-2</v>
      </c>
      <c r="CG79" s="429">
        <f>'2M - SGS'!CG79</f>
        <v>6.2103999999999999E-2</v>
      </c>
      <c r="CH79" s="435">
        <f>'2M - SGS'!CH79</f>
        <v>0.103951</v>
      </c>
      <c r="CJ79" s="427">
        <f t="shared" ref="CJ79:CJ90" si="103">SUM(C79:N79)</f>
        <v>1</v>
      </c>
    </row>
    <row r="80" spans="1:88" s="110" customFormat="1" ht="15.75" x14ac:dyDescent="0.25">
      <c r="A80" s="609"/>
      <c r="B80" s="14" t="str">
        <f t="shared" si="102"/>
        <v>Cooking</v>
      </c>
      <c r="C80" s="429">
        <f>'2M - SGS'!C80</f>
        <v>8.6096000000000006E-2</v>
      </c>
      <c r="D80" s="429">
        <f>'2M - SGS'!D80</f>
        <v>7.8608999999999998E-2</v>
      </c>
      <c r="E80" s="429">
        <f>'2M - SGS'!E80</f>
        <v>8.1547999999999995E-2</v>
      </c>
      <c r="F80" s="429">
        <f>'2M - SGS'!F80</f>
        <v>7.2947999999999999E-2</v>
      </c>
      <c r="G80" s="429">
        <f>'2M - SGS'!G80</f>
        <v>8.6277000000000006E-2</v>
      </c>
      <c r="H80" s="429">
        <f>'2M - SGS'!H80</f>
        <v>8.3294000000000007E-2</v>
      </c>
      <c r="I80" s="429">
        <f>'2M - SGS'!I80</f>
        <v>8.5859000000000005E-2</v>
      </c>
      <c r="J80" s="429">
        <f>'2M - SGS'!J80</f>
        <v>8.5885000000000003E-2</v>
      </c>
      <c r="K80" s="429">
        <f>'2M - SGS'!K80</f>
        <v>8.3474999999999994E-2</v>
      </c>
      <c r="L80" s="429">
        <f>'2M - SGS'!L80</f>
        <v>8.6262000000000005E-2</v>
      </c>
      <c r="M80" s="429">
        <f>'2M - SGS'!M80</f>
        <v>8.3496000000000001E-2</v>
      </c>
      <c r="N80" s="429">
        <f>'2M - SGS'!N80</f>
        <v>8.6250999999999994E-2</v>
      </c>
      <c r="O80" s="429">
        <f>'2M - SGS'!O80</f>
        <v>8.6096000000000006E-2</v>
      </c>
      <c r="P80" s="429">
        <f>'2M - SGS'!P80</f>
        <v>7.8608999999999998E-2</v>
      </c>
      <c r="Q80" s="429">
        <f>'2M - SGS'!Q80</f>
        <v>8.1547999999999995E-2</v>
      </c>
      <c r="R80" s="429">
        <f>'2M - SGS'!R80</f>
        <v>7.2947999999999999E-2</v>
      </c>
      <c r="S80" s="429">
        <f>'2M - SGS'!S80</f>
        <v>8.6277000000000006E-2</v>
      </c>
      <c r="T80" s="429">
        <f>'2M - SGS'!T80</f>
        <v>8.3294000000000007E-2</v>
      </c>
      <c r="U80" s="429">
        <f>'2M - SGS'!U80</f>
        <v>8.5859000000000005E-2</v>
      </c>
      <c r="V80" s="429">
        <f>'2M - SGS'!V80</f>
        <v>8.5885000000000003E-2</v>
      </c>
      <c r="W80" s="429">
        <f>'2M - SGS'!W80</f>
        <v>8.3474999999999994E-2</v>
      </c>
      <c r="X80" s="429">
        <f>'2M - SGS'!X80</f>
        <v>8.6262000000000005E-2</v>
      </c>
      <c r="Y80" s="429">
        <f>'2M - SGS'!Y80</f>
        <v>8.3496000000000001E-2</v>
      </c>
      <c r="Z80" s="429">
        <f>'2M - SGS'!Z80</f>
        <v>8.6250999999999994E-2</v>
      </c>
      <c r="AA80" s="429">
        <f>'2M - SGS'!AA80</f>
        <v>8.6096000000000006E-2</v>
      </c>
      <c r="AB80" s="429">
        <f>'2M - SGS'!AB80</f>
        <v>7.8608999999999998E-2</v>
      </c>
      <c r="AC80" s="429">
        <f>'2M - SGS'!AC80</f>
        <v>8.1547999999999995E-2</v>
      </c>
      <c r="AD80" s="429">
        <f>'2M - SGS'!AD80</f>
        <v>7.2947999999999999E-2</v>
      </c>
      <c r="AE80" s="429">
        <f>'2M - SGS'!AE80</f>
        <v>8.6277000000000006E-2</v>
      </c>
      <c r="AF80" s="429">
        <f>'2M - SGS'!AF80</f>
        <v>8.3294000000000007E-2</v>
      </c>
      <c r="AG80" s="429">
        <f>'2M - SGS'!AG80</f>
        <v>8.5859000000000005E-2</v>
      </c>
      <c r="AH80" s="429">
        <f>'2M - SGS'!AH80</f>
        <v>8.5885000000000003E-2</v>
      </c>
      <c r="AI80" s="429">
        <f>'2M - SGS'!AI80</f>
        <v>8.3474999999999994E-2</v>
      </c>
      <c r="AJ80" s="429">
        <f>'2M - SGS'!AJ80</f>
        <v>8.6262000000000005E-2</v>
      </c>
      <c r="AK80" s="429">
        <f>'2M - SGS'!AK80</f>
        <v>8.3496000000000001E-2</v>
      </c>
      <c r="AL80" s="429">
        <f>'2M - SGS'!AL80</f>
        <v>8.6250999999999994E-2</v>
      </c>
      <c r="AM80" s="429">
        <f>'2M - SGS'!AM80</f>
        <v>8.6096000000000006E-2</v>
      </c>
      <c r="AN80" s="429">
        <f>'2M - SGS'!AN80</f>
        <v>7.8608999999999998E-2</v>
      </c>
      <c r="AO80" s="429">
        <f>'2M - SGS'!AO80</f>
        <v>8.1547999999999995E-2</v>
      </c>
      <c r="AP80" s="429">
        <f>'2M - SGS'!AP80</f>
        <v>7.2947999999999999E-2</v>
      </c>
      <c r="AQ80" s="429">
        <f>'2M - SGS'!AQ80</f>
        <v>8.6277000000000006E-2</v>
      </c>
      <c r="AR80" s="429">
        <f>'2M - SGS'!AR80</f>
        <v>8.3294000000000007E-2</v>
      </c>
      <c r="AS80" s="429">
        <f>'2M - SGS'!AS80</f>
        <v>8.5859000000000005E-2</v>
      </c>
      <c r="AT80" s="429">
        <f>'2M - SGS'!AT80</f>
        <v>8.5885000000000003E-2</v>
      </c>
      <c r="AU80" s="429">
        <f>'2M - SGS'!AU80</f>
        <v>8.3474999999999994E-2</v>
      </c>
      <c r="AV80" s="429">
        <f>'2M - SGS'!AV80</f>
        <v>8.6262000000000005E-2</v>
      </c>
      <c r="AW80" s="429">
        <f>'2M - SGS'!AW80</f>
        <v>8.3496000000000001E-2</v>
      </c>
      <c r="AX80" s="429">
        <f>'2M - SGS'!AX80</f>
        <v>8.6250999999999994E-2</v>
      </c>
      <c r="AY80" s="429">
        <f>'2M - SGS'!AY80</f>
        <v>8.6096000000000006E-2</v>
      </c>
      <c r="AZ80" s="429">
        <f>'2M - SGS'!AZ80</f>
        <v>7.8608999999999998E-2</v>
      </c>
      <c r="BA80" s="429">
        <f>'2M - SGS'!BA80</f>
        <v>8.1547999999999995E-2</v>
      </c>
      <c r="BB80" s="429">
        <f>'2M - SGS'!BB80</f>
        <v>7.2947999999999999E-2</v>
      </c>
      <c r="BC80" s="429">
        <f>'2M - SGS'!BC80</f>
        <v>8.6277000000000006E-2</v>
      </c>
      <c r="BD80" s="429">
        <f>'2M - SGS'!BD80</f>
        <v>8.3294000000000007E-2</v>
      </c>
      <c r="BE80" s="429">
        <f>'2M - SGS'!BE80</f>
        <v>8.5859000000000005E-2</v>
      </c>
      <c r="BF80" s="429">
        <f>'2M - SGS'!BF80</f>
        <v>8.5885000000000003E-2</v>
      </c>
      <c r="BG80" s="429">
        <f>'2M - SGS'!BG80</f>
        <v>8.3474999999999994E-2</v>
      </c>
      <c r="BH80" s="429">
        <f>'2M - SGS'!BH80</f>
        <v>8.6262000000000005E-2</v>
      </c>
      <c r="BI80" s="429">
        <f>'2M - SGS'!BI80</f>
        <v>8.3496000000000001E-2</v>
      </c>
      <c r="BJ80" s="429">
        <f>'2M - SGS'!BJ80</f>
        <v>8.6250999999999994E-2</v>
      </c>
      <c r="BK80" s="429">
        <f>'2M - SGS'!BK80</f>
        <v>8.6096000000000006E-2</v>
      </c>
      <c r="BL80" s="429">
        <f>'2M - SGS'!BL80</f>
        <v>7.8608999999999998E-2</v>
      </c>
      <c r="BM80" s="429">
        <f>'2M - SGS'!BM80</f>
        <v>8.1547999999999995E-2</v>
      </c>
      <c r="BN80" s="429">
        <f>'2M - SGS'!BN80</f>
        <v>7.2947999999999999E-2</v>
      </c>
      <c r="BO80" s="429">
        <f>'2M - SGS'!BO80</f>
        <v>8.6277000000000006E-2</v>
      </c>
      <c r="BP80" s="429">
        <f>'2M - SGS'!BP80</f>
        <v>8.3294000000000007E-2</v>
      </c>
      <c r="BQ80" s="429">
        <f>'2M - SGS'!BQ80</f>
        <v>8.5859000000000005E-2</v>
      </c>
      <c r="BR80" s="429">
        <f>'2M - SGS'!BR80</f>
        <v>8.5885000000000003E-2</v>
      </c>
      <c r="BS80" s="429">
        <f>'2M - SGS'!BS80</f>
        <v>8.3474999999999994E-2</v>
      </c>
      <c r="BT80" s="429">
        <f>'2M - SGS'!BT80</f>
        <v>8.6262000000000005E-2</v>
      </c>
      <c r="BU80" s="429">
        <f>'2M - SGS'!BU80</f>
        <v>8.3496000000000001E-2</v>
      </c>
      <c r="BV80" s="429">
        <f>'2M - SGS'!BV80</f>
        <v>8.6250999999999994E-2</v>
      </c>
      <c r="BW80" s="429">
        <f>'2M - SGS'!BW80</f>
        <v>8.6096000000000006E-2</v>
      </c>
      <c r="BX80" s="429">
        <f>'2M - SGS'!BX80</f>
        <v>7.8608999999999998E-2</v>
      </c>
      <c r="BY80" s="429">
        <f>'2M - SGS'!BY80</f>
        <v>8.1547999999999995E-2</v>
      </c>
      <c r="BZ80" s="429">
        <f>'2M - SGS'!BZ80</f>
        <v>7.2947999999999999E-2</v>
      </c>
      <c r="CA80" s="429">
        <f>'2M - SGS'!CA80</f>
        <v>8.6277000000000006E-2</v>
      </c>
      <c r="CB80" s="429">
        <f>'2M - SGS'!CB80</f>
        <v>8.3294000000000007E-2</v>
      </c>
      <c r="CC80" s="429">
        <f>'2M - SGS'!CC80</f>
        <v>8.5859000000000005E-2</v>
      </c>
      <c r="CD80" s="429">
        <f>'2M - SGS'!CD80</f>
        <v>8.5885000000000003E-2</v>
      </c>
      <c r="CE80" s="429">
        <f>'2M - SGS'!CE80</f>
        <v>8.3474999999999994E-2</v>
      </c>
      <c r="CF80" s="429">
        <f>'2M - SGS'!CF80</f>
        <v>8.6262000000000005E-2</v>
      </c>
      <c r="CG80" s="429">
        <f>'2M - SGS'!CG80</f>
        <v>8.3496000000000001E-2</v>
      </c>
      <c r="CH80" s="435">
        <f>'2M - SGS'!CH80</f>
        <v>8.6250999999999994E-2</v>
      </c>
      <c r="CJ80" s="427">
        <f t="shared" si="103"/>
        <v>0.99999999999999989</v>
      </c>
    </row>
    <row r="81" spans="1:88" s="110" customFormat="1" ht="15.75" x14ac:dyDescent="0.25">
      <c r="A81" s="609"/>
      <c r="B81" s="14" t="str">
        <f t="shared" si="102"/>
        <v>Cooling</v>
      </c>
      <c r="C81" s="429">
        <f>'2M - SGS'!C81</f>
        <v>6.0000000000000002E-6</v>
      </c>
      <c r="D81" s="429">
        <f>'2M - SGS'!D81</f>
        <v>2.4699999999999999E-4</v>
      </c>
      <c r="E81" s="429">
        <f>'2M - SGS'!E81</f>
        <v>7.2360000000000002E-3</v>
      </c>
      <c r="F81" s="429">
        <f>'2M - SGS'!F81</f>
        <v>2.1690999999999998E-2</v>
      </c>
      <c r="G81" s="429">
        <f>'2M - SGS'!G81</f>
        <v>6.2979999999999994E-2</v>
      </c>
      <c r="H81" s="429">
        <f>'2M - SGS'!H81</f>
        <v>0.21317</v>
      </c>
      <c r="I81" s="429">
        <f>'2M - SGS'!I81</f>
        <v>0.29002899999999998</v>
      </c>
      <c r="J81" s="429">
        <f>'2M - SGS'!J81</f>
        <v>0.270206</v>
      </c>
      <c r="K81" s="429">
        <f>'2M - SGS'!K81</f>
        <v>0.108695</v>
      </c>
      <c r="L81" s="429">
        <f>'2M - SGS'!L81</f>
        <v>1.9643000000000001E-2</v>
      </c>
      <c r="M81" s="429">
        <f>'2M - SGS'!M81</f>
        <v>6.0299999999999998E-3</v>
      </c>
      <c r="N81" s="429">
        <f>'2M - SGS'!N81</f>
        <v>6.7000000000000002E-5</v>
      </c>
      <c r="O81" s="429">
        <f>'2M - SGS'!O81</f>
        <v>6.0000000000000002E-6</v>
      </c>
      <c r="P81" s="429">
        <f>'2M - SGS'!P81</f>
        <v>2.4699999999999999E-4</v>
      </c>
      <c r="Q81" s="429">
        <f>'2M - SGS'!Q81</f>
        <v>7.2360000000000002E-3</v>
      </c>
      <c r="R81" s="429">
        <f>'2M - SGS'!R81</f>
        <v>2.1690999999999998E-2</v>
      </c>
      <c r="S81" s="429">
        <f>'2M - SGS'!S81</f>
        <v>6.2979999999999994E-2</v>
      </c>
      <c r="T81" s="429">
        <f>'2M - SGS'!T81</f>
        <v>0.21317</v>
      </c>
      <c r="U81" s="429">
        <f>'2M - SGS'!U81</f>
        <v>0.29002899999999998</v>
      </c>
      <c r="V81" s="429">
        <f>'2M - SGS'!V81</f>
        <v>0.270206</v>
      </c>
      <c r="W81" s="429">
        <f>'2M - SGS'!W81</f>
        <v>0.108695</v>
      </c>
      <c r="X81" s="429">
        <f>'2M - SGS'!X81</f>
        <v>1.9643000000000001E-2</v>
      </c>
      <c r="Y81" s="429">
        <f>'2M - SGS'!Y81</f>
        <v>6.0299999999999998E-3</v>
      </c>
      <c r="Z81" s="429">
        <f>'2M - SGS'!Z81</f>
        <v>6.7000000000000002E-5</v>
      </c>
      <c r="AA81" s="429">
        <f>'2M - SGS'!AA81</f>
        <v>6.0000000000000002E-6</v>
      </c>
      <c r="AB81" s="429">
        <f>'2M - SGS'!AB81</f>
        <v>2.4699999999999999E-4</v>
      </c>
      <c r="AC81" s="429">
        <f>'2M - SGS'!AC81</f>
        <v>7.2360000000000002E-3</v>
      </c>
      <c r="AD81" s="429">
        <f>'2M - SGS'!AD81</f>
        <v>2.1690999999999998E-2</v>
      </c>
      <c r="AE81" s="429">
        <f>'2M - SGS'!AE81</f>
        <v>6.2979999999999994E-2</v>
      </c>
      <c r="AF81" s="429">
        <f>'2M - SGS'!AF81</f>
        <v>0.21317</v>
      </c>
      <c r="AG81" s="429">
        <f>'2M - SGS'!AG81</f>
        <v>0.29002899999999998</v>
      </c>
      <c r="AH81" s="429">
        <f>'2M - SGS'!AH81</f>
        <v>0.270206</v>
      </c>
      <c r="AI81" s="429">
        <f>'2M - SGS'!AI81</f>
        <v>0.108695</v>
      </c>
      <c r="AJ81" s="429">
        <f>'2M - SGS'!AJ81</f>
        <v>1.9643000000000001E-2</v>
      </c>
      <c r="AK81" s="429">
        <f>'2M - SGS'!AK81</f>
        <v>6.0299999999999998E-3</v>
      </c>
      <c r="AL81" s="429">
        <f>'2M - SGS'!AL81</f>
        <v>6.7000000000000002E-5</v>
      </c>
      <c r="AM81" s="429">
        <f>'2M - SGS'!AM81</f>
        <v>6.0000000000000002E-6</v>
      </c>
      <c r="AN81" s="429">
        <f>'2M - SGS'!AN81</f>
        <v>2.4699999999999999E-4</v>
      </c>
      <c r="AO81" s="429">
        <f>'2M - SGS'!AO81</f>
        <v>7.2360000000000002E-3</v>
      </c>
      <c r="AP81" s="429">
        <f>'2M - SGS'!AP81</f>
        <v>2.1690999999999998E-2</v>
      </c>
      <c r="AQ81" s="429">
        <f>'2M - SGS'!AQ81</f>
        <v>6.2979999999999994E-2</v>
      </c>
      <c r="AR81" s="429">
        <f>'2M - SGS'!AR81</f>
        <v>0.21317</v>
      </c>
      <c r="AS81" s="429">
        <f>'2M - SGS'!AS81</f>
        <v>0.29002899999999998</v>
      </c>
      <c r="AT81" s="429">
        <f>'2M - SGS'!AT81</f>
        <v>0.270206</v>
      </c>
      <c r="AU81" s="429">
        <f>'2M - SGS'!AU81</f>
        <v>0.108695</v>
      </c>
      <c r="AV81" s="429">
        <f>'2M - SGS'!AV81</f>
        <v>1.9643000000000001E-2</v>
      </c>
      <c r="AW81" s="429">
        <f>'2M - SGS'!AW81</f>
        <v>6.0299999999999998E-3</v>
      </c>
      <c r="AX81" s="429">
        <f>'2M - SGS'!AX81</f>
        <v>6.7000000000000002E-5</v>
      </c>
      <c r="AY81" s="429">
        <f>'2M - SGS'!AY81</f>
        <v>6.0000000000000002E-6</v>
      </c>
      <c r="AZ81" s="429">
        <f>'2M - SGS'!AZ81</f>
        <v>2.4699999999999999E-4</v>
      </c>
      <c r="BA81" s="429">
        <f>'2M - SGS'!BA81</f>
        <v>7.2360000000000002E-3</v>
      </c>
      <c r="BB81" s="429">
        <f>'2M - SGS'!BB81</f>
        <v>2.1690999999999998E-2</v>
      </c>
      <c r="BC81" s="429">
        <f>'2M - SGS'!BC81</f>
        <v>6.2979999999999994E-2</v>
      </c>
      <c r="BD81" s="429">
        <f>'2M - SGS'!BD81</f>
        <v>0.21317</v>
      </c>
      <c r="BE81" s="429">
        <f>'2M - SGS'!BE81</f>
        <v>0.29002899999999998</v>
      </c>
      <c r="BF81" s="429">
        <f>'2M - SGS'!BF81</f>
        <v>0.270206</v>
      </c>
      <c r="BG81" s="429">
        <f>'2M - SGS'!BG81</f>
        <v>0.108695</v>
      </c>
      <c r="BH81" s="429">
        <f>'2M - SGS'!BH81</f>
        <v>1.9643000000000001E-2</v>
      </c>
      <c r="BI81" s="429">
        <f>'2M - SGS'!BI81</f>
        <v>6.0299999999999998E-3</v>
      </c>
      <c r="BJ81" s="429">
        <f>'2M - SGS'!BJ81</f>
        <v>6.7000000000000002E-5</v>
      </c>
      <c r="BK81" s="429">
        <f>'2M - SGS'!BK81</f>
        <v>6.0000000000000002E-6</v>
      </c>
      <c r="BL81" s="429">
        <f>'2M - SGS'!BL81</f>
        <v>2.4699999999999999E-4</v>
      </c>
      <c r="BM81" s="429">
        <f>'2M - SGS'!BM81</f>
        <v>7.2360000000000002E-3</v>
      </c>
      <c r="BN81" s="429">
        <f>'2M - SGS'!BN81</f>
        <v>2.1690999999999998E-2</v>
      </c>
      <c r="BO81" s="429">
        <f>'2M - SGS'!BO81</f>
        <v>6.2979999999999994E-2</v>
      </c>
      <c r="BP81" s="429">
        <f>'2M - SGS'!BP81</f>
        <v>0.21317</v>
      </c>
      <c r="BQ81" s="429">
        <f>'2M - SGS'!BQ81</f>
        <v>0.29002899999999998</v>
      </c>
      <c r="BR81" s="429">
        <f>'2M - SGS'!BR81</f>
        <v>0.270206</v>
      </c>
      <c r="BS81" s="429">
        <f>'2M - SGS'!BS81</f>
        <v>0.108695</v>
      </c>
      <c r="BT81" s="429">
        <f>'2M - SGS'!BT81</f>
        <v>1.9643000000000001E-2</v>
      </c>
      <c r="BU81" s="429">
        <f>'2M - SGS'!BU81</f>
        <v>6.0299999999999998E-3</v>
      </c>
      <c r="BV81" s="429">
        <f>'2M - SGS'!BV81</f>
        <v>6.7000000000000002E-5</v>
      </c>
      <c r="BW81" s="429">
        <f>'2M - SGS'!BW81</f>
        <v>6.0000000000000002E-6</v>
      </c>
      <c r="BX81" s="429">
        <f>'2M - SGS'!BX81</f>
        <v>2.4699999999999999E-4</v>
      </c>
      <c r="BY81" s="429">
        <f>'2M - SGS'!BY81</f>
        <v>7.2360000000000002E-3</v>
      </c>
      <c r="BZ81" s="429">
        <f>'2M - SGS'!BZ81</f>
        <v>2.1690999999999998E-2</v>
      </c>
      <c r="CA81" s="429">
        <f>'2M - SGS'!CA81</f>
        <v>6.2979999999999994E-2</v>
      </c>
      <c r="CB81" s="429">
        <f>'2M - SGS'!CB81</f>
        <v>0.21317</v>
      </c>
      <c r="CC81" s="429">
        <f>'2M - SGS'!CC81</f>
        <v>0.29002899999999998</v>
      </c>
      <c r="CD81" s="429">
        <f>'2M - SGS'!CD81</f>
        <v>0.270206</v>
      </c>
      <c r="CE81" s="429">
        <f>'2M - SGS'!CE81</f>
        <v>0.108695</v>
      </c>
      <c r="CF81" s="429">
        <f>'2M - SGS'!CF81</f>
        <v>1.9643000000000001E-2</v>
      </c>
      <c r="CG81" s="429">
        <f>'2M - SGS'!CG81</f>
        <v>6.0299999999999998E-3</v>
      </c>
      <c r="CH81" s="435">
        <f>'2M - SGS'!CH81</f>
        <v>6.7000000000000002E-5</v>
      </c>
      <c r="CJ81" s="427">
        <f t="shared" si="103"/>
        <v>0.99999999999999989</v>
      </c>
    </row>
    <row r="82" spans="1:88" s="110" customFormat="1" ht="15.75" x14ac:dyDescent="0.25">
      <c r="A82" s="609"/>
      <c r="B82" s="14" t="str">
        <f t="shared" si="102"/>
        <v>Ext Lighting</v>
      </c>
      <c r="C82" s="429">
        <f>'2M - SGS'!C82</f>
        <v>0.106265</v>
      </c>
      <c r="D82" s="429">
        <f>'2M - SGS'!D82</f>
        <v>8.2161999999999999E-2</v>
      </c>
      <c r="E82" s="429">
        <f>'2M - SGS'!E82</f>
        <v>7.0887000000000006E-2</v>
      </c>
      <c r="F82" s="429">
        <f>'2M - SGS'!F82</f>
        <v>6.8145999999999998E-2</v>
      </c>
      <c r="G82" s="429">
        <f>'2M - SGS'!G82</f>
        <v>8.1852999999999995E-2</v>
      </c>
      <c r="H82" s="429">
        <f>'2M - SGS'!H82</f>
        <v>6.7163E-2</v>
      </c>
      <c r="I82" s="429">
        <f>'2M - SGS'!I82</f>
        <v>8.6751999999999996E-2</v>
      </c>
      <c r="J82" s="429">
        <f>'2M - SGS'!J82</f>
        <v>6.9401000000000004E-2</v>
      </c>
      <c r="K82" s="429">
        <f>'2M - SGS'!K82</f>
        <v>8.2907999999999996E-2</v>
      </c>
      <c r="L82" s="429">
        <f>'2M - SGS'!L82</f>
        <v>0.100507</v>
      </c>
      <c r="M82" s="429">
        <f>'2M - SGS'!M82</f>
        <v>8.7251999999999996E-2</v>
      </c>
      <c r="N82" s="429">
        <f>'2M - SGS'!N82</f>
        <v>9.6703999999999998E-2</v>
      </c>
      <c r="O82" s="429">
        <f>'2M - SGS'!O82</f>
        <v>0.106265</v>
      </c>
      <c r="P82" s="429">
        <f>'2M - SGS'!P82</f>
        <v>8.2161999999999999E-2</v>
      </c>
      <c r="Q82" s="429">
        <f>'2M - SGS'!Q82</f>
        <v>7.0887000000000006E-2</v>
      </c>
      <c r="R82" s="429">
        <f>'2M - SGS'!R82</f>
        <v>6.8145999999999998E-2</v>
      </c>
      <c r="S82" s="429">
        <f>'2M - SGS'!S82</f>
        <v>8.1852999999999995E-2</v>
      </c>
      <c r="T82" s="429">
        <f>'2M - SGS'!T82</f>
        <v>6.7163E-2</v>
      </c>
      <c r="U82" s="429">
        <f>'2M - SGS'!U82</f>
        <v>8.6751999999999996E-2</v>
      </c>
      <c r="V82" s="429">
        <f>'2M - SGS'!V82</f>
        <v>6.9401000000000004E-2</v>
      </c>
      <c r="W82" s="429">
        <f>'2M - SGS'!W82</f>
        <v>8.2907999999999996E-2</v>
      </c>
      <c r="X82" s="429">
        <f>'2M - SGS'!X82</f>
        <v>0.100507</v>
      </c>
      <c r="Y82" s="429">
        <f>'2M - SGS'!Y82</f>
        <v>8.7251999999999996E-2</v>
      </c>
      <c r="Z82" s="429">
        <f>'2M - SGS'!Z82</f>
        <v>9.6703999999999998E-2</v>
      </c>
      <c r="AA82" s="429">
        <f>'2M - SGS'!AA82</f>
        <v>0.106265</v>
      </c>
      <c r="AB82" s="429">
        <f>'2M - SGS'!AB82</f>
        <v>8.2161999999999999E-2</v>
      </c>
      <c r="AC82" s="429">
        <f>'2M - SGS'!AC82</f>
        <v>7.0887000000000006E-2</v>
      </c>
      <c r="AD82" s="429">
        <f>'2M - SGS'!AD82</f>
        <v>6.8145999999999998E-2</v>
      </c>
      <c r="AE82" s="429">
        <f>'2M - SGS'!AE82</f>
        <v>8.1852999999999995E-2</v>
      </c>
      <c r="AF82" s="429">
        <f>'2M - SGS'!AF82</f>
        <v>6.7163E-2</v>
      </c>
      <c r="AG82" s="429">
        <f>'2M - SGS'!AG82</f>
        <v>8.6751999999999996E-2</v>
      </c>
      <c r="AH82" s="429">
        <f>'2M - SGS'!AH82</f>
        <v>6.9401000000000004E-2</v>
      </c>
      <c r="AI82" s="429">
        <f>'2M - SGS'!AI82</f>
        <v>8.2907999999999996E-2</v>
      </c>
      <c r="AJ82" s="429">
        <f>'2M - SGS'!AJ82</f>
        <v>0.100507</v>
      </c>
      <c r="AK82" s="429">
        <f>'2M - SGS'!AK82</f>
        <v>8.7251999999999996E-2</v>
      </c>
      <c r="AL82" s="429">
        <f>'2M - SGS'!AL82</f>
        <v>9.6703999999999998E-2</v>
      </c>
      <c r="AM82" s="429">
        <f>'2M - SGS'!AM82</f>
        <v>0.106265</v>
      </c>
      <c r="AN82" s="429">
        <f>'2M - SGS'!AN82</f>
        <v>8.2161999999999999E-2</v>
      </c>
      <c r="AO82" s="429">
        <f>'2M - SGS'!AO82</f>
        <v>7.0887000000000006E-2</v>
      </c>
      <c r="AP82" s="429">
        <f>'2M - SGS'!AP82</f>
        <v>6.8145999999999998E-2</v>
      </c>
      <c r="AQ82" s="429">
        <f>'2M - SGS'!AQ82</f>
        <v>8.1852999999999995E-2</v>
      </c>
      <c r="AR82" s="429">
        <f>'2M - SGS'!AR82</f>
        <v>6.7163E-2</v>
      </c>
      <c r="AS82" s="429">
        <f>'2M - SGS'!AS82</f>
        <v>8.6751999999999996E-2</v>
      </c>
      <c r="AT82" s="429">
        <f>'2M - SGS'!AT82</f>
        <v>6.9401000000000004E-2</v>
      </c>
      <c r="AU82" s="429">
        <f>'2M - SGS'!AU82</f>
        <v>8.2907999999999996E-2</v>
      </c>
      <c r="AV82" s="429">
        <f>'2M - SGS'!AV82</f>
        <v>0.100507</v>
      </c>
      <c r="AW82" s="429">
        <f>'2M - SGS'!AW82</f>
        <v>8.7251999999999996E-2</v>
      </c>
      <c r="AX82" s="429">
        <f>'2M - SGS'!AX82</f>
        <v>9.6703999999999998E-2</v>
      </c>
      <c r="AY82" s="429">
        <f>'2M - SGS'!AY82</f>
        <v>0.106265</v>
      </c>
      <c r="AZ82" s="429">
        <f>'2M - SGS'!AZ82</f>
        <v>8.2161999999999999E-2</v>
      </c>
      <c r="BA82" s="429">
        <f>'2M - SGS'!BA82</f>
        <v>7.0887000000000006E-2</v>
      </c>
      <c r="BB82" s="429">
        <f>'2M - SGS'!BB82</f>
        <v>6.8145999999999998E-2</v>
      </c>
      <c r="BC82" s="429">
        <f>'2M - SGS'!BC82</f>
        <v>8.1852999999999995E-2</v>
      </c>
      <c r="BD82" s="429">
        <f>'2M - SGS'!BD82</f>
        <v>6.7163E-2</v>
      </c>
      <c r="BE82" s="429">
        <f>'2M - SGS'!BE82</f>
        <v>8.6751999999999996E-2</v>
      </c>
      <c r="BF82" s="429">
        <f>'2M - SGS'!BF82</f>
        <v>6.9401000000000004E-2</v>
      </c>
      <c r="BG82" s="429">
        <f>'2M - SGS'!BG82</f>
        <v>8.2907999999999996E-2</v>
      </c>
      <c r="BH82" s="429">
        <f>'2M - SGS'!BH82</f>
        <v>0.100507</v>
      </c>
      <c r="BI82" s="429">
        <f>'2M - SGS'!BI82</f>
        <v>8.7251999999999996E-2</v>
      </c>
      <c r="BJ82" s="429">
        <f>'2M - SGS'!BJ82</f>
        <v>9.6703999999999998E-2</v>
      </c>
      <c r="BK82" s="429">
        <f>'2M - SGS'!BK82</f>
        <v>0.106265</v>
      </c>
      <c r="BL82" s="429">
        <f>'2M - SGS'!BL82</f>
        <v>8.2161999999999999E-2</v>
      </c>
      <c r="BM82" s="429">
        <f>'2M - SGS'!BM82</f>
        <v>7.0887000000000006E-2</v>
      </c>
      <c r="BN82" s="429">
        <f>'2M - SGS'!BN82</f>
        <v>6.8145999999999998E-2</v>
      </c>
      <c r="BO82" s="429">
        <f>'2M - SGS'!BO82</f>
        <v>8.1852999999999995E-2</v>
      </c>
      <c r="BP82" s="429">
        <f>'2M - SGS'!BP82</f>
        <v>6.7163E-2</v>
      </c>
      <c r="BQ82" s="429">
        <f>'2M - SGS'!BQ82</f>
        <v>8.6751999999999996E-2</v>
      </c>
      <c r="BR82" s="429">
        <f>'2M - SGS'!BR82</f>
        <v>6.9401000000000004E-2</v>
      </c>
      <c r="BS82" s="429">
        <f>'2M - SGS'!BS82</f>
        <v>8.2907999999999996E-2</v>
      </c>
      <c r="BT82" s="429">
        <f>'2M - SGS'!BT82</f>
        <v>0.100507</v>
      </c>
      <c r="BU82" s="429">
        <f>'2M - SGS'!BU82</f>
        <v>8.7251999999999996E-2</v>
      </c>
      <c r="BV82" s="429">
        <f>'2M - SGS'!BV82</f>
        <v>9.6703999999999998E-2</v>
      </c>
      <c r="BW82" s="429">
        <f>'2M - SGS'!BW82</f>
        <v>0.106265</v>
      </c>
      <c r="BX82" s="429">
        <f>'2M - SGS'!BX82</f>
        <v>8.2161999999999999E-2</v>
      </c>
      <c r="BY82" s="429">
        <f>'2M - SGS'!BY82</f>
        <v>7.0887000000000006E-2</v>
      </c>
      <c r="BZ82" s="429">
        <f>'2M - SGS'!BZ82</f>
        <v>6.8145999999999998E-2</v>
      </c>
      <c r="CA82" s="429">
        <f>'2M - SGS'!CA82</f>
        <v>8.1852999999999995E-2</v>
      </c>
      <c r="CB82" s="429">
        <f>'2M - SGS'!CB82</f>
        <v>6.7163E-2</v>
      </c>
      <c r="CC82" s="429">
        <f>'2M - SGS'!CC82</f>
        <v>8.6751999999999996E-2</v>
      </c>
      <c r="CD82" s="429">
        <f>'2M - SGS'!CD82</f>
        <v>6.9401000000000004E-2</v>
      </c>
      <c r="CE82" s="429">
        <f>'2M - SGS'!CE82</f>
        <v>8.2907999999999996E-2</v>
      </c>
      <c r="CF82" s="429">
        <f>'2M - SGS'!CF82</f>
        <v>0.100507</v>
      </c>
      <c r="CG82" s="429">
        <f>'2M - SGS'!CG82</f>
        <v>8.7251999999999996E-2</v>
      </c>
      <c r="CH82" s="435">
        <f>'2M - SGS'!CH82</f>
        <v>9.6703999999999998E-2</v>
      </c>
      <c r="CJ82" s="427">
        <f t="shared" si="103"/>
        <v>1</v>
      </c>
    </row>
    <row r="83" spans="1:88" s="110" customFormat="1" ht="15.75" x14ac:dyDescent="0.25">
      <c r="A83" s="609"/>
      <c r="B83" s="14" t="str">
        <f t="shared" si="102"/>
        <v>Heating</v>
      </c>
      <c r="C83" s="429">
        <f>'2M - SGS'!C83</f>
        <v>0.210397</v>
      </c>
      <c r="D83" s="429">
        <f>'2M - SGS'!D83</f>
        <v>0.17743600000000001</v>
      </c>
      <c r="E83" s="429">
        <f>'2M - SGS'!E83</f>
        <v>0.13192400000000001</v>
      </c>
      <c r="F83" s="429">
        <f>'2M - SGS'!F83</f>
        <v>5.9718E-2</v>
      </c>
      <c r="G83" s="429">
        <f>'2M - SGS'!G83</f>
        <v>2.6769000000000001E-2</v>
      </c>
      <c r="H83" s="429">
        <f>'2M - SGS'!H83</f>
        <v>4.2950000000000002E-3</v>
      </c>
      <c r="I83" s="429">
        <f>'2M - SGS'!I83</f>
        <v>2.895E-3</v>
      </c>
      <c r="J83" s="429">
        <f>'2M - SGS'!J83</f>
        <v>3.4320000000000002E-3</v>
      </c>
      <c r="K83" s="429">
        <f>'2M - SGS'!K83</f>
        <v>9.4020000000000006E-3</v>
      </c>
      <c r="L83" s="429">
        <f>'2M - SGS'!L83</f>
        <v>5.5496999999999998E-2</v>
      </c>
      <c r="M83" s="429">
        <f>'2M - SGS'!M83</f>
        <v>0.115452</v>
      </c>
      <c r="N83" s="429">
        <f>'2M - SGS'!N83</f>
        <v>0.20278299999999999</v>
      </c>
      <c r="O83" s="429">
        <f>'2M - SGS'!O83</f>
        <v>0.210397</v>
      </c>
      <c r="P83" s="429">
        <f>'2M - SGS'!P83</f>
        <v>0.17743600000000001</v>
      </c>
      <c r="Q83" s="429">
        <f>'2M - SGS'!Q83</f>
        <v>0.13192400000000001</v>
      </c>
      <c r="R83" s="429">
        <f>'2M - SGS'!R83</f>
        <v>5.9718E-2</v>
      </c>
      <c r="S83" s="429">
        <f>'2M - SGS'!S83</f>
        <v>2.6769000000000001E-2</v>
      </c>
      <c r="T83" s="429">
        <f>'2M - SGS'!T83</f>
        <v>4.2950000000000002E-3</v>
      </c>
      <c r="U83" s="429">
        <f>'2M - SGS'!U83</f>
        <v>2.895E-3</v>
      </c>
      <c r="V83" s="429">
        <f>'2M - SGS'!V83</f>
        <v>3.4320000000000002E-3</v>
      </c>
      <c r="W83" s="429">
        <f>'2M - SGS'!W83</f>
        <v>9.4020000000000006E-3</v>
      </c>
      <c r="X83" s="429">
        <f>'2M - SGS'!X83</f>
        <v>5.5496999999999998E-2</v>
      </c>
      <c r="Y83" s="429">
        <f>'2M - SGS'!Y83</f>
        <v>0.115452</v>
      </c>
      <c r="Z83" s="429">
        <f>'2M - SGS'!Z83</f>
        <v>0.20278299999999999</v>
      </c>
      <c r="AA83" s="429">
        <f>'2M - SGS'!AA83</f>
        <v>0.210397</v>
      </c>
      <c r="AB83" s="429">
        <f>'2M - SGS'!AB83</f>
        <v>0.17743600000000001</v>
      </c>
      <c r="AC83" s="429">
        <f>'2M - SGS'!AC83</f>
        <v>0.13192400000000001</v>
      </c>
      <c r="AD83" s="429">
        <f>'2M - SGS'!AD83</f>
        <v>5.9718E-2</v>
      </c>
      <c r="AE83" s="429">
        <f>'2M - SGS'!AE83</f>
        <v>2.6769000000000001E-2</v>
      </c>
      <c r="AF83" s="429">
        <f>'2M - SGS'!AF83</f>
        <v>4.2950000000000002E-3</v>
      </c>
      <c r="AG83" s="429">
        <f>'2M - SGS'!AG83</f>
        <v>2.895E-3</v>
      </c>
      <c r="AH83" s="429">
        <f>'2M - SGS'!AH83</f>
        <v>3.4320000000000002E-3</v>
      </c>
      <c r="AI83" s="429">
        <f>'2M - SGS'!AI83</f>
        <v>9.4020000000000006E-3</v>
      </c>
      <c r="AJ83" s="429">
        <f>'2M - SGS'!AJ83</f>
        <v>5.5496999999999998E-2</v>
      </c>
      <c r="AK83" s="429">
        <f>'2M - SGS'!AK83</f>
        <v>0.115452</v>
      </c>
      <c r="AL83" s="429">
        <f>'2M - SGS'!AL83</f>
        <v>0.20278299999999999</v>
      </c>
      <c r="AM83" s="429">
        <f>'2M - SGS'!AM83</f>
        <v>0.210397</v>
      </c>
      <c r="AN83" s="429">
        <f>'2M - SGS'!AN83</f>
        <v>0.17743600000000001</v>
      </c>
      <c r="AO83" s="429">
        <f>'2M - SGS'!AO83</f>
        <v>0.13192400000000001</v>
      </c>
      <c r="AP83" s="429">
        <f>'2M - SGS'!AP83</f>
        <v>5.9718E-2</v>
      </c>
      <c r="AQ83" s="429">
        <f>'2M - SGS'!AQ83</f>
        <v>2.6769000000000001E-2</v>
      </c>
      <c r="AR83" s="429">
        <f>'2M - SGS'!AR83</f>
        <v>4.2950000000000002E-3</v>
      </c>
      <c r="AS83" s="429">
        <f>'2M - SGS'!AS83</f>
        <v>2.895E-3</v>
      </c>
      <c r="AT83" s="429">
        <f>'2M - SGS'!AT83</f>
        <v>3.4320000000000002E-3</v>
      </c>
      <c r="AU83" s="429">
        <f>'2M - SGS'!AU83</f>
        <v>9.4020000000000006E-3</v>
      </c>
      <c r="AV83" s="429">
        <f>'2M - SGS'!AV83</f>
        <v>5.5496999999999998E-2</v>
      </c>
      <c r="AW83" s="429">
        <f>'2M - SGS'!AW83</f>
        <v>0.115452</v>
      </c>
      <c r="AX83" s="429">
        <f>'2M - SGS'!AX83</f>
        <v>0.20278299999999999</v>
      </c>
      <c r="AY83" s="429">
        <f>'2M - SGS'!AY83</f>
        <v>0.210397</v>
      </c>
      <c r="AZ83" s="429">
        <f>'2M - SGS'!AZ83</f>
        <v>0.17743600000000001</v>
      </c>
      <c r="BA83" s="429">
        <f>'2M - SGS'!BA83</f>
        <v>0.13192400000000001</v>
      </c>
      <c r="BB83" s="429">
        <f>'2M - SGS'!BB83</f>
        <v>5.9718E-2</v>
      </c>
      <c r="BC83" s="429">
        <f>'2M - SGS'!BC83</f>
        <v>2.6769000000000001E-2</v>
      </c>
      <c r="BD83" s="429">
        <f>'2M - SGS'!BD83</f>
        <v>4.2950000000000002E-3</v>
      </c>
      <c r="BE83" s="429">
        <f>'2M - SGS'!BE83</f>
        <v>2.895E-3</v>
      </c>
      <c r="BF83" s="429">
        <f>'2M - SGS'!BF83</f>
        <v>3.4320000000000002E-3</v>
      </c>
      <c r="BG83" s="429">
        <f>'2M - SGS'!BG83</f>
        <v>9.4020000000000006E-3</v>
      </c>
      <c r="BH83" s="429">
        <f>'2M - SGS'!BH83</f>
        <v>5.5496999999999998E-2</v>
      </c>
      <c r="BI83" s="429">
        <f>'2M - SGS'!BI83</f>
        <v>0.115452</v>
      </c>
      <c r="BJ83" s="429">
        <f>'2M - SGS'!BJ83</f>
        <v>0.20278299999999999</v>
      </c>
      <c r="BK83" s="429">
        <f>'2M - SGS'!BK83</f>
        <v>0.210397</v>
      </c>
      <c r="BL83" s="429">
        <f>'2M - SGS'!BL83</f>
        <v>0.17743600000000001</v>
      </c>
      <c r="BM83" s="429">
        <f>'2M - SGS'!BM83</f>
        <v>0.13192400000000001</v>
      </c>
      <c r="BN83" s="429">
        <f>'2M - SGS'!BN83</f>
        <v>5.9718E-2</v>
      </c>
      <c r="BO83" s="429">
        <f>'2M - SGS'!BO83</f>
        <v>2.6769000000000001E-2</v>
      </c>
      <c r="BP83" s="429">
        <f>'2M - SGS'!BP83</f>
        <v>4.2950000000000002E-3</v>
      </c>
      <c r="BQ83" s="429">
        <f>'2M - SGS'!BQ83</f>
        <v>2.895E-3</v>
      </c>
      <c r="BR83" s="429">
        <f>'2M - SGS'!BR83</f>
        <v>3.4320000000000002E-3</v>
      </c>
      <c r="BS83" s="429">
        <f>'2M - SGS'!BS83</f>
        <v>9.4020000000000006E-3</v>
      </c>
      <c r="BT83" s="429">
        <f>'2M - SGS'!BT83</f>
        <v>5.5496999999999998E-2</v>
      </c>
      <c r="BU83" s="429">
        <f>'2M - SGS'!BU83</f>
        <v>0.115452</v>
      </c>
      <c r="BV83" s="429">
        <f>'2M - SGS'!BV83</f>
        <v>0.20278299999999999</v>
      </c>
      <c r="BW83" s="429">
        <f>'2M - SGS'!BW83</f>
        <v>0.210397</v>
      </c>
      <c r="BX83" s="429">
        <f>'2M - SGS'!BX83</f>
        <v>0.17743600000000001</v>
      </c>
      <c r="BY83" s="429">
        <f>'2M - SGS'!BY83</f>
        <v>0.13192400000000001</v>
      </c>
      <c r="BZ83" s="429">
        <f>'2M - SGS'!BZ83</f>
        <v>5.9718E-2</v>
      </c>
      <c r="CA83" s="429">
        <f>'2M - SGS'!CA83</f>
        <v>2.6769000000000001E-2</v>
      </c>
      <c r="CB83" s="429">
        <f>'2M - SGS'!CB83</f>
        <v>4.2950000000000002E-3</v>
      </c>
      <c r="CC83" s="429">
        <f>'2M - SGS'!CC83</f>
        <v>2.895E-3</v>
      </c>
      <c r="CD83" s="429">
        <f>'2M - SGS'!CD83</f>
        <v>3.4320000000000002E-3</v>
      </c>
      <c r="CE83" s="429">
        <f>'2M - SGS'!CE83</f>
        <v>9.4020000000000006E-3</v>
      </c>
      <c r="CF83" s="429">
        <f>'2M - SGS'!CF83</f>
        <v>5.5496999999999998E-2</v>
      </c>
      <c r="CG83" s="429">
        <f>'2M - SGS'!CG83</f>
        <v>0.115452</v>
      </c>
      <c r="CH83" s="435">
        <f>'2M - SGS'!CH83</f>
        <v>0.20278299999999999</v>
      </c>
      <c r="CJ83" s="427">
        <f t="shared" si="103"/>
        <v>1.0000000000000002</v>
      </c>
    </row>
    <row r="84" spans="1:88" s="110" customFormat="1" ht="15.75" x14ac:dyDescent="0.25">
      <c r="A84" s="609"/>
      <c r="B84" s="14" t="str">
        <f t="shared" si="102"/>
        <v>HVAC</v>
      </c>
      <c r="C84" s="429">
        <f>'2M - SGS'!C84</f>
        <v>0.107824</v>
      </c>
      <c r="D84" s="429">
        <f>'2M - SGS'!D84</f>
        <v>9.1051999999999994E-2</v>
      </c>
      <c r="E84" s="429">
        <f>'2M - SGS'!E84</f>
        <v>7.1135000000000004E-2</v>
      </c>
      <c r="F84" s="429">
        <f>'2M - SGS'!F84</f>
        <v>4.1179E-2</v>
      </c>
      <c r="G84" s="429">
        <f>'2M - SGS'!G84</f>
        <v>4.4423999999999998E-2</v>
      </c>
      <c r="H84" s="429">
        <f>'2M - SGS'!H84</f>
        <v>0.106128</v>
      </c>
      <c r="I84" s="429">
        <f>'2M - SGS'!I84</f>
        <v>0.14288100000000001</v>
      </c>
      <c r="J84" s="429">
        <f>'2M - SGS'!J84</f>
        <v>0.133494</v>
      </c>
      <c r="K84" s="429">
        <f>'2M - SGS'!K84</f>
        <v>5.781E-2</v>
      </c>
      <c r="L84" s="429">
        <f>'2M - SGS'!L84</f>
        <v>3.8018000000000003E-2</v>
      </c>
      <c r="M84" s="429">
        <f>'2M - SGS'!M84</f>
        <v>6.2103999999999999E-2</v>
      </c>
      <c r="N84" s="429">
        <f>'2M - SGS'!N84</f>
        <v>0.103951</v>
      </c>
      <c r="O84" s="429">
        <f>'2M - SGS'!O84</f>
        <v>0.107824</v>
      </c>
      <c r="P84" s="429">
        <f>'2M - SGS'!P84</f>
        <v>9.1051999999999994E-2</v>
      </c>
      <c r="Q84" s="429">
        <f>'2M - SGS'!Q84</f>
        <v>7.1135000000000004E-2</v>
      </c>
      <c r="R84" s="429">
        <f>'2M - SGS'!R84</f>
        <v>4.1179E-2</v>
      </c>
      <c r="S84" s="429">
        <f>'2M - SGS'!S84</f>
        <v>4.4423999999999998E-2</v>
      </c>
      <c r="T84" s="429">
        <f>'2M - SGS'!T84</f>
        <v>0.106128</v>
      </c>
      <c r="U84" s="429">
        <f>'2M - SGS'!U84</f>
        <v>0.14288100000000001</v>
      </c>
      <c r="V84" s="429">
        <f>'2M - SGS'!V84</f>
        <v>0.133494</v>
      </c>
      <c r="W84" s="429">
        <f>'2M - SGS'!W84</f>
        <v>5.781E-2</v>
      </c>
      <c r="X84" s="429">
        <f>'2M - SGS'!X84</f>
        <v>3.8018000000000003E-2</v>
      </c>
      <c r="Y84" s="429">
        <f>'2M - SGS'!Y84</f>
        <v>6.2103999999999999E-2</v>
      </c>
      <c r="Z84" s="429">
        <f>'2M - SGS'!Z84</f>
        <v>0.103951</v>
      </c>
      <c r="AA84" s="429">
        <f>'2M - SGS'!AA84</f>
        <v>0.107824</v>
      </c>
      <c r="AB84" s="429">
        <f>'2M - SGS'!AB84</f>
        <v>9.1051999999999994E-2</v>
      </c>
      <c r="AC84" s="429">
        <f>'2M - SGS'!AC84</f>
        <v>7.1135000000000004E-2</v>
      </c>
      <c r="AD84" s="429">
        <f>'2M - SGS'!AD84</f>
        <v>4.1179E-2</v>
      </c>
      <c r="AE84" s="429">
        <f>'2M - SGS'!AE84</f>
        <v>4.4423999999999998E-2</v>
      </c>
      <c r="AF84" s="429">
        <f>'2M - SGS'!AF84</f>
        <v>0.106128</v>
      </c>
      <c r="AG84" s="429">
        <f>'2M - SGS'!AG84</f>
        <v>0.14288100000000001</v>
      </c>
      <c r="AH84" s="429">
        <f>'2M - SGS'!AH84</f>
        <v>0.133494</v>
      </c>
      <c r="AI84" s="429">
        <f>'2M - SGS'!AI84</f>
        <v>5.781E-2</v>
      </c>
      <c r="AJ84" s="429">
        <f>'2M - SGS'!AJ84</f>
        <v>3.8018000000000003E-2</v>
      </c>
      <c r="AK84" s="429">
        <f>'2M - SGS'!AK84</f>
        <v>6.2103999999999999E-2</v>
      </c>
      <c r="AL84" s="429">
        <f>'2M - SGS'!AL84</f>
        <v>0.103951</v>
      </c>
      <c r="AM84" s="429">
        <f>'2M - SGS'!AM84</f>
        <v>0.107824</v>
      </c>
      <c r="AN84" s="429">
        <f>'2M - SGS'!AN84</f>
        <v>9.1051999999999994E-2</v>
      </c>
      <c r="AO84" s="429">
        <f>'2M - SGS'!AO84</f>
        <v>7.1135000000000004E-2</v>
      </c>
      <c r="AP84" s="429">
        <f>'2M - SGS'!AP84</f>
        <v>4.1179E-2</v>
      </c>
      <c r="AQ84" s="429">
        <f>'2M - SGS'!AQ84</f>
        <v>4.4423999999999998E-2</v>
      </c>
      <c r="AR84" s="429">
        <f>'2M - SGS'!AR84</f>
        <v>0.106128</v>
      </c>
      <c r="AS84" s="429">
        <f>'2M - SGS'!AS84</f>
        <v>0.14288100000000001</v>
      </c>
      <c r="AT84" s="429">
        <f>'2M - SGS'!AT84</f>
        <v>0.133494</v>
      </c>
      <c r="AU84" s="429">
        <f>'2M - SGS'!AU84</f>
        <v>5.781E-2</v>
      </c>
      <c r="AV84" s="429">
        <f>'2M - SGS'!AV84</f>
        <v>3.8018000000000003E-2</v>
      </c>
      <c r="AW84" s="429">
        <f>'2M - SGS'!AW84</f>
        <v>6.2103999999999999E-2</v>
      </c>
      <c r="AX84" s="429">
        <f>'2M - SGS'!AX84</f>
        <v>0.103951</v>
      </c>
      <c r="AY84" s="429">
        <f>'2M - SGS'!AY84</f>
        <v>0.107824</v>
      </c>
      <c r="AZ84" s="429">
        <f>'2M - SGS'!AZ84</f>
        <v>9.1051999999999994E-2</v>
      </c>
      <c r="BA84" s="429">
        <f>'2M - SGS'!BA84</f>
        <v>7.1135000000000004E-2</v>
      </c>
      <c r="BB84" s="429">
        <f>'2M - SGS'!BB84</f>
        <v>4.1179E-2</v>
      </c>
      <c r="BC84" s="429">
        <f>'2M - SGS'!BC84</f>
        <v>4.4423999999999998E-2</v>
      </c>
      <c r="BD84" s="429">
        <f>'2M - SGS'!BD84</f>
        <v>0.106128</v>
      </c>
      <c r="BE84" s="429">
        <f>'2M - SGS'!BE84</f>
        <v>0.14288100000000001</v>
      </c>
      <c r="BF84" s="429">
        <f>'2M - SGS'!BF84</f>
        <v>0.133494</v>
      </c>
      <c r="BG84" s="429">
        <f>'2M - SGS'!BG84</f>
        <v>5.781E-2</v>
      </c>
      <c r="BH84" s="429">
        <f>'2M - SGS'!BH84</f>
        <v>3.8018000000000003E-2</v>
      </c>
      <c r="BI84" s="429">
        <f>'2M - SGS'!BI84</f>
        <v>6.2103999999999999E-2</v>
      </c>
      <c r="BJ84" s="429">
        <f>'2M - SGS'!BJ84</f>
        <v>0.103951</v>
      </c>
      <c r="BK84" s="429">
        <f>'2M - SGS'!BK84</f>
        <v>0.107824</v>
      </c>
      <c r="BL84" s="429">
        <f>'2M - SGS'!BL84</f>
        <v>9.1051999999999994E-2</v>
      </c>
      <c r="BM84" s="429">
        <f>'2M - SGS'!BM84</f>
        <v>7.1135000000000004E-2</v>
      </c>
      <c r="BN84" s="429">
        <f>'2M - SGS'!BN84</f>
        <v>4.1179E-2</v>
      </c>
      <c r="BO84" s="429">
        <f>'2M - SGS'!BO84</f>
        <v>4.4423999999999998E-2</v>
      </c>
      <c r="BP84" s="429">
        <f>'2M - SGS'!BP84</f>
        <v>0.106128</v>
      </c>
      <c r="BQ84" s="429">
        <f>'2M - SGS'!BQ84</f>
        <v>0.14288100000000001</v>
      </c>
      <c r="BR84" s="429">
        <f>'2M - SGS'!BR84</f>
        <v>0.133494</v>
      </c>
      <c r="BS84" s="429">
        <f>'2M - SGS'!BS84</f>
        <v>5.781E-2</v>
      </c>
      <c r="BT84" s="429">
        <f>'2M - SGS'!BT84</f>
        <v>3.8018000000000003E-2</v>
      </c>
      <c r="BU84" s="429">
        <f>'2M - SGS'!BU84</f>
        <v>6.2103999999999999E-2</v>
      </c>
      <c r="BV84" s="429">
        <f>'2M - SGS'!BV84</f>
        <v>0.103951</v>
      </c>
      <c r="BW84" s="429">
        <f>'2M - SGS'!BW84</f>
        <v>0.107824</v>
      </c>
      <c r="BX84" s="429">
        <f>'2M - SGS'!BX84</f>
        <v>9.1051999999999994E-2</v>
      </c>
      <c r="BY84" s="429">
        <f>'2M - SGS'!BY84</f>
        <v>7.1135000000000004E-2</v>
      </c>
      <c r="BZ84" s="429">
        <f>'2M - SGS'!BZ84</f>
        <v>4.1179E-2</v>
      </c>
      <c r="CA84" s="429">
        <f>'2M - SGS'!CA84</f>
        <v>4.4423999999999998E-2</v>
      </c>
      <c r="CB84" s="429">
        <f>'2M - SGS'!CB84</f>
        <v>0.106128</v>
      </c>
      <c r="CC84" s="429">
        <f>'2M - SGS'!CC84</f>
        <v>0.14288100000000001</v>
      </c>
      <c r="CD84" s="429">
        <f>'2M - SGS'!CD84</f>
        <v>0.133494</v>
      </c>
      <c r="CE84" s="429">
        <f>'2M - SGS'!CE84</f>
        <v>5.781E-2</v>
      </c>
      <c r="CF84" s="429">
        <f>'2M - SGS'!CF84</f>
        <v>3.8018000000000003E-2</v>
      </c>
      <c r="CG84" s="429">
        <f>'2M - SGS'!CG84</f>
        <v>6.2103999999999999E-2</v>
      </c>
      <c r="CH84" s="435">
        <f>'2M - SGS'!CH84</f>
        <v>0.103951</v>
      </c>
      <c r="CJ84" s="427">
        <f t="shared" si="103"/>
        <v>1</v>
      </c>
    </row>
    <row r="85" spans="1:88" s="110" customFormat="1" ht="15.75" x14ac:dyDescent="0.25">
      <c r="A85" s="609"/>
      <c r="B85" s="14" t="str">
        <f t="shared" si="102"/>
        <v>Lighting</v>
      </c>
      <c r="C85" s="429">
        <f>'2M - SGS'!C85</f>
        <v>9.3563999999999994E-2</v>
      </c>
      <c r="D85" s="429">
        <f>'2M - SGS'!D85</f>
        <v>7.2162000000000004E-2</v>
      </c>
      <c r="E85" s="429">
        <f>'2M - SGS'!E85</f>
        <v>7.8372999999999998E-2</v>
      </c>
      <c r="F85" s="429">
        <f>'2M - SGS'!F85</f>
        <v>7.6534000000000005E-2</v>
      </c>
      <c r="G85" s="429">
        <f>'2M - SGS'!G85</f>
        <v>9.4246999999999997E-2</v>
      </c>
      <c r="H85" s="429">
        <f>'2M - SGS'!H85</f>
        <v>7.5599E-2</v>
      </c>
      <c r="I85" s="429">
        <f>'2M - SGS'!I85</f>
        <v>9.6199999999999994E-2</v>
      </c>
      <c r="J85" s="429">
        <f>'2M - SGS'!J85</f>
        <v>7.7077999999999994E-2</v>
      </c>
      <c r="K85" s="429">
        <f>'2M - SGS'!K85</f>
        <v>8.1374000000000002E-2</v>
      </c>
      <c r="L85" s="429">
        <f>'2M - SGS'!L85</f>
        <v>9.4072000000000003E-2</v>
      </c>
      <c r="M85" s="429">
        <f>'2M - SGS'!M85</f>
        <v>7.6706999999999997E-2</v>
      </c>
      <c r="N85" s="429">
        <f>'2M - SGS'!N85</f>
        <v>8.4089999999999998E-2</v>
      </c>
      <c r="O85" s="429">
        <f>'2M - SGS'!O85</f>
        <v>9.3563999999999994E-2</v>
      </c>
      <c r="P85" s="429">
        <f>'2M - SGS'!P85</f>
        <v>7.2162000000000004E-2</v>
      </c>
      <c r="Q85" s="429">
        <f>'2M - SGS'!Q85</f>
        <v>7.8372999999999998E-2</v>
      </c>
      <c r="R85" s="429">
        <f>'2M - SGS'!R85</f>
        <v>7.6534000000000005E-2</v>
      </c>
      <c r="S85" s="429">
        <f>'2M - SGS'!S85</f>
        <v>9.4246999999999997E-2</v>
      </c>
      <c r="T85" s="429">
        <f>'2M - SGS'!T85</f>
        <v>7.5599E-2</v>
      </c>
      <c r="U85" s="429">
        <f>'2M - SGS'!U85</f>
        <v>9.6199999999999994E-2</v>
      </c>
      <c r="V85" s="429">
        <f>'2M - SGS'!V85</f>
        <v>7.7077999999999994E-2</v>
      </c>
      <c r="W85" s="429">
        <f>'2M - SGS'!W85</f>
        <v>8.1374000000000002E-2</v>
      </c>
      <c r="X85" s="429">
        <f>'2M - SGS'!X85</f>
        <v>9.4072000000000003E-2</v>
      </c>
      <c r="Y85" s="429">
        <f>'2M - SGS'!Y85</f>
        <v>7.6706999999999997E-2</v>
      </c>
      <c r="Z85" s="429">
        <f>'2M - SGS'!Z85</f>
        <v>8.4089999999999998E-2</v>
      </c>
      <c r="AA85" s="429">
        <f>'2M - SGS'!AA85</f>
        <v>9.3563999999999994E-2</v>
      </c>
      <c r="AB85" s="429">
        <f>'2M - SGS'!AB85</f>
        <v>7.2162000000000004E-2</v>
      </c>
      <c r="AC85" s="429">
        <f>'2M - SGS'!AC85</f>
        <v>7.8372999999999998E-2</v>
      </c>
      <c r="AD85" s="429">
        <f>'2M - SGS'!AD85</f>
        <v>7.6534000000000005E-2</v>
      </c>
      <c r="AE85" s="429">
        <f>'2M - SGS'!AE85</f>
        <v>9.4246999999999997E-2</v>
      </c>
      <c r="AF85" s="429">
        <f>'2M - SGS'!AF85</f>
        <v>7.5599E-2</v>
      </c>
      <c r="AG85" s="429">
        <f>'2M - SGS'!AG85</f>
        <v>9.6199999999999994E-2</v>
      </c>
      <c r="AH85" s="429">
        <f>'2M - SGS'!AH85</f>
        <v>7.7077999999999994E-2</v>
      </c>
      <c r="AI85" s="429">
        <f>'2M - SGS'!AI85</f>
        <v>8.1374000000000002E-2</v>
      </c>
      <c r="AJ85" s="429">
        <f>'2M - SGS'!AJ85</f>
        <v>9.4072000000000003E-2</v>
      </c>
      <c r="AK85" s="429">
        <f>'2M - SGS'!AK85</f>
        <v>7.6706999999999997E-2</v>
      </c>
      <c r="AL85" s="429">
        <f>'2M - SGS'!AL85</f>
        <v>8.4089999999999998E-2</v>
      </c>
      <c r="AM85" s="429">
        <f>'2M - SGS'!AM85</f>
        <v>9.3563999999999994E-2</v>
      </c>
      <c r="AN85" s="429">
        <f>'2M - SGS'!AN85</f>
        <v>7.2162000000000004E-2</v>
      </c>
      <c r="AO85" s="429">
        <f>'2M - SGS'!AO85</f>
        <v>7.8372999999999998E-2</v>
      </c>
      <c r="AP85" s="429">
        <f>'2M - SGS'!AP85</f>
        <v>7.6534000000000005E-2</v>
      </c>
      <c r="AQ85" s="429">
        <f>'2M - SGS'!AQ85</f>
        <v>9.4246999999999997E-2</v>
      </c>
      <c r="AR85" s="429">
        <f>'2M - SGS'!AR85</f>
        <v>7.5599E-2</v>
      </c>
      <c r="AS85" s="429">
        <f>'2M - SGS'!AS85</f>
        <v>9.6199999999999994E-2</v>
      </c>
      <c r="AT85" s="429">
        <f>'2M - SGS'!AT85</f>
        <v>7.7077999999999994E-2</v>
      </c>
      <c r="AU85" s="429">
        <f>'2M - SGS'!AU85</f>
        <v>8.1374000000000002E-2</v>
      </c>
      <c r="AV85" s="429">
        <f>'2M - SGS'!AV85</f>
        <v>9.4072000000000003E-2</v>
      </c>
      <c r="AW85" s="429">
        <f>'2M - SGS'!AW85</f>
        <v>7.6706999999999997E-2</v>
      </c>
      <c r="AX85" s="429">
        <f>'2M - SGS'!AX85</f>
        <v>8.4089999999999998E-2</v>
      </c>
      <c r="AY85" s="429">
        <f>'2M - SGS'!AY85</f>
        <v>9.3563999999999994E-2</v>
      </c>
      <c r="AZ85" s="429">
        <f>'2M - SGS'!AZ85</f>
        <v>7.2162000000000004E-2</v>
      </c>
      <c r="BA85" s="429">
        <f>'2M - SGS'!BA85</f>
        <v>7.8372999999999998E-2</v>
      </c>
      <c r="BB85" s="429">
        <f>'2M - SGS'!BB85</f>
        <v>7.6534000000000005E-2</v>
      </c>
      <c r="BC85" s="429">
        <f>'2M - SGS'!BC85</f>
        <v>9.4246999999999997E-2</v>
      </c>
      <c r="BD85" s="429">
        <f>'2M - SGS'!BD85</f>
        <v>7.5599E-2</v>
      </c>
      <c r="BE85" s="429">
        <f>'2M - SGS'!BE85</f>
        <v>9.6199999999999994E-2</v>
      </c>
      <c r="BF85" s="429">
        <f>'2M - SGS'!BF85</f>
        <v>7.7077999999999994E-2</v>
      </c>
      <c r="BG85" s="429">
        <f>'2M - SGS'!BG85</f>
        <v>8.1374000000000002E-2</v>
      </c>
      <c r="BH85" s="429">
        <f>'2M - SGS'!BH85</f>
        <v>9.4072000000000003E-2</v>
      </c>
      <c r="BI85" s="429">
        <f>'2M - SGS'!BI85</f>
        <v>7.6706999999999997E-2</v>
      </c>
      <c r="BJ85" s="429">
        <f>'2M - SGS'!BJ85</f>
        <v>8.4089999999999998E-2</v>
      </c>
      <c r="BK85" s="429">
        <f>'2M - SGS'!BK85</f>
        <v>9.3563999999999994E-2</v>
      </c>
      <c r="BL85" s="429">
        <f>'2M - SGS'!BL85</f>
        <v>7.2162000000000004E-2</v>
      </c>
      <c r="BM85" s="429">
        <f>'2M - SGS'!BM85</f>
        <v>7.8372999999999998E-2</v>
      </c>
      <c r="BN85" s="429">
        <f>'2M - SGS'!BN85</f>
        <v>7.6534000000000005E-2</v>
      </c>
      <c r="BO85" s="429">
        <f>'2M - SGS'!BO85</f>
        <v>9.4246999999999997E-2</v>
      </c>
      <c r="BP85" s="429">
        <f>'2M - SGS'!BP85</f>
        <v>7.5599E-2</v>
      </c>
      <c r="BQ85" s="429">
        <f>'2M - SGS'!BQ85</f>
        <v>9.6199999999999994E-2</v>
      </c>
      <c r="BR85" s="429">
        <f>'2M - SGS'!BR85</f>
        <v>7.7077999999999994E-2</v>
      </c>
      <c r="BS85" s="429">
        <f>'2M - SGS'!BS85</f>
        <v>8.1374000000000002E-2</v>
      </c>
      <c r="BT85" s="429">
        <f>'2M - SGS'!BT85</f>
        <v>9.4072000000000003E-2</v>
      </c>
      <c r="BU85" s="429">
        <f>'2M - SGS'!BU85</f>
        <v>7.6706999999999997E-2</v>
      </c>
      <c r="BV85" s="429">
        <f>'2M - SGS'!BV85</f>
        <v>8.4089999999999998E-2</v>
      </c>
      <c r="BW85" s="429">
        <f>'2M - SGS'!BW85</f>
        <v>9.3563999999999994E-2</v>
      </c>
      <c r="BX85" s="429">
        <f>'2M - SGS'!BX85</f>
        <v>7.2162000000000004E-2</v>
      </c>
      <c r="BY85" s="429">
        <f>'2M - SGS'!BY85</f>
        <v>7.8372999999999998E-2</v>
      </c>
      <c r="BZ85" s="429">
        <f>'2M - SGS'!BZ85</f>
        <v>7.6534000000000005E-2</v>
      </c>
      <c r="CA85" s="429">
        <f>'2M - SGS'!CA85</f>
        <v>9.4246999999999997E-2</v>
      </c>
      <c r="CB85" s="429">
        <f>'2M - SGS'!CB85</f>
        <v>7.5599E-2</v>
      </c>
      <c r="CC85" s="429">
        <f>'2M - SGS'!CC85</f>
        <v>9.6199999999999994E-2</v>
      </c>
      <c r="CD85" s="429">
        <f>'2M - SGS'!CD85</f>
        <v>7.7077999999999994E-2</v>
      </c>
      <c r="CE85" s="429">
        <f>'2M - SGS'!CE85</f>
        <v>8.1374000000000002E-2</v>
      </c>
      <c r="CF85" s="429">
        <f>'2M - SGS'!CF85</f>
        <v>9.4072000000000003E-2</v>
      </c>
      <c r="CG85" s="429">
        <f>'2M - SGS'!CG85</f>
        <v>7.6706999999999997E-2</v>
      </c>
      <c r="CH85" s="435">
        <f>'2M - SGS'!CH85</f>
        <v>8.4089999999999998E-2</v>
      </c>
      <c r="CJ85" s="427">
        <f t="shared" si="103"/>
        <v>1</v>
      </c>
    </row>
    <row r="86" spans="1:88" s="110" customFormat="1" ht="15.75" x14ac:dyDescent="0.25">
      <c r="A86" s="609"/>
      <c r="B86" s="14" t="str">
        <f t="shared" si="102"/>
        <v>Miscellaneous</v>
      </c>
      <c r="C86" s="429">
        <f>'2M - SGS'!C86</f>
        <v>8.5109000000000004E-2</v>
      </c>
      <c r="D86" s="429">
        <f>'2M - SGS'!D86</f>
        <v>7.7715000000000006E-2</v>
      </c>
      <c r="E86" s="429">
        <f>'2M - SGS'!E86</f>
        <v>8.6136000000000004E-2</v>
      </c>
      <c r="F86" s="429">
        <f>'2M - SGS'!F86</f>
        <v>7.9796000000000006E-2</v>
      </c>
      <c r="G86" s="429">
        <f>'2M - SGS'!G86</f>
        <v>8.5334999999999994E-2</v>
      </c>
      <c r="H86" s="429">
        <f>'2M - SGS'!H86</f>
        <v>8.1994999999999998E-2</v>
      </c>
      <c r="I86" s="429">
        <f>'2M - SGS'!I86</f>
        <v>8.4098999999999993E-2</v>
      </c>
      <c r="J86" s="429">
        <f>'2M - SGS'!J86</f>
        <v>8.4198999999999996E-2</v>
      </c>
      <c r="K86" s="429">
        <f>'2M - SGS'!K86</f>
        <v>8.2512000000000002E-2</v>
      </c>
      <c r="L86" s="429">
        <f>'2M - SGS'!L86</f>
        <v>8.5277000000000006E-2</v>
      </c>
      <c r="M86" s="429">
        <f>'2M - SGS'!M86</f>
        <v>8.2588999999999996E-2</v>
      </c>
      <c r="N86" s="429">
        <f>'2M - SGS'!N86</f>
        <v>8.5237999999999994E-2</v>
      </c>
      <c r="O86" s="429">
        <f>'2M - SGS'!O86</f>
        <v>8.5109000000000004E-2</v>
      </c>
      <c r="P86" s="429">
        <f>'2M - SGS'!P86</f>
        <v>7.7715000000000006E-2</v>
      </c>
      <c r="Q86" s="429">
        <f>'2M - SGS'!Q86</f>
        <v>8.6136000000000004E-2</v>
      </c>
      <c r="R86" s="429">
        <f>'2M - SGS'!R86</f>
        <v>7.9796000000000006E-2</v>
      </c>
      <c r="S86" s="429">
        <f>'2M - SGS'!S86</f>
        <v>8.5334999999999994E-2</v>
      </c>
      <c r="T86" s="429">
        <f>'2M - SGS'!T86</f>
        <v>8.1994999999999998E-2</v>
      </c>
      <c r="U86" s="429">
        <f>'2M - SGS'!U86</f>
        <v>8.4098999999999993E-2</v>
      </c>
      <c r="V86" s="429">
        <f>'2M - SGS'!V86</f>
        <v>8.4198999999999996E-2</v>
      </c>
      <c r="W86" s="429">
        <f>'2M - SGS'!W86</f>
        <v>8.2512000000000002E-2</v>
      </c>
      <c r="X86" s="429">
        <f>'2M - SGS'!X86</f>
        <v>8.5277000000000006E-2</v>
      </c>
      <c r="Y86" s="429">
        <f>'2M - SGS'!Y86</f>
        <v>8.2588999999999996E-2</v>
      </c>
      <c r="Z86" s="429">
        <f>'2M - SGS'!Z86</f>
        <v>8.5237999999999994E-2</v>
      </c>
      <c r="AA86" s="429">
        <f>'2M - SGS'!AA86</f>
        <v>8.5109000000000004E-2</v>
      </c>
      <c r="AB86" s="429">
        <f>'2M - SGS'!AB86</f>
        <v>7.7715000000000006E-2</v>
      </c>
      <c r="AC86" s="429">
        <f>'2M - SGS'!AC86</f>
        <v>8.6136000000000004E-2</v>
      </c>
      <c r="AD86" s="429">
        <f>'2M - SGS'!AD86</f>
        <v>7.9796000000000006E-2</v>
      </c>
      <c r="AE86" s="429">
        <f>'2M - SGS'!AE86</f>
        <v>8.5334999999999994E-2</v>
      </c>
      <c r="AF86" s="429">
        <f>'2M - SGS'!AF86</f>
        <v>8.1994999999999998E-2</v>
      </c>
      <c r="AG86" s="429">
        <f>'2M - SGS'!AG86</f>
        <v>8.4098999999999993E-2</v>
      </c>
      <c r="AH86" s="429">
        <f>'2M - SGS'!AH86</f>
        <v>8.4198999999999996E-2</v>
      </c>
      <c r="AI86" s="429">
        <f>'2M - SGS'!AI86</f>
        <v>8.2512000000000002E-2</v>
      </c>
      <c r="AJ86" s="429">
        <f>'2M - SGS'!AJ86</f>
        <v>8.5277000000000006E-2</v>
      </c>
      <c r="AK86" s="429">
        <f>'2M - SGS'!AK86</f>
        <v>8.2588999999999996E-2</v>
      </c>
      <c r="AL86" s="429">
        <f>'2M - SGS'!AL86</f>
        <v>8.5237999999999994E-2</v>
      </c>
      <c r="AM86" s="429">
        <f>'2M - SGS'!AM86</f>
        <v>8.5109000000000004E-2</v>
      </c>
      <c r="AN86" s="429">
        <f>'2M - SGS'!AN86</f>
        <v>7.7715000000000006E-2</v>
      </c>
      <c r="AO86" s="429">
        <f>'2M - SGS'!AO86</f>
        <v>8.6136000000000004E-2</v>
      </c>
      <c r="AP86" s="429">
        <f>'2M - SGS'!AP86</f>
        <v>7.9796000000000006E-2</v>
      </c>
      <c r="AQ86" s="429">
        <f>'2M - SGS'!AQ86</f>
        <v>8.5334999999999994E-2</v>
      </c>
      <c r="AR86" s="429">
        <f>'2M - SGS'!AR86</f>
        <v>8.1994999999999998E-2</v>
      </c>
      <c r="AS86" s="429">
        <f>'2M - SGS'!AS86</f>
        <v>8.4098999999999993E-2</v>
      </c>
      <c r="AT86" s="429">
        <f>'2M - SGS'!AT86</f>
        <v>8.4198999999999996E-2</v>
      </c>
      <c r="AU86" s="429">
        <f>'2M - SGS'!AU86</f>
        <v>8.2512000000000002E-2</v>
      </c>
      <c r="AV86" s="429">
        <f>'2M - SGS'!AV86</f>
        <v>8.5277000000000006E-2</v>
      </c>
      <c r="AW86" s="429">
        <f>'2M - SGS'!AW86</f>
        <v>8.2588999999999996E-2</v>
      </c>
      <c r="AX86" s="429">
        <f>'2M - SGS'!AX86</f>
        <v>8.5237999999999994E-2</v>
      </c>
      <c r="AY86" s="429">
        <f>'2M - SGS'!AY86</f>
        <v>8.5109000000000004E-2</v>
      </c>
      <c r="AZ86" s="429">
        <f>'2M - SGS'!AZ86</f>
        <v>7.7715000000000006E-2</v>
      </c>
      <c r="BA86" s="429">
        <f>'2M - SGS'!BA86</f>
        <v>8.6136000000000004E-2</v>
      </c>
      <c r="BB86" s="429">
        <f>'2M - SGS'!BB86</f>
        <v>7.9796000000000006E-2</v>
      </c>
      <c r="BC86" s="429">
        <f>'2M - SGS'!BC86</f>
        <v>8.5334999999999994E-2</v>
      </c>
      <c r="BD86" s="429">
        <f>'2M - SGS'!BD86</f>
        <v>8.1994999999999998E-2</v>
      </c>
      <c r="BE86" s="429">
        <f>'2M - SGS'!BE86</f>
        <v>8.4098999999999993E-2</v>
      </c>
      <c r="BF86" s="429">
        <f>'2M - SGS'!BF86</f>
        <v>8.4198999999999996E-2</v>
      </c>
      <c r="BG86" s="429">
        <f>'2M - SGS'!BG86</f>
        <v>8.2512000000000002E-2</v>
      </c>
      <c r="BH86" s="429">
        <f>'2M - SGS'!BH86</f>
        <v>8.5277000000000006E-2</v>
      </c>
      <c r="BI86" s="429">
        <f>'2M - SGS'!BI86</f>
        <v>8.2588999999999996E-2</v>
      </c>
      <c r="BJ86" s="429">
        <f>'2M - SGS'!BJ86</f>
        <v>8.5237999999999994E-2</v>
      </c>
      <c r="BK86" s="429">
        <f>'2M - SGS'!BK86</f>
        <v>8.5109000000000004E-2</v>
      </c>
      <c r="BL86" s="429">
        <f>'2M - SGS'!BL86</f>
        <v>7.7715000000000006E-2</v>
      </c>
      <c r="BM86" s="429">
        <f>'2M - SGS'!BM86</f>
        <v>8.6136000000000004E-2</v>
      </c>
      <c r="BN86" s="429">
        <f>'2M - SGS'!BN86</f>
        <v>7.9796000000000006E-2</v>
      </c>
      <c r="BO86" s="429">
        <f>'2M - SGS'!BO86</f>
        <v>8.5334999999999994E-2</v>
      </c>
      <c r="BP86" s="429">
        <f>'2M - SGS'!BP86</f>
        <v>8.1994999999999998E-2</v>
      </c>
      <c r="BQ86" s="429">
        <f>'2M - SGS'!BQ86</f>
        <v>8.4098999999999993E-2</v>
      </c>
      <c r="BR86" s="429">
        <f>'2M - SGS'!BR86</f>
        <v>8.4198999999999996E-2</v>
      </c>
      <c r="BS86" s="429">
        <f>'2M - SGS'!BS86</f>
        <v>8.2512000000000002E-2</v>
      </c>
      <c r="BT86" s="429">
        <f>'2M - SGS'!BT86</f>
        <v>8.5277000000000006E-2</v>
      </c>
      <c r="BU86" s="429">
        <f>'2M - SGS'!BU86</f>
        <v>8.2588999999999996E-2</v>
      </c>
      <c r="BV86" s="429">
        <f>'2M - SGS'!BV86</f>
        <v>8.5237999999999994E-2</v>
      </c>
      <c r="BW86" s="429">
        <f>'2M - SGS'!BW86</f>
        <v>8.5109000000000004E-2</v>
      </c>
      <c r="BX86" s="429">
        <f>'2M - SGS'!BX86</f>
        <v>7.7715000000000006E-2</v>
      </c>
      <c r="BY86" s="429">
        <f>'2M - SGS'!BY86</f>
        <v>8.6136000000000004E-2</v>
      </c>
      <c r="BZ86" s="429">
        <f>'2M - SGS'!BZ86</f>
        <v>7.9796000000000006E-2</v>
      </c>
      <c r="CA86" s="429">
        <f>'2M - SGS'!CA86</f>
        <v>8.5334999999999994E-2</v>
      </c>
      <c r="CB86" s="429">
        <f>'2M - SGS'!CB86</f>
        <v>8.1994999999999998E-2</v>
      </c>
      <c r="CC86" s="429">
        <f>'2M - SGS'!CC86</f>
        <v>8.4098999999999993E-2</v>
      </c>
      <c r="CD86" s="429">
        <f>'2M - SGS'!CD86</f>
        <v>8.4198999999999996E-2</v>
      </c>
      <c r="CE86" s="429">
        <f>'2M - SGS'!CE86</f>
        <v>8.2512000000000002E-2</v>
      </c>
      <c r="CF86" s="429">
        <f>'2M - SGS'!CF86</f>
        <v>8.5277000000000006E-2</v>
      </c>
      <c r="CG86" s="429">
        <f>'2M - SGS'!CG86</f>
        <v>8.2588999999999996E-2</v>
      </c>
      <c r="CH86" s="435">
        <f>'2M - SGS'!CH86</f>
        <v>8.5237999999999994E-2</v>
      </c>
      <c r="CJ86" s="427">
        <f t="shared" si="103"/>
        <v>1.0000000000000002</v>
      </c>
    </row>
    <row r="87" spans="1:88" s="110" customFormat="1" ht="15.75" x14ac:dyDescent="0.25">
      <c r="A87" s="609"/>
      <c r="B87" s="14" t="str">
        <f t="shared" si="102"/>
        <v>Motors</v>
      </c>
      <c r="C87" s="429">
        <f>'2M - SGS'!C87</f>
        <v>8.5109000000000004E-2</v>
      </c>
      <c r="D87" s="429">
        <f>'2M - SGS'!D87</f>
        <v>7.7715000000000006E-2</v>
      </c>
      <c r="E87" s="429">
        <f>'2M - SGS'!E87</f>
        <v>8.6136000000000004E-2</v>
      </c>
      <c r="F87" s="429">
        <f>'2M - SGS'!F87</f>
        <v>7.9796000000000006E-2</v>
      </c>
      <c r="G87" s="429">
        <f>'2M - SGS'!G87</f>
        <v>8.5334999999999994E-2</v>
      </c>
      <c r="H87" s="429">
        <f>'2M - SGS'!H87</f>
        <v>8.1994999999999998E-2</v>
      </c>
      <c r="I87" s="429">
        <f>'2M - SGS'!I87</f>
        <v>8.4098999999999993E-2</v>
      </c>
      <c r="J87" s="429">
        <f>'2M - SGS'!J87</f>
        <v>8.4198999999999996E-2</v>
      </c>
      <c r="K87" s="429">
        <f>'2M - SGS'!K87</f>
        <v>8.2512000000000002E-2</v>
      </c>
      <c r="L87" s="429">
        <f>'2M - SGS'!L87</f>
        <v>8.5277000000000006E-2</v>
      </c>
      <c r="M87" s="429">
        <f>'2M - SGS'!M87</f>
        <v>8.2588999999999996E-2</v>
      </c>
      <c r="N87" s="429">
        <f>'2M - SGS'!N87</f>
        <v>8.5237999999999994E-2</v>
      </c>
      <c r="O87" s="429">
        <f>'2M - SGS'!O87</f>
        <v>8.5109000000000004E-2</v>
      </c>
      <c r="P87" s="429">
        <f>'2M - SGS'!P87</f>
        <v>7.7715000000000006E-2</v>
      </c>
      <c r="Q87" s="429">
        <f>'2M - SGS'!Q87</f>
        <v>8.6136000000000004E-2</v>
      </c>
      <c r="R87" s="429">
        <f>'2M - SGS'!R87</f>
        <v>7.9796000000000006E-2</v>
      </c>
      <c r="S87" s="429">
        <f>'2M - SGS'!S87</f>
        <v>8.5334999999999994E-2</v>
      </c>
      <c r="T87" s="429">
        <f>'2M - SGS'!T87</f>
        <v>8.1994999999999998E-2</v>
      </c>
      <c r="U87" s="429">
        <f>'2M - SGS'!U87</f>
        <v>8.4098999999999993E-2</v>
      </c>
      <c r="V87" s="429">
        <f>'2M - SGS'!V87</f>
        <v>8.4198999999999996E-2</v>
      </c>
      <c r="W87" s="429">
        <f>'2M - SGS'!W87</f>
        <v>8.2512000000000002E-2</v>
      </c>
      <c r="X87" s="429">
        <f>'2M - SGS'!X87</f>
        <v>8.5277000000000006E-2</v>
      </c>
      <c r="Y87" s="429">
        <f>'2M - SGS'!Y87</f>
        <v>8.2588999999999996E-2</v>
      </c>
      <c r="Z87" s="429">
        <f>'2M - SGS'!Z87</f>
        <v>8.5237999999999994E-2</v>
      </c>
      <c r="AA87" s="429">
        <f>'2M - SGS'!AA87</f>
        <v>8.5109000000000004E-2</v>
      </c>
      <c r="AB87" s="429">
        <f>'2M - SGS'!AB87</f>
        <v>7.7715000000000006E-2</v>
      </c>
      <c r="AC87" s="429">
        <f>'2M - SGS'!AC87</f>
        <v>8.6136000000000004E-2</v>
      </c>
      <c r="AD87" s="429">
        <f>'2M - SGS'!AD87</f>
        <v>7.9796000000000006E-2</v>
      </c>
      <c r="AE87" s="429">
        <f>'2M - SGS'!AE87</f>
        <v>8.5334999999999994E-2</v>
      </c>
      <c r="AF87" s="429">
        <f>'2M - SGS'!AF87</f>
        <v>8.1994999999999998E-2</v>
      </c>
      <c r="AG87" s="429">
        <f>'2M - SGS'!AG87</f>
        <v>8.4098999999999993E-2</v>
      </c>
      <c r="AH87" s="429">
        <f>'2M - SGS'!AH87</f>
        <v>8.4198999999999996E-2</v>
      </c>
      <c r="AI87" s="429">
        <f>'2M - SGS'!AI87</f>
        <v>8.2512000000000002E-2</v>
      </c>
      <c r="AJ87" s="429">
        <f>'2M - SGS'!AJ87</f>
        <v>8.5277000000000006E-2</v>
      </c>
      <c r="AK87" s="429">
        <f>'2M - SGS'!AK87</f>
        <v>8.2588999999999996E-2</v>
      </c>
      <c r="AL87" s="429">
        <f>'2M - SGS'!AL87</f>
        <v>8.5237999999999994E-2</v>
      </c>
      <c r="AM87" s="429">
        <f>'2M - SGS'!AM87</f>
        <v>8.5109000000000004E-2</v>
      </c>
      <c r="AN87" s="429">
        <f>'2M - SGS'!AN87</f>
        <v>7.7715000000000006E-2</v>
      </c>
      <c r="AO87" s="429">
        <f>'2M - SGS'!AO87</f>
        <v>8.6136000000000004E-2</v>
      </c>
      <c r="AP87" s="429">
        <f>'2M - SGS'!AP87</f>
        <v>7.9796000000000006E-2</v>
      </c>
      <c r="AQ87" s="429">
        <f>'2M - SGS'!AQ87</f>
        <v>8.5334999999999994E-2</v>
      </c>
      <c r="AR87" s="429">
        <f>'2M - SGS'!AR87</f>
        <v>8.1994999999999998E-2</v>
      </c>
      <c r="AS87" s="429">
        <f>'2M - SGS'!AS87</f>
        <v>8.4098999999999993E-2</v>
      </c>
      <c r="AT87" s="429">
        <f>'2M - SGS'!AT87</f>
        <v>8.4198999999999996E-2</v>
      </c>
      <c r="AU87" s="429">
        <f>'2M - SGS'!AU87</f>
        <v>8.2512000000000002E-2</v>
      </c>
      <c r="AV87" s="429">
        <f>'2M - SGS'!AV87</f>
        <v>8.5277000000000006E-2</v>
      </c>
      <c r="AW87" s="429">
        <f>'2M - SGS'!AW87</f>
        <v>8.2588999999999996E-2</v>
      </c>
      <c r="AX87" s="429">
        <f>'2M - SGS'!AX87</f>
        <v>8.5237999999999994E-2</v>
      </c>
      <c r="AY87" s="429">
        <f>'2M - SGS'!AY87</f>
        <v>8.5109000000000004E-2</v>
      </c>
      <c r="AZ87" s="429">
        <f>'2M - SGS'!AZ87</f>
        <v>7.7715000000000006E-2</v>
      </c>
      <c r="BA87" s="429">
        <f>'2M - SGS'!BA87</f>
        <v>8.6136000000000004E-2</v>
      </c>
      <c r="BB87" s="429">
        <f>'2M - SGS'!BB87</f>
        <v>7.9796000000000006E-2</v>
      </c>
      <c r="BC87" s="429">
        <f>'2M - SGS'!BC87</f>
        <v>8.5334999999999994E-2</v>
      </c>
      <c r="BD87" s="429">
        <f>'2M - SGS'!BD87</f>
        <v>8.1994999999999998E-2</v>
      </c>
      <c r="BE87" s="429">
        <f>'2M - SGS'!BE87</f>
        <v>8.4098999999999993E-2</v>
      </c>
      <c r="BF87" s="429">
        <f>'2M - SGS'!BF87</f>
        <v>8.4198999999999996E-2</v>
      </c>
      <c r="BG87" s="429">
        <f>'2M - SGS'!BG87</f>
        <v>8.2512000000000002E-2</v>
      </c>
      <c r="BH87" s="429">
        <f>'2M - SGS'!BH87</f>
        <v>8.5277000000000006E-2</v>
      </c>
      <c r="BI87" s="429">
        <f>'2M - SGS'!BI87</f>
        <v>8.2588999999999996E-2</v>
      </c>
      <c r="BJ87" s="429">
        <f>'2M - SGS'!BJ87</f>
        <v>8.5237999999999994E-2</v>
      </c>
      <c r="BK87" s="429">
        <f>'2M - SGS'!BK87</f>
        <v>8.5109000000000004E-2</v>
      </c>
      <c r="BL87" s="429">
        <f>'2M - SGS'!BL87</f>
        <v>7.7715000000000006E-2</v>
      </c>
      <c r="BM87" s="429">
        <f>'2M - SGS'!BM87</f>
        <v>8.6136000000000004E-2</v>
      </c>
      <c r="BN87" s="429">
        <f>'2M - SGS'!BN87</f>
        <v>7.9796000000000006E-2</v>
      </c>
      <c r="BO87" s="429">
        <f>'2M - SGS'!BO87</f>
        <v>8.5334999999999994E-2</v>
      </c>
      <c r="BP87" s="429">
        <f>'2M - SGS'!BP87</f>
        <v>8.1994999999999998E-2</v>
      </c>
      <c r="BQ87" s="429">
        <f>'2M - SGS'!BQ87</f>
        <v>8.4098999999999993E-2</v>
      </c>
      <c r="BR87" s="429">
        <f>'2M - SGS'!BR87</f>
        <v>8.4198999999999996E-2</v>
      </c>
      <c r="BS87" s="429">
        <f>'2M - SGS'!BS87</f>
        <v>8.2512000000000002E-2</v>
      </c>
      <c r="BT87" s="429">
        <f>'2M - SGS'!BT87</f>
        <v>8.5277000000000006E-2</v>
      </c>
      <c r="BU87" s="429">
        <f>'2M - SGS'!BU87</f>
        <v>8.2588999999999996E-2</v>
      </c>
      <c r="BV87" s="429">
        <f>'2M - SGS'!BV87</f>
        <v>8.5237999999999994E-2</v>
      </c>
      <c r="BW87" s="429">
        <f>'2M - SGS'!BW87</f>
        <v>8.5109000000000004E-2</v>
      </c>
      <c r="BX87" s="429">
        <f>'2M - SGS'!BX87</f>
        <v>7.7715000000000006E-2</v>
      </c>
      <c r="BY87" s="429">
        <f>'2M - SGS'!BY87</f>
        <v>8.6136000000000004E-2</v>
      </c>
      <c r="BZ87" s="429">
        <f>'2M - SGS'!BZ87</f>
        <v>7.9796000000000006E-2</v>
      </c>
      <c r="CA87" s="429">
        <f>'2M - SGS'!CA87</f>
        <v>8.5334999999999994E-2</v>
      </c>
      <c r="CB87" s="429">
        <f>'2M - SGS'!CB87</f>
        <v>8.1994999999999998E-2</v>
      </c>
      <c r="CC87" s="429">
        <f>'2M - SGS'!CC87</f>
        <v>8.4098999999999993E-2</v>
      </c>
      <c r="CD87" s="429">
        <f>'2M - SGS'!CD87</f>
        <v>8.4198999999999996E-2</v>
      </c>
      <c r="CE87" s="429">
        <f>'2M - SGS'!CE87</f>
        <v>8.2512000000000002E-2</v>
      </c>
      <c r="CF87" s="429">
        <f>'2M - SGS'!CF87</f>
        <v>8.5277000000000006E-2</v>
      </c>
      <c r="CG87" s="429">
        <f>'2M - SGS'!CG87</f>
        <v>8.2588999999999996E-2</v>
      </c>
      <c r="CH87" s="435">
        <f>'2M - SGS'!CH87</f>
        <v>8.5237999999999994E-2</v>
      </c>
      <c r="CJ87" s="427">
        <f t="shared" si="103"/>
        <v>1.0000000000000002</v>
      </c>
    </row>
    <row r="88" spans="1:88" s="110" customFormat="1" ht="15.75" x14ac:dyDescent="0.25">
      <c r="A88" s="609"/>
      <c r="B88" s="14" t="str">
        <f t="shared" si="102"/>
        <v>Process</v>
      </c>
      <c r="C88" s="429">
        <f>'2M - SGS'!C88</f>
        <v>8.5109000000000004E-2</v>
      </c>
      <c r="D88" s="429">
        <f>'2M - SGS'!D88</f>
        <v>7.7715000000000006E-2</v>
      </c>
      <c r="E88" s="429">
        <f>'2M - SGS'!E88</f>
        <v>8.6136000000000004E-2</v>
      </c>
      <c r="F88" s="429">
        <f>'2M - SGS'!F88</f>
        <v>7.9796000000000006E-2</v>
      </c>
      <c r="G88" s="429">
        <f>'2M - SGS'!G88</f>
        <v>8.5334999999999994E-2</v>
      </c>
      <c r="H88" s="429">
        <f>'2M - SGS'!H88</f>
        <v>8.1994999999999998E-2</v>
      </c>
      <c r="I88" s="429">
        <f>'2M - SGS'!I88</f>
        <v>8.4098999999999993E-2</v>
      </c>
      <c r="J88" s="429">
        <f>'2M - SGS'!J88</f>
        <v>8.4198999999999996E-2</v>
      </c>
      <c r="K88" s="429">
        <f>'2M - SGS'!K88</f>
        <v>8.2512000000000002E-2</v>
      </c>
      <c r="L88" s="429">
        <f>'2M - SGS'!L88</f>
        <v>8.5277000000000006E-2</v>
      </c>
      <c r="M88" s="429">
        <f>'2M - SGS'!M88</f>
        <v>8.2588999999999996E-2</v>
      </c>
      <c r="N88" s="429">
        <f>'2M - SGS'!N88</f>
        <v>8.5237999999999994E-2</v>
      </c>
      <c r="O88" s="429">
        <f>'2M - SGS'!O88</f>
        <v>8.5109000000000004E-2</v>
      </c>
      <c r="P88" s="429">
        <f>'2M - SGS'!P88</f>
        <v>7.7715000000000006E-2</v>
      </c>
      <c r="Q88" s="429">
        <f>'2M - SGS'!Q88</f>
        <v>8.6136000000000004E-2</v>
      </c>
      <c r="R88" s="429">
        <f>'2M - SGS'!R88</f>
        <v>7.9796000000000006E-2</v>
      </c>
      <c r="S88" s="429">
        <f>'2M - SGS'!S88</f>
        <v>8.5334999999999994E-2</v>
      </c>
      <c r="T88" s="429">
        <f>'2M - SGS'!T88</f>
        <v>8.1994999999999998E-2</v>
      </c>
      <c r="U88" s="429">
        <f>'2M - SGS'!U88</f>
        <v>8.4098999999999993E-2</v>
      </c>
      <c r="V88" s="429">
        <f>'2M - SGS'!V88</f>
        <v>8.4198999999999996E-2</v>
      </c>
      <c r="W88" s="429">
        <f>'2M - SGS'!W88</f>
        <v>8.2512000000000002E-2</v>
      </c>
      <c r="X88" s="429">
        <f>'2M - SGS'!X88</f>
        <v>8.5277000000000006E-2</v>
      </c>
      <c r="Y88" s="429">
        <f>'2M - SGS'!Y88</f>
        <v>8.2588999999999996E-2</v>
      </c>
      <c r="Z88" s="429">
        <f>'2M - SGS'!Z88</f>
        <v>8.5237999999999994E-2</v>
      </c>
      <c r="AA88" s="429">
        <f>'2M - SGS'!AA88</f>
        <v>8.5109000000000004E-2</v>
      </c>
      <c r="AB88" s="429">
        <f>'2M - SGS'!AB88</f>
        <v>7.7715000000000006E-2</v>
      </c>
      <c r="AC88" s="429">
        <f>'2M - SGS'!AC88</f>
        <v>8.6136000000000004E-2</v>
      </c>
      <c r="AD88" s="429">
        <f>'2M - SGS'!AD88</f>
        <v>7.9796000000000006E-2</v>
      </c>
      <c r="AE88" s="429">
        <f>'2M - SGS'!AE88</f>
        <v>8.5334999999999994E-2</v>
      </c>
      <c r="AF88" s="429">
        <f>'2M - SGS'!AF88</f>
        <v>8.1994999999999998E-2</v>
      </c>
      <c r="AG88" s="429">
        <f>'2M - SGS'!AG88</f>
        <v>8.4098999999999993E-2</v>
      </c>
      <c r="AH88" s="429">
        <f>'2M - SGS'!AH88</f>
        <v>8.4198999999999996E-2</v>
      </c>
      <c r="AI88" s="429">
        <f>'2M - SGS'!AI88</f>
        <v>8.2512000000000002E-2</v>
      </c>
      <c r="AJ88" s="429">
        <f>'2M - SGS'!AJ88</f>
        <v>8.5277000000000006E-2</v>
      </c>
      <c r="AK88" s="429">
        <f>'2M - SGS'!AK88</f>
        <v>8.2588999999999996E-2</v>
      </c>
      <c r="AL88" s="429">
        <f>'2M - SGS'!AL88</f>
        <v>8.5237999999999994E-2</v>
      </c>
      <c r="AM88" s="429">
        <f>'2M - SGS'!AM88</f>
        <v>8.5109000000000004E-2</v>
      </c>
      <c r="AN88" s="429">
        <f>'2M - SGS'!AN88</f>
        <v>7.7715000000000006E-2</v>
      </c>
      <c r="AO88" s="429">
        <f>'2M - SGS'!AO88</f>
        <v>8.6136000000000004E-2</v>
      </c>
      <c r="AP88" s="429">
        <f>'2M - SGS'!AP88</f>
        <v>7.9796000000000006E-2</v>
      </c>
      <c r="AQ88" s="429">
        <f>'2M - SGS'!AQ88</f>
        <v>8.5334999999999994E-2</v>
      </c>
      <c r="AR88" s="429">
        <f>'2M - SGS'!AR88</f>
        <v>8.1994999999999998E-2</v>
      </c>
      <c r="AS88" s="429">
        <f>'2M - SGS'!AS88</f>
        <v>8.4098999999999993E-2</v>
      </c>
      <c r="AT88" s="429">
        <f>'2M - SGS'!AT88</f>
        <v>8.4198999999999996E-2</v>
      </c>
      <c r="AU88" s="429">
        <f>'2M - SGS'!AU88</f>
        <v>8.2512000000000002E-2</v>
      </c>
      <c r="AV88" s="429">
        <f>'2M - SGS'!AV88</f>
        <v>8.5277000000000006E-2</v>
      </c>
      <c r="AW88" s="429">
        <f>'2M - SGS'!AW88</f>
        <v>8.2588999999999996E-2</v>
      </c>
      <c r="AX88" s="429">
        <f>'2M - SGS'!AX88</f>
        <v>8.5237999999999994E-2</v>
      </c>
      <c r="AY88" s="429">
        <f>'2M - SGS'!AY88</f>
        <v>8.5109000000000004E-2</v>
      </c>
      <c r="AZ88" s="429">
        <f>'2M - SGS'!AZ88</f>
        <v>7.7715000000000006E-2</v>
      </c>
      <c r="BA88" s="429">
        <f>'2M - SGS'!BA88</f>
        <v>8.6136000000000004E-2</v>
      </c>
      <c r="BB88" s="429">
        <f>'2M - SGS'!BB88</f>
        <v>7.9796000000000006E-2</v>
      </c>
      <c r="BC88" s="429">
        <f>'2M - SGS'!BC88</f>
        <v>8.5334999999999994E-2</v>
      </c>
      <c r="BD88" s="429">
        <f>'2M - SGS'!BD88</f>
        <v>8.1994999999999998E-2</v>
      </c>
      <c r="BE88" s="429">
        <f>'2M - SGS'!BE88</f>
        <v>8.4098999999999993E-2</v>
      </c>
      <c r="BF88" s="429">
        <f>'2M - SGS'!BF88</f>
        <v>8.4198999999999996E-2</v>
      </c>
      <c r="BG88" s="429">
        <f>'2M - SGS'!BG88</f>
        <v>8.2512000000000002E-2</v>
      </c>
      <c r="BH88" s="429">
        <f>'2M - SGS'!BH88</f>
        <v>8.5277000000000006E-2</v>
      </c>
      <c r="BI88" s="429">
        <f>'2M - SGS'!BI88</f>
        <v>8.2588999999999996E-2</v>
      </c>
      <c r="BJ88" s="429">
        <f>'2M - SGS'!BJ88</f>
        <v>8.5237999999999994E-2</v>
      </c>
      <c r="BK88" s="429">
        <f>'2M - SGS'!BK88</f>
        <v>8.5109000000000004E-2</v>
      </c>
      <c r="BL88" s="429">
        <f>'2M - SGS'!BL88</f>
        <v>7.7715000000000006E-2</v>
      </c>
      <c r="BM88" s="429">
        <f>'2M - SGS'!BM88</f>
        <v>8.6136000000000004E-2</v>
      </c>
      <c r="BN88" s="429">
        <f>'2M - SGS'!BN88</f>
        <v>7.9796000000000006E-2</v>
      </c>
      <c r="BO88" s="429">
        <f>'2M - SGS'!BO88</f>
        <v>8.5334999999999994E-2</v>
      </c>
      <c r="BP88" s="429">
        <f>'2M - SGS'!BP88</f>
        <v>8.1994999999999998E-2</v>
      </c>
      <c r="BQ88" s="429">
        <f>'2M - SGS'!BQ88</f>
        <v>8.4098999999999993E-2</v>
      </c>
      <c r="BR88" s="429">
        <f>'2M - SGS'!BR88</f>
        <v>8.4198999999999996E-2</v>
      </c>
      <c r="BS88" s="429">
        <f>'2M - SGS'!BS88</f>
        <v>8.2512000000000002E-2</v>
      </c>
      <c r="BT88" s="429">
        <f>'2M - SGS'!BT88</f>
        <v>8.5277000000000006E-2</v>
      </c>
      <c r="BU88" s="429">
        <f>'2M - SGS'!BU88</f>
        <v>8.2588999999999996E-2</v>
      </c>
      <c r="BV88" s="429">
        <f>'2M - SGS'!BV88</f>
        <v>8.5237999999999994E-2</v>
      </c>
      <c r="BW88" s="429">
        <f>'2M - SGS'!BW88</f>
        <v>8.5109000000000004E-2</v>
      </c>
      <c r="BX88" s="429">
        <f>'2M - SGS'!BX88</f>
        <v>7.7715000000000006E-2</v>
      </c>
      <c r="BY88" s="429">
        <f>'2M - SGS'!BY88</f>
        <v>8.6136000000000004E-2</v>
      </c>
      <c r="BZ88" s="429">
        <f>'2M - SGS'!BZ88</f>
        <v>7.9796000000000006E-2</v>
      </c>
      <c r="CA88" s="429">
        <f>'2M - SGS'!CA88</f>
        <v>8.5334999999999994E-2</v>
      </c>
      <c r="CB88" s="429">
        <f>'2M - SGS'!CB88</f>
        <v>8.1994999999999998E-2</v>
      </c>
      <c r="CC88" s="429">
        <f>'2M - SGS'!CC88</f>
        <v>8.4098999999999993E-2</v>
      </c>
      <c r="CD88" s="429">
        <f>'2M - SGS'!CD88</f>
        <v>8.4198999999999996E-2</v>
      </c>
      <c r="CE88" s="429">
        <f>'2M - SGS'!CE88</f>
        <v>8.2512000000000002E-2</v>
      </c>
      <c r="CF88" s="429">
        <f>'2M - SGS'!CF88</f>
        <v>8.5277000000000006E-2</v>
      </c>
      <c r="CG88" s="429">
        <f>'2M - SGS'!CG88</f>
        <v>8.2588999999999996E-2</v>
      </c>
      <c r="CH88" s="435">
        <f>'2M - SGS'!CH88</f>
        <v>8.5237999999999994E-2</v>
      </c>
      <c r="CJ88" s="427">
        <f t="shared" si="103"/>
        <v>1.0000000000000002</v>
      </c>
    </row>
    <row r="89" spans="1:88" s="110" customFormat="1" ht="15.75" x14ac:dyDescent="0.25">
      <c r="A89" s="609"/>
      <c r="B89" s="14" t="str">
        <f t="shared" si="102"/>
        <v>Refrigeration</v>
      </c>
      <c r="C89" s="429">
        <f>'2M - SGS'!C89</f>
        <v>8.3486000000000005E-2</v>
      </c>
      <c r="D89" s="429">
        <f>'2M - SGS'!D89</f>
        <v>7.6158000000000003E-2</v>
      </c>
      <c r="E89" s="429">
        <f>'2M - SGS'!E89</f>
        <v>8.3346000000000003E-2</v>
      </c>
      <c r="F89" s="429">
        <f>'2M - SGS'!F89</f>
        <v>8.0782999999999994E-2</v>
      </c>
      <c r="G89" s="429">
        <f>'2M - SGS'!G89</f>
        <v>8.5133E-2</v>
      </c>
      <c r="H89" s="429">
        <f>'2M - SGS'!H89</f>
        <v>8.4294999999999995E-2</v>
      </c>
      <c r="I89" s="429">
        <f>'2M - SGS'!I89</f>
        <v>8.7456999999999993E-2</v>
      </c>
      <c r="J89" s="429">
        <f>'2M - SGS'!J89</f>
        <v>8.7230000000000002E-2</v>
      </c>
      <c r="K89" s="429">
        <f>'2M - SGS'!K89</f>
        <v>8.3319000000000004E-2</v>
      </c>
      <c r="L89" s="429">
        <f>'2M - SGS'!L89</f>
        <v>8.4562999999999999E-2</v>
      </c>
      <c r="M89" s="429">
        <f>'2M - SGS'!M89</f>
        <v>8.1112000000000004E-2</v>
      </c>
      <c r="N89" s="429">
        <f>'2M - SGS'!N89</f>
        <v>8.3117999999999997E-2</v>
      </c>
      <c r="O89" s="429">
        <f>'2M - SGS'!O89</f>
        <v>8.3486000000000005E-2</v>
      </c>
      <c r="P89" s="429">
        <f>'2M - SGS'!P89</f>
        <v>7.6158000000000003E-2</v>
      </c>
      <c r="Q89" s="429">
        <f>'2M - SGS'!Q89</f>
        <v>8.3346000000000003E-2</v>
      </c>
      <c r="R89" s="429">
        <f>'2M - SGS'!R89</f>
        <v>8.0782999999999994E-2</v>
      </c>
      <c r="S89" s="429">
        <f>'2M - SGS'!S89</f>
        <v>8.5133E-2</v>
      </c>
      <c r="T89" s="429">
        <f>'2M - SGS'!T89</f>
        <v>8.4294999999999995E-2</v>
      </c>
      <c r="U89" s="429">
        <f>'2M - SGS'!U89</f>
        <v>8.7456999999999993E-2</v>
      </c>
      <c r="V89" s="429">
        <f>'2M - SGS'!V89</f>
        <v>8.7230000000000002E-2</v>
      </c>
      <c r="W89" s="429">
        <f>'2M - SGS'!W89</f>
        <v>8.3319000000000004E-2</v>
      </c>
      <c r="X89" s="429">
        <f>'2M - SGS'!X89</f>
        <v>8.4562999999999999E-2</v>
      </c>
      <c r="Y89" s="429">
        <f>'2M - SGS'!Y89</f>
        <v>8.1112000000000004E-2</v>
      </c>
      <c r="Z89" s="429">
        <f>'2M - SGS'!Z89</f>
        <v>8.3117999999999997E-2</v>
      </c>
      <c r="AA89" s="429">
        <f>'2M - SGS'!AA89</f>
        <v>8.3486000000000005E-2</v>
      </c>
      <c r="AB89" s="429">
        <f>'2M - SGS'!AB89</f>
        <v>7.6158000000000003E-2</v>
      </c>
      <c r="AC89" s="429">
        <f>'2M - SGS'!AC89</f>
        <v>8.3346000000000003E-2</v>
      </c>
      <c r="AD89" s="429">
        <f>'2M - SGS'!AD89</f>
        <v>8.0782999999999994E-2</v>
      </c>
      <c r="AE89" s="429">
        <f>'2M - SGS'!AE89</f>
        <v>8.5133E-2</v>
      </c>
      <c r="AF89" s="429">
        <f>'2M - SGS'!AF89</f>
        <v>8.4294999999999995E-2</v>
      </c>
      <c r="AG89" s="429">
        <f>'2M - SGS'!AG89</f>
        <v>8.7456999999999993E-2</v>
      </c>
      <c r="AH89" s="429">
        <f>'2M - SGS'!AH89</f>
        <v>8.7230000000000002E-2</v>
      </c>
      <c r="AI89" s="429">
        <f>'2M - SGS'!AI89</f>
        <v>8.3319000000000004E-2</v>
      </c>
      <c r="AJ89" s="429">
        <f>'2M - SGS'!AJ89</f>
        <v>8.4562999999999999E-2</v>
      </c>
      <c r="AK89" s="429">
        <f>'2M - SGS'!AK89</f>
        <v>8.1112000000000004E-2</v>
      </c>
      <c r="AL89" s="429">
        <f>'2M - SGS'!AL89</f>
        <v>8.3117999999999997E-2</v>
      </c>
      <c r="AM89" s="429">
        <f>'2M - SGS'!AM89</f>
        <v>8.3486000000000005E-2</v>
      </c>
      <c r="AN89" s="429">
        <f>'2M - SGS'!AN89</f>
        <v>7.6158000000000003E-2</v>
      </c>
      <c r="AO89" s="429">
        <f>'2M - SGS'!AO89</f>
        <v>8.3346000000000003E-2</v>
      </c>
      <c r="AP89" s="429">
        <f>'2M - SGS'!AP89</f>
        <v>8.0782999999999994E-2</v>
      </c>
      <c r="AQ89" s="429">
        <f>'2M - SGS'!AQ89</f>
        <v>8.5133E-2</v>
      </c>
      <c r="AR89" s="429">
        <f>'2M - SGS'!AR89</f>
        <v>8.4294999999999995E-2</v>
      </c>
      <c r="AS89" s="429">
        <f>'2M - SGS'!AS89</f>
        <v>8.7456999999999993E-2</v>
      </c>
      <c r="AT89" s="429">
        <f>'2M - SGS'!AT89</f>
        <v>8.7230000000000002E-2</v>
      </c>
      <c r="AU89" s="429">
        <f>'2M - SGS'!AU89</f>
        <v>8.3319000000000004E-2</v>
      </c>
      <c r="AV89" s="429">
        <f>'2M - SGS'!AV89</f>
        <v>8.4562999999999999E-2</v>
      </c>
      <c r="AW89" s="429">
        <f>'2M - SGS'!AW89</f>
        <v>8.1112000000000004E-2</v>
      </c>
      <c r="AX89" s="429">
        <f>'2M - SGS'!AX89</f>
        <v>8.3117999999999997E-2</v>
      </c>
      <c r="AY89" s="429">
        <f>'2M - SGS'!AY89</f>
        <v>8.3486000000000005E-2</v>
      </c>
      <c r="AZ89" s="429">
        <f>'2M - SGS'!AZ89</f>
        <v>7.6158000000000003E-2</v>
      </c>
      <c r="BA89" s="429">
        <f>'2M - SGS'!BA89</f>
        <v>8.3346000000000003E-2</v>
      </c>
      <c r="BB89" s="429">
        <f>'2M - SGS'!BB89</f>
        <v>8.0782999999999994E-2</v>
      </c>
      <c r="BC89" s="429">
        <f>'2M - SGS'!BC89</f>
        <v>8.5133E-2</v>
      </c>
      <c r="BD89" s="429">
        <f>'2M - SGS'!BD89</f>
        <v>8.4294999999999995E-2</v>
      </c>
      <c r="BE89" s="429">
        <f>'2M - SGS'!BE89</f>
        <v>8.7456999999999993E-2</v>
      </c>
      <c r="BF89" s="429">
        <f>'2M - SGS'!BF89</f>
        <v>8.7230000000000002E-2</v>
      </c>
      <c r="BG89" s="429">
        <f>'2M - SGS'!BG89</f>
        <v>8.3319000000000004E-2</v>
      </c>
      <c r="BH89" s="429">
        <f>'2M - SGS'!BH89</f>
        <v>8.4562999999999999E-2</v>
      </c>
      <c r="BI89" s="429">
        <f>'2M - SGS'!BI89</f>
        <v>8.1112000000000004E-2</v>
      </c>
      <c r="BJ89" s="429">
        <f>'2M - SGS'!BJ89</f>
        <v>8.3117999999999997E-2</v>
      </c>
      <c r="BK89" s="429">
        <f>'2M - SGS'!BK89</f>
        <v>8.3486000000000005E-2</v>
      </c>
      <c r="BL89" s="429">
        <f>'2M - SGS'!BL89</f>
        <v>7.6158000000000003E-2</v>
      </c>
      <c r="BM89" s="429">
        <f>'2M - SGS'!BM89</f>
        <v>8.3346000000000003E-2</v>
      </c>
      <c r="BN89" s="429">
        <f>'2M - SGS'!BN89</f>
        <v>8.0782999999999994E-2</v>
      </c>
      <c r="BO89" s="429">
        <f>'2M - SGS'!BO89</f>
        <v>8.5133E-2</v>
      </c>
      <c r="BP89" s="429">
        <f>'2M - SGS'!BP89</f>
        <v>8.4294999999999995E-2</v>
      </c>
      <c r="BQ89" s="429">
        <f>'2M - SGS'!BQ89</f>
        <v>8.7456999999999993E-2</v>
      </c>
      <c r="BR89" s="429">
        <f>'2M - SGS'!BR89</f>
        <v>8.7230000000000002E-2</v>
      </c>
      <c r="BS89" s="429">
        <f>'2M - SGS'!BS89</f>
        <v>8.3319000000000004E-2</v>
      </c>
      <c r="BT89" s="429">
        <f>'2M - SGS'!BT89</f>
        <v>8.4562999999999999E-2</v>
      </c>
      <c r="BU89" s="429">
        <f>'2M - SGS'!BU89</f>
        <v>8.1112000000000004E-2</v>
      </c>
      <c r="BV89" s="429">
        <f>'2M - SGS'!BV89</f>
        <v>8.3117999999999997E-2</v>
      </c>
      <c r="BW89" s="429">
        <f>'2M - SGS'!BW89</f>
        <v>8.3486000000000005E-2</v>
      </c>
      <c r="BX89" s="429">
        <f>'2M - SGS'!BX89</f>
        <v>7.6158000000000003E-2</v>
      </c>
      <c r="BY89" s="429">
        <f>'2M - SGS'!BY89</f>
        <v>8.3346000000000003E-2</v>
      </c>
      <c r="BZ89" s="429">
        <f>'2M - SGS'!BZ89</f>
        <v>8.0782999999999994E-2</v>
      </c>
      <c r="CA89" s="429">
        <f>'2M - SGS'!CA89</f>
        <v>8.5133E-2</v>
      </c>
      <c r="CB89" s="429">
        <f>'2M - SGS'!CB89</f>
        <v>8.4294999999999995E-2</v>
      </c>
      <c r="CC89" s="429">
        <f>'2M - SGS'!CC89</f>
        <v>8.7456999999999993E-2</v>
      </c>
      <c r="CD89" s="429">
        <f>'2M - SGS'!CD89</f>
        <v>8.7230000000000002E-2</v>
      </c>
      <c r="CE89" s="429">
        <f>'2M - SGS'!CE89</f>
        <v>8.3319000000000004E-2</v>
      </c>
      <c r="CF89" s="429">
        <f>'2M - SGS'!CF89</f>
        <v>8.4562999999999999E-2</v>
      </c>
      <c r="CG89" s="429">
        <f>'2M - SGS'!CG89</f>
        <v>8.1112000000000004E-2</v>
      </c>
      <c r="CH89" s="435">
        <f>'2M - SGS'!CH89</f>
        <v>8.3117999999999997E-2</v>
      </c>
      <c r="CJ89" s="427">
        <f t="shared" si="103"/>
        <v>1</v>
      </c>
    </row>
    <row r="90" spans="1:88" s="110" customFormat="1" ht="16.5" thickBot="1" x14ac:dyDescent="0.3">
      <c r="A90" s="610"/>
      <c r="B90" s="15" t="str">
        <f t="shared" si="102"/>
        <v>Water Heating</v>
      </c>
      <c r="C90" s="436">
        <f>'2M - SGS'!C90</f>
        <v>0.108255</v>
      </c>
      <c r="D90" s="436">
        <f>'2M - SGS'!D90</f>
        <v>9.1078000000000006E-2</v>
      </c>
      <c r="E90" s="436">
        <f>'2M - SGS'!E90</f>
        <v>8.5239999999999996E-2</v>
      </c>
      <c r="F90" s="436">
        <f>'2M - SGS'!F90</f>
        <v>7.2980000000000003E-2</v>
      </c>
      <c r="G90" s="436">
        <f>'2M - SGS'!G90</f>
        <v>7.9849000000000003E-2</v>
      </c>
      <c r="H90" s="436">
        <f>'2M - SGS'!H90</f>
        <v>7.2720999999999994E-2</v>
      </c>
      <c r="I90" s="436">
        <f>'2M - SGS'!I90</f>
        <v>7.4929999999999997E-2</v>
      </c>
      <c r="J90" s="436">
        <f>'2M - SGS'!J90</f>
        <v>7.5861999999999999E-2</v>
      </c>
      <c r="K90" s="436">
        <f>'2M - SGS'!K90</f>
        <v>7.5733999999999996E-2</v>
      </c>
      <c r="L90" s="436">
        <f>'2M - SGS'!L90</f>
        <v>8.2808000000000007E-2</v>
      </c>
      <c r="M90" s="436">
        <f>'2M - SGS'!M90</f>
        <v>8.6345000000000005E-2</v>
      </c>
      <c r="N90" s="436">
        <f>'2M - SGS'!N90</f>
        <v>9.4198000000000004E-2</v>
      </c>
      <c r="O90" s="436">
        <f>'2M - SGS'!O90</f>
        <v>0.108255</v>
      </c>
      <c r="P90" s="436">
        <f>'2M - SGS'!P90</f>
        <v>9.1078000000000006E-2</v>
      </c>
      <c r="Q90" s="436">
        <f>'2M - SGS'!Q90</f>
        <v>8.5239999999999996E-2</v>
      </c>
      <c r="R90" s="436">
        <f>'2M - SGS'!R90</f>
        <v>7.2980000000000003E-2</v>
      </c>
      <c r="S90" s="436">
        <f>'2M - SGS'!S90</f>
        <v>7.9849000000000003E-2</v>
      </c>
      <c r="T90" s="436">
        <f>'2M - SGS'!T90</f>
        <v>7.2720999999999994E-2</v>
      </c>
      <c r="U90" s="436">
        <f>'2M - SGS'!U90</f>
        <v>7.4929999999999997E-2</v>
      </c>
      <c r="V90" s="436">
        <f>'2M - SGS'!V90</f>
        <v>7.5861999999999999E-2</v>
      </c>
      <c r="W90" s="436">
        <f>'2M - SGS'!W90</f>
        <v>7.5733999999999996E-2</v>
      </c>
      <c r="X90" s="436">
        <f>'2M - SGS'!X90</f>
        <v>8.2808000000000007E-2</v>
      </c>
      <c r="Y90" s="436">
        <f>'2M - SGS'!Y90</f>
        <v>8.6345000000000005E-2</v>
      </c>
      <c r="Z90" s="436">
        <f>'2M - SGS'!Z90</f>
        <v>9.4198000000000004E-2</v>
      </c>
      <c r="AA90" s="436">
        <f>'2M - SGS'!AA90</f>
        <v>0.108255</v>
      </c>
      <c r="AB90" s="436">
        <f>'2M - SGS'!AB90</f>
        <v>9.1078000000000006E-2</v>
      </c>
      <c r="AC90" s="436">
        <f>'2M - SGS'!AC90</f>
        <v>8.5239999999999996E-2</v>
      </c>
      <c r="AD90" s="436">
        <f>'2M - SGS'!AD90</f>
        <v>7.2980000000000003E-2</v>
      </c>
      <c r="AE90" s="436">
        <f>'2M - SGS'!AE90</f>
        <v>7.9849000000000003E-2</v>
      </c>
      <c r="AF90" s="436">
        <f>'2M - SGS'!AF90</f>
        <v>7.2720999999999994E-2</v>
      </c>
      <c r="AG90" s="436">
        <f>'2M - SGS'!AG90</f>
        <v>7.4929999999999997E-2</v>
      </c>
      <c r="AH90" s="436">
        <f>'2M - SGS'!AH90</f>
        <v>7.5861999999999999E-2</v>
      </c>
      <c r="AI90" s="436">
        <f>'2M - SGS'!AI90</f>
        <v>7.5733999999999996E-2</v>
      </c>
      <c r="AJ90" s="436">
        <f>'2M - SGS'!AJ90</f>
        <v>8.2808000000000007E-2</v>
      </c>
      <c r="AK90" s="436">
        <f>'2M - SGS'!AK90</f>
        <v>8.6345000000000005E-2</v>
      </c>
      <c r="AL90" s="436">
        <f>'2M - SGS'!AL90</f>
        <v>9.4198000000000004E-2</v>
      </c>
      <c r="AM90" s="436">
        <f>'2M - SGS'!AM90</f>
        <v>0.108255</v>
      </c>
      <c r="AN90" s="436">
        <f>'2M - SGS'!AN90</f>
        <v>9.1078000000000006E-2</v>
      </c>
      <c r="AO90" s="436">
        <f>'2M - SGS'!AO90</f>
        <v>8.5239999999999996E-2</v>
      </c>
      <c r="AP90" s="436">
        <f>'2M - SGS'!AP90</f>
        <v>7.2980000000000003E-2</v>
      </c>
      <c r="AQ90" s="436">
        <f>'2M - SGS'!AQ90</f>
        <v>7.9849000000000003E-2</v>
      </c>
      <c r="AR90" s="436">
        <f>'2M - SGS'!AR90</f>
        <v>7.2720999999999994E-2</v>
      </c>
      <c r="AS90" s="436">
        <f>'2M - SGS'!AS90</f>
        <v>7.4929999999999997E-2</v>
      </c>
      <c r="AT90" s="436">
        <f>'2M - SGS'!AT90</f>
        <v>7.5861999999999999E-2</v>
      </c>
      <c r="AU90" s="436">
        <f>'2M - SGS'!AU90</f>
        <v>7.5733999999999996E-2</v>
      </c>
      <c r="AV90" s="436">
        <f>'2M - SGS'!AV90</f>
        <v>8.2808000000000007E-2</v>
      </c>
      <c r="AW90" s="436">
        <f>'2M - SGS'!AW90</f>
        <v>8.6345000000000005E-2</v>
      </c>
      <c r="AX90" s="436">
        <f>'2M - SGS'!AX90</f>
        <v>9.4198000000000004E-2</v>
      </c>
      <c r="AY90" s="436">
        <f>'2M - SGS'!AY90</f>
        <v>0.108255</v>
      </c>
      <c r="AZ90" s="436">
        <f>'2M - SGS'!AZ90</f>
        <v>9.1078000000000006E-2</v>
      </c>
      <c r="BA90" s="436">
        <f>'2M - SGS'!BA90</f>
        <v>8.5239999999999996E-2</v>
      </c>
      <c r="BB90" s="436">
        <f>'2M - SGS'!BB90</f>
        <v>7.2980000000000003E-2</v>
      </c>
      <c r="BC90" s="436">
        <f>'2M - SGS'!BC90</f>
        <v>7.9849000000000003E-2</v>
      </c>
      <c r="BD90" s="436">
        <f>'2M - SGS'!BD90</f>
        <v>7.2720999999999994E-2</v>
      </c>
      <c r="BE90" s="436">
        <f>'2M - SGS'!BE90</f>
        <v>7.4929999999999997E-2</v>
      </c>
      <c r="BF90" s="436">
        <f>'2M - SGS'!BF90</f>
        <v>7.5861999999999999E-2</v>
      </c>
      <c r="BG90" s="436">
        <f>'2M - SGS'!BG90</f>
        <v>7.5733999999999996E-2</v>
      </c>
      <c r="BH90" s="436">
        <f>'2M - SGS'!BH90</f>
        <v>8.2808000000000007E-2</v>
      </c>
      <c r="BI90" s="436">
        <f>'2M - SGS'!BI90</f>
        <v>8.6345000000000005E-2</v>
      </c>
      <c r="BJ90" s="436">
        <f>'2M - SGS'!BJ90</f>
        <v>9.4198000000000004E-2</v>
      </c>
      <c r="BK90" s="436">
        <f>'2M - SGS'!BK90</f>
        <v>0.108255</v>
      </c>
      <c r="BL90" s="436">
        <f>'2M - SGS'!BL90</f>
        <v>9.1078000000000006E-2</v>
      </c>
      <c r="BM90" s="436">
        <f>'2M - SGS'!BM90</f>
        <v>8.5239999999999996E-2</v>
      </c>
      <c r="BN90" s="436">
        <f>'2M - SGS'!BN90</f>
        <v>7.2980000000000003E-2</v>
      </c>
      <c r="BO90" s="436">
        <f>'2M - SGS'!BO90</f>
        <v>7.9849000000000003E-2</v>
      </c>
      <c r="BP90" s="436">
        <f>'2M - SGS'!BP90</f>
        <v>7.2720999999999994E-2</v>
      </c>
      <c r="BQ90" s="436">
        <f>'2M - SGS'!BQ90</f>
        <v>7.4929999999999997E-2</v>
      </c>
      <c r="BR90" s="436">
        <f>'2M - SGS'!BR90</f>
        <v>7.5861999999999999E-2</v>
      </c>
      <c r="BS90" s="436">
        <f>'2M - SGS'!BS90</f>
        <v>7.5733999999999996E-2</v>
      </c>
      <c r="BT90" s="436">
        <f>'2M - SGS'!BT90</f>
        <v>8.2808000000000007E-2</v>
      </c>
      <c r="BU90" s="436">
        <f>'2M - SGS'!BU90</f>
        <v>8.6345000000000005E-2</v>
      </c>
      <c r="BV90" s="436">
        <f>'2M - SGS'!BV90</f>
        <v>9.4198000000000004E-2</v>
      </c>
      <c r="BW90" s="436">
        <f>'2M - SGS'!BW90</f>
        <v>0.108255</v>
      </c>
      <c r="BX90" s="436">
        <f>'2M - SGS'!BX90</f>
        <v>9.1078000000000006E-2</v>
      </c>
      <c r="BY90" s="436">
        <f>'2M - SGS'!BY90</f>
        <v>8.5239999999999996E-2</v>
      </c>
      <c r="BZ90" s="436">
        <f>'2M - SGS'!BZ90</f>
        <v>7.2980000000000003E-2</v>
      </c>
      <c r="CA90" s="436">
        <f>'2M - SGS'!CA90</f>
        <v>7.9849000000000003E-2</v>
      </c>
      <c r="CB90" s="436">
        <f>'2M - SGS'!CB90</f>
        <v>7.2720999999999994E-2</v>
      </c>
      <c r="CC90" s="436">
        <f>'2M - SGS'!CC90</f>
        <v>7.4929999999999997E-2</v>
      </c>
      <c r="CD90" s="436">
        <f>'2M - SGS'!CD90</f>
        <v>7.5861999999999999E-2</v>
      </c>
      <c r="CE90" s="436">
        <f>'2M - SGS'!CE90</f>
        <v>7.5733999999999996E-2</v>
      </c>
      <c r="CF90" s="436">
        <f>'2M - SGS'!CF90</f>
        <v>8.2808000000000007E-2</v>
      </c>
      <c r="CG90" s="436">
        <f>'2M - SGS'!CG90</f>
        <v>8.6345000000000005E-2</v>
      </c>
      <c r="CH90" s="437">
        <f>'2M - SGS'!CH90</f>
        <v>9.4198000000000004E-2</v>
      </c>
      <c r="CJ90" s="427">
        <f t="shared" si="103"/>
        <v>1</v>
      </c>
    </row>
    <row r="91" spans="1:88" s="110" customFormat="1" ht="15.75" thickBot="1" x14ac:dyDescent="0.3">
      <c r="CJ91" s="110" t="s">
        <v>235</v>
      </c>
    </row>
    <row r="92" spans="1:88" s="110" customFormat="1" ht="15" customHeight="1" thickBot="1" x14ac:dyDescent="0.3">
      <c r="A92" s="649" t="s">
        <v>28</v>
      </c>
      <c r="B92" s="460" t="s">
        <v>31</v>
      </c>
      <c r="C92" s="162">
        <f>C$4</f>
        <v>45292</v>
      </c>
      <c r="D92" s="162">
        <f t="shared" ref="D92:BO92" si="104">D$4</f>
        <v>45323</v>
      </c>
      <c r="E92" s="162">
        <f t="shared" si="104"/>
        <v>45352</v>
      </c>
      <c r="F92" s="162">
        <f t="shared" si="104"/>
        <v>45383</v>
      </c>
      <c r="G92" s="162">
        <f t="shared" si="104"/>
        <v>45413</v>
      </c>
      <c r="H92" s="162">
        <f t="shared" si="104"/>
        <v>45444</v>
      </c>
      <c r="I92" s="162">
        <f t="shared" si="104"/>
        <v>45474</v>
      </c>
      <c r="J92" s="162">
        <f t="shared" si="104"/>
        <v>45505</v>
      </c>
      <c r="K92" s="162">
        <f t="shared" si="104"/>
        <v>45536</v>
      </c>
      <c r="L92" s="162">
        <f t="shared" si="104"/>
        <v>45566</v>
      </c>
      <c r="M92" s="162">
        <f t="shared" si="104"/>
        <v>45597</v>
      </c>
      <c r="N92" s="162">
        <f t="shared" si="104"/>
        <v>45627</v>
      </c>
      <c r="O92" s="162">
        <f t="shared" si="104"/>
        <v>45658</v>
      </c>
      <c r="P92" s="162">
        <f t="shared" si="104"/>
        <v>45689</v>
      </c>
      <c r="Q92" s="162">
        <f t="shared" si="104"/>
        <v>45717</v>
      </c>
      <c r="R92" s="162">
        <f t="shared" si="104"/>
        <v>45748</v>
      </c>
      <c r="S92" s="162">
        <f t="shared" si="104"/>
        <v>45778</v>
      </c>
      <c r="T92" s="162">
        <f t="shared" si="104"/>
        <v>45809</v>
      </c>
      <c r="U92" s="162">
        <f t="shared" si="104"/>
        <v>45839</v>
      </c>
      <c r="V92" s="162">
        <f t="shared" si="104"/>
        <v>45870</v>
      </c>
      <c r="W92" s="162">
        <f t="shared" si="104"/>
        <v>45901</v>
      </c>
      <c r="X92" s="162">
        <f t="shared" si="104"/>
        <v>45931</v>
      </c>
      <c r="Y92" s="162">
        <f t="shared" si="104"/>
        <v>45962</v>
      </c>
      <c r="Z92" s="162">
        <f t="shared" si="104"/>
        <v>45992</v>
      </c>
      <c r="AA92" s="162">
        <f t="shared" si="104"/>
        <v>46023</v>
      </c>
      <c r="AB92" s="162">
        <f t="shared" si="104"/>
        <v>46054</v>
      </c>
      <c r="AC92" s="162">
        <f t="shared" si="104"/>
        <v>46082</v>
      </c>
      <c r="AD92" s="162">
        <f t="shared" si="104"/>
        <v>46113</v>
      </c>
      <c r="AE92" s="162">
        <f t="shared" si="104"/>
        <v>46143</v>
      </c>
      <c r="AF92" s="162">
        <f t="shared" si="104"/>
        <v>46174</v>
      </c>
      <c r="AG92" s="162">
        <f t="shared" si="104"/>
        <v>46204</v>
      </c>
      <c r="AH92" s="162">
        <f t="shared" si="104"/>
        <v>46235</v>
      </c>
      <c r="AI92" s="162">
        <f t="shared" si="104"/>
        <v>46266</v>
      </c>
      <c r="AJ92" s="162">
        <f t="shared" si="104"/>
        <v>46296</v>
      </c>
      <c r="AK92" s="162">
        <f t="shared" si="104"/>
        <v>46327</v>
      </c>
      <c r="AL92" s="162">
        <f t="shared" si="104"/>
        <v>46357</v>
      </c>
      <c r="AM92" s="162">
        <f t="shared" si="104"/>
        <v>46388</v>
      </c>
      <c r="AN92" s="162">
        <f t="shared" si="104"/>
        <v>46419</v>
      </c>
      <c r="AO92" s="162">
        <f t="shared" si="104"/>
        <v>46447</v>
      </c>
      <c r="AP92" s="162">
        <f t="shared" si="104"/>
        <v>46478</v>
      </c>
      <c r="AQ92" s="162">
        <f t="shared" si="104"/>
        <v>46508</v>
      </c>
      <c r="AR92" s="162">
        <f t="shared" si="104"/>
        <v>46539</v>
      </c>
      <c r="AS92" s="162">
        <f t="shared" si="104"/>
        <v>46569</v>
      </c>
      <c r="AT92" s="162">
        <f t="shared" si="104"/>
        <v>46600</v>
      </c>
      <c r="AU92" s="162">
        <f t="shared" si="104"/>
        <v>46631</v>
      </c>
      <c r="AV92" s="162">
        <f t="shared" si="104"/>
        <v>46661</v>
      </c>
      <c r="AW92" s="162">
        <f t="shared" si="104"/>
        <v>46692</v>
      </c>
      <c r="AX92" s="162">
        <f t="shared" si="104"/>
        <v>46722</v>
      </c>
      <c r="AY92" s="162">
        <f t="shared" si="104"/>
        <v>46753</v>
      </c>
      <c r="AZ92" s="162">
        <f t="shared" si="104"/>
        <v>46784</v>
      </c>
      <c r="BA92" s="162">
        <f t="shared" si="104"/>
        <v>46813</v>
      </c>
      <c r="BB92" s="162">
        <f t="shared" si="104"/>
        <v>46844</v>
      </c>
      <c r="BC92" s="162">
        <f t="shared" si="104"/>
        <v>46874</v>
      </c>
      <c r="BD92" s="162">
        <f t="shared" si="104"/>
        <v>46905</v>
      </c>
      <c r="BE92" s="162">
        <f t="shared" si="104"/>
        <v>46935</v>
      </c>
      <c r="BF92" s="162">
        <f t="shared" si="104"/>
        <v>46966</v>
      </c>
      <c r="BG92" s="162">
        <f t="shared" si="104"/>
        <v>46997</v>
      </c>
      <c r="BH92" s="162">
        <f t="shared" si="104"/>
        <v>47027</v>
      </c>
      <c r="BI92" s="162">
        <f t="shared" si="104"/>
        <v>47058</v>
      </c>
      <c r="BJ92" s="162">
        <f t="shared" si="104"/>
        <v>47088</v>
      </c>
      <c r="BK92" s="162">
        <f t="shared" si="104"/>
        <v>47119</v>
      </c>
      <c r="BL92" s="162">
        <f t="shared" si="104"/>
        <v>47150</v>
      </c>
      <c r="BM92" s="162">
        <f t="shared" si="104"/>
        <v>47178</v>
      </c>
      <c r="BN92" s="162">
        <f t="shared" si="104"/>
        <v>47209</v>
      </c>
      <c r="BO92" s="162">
        <f t="shared" si="104"/>
        <v>47239</v>
      </c>
      <c r="BP92" s="162">
        <f t="shared" ref="BP92:CH92" si="105">BP$4</f>
        <v>47270</v>
      </c>
      <c r="BQ92" s="162">
        <f t="shared" si="105"/>
        <v>47300</v>
      </c>
      <c r="BR92" s="162">
        <f t="shared" si="105"/>
        <v>47331</v>
      </c>
      <c r="BS92" s="162">
        <f t="shared" si="105"/>
        <v>47362</v>
      </c>
      <c r="BT92" s="162">
        <f t="shared" si="105"/>
        <v>47392</v>
      </c>
      <c r="BU92" s="162">
        <f t="shared" si="105"/>
        <v>47423</v>
      </c>
      <c r="BV92" s="162">
        <f t="shared" si="105"/>
        <v>47453</v>
      </c>
      <c r="BW92" s="162">
        <f t="shared" si="105"/>
        <v>47484</v>
      </c>
      <c r="BX92" s="162">
        <f t="shared" si="105"/>
        <v>47515</v>
      </c>
      <c r="BY92" s="162">
        <f t="shared" si="105"/>
        <v>47543</v>
      </c>
      <c r="BZ92" s="162">
        <f t="shared" si="105"/>
        <v>47574</v>
      </c>
      <c r="CA92" s="162">
        <f t="shared" si="105"/>
        <v>47604</v>
      </c>
      <c r="CB92" s="162">
        <f t="shared" si="105"/>
        <v>47635</v>
      </c>
      <c r="CC92" s="162">
        <f t="shared" si="105"/>
        <v>47665</v>
      </c>
      <c r="CD92" s="162">
        <f t="shared" si="105"/>
        <v>47696</v>
      </c>
      <c r="CE92" s="162">
        <f t="shared" si="105"/>
        <v>47727</v>
      </c>
      <c r="CF92" s="162">
        <f t="shared" si="105"/>
        <v>47757</v>
      </c>
      <c r="CG92" s="162">
        <f t="shared" si="105"/>
        <v>47788</v>
      </c>
      <c r="CH92" s="163">
        <f t="shared" si="105"/>
        <v>47818</v>
      </c>
    </row>
    <row r="93" spans="1:88" s="110" customFormat="1" ht="15.75" customHeight="1" x14ac:dyDescent="0.25">
      <c r="A93" s="650"/>
      <c r="B93" s="89" t="s">
        <v>20</v>
      </c>
      <c r="C93" s="440">
        <f>'3M - LGS'!C93</f>
        <v>3.9933000000000003E-2</v>
      </c>
      <c r="D93" s="440">
        <f>'3M - LGS'!D93</f>
        <v>3.9878999999999998E-2</v>
      </c>
      <c r="E93" s="440">
        <f>'3M - LGS'!E93</f>
        <v>4.1041000000000001E-2</v>
      </c>
      <c r="F93" s="440">
        <f>'3M - LGS'!F93</f>
        <v>4.1168000000000003E-2</v>
      </c>
      <c r="G93" s="440">
        <f>'3M - LGS'!G93</f>
        <v>4.2222999999999997E-2</v>
      </c>
      <c r="H93" s="440">
        <f>'3M - LGS'!H93</f>
        <v>8.2789000000000001E-2</v>
      </c>
      <c r="I93" s="440">
        <f>'3M - LGS'!I93</f>
        <v>7.9558000000000004E-2</v>
      </c>
      <c r="J93" s="440">
        <f>'3M - LGS'!J93</f>
        <v>7.9958000000000001E-2</v>
      </c>
      <c r="K93" s="440">
        <f>'3M - LGS'!K93</f>
        <v>7.8107999999999997E-2</v>
      </c>
      <c r="L93" s="440">
        <f>'3M - LGS'!L93</f>
        <v>4.1531999999999999E-2</v>
      </c>
      <c r="M93" s="440">
        <f>'3M - LGS'!M93</f>
        <v>4.2438999999999998E-2</v>
      </c>
      <c r="N93" s="440">
        <f>'3M - LGS'!N93</f>
        <v>4.0814000000000003E-2</v>
      </c>
      <c r="O93" s="440">
        <f>'3M - LGS'!O93</f>
        <v>3.9933000000000003E-2</v>
      </c>
      <c r="P93" s="440">
        <f>'3M - LGS'!P93</f>
        <v>3.9878999999999998E-2</v>
      </c>
      <c r="Q93" s="440">
        <f>'3M - LGS'!Q93</f>
        <v>4.1041000000000001E-2</v>
      </c>
      <c r="R93" s="440">
        <f>'3M - LGS'!R93</f>
        <v>4.1168000000000003E-2</v>
      </c>
      <c r="S93" s="440">
        <f>'3M - LGS'!S93</f>
        <v>4.2222999999999997E-2</v>
      </c>
      <c r="T93" s="493">
        <f>'3M - LGS'!T93</f>
        <v>9.3449000000000004E-2</v>
      </c>
      <c r="U93" s="493">
        <f>'3M - LGS'!U93</f>
        <v>9.0008000000000005E-2</v>
      </c>
      <c r="V93" s="493">
        <f>'3M - LGS'!V93</f>
        <v>9.2378000000000002E-2</v>
      </c>
      <c r="W93" s="493">
        <f>'3M - LGS'!W93</f>
        <v>9.1634999999999994E-2</v>
      </c>
      <c r="X93" s="493">
        <f>'3M - LGS'!X93</f>
        <v>4.8993000000000002E-2</v>
      </c>
      <c r="Y93" s="493">
        <f>'3M - LGS'!Y93</f>
        <v>4.9782E-2</v>
      </c>
      <c r="Z93" s="493">
        <f>'3M - LGS'!Z93</f>
        <v>4.7262999999999999E-2</v>
      </c>
      <c r="AA93" s="493">
        <f>'3M - LGS'!AA93</f>
        <v>4.5540999999999998E-2</v>
      </c>
      <c r="AB93" s="493">
        <f>'3M - LGS'!AB93</f>
        <v>4.6175000000000001E-2</v>
      </c>
      <c r="AC93" s="493">
        <f>'3M - LGS'!AC93</f>
        <v>4.8189000000000003E-2</v>
      </c>
      <c r="AD93" s="493">
        <f>'3M - LGS'!AD93</f>
        <v>4.8322999999999998E-2</v>
      </c>
      <c r="AE93" s="493">
        <f>'3M - LGS'!AE93</f>
        <v>5.0555999999999997E-2</v>
      </c>
      <c r="AF93" s="493">
        <f>'3M - LGS'!AF93</f>
        <v>9.3449000000000004E-2</v>
      </c>
      <c r="AG93" s="493">
        <f>'3M - LGS'!AG93</f>
        <v>9.0008000000000005E-2</v>
      </c>
      <c r="AH93" s="493">
        <f>'3M - LGS'!AH93</f>
        <v>9.2378000000000002E-2</v>
      </c>
      <c r="AI93" s="493">
        <f>'3M - LGS'!AI93</f>
        <v>9.1634999999999994E-2</v>
      </c>
      <c r="AJ93" s="493">
        <f>'3M - LGS'!AJ93</f>
        <v>4.8993000000000002E-2</v>
      </c>
      <c r="AK93" s="493">
        <f>'3M - LGS'!AK93</f>
        <v>4.9782E-2</v>
      </c>
      <c r="AL93" s="493">
        <f>'3M - LGS'!AL93</f>
        <v>4.7262999999999999E-2</v>
      </c>
      <c r="AM93" s="493">
        <f>'3M - LGS'!AM93</f>
        <v>4.5540999999999998E-2</v>
      </c>
      <c r="AN93" s="493">
        <f>'3M - LGS'!AN93</f>
        <v>4.6175000000000001E-2</v>
      </c>
      <c r="AO93" s="493">
        <f>'3M - LGS'!AO93</f>
        <v>4.8189000000000003E-2</v>
      </c>
      <c r="AP93" s="493">
        <f>'3M - LGS'!AP93</f>
        <v>4.8322999999999998E-2</v>
      </c>
      <c r="AQ93" s="493">
        <f>'3M - LGS'!AQ93</f>
        <v>5.0555999999999997E-2</v>
      </c>
      <c r="AR93" s="493">
        <f>'3M - LGS'!AR93</f>
        <v>9.3449000000000004E-2</v>
      </c>
      <c r="AS93" s="493">
        <f>'3M - LGS'!AS93</f>
        <v>9.0008000000000005E-2</v>
      </c>
      <c r="AT93" s="493">
        <f>'3M - LGS'!AT93</f>
        <v>9.2378000000000002E-2</v>
      </c>
      <c r="AU93" s="493">
        <f>'3M - LGS'!AU93</f>
        <v>9.1634999999999994E-2</v>
      </c>
      <c r="AV93" s="493">
        <f>'3M - LGS'!AV93</f>
        <v>4.8993000000000002E-2</v>
      </c>
      <c r="AW93" s="493">
        <f>'3M - LGS'!AW93</f>
        <v>4.9782E-2</v>
      </c>
      <c r="AX93" s="493">
        <f>'3M - LGS'!AX93</f>
        <v>4.7262999999999999E-2</v>
      </c>
      <c r="AY93" s="493">
        <f>'3M - LGS'!AY93</f>
        <v>4.5540999999999998E-2</v>
      </c>
      <c r="AZ93" s="493">
        <f>'3M - LGS'!AZ93</f>
        <v>4.6175000000000001E-2</v>
      </c>
      <c r="BA93" s="493">
        <f>'3M - LGS'!BA93</f>
        <v>4.8189000000000003E-2</v>
      </c>
      <c r="BB93" s="493">
        <f>'3M - LGS'!BB93</f>
        <v>4.8322999999999998E-2</v>
      </c>
      <c r="BC93" s="493">
        <f>'3M - LGS'!BC93</f>
        <v>5.0555999999999997E-2</v>
      </c>
      <c r="BD93" s="493">
        <f>'3M - LGS'!BD93</f>
        <v>9.3449000000000004E-2</v>
      </c>
      <c r="BE93" s="493">
        <f>'3M - LGS'!BE93</f>
        <v>9.0008000000000005E-2</v>
      </c>
      <c r="BF93" s="493">
        <f>'3M - LGS'!BF93</f>
        <v>9.2378000000000002E-2</v>
      </c>
      <c r="BG93" s="493">
        <f>'3M - LGS'!BG93</f>
        <v>9.1634999999999994E-2</v>
      </c>
      <c r="BH93" s="493">
        <f>'3M - LGS'!BH93</f>
        <v>4.8993000000000002E-2</v>
      </c>
      <c r="BI93" s="493">
        <f>'3M - LGS'!BI93</f>
        <v>4.9782E-2</v>
      </c>
      <c r="BJ93" s="493">
        <f>'3M - LGS'!BJ93</f>
        <v>4.7262999999999999E-2</v>
      </c>
      <c r="BK93" s="493">
        <f>'3M - LGS'!BK93</f>
        <v>4.5540999999999998E-2</v>
      </c>
      <c r="BL93" s="493">
        <f>'3M - LGS'!BL93</f>
        <v>4.6175000000000001E-2</v>
      </c>
      <c r="BM93" s="493">
        <f>'3M - LGS'!BM93</f>
        <v>4.8189000000000003E-2</v>
      </c>
      <c r="BN93" s="493">
        <f>'3M - LGS'!BN93</f>
        <v>4.8322999999999998E-2</v>
      </c>
      <c r="BO93" s="493">
        <f>'3M - LGS'!BO93</f>
        <v>5.0555999999999997E-2</v>
      </c>
      <c r="BP93" s="493">
        <f>'3M - LGS'!BP93</f>
        <v>9.3449000000000004E-2</v>
      </c>
      <c r="BQ93" s="493">
        <f>'3M - LGS'!BQ93</f>
        <v>9.0008000000000005E-2</v>
      </c>
      <c r="BR93" s="493">
        <f>'3M - LGS'!BR93</f>
        <v>9.2378000000000002E-2</v>
      </c>
      <c r="BS93" s="493">
        <f>'3M - LGS'!BS93</f>
        <v>9.1634999999999994E-2</v>
      </c>
      <c r="BT93" s="493">
        <f>'3M - LGS'!BT93</f>
        <v>4.8993000000000002E-2</v>
      </c>
      <c r="BU93" s="493">
        <f>'3M - LGS'!BU93</f>
        <v>4.9782E-2</v>
      </c>
      <c r="BV93" s="493">
        <f>'3M - LGS'!BV93</f>
        <v>4.7262999999999999E-2</v>
      </c>
      <c r="BW93" s="493">
        <f>'3M - LGS'!BW93</f>
        <v>4.5540999999999998E-2</v>
      </c>
      <c r="BX93" s="493">
        <f>'3M - LGS'!BX93</f>
        <v>4.6175000000000001E-2</v>
      </c>
      <c r="BY93" s="493">
        <f>'3M - LGS'!BY93</f>
        <v>4.8189000000000003E-2</v>
      </c>
      <c r="BZ93" s="493">
        <f>'3M - LGS'!BZ93</f>
        <v>4.8322999999999998E-2</v>
      </c>
      <c r="CA93" s="493">
        <f>'3M - LGS'!CA93</f>
        <v>5.0555999999999997E-2</v>
      </c>
      <c r="CB93" s="493">
        <f>'3M - LGS'!CB93</f>
        <v>9.3449000000000004E-2</v>
      </c>
      <c r="CC93" s="493">
        <f>'3M - LGS'!CC93</f>
        <v>9.0008000000000005E-2</v>
      </c>
      <c r="CD93" s="493">
        <f>'3M - LGS'!CD93</f>
        <v>9.2378000000000002E-2</v>
      </c>
      <c r="CE93" s="493">
        <f>'3M - LGS'!CE93</f>
        <v>9.1634999999999994E-2</v>
      </c>
      <c r="CF93" s="493">
        <f>'3M - LGS'!CF93</f>
        <v>4.8993000000000002E-2</v>
      </c>
      <c r="CG93" s="493">
        <f>'3M - LGS'!CG93</f>
        <v>4.9782E-2</v>
      </c>
      <c r="CH93" s="498">
        <f>'3M - LGS'!CH93</f>
        <v>4.7262999999999999E-2</v>
      </c>
      <c r="CJ93" s="110" t="s">
        <v>236</v>
      </c>
    </row>
    <row r="94" spans="1:88" s="110" customFormat="1" x14ac:dyDescent="0.25">
      <c r="A94" s="650"/>
      <c r="B94" s="89" t="s">
        <v>0</v>
      </c>
      <c r="C94" s="440">
        <f>'3M - LGS'!C94</f>
        <v>4.4352999999999997E-2</v>
      </c>
      <c r="D94" s="440">
        <f>'3M - LGS'!D94</f>
        <v>4.4898E-2</v>
      </c>
      <c r="E94" s="440">
        <f>'3M - LGS'!E94</f>
        <v>4.7189000000000002E-2</v>
      </c>
      <c r="F94" s="440">
        <f>'3M - LGS'!F94</f>
        <v>4.5560000000000003E-2</v>
      </c>
      <c r="G94" s="440">
        <f>'3M - LGS'!G94</f>
        <v>4.9112000000000003E-2</v>
      </c>
      <c r="H94" s="440">
        <f>'3M - LGS'!H94</f>
        <v>0.104393</v>
      </c>
      <c r="I94" s="440">
        <f>'3M - LGS'!I94</f>
        <v>9.7295999999999994E-2</v>
      </c>
      <c r="J94" s="440">
        <f>'3M - LGS'!J94</f>
        <v>9.9751999999999993E-2</v>
      </c>
      <c r="K94" s="440">
        <f>'3M - LGS'!K94</f>
        <v>0.10033300000000001</v>
      </c>
      <c r="L94" s="440">
        <f>'3M - LGS'!L94</f>
        <v>4.6997999999999998E-2</v>
      </c>
      <c r="M94" s="440">
        <f>'3M - LGS'!M94</f>
        <v>4.7978E-2</v>
      </c>
      <c r="N94" s="440">
        <f>'3M - LGS'!N94</f>
        <v>4.4889999999999999E-2</v>
      </c>
      <c r="O94" s="440">
        <f>'3M - LGS'!O94</f>
        <v>4.4352999999999997E-2</v>
      </c>
      <c r="P94" s="440">
        <f>'3M - LGS'!P94</f>
        <v>4.4898E-2</v>
      </c>
      <c r="Q94" s="440">
        <f>'3M - LGS'!Q94</f>
        <v>4.7189000000000002E-2</v>
      </c>
      <c r="R94" s="440">
        <f>'3M - LGS'!R94</f>
        <v>4.5560000000000003E-2</v>
      </c>
      <c r="S94" s="440">
        <f>'3M - LGS'!S94</f>
        <v>4.9112000000000003E-2</v>
      </c>
      <c r="T94" s="493">
        <f>'3M - LGS'!T94</f>
        <v>0.11771</v>
      </c>
      <c r="U94" s="493">
        <f>'3M - LGS'!U94</f>
        <v>0.11006199999999999</v>
      </c>
      <c r="V94" s="493">
        <f>'3M - LGS'!V94</f>
        <v>0.115067</v>
      </c>
      <c r="W94" s="493">
        <f>'3M - LGS'!W94</f>
        <v>0.117149</v>
      </c>
      <c r="X94" s="493">
        <f>'3M - LGS'!X94</f>
        <v>5.4709000000000001E-2</v>
      </c>
      <c r="Y94" s="493">
        <f>'3M - LGS'!Y94</f>
        <v>5.5188000000000001E-2</v>
      </c>
      <c r="Z94" s="493">
        <f>'3M - LGS'!Z94</f>
        <v>5.0938999999999998E-2</v>
      </c>
      <c r="AA94" s="493">
        <f>'3M - LGS'!AA94</f>
        <v>4.9581E-2</v>
      </c>
      <c r="AB94" s="493">
        <f>'3M - LGS'!AB94</f>
        <v>5.1304000000000002E-2</v>
      </c>
      <c r="AC94" s="493">
        <f>'3M - LGS'!AC94</f>
        <v>5.4989000000000003E-2</v>
      </c>
      <c r="AD94" s="493">
        <f>'3M - LGS'!AD94</f>
        <v>5.1714000000000003E-2</v>
      </c>
      <c r="AE94" s="493">
        <f>'3M - LGS'!AE94</f>
        <v>5.7715000000000002E-2</v>
      </c>
      <c r="AF94" s="493">
        <f>'3M - LGS'!AF94</f>
        <v>0.11771</v>
      </c>
      <c r="AG94" s="493">
        <f>'3M - LGS'!AG94</f>
        <v>0.11006199999999999</v>
      </c>
      <c r="AH94" s="493">
        <f>'3M - LGS'!AH94</f>
        <v>0.115067</v>
      </c>
      <c r="AI94" s="493">
        <f>'3M - LGS'!AI94</f>
        <v>0.117149</v>
      </c>
      <c r="AJ94" s="493">
        <f>'3M - LGS'!AJ94</f>
        <v>5.4709000000000001E-2</v>
      </c>
      <c r="AK94" s="493">
        <f>'3M - LGS'!AK94</f>
        <v>5.5188000000000001E-2</v>
      </c>
      <c r="AL94" s="493">
        <f>'3M - LGS'!AL94</f>
        <v>5.0938999999999998E-2</v>
      </c>
      <c r="AM94" s="493">
        <f>'3M - LGS'!AM94</f>
        <v>4.9581E-2</v>
      </c>
      <c r="AN94" s="493">
        <f>'3M - LGS'!AN94</f>
        <v>5.1304000000000002E-2</v>
      </c>
      <c r="AO94" s="493">
        <f>'3M - LGS'!AO94</f>
        <v>5.4989000000000003E-2</v>
      </c>
      <c r="AP94" s="493">
        <f>'3M - LGS'!AP94</f>
        <v>5.1714000000000003E-2</v>
      </c>
      <c r="AQ94" s="493">
        <f>'3M - LGS'!AQ94</f>
        <v>5.7715000000000002E-2</v>
      </c>
      <c r="AR94" s="493">
        <f>'3M - LGS'!AR94</f>
        <v>0.11771</v>
      </c>
      <c r="AS94" s="493">
        <f>'3M - LGS'!AS94</f>
        <v>0.11006199999999999</v>
      </c>
      <c r="AT94" s="493">
        <f>'3M - LGS'!AT94</f>
        <v>0.115067</v>
      </c>
      <c r="AU94" s="493">
        <f>'3M - LGS'!AU94</f>
        <v>0.117149</v>
      </c>
      <c r="AV94" s="493">
        <f>'3M - LGS'!AV94</f>
        <v>5.4709000000000001E-2</v>
      </c>
      <c r="AW94" s="493">
        <f>'3M - LGS'!AW94</f>
        <v>5.5188000000000001E-2</v>
      </c>
      <c r="AX94" s="493">
        <f>'3M - LGS'!AX94</f>
        <v>5.0938999999999998E-2</v>
      </c>
      <c r="AY94" s="493">
        <f>'3M - LGS'!AY94</f>
        <v>4.9581E-2</v>
      </c>
      <c r="AZ94" s="493">
        <f>'3M - LGS'!AZ94</f>
        <v>5.1304000000000002E-2</v>
      </c>
      <c r="BA94" s="493">
        <f>'3M - LGS'!BA94</f>
        <v>5.4989000000000003E-2</v>
      </c>
      <c r="BB94" s="493">
        <f>'3M - LGS'!BB94</f>
        <v>5.1714000000000003E-2</v>
      </c>
      <c r="BC94" s="493">
        <f>'3M - LGS'!BC94</f>
        <v>5.7715000000000002E-2</v>
      </c>
      <c r="BD94" s="493">
        <f>'3M - LGS'!BD94</f>
        <v>0.11771</v>
      </c>
      <c r="BE94" s="493">
        <f>'3M - LGS'!BE94</f>
        <v>0.11006199999999999</v>
      </c>
      <c r="BF94" s="493">
        <f>'3M - LGS'!BF94</f>
        <v>0.115067</v>
      </c>
      <c r="BG94" s="493">
        <f>'3M - LGS'!BG94</f>
        <v>0.117149</v>
      </c>
      <c r="BH94" s="493">
        <f>'3M - LGS'!BH94</f>
        <v>5.4709000000000001E-2</v>
      </c>
      <c r="BI94" s="493">
        <f>'3M - LGS'!BI94</f>
        <v>5.5188000000000001E-2</v>
      </c>
      <c r="BJ94" s="493">
        <f>'3M - LGS'!BJ94</f>
        <v>5.0938999999999998E-2</v>
      </c>
      <c r="BK94" s="493">
        <f>'3M - LGS'!BK94</f>
        <v>4.9581E-2</v>
      </c>
      <c r="BL94" s="493">
        <f>'3M - LGS'!BL94</f>
        <v>5.1304000000000002E-2</v>
      </c>
      <c r="BM94" s="493">
        <f>'3M - LGS'!BM94</f>
        <v>5.4989000000000003E-2</v>
      </c>
      <c r="BN94" s="493">
        <f>'3M - LGS'!BN94</f>
        <v>5.1714000000000003E-2</v>
      </c>
      <c r="BO94" s="493">
        <f>'3M - LGS'!BO94</f>
        <v>5.7715000000000002E-2</v>
      </c>
      <c r="BP94" s="493">
        <f>'3M - LGS'!BP94</f>
        <v>0.11771</v>
      </c>
      <c r="BQ94" s="493">
        <f>'3M - LGS'!BQ94</f>
        <v>0.11006199999999999</v>
      </c>
      <c r="BR94" s="493">
        <f>'3M - LGS'!BR94</f>
        <v>0.115067</v>
      </c>
      <c r="BS94" s="493">
        <f>'3M - LGS'!BS94</f>
        <v>0.117149</v>
      </c>
      <c r="BT94" s="493">
        <f>'3M - LGS'!BT94</f>
        <v>5.4709000000000001E-2</v>
      </c>
      <c r="BU94" s="493">
        <f>'3M - LGS'!BU94</f>
        <v>5.5188000000000001E-2</v>
      </c>
      <c r="BV94" s="493">
        <f>'3M - LGS'!BV94</f>
        <v>5.0938999999999998E-2</v>
      </c>
      <c r="BW94" s="493">
        <f>'3M - LGS'!BW94</f>
        <v>4.9581E-2</v>
      </c>
      <c r="BX94" s="493">
        <f>'3M - LGS'!BX94</f>
        <v>5.1304000000000002E-2</v>
      </c>
      <c r="BY94" s="493">
        <f>'3M - LGS'!BY94</f>
        <v>5.4989000000000003E-2</v>
      </c>
      <c r="BZ94" s="493">
        <f>'3M - LGS'!BZ94</f>
        <v>5.1714000000000003E-2</v>
      </c>
      <c r="CA94" s="493">
        <f>'3M - LGS'!CA94</f>
        <v>5.7715000000000002E-2</v>
      </c>
      <c r="CB94" s="493">
        <f>'3M - LGS'!CB94</f>
        <v>0.11771</v>
      </c>
      <c r="CC94" s="493">
        <f>'3M - LGS'!CC94</f>
        <v>0.11006199999999999</v>
      </c>
      <c r="CD94" s="493">
        <f>'3M - LGS'!CD94</f>
        <v>0.115067</v>
      </c>
      <c r="CE94" s="493">
        <f>'3M - LGS'!CE94</f>
        <v>0.117149</v>
      </c>
      <c r="CF94" s="493">
        <f>'3M - LGS'!CF94</f>
        <v>5.4709000000000001E-2</v>
      </c>
      <c r="CG94" s="493">
        <f>'3M - LGS'!CG94</f>
        <v>5.5188000000000001E-2</v>
      </c>
      <c r="CH94" s="498">
        <f>'3M - LGS'!CH94</f>
        <v>5.0938999999999998E-2</v>
      </c>
      <c r="CJ94" s="110" t="s">
        <v>260</v>
      </c>
    </row>
    <row r="95" spans="1:88" s="110" customFormat="1" x14ac:dyDescent="0.25">
      <c r="A95" s="650"/>
      <c r="B95" s="89" t="s">
        <v>21</v>
      </c>
      <c r="C95" s="440">
        <f>'3M - LGS'!C95</f>
        <v>4.1343999999999999E-2</v>
      </c>
      <c r="D95" s="440">
        <f>'3M - LGS'!D95</f>
        <v>4.1013000000000001E-2</v>
      </c>
      <c r="E95" s="440">
        <f>'3M - LGS'!E95</f>
        <v>4.2275E-2</v>
      </c>
      <c r="F95" s="440">
        <f>'3M - LGS'!F95</f>
        <v>4.3936999999999997E-2</v>
      </c>
      <c r="G95" s="440">
        <f>'3M - LGS'!G95</f>
        <v>4.4505000000000003E-2</v>
      </c>
      <c r="H95" s="440">
        <f>'3M - LGS'!H95</f>
        <v>8.9441000000000007E-2</v>
      </c>
      <c r="I95" s="440">
        <f>'3M - LGS'!I95</f>
        <v>8.5671999999999998E-2</v>
      </c>
      <c r="J95" s="440">
        <f>'3M - LGS'!J95</f>
        <v>8.6513999999999994E-2</v>
      </c>
      <c r="K95" s="440">
        <f>'3M - LGS'!K95</f>
        <v>8.3474000000000007E-2</v>
      </c>
      <c r="L95" s="440">
        <f>'3M - LGS'!L95</f>
        <v>4.3712000000000001E-2</v>
      </c>
      <c r="M95" s="440">
        <f>'3M - LGS'!M95</f>
        <v>4.4333999999999998E-2</v>
      </c>
      <c r="N95" s="440">
        <f>'3M - LGS'!N95</f>
        <v>4.2470000000000001E-2</v>
      </c>
      <c r="O95" s="440">
        <f>'3M - LGS'!O95</f>
        <v>4.1343999999999999E-2</v>
      </c>
      <c r="P95" s="440">
        <f>'3M - LGS'!P95</f>
        <v>4.1013000000000001E-2</v>
      </c>
      <c r="Q95" s="440">
        <f>'3M - LGS'!Q95</f>
        <v>4.2275E-2</v>
      </c>
      <c r="R95" s="440">
        <f>'3M - LGS'!R95</f>
        <v>4.3936999999999997E-2</v>
      </c>
      <c r="S95" s="440">
        <f>'3M - LGS'!S95</f>
        <v>4.4505000000000003E-2</v>
      </c>
      <c r="T95" s="493">
        <f>'3M - LGS'!T95</f>
        <v>0.10091700000000001</v>
      </c>
      <c r="U95" s="493">
        <f>'3M - LGS'!U95</f>
        <v>9.6921999999999994E-2</v>
      </c>
      <c r="V95" s="493">
        <f>'3M - LGS'!V95</f>
        <v>9.9885000000000002E-2</v>
      </c>
      <c r="W95" s="493">
        <f>'3M - LGS'!W95</f>
        <v>9.7788E-2</v>
      </c>
      <c r="X95" s="493">
        <f>'3M - LGS'!X95</f>
        <v>5.1683E-2</v>
      </c>
      <c r="Y95" s="493">
        <f>'3M - LGS'!Y95</f>
        <v>5.1910999999999999E-2</v>
      </c>
      <c r="Z95" s="493">
        <f>'3M - LGS'!Z95</f>
        <v>4.9077999999999997E-2</v>
      </c>
      <c r="AA95" s="493">
        <f>'3M - LGS'!AA95</f>
        <v>4.6939000000000002E-2</v>
      </c>
      <c r="AB95" s="493">
        <f>'3M - LGS'!AB95</f>
        <v>4.7252000000000002E-2</v>
      </c>
      <c r="AC95" s="493">
        <f>'3M - LGS'!AC95</f>
        <v>4.9273999999999998E-2</v>
      </c>
      <c r="AD95" s="493">
        <f>'3M - LGS'!AD95</f>
        <v>5.1881999999999998E-2</v>
      </c>
      <c r="AE95" s="493">
        <f>'3M - LGS'!AE95</f>
        <v>5.3364000000000002E-2</v>
      </c>
      <c r="AF95" s="493">
        <f>'3M - LGS'!AF95</f>
        <v>0.10091700000000001</v>
      </c>
      <c r="AG95" s="493">
        <f>'3M - LGS'!AG95</f>
        <v>9.6921999999999994E-2</v>
      </c>
      <c r="AH95" s="493">
        <f>'3M - LGS'!AH95</f>
        <v>9.9885000000000002E-2</v>
      </c>
      <c r="AI95" s="493">
        <f>'3M - LGS'!AI95</f>
        <v>9.7788E-2</v>
      </c>
      <c r="AJ95" s="493">
        <f>'3M - LGS'!AJ95</f>
        <v>5.1683E-2</v>
      </c>
      <c r="AK95" s="493">
        <f>'3M - LGS'!AK95</f>
        <v>5.1910999999999999E-2</v>
      </c>
      <c r="AL95" s="493">
        <f>'3M - LGS'!AL95</f>
        <v>4.9077999999999997E-2</v>
      </c>
      <c r="AM95" s="493">
        <f>'3M - LGS'!AM95</f>
        <v>4.6939000000000002E-2</v>
      </c>
      <c r="AN95" s="493">
        <f>'3M - LGS'!AN95</f>
        <v>4.7252000000000002E-2</v>
      </c>
      <c r="AO95" s="493">
        <f>'3M - LGS'!AO95</f>
        <v>4.9273999999999998E-2</v>
      </c>
      <c r="AP95" s="493">
        <f>'3M - LGS'!AP95</f>
        <v>5.1881999999999998E-2</v>
      </c>
      <c r="AQ95" s="493">
        <f>'3M - LGS'!AQ95</f>
        <v>5.3364000000000002E-2</v>
      </c>
      <c r="AR95" s="493">
        <f>'3M - LGS'!AR95</f>
        <v>0.10091700000000001</v>
      </c>
      <c r="AS95" s="493">
        <f>'3M - LGS'!AS95</f>
        <v>9.6921999999999994E-2</v>
      </c>
      <c r="AT95" s="493">
        <f>'3M - LGS'!AT95</f>
        <v>9.9885000000000002E-2</v>
      </c>
      <c r="AU95" s="493">
        <f>'3M - LGS'!AU95</f>
        <v>9.7788E-2</v>
      </c>
      <c r="AV95" s="493">
        <f>'3M - LGS'!AV95</f>
        <v>5.1683E-2</v>
      </c>
      <c r="AW95" s="493">
        <f>'3M - LGS'!AW95</f>
        <v>5.1910999999999999E-2</v>
      </c>
      <c r="AX95" s="493">
        <f>'3M - LGS'!AX95</f>
        <v>4.9077999999999997E-2</v>
      </c>
      <c r="AY95" s="493">
        <f>'3M - LGS'!AY95</f>
        <v>4.6939000000000002E-2</v>
      </c>
      <c r="AZ95" s="493">
        <f>'3M - LGS'!AZ95</f>
        <v>4.7252000000000002E-2</v>
      </c>
      <c r="BA95" s="493">
        <f>'3M - LGS'!BA95</f>
        <v>4.9273999999999998E-2</v>
      </c>
      <c r="BB95" s="493">
        <f>'3M - LGS'!BB95</f>
        <v>5.1881999999999998E-2</v>
      </c>
      <c r="BC95" s="493">
        <f>'3M - LGS'!BC95</f>
        <v>5.3364000000000002E-2</v>
      </c>
      <c r="BD95" s="493">
        <f>'3M - LGS'!BD95</f>
        <v>0.10091700000000001</v>
      </c>
      <c r="BE95" s="493">
        <f>'3M - LGS'!BE95</f>
        <v>9.6921999999999994E-2</v>
      </c>
      <c r="BF95" s="493">
        <f>'3M - LGS'!BF95</f>
        <v>9.9885000000000002E-2</v>
      </c>
      <c r="BG95" s="493">
        <f>'3M - LGS'!BG95</f>
        <v>9.7788E-2</v>
      </c>
      <c r="BH95" s="493">
        <f>'3M - LGS'!BH95</f>
        <v>5.1683E-2</v>
      </c>
      <c r="BI95" s="493">
        <f>'3M - LGS'!BI95</f>
        <v>5.1910999999999999E-2</v>
      </c>
      <c r="BJ95" s="493">
        <f>'3M - LGS'!BJ95</f>
        <v>4.9077999999999997E-2</v>
      </c>
      <c r="BK95" s="493">
        <f>'3M - LGS'!BK95</f>
        <v>4.6939000000000002E-2</v>
      </c>
      <c r="BL95" s="493">
        <f>'3M - LGS'!BL95</f>
        <v>4.7252000000000002E-2</v>
      </c>
      <c r="BM95" s="493">
        <f>'3M - LGS'!BM95</f>
        <v>4.9273999999999998E-2</v>
      </c>
      <c r="BN95" s="493">
        <f>'3M - LGS'!BN95</f>
        <v>5.1881999999999998E-2</v>
      </c>
      <c r="BO95" s="493">
        <f>'3M - LGS'!BO95</f>
        <v>5.3364000000000002E-2</v>
      </c>
      <c r="BP95" s="493">
        <f>'3M - LGS'!BP95</f>
        <v>0.10091700000000001</v>
      </c>
      <c r="BQ95" s="493">
        <f>'3M - LGS'!BQ95</f>
        <v>9.6921999999999994E-2</v>
      </c>
      <c r="BR95" s="493">
        <f>'3M - LGS'!BR95</f>
        <v>9.9885000000000002E-2</v>
      </c>
      <c r="BS95" s="493">
        <f>'3M - LGS'!BS95</f>
        <v>9.7788E-2</v>
      </c>
      <c r="BT95" s="493">
        <f>'3M - LGS'!BT95</f>
        <v>5.1683E-2</v>
      </c>
      <c r="BU95" s="493">
        <f>'3M - LGS'!BU95</f>
        <v>5.1910999999999999E-2</v>
      </c>
      <c r="BV95" s="493">
        <f>'3M - LGS'!BV95</f>
        <v>4.9077999999999997E-2</v>
      </c>
      <c r="BW95" s="493">
        <f>'3M - LGS'!BW95</f>
        <v>4.6939000000000002E-2</v>
      </c>
      <c r="BX95" s="493">
        <f>'3M - LGS'!BX95</f>
        <v>4.7252000000000002E-2</v>
      </c>
      <c r="BY95" s="493">
        <f>'3M - LGS'!BY95</f>
        <v>4.9273999999999998E-2</v>
      </c>
      <c r="BZ95" s="493">
        <f>'3M - LGS'!BZ95</f>
        <v>5.1881999999999998E-2</v>
      </c>
      <c r="CA95" s="493">
        <f>'3M - LGS'!CA95</f>
        <v>5.3364000000000002E-2</v>
      </c>
      <c r="CB95" s="493">
        <f>'3M - LGS'!CB95</f>
        <v>0.10091700000000001</v>
      </c>
      <c r="CC95" s="493">
        <f>'3M - LGS'!CC95</f>
        <v>9.6921999999999994E-2</v>
      </c>
      <c r="CD95" s="493">
        <f>'3M - LGS'!CD95</f>
        <v>9.9885000000000002E-2</v>
      </c>
      <c r="CE95" s="493">
        <f>'3M - LGS'!CE95</f>
        <v>9.7788E-2</v>
      </c>
      <c r="CF95" s="493">
        <f>'3M - LGS'!CF95</f>
        <v>5.1683E-2</v>
      </c>
      <c r="CG95" s="493">
        <f>'3M - LGS'!CG95</f>
        <v>5.1910999999999999E-2</v>
      </c>
      <c r="CH95" s="498">
        <f>'3M - LGS'!CH95</f>
        <v>4.9077999999999997E-2</v>
      </c>
    </row>
    <row r="96" spans="1:88" s="110" customFormat="1" x14ac:dyDescent="0.25">
      <c r="A96" s="650"/>
      <c r="B96" s="89" t="s">
        <v>1</v>
      </c>
      <c r="C96" s="440">
        <f>'3M - LGS'!C96</f>
        <v>4.2347000000000003E-2</v>
      </c>
      <c r="D96" s="440">
        <f>'3M - LGS'!D96</f>
        <v>4.2303E-2</v>
      </c>
      <c r="E96" s="440">
        <f>'3M - LGS'!E96</f>
        <v>4.4350000000000001E-2</v>
      </c>
      <c r="F96" s="440">
        <f>'3M - LGS'!F96</f>
        <v>5.2475000000000001E-2</v>
      </c>
      <c r="G96" s="440">
        <f>'3M - LGS'!G96</f>
        <v>5.7162999999999999E-2</v>
      </c>
      <c r="H96" s="440">
        <f>'3M - LGS'!H96</f>
        <v>0.105501</v>
      </c>
      <c r="I96" s="440">
        <f>'3M - LGS'!I96</f>
        <v>9.7806000000000004E-2</v>
      </c>
      <c r="J96" s="440">
        <f>'3M - LGS'!J96</f>
        <v>0.100427</v>
      </c>
      <c r="K96" s="440">
        <f>'3M - LGS'!K96</f>
        <v>0.10491499999999999</v>
      </c>
      <c r="L96" s="440">
        <f>'3M - LGS'!L96</f>
        <v>5.3839999999999999E-2</v>
      </c>
      <c r="M96" s="440">
        <f>'3M - LGS'!M96</f>
        <v>5.3623999999999998E-2</v>
      </c>
      <c r="N96" s="440">
        <f>'3M - LGS'!N96</f>
        <v>4.3708999999999998E-2</v>
      </c>
      <c r="O96" s="440">
        <f>'3M - LGS'!O96</f>
        <v>4.2347000000000003E-2</v>
      </c>
      <c r="P96" s="440">
        <f>'3M - LGS'!P96</f>
        <v>4.2303E-2</v>
      </c>
      <c r="Q96" s="440">
        <f>'3M - LGS'!Q96</f>
        <v>4.4350000000000001E-2</v>
      </c>
      <c r="R96" s="440">
        <f>'3M - LGS'!R96</f>
        <v>5.2475000000000001E-2</v>
      </c>
      <c r="S96" s="440">
        <f>'3M - LGS'!S96</f>
        <v>5.7162999999999999E-2</v>
      </c>
      <c r="T96" s="493">
        <f>'3M - LGS'!T96</f>
        <v>0.11895500000000001</v>
      </c>
      <c r="U96" s="493">
        <f>'3M - LGS'!U96</f>
        <v>0.11064</v>
      </c>
      <c r="V96" s="493">
        <f>'3M - LGS'!V96</f>
        <v>0.11584</v>
      </c>
      <c r="W96" s="493">
        <f>'3M - LGS'!W96</f>
        <v>0.122415</v>
      </c>
      <c r="X96" s="493">
        <f>'3M - LGS'!X96</f>
        <v>6.2344999999999998E-2</v>
      </c>
      <c r="Y96" s="493">
        <f>'3M - LGS'!Y96</f>
        <v>6.0421999999999997E-2</v>
      </c>
      <c r="Z96" s="493">
        <f>'3M - LGS'!Z96</f>
        <v>4.6781999999999997E-2</v>
      </c>
      <c r="AA96" s="493">
        <f>'3M - LGS'!AA96</f>
        <v>4.3274E-2</v>
      </c>
      <c r="AB96" s="493">
        <f>'3M - LGS'!AB96</f>
        <v>4.4956000000000003E-2</v>
      </c>
      <c r="AC96" s="493">
        <f>'3M - LGS'!AC96</f>
        <v>4.6625E-2</v>
      </c>
      <c r="AD96" s="493">
        <f>'3M - LGS'!AD96</f>
        <v>5.8855999999999999E-2</v>
      </c>
      <c r="AE96" s="493">
        <f>'3M - LGS'!AE96</f>
        <v>6.6559999999999994E-2</v>
      </c>
      <c r="AF96" s="493">
        <f>'3M - LGS'!AF96</f>
        <v>0.11895500000000001</v>
      </c>
      <c r="AG96" s="493">
        <f>'3M - LGS'!AG96</f>
        <v>0.11064</v>
      </c>
      <c r="AH96" s="493">
        <f>'3M - LGS'!AH96</f>
        <v>0.11584</v>
      </c>
      <c r="AI96" s="493">
        <f>'3M - LGS'!AI96</f>
        <v>0.122415</v>
      </c>
      <c r="AJ96" s="493">
        <f>'3M - LGS'!AJ96</f>
        <v>6.2344999999999998E-2</v>
      </c>
      <c r="AK96" s="493">
        <f>'3M - LGS'!AK96</f>
        <v>6.0421999999999997E-2</v>
      </c>
      <c r="AL96" s="493">
        <f>'3M - LGS'!AL96</f>
        <v>4.6781999999999997E-2</v>
      </c>
      <c r="AM96" s="493">
        <f>'3M - LGS'!AM96</f>
        <v>4.3274E-2</v>
      </c>
      <c r="AN96" s="493">
        <f>'3M - LGS'!AN96</f>
        <v>4.4956000000000003E-2</v>
      </c>
      <c r="AO96" s="493">
        <f>'3M - LGS'!AO96</f>
        <v>4.6625E-2</v>
      </c>
      <c r="AP96" s="493">
        <f>'3M - LGS'!AP96</f>
        <v>5.8855999999999999E-2</v>
      </c>
      <c r="AQ96" s="493">
        <f>'3M - LGS'!AQ96</f>
        <v>6.6559999999999994E-2</v>
      </c>
      <c r="AR96" s="493">
        <f>'3M - LGS'!AR96</f>
        <v>0.11895500000000001</v>
      </c>
      <c r="AS96" s="493">
        <f>'3M - LGS'!AS96</f>
        <v>0.11064</v>
      </c>
      <c r="AT96" s="493">
        <f>'3M - LGS'!AT96</f>
        <v>0.11584</v>
      </c>
      <c r="AU96" s="493">
        <f>'3M - LGS'!AU96</f>
        <v>0.122415</v>
      </c>
      <c r="AV96" s="493">
        <f>'3M - LGS'!AV96</f>
        <v>6.2344999999999998E-2</v>
      </c>
      <c r="AW96" s="493">
        <f>'3M - LGS'!AW96</f>
        <v>6.0421999999999997E-2</v>
      </c>
      <c r="AX96" s="493">
        <f>'3M - LGS'!AX96</f>
        <v>4.6781999999999997E-2</v>
      </c>
      <c r="AY96" s="493">
        <f>'3M - LGS'!AY96</f>
        <v>4.3274E-2</v>
      </c>
      <c r="AZ96" s="493">
        <f>'3M - LGS'!AZ96</f>
        <v>4.4956000000000003E-2</v>
      </c>
      <c r="BA96" s="493">
        <f>'3M - LGS'!BA96</f>
        <v>4.6625E-2</v>
      </c>
      <c r="BB96" s="493">
        <f>'3M - LGS'!BB96</f>
        <v>5.8855999999999999E-2</v>
      </c>
      <c r="BC96" s="493">
        <f>'3M - LGS'!BC96</f>
        <v>6.6559999999999994E-2</v>
      </c>
      <c r="BD96" s="493">
        <f>'3M - LGS'!BD96</f>
        <v>0.11895500000000001</v>
      </c>
      <c r="BE96" s="493">
        <f>'3M - LGS'!BE96</f>
        <v>0.11064</v>
      </c>
      <c r="BF96" s="493">
        <f>'3M - LGS'!BF96</f>
        <v>0.11584</v>
      </c>
      <c r="BG96" s="493">
        <f>'3M - LGS'!BG96</f>
        <v>0.122415</v>
      </c>
      <c r="BH96" s="493">
        <f>'3M - LGS'!BH96</f>
        <v>6.2344999999999998E-2</v>
      </c>
      <c r="BI96" s="493">
        <f>'3M - LGS'!BI96</f>
        <v>6.0421999999999997E-2</v>
      </c>
      <c r="BJ96" s="493">
        <f>'3M - LGS'!BJ96</f>
        <v>4.6781999999999997E-2</v>
      </c>
      <c r="BK96" s="493">
        <f>'3M - LGS'!BK96</f>
        <v>4.3274E-2</v>
      </c>
      <c r="BL96" s="493">
        <f>'3M - LGS'!BL96</f>
        <v>4.4956000000000003E-2</v>
      </c>
      <c r="BM96" s="493">
        <f>'3M - LGS'!BM96</f>
        <v>4.6625E-2</v>
      </c>
      <c r="BN96" s="493">
        <f>'3M - LGS'!BN96</f>
        <v>5.8855999999999999E-2</v>
      </c>
      <c r="BO96" s="493">
        <f>'3M - LGS'!BO96</f>
        <v>6.6559999999999994E-2</v>
      </c>
      <c r="BP96" s="493">
        <f>'3M - LGS'!BP96</f>
        <v>0.11895500000000001</v>
      </c>
      <c r="BQ96" s="493">
        <f>'3M - LGS'!BQ96</f>
        <v>0.11064</v>
      </c>
      <c r="BR96" s="493">
        <f>'3M - LGS'!BR96</f>
        <v>0.11584</v>
      </c>
      <c r="BS96" s="493">
        <f>'3M - LGS'!BS96</f>
        <v>0.122415</v>
      </c>
      <c r="BT96" s="493">
        <f>'3M - LGS'!BT96</f>
        <v>6.2344999999999998E-2</v>
      </c>
      <c r="BU96" s="493">
        <f>'3M - LGS'!BU96</f>
        <v>6.0421999999999997E-2</v>
      </c>
      <c r="BV96" s="493">
        <f>'3M - LGS'!BV96</f>
        <v>4.6781999999999997E-2</v>
      </c>
      <c r="BW96" s="493">
        <f>'3M - LGS'!BW96</f>
        <v>4.3274E-2</v>
      </c>
      <c r="BX96" s="493">
        <f>'3M - LGS'!BX96</f>
        <v>4.4956000000000003E-2</v>
      </c>
      <c r="BY96" s="493">
        <f>'3M - LGS'!BY96</f>
        <v>4.6625E-2</v>
      </c>
      <c r="BZ96" s="493">
        <f>'3M - LGS'!BZ96</f>
        <v>5.8855999999999999E-2</v>
      </c>
      <c r="CA96" s="493">
        <f>'3M - LGS'!CA96</f>
        <v>6.6559999999999994E-2</v>
      </c>
      <c r="CB96" s="493">
        <f>'3M - LGS'!CB96</f>
        <v>0.11895500000000001</v>
      </c>
      <c r="CC96" s="493">
        <f>'3M - LGS'!CC96</f>
        <v>0.11064</v>
      </c>
      <c r="CD96" s="493">
        <f>'3M - LGS'!CD96</f>
        <v>0.11584</v>
      </c>
      <c r="CE96" s="493">
        <f>'3M - LGS'!CE96</f>
        <v>0.122415</v>
      </c>
      <c r="CF96" s="493">
        <f>'3M - LGS'!CF96</f>
        <v>6.2344999999999998E-2</v>
      </c>
      <c r="CG96" s="493">
        <f>'3M - LGS'!CG96</f>
        <v>6.0421999999999997E-2</v>
      </c>
      <c r="CH96" s="498">
        <f>'3M - LGS'!CH96</f>
        <v>4.6781999999999997E-2</v>
      </c>
    </row>
    <row r="97" spans="1:86" s="110" customFormat="1" x14ac:dyDescent="0.25">
      <c r="A97" s="650"/>
      <c r="B97" s="89" t="s">
        <v>22</v>
      </c>
      <c r="C97" s="440">
        <f>'3M - LGS'!C97</f>
        <v>2.9302000000000002E-2</v>
      </c>
      <c r="D97" s="440">
        <f>'3M - LGS'!D97</f>
        <v>2.9326000000000001E-2</v>
      </c>
      <c r="E97" s="440">
        <f>'3M - LGS'!E97</f>
        <v>2.9966E-2</v>
      </c>
      <c r="F97" s="440">
        <f>'3M - LGS'!F97</f>
        <v>3.1091000000000001E-2</v>
      </c>
      <c r="G97" s="440">
        <f>'3M - LGS'!G97</f>
        <v>3.0398999999999999E-2</v>
      </c>
      <c r="H97" s="440">
        <f>'3M - LGS'!H97</f>
        <v>5.2363E-2</v>
      </c>
      <c r="I97" s="440">
        <f>'3M - LGS'!I97</f>
        <v>5.0639000000000003E-2</v>
      </c>
      <c r="J97" s="440">
        <f>'3M - LGS'!J97</f>
        <v>4.9979999999999997E-2</v>
      </c>
      <c r="K97" s="440">
        <f>'3M - LGS'!K97</f>
        <v>5.0804000000000002E-2</v>
      </c>
      <c r="L97" s="440">
        <f>'3M - LGS'!L97</f>
        <v>3.0172000000000001E-2</v>
      </c>
      <c r="M97" s="440">
        <f>'3M - LGS'!M97</f>
        <v>3.0644999999999999E-2</v>
      </c>
      <c r="N97" s="440">
        <f>'3M - LGS'!N97</f>
        <v>2.9829000000000001E-2</v>
      </c>
      <c r="O97" s="440">
        <f>'3M - LGS'!O97</f>
        <v>2.9302000000000002E-2</v>
      </c>
      <c r="P97" s="440">
        <f>'3M - LGS'!P97</f>
        <v>2.9326000000000001E-2</v>
      </c>
      <c r="Q97" s="440">
        <f>'3M - LGS'!Q97</f>
        <v>2.9966E-2</v>
      </c>
      <c r="R97" s="440">
        <f>'3M - LGS'!R97</f>
        <v>3.1091000000000001E-2</v>
      </c>
      <c r="S97" s="440">
        <f>'3M - LGS'!S97</f>
        <v>3.0398999999999999E-2</v>
      </c>
      <c r="T97" s="493">
        <f>'3M - LGS'!T97</f>
        <v>5.9283000000000002E-2</v>
      </c>
      <c r="U97" s="493">
        <f>'3M - LGS'!U97</f>
        <v>5.7278999999999997E-2</v>
      </c>
      <c r="V97" s="493">
        <f>'3M - LGS'!V97</f>
        <v>5.8050999999999998E-2</v>
      </c>
      <c r="W97" s="493">
        <f>'3M - LGS'!W97</f>
        <v>6.0310000000000002E-2</v>
      </c>
      <c r="X97" s="493">
        <f>'3M - LGS'!X97</f>
        <v>3.4962E-2</v>
      </c>
      <c r="Y97" s="493">
        <f>'3M - LGS'!Y97</f>
        <v>3.5576000000000003E-2</v>
      </c>
      <c r="Z97" s="493">
        <f>'3M - LGS'!Z97</f>
        <v>3.4347999999999997E-2</v>
      </c>
      <c r="AA97" s="493">
        <f>'3M - LGS'!AA97</f>
        <v>3.3161999999999997E-2</v>
      </c>
      <c r="AB97" s="493">
        <f>'3M - LGS'!AB97</f>
        <v>3.3721000000000001E-2</v>
      </c>
      <c r="AC97" s="493">
        <f>'3M - LGS'!AC97</f>
        <v>3.4806999999999998E-2</v>
      </c>
      <c r="AD97" s="493">
        <f>'3M - LGS'!AD97</f>
        <v>3.6195999999999999E-2</v>
      </c>
      <c r="AE97" s="493">
        <f>'3M - LGS'!AE97</f>
        <v>3.5977000000000002E-2</v>
      </c>
      <c r="AF97" s="493">
        <f>'3M - LGS'!AF97</f>
        <v>5.9283000000000002E-2</v>
      </c>
      <c r="AG97" s="493">
        <f>'3M - LGS'!AG97</f>
        <v>5.7278999999999997E-2</v>
      </c>
      <c r="AH97" s="493">
        <f>'3M - LGS'!AH97</f>
        <v>5.8050999999999998E-2</v>
      </c>
      <c r="AI97" s="493">
        <f>'3M - LGS'!AI97</f>
        <v>6.0310000000000002E-2</v>
      </c>
      <c r="AJ97" s="493">
        <f>'3M - LGS'!AJ97</f>
        <v>3.4962E-2</v>
      </c>
      <c r="AK97" s="493">
        <f>'3M - LGS'!AK97</f>
        <v>3.5576000000000003E-2</v>
      </c>
      <c r="AL97" s="493">
        <f>'3M - LGS'!AL97</f>
        <v>3.4347999999999997E-2</v>
      </c>
      <c r="AM97" s="493">
        <f>'3M - LGS'!AM97</f>
        <v>3.3161999999999997E-2</v>
      </c>
      <c r="AN97" s="493">
        <f>'3M - LGS'!AN97</f>
        <v>3.3721000000000001E-2</v>
      </c>
      <c r="AO97" s="493">
        <f>'3M - LGS'!AO97</f>
        <v>3.4806999999999998E-2</v>
      </c>
      <c r="AP97" s="493">
        <f>'3M - LGS'!AP97</f>
        <v>3.6195999999999999E-2</v>
      </c>
      <c r="AQ97" s="493">
        <f>'3M - LGS'!AQ97</f>
        <v>3.5977000000000002E-2</v>
      </c>
      <c r="AR97" s="493">
        <f>'3M - LGS'!AR97</f>
        <v>5.9283000000000002E-2</v>
      </c>
      <c r="AS97" s="493">
        <f>'3M - LGS'!AS97</f>
        <v>5.7278999999999997E-2</v>
      </c>
      <c r="AT97" s="493">
        <f>'3M - LGS'!AT97</f>
        <v>5.8050999999999998E-2</v>
      </c>
      <c r="AU97" s="493">
        <f>'3M - LGS'!AU97</f>
        <v>6.0310000000000002E-2</v>
      </c>
      <c r="AV97" s="493">
        <f>'3M - LGS'!AV97</f>
        <v>3.4962E-2</v>
      </c>
      <c r="AW97" s="493">
        <f>'3M - LGS'!AW97</f>
        <v>3.5576000000000003E-2</v>
      </c>
      <c r="AX97" s="493">
        <f>'3M - LGS'!AX97</f>
        <v>3.4347999999999997E-2</v>
      </c>
      <c r="AY97" s="493">
        <f>'3M - LGS'!AY97</f>
        <v>3.3161999999999997E-2</v>
      </c>
      <c r="AZ97" s="493">
        <f>'3M - LGS'!AZ97</f>
        <v>3.3721000000000001E-2</v>
      </c>
      <c r="BA97" s="493">
        <f>'3M - LGS'!BA97</f>
        <v>3.4806999999999998E-2</v>
      </c>
      <c r="BB97" s="493">
        <f>'3M - LGS'!BB97</f>
        <v>3.6195999999999999E-2</v>
      </c>
      <c r="BC97" s="493">
        <f>'3M - LGS'!BC97</f>
        <v>3.5977000000000002E-2</v>
      </c>
      <c r="BD97" s="493">
        <f>'3M - LGS'!BD97</f>
        <v>5.9283000000000002E-2</v>
      </c>
      <c r="BE97" s="493">
        <f>'3M - LGS'!BE97</f>
        <v>5.7278999999999997E-2</v>
      </c>
      <c r="BF97" s="493">
        <f>'3M - LGS'!BF97</f>
        <v>5.8050999999999998E-2</v>
      </c>
      <c r="BG97" s="493">
        <f>'3M - LGS'!BG97</f>
        <v>6.0310000000000002E-2</v>
      </c>
      <c r="BH97" s="493">
        <f>'3M - LGS'!BH97</f>
        <v>3.4962E-2</v>
      </c>
      <c r="BI97" s="493">
        <f>'3M - LGS'!BI97</f>
        <v>3.5576000000000003E-2</v>
      </c>
      <c r="BJ97" s="493">
        <f>'3M - LGS'!BJ97</f>
        <v>3.4347999999999997E-2</v>
      </c>
      <c r="BK97" s="493">
        <f>'3M - LGS'!BK97</f>
        <v>3.3161999999999997E-2</v>
      </c>
      <c r="BL97" s="493">
        <f>'3M - LGS'!BL97</f>
        <v>3.3721000000000001E-2</v>
      </c>
      <c r="BM97" s="493">
        <f>'3M - LGS'!BM97</f>
        <v>3.4806999999999998E-2</v>
      </c>
      <c r="BN97" s="493">
        <f>'3M - LGS'!BN97</f>
        <v>3.6195999999999999E-2</v>
      </c>
      <c r="BO97" s="493">
        <f>'3M - LGS'!BO97</f>
        <v>3.5977000000000002E-2</v>
      </c>
      <c r="BP97" s="493">
        <f>'3M - LGS'!BP97</f>
        <v>5.9283000000000002E-2</v>
      </c>
      <c r="BQ97" s="493">
        <f>'3M - LGS'!BQ97</f>
        <v>5.7278999999999997E-2</v>
      </c>
      <c r="BR97" s="493">
        <f>'3M - LGS'!BR97</f>
        <v>5.8050999999999998E-2</v>
      </c>
      <c r="BS97" s="493">
        <f>'3M - LGS'!BS97</f>
        <v>6.0310000000000002E-2</v>
      </c>
      <c r="BT97" s="493">
        <f>'3M - LGS'!BT97</f>
        <v>3.4962E-2</v>
      </c>
      <c r="BU97" s="493">
        <f>'3M - LGS'!BU97</f>
        <v>3.5576000000000003E-2</v>
      </c>
      <c r="BV97" s="493">
        <f>'3M - LGS'!BV97</f>
        <v>3.4347999999999997E-2</v>
      </c>
      <c r="BW97" s="493">
        <f>'3M - LGS'!BW97</f>
        <v>3.3161999999999997E-2</v>
      </c>
      <c r="BX97" s="493">
        <f>'3M - LGS'!BX97</f>
        <v>3.3721000000000001E-2</v>
      </c>
      <c r="BY97" s="493">
        <f>'3M - LGS'!BY97</f>
        <v>3.4806999999999998E-2</v>
      </c>
      <c r="BZ97" s="493">
        <f>'3M - LGS'!BZ97</f>
        <v>3.6195999999999999E-2</v>
      </c>
      <c r="CA97" s="493">
        <f>'3M - LGS'!CA97</f>
        <v>3.5977000000000002E-2</v>
      </c>
      <c r="CB97" s="493">
        <f>'3M - LGS'!CB97</f>
        <v>5.9283000000000002E-2</v>
      </c>
      <c r="CC97" s="493">
        <f>'3M - LGS'!CC97</f>
        <v>5.7278999999999997E-2</v>
      </c>
      <c r="CD97" s="493">
        <f>'3M - LGS'!CD97</f>
        <v>5.8050999999999998E-2</v>
      </c>
      <c r="CE97" s="493">
        <f>'3M - LGS'!CE97</f>
        <v>6.0310000000000002E-2</v>
      </c>
      <c r="CF97" s="493">
        <f>'3M - LGS'!CF97</f>
        <v>3.4962E-2</v>
      </c>
      <c r="CG97" s="493">
        <f>'3M - LGS'!CG97</f>
        <v>3.5576000000000003E-2</v>
      </c>
      <c r="CH97" s="498">
        <f>'3M - LGS'!CH97</f>
        <v>3.4347999999999997E-2</v>
      </c>
    </row>
    <row r="98" spans="1:86" s="110" customFormat="1" x14ac:dyDescent="0.25">
      <c r="A98" s="650"/>
      <c r="B98" s="89" t="s">
        <v>9</v>
      </c>
      <c r="C98" s="440">
        <f>'3M - LGS'!C98</f>
        <v>4.0834000000000002E-2</v>
      </c>
      <c r="D98" s="440">
        <f>'3M - LGS'!D98</f>
        <v>4.1431000000000003E-2</v>
      </c>
      <c r="E98" s="440">
        <f>'3M - LGS'!E98</f>
        <v>4.3621E-2</v>
      </c>
      <c r="F98" s="440">
        <f>'3M - LGS'!F98</f>
        <v>4.3447E-2</v>
      </c>
      <c r="G98" s="440">
        <f>'3M - LGS'!G98</f>
        <v>4.1350999999999999E-2</v>
      </c>
      <c r="H98" s="440">
        <f>'3M - LGS'!H98</f>
        <v>5.1774000000000001E-2</v>
      </c>
      <c r="I98" s="440">
        <f>'3M - LGS'!I98</f>
        <v>5.0083999999999997E-2</v>
      </c>
      <c r="J98" s="440">
        <f>'3M - LGS'!J98</f>
        <v>4.9399999999999999E-2</v>
      </c>
      <c r="K98" s="440">
        <f>'3M - LGS'!K98</f>
        <v>8.0808000000000005E-2</v>
      </c>
      <c r="L98" s="440">
        <f>'3M - LGS'!L98</f>
        <v>4.1339000000000001E-2</v>
      </c>
      <c r="M98" s="440">
        <f>'3M - LGS'!M98</f>
        <v>4.3160999999999998E-2</v>
      </c>
      <c r="N98" s="440">
        <f>'3M - LGS'!N98</f>
        <v>4.1070000000000002E-2</v>
      </c>
      <c r="O98" s="440">
        <f>'3M - LGS'!O98</f>
        <v>4.0834000000000002E-2</v>
      </c>
      <c r="P98" s="440">
        <f>'3M - LGS'!P98</f>
        <v>4.1431000000000003E-2</v>
      </c>
      <c r="Q98" s="440">
        <f>'3M - LGS'!Q98</f>
        <v>4.3621E-2</v>
      </c>
      <c r="R98" s="440">
        <f>'3M - LGS'!R98</f>
        <v>4.3447E-2</v>
      </c>
      <c r="S98" s="440">
        <f>'3M - LGS'!S98</f>
        <v>4.1350999999999999E-2</v>
      </c>
      <c r="T98" s="493">
        <f>'3M - LGS'!T98</f>
        <v>5.8623000000000001E-2</v>
      </c>
      <c r="U98" s="493">
        <f>'3M - LGS'!U98</f>
        <v>5.6649999999999999E-2</v>
      </c>
      <c r="V98" s="493">
        <f>'3M - LGS'!V98</f>
        <v>5.7266999999999998E-2</v>
      </c>
      <c r="W98" s="493">
        <f>'3M - LGS'!W98</f>
        <v>9.4729999999999995E-2</v>
      </c>
      <c r="X98" s="493">
        <f>'3M - LGS'!X98</f>
        <v>4.9228000000000001E-2</v>
      </c>
      <c r="Y98" s="493">
        <f>'3M - LGS'!Y98</f>
        <v>5.1515999999999999E-2</v>
      </c>
      <c r="Z98" s="493">
        <f>'3M - LGS'!Z98</f>
        <v>4.8013E-2</v>
      </c>
      <c r="AA98" s="493">
        <f>'3M - LGS'!AA98</f>
        <v>4.7364999999999997E-2</v>
      </c>
      <c r="AB98" s="493">
        <f>'3M - LGS'!AB98</f>
        <v>4.8853000000000001E-2</v>
      </c>
      <c r="AC98" s="493">
        <f>'3M - LGS'!AC98</f>
        <v>5.2965999999999999E-2</v>
      </c>
      <c r="AD98" s="493">
        <f>'3M - LGS'!AD98</f>
        <v>5.0692000000000001E-2</v>
      </c>
      <c r="AE98" s="493">
        <f>'3M - LGS'!AE98</f>
        <v>5.0089000000000002E-2</v>
      </c>
      <c r="AF98" s="493">
        <f>'3M - LGS'!AF98</f>
        <v>5.8623000000000001E-2</v>
      </c>
      <c r="AG98" s="493">
        <f>'3M - LGS'!AG98</f>
        <v>5.6649999999999999E-2</v>
      </c>
      <c r="AH98" s="493">
        <f>'3M - LGS'!AH98</f>
        <v>5.7266999999999998E-2</v>
      </c>
      <c r="AI98" s="493">
        <f>'3M - LGS'!AI98</f>
        <v>9.4729999999999995E-2</v>
      </c>
      <c r="AJ98" s="493">
        <f>'3M - LGS'!AJ98</f>
        <v>4.9228000000000001E-2</v>
      </c>
      <c r="AK98" s="493">
        <f>'3M - LGS'!AK98</f>
        <v>5.1515999999999999E-2</v>
      </c>
      <c r="AL98" s="493">
        <f>'3M - LGS'!AL98</f>
        <v>4.8013E-2</v>
      </c>
      <c r="AM98" s="493">
        <f>'3M - LGS'!AM98</f>
        <v>4.7364999999999997E-2</v>
      </c>
      <c r="AN98" s="493">
        <f>'3M - LGS'!AN98</f>
        <v>4.8853000000000001E-2</v>
      </c>
      <c r="AO98" s="493">
        <f>'3M - LGS'!AO98</f>
        <v>5.2965999999999999E-2</v>
      </c>
      <c r="AP98" s="493">
        <f>'3M - LGS'!AP98</f>
        <v>5.0692000000000001E-2</v>
      </c>
      <c r="AQ98" s="493">
        <f>'3M - LGS'!AQ98</f>
        <v>5.0089000000000002E-2</v>
      </c>
      <c r="AR98" s="493">
        <f>'3M - LGS'!AR98</f>
        <v>5.8623000000000001E-2</v>
      </c>
      <c r="AS98" s="493">
        <f>'3M - LGS'!AS98</f>
        <v>5.6649999999999999E-2</v>
      </c>
      <c r="AT98" s="493">
        <f>'3M - LGS'!AT98</f>
        <v>5.7266999999999998E-2</v>
      </c>
      <c r="AU98" s="493">
        <f>'3M - LGS'!AU98</f>
        <v>9.4729999999999995E-2</v>
      </c>
      <c r="AV98" s="493">
        <f>'3M - LGS'!AV98</f>
        <v>4.9228000000000001E-2</v>
      </c>
      <c r="AW98" s="493">
        <f>'3M - LGS'!AW98</f>
        <v>5.1515999999999999E-2</v>
      </c>
      <c r="AX98" s="493">
        <f>'3M - LGS'!AX98</f>
        <v>4.8013E-2</v>
      </c>
      <c r="AY98" s="493">
        <f>'3M - LGS'!AY98</f>
        <v>4.7364999999999997E-2</v>
      </c>
      <c r="AZ98" s="493">
        <f>'3M - LGS'!AZ98</f>
        <v>4.8853000000000001E-2</v>
      </c>
      <c r="BA98" s="493">
        <f>'3M - LGS'!BA98</f>
        <v>5.2965999999999999E-2</v>
      </c>
      <c r="BB98" s="493">
        <f>'3M - LGS'!BB98</f>
        <v>5.0692000000000001E-2</v>
      </c>
      <c r="BC98" s="493">
        <f>'3M - LGS'!BC98</f>
        <v>5.0089000000000002E-2</v>
      </c>
      <c r="BD98" s="493">
        <f>'3M - LGS'!BD98</f>
        <v>5.8623000000000001E-2</v>
      </c>
      <c r="BE98" s="493">
        <f>'3M - LGS'!BE98</f>
        <v>5.6649999999999999E-2</v>
      </c>
      <c r="BF98" s="493">
        <f>'3M - LGS'!BF98</f>
        <v>5.7266999999999998E-2</v>
      </c>
      <c r="BG98" s="493">
        <f>'3M - LGS'!BG98</f>
        <v>9.4729999999999995E-2</v>
      </c>
      <c r="BH98" s="493">
        <f>'3M - LGS'!BH98</f>
        <v>4.9228000000000001E-2</v>
      </c>
      <c r="BI98" s="493">
        <f>'3M - LGS'!BI98</f>
        <v>5.1515999999999999E-2</v>
      </c>
      <c r="BJ98" s="493">
        <f>'3M - LGS'!BJ98</f>
        <v>4.8013E-2</v>
      </c>
      <c r="BK98" s="493">
        <f>'3M - LGS'!BK98</f>
        <v>4.7364999999999997E-2</v>
      </c>
      <c r="BL98" s="493">
        <f>'3M - LGS'!BL98</f>
        <v>4.8853000000000001E-2</v>
      </c>
      <c r="BM98" s="493">
        <f>'3M - LGS'!BM98</f>
        <v>5.2965999999999999E-2</v>
      </c>
      <c r="BN98" s="493">
        <f>'3M - LGS'!BN98</f>
        <v>5.0692000000000001E-2</v>
      </c>
      <c r="BO98" s="493">
        <f>'3M - LGS'!BO98</f>
        <v>5.0089000000000002E-2</v>
      </c>
      <c r="BP98" s="493">
        <f>'3M - LGS'!BP98</f>
        <v>5.8623000000000001E-2</v>
      </c>
      <c r="BQ98" s="493">
        <f>'3M - LGS'!BQ98</f>
        <v>5.6649999999999999E-2</v>
      </c>
      <c r="BR98" s="493">
        <f>'3M - LGS'!BR98</f>
        <v>5.7266999999999998E-2</v>
      </c>
      <c r="BS98" s="493">
        <f>'3M - LGS'!BS98</f>
        <v>9.4729999999999995E-2</v>
      </c>
      <c r="BT98" s="493">
        <f>'3M - LGS'!BT98</f>
        <v>4.9228000000000001E-2</v>
      </c>
      <c r="BU98" s="493">
        <f>'3M - LGS'!BU98</f>
        <v>5.1515999999999999E-2</v>
      </c>
      <c r="BV98" s="493">
        <f>'3M - LGS'!BV98</f>
        <v>4.8013E-2</v>
      </c>
      <c r="BW98" s="493">
        <f>'3M - LGS'!BW98</f>
        <v>4.7364999999999997E-2</v>
      </c>
      <c r="BX98" s="493">
        <f>'3M - LGS'!BX98</f>
        <v>4.8853000000000001E-2</v>
      </c>
      <c r="BY98" s="493">
        <f>'3M - LGS'!BY98</f>
        <v>5.2965999999999999E-2</v>
      </c>
      <c r="BZ98" s="493">
        <f>'3M - LGS'!BZ98</f>
        <v>5.0692000000000001E-2</v>
      </c>
      <c r="CA98" s="493">
        <f>'3M - LGS'!CA98</f>
        <v>5.0089000000000002E-2</v>
      </c>
      <c r="CB98" s="493">
        <f>'3M - LGS'!CB98</f>
        <v>5.8623000000000001E-2</v>
      </c>
      <c r="CC98" s="493">
        <f>'3M - LGS'!CC98</f>
        <v>5.6649999999999999E-2</v>
      </c>
      <c r="CD98" s="493">
        <f>'3M - LGS'!CD98</f>
        <v>5.7266999999999998E-2</v>
      </c>
      <c r="CE98" s="493">
        <f>'3M - LGS'!CE98</f>
        <v>9.4729999999999995E-2</v>
      </c>
      <c r="CF98" s="493">
        <f>'3M - LGS'!CF98</f>
        <v>4.9228000000000001E-2</v>
      </c>
      <c r="CG98" s="493">
        <f>'3M - LGS'!CG98</f>
        <v>5.1515999999999999E-2</v>
      </c>
      <c r="CH98" s="498">
        <f>'3M - LGS'!CH98</f>
        <v>4.8013E-2</v>
      </c>
    </row>
    <row r="99" spans="1:86" s="110" customFormat="1" x14ac:dyDescent="0.25">
      <c r="A99" s="650"/>
      <c r="B99" s="89" t="s">
        <v>3</v>
      </c>
      <c r="C99" s="440">
        <f>'3M - LGS'!C99</f>
        <v>4.4352999999999997E-2</v>
      </c>
      <c r="D99" s="440">
        <f>'3M - LGS'!D99</f>
        <v>4.4898E-2</v>
      </c>
      <c r="E99" s="440">
        <f>'3M - LGS'!E99</f>
        <v>4.7189000000000002E-2</v>
      </c>
      <c r="F99" s="440">
        <f>'3M - LGS'!F99</f>
        <v>4.5560000000000003E-2</v>
      </c>
      <c r="G99" s="440">
        <f>'3M - LGS'!G99</f>
        <v>4.9112000000000003E-2</v>
      </c>
      <c r="H99" s="440">
        <f>'3M - LGS'!H99</f>
        <v>0.104393</v>
      </c>
      <c r="I99" s="440">
        <f>'3M - LGS'!I99</f>
        <v>9.7295999999999994E-2</v>
      </c>
      <c r="J99" s="440">
        <f>'3M - LGS'!J99</f>
        <v>9.9751999999999993E-2</v>
      </c>
      <c r="K99" s="440">
        <f>'3M - LGS'!K99</f>
        <v>0.10033300000000001</v>
      </c>
      <c r="L99" s="440">
        <f>'3M - LGS'!L99</f>
        <v>4.6997999999999998E-2</v>
      </c>
      <c r="M99" s="440">
        <f>'3M - LGS'!M99</f>
        <v>4.7978E-2</v>
      </c>
      <c r="N99" s="440">
        <f>'3M - LGS'!N99</f>
        <v>4.4889999999999999E-2</v>
      </c>
      <c r="O99" s="440">
        <f>'3M - LGS'!O99</f>
        <v>4.4352999999999997E-2</v>
      </c>
      <c r="P99" s="440">
        <f>'3M - LGS'!P99</f>
        <v>4.4898E-2</v>
      </c>
      <c r="Q99" s="440">
        <f>'3M - LGS'!Q99</f>
        <v>4.7189000000000002E-2</v>
      </c>
      <c r="R99" s="440">
        <f>'3M - LGS'!R99</f>
        <v>4.5560000000000003E-2</v>
      </c>
      <c r="S99" s="440">
        <f>'3M - LGS'!S99</f>
        <v>4.9112000000000003E-2</v>
      </c>
      <c r="T99" s="493">
        <f>'3M - LGS'!T99</f>
        <v>0.11771</v>
      </c>
      <c r="U99" s="493">
        <f>'3M - LGS'!U99</f>
        <v>0.11006199999999999</v>
      </c>
      <c r="V99" s="493">
        <f>'3M - LGS'!V99</f>
        <v>0.115067</v>
      </c>
      <c r="W99" s="493">
        <f>'3M - LGS'!W99</f>
        <v>0.117149</v>
      </c>
      <c r="X99" s="493">
        <f>'3M - LGS'!X99</f>
        <v>5.4709000000000001E-2</v>
      </c>
      <c r="Y99" s="493">
        <f>'3M - LGS'!Y99</f>
        <v>5.5188000000000001E-2</v>
      </c>
      <c r="Z99" s="493">
        <f>'3M - LGS'!Z99</f>
        <v>5.0938999999999998E-2</v>
      </c>
      <c r="AA99" s="493">
        <f>'3M - LGS'!AA99</f>
        <v>4.9581E-2</v>
      </c>
      <c r="AB99" s="493">
        <f>'3M - LGS'!AB99</f>
        <v>5.1304000000000002E-2</v>
      </c>
      <c r="AC99" s="493">
        <f>'3M - LGS'!AC99</f>
        <v>5.4989000000000003E-2</v>
      </c>
      <c r="AD99" s="493">
        <f>'3M - LGS'!AD99</f>
        <v>5.1714000000000003E-2</v>
      </c>
      <c r="AE99" s="493">
        <f>'3M - LGS'!AE99</f>
        <v>5.7715000000000002E-2</v>
      </c>
      <c r="AF99" s="493">
        <f>'3M - LGS'!AF99</f>
        <v>0.11771</v>
      </c>
      <c r="AG99" s="493">
        <f>'3M - LGS'!AG99</f>
        <v>0.11006199999999999</v>
      </c>
      <c r="AH99" s="493">
        <f>'3M - LGS'!AH99</f>
        <v>0.115067</v>
      </c>
      <c r="AI99" s="493">
        <f>'3M - LGS'!AI99</f>
        <v>0.117149</v>
      </c>
      <c r="AJ99" s="493">
        <f>'3M - LGS'!AJ99</f>
        <v>5.4709000000000001E-2</v>
      </c>
      <c r="AK99" s="493">
        <f>'3M - LGS'!AK99</f>
        <v>5.5188000000000001E-2</v>
      </c>
      <c r="AL99" s="493">
        <f>'3M - LGS'!AL99</f>
        <v>5.0938999999999998E-2</v>
      </c>
      <c r="AM99" s="493">
        <f>'3M - LGS'!AM99</f>
        <v>4.9581E-2</v>
      </c>
      <c r="AN99" s="493">
        <f>'3M - LGS'!AN99</f>
        <v>5.1304000000000002E-2</v>
      </c>
      <c r="AO99" s="493">
        <f>'3M - LGS'!AO99</f>
        <v>5.4989000000000003E-2</v>
      </c>
      <c r="AP99" s="493">
        <f>'3M - LGS'!AP99</f>
        <v>5.1714000000000003E-2</v>
      </c>
      <c r="AQ99" s="493">
        <f>'3M - LGS'!AQ99</f>
        <v>5.7715000000000002E-2</v>
      </c>
      <c r="AR99" s="493">
        <f>'3M - LGS'!AR99</f>
        <v>0.11771</v>
      </c>
      <c r="AS99" s="493">
        <f>'3M - LGS'!AS99</f>
        <v>0.11006199999999999</v>
      </c>
      <c r="AT99" s="493">
        <f>'3M - LGS'!AT99</f>
        <v>0.115067</v>
      </c>
      <c r="AU99" s="493">
        <f>'3M - LGS'!AU99</f>
        <v>0.117149</v>
      </c>
      <c r="AV99" s="493">
        <f>'3M - LGS'!AV99</f>
        <v>5.4709000000000001E-2</v>
      </c>
      <c r="AW99" s="493">
        <f>'3M - LGS'!AW99</f>
        <v>5.5188000000000001E-2</v>
      </c>
      <c r="AX99" s="493">
        <f>'3M - LGS'!AX99</f>
        <v>5.0938999999999998E-2</v>
      </c>
      <c r="AY99" s="493">
        <f>'3M - LGS'!AY99</f>
        <v>4.9581E-2</v>
      </c>
      <c r="AZ99" s="493">
        <f>'3M - LGS'!AZ99</f>
        <v>5.1304000000000002E-2</v>
      </c>
      <c r="BA99" s="493">
        <f>'3M - LGS'!BA99</f>
        <v>5.4989000000000003E-2</v>
      </c>
      <c r="BB99" s="493">
        <f>'3M - LGS'!BB99</f>
        <v>5.1714000000000003E-2</v>
      </c>
      <c r="BC99" s="493">
        <f>'3M - LGS'!BC99</f>
        <v>5.7715000000000002E-2</v>
      </c>
      <c r="BD99" s="493">
        <f>'3M - LGS'!BD99</f>
        <v>0.11771</v>
      </c>
      <c r="BE99" s="493">
        <f>'3M - LGS'!BE99</f>
        <v>0.11006199999999999</v>
      </c>
      <c r="BF99" s="493">
        <f>'3M - LGS'!BF99</f>
        <v>0.115067</v>
      </c>
      <c r="BG99" s="493">
        <f>'3M - LGS'!BG99</f>
        <v>0.117149</v>
      </c>
      <c r="BH99" s="493">
        <f>'3M - LGS'!BH99</f>
        <v>5.4709000000000001E-2</v>
      </c>
      <c r="BI99" s="493">
        <f>'3M - LGS'!BI99</f>
        <v>5.5188000000000001E-2</v>
      </c>
      <c r="BJ99" s="493">
        <f>'3M - LGS'!BJ99</f>
        <v>5.0938999999999998E-2</v>
      </c>
      <c r="BK99" s="493">
        <f>'3M - LGS'!BK99</f>
        <v>4.9581E-2</v>
      </c>
      <c r="BL99" s="493">
        <f>'3M - LGS'!BL99</f>
        <v>5.1304000000000002E-2</v>
      </c>
      <c r="BM99" s="493">
        <f>'3M - LGS'!BM99</f>
        <v>5.4989000000000003E-2</v>
      </c>
      <c r="BN99" s="493">
        <f>'3M - LGS'!BN99</f>
        <v>5.1714000000000003E-2</v>
      </c>
      <c r="BO99" s="493">
        <f>'3M - LGS'!BO99</f>
        <v>5.7715000000000002E-2</v>
      </c>
      <c r="BP99" s="493">
        <f>'3M - LGS'!BP99</f>
        <v>0.11771</v>
      </c>
      <c r="BQ99" s="493">
        <f>'3M - LGS'!BQ99</f>
        <v>0.11006199999999999</v>
      </c>
      <c r="BR99" s="493">
        <f>'3M - LGS'!BR99</f>
        <v>0.115067</v>
      </c>
      <c r="BS99" s="493">
        <f>'3M - LGS'!BS99</f>
        <v>0.117149</v>
      </c>
      <c r="BT99" s="493">
        <f>'3M - LGS'!BT99</f>
        <v>5.4709000000000001E-2</v>
      </c>
      <c r="BU99" s="493">
        <f>'3M - LGS'!BU99</f>
        <v>5.5188000000000001E-2</v>
      </c>
      <c r="BV99" s="493">
        <f>'3M - LGS'!BV99</f>
        <v>5.0938999999999998E-2</v>
      </c>
      <c r="BW99" s="493">
        <f>'3M - LGS'!BW99</f>
        <v>4.9581E-2</v>
      </c>
      <c r="BX99" s="493">
        <f>'3M - LGS'!BX99</f>
        <v>5.1304000000000002E-2</v>
      </c>
      <c r="BY99" s="493">
        <f>'3M - LGS'!BY99</f>
        <v>5.4989000000000003E-2</v>
      </c>
      <c r="BZ99" s="493">
        <f>'3M - LGS'!BZ99</f>
        <v>5.1714000000000003E-2</v>
      </c>
      <c r="CA99" s="493">
        <f>'3M - LGS'!CA99</f>
        <v>5.7715000000000002E-2</v>
      </c>
      <c r="CB99" s="493">
        <f>'3M - LGS'!CB99</f>
        <v>0.11771</v>
      </c>
      <c r="CC99" s="493">
        <f>'3M - LGS'!CC99</f>
        <v>0.11006199999999999</v>
      </c>
      <c r="CD99" s="493">
        <f>'3M - LGS'!CD99</f>
        <v>0.115067</v>
      </c>
      <c r="CE99" s="493">
        <f>'3M - LGS'!CE99</f>
        <v>0.117149</v>
      </c>
      <c r="CF99" s="493">
        <f>'3M - LGS'!CF99</f>
        <v>5.4709000000000001E-2</v>
      </c>
      <c r="CG99" s="493">
        <f>'3M - LGS'!CG99</f>
        <v>5.5188000000000001E-2</v>
      </c>
      <c r="CH99" s="498">
        <f>'3M - LGS'!CH99</f>
        <v>5.0938999999999998E-2</v>
      </c>
    </row>
    <row r="100" spans="1:86" s="110" customFormat="1" x14ac:dyDescent="0.25">
      <c r="A100" s="650"/>
      <c r="B100" s="89" t="s">
        <v>4</v>
      </c>
      <c r="C100" s="440">
        <f>'3M - LGS'!C100</f>
        <v>4.2067E-2</v>
      </c>
      <c r="D100" s="440">
        <f>'3M - LGS'!D100</f>
        <v>4.1753999999999999E-2</v>
      </c>
      <c r="E100" s="440">
        <f>'3M - LGS'!E100</f>
        <v>4.3166999999999997E-2</v>
      </c>
      <c r="F100" s="440">
        <f>'3M - LGS'!F100</f>
        <v>4.3825000000000003E-2</v>
      </c>
      <c r="G100" s="440">
        <f>'3M - LGS'!G100</f>
        <v>4.4803999999999997E-2</v>
      </c>
      <c r="H100" s="440">
        <f>'3M - LGS'!H100</f>
        <v>8.8136000000000006E-2</v>
      </c>
      <c r="I100" s="440">
        <f>'3M - LGS'!I100</f>
        <v>8.4611000000000006E-2</v>
      </c>
      <c r="J100" s="440">
        <f>'3M - LGS'!J100</f>
        <v>8.5112999999999994E-2</v>
      </c>
      <c r="K100" s="440">
        <f>'3M - LGS'!K100</f>
        <v>8.0562999999999996E-2</v>
      </c>
      <c r="L100" s="440">
        <f>'3M - LGS'!L100</f>
        <v>4.4019000000000003E-2</v>
      </c>
      <c r="M100" s="440">
        <f>'3M - LGS'!M100</f>
        <v>4.4610999999999998E-2</v>
      </c>
      <c r="N100" s="440">
        <f>'3M - LGS'!N100</f>
        <v>4.2421E-2</v>
      </c>
      <c r="O100" s="440">
        <f>'3M - LGS'!O100</f>
        <v>4.2067E-2</v>
      </c>
      <c r="P100" s="440">
        <f>'3M - LGS'!P100</f>
        <v>4.1753999999999999E-2</v>
      </c>
      <c r="Q100" s="440">
        <f>'3M - LGS'!Q100</f>
        <v>4.3166999999999997E-2</v>
      </c>
      <c r="R100" s="440">
        <f>'3M - LGS'!R100</f>
        <v>4.3825000000000003E-2</v>
      </c>
      <c r="S100" s="440">
        <f>'3M - LGS'!S100</f>
        <v>4.4803999999999997E-2</v>
      </c>
      <c r="T100" s="493">
        <f>'3M - LGS'!T100</f>
        <v>9.9451999999999999E-2</v>
      </c>
      <c r="U100" s="493">
        <f>'3M - LGS'!U100</f>
        <v>9.5723000000000003E-2</v>
      </c>
      <c r="V100" s="493">
        <f>'3M - LGS'!V100</f>
        <v>9.8280999999999993E-2</v>
      </c>
      <c r="W100" s="493">
        <f>'3M - LGS'!W100</f>
        <v>9.4449000000000005E-2</v>
      </c>
      <c r="X100" s="493">
        <f>'3M - LGS'!X100</f>
        <v>5.2073000000000001E-2</v>
      </c>
      <c r="Y100" s="493">
        <f>'3M - LGS'!Y100</f>
        <v>5.2239000000000001E-2</v>
      </c>
      <c r="Z100" s="493">
        <f>'3M - LGS'!Z100</f>
        <v>4.8925999999999997E-2</v>
      </c>
      <c r="AA100" s="493">
        <f>'3M - LGS'!AA100</f>
        <v>4.7953000000000003E-2</v>
      </c>
      <c r="AB100" s="493">
        <f>'3M - LGS'!AB100</f>
        <v>4.8263E-2</v>
      </c>
      <c r="AC100" s="493">
        <f>'3M - LGS'!AC100</f>
        <v>5.0624000000000002E-2</v>
      </c>
      <c r="AD100" s="493">
        <f>'3M - LGS'!AD100</f>
        <v>5.1560000000000002E-2</v>
      </c>
      <c r="AE100" s="493">
        <f>'3M - LGS'!AE100</f>
        <v>5.3745000000000001E-2</v>
      </c>
      <c r="AF100" s="493">
        <f>'3M - LGS'!AF100</f>
        <v>9.9451999999999999E-2</v>
      </c>
      <c r="AG100" s="493">
        <f>'3M - LGS'!AG100</f>
        <v>9.5723000000000003E-2</v>
      </c>
      <c r="AH100" s="493">
        <f>'3M - LGS'!AH100</f>
        <v>9.8280999999999993E-2</v>
      </c>
      <c r="AI100" s="493">
        <f>'3M - LGS'!AI100</f>
        <v>9.4449000000000005E-2</v>
      </c>
      <c r="AJ100" s="493">
        <f>'3M - LGS'!AJ100</f>
        <v>5.2073000000000001E-2</v>
      </c>
      <c r="AK100" s="493">
        <f>'3M - LGS'!AK100</f>
        <v>5.2239000000000001E-2</v>
      </c>
      <c r="AL100" s="493">
        <f>'3M - LGS'!AL100</f>
        <v>4.8925999999999997E-2</v>
      </c>
      <c r="AM100" s="493">
        <f>'3M - LGS'!AM100</f>
        <v>4.7953000000000003E-2</v>
      </c>
      <c r="AN100" s="493">
        <f>'3M - LGS'!AN100</f>
        <v>4.8263E-2</v>
      </c>
      <c r="AO100" s="493">
        <f>'3M - LGS'!AO100</f>
        <v>5.0624000000000002E-2</v>
      </c>
      <c r="AP100" s="493">
        <f>'3M - LGS'!AP100</f>
        <v>5.1560000000000002E-2</v>
      </c>
      <c r="AQ100" s="493">
        <f>'3M - LGS'!AQ100</f>
        <v>5.3745000000000001E-2</v>
      </c>
      <c r="AR100" s="493">
        <f>'3M - LGS'!AR100</f>
        <v>9.9451999999999999E-2</v>
      </c>
      <c r="AS100" s="493">
        <f>'3M - LGS'!AS100</f>
        <v>9.5723000000000003E-2</v>
      </c>
      <c r="AT100" s="493">
        <f>'3M - LGS'!AT100</f>
        <v>9.8280999999999993E-2</v>
      </c>
      <c r="AU100" s="493">
        <f>'3M - LGS'!AU100</f>
        <v>9.4449000000000005E-2</v>
      </c>
      <c r="AV100" s="493">
        <f>'3M - LGS'!AV100</f>
        <v>5.2073000000000001E-2</v>
      </c>
      <c r="AW100" s="493">
        <f>'3M - LGS'!AW100</f>
        <v>5.2239000000000001E-2</v>
      </c>
      <c r="AX100" s="493">
        <f>'3M - LGS'!AX100</f>
        <v>4.8925999999999997E-2</v>
      </c>
      <c r="AY100" s="493">
        <f>'3M - LGS'!AY100</f>
        <v>4.7953000000000003E-2</v>
      </c>
      <c r="AZ100" s="493">
        <f>'3M - LGS'!AZ100</f>
        <v>4.8263E-2</v>
      </c>
      <c r="BA100" s="493">
        <f>'3M - LGS'!BA100</f>
        <v>5.0624000000000002E-2</v>
      </c>
      <c r="BB100" s="493">
        <f>'3M - LGS'!BB100</f>
        <v>5.1560000000000002E-2</v>
      </c>
      <c r="BC100" s="493">
        <f>'3M - LGS'!BC100</f>
        <v>5.3745000000000001E-2</v>
      </c>
      <c r="BD100" s="493">
        <f>'3M - LGS'!BD100</f>
        <v>9.9451999999999999E-2</v>
      </c>
      <c r="BE100" s="493">
        <f>'3M - LGS'!BE100</f>
        <v>9.5723000000000003E-2</v>
      </c>
      <c r="BF100" s="493">
        <f>'3M - LGS'!BF100</f>
        <v>9.8280999999999993E-2</v>
      </c>
      <c r="BG100" s="493">
        <f>'3M - LGS'!BG100</f>
        <v>9.4449000000000005E-2</v>
      </c>
      <c r="BH100" s="493">
        <f>'3M - LGS'!BH100</f>
        <v>5.2073000000000001E-2</v>
      </c>
      <c r="BI100" s="493">
        <f>'3M - LGS'!BI100</f>
        <v>5.2239000000000001E-2</v>
      </c>
      <c r="BJ100" s="493">
        <f>'3M - LGS'!BJ100</f>
        <v>4.8925999999999997E-2</v>
      </c>
      <c r="BK100" s="493">
        <f>'3M - LGS'!BK100</f>
        <v>4.7953000000000003E-2</v>
      </c>
      <c r="BL100" s="493">
        <f>'3M - LGS'!BL100</f>
        <v>4.8263E-2</v>
      </c>
      <c r="BM100" s="493">
        <f>'3M - LGS'!BM100</f>
        <v>5.0624000000000002E-2</v>
      </c>
      <c r="BN100" s="493">
        <f>'3M - LGS'!BN100</f>
        <v>5.1560000000000002E-2</v>
      </c>
      <c r="BO100" s="493">
        <f>'3M - LGS'!BO100</f>
        <v>5.3745000000000001E-2</v>
      </c>
      <c r="BP100" s="493">
        <f>'3M - LGS'!BP100</f>
        <v>9.9451999999999999E-2</v>
      </c>
      <c r="BQ100" s="493">
        <f>'3M - LGS'!BQ100</f>
        <v>9.5723000000000003E-2</v>
      </c>
      <c r="BR100" s="493">
        <f>'3M - LGS'!BR100</f>
        <v>9.8280999999999993E-2</v>
      </c>
      <c r="BS100" s="493">
        <f>'3M - LGS'!BS100</f>
        <v>9.4449000000000005E-2</v>
      </c>
      <c r="BT100" s="493">
        <f>'3M - LGS'!BT100</f>
        <v>5.2073000000000001E-2</v>
      </c>
      <c r="BU100" s="493">
        <f>'3M - LGS'!BU100</f>
        <v>5.2239000000000001E-2</v>
      </c>
      <c r="BV100" s="493">
        <f>'3M - LGS'!BV100</f>
        <v>4.8925999999999997E-2</v>
      </c>
      <c r="BW100" s="493">
        <f>'3M - LGS'!BW100</f>
        <v>4.7953000000000003E-2</v>
      </c>
      <c r="BX100" s="493">
        <f>'3M - LGS'!BX100</f>
        <v>4.8263E-2</v>
      </c>
      <c r="BY100" s="493">
        <f>'3M - LGS'!BY100</f>
        <v>5.0624000000000002E-2</v>
      </c>
      <c r="BZ100" s="493">
        <f>'3M - LGS'!BZ100</f>
        <v>5.1560000000000002E-2</v>
      </c>
      <c r="CA100" s="493">
        <f>'3M - LGS'!CA100</f>
        <v>5.3745000000000001E-2</v>
      </c>
      <c r="CB100" s="493">
        <f>'3M - LGS'!CB100</f>
        <v>9.9451999999999999E-2</v>
      </c>
      <c r="CC100" s="493">
        <f>'3M - LGS'!CC100</f>
        <v>9.5723000000000003E-2</v>
      </c>
      <c r="CD100" s="493">
        <f>'3M - LGS'!CD100</f>
        <v>9.8280999999999993E-2</v>
      </c>
      <c r="CE100" s="493">
        <f>'3M - LGS'!CE100</f>
        <v>9.4449000000000005E-2</v>
      </c>
      <c r="CF100" s="493">
        <f>'3M - LGS'!CF100</f>
        <v>5.2073000000000001E-2</v>
      </c>
      <c r="CG100" s="493">
        <f>'3M - LGS'!CG100</f>
        <v>5.2239000000000001E-2</v>
      </c>
      <c r="CH100" s="498">
        <f>'3M - LGS'!CH100</f>
        <v>4.8925999999999997E-2</v>
      </c>
    </row>
    <row r="101" spans="1:86" s="110" customFormat="1" x14ac:dyDescent="0.25">
      <c r="A101" s="650"/>
      <c r="B101" s="89" t="s">
        <v>5</v>
      </c>
      <c r="C101" s="440">
        <f>'3M - LGS'!C101</f>
        <v>3.9933000000000003E-2</v>
      </c>
      <c r="D101" s="440">
        <f>'3M - LGS'!D101</f>
        <v>3.9878999999999998E-2</v>
      </c>
      <c r="E101" s="440">
        <f>'3M - LGS'!E101</f>
        <v>4.1041000000000001E-2</v>
      </c>
      <c r="F101" s="440">
        <f>'3M - LGS'!F101</f>
        <v>4.1168000000000003E-2</v>
      </c>
      <c r="G101" s="440">
        <f>'3M - LGS'!G101</f>
        <v>4.2222999999999997E-2</v>
      </c>
      <c r="H101" s="440">
        <f>'3M - LGS'!H101</f>
        <v>8.2789000000000001E-2</v>
      </c>
      <c r="I101" s="440">
        <f>'3M - LGS'!I101</f>
        <v>7.9558000000000004E-2</v>
      </c>
      <c r="J101" s="440">
        <f>'3M - LGS'!J101</f>
        <v>7.9958000000000001E-2</v>
      </c>
      <c r="K101" s="440">
        <f>'3M - LGS'!K101</f>
        <v>7.8107999999999997E-2</v>
      </c>
      <c r="L101" s="440">
        <f>'3M - LGS'!L101</f>
        <v>4.1531999999999999E-2</v>
      </c>
      <c r="M101" s="440">
        <f>'3M - LGS'!M101</f>
        <v>4.2438999999999998E-2</v>
      </c>
      <c r="N101" s="440">
        <f>'3M - LGS'!N101</f>
        <v>4.0814000000000003E-2</v>
      </c>
      <c r="O101" s="440">
        <f>'3M - LGS'!O101</f>
        <v>3.9933000000000003E-2</v>
      </c>
      <c r="P101" s="440">
        <f>'3M - LGS'!P101</f>
        <v>3.9878999999999998E-2</v>
      </c>
      <c r="Q101" s="440">
        <f>'3M - LGS'!Q101</f>
        <v>4.1041000000000001E-2</v>
      </c>
      <c r="R101" s="440">
        <f>'3M - LGS'!R101</f>
        <v>4.1168000000000003E-2</v>
      </c>
      <c r="S101" s="440">
        <f>'3M - LGS'!S101</f>
        <v>4.2222999999999997E-2</v>
      </c>
      <c r="T101" s="493">
        <f>'3M - LGS'!T101</f>
        <v>9.3449000000000004E-2</v>
      </c>
      <c r="U101" s="493">
        <f>'3M - LGS'!U101</f>
        <v>9.0008000000000005E-2</v>
      </c>
      <c r="V101" s="493">
        <f>'3M - LGS'!V101</f>
        <v>9.2378000000000002E-2</v>
      </c>
      <c r="W101" s="493">
        <f>'3M - LGS'!W101</f>
        <v>9.1634999999999994E-2</v>
      </c>
      <c r="X101" s="493">
        <f>'3M - LGS'!X101</f>
        <v>4.8993000000000002E-2</v>
      </c>
      <c r="Y101" s="493">
        <f>'3M - LGS'!Y101</f>
        <v>4.9782E-2</v>
      </c>
      <c r="Z101" s="493">
        <f>'3M - LGS'!Z101</f>
        <v>4.7262999999999999E-2</v>
      </c>
      <c r="AA101" s="493">
        <f>'3M - LGS'!AA101</f>
        <v>4.5540999999999998E-2</v>
      </c>
      <c r="AB101" s="493">
        <f>'3M - LGS'!AB101</f>
        <v>4.6175000000000001E-2</v>
      </c>
      <c r="AC101" s="493">
        <f>'3M - LGS'!AC101</f>
        <v>4.8189000000000003E-2</v>
      </c>
      <c r="AD101" s="493">
        <f>'3M - LGS'!AD101</f>
        <v>4.8322999999999998E-2</v>
      </c>
      <c r="AE101" s="493">
        <f>'3M - LGS'!AE101</f>
        <v>5.0555999999999997E-2</v>
      </c>
      <c r="AF101" s="493">
        <f>'3M - LGS'!AF101</f>
        <v>9.3449000000000004E-2</v>
      </c>
      <c r="AG101" s="493">
        <f>'3M - LGS'!AG101</f>
        <v>9.0008000000000005E-2</v>
      </c>
      <c r="AH101" s="493">
        <f>'3M - LGS'!AH101</f>
        <v>9.2378000000000002E-2</v>
      </c>
      <c r="AI101" s="493">
        <f>'3M - LGS'!AI101</f>
        <v>9.1634999999999994E-2</v>
      </c>
      <c r="AJ101" s="493">
        <f>'3M - LGS'!AJ101</f>
        <v>4.8993000000000002E-2</v>
      </c>
      <c r="AK101" s="493">
        <f>'3M - LGS'!AK101</f>
        <v>4.9782E-2</v>
      </c>
      <c r="AL101" s="493">
        <f>'3M - LGS'!AL101</f>
        <v>4.7262999999999999E-2</v>
      </c>
      <c r="AM101" s="493">
        <f>'3M - LGS'!AM101</f>
        <v>4.5540999999999998E-2</v>
      </c>
      <c r="AN101" s="493">
        <f>'3M - LGS'!AN101</f>
        <v>4.6175000000000001E-2</v>
      </c>
      <c r="AO101" s="493">
        <f>'3M - LGS'!AO101</f>
        <v>4.8189000000000003E-2</v>
      </c>
      <c r="AP101" s="493">
        <f>'3M - LGS'!AP101</f>
        <v>4.8322999999999998E-2</v>
      </c>
      <c r="AQ101" s="493">
        <f>'3M - LGS'!AQ101</f>
        <v>5.0555999999999997E-2</v>
      </c>
      <c r="AR101" s="493">
        <f>'3M - LGS'!AR101</f>
        <v>9.3449000000000004E-2</v>
      </c>
      <c r="AS101" s="493">
        <f>'3M - LGS'!AS101</f>
        <v>9.0008000000000005E-2</v>
      </c>
      <c r="AT101" s="493">
        <f>'3M - LGS'!AT101</f>
        <v>9.2378000000000002E-2</v>
      </c>
      <c r="AU101" s="493">
        <f>'3M - LGS'!AU101</f>
        <v>9.1634999999999994E-2</v>
      </c>
      <c r="AV101" s="493">
        <f>'3M - LGS'!AV101</f>
        <v>4.8993000000000002E-2</v>
      </c>
      <c r="AW101" s="493">
        <f>'3M - LGS'!AW101</f>
        <v>4.9782E-2</v>
      </c>
      <c r="AX101" s="493">
        <f>'3M - LGS'!AX101</f>
        <v>4.7262999999999999E-2</v>
      </c>
      <c r="AY101" s="493">
        <f>'3M - LGS'!AY101</f>
        <v>4.5540999999999998E-2</v>
      </c>
      <c r="AZ101" s="493">
        <f>'3M - LGS'!AZ101</f>
        <v>4.6175000000000001E-2</v>
      </c>
      <c r="BA101" s="493">
        <f>'3M - LGS'!BA101</f>
        <v>4.8189000000000003E-2</v>
      </c>
      <c r="BB101" s="493">
        <f>'3M - LGS'!BB101</f>
        <v>4.8322999999999998E-2</v>
      </c>
      <c r="BC101" s="493">
        <f>'3M - LGS'!BC101</f>
        <v>5.0555999999999997E-2</v>
      </c>
      <c r="BD101" s="493">
        <f>'3M - LGS'!BD101</f>
        <v>9.3449000000000004E-2</v>
      </c>
      <c r="BE101" s="493">
        <f>'3M - LGS'!BE101</f>
        <v>9.0008000000000005E-2</v>
      </c>
      <c r="BF101" s="493">
        <f>'3M - LGS'!BF101</f>
        <v>9.2378000000000002E-2</v>
      </c>
      <c r="BG101" s="493">
        <f>'3M - LGS'!BG101</f>
        <v>9.1634999999999994E-2</v>
      </c>
      <c r="BH101" s="493">
        <f>'3M - LGS'!BH101</f>
        <v>4.8993000000000002E-2</v>
      </c>
      <c r="BI101" s="493">
        <f>'3M - LGS'!BI101</f>
        <v>4.9782E-2</v>
      </c>
      <c r="BJ101" s="493">
        <f>'3M - LGS'!BJ101</f>
        <v>4.7262999999999999E-2</v>
      </c>
      <c r="BK101" s="493">
        <f>'3M - LGS'!BK101</f>
        <v>4.5540999999999998E-2</v>
      </c>
      <c r="BL101" s="493">
        <f>'3M - LGS'!BL101</f>
        <v>4.6175000000000001E-2</v>
      </c>
      <c r="BM101" s="493">
        <f>'3M - LGS'!BM101</f>
        <v>4.8189000000000003E-2</v>
      </c>
      <c r="BN101" s="493">
        <f>'3M - LGS'!BN101</f>
        <v>4.8322999999999998E-2</v>
      </c>
      <c r="BO101" s="493">
        <f>'3M - LGS'!BO101</f>
        <v>5.0555999999999997E-2</v>
      </c>
      <c r="BP101" s="493">
        <f>'3M - LGS'!BP101</f>
        <v>9.3449000000000004E-2</v>
      </c>
      <c r="BQ101" s="493">
        <f>'3M - LGS'!BQ101</f>
        <v>9.0008000000000005E-2</v>
      </c>
      <c r="BR101" s="493">
        <f>'3M - LGS'!BR101</f>
        <v>9.2378000000000002E-2</v>
      </c>
      <c r="BS101" s="493">
        <f>'3M - LGS'!BS101</f>
        <v>9.1634999999999994E-2</v>
      </c>
      <c r="BT101" s="493">
        <f>'3M - LGS'!BT101</f>
        <v>4.8993000000000002E-2</v>
      </c>
      <c r="BU101" s="493">
        <f>'3M - LGS'!BU101</f>
        <v>4.9782E-2</v>
      </c>
      <c r="BV101" s="493">
        <f>'3M - LGS'!BV101</f>
        <v>4.7262999999999999E-2</v>
      </c>
      <c r="BW101" s="493">
        <f>'3M - LGS'!BW101</f>
        <v>4.5540999999999998E-2</v>
      </c>
      <c r="BX101" s="493">
        <f>'3M - LGS'!BX101</f>
        <v>4.6175000000000001E-2</v>
      </c>
      <c r="BY101" s="493">
        <f>'3M - LGS'!BY101</f>
        <v>4.8189000000000003E-2</v>
      </c>
      <c r="BZ101" s="493">
        <f>'3M - LGS'!BZ101</f>
        <v>4.8322999999999998E-2</v>
      </c>
      <c r="CA101" s="493">
        <f>'3M - LGS'!CA101</f>
        <v>5.0555999999999997E-2</v>
      </c>
      <c r="CB101" s="493">
        <f>'3M - LGS'!CB101</f>
        <v>9.3449000000000004E-2</v>
      </c>
      <c r="CC101" s="493">
        <f>'3M - LGS'!CC101</f>
        <v>9.0008000000000005E-2</v>
      </c>
      <c r="CD101" s="493">
        <f>'3M - LGS'!CD101</f>
        <v>9.2378000000000002E-2</v>
      </c>
      <c r="CE101" s="493">
        <f>'3M - LGS'!CE101</f>
        <v>9.1634999999999994E-2</v>
      </c>
      <c r="CF101" s="493">
        <f>'3M - LGS'!CF101</f>
        <v>4.8993000000000002E-2</v>
      </c>
      <c r="CG101" s="493">
        <f>'3M - LGS'!CG101</f>
        <v>4.9782E-2</v>
      </c>
      <c r="CH101" s="498">
        <f>'3M - LGS'!CH101</f>
        <v>4.7262999999999999E-2</v>
      </c>
    </row>
    <row r="102" spans="1:86" s="110" customFormat="1" x14ac:dyDescent="0.25">
      <c r="A102" s="650"/>
      <c r="B102" s="89" t="s">
        <v>23</v>
      </c>
      <c r="C102" s="440">
        <f>'3M - LGS'!C102</f>
        <v>3.9933000000000003E-2</v>
      </c>
      <c r="D102" s="440">
        <f>'3M - LGS'!D102</f>
        <v>3.9878999999999998E-2</v>
      </c>
      <c r="E102" s="440">
        <f>'3M - LGS'!E102</f>
        <v>4.1041000000000001E-2</v>
      </c>
      <c r="F102" s="440">
        <f>'3M - LGS'!F102</f>
        <v>4.1168000000000003E-2</v>
      </c>
      <c r="G102" s="440">
        <f>'3M - LGS'!G102</f>
        <v>4.2222999999999997E-2</v>
      </c>
      <c r="H102" s="440">
        <f>'3M - LGS'!H102</f>
        <v>8.2789000000000001E-2</v>
      </c>
      <c r="I102" s="440">
        <f>'3M - LGS'!I102</f>
        <v>7.9558000000000004E-2</v>
      </c>
      <c r="J102" s="440">
        <f>'3M - LGS'!J102</f>
        <v>7.9958000000000001E-2</v>
      </c>
      <c r="K102" s="440">
        <f>'3M - LGS'!K102</f>
        <v>7.8107999999999997E-2</v>
      </c>
      <c r="L102" s="440">
        <f>'3M - LGS'!L102</f>
        <v>4.1531999999999999E-2</v>
      </c>
      <c r="M102" s="440">
        <f>'3M - LGS'!M102</f>
        <v>4.2438999999999998E-2</v>
      </c>
      <c r="N102" s="440">
        <f>'3M - LGS'!N102</f>
        <v>4.0814000000000003E-2</v>
      </c>
      <c r="O102" s="440">
        <f>'3M - LGS'!O102</f>
        <v>3.9933000000000003E-2</v>
      </c>
      <c r="P102" s="440">
        <f>'3M - LGS'!P102</f>
        <v>3.9878999999999998E-2</v>
      </c>
      <c r="Q102" s="440">
        <f>'3M - LGS'!Q102</f>
        <v>4.1041000000000001E-2</v>
      </c>
      <c r="R102" s="440">
        <f>'3M - LGS'!R102</f>
        <v>4.1168000000000003E-2</v>
      </c>
      <c r="S102" s="440">
        <f>'3M - LGS'!S102</f>
        <v>4.2222999999999997E-2</v>
      </c>
      <c r="T102" s="493">
        <f>'3M - LGS'!T102</f>
        <v>9.3449000000000004E-2</v>
      </c>
      <c r="U102" s="493">
        <f>'3M - LGS'!U102</f>
        <v>9.0008000000000005E-2</v>
      </c>
      <c r="V102" s="493">
        <f>'3M - LGS'!V102</f>
        <v>9.2378000000000002E-2</v>
      </c>
      <c r="W102" s="493">
        <f>'3M - LGS'!W102</f>
        <v>9.1634999999999994E-2</v>
      </c>
      <c r="X102" s="493">
        <f>'3M - LGS'!X102</f>
        <v>4.8993000000000002E-2</v>
      </c>
      <c r="Y102" s="493">
        <f>'3M - LGS'!Y102</f>
        <v>4.9782E-2</v>
      </c>
      <c r="Z102" s="493">
        <f>'3M - LGS'!Z102</f>
        <v>4.7262999999999999E-2</v>
      </c>
      <c r="AA102" s="493">
        <f>'3M - LGS'!AA102</f>
        <v>4.5540999999999998E-2</v>
      </c>
      <c r="AB102" s="493">
        <f>'3M - LGS'!AB102</f>
        <v>4.6175000000000001E-2</v>
      </c>
      <c r="AC102" s="493">
        <f>'3M - LGS'!AC102</f>
        <v>4.8189000000000003E-2</v>
      </c>
      <c r="AD102" s="493">
        <f>'3M - LGS'!AD102</f>
        <v>4.8322999999999998E-2</v>
      </c>
      <c r="AE102" s="493">
        <f>'3M - LGS'!AE102</f>
        <v>5.0555999999999997E-2</v>
      </c>
      <c r="AF102" s="493">
        <f>'3M - LGS'!AF102</f>
        <v>9.3449000000000004E-2</v>
      </c>
      <c r="AG102" s="493">
        <f>'3M - LGS'!AG102</f>
        <v>9.0008000000000005E-2</v>
      </c>
      <c r="AH102" s="493">
        <f>'3M - LGS'!AH102</f>
        <v>9.2378000000000002E-2</v>
      </c>
      <c r="AI102" s="493">
        <f>'3M - LGS'!AI102</f>
        <v>9.1634999999999994E-2</v>
      </c>
      <c r="AJ102" s="493">
        <f>'3M - LGS'!AJ102</f>
        <v>4.8993000000000002E-2</v>
      </c>
      <c r="AK102" s="493">
        <f>'3M - LGS'!AK102</f>
        <v>4.9782E-2</v>
      </c>
      <c r="AL102" s="493">
        <f>'3M - LGS'!AL102</f>
        <v>4.7262999999999999E-2</v>
      </c>
      <c r="AM102" s="493">
        <f>'3M - LGS'!AM102</f>
        <v>4.5540999999999998E-2</v>
      </c>
      <c r="AN102" s="493">
        <f>'3M - LGS'!AN102</f>
        <v>4.6175000000000001E-2</v>
      </c>
      <c r="AO102" s="493">
        <f>'3M - LGS'!AO102</f>
        <v>4.8189000000000003E-2</v>
      </c>
      <c r="AP102" s="493">
        <f>'3M - LGS'!AP102</f>
        <v>4.8322999999999998E-2</v>
      </c>
      <c r="AQ102" s="493">
        <f>'3M - LGS'!AQ102</f>
        <v>5.0555999999999997E-2</v>
      </c>
      <c r="AR102" s="493">
        <f>'3M - LGS'!AR102</f>
        <v>9.3449000000000004E-2</v>
      </c>
      <c r="AS102" s="493">
        <f>'3M - LGS'!AS102</f>
        <v>9.0008000000000005E-2</v>
      </c>
      <c r="AT102" s="493">
        <f>'3M - LGS'!AT102</f>
        <v>9.2378000000000002E-2</v>
      </c>
      <c r="AU102" s="493">
        <f>'3M - LGS'!AU102</f>
        <v>9.1634999999999994E-2</v>
      </c>
      <c r="AV102" s="493">
        <f>'3M - LGS'!AV102</f>
        <v>4.8993000000000002E-2</v>
      </c>
      <c r="AW102" s="493">
        <f>'3M - LGS'!AW102</f>
        <v>4.9782E-2</v>
      </c>
      <c r="AX102" s="493">
        <f>'3M - LGS'!AX102</f>
        <v>4.7262999999999999E-2</v>
      </c>
      <c r="AY102" s="493">
        <f>'3M - LGS'!AY102</f>
        <v>4.5540999999999998E-2</v>
      </c>
      <c r="AZ102" s="493">
        <f>'3M - LGS'!AZ102</f>
        <v>4.6175000000000001E-2</v>
      </c>
      <c r="BA102" s="493">
        <f>'3M - LGS'!BA102</f>
        <v>4.8189000000000003E-2</v>
      </c>
      <c r="BB102" s="493">
        <f>'3M - LGS'!BB102</f>
        <v>4.8322999999999998E-2</v>
      </c>
      <c r="BC102" s="493">
        <f>'3M - LGS'!BC102</f>
        <v>5.0555999999999997E-2</v>
      </c>
      <c r="BD102" s="493">
        <f>'3M - LGS'!BD102</f>
        <v>9.3449000000000004E-2</v>
      </c>
      <c r="BE102" s="493">
        <f>'3M - LGS'!BE102</f>
        <v>9.0008000000000005E-2</v>
      </c>
      <c r="BF102" s="493">
        <f>'3M - LGS'!BF102</f>
        <v>9.2378000000000002E-2</v>
      </c>
      <c r="BG102" s="493">
        <f>'3M - LGS'!BG102</f>
        <v>9.1634999999999994E-2</v>
      </c>
      <c r="BH102" s="493">
        <f>'3M - LGS'!BH102</f>
        <v>4.8993000000000002E-2</v>
      </c>
      <c r="BI102" s="493">
        <f>'3M - LGS'!BI102</f>
        <v>4.9782E-2</v>
      </c>
      <c r="BJ102" s="493">
        <f>'3M - LGS'!BJ102</f>
        <v>4.7262999999999999E-2</v>
      </c>
      <c r="BK102" s="493">
        <f>'3M - LGS'!BK102</f>
        <v>4.5540999999999998E-2</v>
      </c>
      <c r="BL102" s="493">
        <f>'3M - LGS'!BL102</f>
        <v>4.6175000000000001E-2</v>
      </c>
      <c r="BM102" s="493">
        <f>'3M - LGS'!BM102</f>
        <v>4.8189000000000003E-2</v>
      </c>
      <c r="BN102" s="493">
        <f>'3M - LGS'!BN102</f>
        <v>4.8322999999999998E-2</v>
      </c>
      <c r="BO102" s="493">
        <f>'3M - LGS'!BO102</f>
        <v>5.0555999999999997E-2</v>
      </c>
      <c r="BP102" s="493">
        <f>'3M - LGS'!BP102</f>
        <v>9.3449000000000004E-2</v>
      </c>
      <c r="BQ102" s="493">
        <f>'3M - LGS'!BQ102</f>
        <v>9.0008000000000005E-2</v>
      </c>
      <c r="BR102" s="493">
        <f>'3M - LGS'!BR102</f>
        <v>9.2378000000000002E-2</v>
      </c>
      <c r="BS102" s="493">
        <f>'3M - LGS'!BS102</f>
        <v>9.1634999999999994E-2</v>
      </c>
      <c r="BT102" s="493">
        <f>'3M - LGS'!BT102</f>
        <v>4.8993000000000002E-2</v>
      </c>
      <c r="BU102" s="493">
        <f>'3M - LGS'!BU102</f>
        <v>4.9782E-2</v>
      </c>
      <c r="BV102" s="493">
        <f>'3M - LGS'!BV102</f>
        <v>4.7262999999999999E-2</v>
      </c>
      <c r="BW102" s="493">
        <f>'3M - LGS'!BW102</f>
        <v>4.5540999999999998E-2</v>
      </c>
      <c r="BX102" s="493">
        <f>'3M - LGS'!BX102</f>
        <v>4.6175000000000001E-2</v>
      </c>
      <c r="BY102" s="493">
        <f>'3M - LGS'!BY102</f>
        <v>4.8189000000000003E-2</v>
      </c>
      <c r="BZ102" s="493">
        <f>'3M - LGS'!BZ102</f>
        <v>4.8322999999999998E-2</v>
      </c>
      <c r="CA102" s="493">
        <f>'3M - LGS'!CA102</f>
        <v>5.0555999999999997E-2</v>
      </c>
      <c r="CB102" s="493">
        <f>'3M - LGS'!CB102</f>
        <v>9.3449000000000004E-2</v>
      </c>
      <c r="CC102" s="493">
        <f>'3M - LGS'!CC102</f>
        <v>9.0008000000000005E-2</v>
      </c>
      <c r="CD102" s="493">
        <f>'3M - LGS'!CD102</f>
        <v>9.2378000000000002E-2</v>
      </c>
      <c r="CE102" s="493">
        <f>'3M - LGS'!CE102</f>
        <v>9.1634999999999994E-2</v>
      </c>
      <c r="CF102" s="493">
        <f>'3M - LGS'!CF102</f>
        <v>4.8993000000000002E-2</v>
      </c>
      <c r="CG102" s="493">
        <f>'3M - LGS'!CG102</f>
        <v>4.9782E-2</v>
      </c>
      <c r="CH102" s="498">
        <f>'3M - LGS'!CH102</f>
        <v>4.7262999999999999E-2</v>
      </c>
    </row>
    <row r="103" spans="1:86" s="110" customFormat="1" x14ac:dyDescent="0.25">
      <c r="A103" s="650"/>
      <c r="B103" s="89" t="s">
        <v>24</v>
      </c>
      <c r="C103" s="440">
        <f>'3M - LGS'!C103</f>
        <v>3.9933000000000003E-2</v>
      </c>
      <c r="D103" s="440">
        <f>'3M - LGS'!D103</f>
        <v>3.9878999999999998E-2</v>
      </c>
      <c r="E103" s="440">
        <f>'3M - LGS'!E103</f>
        <v>4.1041000000000001E-2</v>
      </c>
      <c r="F103" s="440">
        <f>'3M - LGS'!F103</f>
        <v>4.1168000000000003E-2</v>
      </c>
      <c r="G103" s="440">
        <f>'3M - LGS'!G103</f>
        <v>4.2222999999999997E-2</v>
      </c>
      <c r="H103" s="440">
        <f>'3M - LGS'!H103</f>
        <v>8.2789000000000001E-2</v>
      </c>
      <c r="I103" s="440">
        <f>'3M - LGS'!I103</f>
        <v>7.9558000000000004E-2</v>
      </c>
      <c r="J103" s="440">
        <f>'3M - LGS'!J103</f>
        <v>7.9958000000000001E-2</v>
      </c>
      <c r="K103" s="440">
        <f>'3M - LGS'!K103</f>
        <v>7.8107999999999997E-2</v>
      </c>
      <c r="L103" s="440">
        <f>'3M - LGS'!L103</f>
        <v>4.1531999999999999E-2</v>
      </c>
      <c r="M103" s="440">
        <f>'3M - LGS'!M103</f>
        <v>4.2438999999999998E-2</v>
      </c>
      <c r="N103" s="440">
        <f>'3M - LGS'!N103</f>
        <v>4.0814000000000003E-2</v>
      </c>
      <c r="O103" s="440">
        <f>'3M - LGS'!O103</f>
        <v>3.9933000000000003E-2</v>
      </c>
      <c r="P103" s="440">
        <f>'3M - LGS'!P103</f>
        <v>3.9878999999999998E-2</v>
      </c>
      <c r="Q103" s="440">
        <f>'3M - LGS'!Q103</f>
        <v>4.1041000000000001E-2</v>
      </c>
      <c r="R103" s="440">
        <f>'3M - LGS'!R103</f>
        <v>4.1168000000000003E-2</v>
      </c>
      <c r="S103" s="440">
        <f>'3M - LGS'!S103</f>
        <v>4.2222999999999997E-2</v>
      </c>
      <c r="T103" s="493">
        <f>'3M - LGS'!T103</f>
        <v>9.3449000000000004E-2</v>
      </c>
      <c r="U103" s="493">
        <f>'3M - LGS'!U103</f>
        <v>9.0008000000000005E-2</v>
      </c>
      <c r="V103" s="493">
        <f>'3M - LGS'!V103</f>
        <v>9.2378000000000002E-2</v>
      </c>
      <c r="W103" s="493">
        <f>'3M - LGS'!W103</f>
        <v>9.1634999999999994E-2</v>
      </c>
      <c r="X103" s="493">
        <f>'3M - LGS'!X103</f>
        <v>4.8993000000000002E-2</v>
      </c>
      <c r="Y103" s="493">
        <f>'3M - LGS'!Y103</f>
        <v>4.9782E-2</v>
      </c>
      <c r="Z103" s="493">
        <f>'3M - LGS'!Z103</f>
        <v>4.7262999999999999E-2</v>
      </c>
      <c r="AA103" s="493">
        <f>'3M - LGS'!AA103</f>
        <v>4.5540999999999998E-2</v>
      </c>
      <c r="AB103" s="493">
        <f>'3M - LGS'!AB103</f>
        <v>4.6175000000000001E-2</v>
      </c>
      <c r="AC103" s="493">
        <f>'3M - LGS'!AC103</f>
        <v>4.8189000000000003E-2</v>
      </c>
      <c r="AD103" s="493">
        <f>'3M - LGS'!AD103</f>
        <v>4.8322999999999998E-2</v>
      </c>
      <c r="AE103" s="493">
        <f>'3M - LGS'!AE103</f>
        <v>5.0555999999999997E-2</v>
      </c>
      <c r="AF103" s="493">
        <f>'3M - LGS'!AF103</f>
        <v>9.3449000000000004E-2</v>
      </c>
      <c r="AG103" s="493">
        <f>'3M - LGS'!AG103</f>
        <v>9.0008000000000005E-2</v>
      </c>
      <c r="AH103" s="493">
        <f>'3M - LGS'!AH103</f>
        <v>9.2378000000000002E-2</v>
      </c>
      <c r="AI103" s="493">
        <f>'3M - LGS'!AI103</f>
        <v>9.1634999999999994E-2</v>
      </c>
      <c r="AJ103" s="493">
        <f>'3M - LGS'!AJ103</f>
        <v>4.8993000000000002E-2</v>
      </c>
      <c r="AK103" s="493">
        <f>'3M - LGS'!AK103</f>
        <v>4.9782E-2</v>
      </c>
      <c r="AL103" s="493">
        <f>'3M - LGS'!AL103</f>
        <v>4.7262999999999999E-2</v>
      </c>
      <c r="AM103" s="493">
        <f>'3M - LGS'!AM103</f>
        <v>4.5540999999999998E-2</v>
      </c>
      <c r="AN103" s="493">
        <f>'3M - LGS'!AN103</f>
        <v>4.6175000000000001E-2</v>
      </c>
      <c r="AO103" s="493">
        <f>'3M - LGS'!AO103</f>
        <v>4.8189000000000003E-2</v>
      </c>
      <c r="AP103" s="493">
        <f>'3M - LGS'!AP103</f>
        <v>4.8322999999999998E-2</v>
      </c>
      <c r="AQ103" s="493">
        <f>'3M - LGS'!AQ103</f>
        <v>5.0555999999999997E-2</v>
      </c>
      <c r="AR103" s="493">
        <f>'3M - LGS'!AR103</f>
        <v>9.3449000000000004E-2</v>
      </c>
      <c r="AS103" s="493">
        <f>'3M - LGS'!AS103</f>
        <v>9.0008000000000005E-2</v>
      </c>
      <c r="AT103" s="493">
        <f>'3M - LGS'!AT103</f>
        <v>9.2378000000000002E-2</v>
      </c>
      <c r="AU103" s="493">
        <f>'3M - LGS'!AU103</f>
        <v>9.1634999999999994E-2</v>
      </c>
      <c r="AV103" s="493">
        <f>'3M - LGS'!AV103</f>
        <v>4.8993000000000002E-2</v>
      </c>
      <c r="AW103" s="493">
        <f>'3M - LGS'!AW103</f>
        <v>4.9782E-2</v>
      </c>
      <c r="AX103" s="493">
        <f>'3M - LGS'!AX103</f>
        <v>4.7262999999999999E-2</v>
      </c>
      <c r="AY103" s="493">
        <f>'3M - LGS'!AY103</f>
        <v>4.5540999999999998E-2</v>
      </c>
      <c r="AZ103" s="493">
        <f>'3M - LGS'!AZ103</f>
        <v>4.6175000000000001E-2</v>
      </c>
      <c r="BA103" s="493">
        <f>'3M - LGS'!BA103</f>
        <v>4.8189000000000003E-2</v>
      </c>
      <c r="BB103" s="493">
        <f>'3M - LGS'!BB103</f>
        <v>4.8322999999999998E-2</v>
      </c>
      <c r="BC103" s="493">
        <f>'3M - LGS'!BC103</f>
        <v>5.0555999999999997E-2</v>
      </c>
      <c r="BD103" s="493">
        <f>'3M - LGS'!BD103</f>
        <v>9.3449000000000004E-2</v>
      </c>
      <c r="BE103" s="493">
        <f>'3M - LGS'!BE103</f>
        <v>9.0008000000000005E-2</v>
      </c>
      <c r="BF103" s="493">
        <f>'3M - LGS'!BF103</f>
        <v>9.2378000000000002E-2</v>
      </c>
      <c r="BG103" s="493">
        <f>'3M - LGS'!BG103</f>
        <v>9.1634999999999994E-2</v>
      </c>
      <c r="BH103" s="493">
        <f>'3M - LGS'!BH103</f>
        <v>4.8993000000000002E-2</v>
      </c>
      <c r="BI103" s="493">
        <f>'3M - LGS'!BI103</f>
        <v>4.9782E-2</v>
      </c>
      <c r="BJ103" s="493">
        <f>'3M - LGS'!BJ103</f>
        <v>4.7262999999999999E-2</v>
      </c>
      <c r="BK103" s="493">
        <f>'3M - LGS'!BK103</f>
        <v>4.5540999999999998E-2</v>
      </c>
      <c r="BL103" s="493">
        <f>'3M - LGS'!BL103</f>
        <v>4.6175000000000001E-2</v>
      </c>
      <c r="BM103" s="493">
        <f>'3M - LGS'!BM103</f>
        <v>4.8189000000000003E-2</v>
      </c>
      <c r="BN103" s="493">
        <f>'3M - LGS'!BN103</f>
        <v>4.8322999999999998E-2</v>
      </c>
      <c r="BO103" s="493">
        <f>'3M - LGS'!BO103</f>
        <v>5.0555999999999997E-2</v>
      </c>
      <c r="BP103" s="493">
        <f>'3M - LGS'!BP103</f>
        <v>9.3449000000000004E-2</v>
      </c>
      <c r="BQ103" s="493">
        <f>'3M - LGS'!BQ103</f>
        <v>9.0008000000000005E-2</v>
      </c>
      <c r="BR103" s="493">
        <f>'3M - LGS'!BR103</f>
        <v>9.2378000000000002E-2</v>
      </c>
      <c r="BS103" s="493">
        <f>'3M - LGS'!BS103</f>
        <v>9.1634999999999994E-2</v>
      </c>
      <c r="BT103" s="493">
        <f>'3M - LGS'!BT103</f>
        <v>4.8993000000000002E-2</v>
      </c>
      <c r="BU103" s="493">
        <f>'3M - LGS'!BU103</f>
        <v>4.9782E-2</v>
      </c>
      <c r="BV103" s="493">
        <f>'3M - LGS'!BV103</f>
        <v>4.7262999999999999E-2</v>
      </c>
      <c r="BW103" s="493">
        <f>'3M - LGS'!BW103</f>
        <v>4.5540999999999998E-2</v>
      </c>
      <c r="BX103" s="493">
        <f>'3M - LGS'!BX103</f>
        <v>4.6175000000000001E-2</v>
      </c>
      <c r="BY103" s="493">
        <f>'3M - LGS'!BY103</f>
        <v>4.8189000000000003E-2</v>
      </c>
      <c r="BZ103" s="493">
        <f>'3M - LGS'!BZ103</f>
        <v>4.8322999999999998E-2</v>
      </c>
      <c r="CA103" s="493">
        <f>'3M - LGS'!CA103</f>
        <v>5.0555999999999997E-2</v>
      </c>
      <c r="CB103" s="493">
        <f>'3M - LGS'!CB103</f>
        <v>9.3449000000000004E-2</v>
      </c>
      <c r="CC103" s="493">
        <f>'3M - LGS'!CC103</f>
        <v>9.0008000000000005E-2</v>
      </c>
      <c r="CD103" s="493">
        <f>'3M - LGS'!CD103</f>
        <v>9.2378000000000002E-2</v>
      </c>
      <c r="CE103" s="493">
        <f>'3M - LGS'!CE103</f>
        <v>9.1634999999999994E-2</v>
      </c>
      <c r="CF103" s="493">
        <f>'3M - LGS'!CF103</f>
        <v>4.8993000000000002E-2</v>
      </c>
      <c r="CG103" s="493">
        <f>'3M - LGS'!CG103</f>
        <v>4.9782E-2</v>
      </c>
      <c r="CH103" s="498">
        <f>'3M - LGS'!CH103</f>
        <v>4.7262999999999999E-2</v>
      </c>
    </row>
    <row r="104" spans="1:86" s="110" customFormat="1" x14ac:dyDescent="0.25">
      <c r="A104" s="650"/>
      <c r="B104" s="89" t="s">
        <v>7</v>
      </c>
      <c r="C104" s="440">
        <f>'3M - LGS'!C104</f>
        <v>3.8309999999999997E-2</v>
      </c>
      <c r="D104" s="440">
        <f>'3M - LGS'!D104</f>
        <v>3.8170999999999997E-2</v>
      </c>
      <c r="E104" s="440">
        <f>'3M - LGS'!E104</f>
        <v>3.925E-2</v>
      </c>
      <c r="F104" s="440">
        <f>'3M - LGS'!F104</f>
        <v>3.993E-2</v>
      </c>
      <c r="G104" s="440">
        <f>'3M - LGS'!G104</f>
        <v>4.0524999999999999E-2</v>
      </c>
      <c r="H104" s="440">
        <f>'3M - LGS'!H104</f>
        <v>7.8927999999999998E-2</v>
      </c>
      <c r="I104" s="440">
        <f>'3M - LGS'!I104</f>
        <v>7.5749999999999998E-2</v>
      </c>
      <c r="J104" s="440">
        <f>'3M - LGS'!J104</f>
        <v>7.6244000000000006E-2</v>
      </c>
      <c r="K104" s="440">
        <f>'3M - LGS'!K104</f>
        <v>7.4468999999999994E-2</v>
      </c>
      <c r="L104" s="440">
        <f>'3M - LGS'!L104</f>
        <v>3.9891000000000003E-2</v>
      </c>
      <c r="M104" s="440">
        <f>'3M - LGS'!M104</f>
        <v>4.07E-2</v>
      </c>
      <c r="N104" s="440">
        <f>'3M - LGS'!N104</f>
        <v>3.9168000000000001E-2</v>
      </c>
      <c r="O104" s="440">
        <f>'3M - LGS'!O104</f>
        <v>3.8309999999999997E-2</v>
      </c>
      <c r="P104" s="440">
        <f>'3M - LGS'!P104</f>
        <v>3.8170999999999997E-2</v>
      </c>
      <c r="Q104" s="440">
        <f>'3M - LGS'!Q104</f>
        <v>3.925E-2</v>
      </c>
      <c r="R104" s="440">
        <f>'3M - LGS'!R104</f>
        <v>3.993E-2</v>
      </c>
      <c r="S104" s="440">
        <f>'3M - LGS'!S104</f>
        <v>4.0524999999999999E-2</v>
      </c>
      <c r="T104" s="493">
        <f>'3M - LGS'!T104</f>
        <v>8.9113999999999999E-2</v>
      </c>
      <c r="U104" s="493">
        <f>'3M - LGS'!U104</f>
        <v>8.5700999999999999E-2</v>
      </c>
      <c r="V104" s="493">
        <f>'3M - LGS'!V104</f>
        <v>8.8127999999999998E-2</v>
      </c>
      <c r="W104" s="493">
        <f>'3M - LGS'!W104</f>
        <v>8.7461999999999998E-2</v>
      </c>
      <c r="X104" s="493">
        <f>'3M - LGS'!X104</f>
        <v>4.6955999999999998E-2</v>
      </c>
      <c r="Y104" s="493">
        <f>'3M - LGS'!Y104</f>
        <v>4.7667000000000001E-2</v>
      </c>
      <c r="Z104" s="493">
        <f>'3M - LGS'!Z104</f>
        <v>4.5307E-2</v>
      </c>
      <c r="AA104" s="493">
        <f>'3M - LGS'!AA104</f>
        <v>4.3611999999999998E-2</v>
      </c>
      <c r="AB104" s="493">
        <f>'3M - LGS'!AB104</f>
        <v>4.4098999999999999E-2</v>
      </c>
      <c r="AC104" s="493">
        <f>'3M - LGS'!AC104</f>
        <v>4.5934000000000003E-2</v>
      </c>
      <c r="AD104" s="493">
        <f>'3M - LGS'!AD104</f>
        <v>4.7032999999999998E-2</v>
      </c>
      <c r="AE104" s="493">
        <f>'3M - LGS'!AE104</f>
        <v>4.8451000000000001E-2</v>
      </c>
      <c r="AF104" s="493">
        <f>'3M - LGS'!AF104</f>
        <v>8.9113999999999999E-2</v>
      </c>
      <c r="AG104" s="493">
        <f>'3M - LGS'!AG104</f>
        <v>8.5700999999999999E-2</v>
      </c>
      <c r="AH104" s="493">
        <f>'3M - LGS'!AH104</f>
        <v>8.8127999999999998E-2</v>
      </c>
      <c r="AI104" s="493">
        <f>'3M - LGS'!AI104</f>
        <v>8.7461999999999998E-2</v>
      </c>
      <c r="AJ104" s="493">
        <f>'3M - LGS'!AJ104</f>
        <v>4.6955999999999998E-2</v>
      </c>
      <c r="AK104" s="493">
        <f>'3M - LGS'!AK104</f>
        <v>4.7667000000000001E-2</v>
      </c>
      <c r="AL104" s="493">
        <f>'3M - LGS'!AL104</f>
        <v>4.5307E-2</v>
      </c>
      <c r="AM104" s="493">
        <f>'3M - LGS'!AM104</f>
        <v>4.3611999999999998E-2</v>
      </c>
      <c r="AN104" s="493">
        <f>'3M - LGS'!AN104</f>
        <v>4.4098999999999999E-2</v>
      </c>
      <c r="AO104" s="493">
        <f>'3M - LGS'!AO104</f>
        <v>4.5934000000000003E-2</v>
      </c>
      <c r="AP104" s="493">
        <f>'3M - LGS'!AP104</f>
        <v>4.7032999999999998E-2</v>
      </c>
      <c r="AQ104" s="493">
        <f>'3M - LGS'!AQ104</f>
        <v>4.8451000000000001E-2</v>
      </c>
      <c r="AR104" s="493">
        <f>'3M - LGS'!AR104</f>
        <v>8.9113999999999999E-2</v>
      </c>
      <c r="AS104" s="493">
        <f>'3M - LGS'!AS104</f>
        <v>8.5700999999999999E-2</v>
      </c>
      <c r="AT104" s="493">
        <f>'3M - LGS'!AT104</f>
        <v>8.8127999999999998E-2</v>
      </c>
      <c r="AU104" s="493">
        <f>'3M - LGS'!AU104</f>
        <v>8.7461999999999998E-2</v>
      </c>
      <c r="AV104" s="493">
        <f>'3M - LGS'!AV104</f>
        <v>4.6955999999999998E-2</v>
      </c>
      <c r="AW104" s="493">
        <f>'3M - LGS'!AW104</f>
        <v>4.7667000000000001E-2</v>
      </c>
      <c r="AX104" s="493">
        <f>'3M - LGS'!AX104</f>
        <v>4.5307E-2</v>
      </c>
      <c r="AY104" s="493">
        <f>'3M - LGS'!AY104</f>
        <v>4.3611999999999998E-2</v>
      </c>
      <c r="AZ104" s="493">
        <f>'3M - LGS'!AZ104</f>
        <v>4.4098999999999999E-2</v>
      </c>
      <c r="BA104" s="493">
        <f>'3M - LGS'!BA104</f>
        <v>4.5934000000000003E-2</v>
      </c>
      <c r="BB104" s="493">
        <f>'3M - LGS'!BB104</f>
        <v>4.7032999999999998E-2</v>
      </c>
      <c r="BC104" s="493">
        <f>'3M - LGS'!BC104</f>
        <v>4.8451000000000001E-2</v>
      </c>
      <c r="BD104" s="493">
        <f>'3M - LGS'!BD104</f>
        <v>8.9113999999999999E-2</v>
      </c>
      <c r="BE104" s="493">
        <f>'3M - LGS'!BE104</f>
        <v>8.5700999999999999E-2</v>
      </c>
      <c r="BF104" s="493">
        <f>'3M - LGS'!BF104</f>
        <v>8.8127999999999998E-2</v>
      </c>
      <c r="BG104" s="493">
        <f>'3M - LGS'!BG104</f>
        <v>8.7461999999999998E-2</v>
      </c>
      <c r="BH104" s="493">
        <f>'3M - LGS'!BH104</f>
        <v>4.6955999999999998E-2</v>
      </c>
      <c r="BI104" s="493">
        <f>'3M - LGS'!BI104</f>
        <v>4.7667000000000001E-2</v>
      </c>
      <c r="BJ104" s="493">
        <f>'3M - LGS'!BJ104</f>
        <v>4.5307E-2</v>
      </c>
      <c r="BK104" s="493">
        <f>'3M - LGS'!BK104</f>
        <v>4.3611999999999998E-2</v>
      </c>
      <c r="BL104" s="493">
        <f>'3M - LGS'!BL104</f>
        <v>4.4098999999999999E-2</v>
      </c>
      <c r="BM104" s="493">
        <f>'3M - LGS'!BM104</f>
        <v>4.5934000000000003E-2</v>
      </c>
      <c r="BN104" s="493">
        <f>'3M - LGS'!BN104</f>
        <v>4.7032999999999998E-2</v>
      </c>
      <c r="BO104" s="493">
        <f>'3M - LGS'!BO104</f>
        <v>4.8451000000000001E-2</v>
      </c>
      <c r="BP104" s="493">
        <f>'3M - LGS'!BP104</f>
        <v>8.9113999999999999E-2</v>
      </c>
      <c r="BQ104" s="493">
        <f>'3M - LGS'!BQ104</f>
        <v>8.5700999999999999E-2</v>
      </c>
      <c r="BR104" s="493">
        <f>'3M - LGS'!BR104</f>
        <v>8.8127999999999998E-2</v>
      </c>
      <c r="BS104" s="493">
        <f>'3M - LGS'!BS104</f>
        <v>8.7461999999999998E-2</v>
      </c>
      <c r="BT104" s="493">
        <f>'3M - LGS'!BT104</f>
        <v>4.6955999999999998E-2</v>
      </c>
      <c r="BU104" s="493">
        <f>'3M - LGS'!BU104</f>
        <v>4.7667000000000001E-2</v>
      </c>
      <c r="BV104" s="493">
        <f>'3M - LGS'!BV104</f>
        <v>4.5307E-2</v>
      </c>
      <c r="BW104" s="493">
        <f>'3M - LGS'!BW104</f>
        <v>4.3611999999999998E-2</v>
      </c>
      <c r="BX104" s="493">
        <f>'3M - LGS'!BX104</f>
        <v>4.4098999999999999E-2</v>
      </c>
      <c r="BY104" s="493">
        <f>'3M - LGS'!BY104</f>
        <v>4.5934000000000003E-2</v>
      </c>
      <c r="BZ104" s="493">
        <f>'3M - LGS'!BZ104</f>
        <v>4.7032999999999998E-2</v>
      </c>
      <c r="CA104" s="493">
        <f>'3M - LGS'!CA104</f>
        <v>4.8451000000000001E-2</v>
      </c>
      <c r="CB104" s="493">
        <f>'3M - LGS'!CB104</f>
        <v>8.9113999999999999E-2</v>
      </c>
      <c r="CC104" s="493">
        <f>'3M - LGS'!CC104</f>
        <v>8.5700999999999999E-2</v>
      </c>
      <c r="CD104" s="493">
        <f>'3M - LGS'!CD104</f>
        <v>8.8127999999999998E-2</v>
      </c>
      <c r="CE104" s="493">
        <f>'3M - LGS'!CE104</f>
        <v>8.7461999999999998E-2</v>
      </c>
      <c r="CF104" s="493">
        <f>'3M - LGS'!CF104</f>
        <v>4.6955999999999998E-2</v>
      </c>
      <c r="CG104" s="493">
        <f>'3M - LGS'!CG104</f>
        <v>4.7667000000000001E-2</v>
      </c>
      <c r="CH104" s="498">
        <f>'3M - LGS'!CH104</f>
        <v>4.5307E-2</v>
      </c>
    </row>
    <row r="105" spans="1:86" s="110" customFormat="1" ht="15.75" thickBot="1" x14ac:dyDescent="0.3">
      <c r="A105" s="651"/>
      <c r="B105" s="91" t="s">
        <v>8</v>
      </c>
      <c r="C105" s="438">
        <f>'3M - LGS'!C105</f>
        <v>4.0855000000000002E-2</v>
      </c>
      <c r="D105" s="438">
        <f>'3M - LGS'!D105</f>
        <v>4.0336999999999998E-2</v>
      </c>
      <c r="E105" s="438">
        <f>'3M - LGS'!E105</f>
        <v>4.1315999999999999E-2</v>
      </c>
      <c r="F105" s="438">
        <f>'3M - LGS'!F105</f>
        <v>4.3313999999999998E-2</v>
      </c>
      <c r="G105" s="438">
        <f>'3M - LGS'!G105</f>
        <v>4.4001999999999999E-2</v>
      </c>
      <c r="H105" s="438">
        <f>'3M - LGS'!H105</f>
        <v>8.9335999999999999E-2</v>
      </c>
      <c r="I105" s="438">
        <f>'3M - LGS'!I105</f>
        <v>8.5674E-2</v>
      </c>
      <c r="J105" s="438">
        <f>'3M - LGS'!J105</f>
        <v>8.6429000000000006E-2</v>
      </c>
      <c r="K105" s="438">
        <f>'3M - LGS'!K105</f>
        <v>8.2271999999999998E-2</v>
      </c>
      <c r="L105" s="438">
        <f>'3M - LGS'!L105</f>
        <v>4.3230999999999999E-2</v>
      </c>
      <c r="M105" s="438">
        <f>'3M - LGS'!M105</f>
        <v>4.3944999999999998E-2</v>
      </c>
      <c r="N105" s="438">
        <f>'3M - LGS'!N105</f>
        <v>4.2141999999999999E-2</v>
      </c>
      <c r="O105" s="438">
        <f>'3M - LGS'!O105</f>
        <v>4.0855000000000002E-2</v>
      </c>
      <c r="P105" s="438">
        <f>'3M - LGS'!P105</f>
        <v>4.0336999999999998E-2</v>
      </c>
      <c r="Q105" s="438">
        <f>'3M - LGS'!Q105</f>
        <v>4.1315999999999999E-2</v>
      </c>
      <c r="R105" s="438">
        <f>'3M - LGS'!R105</f>
        <v>4.3313999999999998E-2</v>
      </c>
      <c r="S105" s="438">
        <f>'3M - LGS'!S105</f>
        <v>4.4001999999999999E-2</v>
      </c>
      <c r="T105" s="492">
        <f>'3M - LGS'!T105</f>
        <v>0.100799</v>
      </c>
      <c r="U105" s="492">
        <f>'3M - LGS'!U105</f>
        <v>9.6923999999999996E-2</v>
      </c>
      <c r="V105" s="492">
        <f>'3M - LGS'!V105</f>
        <v>9.9787000000000001E-2</v>
      </c>
      <c r="W105" s="492">
        <f>'3M - LGS'!W105</f>
        <v>9.6407999999999994E-2</v>
      </c>
      <c r="X105" s="492">
        <f>'3M - LGS'!X105</f>
        <v>5.1095000000000002E-2</v>
      </c>
      <c r="Y105" s="492">
        <f>'3M - LGS'!Y105</f>
        <v>5.1493999999999998E-2</v>
      </c>
      <c r="Z105" s="492">
        <f>'3M - LGS'!Z105</f>
        <v>4.8736000000000002E-2</v>
      </c>
      <c r="AA105" s="492">
        <f>'3M - LGS'!AA105</f>
        <v>4.6360999999999999E-2</v>
      </c>
      <c r="AB105" s="492">
        <f>'3M - LGS'!AB105</f>
        <v>4.6393999999999998E-2</v>
      </c>
      <c r="AC105" s="492">
        <f>'3M - LGS'!AC105</f>
        <v>4.7904000000000002E-2</v>
      </c>
      <c r="AD105" s="492">
        <f>'3M - LGS'!AD105</f>
        <v>5.1082000000000002E-2</v>
      </c>
      <c r="AE105" s="492">
        <f>'3M - LGS'!AE105</f>
        <v>5.2753000000000001E-2</v>
      </c>
      <c r="AF105" s="492">
        <f>'3M - LGS'!AF105</f>
        <v>0.100799</v>
      </c>
      <c r="AG105" s="492">
        <f>'3M - LGS'!AG105</f>
        <v>9.6923999999999996E-2</v>
      </c>
      <c r="AH105" s="492">
        <f>'3M - LGS'!AH105</f>
        <v>9.9787000000000001E-2</v>
      </c>
      <c r="AI105" s="492">
        <f>'3M - LGS'!AI105</f>
        <v>9.6407999999999994E-2</v>
      </c>
      <c r="AJ105" s="492">
        <f>'3M - LGS'!AJ105</f>
        <v>5.1095000000000002E-2</v>
      </c>
      <c r="AK105" s="492">
        <f>'3M - LGS'!AK105</f>
        <v>5.1493999999999998E-2</v>
      </c>
      <c r="AL105" s="492">
        <f>'3M - LGS'!AL105</f>
        <v>4.8736000000000002E-2</v>
      </c>
      <c r="AM105" s="492">
        <f>'3M - LGS'!AM105</f>
        <v>4.6360999999999999E-2</v>
      </c>
      <c r="AN105" s="492">
        <f>'3M - LGS'!AN105</f>
        <v>4.6393999999999998E-2</v>
      </c>
      <c r="AO105" s="492">
        <f>'3M - LGS'!AO105</f>
        <v>4.7904000000000002E-2</v>
      </c>
      <c r="AP105" s="492">
        <f>'3M - LGS'!AP105</f>
        <v>5.1082000000000002E-2</v>
      </c>
      <c r="AQ105" s="492">
        <f>'3M - LGS'!AQ105</f>
        <v>5.2753000000000001E-2</v>
      </c>
      <c r="AR105" s="492">
        <f>'3M - LGS'!AR105</f>
        <v>0.100799</v>
      </c>
      <c r="AS105" s="492">
        <f>'3M - LGS'!AS105</f>
        <v>9.6923999999999996E-2</v>
      </c>
      <c r="AT105" s="492">
        <f>'3M - LGS'!AT105</f>
        <v>9.9787000000000001E-2</v>
      </c>
      <c r="AU105" s="492">
        <f>'3M - LGS'!AU105</f>
        <v>9.6407999999999994E-2</v>
      </c>
      <c r="AV105" s="492">
        <f>'3M - LGS'!AV105</f>
        <v>5.1095000000000002E-2</v>
      </c>
      <c r="AW105" s="492">
        <f>'3M - LGS'!AW105</f>
        <v>5.1493999999999998E-2</v>
      </c>
      <c r="AX105" s="492">
        <f>'3M - LGS'!AX105</f>
        <v>4.8736000000000002E-2</v>
      </c>
      <c r="AY105" s="492">
        <f>'3M - LGS'!AY105</f>
        <v>4.6360999999999999E-2</v>
      </c>
      <c r="AZ105" s="492">
        <f>'3M - LGS'!AZ105</f>
        <v>4.6393999999999998E-2</v>
      </c>
      <c r="BA105" s="492">
        <f>'3M - LGS'!BA105</f>
        <v>4.7904000000000002E-2</v>
      </c>
      <c r="BB105" s="492">
        <f>'3M - LGS'!BB105</f>
        <v>5.1082000000000002E-2</v>
      </c>
      <c r="BC105" s="492">
        <f>'3M - LGS'!BC105</f>
        <v>5.2753000000000001E-2</v>
      </c>
      <c r="BD105" s="492">
        <f>'3M - LGS'!BD105</f>
        <v>0.100799</v>
      </c>
      <c r="BE105" s="492">
        <f>'3M - LGS'!BE105</f>
        <v>9.6923999999999996E-2</v>
      </c>
      <c r="BF105" s="492">
        <f>'3M - LGS'!BF105</f>
        <v>9.9787000000000001E-2</v>
      </c>
      <c r="BG105" s="492">
        <f>'3M - LGS'!BG105</f>
        <v>9.6407999999999994E-2</v>
      </c>
      <c r="BH105" s="492">
        <f>'3M - LGS'!BH105</f>
        <v>5.1095000000000002E-2</v>
      </c>
      <c r="BI105" s="492">
        <f>'3M - LGS'!BI105</f>
        <v>5.1493999999999998E-2</v>
      </c>
      <c r="BJ105" s="492">
        <f>'3M - LGS'!BJ105</f>
        <v>4.8736000000000002E-2</v>
      </c>
      <c r="BK105" s="492">
        <f>'3M - LGS'!BK105</f>
        <v>4.6360999999999999E-2</v>
      </c>
      <c r="BL105" s="492">
        <f>'3M - LGS'!BL105</f>
        <v>4.6393999999999998E-2</v>
      </c>
      <c r="BM105" s="492">
        <f>'3M - LGS'!BM105</f>
        <v>4.7904000000000002E-2</v>
      </c>
      <c r="BN105" s="492">
        <f>'3M - LGS'!BN105</f>
        <v>5.1082000000000002E-2</v>
      </c>
      <c r="BO105" s="492">
        <f>'3M - LGS'!BO105</f>
        <v>5.2753000000000001E-2</v>
      </c>
      <c r="BP105" s="492">
        <f>'3M - LGS'!BP105</f>
        <v>0.100799</v>
      </c>
      <c r="BQ105" s="492">
        <f>'3M - LGS'!BQ105</f>
        <v>9.6923999999999996E-2</v>
      </c>
      <c r="BR105" s="492">
        <f>'3M - LGS'!BR105</f>
        <v>9.9787000000000001E-2</v>
      </c>
      <c r="BS105" s="492">
        <f>'3M - LGS'!BS105</f>
        <v>9.6407999999999994E-2</v>
      </c>
      <c r="BT105" s="492">
        <f>'3M - LGS'!BT105</f>
        <v>5.1095000000000002E-2</v>
      </c>
      <c r="BU105" s="492">
        <f>'3M - LGS'!BU105</f>
        <v>5.1493999999999998E-2</v>
      </c>
      <c r="BV105" s="492">
        <f>'3M - LGS'!BV105</f>
        <v>4.8736000000000002E-2</v>
      </c>
      <c r="BW105" s="492">
        <f>'3M - LGS'!BW105</f>
        <v>4.6360999999999999E-2</v>
      </c>
      <c r="BX105" s="492">
        <f>'3M - LGS'!BX105</f>
        <v>4.6393999999999998E-2</v>
      </c>
      <c r="BY105" s="492">
        <f>'3M - LGS'!BY105</f>
        <v>4.7904000000000002E-2</v>
      </c>
      <c r="BZ105" s="492">
        <f>'3M - LGS'!BZ105</f>
        <v>5.1082000000000002E-2</v>
      </c>
      <c r="CA105" s="492">
        <f>'3M - LGS'!CA105</f>
        <v>5.2753000000000001E-2</v>
      </c>
      <c r="CB105" s="492">
        <f>'3M - LGS'!CB105</f>
        <v>0.100799</v>
      </c>
      <c r="CC105" s="492">
        <f>'3M - LGS'!CC105</f>
        <v>9.6923999999999996E-2</v>
      </c>
      <c r="CD105" s="492">
        <f>'3M - LGS'!CD105</f>
        <v>9.9787000000000001E-2</v>
      </c>
      <c r="CE105" s="492">
        <f>'3M - LGS'!CE105</f>
        <v>9.6407999999999994E-2</v>
      </c>
      <c r="CF105" s="492">
        <f>'3M - LGS'!CF105</f>
        <v>5.1095000000000002E-2</v>
      </c>
      <c r="CG105" s="492">
        <f>'3M - LGS'!CG105</f>
        <v>5.1493999999999998E-2</v>
      </c>
      <c r="CH105" s="499">
        <f>'3M - LGS'!CH105</f>
        <v>4.8736000000000002E-2</v>
      </c>
    </row>
    <row r="106" spans="1:86" s="110" customFormat="1" x14ac:dyDescent="0.25">
      <c r="C106" s="433" t="s">
        <v>230</v>
      </c>
      <c r="T106" s="491" t="s">
        <v>259</v>
      </c>
    </row>
    <row r="107" spans="1:86" s="110" customFormat="1" ht="15" hidden="1" customHeight="1" x14ac:dyDescent="0.25">
      <c r="A107" s="619" t="s">
        <v>121</v>
      </c>
      <c r="B107" s="441" t="s">
        <v>122</v>
      </c>
      <c r="C107" s="442"/>
      <c r="D107" s="442"/>
      <c r="E107" s="442"/>
      <c r="F107" s="442"/>
      <c r="G107" s="442"/>
      <c r="H107" s="442"/>
      <c r="I107" s="442"/>
      <c r="J107" s="442"/>
      <c r="K107" s="442"/>
      <c r="L107" s="442"/>
      <c r="M107" s="442"/>
      <c r="N107" s="442"/>
      <c r="O107" s="443" t="s">
        <v>122</v>
      </c>
      <c r="P107" s="444"/>
      <c r="Q107" s="444"/>
      <c r="R107" s="444"/>
      <c r="S107" s="444"/>
      <c r="T107" s="444"/>
      <c r="U107" s="444"/>
      <c r="V107" s="444"/>
      <c r="W107" s="444"/>
      <c r="X107" s="444"/>
      <c r="Y107" s="444"/>
      <c r="Z107" s="445"/>
      <c r="AA107" s="444" t="s">
        <v>122</v>
      </c>
      <c r="AB107" s="444"/>
      <c r="AC107" s="444"/>
      <c r="AD107" s="444"/>
      <c r="AE107" s="444"/>
      <c r="AF107" s="444"/>
      <c r="AG107" s="444"/>
      <c r="AH107" s="444"/>
      <c r="AI107" s="444"/>
      <c r="AJ107" s="444"/>
      <c r="AK107" s="444"/>
      <c r="AL107" s="444"/>
      <c r="AM107" s="443" t="s">
        <v>122</v>
      </c>
      <c r="AN107" s="444"/>
      <c r="AO107" s="444"/>
      <c r="AP107" s="444"/>
      <c r="AQ107" s="444"/>
      <c r="AR107" s="444"/>
      <c r="AS107" s="444"/>
      <c r="AT107" s="444"/>
      <c r="AU107" s="444"/>
      <c r="AV107" s="444"/>
      <c r="AW107" s="444"/>
      <c r="AX107" s="445"/>
      <c r="AY107" s="444" t="s">
        <v>122</v>
      </c>
      <c r="AZ107" s="444"/>
      <c r="BA107" s="444"/>
      <c r="BB107" s="444"/>
      <c r="BC107" s="444"/>
      <c r="BD107" s="444"/>
      <c r="BE107" s="444"/>
      <c r="BF107" s="444"/>
      <c r="BG107" s="444"/>
      <c r="BH107" s="444"/>
      <c r="BI107" s="444"/>
      <c r="BJ107" s="444"/>
      <c r="BK107" s="443" t="s">
        <v>122</v>
      </c>
      <c r="BL107" s="444"/>
      <c r="BM107" s="444"/>
      <c r="BN107" s="444"/>
      <c r="BO107" s="444"/>
      <c r="BP107" s="444"/>
      <c r="BQ107" s="444"/>
      <c r="BR107" s="444"/>
      <c r="BS107" s="444"/>
      <c r="BT107" s="444"/>
      <c r="BU107" s="444"/>
      <c r="BV107" s="445"/>
      <c r="BW107" s="444" t="s">
        <v>122</v>
      </c>
      <c r="BX107" s="444"/>
      <c r="BY107" s="444"/>
      <c r="BZ107" s="444"/>
      <c r="CA107" s="444"/>
      <c r="CB107" s="444"/>
      <c r="CC107" s="444"/>
      <c r="CD107" s="444"/>
      <c r="CE107" s="444"/>
      <c r="CF107" s="444"/>
      <c r="CG107" s="444"/>
      <c r="CH107" s="446"/>
    </row>
    <row r="108" spans="1:86" s="110" customFormat="1" ht="15.75" hidden="1" thickBot="1" x14ac:dyDescent="0.3">
      <c r="A108" s="620"/>
      <c r="B108" s="625" t="s">
        <v>250</v>
      </c>
      <c r="C108" s="626"/>
      <c r="D108" s="626"/>
      <c r="E108" s="626"/>
      <c r="F108" s="626"/>
      <c r="G108" s="626"/>
      <c r="H108" s="626"/>
      <c r="I108" s="626"/>
      <c r="J108" s="626"/>
      <c r="K108" s="626"/>
      <c r="L108" s="626"/>
      <c r="M108" s="626"/>
      <c r="N108" s="637"/>
      <c r="O108" s="625" t="s">
        <v>250</v>
      </c>
      <c r="P108" s="626"/>
      <c r="Q108" s="626"/>
      <c r="R108" s="626"/>
      <c r="S108" s="626"/>
      <c r="T108" s="626"/>
      <c r="U108" s="626"/>
      <c r="V108" s="626"/>
      <c r="W108" s="626"/>
      <c r="X108" s="626"/>
      <c r="Y108" s="626"/>
      <c r="Z108" s="626"/>
      <c r="AA108" s="625" t="s">
        <v>250</v>
      </c>
      <c r="AB108" s="626"/>
      <c r="AC108" s="626"/>
      <c r="AD108" s="626"/>
      <c r="AE108" s="626"/>
      <c r="AF108" s="626"/>
      <c r="AG108" s="626"/>
      <c r="AH108" s="626"/>
      <c r="AI108" s="626"/>
      <c r="AJ108" s="626"/>
      <c r="AK108" s="626"/>
      <c r="AL108" s="626"/>
      <c r="AM108" s="625" t="s">
        <v>123</v>
      </c>
      <c r="AN108" s="626"/>
      <c r="AO108" s="626"/>
      <c r="AP108" s="626"/>
      <c r="AQ108" s="626"/>
      <c r="AR108" s="626"/>
      <c r="AS108" s="626"/>
      <c r="AT108" s="626"/>
      <c r="AU108" s="626"/>
      <c r="AV108" s="626"/>
      <c r="AW108" s="626"/>
      <c r="AX108" s="626"/>
      <c r="AY108" s="625" t="s">
        <v>250</v>
      </c>
      <c r="AZ108" s="626"/>
      <c r="BA108" s="626"/>
      <c r="BB108" s="626"/>
      <c r="BC108" s="626"/>
      <c r="BD108" s="626"/>
      <c r="BE108" s="626"/>
      <c r="BF108" s="626"/>
      <c r="BG108" s="626"/>
      <c r="BH108" s="626"/>
      <c r="BI108" s="626"/>
      <c r="BJ108" s="626"/>
      <c r="BK108" s="625" t="s">
        <v>250</v>
      </c>
      <c r="BL108" s="626"/>
      <c r="BM108" s="626"/>
      <c r="BN108" s="626"/>
      <c r="BO108" s="626"/>
      <c r="BP108" s="626"/>
      <c r="BQ108" s="626"/>
      <c r="BR108" s="626"/>
      <c r="BS108" s="626"/>
      <c r="BT108" s="626"/>
      <c r="BU108" s="626"/>
      <c r="BV108" s="626"/>
      <c r="BW108" s="625" t="s">
        <v>250</v>
      </c>
      <c r="BX108" s="626"/>
      <c r="BY108" s="626"/>
      <c r="BZ108" s="626"/>
      <c r="CA108" s="626"/>
      <c r="CB108" s="626"/>
      <c r="CC108" s="626"/>
      <c r="CD108" s="626"/>
      <c r="CE108" s="626"/>
      <c r="CF108" s="626"/>
      <c r="CG108" s="626"/>
      <c r="CH108" s="626"/>
    </row>
    <row r="109" spans="1:86" s="110" customFormat="1" ht="15.75" hidden="1" thickBot="1" x14ac:dyDescent="0.3">
      <c r="A109" s="616"/>
      <c r="B109" s="461" t="s">
        <v>124</v>
      </c>
      <c r="C109" s="162">
        <f>C$4</f>
        <v>45292</v>
      </c>
      <c r="D109" s="162">
        <f t="shared" ref="D109:BO109" si="106">D$4</f>
        <v>45323</v>
      </c>
      <c r="E109" s="162">
        <f t="shared" si="106"/>
        <v>45352</v>
      </c>
      <c r="F109" s="162">
        <f t="shared" si="106"/>
        <v>45383</v>
      </c>
      <c r="G109" s="162">
        <f t="shared" si="106"/>
        <v>45413</v>
      </c>
      <c r="H109" s="162">
        <f t="shared" si="106"/>
        <v>45444</v>
      </c>
      <c r="I109" s="162">
        <f t="shared" si="106"/>
        <v>45474</v>
      </c>
      <c r="J109" s="162">
        <f t="shared" si="106"/>
        <v>45505</v>
      </c>
      <c r="K109" s="162">
        <f t="shared" si="106"/>
        <v>45536</v>
      </c>
      <c r="L109" s="162">
        <f t="shared" si="106"/>
        <v>45566</v>
      </c>
      <c r="M109" s="162">
        <f t="shared" si="106"/>
        <v>45597</v>
      </c>
      <c r="N109" s="162">
        <f t="shared" si="106"/>
        <v>45627</v>
      </c>
      <c r="O109" s="162">
        <f t="shared" si="106"/>
        <v>45658</v>
      </c>
      <c r="P109" s="162">
        <f t="shared" si="106"/>
        <v>45689</v>
      </c>
      <c r="Q109" s="162">
        <f t="shared" si="106"/>
        <v>45717</v>
      </c>
      <c r="R109" s="162">
        <f t="shared" si="106"/>
        <v>45748</v>
      </c>
      <c r="S109" s="162">
        <f t="shared" si="106"/>
        <v>45778</v>
      </c>
      <c r="T109" s="162">
        <f t="shared" si="106"/>
        <v>45809</v>
      </c>
      <c r="U109" s="162">
        <f t="shared" si="106"/>
        <v>45839</v>
      </c>
      <c r="V109" s="162">
        <f t="shared" si="106"/>
        <v>45870</v>
      </c>
      <c r="W109" s="162">
        <f t="shared" si="106"/>
        <v>45901</v>
      </c>
      <c r="X109" s="162">
        <f t="shared" si="106"/>
        <v>45931</v>
      </c>
      <c r="Y109" s="162">
        <f t="shared" si="106"/>
        <v>45962</v>
      </c>
      <c r="Z109" s="162">
        <f t="shared" si="106"/>
        <v>45992</v>
      </c>
      <c r="AA109" s="162">
        <f t="shared" si="106"/>
        <v>46023</v>
      </c>
      <c r="AB109" s="162">
        <f t="shared" si="106"/>
        <v>46054</v>
      </c>
      <c r="AC109" s="162">
        <f t="shared" si="106"/>
        <v>46082</v>
      </c>
      <c r="AD109" s="162">
        <f t="shared" si="106"/>
        <v>46113</v>
      </c>
      <c r="AE109" s="162">
        <f t="shared" si="106"/>
        <v>46143</v>
      </c>
      <c r="AF109" s="162">
        <f t="shared" si="106"/>
        <v>46174</v>
      </c>
      <c r="AG109" s="162">
        <f t="shared" si="106"/>
        <v>46204</v>
      </c>
      <c r="AH109" s="162">
        <f t="shared" si="106"/>
        <v>46235</v>
      </c>
      <c r="AI109" s="162">
        <f t="shared" si="106"/>
        <v>46266</v>
      </c>
      <c r="AJ109" s="162">
        <f t="shared" si="106"/>
        <v>46296</v>
      </c>
      <c r="AK109" s="162">
        <f t="shared" si="106"/>
        <v>46327</v>
      </c>
      <c r="AL109" s="162">
        <f t="shared" si="106"/>
        <v>46357</v>
      </c>
      <c r="AM109" s="162">
        <f t="shared" si="106"/>
        <v>46388</v>
      </c>
      <c r="AN109" s="162">
        <f t="shared" si="106"/>
        <v>46419</v>
      </c>
      <c r="AO109" s="162">
        <f t="shared" si="106"/>
        <v>46447</v>
      </c>
      <c r="AP109" s="162">
        <f t="shared" si="106"/>
        <v>46478</v>
      </c>
      <c r="AQ109" s="162">
        <f t="shared" si="106"/>
        <v>46508</v>
      </c>
      <c r="AR109" s="162">
        <f t="shared" si="106"/>
        <v>46539</v>
      </c>
      <c r="AS109" s="162">
        <f t="shared" si="106"/>
        <v>46569</v>
      </c>
      <c r="AT109" s="162">
        <f t="shared" si="106"/>
        <v>46600</v>
      </c>
      <c r="AU109" s="162">
        <f t="shared" si="106"/>
        <v>46631</v>
      </c>
      <c r="AV109" s="162">
        <f t="shared" si="106"/>
        <v>46661</v>
      </c>
      <c r="AW109" s="162">
        <f t="shared" si="106"/>
        <v>46692</v>
      </c>
      <c r="AX109" s="162">
        <f t="shared" si="106"/>
        <v>46722</v>
      </c>
      <c r="AY109" s="162">
        <f t="shared" si="106"/>
        <v>46753</v>
      </c>
      <c r="AZ109" s="162">
        <f t="shared" si="106"/>
        <v>46784</v>
      </c>
      <c r="BA109" s="162">
        <f t="shared" si="106"/>
        <v>46813</v>
      </c>
      <c r="BB109" s="162">
        <f t="shared" si="106"/>
        <v>46844</v>
      </c>
      <c r="BC109" s="162">
        <f t="shared" si="106"/>
        <v>46874</v>
      </c>
      <c r="BD109" s="162">
        <f t="shared" si="106"/>
        <v>46905</v>
      </c>
      <c r="BE109" s="162">
        <f t="shared" si="106"/>
        <v>46935</v>
      </c>
      <c r="BF109" s="162">
        <f t="shared" si="106"/>
        <v>46966</v>
      </c>
      <c r="BG109" s="162">
        <f t="shared" si="106"/>
        <v>46997</v>
      </c>
      <c r="BH109" s="162">
        <f t="shared" si="106"/>
        <v>47027</v>
      </c>
      <c r="BI109" s="162">
        <f t="shared" si="106"/>
        <v>47058</v>
      </c>
      <c r="BJ109" s="162">
        <f t="shared" si="106"/>
        <v>47088</v>
      </c>
      <c r="BK109" s="162">
        <f t="shared" si="106"/>
        <v>47119</v>
      </c>
      <c r="BL109" s="162">
        <f t="shared" si="106"/>
        <v>47150</v>
      </c>
      <c r="BM109" s="162">
        <f t="shared" si="106"/>
        <v>47178</v>
      </c>
      <c r="BN109" s="162">
        <f t="shared" si="106"/>
        <v>47209</v>
      </c>
      <c r="BO109" s="162">
        <f t="shared" si="106"/>
        <v>47239</v>
      </c>
      <c r="BP109" s="162">
        <f t="shared" ref="BP109:CH109" si="107">BP$4</f>
        <v>47270</v>
      </c>
      <c r="BQ109" s="162">
        <f t="shared" si="107"/>
        <v>47300</v>
      </c>
      <c r="BR109" s="162">
        <f t="shared" si="107"/>
        <v>47331</v>
      </c>
      <c r="BS109" s="162">
        <f t="shared" si="107"/>
        <v>47362</v>
      </c>
      <c r="BT109" s="162">
        <f t="shared" si="107"/>
        <v>47392</v>
      </c>
      <c r="BU109" s="162">
        <f t="shared" si="107"/>
        <v>47423</v>
      </c>
      <c r="BV109" s="162">
        <f t="shared" si="107"/>
        <v>47453</v>
      </c>
      <c r="BW109" s="162">
        <f t="shared" si="107"/>
        <v>47484</v>
      </c>
      <c r="BX109" s="162">
        <f t="shared" si="107"/>
        <v>47515</v>
      </c>
      <c r="BY109" s="162">
        <f t="shared" si="107"/>
        <v>47543</v>
      </c>
      <c r="BZ109" s="162">
        <f t="shared" si="107"/>
        <v>47574</v>
      </c>
      <c r="CA109" s="162">
        <f t="shared" si="107"/>
        <v>47604</v>
      </c>
      <c r="CB109" s="162">
        <f t="shared" si="107"/>
        <v>47635</v>
      </c>
      <c r="CC109" s="162">
        <f t="shared" si="107"/>
        <v>47665</v>
      </c>
      <c r="CD109" s="162">
        <f t="shared" si="107"/>
        <v>47696</v>
      </c>
      <c r="CE109" s="162">
        <f t="shared" si="107"/>
        <v>47727</v>
      </c>
      <c r="CF109" s="162">
        <f t="shared" si="107"/>
        <v>47757</v>
      </c>
      <c r="CG109" s="162">
        <f t="shared" si="107"/>
        <v>47788</v>
      </c>
      <c r="CH109" s="163">
        <f t="shared" si="107"/>
        <v>47818</v>
      </c>
    </row>
    <row r="110" spans="1:86" s="110" customFormat="1" hidden="1" x14ac:dyDescent="0.25">
      <c r="A110" s="616"/>
      <c r="B110" s="270" t="s">
        <v>20</v>
      </c>
      <c r="C110" s="447">
        <f>'3M - LGS'!C110</f>
        <v>3.7441349140650192E-2</v>
      </c>
      <c r="D110" s="447">
        <f>'3M - LGS'!D110</f>
        <v>3.7429249600920422E-2</v>
      </c>
      <c r="E110" s="447">
        <f>'3M - LGS'!E110</f>
        <v>3.8354723959286061E-2</v>
      </c>
      <c r="F110" s="447">
        <f>'3M - LGS'!F110</f>
        <v>3.9317515370260341E-2</v>
      </c>
      <c r="G110" s="447">
        <f>'3M - LGS'!G110</f>
        <v>3.9956418570678262E-2</v>
      </c>
      <c r="H110" s="447">
        <f>'3M - LGS'!H110</f>
        <v>7.3052660356480309E-2</v>
      </c>
      <c r="I110" s="447">
        <f>'3M - LGS'!I110</f>
        <v>7.0945278641579762E-2</v>
      </c>
      <c r="J110" s="447">
        <f>'3M - LGS'!J110</f>
        <v>7.0982747983774006E-2</v>
      </c>
      <c r="K110" s="447">
        <f>'3M - LGS'!K110</f>
        <v>6.9689736519992149E-2</v>
      </c>
      <c r="L110" s="447">
        <f>'3M - LGS'!L110</f>
        <v>3.8465921545063383E-2</v>
      </c>
      <c r="M110" s="447">
        <f>'3M - LGS'!M110</f>
        <v>3.936801638570829E-2</v>
      </c>
      <c r="N110" s="447">
        <f>'3M - LGS'!N110</f>
        <v>3.8318634945053449E-2</v>
      </c>
      <c r="O110" s="447">
        <f>'3M - LGS'!O110</f>
        <v>3.7441349140650192E-2</v>
      </c>
      <c r="P110" s="447">
        <f>'3M - LGS'!P110</f>
        <v>3.7429249600920422E-2</v>
      </c>
      <c r="Q110" s="447">
        <f>'3M - LGS'!Q110</f>
        <v>3.8354723959286061E-2</v>
      </c>
      <c r="R110" s="447">
        <f>'3M - LGS'!R110</f>
        <v>3.9317515370260341E-2</v>
      </c>
      <c r="S110" s="447">
        <f>'3M - LGS'!S110</f>
        <v>3.9956418570678262E-2</v>
      </c>
      <c r="T110" s="494">
        <f>'3M - LGS'!T110</f>
        <v>8.2070864669144331E-2</v>
      </c>
      <c r="U110" s="494">
        <f>'3M - LGS'!U110</f>
        <v>7.9561748588053732E-2</v>
      </c>
      <c r="V110" s="494">
        <f>'3M - LGS'!V110</f>
        <v>8.1121493863993047E-2</v>
      </c>
      <c r="W110" s="494">
        <f>'3M - LGS'!W110</f>
        <v>8.0727585288615428E-2</v>
      </c>
      <c r="X110" s="494">
        <f>'3M - LGS'!X110</f>
        <v>4.5276182203736998E-2</v>
      </c>
      <c r="Y110" s="494">
        <f>'3M - LGS'!Y110</f>
        <v>4.5978794089443643E-2</v>
      </c>
      <c r="Z110" s="494">
        <f>'3M - LGS'!Z110</f>
        <v>4.4215904221059005E-2</v>
      </c>
      <c r="AA110" s="494">
        <f>'3M - LGS'!AA110</f>
        <v>4.2688150264511004E-2</v>
      </c>
      <c r="AB110" s="494">
        <f>'3M - LGS'!AB110</f>
        <v>4.3150350602775597E-2</v>
      </c>
      <c r="AC110" s="494">
        <f>'3M - LGS'!AC110</f>
        <v>4.4969611958472232E-2</v>
      </c>
      <c r="AD110" s="494">
        <f>'3M - LGS'!AD110</f>
        <v>4.5252229327462798E-2</v>
      </c>
      <c r="AE110" s="494">
        <f>'3M - LGS'!AE110</f>
        <v>4.682945954266754E-2</v>
      </c>
      <c r="AF110" s="494">
        <f>'3M - LGS'!AF110</f>
        <v>8.2070864669144331E-2</v>
      </c>
      <c r="AG110" s="494">
        <f>'3M - LGS'!AG110</f>
        <v>7.9561748588053732E-2</v>
      </c>
      <c r="AH110" s="494">
        <f>'3M - LGS'!AH110</f>
        <v>8.1121493863993047E-2</v>
      </c>
      <c r="AI110" s="494">
        <f>'3M - LGS'!AI110</f>
        <v>8.0727585288615428E-2</v>
      </c>
      <c r="AJ110" s="494">
        <f>'3M - LGS'!AJ110</f>
        <v>4.5276182203736998E-2</v>
      </c>
      <c r="AK110" s="494">
        <f>'3M - LGS'!AK110</f>
        <v>4.5978794089443643E-2</v>
      </c>
      <c r="AL110" s="494">
        <f>'3M - LGS'!AL110</f>
        <v>4.4215904221059005E-2</v>
      </c>
      <c r="AM110" s="494">
        <f>'3M - LGS'!AM110</f>
        <v>4.2688150264511004E-2</v>
      </c>
      <c r="AN110" s="494">
        <f>'3M - LGS'!AN110</f>
        <v>4.3150350602775597E-2</v>
      </c>
      <c r="AO110" s="494">
        <f>'3M - LGS'!AO110</f>
        <v>4.4969611958472232E-2</v>
      </c>
      <c r="AP110" s="494">
        <f>'3M - LGS'!AP110</f>
        <v>4.5252229327462798E-2</v>
      </c>
      <c r="AQ110" s="494">
        <f>'3M - LGS'!AQ110</f>
        <v>4.682945954266754E-2</v>
      </c>
      <c r="AR110" s="494">
        <f>'3M - LGS'!AR110</f>
        <v>8.2070864669144331E-2</v>
      </c>
      <c r="AS110" s="494">
        <f>'3M - LGS'!AS110</f>
        <v>7.9561748588053732E-2</v>
      </c>
      <c r="AT110" s="494">
        <f>'3M - LGS'!AT110</f>
        <v>8.1121493863993047E-2</v>
      </c>
      <c r="AU110" s="494">
        <f>'3M - LGS'!AU110</f>
        <v>8.0727585288615428E-2</v>
      </c>
      <c r="AV110" s="494">
        <f>'3M - LGS'!AV110</f>
        <v>4.5276182203736998E-2</v>
      </c>
      <c r="AW110" s="494">
        <f>'3M - LGS'!AW110</f>
        <v>4.5978794089443643E-2</v>
      </c>
      <c r="AX110" s="494">
        <f>'3M - LGS'!AX110</f>
        <v>4.4215904221059005E-2</v>
      </c>
      <c r="AY110" s="494">
        <f>'3M - LGS'!AY110</f>
        <v>4.2688150264511004E-2</v>
      </c>
      <c r="AZ110" s="494">
        <f>'3M - LGS'!AZ110</f>
        <v>4.3150350602775597E-2</v>
      </c>
      <c r="BA110" s="494">
        <f>'3M - LGS'!BA110</f>
        <v>4.4969611958472232E-2</v>
      </c>
      <c r="BB110" s="494">
        <f>'3M - LGS'!BB110</f>
        <v>4.5252229327462798E-2</v>
      </c>
      <c r="BC110" s="494">
        <f>'3M - LGS'!BC110</f>
        <v>4.682945954266754E-2</v>
      </c>
      <c r="BD110" s="494">
        <f>'3M - LGS'!BD110</f>
        <v>8.2070864669144331E-2</v>
      </c>
      <c r="BE110" s="494">
        <f>'3M - LGS'!BE110</f>
        <v>7.9561748588053732E-2</v>
      </c>
      <c r="BF110" s="494">
        <f>'3M - LGS'!BF110</f>
        <v>8.1121493863993047E-2</v>
      </c>
      <c r="BG110" s="494">
        <f>'3M - LGS'!BG110</f>
        <v>8.0727585288615428E-2</v>
      </c>
      <c r="BH110" s="494">
        <f>'3M - LGS'!BH110</f>
        <v>4.5276182203736998E-2</v>
      </c>
      <c r="BI110" s="494">
        <f>'3M - LGS'!BI110</f>
        <v>4.5978794089443643E-2</v>
      </c>
      <c r="BJ110" s="494">
        <f>'3M - LGS'!BJ110</f>
        <v>4.4215904221059005E-2</v>
      </c>
      <c r="BK110" s="494">
        <f>'3M - LGS'!BK110</f>
        <v>4.2688150264511004E-2</v>
      </c>
      <c r="BL110" s="494">
        <f>'3M - LGS'!BL110</f>
        <v>4.3150350602775597E-2</v>
      </c>
      <c r="BM110" s="494">
        <f>'3M - LGS'!BM110</f>
        <v>4.4969611958472232E-2</v>
      </c>
      <c r="BN110" s="494">
        <f>'3M - LGS'!BN110</f>
        <v>4.5252229327462798E-2</v>
      </c>
      <c r="BO110" s="494">
        <f>'3M - LGS'!BO110</f>
        <v>4.682945954266754E-2</v>
      </c>
      <c r="BP110" s="494">
        <f>'3M - LGS'!BP110</f>
        <v>8.2070864669144331E-2</v>
      </c>
      <c r="BQ110" s="494">
        <f>'3M - LGS'!BQ110</f>
        <v>7.9561748588053732E-2</v>
      </c>
      <c r="BR110" s="494">
        <f>'3M - LGS'!BR110</f>
        <v>8.1121493863993047E-2</v>
      </c>
      <c r="BS110" s="494">
        <f>'3M - LGS'!BS110</f>
        <v>8.0727585288615428E-2</v>
      </c>
      <c r="BT110" s="494">
        <f>'3M - LGS'!BT110</f>
        <v>4.5276182203736998E-2</v>
      </c>
      <c r="BU110" s="494">
        <f>'3M - LGS'!BU110</f>
        <v>4.5978794089443643E-2</v>
      </c>
      <c r="BV110" s="494">
        <f>'3M - LGS'!BV110</f>
        <v>4.4215904221059005E-2</v>
      </c>
      <c r="BW110" s="494">
        <f>'3M - LGS'!BW110</f>
        <v>4.2688150264511004E-2</v>
      </c>
      <c r="BX110" s="494">
        <f>'3M - LGS'!BX110</f>
        <v>4.3150350602775597E-2</v>
      </c>
      <c r="BY110" s="494">
        <f>'3M - LGS'!BY110</f>
        <v>4.4969611958472232E-2</v>
      </c>
      <c r="BZ110" s="494">
        <f>'3M - LGS'!BZ110</f>
        <v>4.5252229327462798E-2</v>
      </c>
      <c r="CA110" s="494">
        <f>'3M - LGS'!CA110</f>
        <v>4.682945954266754E-2</v>
      </c>
      <c r="CB110" s="494">
        <f>'3M - LGS'!CB110</f>
        <v>8.2070864669144331E-2</v>
      </c>
      <c r="CC110" s="494">
        <f>'3M - LGS'!CC110</f>
        <v>7.9561748588053732E-2</v>
      </c>
      <c r="CD110" s="494">
        <f>'3M - LGS'!CD110</f>
        <v>8.1121493863993047E-2</v>
      </c>
      <c r="CE110" s="494">
        <f>'3M - LGS'!CE110</f>
        <v>8.0727585288615428E-2</v>
      </c>
      <c r="CF110" s="494">
        <f>'3M - LGS'!CF110</f>
        <v>4.5276182203736998E-2</v>
      </c>
      <c r="CG110" s="494">
        <f>'3M - LGS'!CG110</f>
        <v>4.5978794089443643E-2</v>
      </c>
      <c r="CH110" s="494">
        <f>'3M - LGS'!CH110</f>
        <v>4.4215904221059005E-2</v>
      </c>
    </row>
    <row r="111" spans="1:86" s="110" customFormat="1" hidden="1" x14ac:dyDescent="0.25">
      <c r="A111" s="616"/>
      <c r="B111" s="270" t="s">
        <v>0</v>
      </c>
      <c r="C111" s="447">
        <f>'3M - LGS'!C111</f>
        <v>4.1160476479958422E-2</v>
      </c>
      <c r="D111" s="447">
        <f>'3M - LGS'!D111</f>
        <v>4.14017286346514E-2</v>
      </c>
      <c r="E111" s="447">
        <f>'3M - LGS'!E111</f>
        <v>4.2874473574818231E-2</v>
      </c>
      <c r="F111" s="447">
        <f>'3M - LGS'!F111</f>
        <v>4.3567351875307025E-2</v>
      </c>
      <c r="G111" s="447">
        <f>'3M - LGS'!G111</f>
        <v>4.5203207673382241E-2</v>
      </c>
      <c r="H111" s="447">
        <f>'3M - LGS'!H111</f>
        <v>8.7375949566271344E-2</v>
      </c>
      <c r="I111" s="447">
        <f>'3M - LGS'!I111</f>
        <v>8.3115482222942821E-2</v>
      </c>
      <c r="J111" s="447">
        <f>'3M - LGS'!J111</f>
        <v>8.4519356113417099E-2</v>
      </c>
      <c r="K111" s="447">
        <f>'3M - LGS'!K111</f>
        <v>8.4685619189997327E-2</v>
      </c>
      <c r="L111" s="447">
        <f>'3M - LGS'!L111</f>
        <v>4.3771535634283605E-2</v>
      </c>
      <c r="M111" s="447">
        <f>'3M - LGS'!M111</f>
        <v>4.4072115891515086E-2</v>
      </c>
      <c r="N111" s="447">
        <f>'3M - LGS'!N111</f>
        <v>4.2021266117095453E-2</v>
      </c>
      <c r="O111" s="447">
        <f>'3M - LGS'!O111</f>
        <v>4.1160476479958422E-2</v>
      </c>
      <c r="P111" s="447">
        <f>'3M - LGS'!P111</f>
        <v>4.14017286346514E-2</v>
      </c>
      <c r="Q111" s="447">
        <f>'3M - LGS'!Q111</f>
        <v>4.2874473574818231E-2</v>
      </c>
      <c r="R111" s="447">
        <f>'3M - LGS'!R111</f>
        <v>4.3567351875307025E-2</v>
      </c>
      <c r="S111" s="447">
        <f>'3M - LGS'!S111</f>
        <v>4.5203207673382241E-2</v>
      </c>
      <c r="T111" s="494">
        <f>'3M - LGS'!T111</f>
        <v>9.7901496235942756E-2</v>
      </c>
      <c r="U111" s="494">
        <f>'3M - LGS'!U111</f>
        <v>9.2921703345432302E-2</v>
      </c>
      <c r="V111" s="494">
        <f>'3M - LGS'!V111</f>
        <v>9.6038788216977339E-2</v>
      </c>
      <c r="W111" s="494">
        <f>'3M - LGS'!W111</f>
        <v>9.6989157907124104E-2</v>
      </c>
      <c r="X111" s="494">
        <f>'3M - LGS'!X111</f>
        <v>5.0819315617874783E-2</v>
      </c>
      <c r="Y111" s="494">
        <f>'3M - LGS'!Y111</f>
        <v>5.0381673591689921E-2</v>
      </c>
      <c r="Z111" s="494">
        <f>'3M - LGS'!Z111</f>
        <v>4.745787900620678E-2</v>
      </c>
      <c r="AA111" s="494">
        <f>'3M - LGS'!AA111</f>
        <v>4.5948828172646498E-2</v>
      </c>
      <c r="AB111" s="494">
        <f>'3M - LGS'!AB111</f>
        <v>4.7009738067754568E-2</v>
      </c>
      <c r="AC111" s="494">
        <f>'3M - LGS'!AC111</f>
        <v>4.9842671329557192E-2</v>
      </c>
      <c r="AD111" s="494">
        <f>'3M - LGS'!AD111</f>
        <v>4.8438455510464995E-2</v>
      </c>
      <c r="AE111" s="494">
        <f>'3M - LGS'!AE111</f>
        <v>5.13347909121077E-2</v>
      </c>
      <c r="AF111" s="494">
        <f>'3M - LGS'!AF111</f>
        <v>9.7901496235942756E-2</v>
      </c>
      <c r="AG111" s="494">
        <f>'3M - LGS'!AG111</f>
        <v>9.2921703345432302E-2</v>
      </c>
      <c r="AH111" s="494">
        <f>'3M - LGS'!AH111</f>
        <v>9.6038788216977339E-2</v>
      </c>
      <c r="AI111" s="494">
        <f>'3M - LGS'!AI111</f>
        <v>9.6989157907124104E-2</v>
      </c>
      <c r="AJ111" s="494">
        <f>'3M - LGS'!AJ111</f>
        <v>5.0819315617874783E-2</v>
      </c>
      <c r="AK111" s="494">
        <f>'3M - LGS'!AK111</f>
        <v>5.0381673591689921E-2</v>
      </c>
      <c r="AL111" s="494">
        <f>'3M - LGS'!AL111</f>
        <v>4.745787900620678E-2</v>
      </c>
      <c r="AM111" s="494">
        <f>'3M - LGS'!AM111</f>
        <v>4.5948828172646498E-2</v>
      </c>
      <c r="AN111" s="494">
        <f>'3M - LGS'!AN111</f>
        <v>4.7009738067754568E-2</v>
      </c>
      <c r="AO111" s="494">
        <f>'3M - LGS'!AO111</f>
        <v>4.9842671329557192E-2</v>
      </c>
      <c r="AP111" s="494">
        <f>'3M - LGS'!AP111</f>
        <v>4.8438455510464995E-2</v>
      </c>
      <c r="AQ111" s="494">
        <f>'3M - LGS'!AQ111</f>
        <v>5.13347909121077E-2</v>
      </c>
      <c r="AR111" s="494">
        <f>'3M - LGS'!AR111</f>
        <v>9.7901496235942756E-2</v>
      </c>
      <c r="AS111" s="494">
        <f>'3M - LGS'!AS111</f>
        <v>9.2921703345432302E-2</v>
      </c>
      <c r="AT111" s="494">
        <f>'3M - LGS'!AT111</f>
        <v>9.6038788216977339E-2</v>
      </c>
      <c r="AU111" s="494">
        <f>'3M - LGS'!AU111</f>
        <v>9.6989157907124104E-2</v>
      </c>
      <c r="AV111" s="494">
        <f>'3M - LGS'!AV111</f>
        <v>5.0819315617874783E-2</v>
      </c>
      <c r="AW111" s="494">
        <f>'3M - LGS'!AW111</f>
        <v>5.0381673591689921E-2</v>
      </c>
      <c r="AX111" s="494">
        <f>'3M - LGS'!AX111</f>
        <v>4.745787900620678E-2</v>
      </c>
      <c r="AY111" s="494">
        <f>'3M - LGS'!AY111</f>
        <v>4.5948828172646498E-2</v>
      </c>
      <c r="AZ111" s="494">
        <f>'3M - LGS'!AZ111</f>
        <v>4.7009738067754568E-2</v>
      </c>
      <c r="BA111" s="494">
        <f>'3M - LGS'!BA111</f>
        <v>4.9842671329557192E-2</v>
      </c>
      <c r="BB111" s="494">
        <f>'3M - LGS'!BB111</f>
        <v>4.8438455510464995E-2</v>
      </c>
      <c r="BC111" s="494">
        <f>'3M - LGS'!BC111</f>
        <v>5.13347909121077E-2</v>
      </c>
      <c r="BD111" s="494">
        <f>'3M - LGS'!BD111</f>
        <v>9.7901496235942756E-2</v>
      </c>
      <c r="BE111" s="494">
        <f>'3M - LGS'!BE111</f>
        <v>9.2921703345432302E-2</v>
      </c>
      <c r="BF111" s="494">
        <f>'3M - LGS'!BF111</f>
        <v>9.6038788216977339E-2</v>
      </c>
      <c r="BG111" s="494">
        <f>'3M - LGS'!BG111</f>
        <v>9.6989157907124104E-2</v>
      </c>
      <c r="BH111" s="494">
        <f>'3M - LGS'!BH111</f>
        <v>5.0819315617874783E-2</v>
      </c>
      <c r="BI111" s="494">
        <f>'3M - LGS'!BI111</f>
        <v>5.0381673591689921E-2</v>
      </c>
      <c r="BJ111" s="494">
        <f>'3M - LGS'!BJ111</f>
        <v>4.745787900620678E-2</v>
      </c>
      <c r="BK111" s="494">
        <f>'3M - LGS'!BK111</f>
        <v>4.5948828172646498E-2</v>
      </c>
      <c r="BL111" s="494">
        <f>'3M - LGS'!BL111</f>
        <v>4.7009738067754568E-2</v>
      </c>
      <c r="BM111" s="494">
        <f>'3M - LGS'!BM111</f>
        <v>4.9842671329557192E-2</v>
      </c>
      <c r="BN111" s="494">
        <f>'3M - LGS'!BN111</f>
        <v>4.8438455510464995E-2</v>
      </c>
      <c r="BO111" s="494">
        <f>'3M - LGS'!BO111</f>
        <v>5.13347909121077E-2</v>
      </c>
      <c r="BP111" s="494">
        <f>'3M - LGS'!BP111</f>
        <v>9.7901496235942756E-2</v>
      </c>
      <c r="BQ111" s="494">
        <f>'3M - LGS'!BQ111</f>
        <v>9.2921703345432302E-2</v>
      </c>
      <c r="BR111" s="494">
        <f>'3M - LGS'!BR111</f>
        <v>9.6038788216977339E-2</v>
      </c>
      <c r="BS111" s="494">
        <f>'3M - LGS'!BS111</f>
        <v>9.6989157907124104E-2</v>
      </c>
      <c r="BT111" s="494">
        <f>'3M - LGS'!BT111</f>
        <v>5.0819315617874783E-2</v>
      </c>
      <c r="BU111" s="494">
        <f>'3M - LGS'!BU111</f>
        <v>5.0381673591689921E-2</v>
      </c>
      <c r="BV111" s="494">
        <f>'3M - LGS'!BV111</f>
        <v>4.745787900620678E-2</v>
      </c>
      <c r="BW111" s="494">
        <f>'3M - LGS'!BW111</f>
        <v>4.5948828172646498E-2</v>
      </c>
      <c r="BX111" s="494">
        <f>'3M - LGS'!BX111</f>
        <v>4.7009738067754568E-2</v>
      </c>
      <c r="BY111" s="494">
        <f>'3M - LGS'!BY111</f>
        <v>4.9842671329557192E-2</v>
      </c>
      <c r="BZ111" s="494">
        <f>'3M - LGS'!BZ111</f>
        <v>4.8438455510464995E-2</v>
      </c>
      <c r="CA111" s="494">
        <f>'3M - LGS'!CA111</f>
        <v>5.13347909121077E-2</v>
      </c>
      <c r="CB111" s="494">
        <f>'3M - LGS'!CB111</f>
        <v>9.7901496235942756E-2</v>
      </c>
      <c r="CC111" s="494">
        <f>'3M - LGS'!CC111</f>
        <v>9.2921703345432302E-2</v>
      </c>
      <c r="CD111" s="494">
        <f>'3M - LGS'!CD111</f>
        <v>9.6038788216977339E-2</v>
      </c>
      <c r="CE111" s="494">
        <f>'3M - LGS'!CE111</f>
        <v>9.6989157907124104E-2</v>
      </c>
      <c r="CF111" s="494">
        <f>'3M - LGS'!CF111</f>
        <v>5.0819315617874783E-2</v>
      </c>
      <c r="CG111" s="494">
        <f>'3M - LGS'!CG111</f>
        <v>5.0381673591689921E-2</v>
      </c>
      <c r="CH111" s="494">
        <f>'3M - LGS'!CH111</f>
        <v>4.745787900620678E-2</v>
      </c>
    </row>
    <row r="112" spans="1:86" s="110" customFormat="1" hidden="1" x14ac:dyDescent="0.25">
      <c r="A112" s="616"/>
      <c r="B112" s="270" t="s">
        <v>21</v>
      </c>
      <c r="C112" s="447">
        <f>'3M - LGS'!C112</f>
        <v>3.8681006913950738E-2</v>
      </c>
      <c r="D112" s="447">
        <f>'3M - LGS'!D112</f>
        <v>3.8540231176964271E-2</v>
      </c>
      <c r="E112" s="447">
        <f>'3M - LGS'!E112</f>
        <v>3.9571908998964601E-2</v>
      </c>
      <c r="F112" s="447">
        <f>'3M - LGS'!F112</f>
        <v>4.1357283311798561E-2</v>
      </c>
      <c r="G112" s="447">
        <f>'3M - LGS'!G112</f>
        <v>4.1776210121445938E-2</v>
      </c>
      <c r="H112" s="447">
        <f>'3M - LGS'!H112</f>
        <v>7.7489258063776892E-2</v>
      </c>
      <c r="I112" s="447">
        <f>'3M - LGS'!I112</f>
        <v>7.5160055010362714E-2</v>
      </c>
      <c r="J112" s="447">
        <f>'3M - LGS'!J112</f>
        <v>7.5489415013257136E-2</v>
      </c>
      <c r="K112" s="447">
        <f>'3M - LGS'!K112</f>
        <v>7.3337364897793161E-2</v>
      </c>
      <c r="L112" s="447">
        <f>'3M - LGS'!L112</f>
        <v>4.0033797585901781E-2</v>
      </c>
      <c r="M112" s="447">
        <f>'3M - LGS'!M112</f>
        <v>4.0929944863121244E-2</v>
      </c>
      <c r="N112" s="447">
        <f>'3M - LGS'!N112</f>
        <v>3.9712308948747624E-2</v>
      </c>
      <c r="O112" s="447">
        <f>'3M - LGS'!O112</f>
        <v>3.8681006913950738E-2</v>
      </c>
      <c r="P112" s="447">
        <f>'3M - LGS'!P112</f>
        <v>3.8540231176964271E-2</v>
      </c>
      <c r="Q112" s="447">
        <f>'3M - LGS'!Q112</f>
        <v>3.9571908998964601E-2</v>
      </c>
      <c r="R112" s="447">
        <f>'3M - LGS'!R112</f>
        <v>4.1357283311798561E-2</v>
      </c>
      <c r="S112" s="447">
        <f>'3M - LGS'!S112</f>
        <v>4.1776210121445938E-2</v>
      </c>
      <c r="T112" s="494">
        <f>'3M - LGS'!T112</f>
        <v>8.6970372555367825E-2</v>
      </c>
      <c r="U112" s="494">
        <f>'3M - LGS'!U112</f>
        <v>8.4189211571946865E-2</v>
      </c>
      <c r="V112" s="494">
        <f>'3M - LGS'!V112</f>
        <v>8.6080334709113873E-2</v>
      </c>
      <c r="W112" s="494">
        <f>'3M - LGS'!W112</f>
        <v>8.4676179516760708E-2</v>
      </c>
      <c r="X112" s="494">
        <f>'3M - LGS'!X112</f>
        <v>4.7227412492632966E-2</v>
      </c>
      <c r="Y112" s="494">
        <f>'3M - LGS'!Y112</f>
        <v>4.7700604073704515E-2</v>
      </c>
      <c r="Z112" s="494">
        <f>'3M - LGS'!Z112</f>
        <v>4.5714683386397413E-2</v>
      </c>
      <c r="AA112" s="494">
        <f>'3M - LGS'!AA112</f>
        <v>4.3895097965152903E-2</v>
      </c>
      <c r="AB112" s="494">
        <f>'3M - LGS'!AB112</f>
        <v>4.4204205645921986E-2</v>
      </c>
      <c r="AC112" s="494">
        <f>'3M - LGS'!AC112</f>
        <v>4.604204959297304E-2</v>
      </c>
      <c r="AD112" s="494">
        <f>'3M - LGS'!AD112</f>
        <v>4.7601580165443205E-2</v>
      </c>
      <c r="AE112" s="494">
        <f>'3M - LGS'!AE112</f>
        <v>4.8881935018345771E-2</v>
      </c>
      <c r="AF112" s="494">
        <f>'3M - LGS'!AF112</f>
        <v>8.6970372555367825E-2</v>
      </c>
      <c r="AG112" s="494">
        <f>'3M - LGS'!AG112</f>
        <v>8.4189211571946865E-2</v>
      </c>
      <c r="AH112" s="494">
        <f>'3M - LGS'!AH112</f>
        <v>8.6080334709113873E-2</v>
      </c>
      <c r="AI112" s="494">
        <f>'3M - LGS'!AI112</f>
        <v>8.4676179516760708E-2</v>
      </c>
      <c r="AJ112" s="494">
        <f>'3M - LGS'!AJ112</f>
        <v>4.7227412492632966E-2</v>
      </c>
      <c r="AK112" s="494">
        <f>'3M - LGS'!AK112</f>
        <v>4.7700604073704515E-2</v>
      </c>
      <c r="AL112" s="494">
        <f>'3M - LGS'!AL112</f>
        <v>4.5714683386397413E-2</v>
      </c>
      <c r="AM112" s="494">
        <f>'3M - LGS'!AM112</f>
        <v>4.3895097965152903E-2</v>
      </c>
      <c r="AN112" s="494">
        <f>'3M - LGS'!AN112</f>
        <v>4.4204205645921986E-2</v>
      </c>
      <c r="AO112" s="494">
        <f>'3M - LGS'!AO112</f>
        <v>4.604204959297304E-2</v>
      </c>
      <c r="AP112" s="494">
        <f>'3M - LGS'!AP112</f>
        <v>4.7601580165443205E-2</v>
      </c>
      <c r="AQ112" s="494">
        <f>'3M - LGS'!AQ112</f>
        <v>4.8881935018345771E-2</v>
      </c>
      <c r="AR112" s="494">
        <f>'3M - LGS'!AR112</f>
        <v>8.6970372555367825E-2</v>
      </c>
      <c r="AS112" s="494">
        <f>'3M - LGS'!AS112</f>
        <v>8.4189211571946865E-2</v>
      </c>
      <c r="AT112" s="494">
        <f>'3M - LGS'!AT112</f>
        <v>8.6080334709113873E-2</v>
      </c>
      <c r="AU112" s="494">
        <f>'3M - LGS'!AU112</f>
        <v>8.4676179516760708E-2</v>
      </c>
      <c r="AV112" s="494">
        <f>'3M - LGS'!AV112</f>
        <v>4.7227412492632966E-2</v>
      </c>
      <c r="AW112" s="494">
        <f>'3M - LGS'!AW112</f>
        <v>4.7700604073704515E-2</v>
      </c>
      <c r="AX112" s="494">
        <f>'3M - LGS'!AX112</f>
        <v>4.5714683386397413E-2</v>
      </c>
      <c r="AY112" s="494">
        <f>'3M - LGS'!AY112</f>
        <v>4.3895097965152903E-2</v>
      </c>
      <c r="AZ112" s="494">
        <f>'3M - LGS'!AZ112</f>
        <v>4.4204205645921986E-2</v>
      </c>
      <c r="BA112" s="494">
        <f>'3M - LGS'!BA112</f>
        <v>4.604204959297304E-2</v>
      </c>
      <c r="BB112" s="494">
        <f>'3M - LGS'!BB112</f>
        <v>4.7601580165443205E-2</v>
      </c>
      <c r="BC112" s="494">
        <f>'3M - LGS'!BC112</f>
        <v>4.8881935018345771E-2</v>
      </c>
      <c r="BD112" s="494">
        <f>'3M - LGS'!BD112</f>
        <v>8.6970372555367825E-2</v>
      </c>
      <c r="BE112" s="494">
        <f>'3M - LGS'!BE112</f>
        <v>8.4189211571946865E-2</v>
      </c>
      <c r="BF112" s="494">
        <f>'3M - LGS'!BF112</f>
        <v>8.6080334709113873E-2</v>
      </c>
      <c r="BG112" s="494">
        <f>'3M - LGS'!BG112</f>
        <v>8.4676179516760708E-2</v>
      </c>
      <c r="BH112" s="494">
        <f>'3M - LGS'!BH112</f>
        <v>4.7227412492632966E-2</v>
      </c>
      <c r="BI112" s="494">
        <f>'3M - LGS'!BI112</f>
        <v>4.7700604073704515E-2</v>
      </c>
      <c r="BJ112" s="494">
        <f>'3M - LGS'!BJ112</f>
        <v>4.5714683386397413E-2</v>
      </c>
      <c r="BK112" s="494">
        <f>'3M - LGS'!BK112</f>
        <v>4.3895097965152903E-2</v>
      </c>
      <c r="BL112" s="494">
        <f>'3M - LGS'!BL112</f>
        <v>4.4204205645921986E-2</v>
      </c>
      <c r="BM112" s="494">
        <f>'3M - LGS'!BM112</f>
        <v>4.604204959297304E-2</v>
      </c>
      <c r="BN112" s="494">
        <f>'3M - LGS'!BN112</f>
        <v>4.7601580165443205E-2</v>
      </c>
      <c r="BO112" s="494">
        <f>'3M - LGS'!BO112</f>
        <v>4.8881935018345771E-2</v>
      </c>
      <c r="BP112" s="494">
        <f>'3M - LGS'!BP112</f>
        <v>8.6970372555367825E-2</v>
      </c>
      <c r="BQ112" s="494">
        <f>'3M - LGS'!BQ112</f>
        <v>8.4189211571946865E-2</v>
      </c>
      <c r="BR112" s="494">
        <f>'3M - LGS'!BR112</f>
        <v>8.6080334709113873E-2</v>
      </c>
      <c r="BS112" s="494">
        <f>'3M - LGS'!BS112</f>
        <v>8.4676179516760708E-2</v>
      </c>
      <c r="BT112" s="494">
        <f>'3M - LGS'!BT112</f>
        <v>4.7227412492632966E-2</v>
      </c>
      <c r="BU112" s="494">
        <f>'3M - LGS'!BU112</f>
        <v>4.7700604073704515E-2</v>
      </c>
      <c r="BV112" s="494">
        <f>'3M - LGS'!BV112</f>
        <v>4.5714683386397413E-2</v>
      </c>
      <c r="BW112" s="494">
        <f>'3M - LGS'!BW112</f>
        <v>4.3895097965152903E-2</v>
      </c>
      <c r="BX112" s="494">
        <f>'3M - LGS'!BX112</f>
        <v>4.4204205645921986E-2</v>
      </c>
      <c r="BY112" s="494">
        <f>'3M - LGS'!BY112</f>
        <v>4.604204959297304E-2</v>
      </c>
      <c r="BZ112" s="494">
        <f>'3M - LGS'!BZ112</f>
        <v>4.7601580165443205E-2</v>
      </c>
      <c r="CA112" s="494">
        <f>'3M - LGS'!CA112</f>
        <v>4.8881935018345771E-2</v>
      </c>
      <c r="CB112" s="494">
        <f>'3M - LGS'!CB112</f>
        <v>8.6970372555367825E-2</v>
      </c>
      <c r="CC112" s="494">
        <f>'3M - LGS'!CC112</f>
        <v>8.4189211571946865E-2</v>
      </c>
      <c r="CD112" s="494">
        <f>'3M - LGS'!CD112</f>
        <v>8.6080334709113873E-2</v>
      </c>
      <c r="CE112" s="494">
        <f>'3M - LGS'!CE112</f>
        <v>8.4676179516760708E-2</v>
      </c>
      <c r="CF112" s="494">
        <f>'3M - LGS'!CF112</f>
        <v>4.7227412492632966E-2</v>
      </c>
      <c r="CG112" s="494">
        <f>'3M - LGS'!CG112</f>
        <v>4.7700604073704515E-2</v>
      </c>
      <c r="CH112" s="494">
        <f>'3M - LGS'!CH112</f>
        <v>4.5714683386397413E-2</v>
      </c>
    </row>
    <row r="113" spans="1:86" s="110" customFormat="1" hidden="1" x14ac:dyDescent="0.25">
      <c r="A113" s="616"/>
      <c r="B113" s="270" t="s">
        <v>1</v>
      </c>
      <c r="C113" s="447">
        <f>'3M - LGS'!C113</f>
        <v>4.2347000000000003E-2</v>
      </c>
      <c r="D113" s="447">
        <f>'3M - LGS'!D113</f>
        <v>4.2303E-2</v>
      </c>
      <c r="E113" s="447">
        <f>'3M - LGS'!E113</f>
        <v>4.4350000000000001E-2</v>
      </c>
      <c r="F113" s="447">
        <f>'3M - LGS'!F113</f>
        <v>4.9352782874207732E-2</v>
      </c>
      <c r="G113" s="447">
        <f>'3M - LGS'!G113</f>
        <v>5.1340815851987277E-2</v>
      </c>
      <c r="H113" s="447">
        <f>'3M - LGS'!H113</f>
        <v>8.8104771255734377E-2</v>
      </c>
      <c r="I113" s="447">
        <f>'3M - LGS'!I113</f>
        <v>8.3462932305408757E-2</v>
      </c>
      <c r="J113" s="447">
        <f>'3M - LGS'!J113</f>
        <v>8.4977911619780744E-2</v>
      </c>
      <c r="K113" s="447">
        <f>'3M - LGS'!K113</f>
        <v>8.7747976690638094E-2</v>
      </c>
      <c r="L113" s="447">
        <f>'3M - LGS'!L113</f>
        <v>4.9657375060733117E-2</v>
      </c>
      <c r="M113" s="447">
        <f>'3M - LGS'!M113</f>
        <v>4.9379139452495391E-2</v>
      </c>
      <c r="N113" s="447">
        <f>'3M - LGS'!N113</f>
        <v>4.3708999999999998E-2</v>
      </c>
      <c r="O113" s="447">
        <f>'3M - LGS'!O113</f>
        <v>4.2347000000000003E-2</v>
      </c>
      <c r="P113" s="447">
        <f>'3M - LGS'!P113</f>
        <v>4.2303E-2</v>
      </c>
      <c r="Q113" s="447">
        <f>'3M - LGS'!Q113</f>
        <v>4.4350000000000001E-2</v>
      </c>
      <c r="R113" s="447">
        <f>'3M - LGS'!R113</f>
        <v>4.9352782874207732E-2</v>
      </c>
      <c r="S113" s="447">
        <f>'3M - LGS'!S113</f>
        <v>5.1340815851987277E-2</v>
      </c>
      <c r="T113" s="494">
        <f>'3M - LGS'!T113</f>
        <v>9.8708307173015097E-2</v>
      </c>
      <c r="U113" s="494">
        <f>'3M - LGS'!U113</f>
        <v>9.3304441577639174E-2</v>
      </c>
      <c r="V113" s="494">
        <f>'3M - LGS'!V113</f>
        <v>9.6543806475868715E-2</v>
      </c>
      <c r="W113" s="494">
        <f>'3M - LGS'!W113</f>
        <v>0.10031589645753801</v>
      </c>
      <c r="X113" s="494">
        <f>'3M - LGS'!X113</f>
        <v>5.7320838320547976E-2</v>
      </c>
      <c r="Y113" s="494">
        <f>'3M - LGS'!Y113</f>
        <v>5.5228462406337282E-2</v>
      </c>
      <c r="Z113" s="494">
        <f>'3M - LGS'!Z113</f>
        <v>4.6781999999999997E-2</v>
      </c>
      <c r="AA113" s="494">
        <f>'3M - LGS'!AA113</f>
        <v>4.3274E-2</v>
      </c>
      <c r="AB113" s="494">
        <f>'3M - LGS'!AB113</f>
        <v>4.4956000000000003E-2</v>
      </c>
      <c r="AC113" s="494">
        <f>'3M - LGS'!AC113</f>
        <v>4.6625E-2</v>
      </c>
      <c r="AD113" s="494">
        <f>'3M - LGS'!AD113</f>
        <v>5.3745988699465307E-2</v>
      </c>
      <c r="AE113" s="494">
        <f>'3M - LGS'!AE113</f>
        <v>5.709755529551902E-2</v>
      </c>
      <c r="AF113" s="494">
        <f>'3M - LGS'!AF113</f>
        <v>9.8708307173015097E-2</v>
      </c>
      <c r="AG113" s="494">
        <f>'3M - LGS'!AG113</f>
        <v>9.3304441577639174E-2</v>
      </c>
      <c r="AH113" s="494">
        <f>'3M - LGS'!AH113</f>
        <v>9.6543806475868715E-2</v>
      </c>
      <c r="AI113" s="494">
        <f>'3M - LGS'!AI113</f>
        <v>0.10031589645753801</v>
      </c>
      <c r="AJ113" s="494">
        <f>'3M - LGS'!AJ113</f>
        <v>5.7320838320547976E-2</v>
      </c>
      <c r="AK113" s="494">
        <f>'3M - LGS'!AK113</f>
        <v>5.5228462406337282E-2</v>
      </c>
      <c r="AL113" s="494">
        <f>'3M - LGS'!AL113</f>
        <v>4.6781999999999997E-2</v>
      </c>
      <c r="AM113" s="494">
        <f>'3M - LGS'!AM113</f>
        <v>4.3274E-2</v>
      </c>
      <c r="AN113" s="494">
        <f>'3M - LGS'!AN113</f>
        <v>4.4956000000000003E-2</v>
      </c>
      <c r="AO113" s="494">
        <f>'3M - LGS'!AO113</f>
        <v>4.6625E-2</v>
      </c>
      <c r="AP113" s="494">
        <f>'3M - LGS'!AP113</f>
        <v>5.3745988699465307E-2</v>
      </c>
      <c r="AQ113" s="494">
        <f>'3M - LGS'!AQ113</f>
        <v>5.709755529551902E-2</v>
      </c>
      <c r="AR113" s="494">
        <f>'3M - LGS'!AR113</f>
        <v>9.8708307173015097E-2</v>
      </c>
      <c r="AS113" s="494">
        <f>'3M - LGS'!AS113</f>
        <v>9.3304441577639174E-2</v>
      </c>
      <c r="AT113" s="494">
        <f>'3M - LGS'!AT113</f>
        <v>9.6543806475868715E-2</v>
      </c>
      <c r="AU113" s="494">
        <f>'3M - LGS'!AU113</f>
        <v>0.10031589645753801</v>
      </c>
      <c r="AV113" s="494">
        <f>'3M - LGS'!AV113</f>
        <v>5.7320838320547976E-2</v>
      </c>
      <c r="AW113" s="494">
        <f>'3M - LGS'!AW113</f>
        <v>5.5228462406337282E-2</v>
      </c>
      <c r="AX113" s="494">
        <f>'3M - LGS'!AX113</f>
        <v>4.6781999999999997E-2</v>
      </c>
      <c r="AY113" s="494">
        <f>'3M - LGS'!AY113</f>
        <v>4.3274E-2</v>
      </c>
      <c r="AZ113" s="494">
        <f>'3M - LGS'!AZ113</f>
        <v>4.4956000000000003E-2</v>
      </c>
      <c r="BA113" s="494">
        <f>'3M - LGS'!BA113</f>
        <v>4.6625E-2</v>
      </c>
      <c r="BB113" s="494">
        <f>'3M - LGS'!BB113</f>
        <v>5.3745988699465307E-2</v>
      </c>
      <c r="BC113" s="494">
        <f>'3M - LGS'!BC113</f>
        <v>5.709755529551902E-2</v>
      </c>
      <c r="BD113" s="494">
        <f>'3M - LGS'!BD113</f>
        <v>9.8708307173015097E-2</v>
      </c>
      <c r="BE113" s="494">
        <f>'3M - LGS'!BE113</f>
        <v>9.3304441577639174E-2</v>
      </c>
      <c r="BF113" s="494">
        <f>'3M - LGS'!BF113</f>
        <v>9.6543806475868715E-2</v>
      </c>
      <c r="BG113" s="494">
        <f>'3M - LGS'!BG113</f>
        <v>0.10031589645753801</v>
      </c>
      <c r="BH113" s="494">
        <f>'3M - LGS'!BH113</f>
        <v>5.7320838320547976E-2</v>
      </c>
      <c r="BI113" s="494">
        <f>'3M - LGS'!BI113</f>
        <v>5.5228462406337282E-2</v>
      </c>
      <c r="BJ113" s="494">
        <f>'3M - LGS'!BJ113</f>
        <v>4.6781999999999997E-2</v>
      </c>
      <c r="BK113" s="494">
        <f>'3M - LGS'!BK113</f>
        <v>4.3274E-2</v>
      </c>
      <c r="BL113" s="494">
        <f>'3M - LGS'!BL113</f>
        <v>4.4956000000000003E-2</v>
      </c>
      <c r="BM113" s="494">
        <f>'3M - LGS'!BM113</f>
        <v>4.6625E-2</v>
      </c>
      <c r="BN113" s="494">
        <f>'3M - LGS'!BN113</f>
        <v>5.3745988699465307E-2</v>
      </c>
      <c r="BO113" s="494">
        <f>'3M - LGS'!BO113</f>
        <v>5.709755529551902E-2</v>
      </c>
      <c r="BP113" s="494">
        <f>'3M - LGS'!BP113</f>
        <v>9.8708307173015097E-2</v>
      </c>
      <c r="BQ113" s="494">
        <f>'3M - LGS'!BQ113</f>
        <v>9.3304441577639174E-2</v>
      </c>
      <c r="BR113" s="494">
        <f>'3M - LGS'!BR113</f>
        <v>9.6543806475868715E-2</v>
      </c>
      <c r="BS113" s="494">
        <f>'3M - LGS'!BS113</f>
        <v>0.10031589645753801</v>
      </c>
      <c r="BT113" s="494">
        <f>'3M - LGS'!BT113</f>
        <v>5.7320838320547976E-2</v>
      </c>
      <c r="BU113" s="494">
        <f>'3M - LGS'!BU113</f>
        <v>5.5228462406337282E-2</v>
      </c>
      <c r="BV113" s="494">
        <f>'3M - LGS'!BV113</f>
        <v>4.6781999999999997E-2</v>
      </c>
      <c r="BW113" s="494">
        <f>'3M - LGS'!BW113</f>
        <v>4.3274E-2</v>
      </c>
      <c r="BX113" s="494">
        <f>'3M - LGS'!BX113</f>
        <v>4.4956000000000003E-2</v>
      </c>
      <c r="BY113" s="494">
        <f>'3M - LGS'!BY113</f>
        <v>4.6625E-2</v>
      </c>
      <c r="BZ113" s="494">
        <f>'3M - LGS'!BZ113</f>
        <v>5.3745988699465307E-2</v>
      </c>
      <c r="CA113" s="494">
        <f>'3M - LGS'!CA113</f>
        <v>5.709755529551902E-2</v>
      </c>
      <c r="CB113" s="494">
        <f>'3M - LGS'!CB113</f>
        <v>9.8708307173015097E-2</v>
      </c>
      <c r="CC113" s="494">
        <f>'3M - LGS'!CC113</f>
        <v>9.3304441577639174E-2</v>
      </c>
      <c r="CD113" s="494">
        <f>'3M - LGS'!CD113</f>
        <v>9.6543806475868715E-2</v>
      </c>
      <c r="CE113" s="494">
        <f>'3M - LGS'!CE113</f>
        <v>0.10031589645753801</v>
      </c>
      <c r="CF113" s="494">
        <f>'3M - LGS'!CF113</f>
        <v>5.7320838320547976E-2</v>
      </c>
      <c r="CG113" s="494">
        <f>'3M - LGS'!CG113</f>
        <v>5.5228462406337282E-2</v>
      </c>
      <c r="CH113" s="494">
        <f>'3M - LGS'!CH113</f>
        <v>4.6781999999999997E-2</v>
      </c>
    </row>
    <row r="114" spans="1:86" s="110" customFormat="1" hidden="1" x14ac:dyDescent="0.25">
      <c r="A114" s="616"/>
      <c r="B114" s="270" t="s">
        <v>22</v>
      </c>
      <c r="C114" s="447">
        <f>'3M - LGS'!C114</f>
        <v>2.9295408494876111E-2</v>
      </c>
      <c r="D114" s="447">
        <f>'3M - LGS'!D114</f>
        <v>2.9321405491105949E-2</v>
      </c>
      <c r="E114" s="447">
        <f>'3M - LGS'!E114</f>
        <v>2.9959589922715364E-2</v>
      </c>
      <c r="F114" s="447">
        <f>'3M - LGS'!F114</f>
        <v>3.083146106079096E-2</v>
      </c>
      <c r="G114" s="447">
        <f>'3M - LGS'!G114</f>
        <v>3.0354620609130651E-2</v>
      </c>
      <c r="H114" s="447">
        <f>'3M - LGS'!H114</f>
        <v>5.2192876606583817E-2</v>
      </c>
      <c r="I114" s="447">
        <f>'3M - LGS'!I114</f>
        <v>5.0489724771027894E-2</v>
      </c>
      <c r="J114" s="447">
        <f>'3M - LGS'!J114</f>
        <v>4.9823722342538804E-2</v>
      </c>
      <c r="K114" s="447">
        <f>'3M - LGS'!K114</f>
        <v>5.0644353965207362E-2</v>
      </c>
      <c r="L114" s="447">
        <f>'3M - LGS'!L114</f>
        <v>3.0122999041826495E-2</v>
      </c>
      <c r="M114" s="447">
        <f>'3M - LGS'!M114</f>
        <v>3.0594358925164721E-2</v>
      </c>
      <c r="N114" s="447">
        <f>'3M - LGS'!N114</f>
        <v>2.9781145367565039E-2</v>
      </c>
      <c r="O114" s="447">
        <f>'3M - LGS'!O114</f>
        <v>2.9295408494876111E-2</v>
      </c>
      <c r="P114" s="447">
        <f>'3M - LGS'!P114</f>
        <v>2.9321405491105949E-2</v>
      </c>
      <c r="Q114" s="447">
        <f>'3M - LGS'!Q114</f>
        <v>2.9959589922715364E-2</v>
      </c>
      <c r="R114" s="447">
        <f>'3M - LGS'!R114</f>
        <v>3.083146106079096E-2</v>
      </c>
      <c r="S114" s="447">
        <f>'3M - LGS'!S114</f>
        <v>3.0354620609130651E-2</v>
      </c>
      <c r="T114" s="494">
        <f>'3M - LGS'!T114</f>
        <v>5.908226070747255E-2</v>
      </c>
      <c r="U114" s="494">
        <f>'3M - LGS'!U114</f>
        <v>5.7096352285362376E-2</v>
      </c>
      <c r="V114" s="494">
        <f>'3M - LGS'!V114</f>
        <v>5.7852716363178777E-2</v>
      </c>
      <c r="W114" s="494">
        <f>'3M - LGS'!W114</f>
        <v>6.0100312743173054E-2</v>
      </c>
      <c r="X114" s="494">
        <f>'3M - LGS'!X114</f>
        <v>3.4902462712372774E-2</v>
      </c>
      <c r="Y114" s="494">
        <f>'3M - LGS'!Y114</f>
        <v>3.5513048177666484E-2</v>
      </c>
      <c r="Z114" s="494">
        <f>'3M - LGS'!Z114</f>
        <v>3.4289324844829272E-2</v>
      </c>
      <c r="AA114" s="494">
        <f>'3M - LGS'!AA114</f>
        <v>3.3154430033204577E-2</v>
      </c>
      <c r="AB114" s="494">
        <f>'3M - LGS'!AB114</f>
        <v>3.3715299929532649E-2</v>
      </c>
      <c r="AC114" s="494">
        <f>'3M - LGS'!AC114</f>
        <v>3.4799282853125224E-2</v>
      </c>
      <c r="AD114" s="494">
        <f>'3M - LGS'!AD114</f>
        <v>3.5763787287460817E-2</v>
      </c>
      <c r="AE114" s="494">
        <f>'3M - LGS'!AE114</f>
        <v>3.5903692038766095E-2</v>
      </c>
      <c r="AF114" s="494">
        <f>'3M - LGS'!AF114</f>
        <v>5.908226070747255E-2</v>
      </c>
      <c r="AG114" s="494">
        <f>'3M - LGS'!AG114</f>
        <v>5.7096352285362376E-2</v>
      </c>
      <c r="AH114" s="494">
        <f>'3M - LGS'!AH114</f>
        <v>5.7852716363178777E-2</v>
      </c>
      <c r="AI114" s="494">
        <f>'3M - LGS'!AI114</f>
        <v>6.0100312743173054E-2</v>
      </c>
      <c r="AJ114" s="494">
        <f>'3M - LGS'!AJ114</f>
        <v>3.4902462712372774E-2</v>
      </c>
      <c r="AK114" s="494">
        <f>'3M - LGS'!AK114</f>
        <v>3.5513048177666484E-2</v>
      </c>
      <c r="AL114" s="494">
        <f>'3M - LGS'!AL114</f>
        <v>3.4289324844829272E-2</v>
      </c>
      <c r="AM114" s="494">
        <f>'3M - LGS'!AM114</f>
        <v>3.3154430033204577E-2</v>
      </c>
      <c r="AN114" s="494">
        <f>'3M - LGS'!AN114</f>
        <v>3.3715299929532649E-2</v>
      </c>
      <c r="AO114" s="494">
        <f>'3M - LGS'!AO114</f>
        <v>3.4799282853125224E-2</v>
      </c>
      <c r="AP114" s="494">
        <f>'3M - LGS'!AP114</f>
        <v>3.5763787287460817E-2</v>
      </c>
      <c r="AQ114" s="494">
        <f>'3M - LGS'!AQ114</f>
        <v>3.5903692038766095E-2</v>
      </c>
      <c r="AR114" s="494">
        <f>'3M - LGS'!AR114</f>
        <v>5.908226070747255E-2</v>
      </c>
      <c r="AS114" s="494">
        <f>'3M - LGS'!AS114</f>
        <v>5.7096352285362376E-2</v>
      </c>
      <c r="AT114" s="494">
        <f>'3M - LGS'!AT114</f>
        <v>5.7852716363178777E-2</v>
      </c>
      <c r="AU114" s="494">
        <f>'3M - LGS'!AU114</f>
        <v>6.0100312743173054E-2</v>
      </c>
      <c r="AV114" s="494">
        <f>'3M - LGS'!AV114</f>
        <v>3.4902462712372774E-2</v>
      </c>
      <c r="AW114" s="494">
        <f>'3M - LGS'!AW114</f>
        <v>3.5513048177666484E-2</v>
      </c>
      <c r="AX114" s="494">
        <f>'3M - LGS'!AX114</f>
        <v>3.4289324844829272E-2</v>
      </c>
      <c r="AY114" s="494">
        <f>'3M - LGS'!AY114</f>
        <v>3.3154430033204577E-2</v>
      </c>
      <c r="AZ114" s="494">
        <f>'3M - LGS'!AZ114</f>
        <v>3.3715299929532649E-2</v>
      </c>
      <c r="BA114" s="494">
        <f>'3M - LGS'!BA114</f>
        <v>3.4799282853125224E-2</v>
      </c>
      <c r="BB114" s="494">
        <f>'3M - LGS'!BB114</f>
        <v>3.5763787287460817E-2</v>
      </c>
      <c r="BC114" s="494">
        <f>'3M - LGS'!BC114</f>
        <v>3.5903692038766095E-2</v>
      </c>
      <c r="BD114" s="494">
        <f>'3M - LGS'!BD114</f>
        <v>5.908226070747255E-2</v>
      </c>
      <c r="BE114" s="494">
        <f>'3M - LGS'!BE114</f>
        <v>5.7096352285362376E-2</v>
      </c>
      <c r="BF114" s="494">
        <f>'3M - LGS'!BF114</f>
        <v>5.7852716363178777E-2</v>
      </c>
      <c r="BG114" s="494">
        <f>'3M - LGS'!BG114</f>
        <v>6.0100312743173054E-2</v>
      </c>
      <c r="BH114" s="494">
        <f>'3M - LGS'!BH114</f>
        <v>3.4902462712372774E-2</v>
      </c>
      <c r="BI114" s="494">
        <f>'3M - LGS'!BI114</f>
        <v>3.5513048177666484E-2</v>
      </c>
      <c r="BJ114" s="494">
        <f>'3M - LGS'!BJ114</f>
        <v>3.4289324844829272E-2</v>
      </c>
      <c r="BK114" s="494">
        <f>'3M - LGS'!BK114</f>
        <v>3.3154430033204577E-2</v>
      </c>
      <c r="BL114" s="494">
        <f>'3M - LGS'!BL114</f>
        <v>3.3715299929532649E-2</v>
      </c>
      <c r="BM114" s="494">
        <f>'3M - LGS'!BM114</f>
        <v>3.4799282853125224E-2</v>
      </c>
      <c r="BN114" s="494">
        <f>'3M - LGS'!BN114</f>
        <v>3.5763787287460817E-2</v>
      </c>
      <c r="BO114" s="494">
        <f>'3M - LGS'!BO114</f>
        <v>3.5903692038766095E-2</v>
      </c>
      <c r="BP114" s="494">
        <f>'3M - LGS'!BP114</f>
        <v>5.908226070747255E-2</v>
      </c>
      <c r="BQ114" s="494">
        <f>'3M - LGS'!BQ114</f>
        <v>5.7096352285362376E-2</v>
      </c>
      <c r="BR114" s="494">
        <f>'3M - LGS'!BR114</f>
        <v>5.7852716363178777E-2</v>
      </c>
      <c r="BS114" s="494">
        <f>'3M - LGS'!BS114</f>
        <v>6.0100312743173054E-2</v>
      </c>
      <c r="BT114" s="494">
        <f>'3M - LGS'!BT114</f>
        <v>3.4902462712372774E-2</v>
      </c>
      <c r="BU114" s="494">
        <f>'3M - LGS'!BU114</f>
        <v>3.5513048177666484E-2</v>
      </c>
      <c r="BV114" s="494">
        <f>'3M - LGS'!BV114</f>
        <v>3.4289324844829272E-2</v>
      </c>
      <c r="BW114" s="494">
        <f>'3M - LGS'!BW114</f>
        <v>3.3154430033204577E-2</v>
      </c>
      <c r="BX114" s="494">
        <f>'3M - LGS'!BX114</f>
        <v>3.3715299929532649E-2</v>
      </c>
      <c r="BY114" s="494">
        <f>'3M - LGS'!BY114</f>
        <v>3.4799282853125224E-2</v>
      </c>
      <c r="BZ114" s="494">
        <f>'3M - LGS'!BZ114</f>
        <v>3.5763787287460817E-2</v>
      </c>
      <c r="CA114" s="494">
        <f>'3M - LGS'!CA114</f>
        <v>3.5903692038766095E-2</v>
      </c>
      <c r="CB114" s="494">
        <f>'3M - LGS'!CB114</f>
        <v>5.908226070747255E-2</v>
      </c>
      <c r="CC114" s="494">
        <f>'3M - LGS'!CC114</f>
        <v>5.7096352285362376E-2</v>
      </c>
      <c r="CD114" s="494">
        <f>'3M - LGS'!CD114</f>
        <v>5.7852716363178777E-2</v>
      </c>
      <c r="CE114" s="494">
        <f>'3M - LGS'!CE114</f>
        <v>6.0100312743173054E-2</v>
      </c>
      <c r="CF114" s="494">
        <f>'3M - LGS'!CF114</f>
        <v>3.4902462712372774E-2</v>
      </c>
      <c r="CG114" s="494">
        <f>'3M - LGS'!CG114</f>
        <v>3.5513048177666484E-2</v>
      </c>
      <c r="CH114" s="494">
        <f>'3M - LGS'!CH114</f>
        <v>3.4289324844829272E-2</v>
      </c>
    </row>
    <row r="115" spans="1:86" s="110" customFormat="1" hidden="1" x14ac:dyDescent="0.25">
      <c r="A115" s="616"/>
      <c r="B115" s="89" t="s">
        <v>9</v>
      </c>
      <c r="C115" s="447">
        <f>'3M - LGS'!C115</f>
        <v>3.7705982306050004E-2</v>
      </c>
      <c r="D115" s="447">
        <f>'3M - LGS'!D115</f>
        <v>3.7997810710593702E-2</v>
      </c>
      <c r="E115" s="447">
        <f>'3M - LGS'!E115</f>
        <v>3.9229413066205268E-2</v>
      </c>
      <c r="F115" s="447">
        <f>'3M - LGS'!F115</f>
        <v>4.0820550666763995E-2</v>
      </c>
      <c r="G115" s="447">
        <f>'3M - LGS'!G115</f>
        <v>3.937743396502278E-2</v>
      </c>
      <c r="H115" s="447">
        <f>'3M - LGS'!H115</f>
        <v>5.1774000000000001E-2</v>
      </c>
      <c r="I115" s="447">
        <f>'3M - LGS'!I115</f>
        <v>5.0083999999999997E-2</v>
      </c>
      <c r="J115" s="447">
        <f>'3M - LGS'!J115</f>
        <v>4.9399999999999999E-2</v>
      </c>
      <c r="K115" s="447">
        <f>'3M - LGS'!K115</f>
        <v>7.1527406725958434E-2</v>
      </c>
      <c r="L115" s="447">
        <f>'3M - LGS'!L115</f>
        <v>3.7588976619675196E-2</v>
      </c>
      <c r="M115" s="447">
        <f>'3M - LGS'!M115</f>
        <v>3.9162225761818222E-2</v>
      </c>
      <c r="N115" s="447">
        <f>'3M - LGS'!N115</f>
        <v>3.8262010655701909E-2</v>
      </c>
      <c r="O115" s="447">
        <f>'3M - LGS'!O115</f>
        <v>3.7705982306050004E-2</v>
      </c>
      <c r="P115" s="447">
        <f>'3M - LGS'!P115</f>
        <v>3.7997810710593702E-2</v>
      </c>
      <c r="Q115" s="447">
        <f>'3M - LGS'!Q115</f>
        <v>3.9229413066205268E-2</v>
      </c>
      <c r="R115" s="447">
        <f>'3M - LGS'!R115</f>
        <v>4.0820550666763995E-2</v>
      </c>
      <c r="S115" s="447">
        <f>'3M - LGS'!S115</f>
        <v>3.937743396502278E-2</v>
      </c>
      <c r="T115" s="494">
        <f>'3M - LGS'!T115</f>
        <v>5.8623000000000001E-2</v>
      </c>
      <c r="U115" s="494">
        <f>'3M - LGS'!U115</f>
        <v>5.6649999999999999E-2</v>
      </c>
      <c r="V115" s="494">
        <f>'3M - LGS'!V115</f>
        <v>5.7266999999999998E-2</v>
      </c>
      <c r="W115" s="494">
        <f>'3M - LGS'!W115</f>
        <v>8.2716107140742692E-2</v>
      </c>
      <c r="X115" s="494">
        <f>'3M - LGS'!X115</f>
        <v>4.4672306041941647E-2</v>
      </c>
      <c r="Y115" s="494">
        <f>'3M - LGS'!Y115</f>
        <v>4.6545145599660491E-2</v>
      </c>
      <c r="Z115" s="494">
        <f>'3M - LGS'!Z115</f>
        <v>4.4576818516392218E-2</v>
      </c>
      <c r="AA115" s="494">
        <f>'3M - LGS'!AA115</f>
        <v>4.3770894076993347E-2</v>
      </c>
      <c r="AB115" s="494">
        <f>'3M - LGS'!AB115</f>
        <v>4.4599573976565145E-2</v>
      </c>
      <c r="AC115" s="494">
        <f>'3M - LGS'!AC115</f>
        <v>4.7672184215006824E-2</v>
      </c>
      <c r="AD115" s="494">
        <f>'3M - LGS'!AD115</f>
        <v>4.6344511950706248E-2</v>
      </c>
      <c r="AE115" s="494">
        <f>'3M - LGS'!AE115</f>
        <v>4.683390722782569E-2</v>
      </c>
      <c r="AF115" s="494">
        <f>'3M - LGS'!AF115</f>
        <v>5.8623000000000001E-2</v>
      </c>
      <c r="AG115" s="494">
        <f>'3M - LGS'!AG115</f>
        <v>5.6649999999999999E-2</v>
      </c>
      <c r="AH115" s="494">
        <f>'3M - LGS'!AH115</f>
        <v>5.7266999999999998E-2</v>
      </c>
      <c r="AI115" s="494">
        <f>'3M - LGS'!AI115</f>
        <v>8.2716107140742692E-2</v>
      </c>
      <c r="AJ115" s="494">
        <f>'3M - LGS'!AJ115</f>
        <v>4.4672306041941647E-2</v>
      </c>
      <c r="AK115" s="494">
        <f>'3M - LGS'!AK115</f>
        <v>4.6545145599660491E-2</v>
      </c>
      <c r="AL115" s="494">
        <f>'3M - LGS'!AL115</f>
        <v>4.4576818516392218E-2</v>
      </c>
      <c r="AM115" s="494">
        <f>'3M - LGS'!AM115</f>
        <v>4.3770894076993347E-2</v>
      </c>
      <c r="AN115" s="494">
        <f>'3M - LGS'!AN115</f>
        <v>4.4599573976565145E-2</v>
      </c>
      <c r="AO115" s="494">
        <f>'3M - LGS'!AO115</f>
        <v>4.7672184215006824E-2</v>
      </c>
      <c r="AP115" s="494">
        <f>'3M - LGS'!AP115</f>
        <v>4.6344511950706248E-2</v>
      </c>
      <c r="AQ115" s="494">
        <f>'3M - LGS'!AQ115</f>
        <v>4.683390722782569E-2</v>
      </c>
      <c r="AR115" s="494">
        <f>'3M - LGS'!AR115</f>
        <v>5.8623000000000001E-2</v>
      </c>
      <c r="AS115" s="494">
        <f>'3M - LGS'!AS115</f>
        <v>5.6649999999999999E-2</v>
      </c>
      <c r="AT115" s="494">
        <f>'3M - LGS'!AT115</f>
        <v>5.7266999999999998E-2</v>
      </c>
      <c r="AU115" s="494">
        <f>'3M - LGS'!AU115</f>
        <v>8.2716107140742692E-2</v>
      </c>
      <c r="AV115" s="494">
        <f>'3M - LGS'!AV115</f>
        <v>4.4672306041941647E-2</v>
      </c>
      <c r="AW115" s="494">
        <f>'3M - LGS'!AW115</f>
        <v>4.6545145599660491E-2</v>
      </c>
      <c r="AX115" s="494">
        <f>'3M - LGS'!AX115</f>
        <v>4.4576818516392218E-2</v>
      </c>
      <c r="AY115" s="494">
        <f>'3M - LGS'!AY115</f>
        <v>4.3770894076993347E-2</v>
      </c>
      <c r="AZ115" s="494">
        <f>'3M - LGS'!AZ115</f>
        <v>4.4599573976565145E-2</v>
      </c>
      <c r="BA115" s="494">
        <f>'3M - LGS'!BA115</f>
        <v>4.7672184215006824E-2</v>
      </c>
      <c r="BB115" s="494">
        <f>'3M - LGS'!BB115</f>
        <v>4.6344511950706248E-2</v>
      </c>
      <c r="BC115" s="494">
        <f>'3M - LGS'!BC115</f>
        <v>4.683390722782569E-2</v>
      </c>
      <c r="BD115" s="494">
        <f>'3M - LGS'!BD115</f>
        <v>5.8623000000000001E-2</v>
      </c>
      <c r="BE115" s="494">
        <f>'3M - LGS'!BE115</f>
        <v>5.6649999999999999E-2</v>
      </c>
      <c r="BF115" s="494">
        <f>'3M - LGS'!BF115</f>
        <v>5.7266999999999998E-2</v>
      </c>
      <c r="BG115" s="494">
        <f>'3M - LGS'!BG115</f>
        <v>8.2716107140742692E-2</v>
      </c>
      <c r="BH115" s="494">
        <f>'3M - LGS'!BH115</f>
        <v>4.4672306041941647E-2</v>
      </c>
      <c r="BI115" s="494">
        <f>'3M - LGS'!BI115</f>
        <v>4.6545145599660491E-2</v>
      </c>
      <c r="BJ115" s="494">
        <f>'3M - LGS'!BJ115</f>
        <v>4.4576818516392218E-2</v>
      </c>
      <c r="BK115" s="494">
        <f>'3M - LGS'!BK115</f>
        <v>4.3770894076993347E-2</v>
      </c>
      <c r="BL115" s="494">
        <f>'3M - LGS'!BL115</f>
        <v>4.4599573976565145E-2</v>
      </c>
      <c r="BM115" s="494">
        <f>'3M - LGS'!BM115</f>
        <v>4.7672184215006824E-2</v>
      </c>
      <c r="BN115" s="494">
        <f>'3M - LGS'!BN115</f>
        <v>4.6344511950706248E-2</v>
      </c>
      <c r="BO115" s="494">
        <f>'3M - LGS'!BO115</f>
        <v>4.683390722782569E-2</v>
      </c>
      <c r="BP115" s="494">
        <f>'3M - LGS'!BP115</f>
        <v>5.8623000000000001E-2</v>
      </c>
      <c r="BQ115" s="494">
        <f>'3M - LGS'!BQ115</f>
        <v>5.6649999999999999E-2</v>
      </c>
      <c r="BR115" s="494">
        <f>'3M - LGS'!BR115</f>
        <v>5.7266999999999998E-2</v>
      </c>
      <c r="BS115" s="494">
        <f>'3M - LGS'!BS115</f>
        <v>8.2716107140742692E-2</v>
      </c>
      <c r="BT115" s="494">
        <f>'3M - LGS'!BT115</f>
        <v>4.4672306041941647E-2</v>
      </c>
      <c r="BU115" s="494">
        <f>'3M - LGS'!BU115</f>
        <v>4.6545145599660491E-2</v>
      </c>
      <c r="BV115" s="494">
        <f>'3M - LGS'!BV115</f>
        <v>4.4576818516392218E-2</v>
      </c>
      <c r="BW115" s="494">
        <f>'3M - LGS'!BW115</f>
        <v>4.3770894076993347E-2</v>
      </c>
      <c r="BX115" s="494">
        <f>'3M - LGS'!BX115</f>
        <v>4.4599573976565145E-2</v>
      </c>
      <c r="BY115" s="494">
        <f>'3M - LGS'!BY115</f>
        <v>4.7672184215006824E-2</v>
      </c>
      <c r="BZ115" s="494">
        <f>'3M - LGS'!BZ115</f>
        <v>4.6344511950706248E-2</v>
      </c>
      <c r="CA115" s="494">
        <f>'3M - LGS'!CA115</f>
        <v>4.683390722782569E-2</v>
      </c>
      <c r="CB115" s="494">
        <f>'3M - LGS'!CB115</f>
        <v>5.8623000000000001E-2</v>
      </c>
      <c r="CC115" s="494">
        <f>'3M - LGS'!CC115</f>
        <v>5.6649999999999999E-2</v>
      </c>
      <c r="CD115" s="494">
        <f>'3M - LGS'!CD115</f>
        <v>5.7266999999999998E-2</v>
      </c>
      <c r="CE115" s="494">
        <f>'3M - LGS'!CE115</f>
        <v>8.2716107140742692E-2</v>
      </c>
      <c r="CF115" s="494">
        <f>'3M - LGS'!CF115</f>
        <v>4.4672306041941647E-2</v>
      </c>
      <c r="CG115" s="494">
        <f>'3M - LGS'!CG115</f>
        <v>4.6545145599660491E-2</v>
      </c>
      <c r="CH115" s="494">
        <f>'3M - LGS'!CH115</f>
        <v>4.4576818516392218E-2</v>
      </c>
    </row>
    <row r="116" spans="1:86" s="110" customFormat="1" hidden="1" x14ac:dyDescent="0.25">
      <c r="A116" s="616"/>
      <c r="B116" s="89" t="s">
        <v>3</v>
      </c>
      <c r="C116" s="447">
        <f>'3M - LGS'!C116</f>
        <v>4.1160476479958422E-2</v>
      </c>
      <c r="D116" s="447">
        <f>'3M - LGS'!D116</f>
        <v>4.14017286346514E-2</v>
      </c>
      <c r="E116" s="447">
        <f>'3M - LGS'!E116</f>
        <v>4.2874473574818231E-2</v>
      </c>
      <c r="F116" s="447">
        <f>'3M - LGS'!F116</f>
        <v>4.3567351875307025E-2</v>
      </c>
      <c r="G116" s="447">
        <f>'3M - LGS'!G116</f>
        <v>4.5203207673382241E-2</v>
      </c>
      <c r="H116" s="447">
        <f>'3M - LGS'!H116</f>
        <v>8.7375949566271344E-2</v>
      </c>
      <c r="I116" s="447">
        <f>'3M - LGS'!I116</f>
        <v>8.3115482222942821E-2</v>
      </c>
      <c r="J116" s="447">
        <f>'3M - LGS'!J116</f>
        <v>8.4519356113417099E-2</v>
      </c>
      <c r="K116" s="447">
        <f>'3M - LGS'!K116</f>
        <v>8.4685619189997327E-2</v>
      </c>
      <c r="L116" s="447">
        <f>'3M - LGS'!L116</f>
        <v>4.3771535634283605E-2</v>
      </c>
      <c r="M116" s="447">
        <f>'3M - LGS'!M116</f>
        <v>4.4072115891515086E-2</v>
      </c>
      <c r="N116" s="447">
        <f>'3M - LGS'!N116</f>
        <v>4.2021266117095453E-2</v>
      </c>
      <c r="O116" s="447">
        <f>'3M - LGS'!O116</f>
        <v>4.1160476479958422E-2</v>
      </c>
      <c r="P116" s="447">
        <f>'3M - LGS'!P116</f>
        <v>4.14017286346514E-2</v>
      </c>
      <c r="Q116" s="447">
        <f>'3M - LGS'!Q116</f>
        <v>4.2874473574818231E-2</v>
      </c>
      <c r="R116" s="447">
        <f>'3M - LGS'!R116</f>
        <v>4.3567351875307025E-2</v>
      </c>
      <c r="S116" s="447">
        <f>'3M - LGS'!S116</f>
        <v>4.5203207673382241E-2</v>
      </c>
      <c r="T116" s="494">
        <f>'3M - LGS'!T116</f>
        <v>9.7901496235942756E-2</v>
      </c>
      <c r="U116" s="494">
        <f>'3M - LGS'!U116</f>
        <v>9.2921703345432302E-2</v>
      </c>
      <c r="V116" s="494">
        <f>'3M - LGS'!V116</f>
        <v>9.6038788216977339E-2</v>
      </c>
      <c r="W116" s="494">
        <f>'3M - LGS'!W116</f>
        <v>9.6989157907124104E-2</v>
      </c>
      <c r="X116" s="494">
        <f>'3M - LGS'!X116</f>
        <v>5.0819315617874783E-2</v>
      </c>
      <c r="Y116" s="494">
        <f>'3M - LGS'!Y116</f>
        <v>5.0381673591689921E-2</v>
      </c>
      <c r="Z116" s="494">
        <f>'3M - LGS'!Z116</f>
        <v>4.745787900620678E-2</v>
      </c>
      <c r="AA116" s="494">
        <f>'3M - LGS'!AA116</f>
        <v>4.5948828172646498E-2</v>
      </c>
      <c r="AB116" s="494">
        <f>'3M - LGS'!AB116</f>
        <v>4.7009738067754568E-2</v>
      </c>
      <c r="AC116" s="494">
        <f>'3M - LGS'!AC116</f>
        <v>4.9842671329557192E-2</v>
      </c>
      <c r="AD116" s="494">
        <f>'3M - LGS'!AD116</f>
        <v>4.8438455510464995E-2</v>
      </c>
      <c r="AE116" s="494">
        <f>'3M - LGS'!AE116</f>
        <v>5.13347909121077E-2</v>
      </c>
      <c r="AF116" s="494">
        <f>'3M - LGS'!AF116</f>
        <v>9.7901496235942756E-2</v>
      </c>
      <c r="AG116" s="494">
        <f>'3M - LGS'!AG116</f>
        <v>9.2921703345432302E-2</v>
      </c>
      <c r="AH116" s="494">
        <f>'3M - LGS'!AH116</f>
        <v>9.6038788216977339E-2</v>
      </c>
      <c r="AI116" s="494">
        <f>'3M - LGS'!AI116</f>
        <v>9.6989157907124104E-2</v>
      </c>
      <c r="AJ116" s="494">
        <f>'3M - LGS'!AJ116</f>
        <v>5.0819315617874783E-2</v>
      </c>
      <c r="AK116" s="494">
        <f>'3M - LGS'!AK116</f>
        <v>5.0381673591689921E-2</v>
      </c>
      <c r="AL116" s="494">
        <f>'3M - LGS'!AL116</f>
        <v>4.745787900620678E-2</v>
      </c>
      <c r="AM116" s="494">
        <f>'3M - LGS'!AM116</f>
        <v>4.5948828172646498E-2</v>
      </c>
      <c r="AN116" s="494">
        <f>'3M - LGS'!AN116</f>
        <v>4.7009738067754568E-2</v>
      </c>
      <c r="AO116" s="494">
        <f>'3M - LGS'!AO116</f>
        <v>4.9842671329557192E-2</v>
      </c>
      <c r="AP116" s="494">
        <f>'3M - LGS'!AP116</f>
        <v>4.8438455510464995E-2</v>
      </c>
      <c r="AQ116" s="494">
        <f>'3M - LGS'!AQ116</f>
        <v>5.13347909121077E-2</v>
      </c>
      <c r="AR116" s="494">
        <f>'3M - LGS'!AR116</f>
        <v>9.7901496235942756E-2</v>
      </c>
      <c r="AS116" s="494">
        <f>'3M - LGS'!AS116</f>
        <v>9.2921703345432302E-2</v>
      </c>
      <c r="AT116" s="494">
        <f>'3M - LGS'!AT116</f>
        <v>9.6038788216977339E-2</v>
      </c>
      <c r="AU116" s="494">
        <f>'3M - LGS'!AU116</f>
        <v>9.6989157907124104E-2</v>
      </c>
      <c r="AV116" s="494">
        <f>'3M - LGS'!AV116</f>
        <v>5.0819315617874783E-2</v>
      </c>
      <c r="AW116" s="494">
        <f>'3M - LGS'!AW116</f>
        <v>5.0381673591689921E-2</v>
      </c>
      <c r="AX116" s="494">
        <f>'3M - LGS'!AX116</f>
        <v>4.745787900620678E-2</v>
      </c>
      <c r="AY116" s="494">
        <f>'3M - LGS'!AY116</f>
        <v>4.5948828172646498E-2</v>
      </c>
      <c r="AZ116" s="494">
        <f>'3M - LGS'!AZ116</f>
        <v>4.7009738067754568E-2</v>
      </c>
      <c r="BA116" s="494">
        <f>'3M - LGS'!BA116</f>
        <v>4.9842671329557192E-2</v>
      </c>
      <c r="BB116" s="494">
        <f>'3M - LGS'!BB116</f>
        <v>4.8438455510464995E-2</v>
      </c>
      <c r="BC116" s="494">
        <f>'3M - LGS'!BC116</f>
        <v>5.13347909121077E-2</v>
      </c>
      <c r="BD116" s="494">
        <f>'3M - LGS'!BD116</f>
        <v>9.7901496235942756E-2</v>
      </c>
      <c r="BE116" s="494">
        <f>'3M - LGS'!BE116</f>
        <v>9.2921703345432302E-2</v>
      </c>
      <c r="BF116" s="494">
        <f>'3M - LGS'!BF116</f>
        <v>9.6038788216977339E-2</v>
      </c>
      <c r="BG116" s="494">
        <f>'3M - LGS'!BG116</f>
        <v>9.6989157907124104E-2</v>
      </c>
      <c r="BH116" s="494">
        <f>'3M - LGS'!BH116</f>
        <v>5.0819315617874783E-2</v>
      </c>
      <c r="BI116" s="494">
        <f>'3M - LGS'!BI116</f>
        <v>5.0381673591689921E-2</v>
      </c>
      <c r="BJ116" s="494">
        <f>'3M - LGS'!BJ116</f>
        <v>4.745787900620678E-2</v>
      </c>
      <c r="BK116" s="494">
        <f>'3M - LGS'!BK116</f>
        <v>4.5948828172646498E-2</v>
      </c>
      <c r="BL116" s="494">
        <f>'3M - LGS'!BL116</f>
        <v>4.7009738067754568E-2</v>
      </c>
      <c r="BM116" s="494">
        <f>'3M - LGS'!BM116</f>
        <v>4.9842671329557192E-2</v>
      </c>
      <c r="BN116" s="494">
        <f>'3M - LGS'!BN116</f>
        <v>4.8438455510464995E-2</v>
      </c>
      <c r="BO116" s="494">
        <f>'3M - LGS'!BO116</f>
        <v>5.13347909121077E-2</v>
      </c>
      <c r="BP116" s="494">
        <f>'3M - LGS'!BP116</f>
        <v>9.7901496235942756E-2</v>
      </c>
      <c r="BQ116" s="494">
        <f>'3M - LGS'!BQ116</f>
        <v>9.2921703345432302E-2</v>
      </c>
      <c r="BR116" s="494">
        <f>'3M - LGS'!BR116</f>
        <v>9.6038788216977339E-2</v>
      </c>
      <c r="BS116" s="494">
        <f>'3M - LGS'!BS116</f>
        <v>9.6989157907124104E-2</v>
      </c>
      <c r="BT116" s="494">
        <f>'3M - LGS'!BT116</f>
        <v>5.0819315617874783E-2</v>
      </c>
      <c r="BU116" s="494">
        <f>'3M - LGS'!BU116</f>
        <v>5.0381673591689921E-2</v>
      </c>
      <c r="BV116" s="494">
        <f>'3M - LGS'!BV116</f>
        <v>4.745787900620678E-2</v>
      </c>
      <c r="BW116" s="494">
        <f>'3M - LGS'!BW116</f>
        <v>4.5948828172646498E-2</v>
      </c>
      <c r="BX116" s="494">
        <f>'3M - LGS'!BX116</f>
        <v>4.7009738067754568E-2</v>
      </c>
      <c r="BY116" s="494">
        <f>'3M - LGS'!BY116</f>
        <v>4.9842671329557192E-2</v>
      </c>
      <c r="BZ116" s="494">
        <f>'3M - LGS'!BZ116</f>
        <v>4.8438455510464995E-2</v>
      </c>
      <c r="CA116" s="494">
        <f>'3M - LGS'!CA116</f>
        <v>5.13347909121077E-2</v>
      </c>
      <c r="CB116" s="494">
        <f>'3M - LGS'!CB116</f>
        <v>9.7901496235942756E-2</v>
      </c>
      <c r="CC116" s="494">
        <f>'3M - LGS'!CC116</f>
        <v>9.2921703345432302E-2</v>
      </c>
      <c r="CD116" s="494">
        <f>'3M - LGS'!CD116</f>
        <v>9.6038788216977339E-2</v>
      </c>
      <c r="CE116" s="494">
        <f>'3M - LGS'!CE116</f>
        <v>9.6989157907124104E-2</v>
      </c>
      <c r="CF116" s="494">
        <f>'3M - LGS'!CF116</f>
        <v>5.0819315617874783E-2</v>
      </c>
      <c r="CG116" s="494">
        <f>'3M - LGS'!CG116</f>
        <v>5.0381673591689921E-2</v>
      </c>
      <c r="CH116" s="494">
        <f>'3M - LGS'!CH116</f>
        <v>4.745787900620678E-2</v>
      </c>
    </row>
    <row r="117" spans="1:86" s="110" customFormat="1" hidden="1" x14ac:dyDescent="0.25">
      <c r="A117" s="616"/>
      <c r="B117" s="89" t="s">
        <v>4</v>
      </c>
      <c r="C117" s="447">
        <f>'3M - LGS'!C117</f>
        <v>3.9090658161332052E-2</v>
      </c>
      <c r="D117" s="447">
        <f>'3M - LGS'!D117</f>
        <v>3.8959385759828123E-2</v>
      </c>
      <c r="E117" s="447">
        <f>'3M - LGS'!E117</f>
        <v>4.0025279769655239E-2</v>
      </c>
      <c r="F117" s="447">
        <f>'3M - LGS'!F117</f>
        <v>4.1410236318959487E-2</v>
      </c>
      <c r="G117" s="447">
        <f>'3M - LGS'!G117</f>
        <v>4.2017312166569717E-2</v>
      </c>
      <c r="H117" s="447">
        <f>'3M - LGS'!H117</f>
        <v>7.6621145285147949E-2</v>
      </c>
      <c r="I117" s="447">
        <f>'3M - LGS'!I117</f>
        <v>7.4430286609139598E-2</v>
      </c>
      <c r="J117" s="447">
        <f>'3M - LGS'!J117</f>
        <v>7.4528658888898328E-2</v>
      </c>
      <c r="K117" s="447">
        <f>'3M - LGS'!K117</f>
        <v>7.136095383056372E-2</v>
      </c>
      <c r="L117" s="447">
        <f>'3M - LGS'!L117</f>
        <v>4.0219809439126487E-2</v>
      </c>
      <c r="M117" s="447">
        <f>'3M - LGS'!M117</f>
        <v>4.1139074920618877E-2</v>
      </c>
      <c r="N117" s="447">
        <f>'3M - LGS'!N117</f>
        <v>3.9768929651506212E-2</v>
      </c>
      <c r="O117" s="447">
        <f>'3M - LGS'!O117</f>
        <v>3.9090658161332052E-2</v>
      </c>
      <c r="P117" s="447">
        <f>'3M - LGS'!P117</f>
        <v>3.8959385759828123E-2</v>
      </c>
      <c r="Q117" s="447">
        <f>'3M - LGS'!Q117</f>
        <v>4.0025279769655239E-2</v>
      </c>
      <c r="R117" s="447">
        <f>'3M - LGS'!R117</f>
        <v>4.1410236318959487E-2</v>
      </c>
      <c r="S117" s="447">
        <f>'3M - LGS'!S117</f>
        <v>4.2017312166569717E-2</v>
      </c>
      <c r="T117" s="494">
        <f>'3M - LGS'!T117</f>
        <v>8.6011522100452181E-2</v>
      </c>
      <c r="U117" s="494">
        <f>'3M - LGS'!U117</f>
        <v>8.3388655686036359E-2</v>
      </c>
      <c r="V117" s="494">
        <f>'3M - LGS'!V117</f>
        <v>8.5023150265102487E-2</v>
      </c>
      <c r="W117" s="494">
        <f>'3M - LGS'!W117</f>
        <v>8.2535870586937898E-2</v>
      </c>
      <c r="X117" s="494">
        <f>'3M - LGS'!X117</f>
        <v>4.7471209292410471E-2</v>
      </c>
      <c r="Y117" s="494">
        <f>'3M - LGS'!Y117</f>
        <v>4.7944996291473078E-2</v>
      </c>
      <c r="Z117" s="494">
        <f>'3M - LGS'!Z117</f>
        <v>4.5692939947739222E-2</v>
      </c>
      <c r="AA117" s="494">
        <f>'3M - LGS'!AA117</f>
        <v>4.454884131984567E-2</v>
      </c>
      <c r="AB117" s="494">
        <f>'3M - LGS'!AB117</f>
        <v>4.4817284983899509E-2</v>
      </c>
      <c r="AC117" s="494">
        <f>'3M - LGS'!AC117</f>
        <v>4.6864291271232109E-2</v>
      </c>
      <c r="AD117" s="494">
        <f>'3M - LGS'!AD117</f>
        <v>4.7556466572316089E-2</v>
      </c>
      <c r="AE117" s="494">
        <f>'3M - LGS'!AE117</f>
        <v>4.9168089349456039E-2</v>
      </c>
      <c r="AF117" s="494">
        <f>'3M - LGS'!AF117</f>
        <v>8.6011522100452181E-2</v>
      </c>
      <c r="AG117" s="494">
        <f>'3M - LGS'!AG117</f>
        <v>8.3388655686036359E-2</v>
      </c>
      <c r="AH117" s="494">
        <f>'3M - LGS'!AH117</f>
        <v>8.5023150265102487E-2</v>
      </c>
      <c r="AI117" s="494">
        <f>'3M - LGS'!AI117</f>
        <v>8.2535870586937898E-2</v>
      </c>
      <c r="AJ117" s="494">
        <f>'3M - LGS'!AJ117</f>
        <v>4.7471209292410471E-2</v>
      </c>
      <c r="AK117" s="494">
        <f>'3M - LGS'!AK117</f>
        <v>4.7944996291473078E-2</v>
      </c>
      <c r="AL117" s="494">
        <f>'3M - LGS'!AL117</f>
        <v>4.5692939947739222E-2</v>
      </c>
      <c r="AM117" s="494">
        <f>'3M - LGS'!AM117</f>
        <v>4.454884131984567E-2</v>
      </c>
      <c r="AN117" s="494">
        <f>'3M - LGS'!AN117</f>
        <v>4.4817284983899509E-2</v>
      </c>
      <c r="AO117" s="494">
        <f>'3M - LGS'!AO117</f>
        <v>4.6864291271232109E-2</v>
      </c>
      <c r="AP117" s="494">
        <f>'3M - LGS'!AP117</f>
        <v>4.7556466572316089E-2</v>
      </c>
      <c r="AQ117" s="494">
        <f>'3M - LGS'!AQ117</f>
        <v>4.9168089349456039E-2</v>
      </c>
      <c r="AR117" s="494">
        <f>'3M - LGS'!AR117</f>
        <v>8.6011522100452181E-2</v>
      </c>
      <c r="AS117" s="494">
        <f>'3M - LGS'!AS117</f>
        <v>8.3388655686036359E-2</v>
      </c>
      <c r="AT117" s="494">
        <f>'3M - LGS'!AT117</f>
        <v>8.5023150265102487E-2</v>
      </c>
      <c r="AU117" s="494">
        <f>'3M - LGS'!AU117</f>
        <v>8.2535870586937898E-2</v>
      </c>
      <c r="AV117" s="494">
        <f>'3M - LGS'!AV117</f>
        <v>4.7471209292410471E-2</v>
      </c>
      <c r="AW117" s="494">
        <f>'3M - LGS'!AW117</f>
        <v>4.7944996291473078E-2</v>
      </c>
      <c r="AX117" s="494">
        <f>'3M - LGS'!AX117</f>
        <v>4.5692939947739222E-2</v>
      </c>
      <c r="AY117" s="494">
        <f>'3M - LGS'!AY117</f>
        <v>4.454884131984567E-2</v>
      </c>
      <c r="AZ117" s="494">
        <f>'3M - LGS'!AZ117</f>
        <v>4.4817284983899509E-2</v>
      </c>
      <c r="BA117" s="494">
        <f>'3M - LGS'!BA117</f>
        <v>4.6864291271232109E-2</v>
      </c>
      <c r="BB117" s="494">
        <f>'3M - LGS'!BB117</f>
        <v>4.7556466572316089E-2</v>
      </c>
      <c r="BC117" s="494">
        <f>'3M - LGS'!BC117</f>
        <v>4.9168089349456039E-2</v>
      </c>
      <c r="BD117" s="494">
        <f>'3M - LGS'!BD117</f>
        <v>8.6011522100452181E-2</v>
      </c>
      <c r="BE117" s="494">
        <f>'3M - LGS'!BE117</f>
        <v>8.3388655686036359E-2</v>
      </c>
      <c r="BF117" s="494">
        <f>'3M - LGS'!BF117</f>
        <v>8.5023150265102487E-2</v>
      </c>
      <c r="BG117" s="494">
        <f>'3M - LGS'!BG117</f>
        <v>8.2535870586937898E-2</v>
      </c>
      <c r="BH117" s="494">
        <f>'3M - LGS'!BH117</f>
        <v>4.7471209292410471E-2</v>
      </c>
      <c r="BI117" s="494">
        <f>'3M - LGS'!BI117</f>
        <v>4.7944996291473078E-2</v>
      </c>
      <c r="BJ117" s="494">
        <f>'3M - LGS'!BJ117</f>
        <v>4.5692939947739222E-2</v>
      </c>
      <c r="BK117" s="494">
        <f>'3M - LGS'!BK117</f>
        <v>4.454884131984567E-2</v>
      </c>
      <c r="BL117" s="494">
        <f>'3M - LGS'!BL117</f>
        <v>4.4817284983899509E-2</v>
      </c>
      <c r="BM117" s="494">
        <f>'3M - LGS'!BM117</f>
        <v>4.6864291271232109E-2</v>
      </c>
      <c r="BN117" s="494">
        <f>'3M - LGS'!BN117</f>
        <v>4.7556466572316089E-2</v>
      </c>
      <c r="BO117" s="494">
        <f>'3M - LGS'!BO117</f>
        <v>4.9168089349456039E-2</v>
      </c>
      <c r="BP117" s="494">
        <f>'3M - LGS'!BP117</f>
        <v>8.6011522100452181E-2</v>
      </c>
      <c r="BQ117" s="494">
        <f>'3M - LGS'!BQ117</f>
        <v>8.3388655686036359E-2</v>
      </c>
      <c r="BR117" s="494">
        <f>'3M - LGS'!BR117</f>
        <v>8.5023150265102487E-2</v>
      </c>
      <c r="BS117" s="494">
        <f>'3M - LGS'!BS117</f>
        <v>8.2535870586937898E-2</v>
      </c>
      <c r="BT117" s="494">
        <f>'3M - LGS'!BT117</f>
        <v>4.7471209292410471E-2</v>
      </c>
      <c r="BU117" s="494">
        <f>'3M - LGS'!BU117</f>
        <v>4.7944996291473078E-2</v>
      </c>
      <c r="BV117" s="494">
        <f>'3M - LGS'!BV117</f>
        <v>4.5692939947739222E-2</v>
      </c>
      <c r="BW117" s="494">
        <f>'3M - LGS'!BW117</f>
        <v>4.454884131984567E-2</v>
      </c>
      <c r="BX117" s="494">
        <f>'3M - LGS'!BX117</f>
        <v>4.4817284983899509E-2</v>
      </c>
      <c r="BY117" s="494">
        <f>'3M - LGS'!BY117</f>
        <v>4.6864291271232109E-2</v>
      </c>
      <c r="BZ117" s="494">
        <f>'3M - LGS'!BZ117</f>
        <v>4.7556466572316089E-2</v>
      </c>
      <c r="CA117" s="494">
        <f>'3M - LGS'!CA117</f>
        <v>4.9168089349456039E-2</v>
      </c>
      <c r="CB117" s="494">
        <f>'3M - LGS'!CB117</f>
        <v>8.6011522100452181E-2</v>
      </c>
      <c r="CC117" s="494">
        <f>'3M - LGS'!CC117</f>
        <v>8.3388655686036359E-2</v>
      </c>
      <c r="CD117" s="494">
        <f>'3M - LGS'!CD117</f>
        <v>8.5023150265102487E-2</v>
      </c>
      <c r="CE117" s="494">
        <f>'3M - LGS'!CE117</f>
        <v>8.2535870586937898E-2</v>
      </c>
      <c r="CF117" s="494">
        <f>'3M - LGS'!CF117</f>
        <v>4.7471209292410471E-2</v>
      </c>
      <c r="CG117" s="494">
        <f>'3M - LGS'!CG117</f>
        <v>4.7944996291473078E-2</v>
      </c>
      <c r="CH117" s="494">
        <f>'3M - LGS'!CH117</f>
        <v>4.5692939947739222E-2</v>
      </c>
    </row>
    <row r="118" spans="1:86" s="110" customFormat="1" hidden="1" x14ac:dyDescent="0.25">
      <c r="A118" s="616"/>
      <c r="B118" s="89" t="s">
        <v>5</v>
      </c>
      <c r="C118" s="447">
        <f>'3M - LGS'!C118</f>
        <v>3.7441349140650192E-2</v>
      </c>
      <c r="D118" s="447">
        <f>'3M - LGS'!D118</f>
        <v>3.7429249600920422E-2</v>
      </c>
      <c r="E118" s="447">
        <f>'3M - LGS'!E118</f>
        <v>3.8354723959286061E-2</v>
      </c>
      <c r="F118" s="447">
        <f>'3M - LGS'!F118</f>
        <v>3.9317515370260341E-2</v>
      </c>
      <c r="G118" s="447">
        <f>'3M - LGS'!G118</f>
        <v>3.9956418570678262E-2</v>
      </c>
      <c r="H118" s="447">
        <f>'3M - LGS'!H118</f>
        <v>7.3052660356480309E-2</v>
      </c>
      <c r="I118" s="447">
        <f>'3M - LGS'!I118</f>
        <v>7.0945278641579762E-2</v>
      </c>
      <c r="J118" s="447">
        <f>'3M - LGS'!J118</f>
        <v>7.0982747983774006E-2</v>
      </c>
      <c r="K118" s="447">
        <f>'3M - LGS'!K118</f>
        <v>6.9689736519992149E-2</v>
      </c>
      <c r="L118" s="447">
        <f>'3M - LGS'!L118</f>
        <v>3.8465921545063383E-2</v>
      </c>
      <c r="M118" s="447">
        <f>'3M - LGS'!M118</f>
        <v>3.936801638570829E-2</v>
      </c>
      <c r="N118" s="447">
        <f>'3M - LGS'!N118</f>
        <v>3.8318634945053449E-2</v>
      </c>
      <c r="O118" s="447">
        <f>'3M - LGS'!O118</f>
        <v>3.7441349140650192E-2</v>
      </c>
      <c r="P118" s="447">
        <f>'3M - LGS'!P118</f>
        <v>3.7429249600920422E-2</v>
      </c>
      <c r="Q118" s="447">
        <f>'3M - LGS'!Q118</f>
        <v>3.8354723959286061E-2</v>
      </c>
      <c r="R118" s="447">
        <f>'3M - LGS'!R118</f>
        <v>3.9317515370260341E-2</v>
      </c>
      <c r="S118" s="447">
        <f>'3M - LGS'!S118</f>
        <v>3.9956418570678262E-2</v>
      </c>
      <c r="T118" s="494">
        <f>'3M - LGS'!T118</f>
        <v>8.2070864669144331E-2</v>
      </c>
      <c r="U118" s="494">
        <f>'3M - LGS'!U118</f>
        <v>7.9561748588053732E-2</v>
      </c>
      <c r="V118" s="494">
        <f>'3M - LGS'!V118</f>
        <v>8.1121493863993047E-2</v>
      </c>
      <c r="W118" s="494">
        <f>'3M - LGS'!W118</f>
        <v>8.0727585288615428E-2</v>
      </c>
      <c r="X118" s="494">
        <f>'3M - LGS'!X118</f>
        <v>4.5276182203736998E-2</v>
      </c>
      <c r="Y118" s="494">
        <f>'3M - LGS'!Y118</f>
        <v>4.5978794089443643E-2</v>
      </c>
      <c r="Z118" s="494">
        <f>'3M - LGS'!Z118</f>
        <v>4.4215904221059005E-2</v>
      </c>
      <c r="AA118" s="494">
        <f>'3M - LGS'!AA118</f>
        <v>4.2688150264511004E-2</v>
      </c>
      <c r="AB118" s="494">
        <f>'3M - LGS'!AB118</f>
        <v>4.3150350602775597E-2</v>
      </c>
      <c r="AC118" s="494">
        <f>'3M - LGS'!AC118</f>
        <v>4.4969611958472232E-2</v>
      </c>
      <c r="AD118" s="494">
        <f>'3M - LGS'!AD118</f>
        <v>4.5252229327462798E-2</v>
      </c>
      <c r="AE118" s="494">
        <f>'3M - LGS'!AE118</f>
        <v>4.682945954266754E-2</v>
      </c>
      <c r="AF118" s="494">
        <f>'3M - LGS'!AF118</f>
        <v>8.2070864669144331E-2</v>
      </c>
      <c r="AG118" s="494">
        <f>'3M - LGS'!AG118</f>
        <v>7.9561748588053732E-2</v>
      </c>
      <c r="AH118" s="494">
        <f>'3M - LGS'!AH118</f>
        <v>8.1121493863993047E-2</v>
      </c>
      <c r="AI118" s="494">
        <f>'3M - LGS'!AI118</f>
        <v>8.0727585288615428E-2</v>
      </c>
      <c r="AJ118" s="494">
        <f>'3M - LGS'!AJ118</f>
        <v>4.5276182203736998E-2</v>
      </c>
      <c r="AK118" s="494">
        <f>'3M - LGS'!AK118</f>
        <v>4.5978794089443643E-2</v>
      </c>
      <c r="AL118" s="494">
        <f>'3M - LGS'!AL118</f>
        <v>4.4215904221059005E-2</v>
      </c>
      <c r="AM118" s="494">
        <f>'3M - LGS'!AM118</f>
        <v>4.2688150264511004E-2</v>
      </c>
      <c r="AN118" s="494">
        <f>'3M - LGS'!AN118</f>
        <v>4.3150350602775597E-2</v>
      </c>
      <c r="AO118" s="494">
        <f>'3M - LGS'!AO118</f>
        <v>4.4969611958472232E-2</v>
      </c>
      <c r="AP118" s="494">
        <f>'3M - LGS'!AP118</f>
        <v>4.5252229327462798E-2</v>
      </c>
      <c r="AQ118" s="494">
        <f>'3M - LGS'!AQ118</f>
        <v>4.682945954266754E-2</v>
      </c>
      <c r="AR118" s="494">
        <f>'3M - LGS'!AR118</f>
        <v>8.2070864669144331E-2</v>
      </c>
      <c r="AS118" s="494">
        <f>'3M - LGS'!AS118</f>
        <v>7.9561748588053732E-2</v>
      </c>
      <c r="AT118" s="494">
        <f>'3M - LGS'!AT118</f>
        <v>8.1121493863993047E-2</v>
      </c>
      <c r="AU118" s="494">
        <f>'3M - LGS'!AU118</f>
        <v>8.0727585288615428E-2</v>
      </c>
      <c r="AV118" s="494">
        <f>'3M - LGS'!AV118</f>
        <v>4.5276182203736998E-2</v>
      </c>
      <c r="AW118" s="494">
        <f>'3M - LGS'!AW118</f>
        <v>4.5978794089443643E-2</v>
      </c>
      <c r="AX118" s="494">
        <f>'3M - LGS'!AX118</f>
        <v>4.4215904221059005E-2</v>
      </c>
      <c r="AY118" s="494">
        <f>'3M - LGS'!AY118</f>
        <v>4.2688150264511004E-2</v>
      </c>
      <c r="AZ118" s="494">
        <f>'3M - LGS'!AZ118</f>
        <v>4.3150350602775597E-2</v>
      </c>
      <c r="BA118" s="494">
        <f>'3M - LGS'!BA118</f>
        <v>4.4969611958472232E-2</v>
      </c>
      <c r="BB118" s="494">
        <f>'3M - LGS'!BB118</f>
        <v>4.5252229327462798E-2</v>
      </c>
      <c r="BC118" s="494">
        <f>'3M - LGS'!BC118</f>
        <v>4.682945954266754E-2</v>
      </c>
      <c r="BD118" s="494">
        <f>'3M - LGS'!BD118</f>
        <v>8.2070864669144331E-2</v>
      </c>
      <c r="BE118" s="494">
        <f>'3M - LGS'!BE118</f>
        <v>7.9561748588053732E-2</v>
      </c>
      <c r="BF118" s="494">
        <f>'3M - LGS'!BF118</f>
        <v>8.1121493863993047E-2</v>
      </c>
      <c r="BG118" s="494">
        <f>'3M - LGS'!BG118</f>
        <v>8.0727585288615428E-2</v>
      </c>
      <c r="BH118" s="494">
        <f>'3M - LGS'!BH118</f>
        <v>4.5276182203736998E-2</v>
      </c>
      <c r="BI118" s="494">
        <f>'3M - LGS'!BI118</f>
        <v>4.5978794089443643E-2</v>
      </c>
      <c r="BJ118" s="494">
        <f>'3M - LGS'!BJ118</f>
        <v>4.4215904221059005E-2</v>
      </c>
      <c r="BK118" s="494">
        <f>'3M - LGS'!BK118</f>
        <v>4.2688150264511004E-2</v>
      </c>
      <c r="BL118" s="494">
        <f>'3M - LGS'!BL118</f>
        <v>4.3150350602775597E-2</v>
      </c>
      <c r="BM118" s="494">
        <f>'3M - LGS'!BM118</f>
        <v>4.4969611958472232E-2</v>
      </c>
      <c r="BN118" s="494">
        <f>'3M - LGS'!BN118</f>
        <v>4.5252229327462798E-2</v>
      </c>
      <c r="BO118" s="494">
        <f>'3M - LGS'!BO118</f>
        <v>4.682945954266754E-2</v>
      </c>
      <c r="BP118" s="494">
        <f>'3M - LGS'!BP118</f>
        <v>8.2070864669144331E-2</v>
      </c>
      <c r="BQ118" s="494">
        <f>'3M - LGS'!BQ118</f>
        <v>7.9561748588053732E-2</v>
      </c>
      <c r="BR118" s="494">
        <f>'3M - LGS'!BR118</f>
        <v>8.1121493863993047E-2</v>
      </c>
      <c r="BS118" s="494">
        <f>'3M - LGS'!BS118</f>
        <v>8.0727585288615428E-2</v>
      </c>
      <c r="BT118" s="494">
        <f>'3M - LGS'!BT118</f>
        <v>4.5276182203736998E-2</v>
      </c>
      <c r="BU118" s="494">
        <f>'3M - LGS'!BU118</f>
        <v>4.5978794089443643E-2</v>
      </c>
      <c r="BV118" s="494">
        <f>'3M - LGS'!BV118</f>
        <v>4.4215904221059005E-2</v>
      </c>
      <c r="BW118" s="494">
        <f>'3M - LGS'!BW118</f>
        <v>4.2688150264511004E-2</v>
      </c>
      <c r="BX118" s="494">
        <f>'3M - LGS'!BX118</f>
        <v>4.3150350602775597E-2</v>
      </c>
      <c r="BY118" s="494">
        <f>'3M - LGS'!BY118</f>
        <v>4.4969611958472232E-2</v>
      </c>
      <c r="BZ118" s="494">
        <f>'3M - LGS'!BZ118</f>
        <v>4.5252229327462798E-2</v>
      </c>
      <c r="CA118" s="494">
        <f>'3M - LGS'!CA118</f>
        <v>4.682945954266754E-2</v>
      </c>
      <c r="CB118" s="494">
        <f>'3M - LGS'!CB118</f>
        <v>8.2070864669144331E-2</v>
      </c>
      <c r="CC118" s="494">
        <f>'3M - LGS'!CC118</f>
        <v>7.9561748588053732E-2</v>
      </c>
      <c r="CD118" s="494">
        <f>'3M - LGS'!CD118</f>
        <v>8.1121493863993047E-2</v>
      </c>
      <c r="CE118" s="494">
        <f>'3M - LGS'!CE118</f>
        <v>8.0727585288615428E-2</v>
      </c>
      <c r="CF118" s="494">
        <f>'3M - LGS'!CF118</f>
        <v>4.5276182203736998E-2</v>
      </c>
      <c r="CG118" s="494">
        <f>'3M - LGS'!CG118</f>
        <v>4.5978794089443643E-2</v>
      </c>
      <c r="CH118" s="494">
        <f>'3M - LGS'!CH118</f>
        <v>4.4215904221059005E-2</v>
      </c>
    </row>
    <row r="119" spans="1:86" s="110" customFormat="1" hidden="1" x14ac:dyDescent="0.25">
      <c r="A119" s="616"/>
      <c r="B119" s="89" t="s">
        <v>23</v>
      </c>
      <c r="C119" s="447">
        <f>'3M - LGS'!C119</f>
        <v>3.7441349140650192E-2</v>
      </c>
      <c r="D119" s="447">
        <f>'3M - LGS'!D119</f>
        <v>3.7429249600920422E-2</v>
      </c>
      <c r="E119" s="447">
        <f>'3M - LGS'!E119</f>
        <v>3.8354723959286061E-2</v>
      </c>
      <c r="F119" s="447">
        <f>'3M - LGS'!F119</f>
        <v>3.9317515370260341E-2</v>
      </c>
      <c r="G119" s="447">
        <f>'3M - LGS'!G119</f>
        <v>3.9956418570678262E-2</v>
      </c>
      <c r="H119" s="447">
        <f>'3M - LGS'!H119</f>
        <v>7.3052660356480309E-2</v>
      </c>
      <c r="I119" s="447">
        <f>'3M - LGS'!I119</f>
        <v>7.0945278641579762E-2</v>
      </c>
      <c r="J119" s="447">
        <f>'3M - LGS'!J119</f>
        <v>7.0982747983774006E-2</v>
      </c>
      <c r="K119" s="447">
        <f>'3M - LGS'!K119</f>
        <v>6.9689736519992149E-2</v>
      </c>
      <c r="L119" s="447">
        <f>'3M - LGS'!L119</f>
        <v>3.8465921545063383E-2</v>
      </c>
      <c r="M119" s="447">
        <f>'3M - LGS'!M119</f>
        <v>3.936801638570829E-2</v>
      </c>
      <c r="N119" s="447">
        <f>'3M - LGS'!N119</f>
        <v>3.8318634945053449E-2</v>
      </c>
      <c r="O119" s="447">
        <f>'3M - LGS'!O119</f>
        <v>3.7441349140650192E-2</v>
      </c>
      <c r="P119" s="447">
        <f>'3M - LGS'!P119</f>
        <v>3.7429249600920422E-2</v>
      </c>
      <c r="Q119" s="447">
        <f>'3M - LGS'!Q119</f>
        <v>3.8354723959286061E-2</v>
      </c>
      <c r="R119" s="447">
        <f>'3M - LGS'!R119</f>
        <v>3.9317515370260341E-2</v>
      </c>
      <c r="S119" s="447">
        <f>'3M - LGS'!S119</f>
        <v>3.9956418570678262E-2</v>
      </c>
      <c r="T119" s="494">
        <f>'3M - LGS'!T119</f>
        <v>8.2070864669144331E-2</v>
      </c>
      <c r="U119" s="494">
        <f>'3M - LGS'!U119</f>
        <v>7.9561748588053732E-2</v>
      </c>
      <c r="V119" s="494">
        <f>'3M - LGS'!V119</f>
        <v>8.1121493863993047E-2</v>
      </c>
      <c r="W119" s="494">
        <f>'3M - LGS'!W119</f>
        <v>8.0727585288615428E-2</v>
      </c>
      <c r="X119" s="494">
        <f>'3M - LGS'!X119</f>
        <v>4.5276182203736998E-2</v>
      </c>
      <c r="Y119" s="494">
        <f>'3M - LGS'!Y119</f>
        <v>4.5978794089443643E-2</v>
      </c>
      <c r="Z119" s="494">
        <f>'3M - LGS'!Z119</f>
        <v>4.4215904221059005E-2</v>
      </c>
      <c r="AA119" s="494">
        <f>'3M - LGS'!AA119</f>
        <v>4.2688150264511004E-2</v>
      </c>
      <c r="AB119" s="494">
        <f>'3M - LGS'!AB119</f>
        <v>4.3150350602775597E-2</v>
      </c>
      <c r="AC119" s="494">
        <f>'3M - LGS'!AC119</f>
        <v>4.4969611958472232E-2</v>
      </c>
      <c r="AD119" s="494">
        <f>'3M - LGS'!AD119</f>
        <v>4.5252229327462798E-2</v>
      </c>
      <c r="AE119" s="494">
        <f>'3M - LGS'!AE119</f>
        <v>4.682945954266754E-2</v>
      </c>
      <c r="AF119" s="494">
        <f>'3M - LGS'!AF119</f>
        <v>8.2070864669144331E-2</v>
      </c>
      <c r="AG119" s="494">
        <f>'3M - LGS'!AG119</f>
        <v>7.9561748588053732E-2</v>
      </c>
      <c r="AH119" s="494">
        <f>'3M - LGS'!AH119</f>
        <v>8.1121493863993047E-2</v>
      </c>
      <c r="AI119" s="494">
        <f>'3M - LGS'!AI119</f>
        <v>8.0727585288615428E-2</v>
      </c>
      <c r="AJ119" s="494">
        <f>'3M - LGS'!AJ119</f>
        <v>4.5276182203736998E-2</v>
      </c>
      <c r="AK119" s="494">
        <f>'3M - LGS'!AK119</f>
        <v>4.5978794089443643E-2</v>
      </c>
      <c r="AL119" s="494">
        <f>'3M - LGS'!AL119</f>
        <v>4.4215904221059005E-2</v>
      </c>
      <c r="AM119" s="494">
        <f>'3M - LGS'!AM119</f>
        <v>4.2688150264511004E-2</v>
      </c>
      <c r="AN119" s="494">
        <f>'3M - LGS'!AN119</f>
        <v>4.3150350602775597E-2</v>
      </c>
      <c r="AO119" s="494">
        <f>'3M - LGS'!AO119</f>
        <v>4.4969611958472232E-2</v>
      </c>
      <c r="AP119" s="494">
        <f>'3M - LGS'!AP119</f>
        <v>4.5252229327462798E-2</v>
      </c>
      <c r="AQ119" s="494">
        <f>'3M - LGS'!AQ119</f>
        <v>4.682945954266754E-2</v>
      </c>
      <c r="AR119" s="494">
        <f>'3M - LGS'!AR119</f>
        <v>8.2070864669144331E-2</v>
      </c>
      <c r="AS119" s="494">
        <f>'3M - LGS'!AS119</f>
        <v>7.9561748588053732E-2</v>
      </c>
      <c r="AT119" s="494">
        <f>'3M - LGS'!AT119</f>
        <v>8.1121493863993047E-2</v>
      </c>
      <c r="AU119" s="494">
        <f>'3M - LGS'!AU119</f>
        <v>8.0727585288615428E-2</v>
      </c>
      <c r="AV119" s="494">
        <f>'3M - LGS'!AV119</f>
        <v>4.5276182203736998E-2</v>
      </c>
      <c r="AW119" s="494">
        <f>'3M - LGS'!AW119</f>
        <v>4.5978794089443643E-2</v>
      </c>
      <c r="AX119" s="494">
        <f>'3M - LGS'!AX119</f>
        <v>4.4215904221059005E-2</v>
      </c>
      <c r="AY119" s="494">
        <f>'3M - LGS'!AY119</f>
        <v>4.2688150264511004E-2</v>
      </c>
      <c r="AZ119" s="494">
        <f>'3M - LGS'!AZ119</f>
        <v>4.3150350602775597E-2</v>
      </c>
      <c r="BA119" s="494">
        <f>'3M - LGS'!BA119</f>
        <v>4.4969611958472232E-2</v>
      </c>
      <c r="BB119" s="494">
        <f>'3M - LGS'!BB119</f>
        <v>4.5252229327462798E-2</v>
      </c>
      <c r="BC119" s="494">
        <f>'3M - LGS'!BC119</f>
        <v>4.682945954266754E-2</v>
      </c>
      <c r="BD119" s="494">
        <f>'3M - LGS'!BD119</f>
        <v>8.2070864669144331E-2</v>
      </c>
      <c r="BE119" s="494">
        <f>'3M - LGS'!BE119</f>
        <v>7.9561748588053732E-2</v>
      </c>
      <c r="BF119" s="494">
        <f>'3M - LGS'!BF119</f>
        <v>8.1121493863993047E-2</v>
      </c>
      <c r="BG119" s="494">
        <f>'3M - LGS'!BG119</f>
        <v>8.0727585288615428E-2</v>
      </c>
      <c r="BH119" s="494">
        <f>'3M - LGS'!BH119</f>
        <v>4.5276182203736998E-2</v>
      </c>
      <c r="BI119" s="494">
        <f>'3M - LGS'!BI119</f>
        <v>4.5978794089443643E-2</v>
      </c>
      <c r="BJ119" s="494">
        <f>'3M - LGS'!BJ119</f>
        <v>4.4215904221059005E-2</v>
      </c>
      <c r="BK119" s="494">
        <f>'3M - LGS'!BK119</f>
        <v>4.2688150264511004E-2</v>
      </c>
      <c r="BL119" s="494">
        <f>'3M - LGS'!BL119</f>
        <v>4.3150350602775597E-2</v>
      </c>
      <c r="BM119" s="494">
        <f>'3M - LGS'!BM119</f>
        <v>4.4969611958472232E-2</v>
      </c>
      <c r="BN119" s="494">
        <f>'3M - LGS'!BN119</f>
        <v>4.5252229327462798E-2</v>
      </c>
      <c r="BO119" s="494">
        <f>'3M - LGS'!BO119</f>
        <v>4.682945954266754E-2</v>
      </c>
      <c r="BP119" s="494">
        <f>'3M - LGS'!BP119</f>
        <v>8.2070864669144331E-2</v>
      </c>
      <c r="BQ119" s="494">
        <f>'3M - LGS'!BQ119</f>
        <v>7.9561748588053732E-2</v>
      </c>
      <c r="BR119" s="494">
        <f>'3M - LGS'!BR119</f>
        <v>8.1121493863993047E-2</v>
      </c>
      <c r="BS119" s="494">
        <f>'3M - LGS'!BS119</f>
        <v>8.0727585288615428E-2</v>
      </c>
      <c r="BT119" s="494">
        <f>'3M - LGS'!BT119</f>
        <v>4.5276182203736998E-2</v>
      </c>
      <c r="BU119" s="494">
        <f>'3M - LGS'!BU119</f>
        <v>4.5978794089443643E-2</v>
      </c>
      <c r="BV119" s="494">
        <f>'3M - LGS'!BV119</f>
        <v>4.4215904221059005E-2</v>
      </c>
      <c r="BW119" s="494">
        <f>'3M - LGS'!BW119</f>
        <v>4.2688150264511004E-2</v>
      </c>
      <c r="BX119" s="494">
        <f>'3M - LGS'!BX119</f>
        <v>4.3150350602775597E-2</v>
      </c>
      <c r="BY119" s="494">
        <f>'3M - LGS'!BY119</f>
        <v>4.4969611958472232E-2</v>
      </c>
      <c r="BZ119" s="494">
        <f>'3M - LGS'!BZ119</f>
        <v>4.5252229327462798E-2</v>
      </c>
      <c r="CA119" s="494">
        <f>'3M - LGS'!CA119</f>
        <v>4.682945954266754E-2</v>
      </c>
      <c r="CB119" s="494">
        <f>'3M - LGS'!CB119</f>
        <v>8.2070864669144331E-2</v>
      </c>
      <c r="CC119" s="494">
        <f>'3M - LGS'!CC119</f>
        <v>7.9561748588053732E-2</v>
      </c>
      <c r="CD119" s="494">
        <f>'3M - LGS'!CD119</f>
        <v>8.1121493863993047E-2</v>
      </c>
      <c r="CE119" s="494">
        <f>'3M - LGS'!CE119</f>
        <v>8.0727585288615428E-2</v>
      </c>
      <c r="CF119" s="494">
        <f>'3M - LGS'!CF119</f>
        <v>4.5276182203736998E-2</v>
      </c>
      <c r="CG119" s="494">
        <f>'3M - LGS'!CG119</f>
        <v>4.5978794089443643E-2</v>
      </c>
      <c r="CH119" s="494">
        <f>'3M - LGS'!CH119</f>
        <v>4.4215904221059005E-2</v>
      </c>
    </row>
    <row r="120" spans="1:86" s="110" customFormat="1" hidden="1" x14ac:dyDescent="0.25">
      <c r="A120" s="616"/>
      <c r="B120" s="89" t="s">
        <v>24</v>
      </c>
      <c r="C120" s="447">
        <f>'3M - LGS'!C120</f>
        <v>3.7441349140650192E-2</v>
      </c>
      <c r="D120" s="447">
        <f>'3M - LGS'!D120</f>
        <v>3.7429249600920422E-2</v>
      </c>
      <c r="E120" s="447">
        <f>'3M - LGS'!E120</f>
        <v>3.8354723959286061E-2</v>
      </c>
      <c r="F120" s="447">
        <f>'3M - LGS'!F120</f>
        <v>3.9317515370260341E-2</v>
      </c>
      <c r="G120" s="447">
        <f>'3M - LGS'!G120</f>
        <v>3.9956418570678262E-2</v>
      </c>
      <c r="H120" s="447">
        <f>'3M - LGS'!H120</f>
        <v>7.3052660356480309E-2</v>
      </c>
      <c r="I120" s="447">
        <f>'3M - LGS'!I120</f>
        <v>7.0945278641579762E-2</v>
      </c>
      <c r="J120" s="447">
        <f>'3M - LGS'!J120</f>
        <v>7.0982747983774006E-2</v>
      </c>
      <c r="K120" s="447">
        <f>'3M - LGS'!K120</f>
        <v>6.9689736519992149E-2</v>
      </c>
      <c r="L120" s="447">
        <f>'3M - LGS'!L120</f>
        <v>3.8465921545063383E-2</v>
      </c>
      <c r="M120" s="447">
        <f>'3M - LGS'!M120</f>
        <v>3.936801638570829E-2</v>
      </c>
      <c r="N120" s="447">
        <f>'3M - LGS'!N120</f>
        <v>3.8318634945053449E-2</v>
      </c>
      <c r="O120" s="447">
        <f>'3M - LGS'!O120</f>
        <v>3.7441349140650192E-2</v>
      </c>
      <c r="P120" s="447">
        <f>'3M - LGS'!P120</f>
        <v>3.7429249600920422E-2</v>
      </c>
      <c r="Q120" s="447">
        <f>'3M - LGS'!Q120</f>
        <v>3.8354723959286061E-2</v>
      </c>
      <c r="R120" s="447">
        <f>'3M - LGS'!R120</f>
        <v>3.9317515370260341E-2</v>
      </c>
      <c r="S120" s="447">
        <f>'3M - LGS'!S120</f>
        <v>3.9956418570678262E-2</v>
      </c>
      <c r="T120" s="494">
        <f>'3M - LGS'!T120</f>
        <v>8.2070864669144331E-2</v>
      </c>
      <c r="U120" s="494">
        <f>'3M - LGS'!U120</f>
        <v>7.9561748588053732E-2</v>
      </c>
      <c r="V120" s="494">
        <f>'3M - LGS'!V120</f>
        <v>8.1121493863993047E-2</v>
      </c>
      <c r="W120" s="494">
        <f>'3M - LGS'!W120</f>
        <v>8.0727585288615428E-2</v>
      </c>
      <c r="X120" s="494">
        <f>'3M - LGS'!X120</f>
        <v>4.5276182203736998E-2</v>
      </c>
      <c r="Y120" s="494">
        <f>'3M - LGS'!Y120</f>
        <v>4.5978794089443643E-2</v>
      </c>
      <c r="Z120" s="494">
        <f>'3M - LGS'!Z120</f>
        <v>4.4215904221059005E-2</v>
      </c>
      <c r="AA120" s="494">
        <f>'3M - LGS'!AA120</f>
        <v>4.2688150264511004E-2</v>
      </c>
      <c r="AB120" s="494">
        <f>'3M - LGS'!AB120</f>
        <v>4.3150350602775597E-2</v>
      </c>
      <c r="AC120" s="494">
        <f>'3M - LGS'!AC120</f>
        <v>4.4969611958472232E-2</v>
      </c>
      <c r="AD120" s="494">
        <f>'3M - LGS'!AD120</f>
        <v>4.5252229327462798E-2</v>
      </c>
      <c r="AE120" s="494">
        <f>'3M - LGS'!AE120</f>
        <v>4.682945954266754E-2</v>
      </c>
      <c r="AF120" s="494">
        <f>'3M - LGS'!AF120</f>
        <v>8.2070864669144331E-2</v>
      </c>
      <c r="AG120" s="494">
        <f>'3M - LGS'!AG120</f>
        <v>7.9561748588053732E-2</v>
      </c>
      <c r="AH120" s="494">
        <f>'3M - LGS'!AH120</f>
        <v>8.1121493863993047E-2</v>
      </c>
      <c r="AI120" s="494">
        <f>'3M - LGS'!AI120</f>
        <v>8.0727585288615428E-2</v>
      </c>
      <c r="AJ120" s="494">
        <f>'3M - LGS'!AJ120</f>
        <v>4.5276182203736998E-2</v>
      </c>
      <c r="AK120" s="494">
        <f>'3M - LGS'!AK120</f>
        <v>4.5978794089443643E-2</v>
      </c>
      <c r="AL120" s="494">
        <f>'3M - LGS'!AL120</f>
        <v>4.4215904221059005E-2</v>
      </c>
      <c r="AM120" s="494">
        <f>'3M - LGS'!AM120</f>
        <v>4.2688150264511004E-2</v>
      </c>
      <c r="AN120" s="494">
        <f>'3M - LGS'!AN120</f>
        <v>4.3150350602775597E-2</v>
      </c>
      <c r="AO120" s="494">
        <f>'3M - LGS'!AO120</f>
        <v>4.4969611958472232E-2</v>
      </c>
      <c r="AP120" s="494">
        <f>'3M - LGS'!AP120</f>
        <v>4.5252229327462798E-2</v>
      </c>
      <c r="AQ120" s="494">
        <f>'3M - LGS'!AQ120</f>
        <v>4.682945954266754E-2</v>
      </c>
      <c r="AR120" s="494">
        <f>'3M - LGS'!AR120</f>
        <v>8.2070864669144331E-2</v>
      </c>
      <c r="AS120" s="494">
        <f>'3M - LGS'!AS120</f>
        <v>7.9561748588053732E-2</v>
      </c>
      <c r="AT120" s="494">
        <f>'3M - LGS'!AT120</f>
        <v>8.1121493863993047E-2</v>
      </c>
      <c r="AU120" s="494">
        <f>'3M - LGS'!AU120</f>
        <v>8.0727585288615428E-2</v>
      </c>
      <c r="AV120" s="494">
        <f>'3M - LGS'!AV120</f>
        <v>4.5276182203736998E-2</v>
      </c>
      <c r="AW120" s="494">
        <f>'3M - LGS'!AW120</f>
        <v>4.5978794089443643E-2</v>
      </c>
      <c r="AX120" s="494">
        <f>'3M - LGS'!AX120</f>
        <v>4.4215904221059005E-2</v>
      </c>
      <c r="AY120" s="494">
        <f>'3M - LGS'!AY120</f>
        <v>4.2688150264511004E-2</v>
      </c>
      <c r="AZ120" s="494">
        <f>'3M - LGS'!AZ120</f>
        <v>4.3150350602775597E-2</v>
      </c>
      <c r="BA120" s="494">
        <f>'3M - LGS'!BA120</f>
        <v>4.4969611958472232E-2</v>
      </c>
      <c r="BB120" s="494">
        <f>'3M - LGS'!BB120</f>
        <v>4.5252229327462798E-2</v>
      </c>
      <c r="BC120" s="494">
        <f>'3M - LGS'!BC120</f>
        <v>4.682945954266754E-2</v>
      </c>
      <c r="BD120" s="494">
        <f>'3M - LGS'!BD120</f>
        <v>8.2070864669144331E-2</v>
      </c>
      <c r="BE120" s="494">
        <f>'3M - LGS'!BE120</f>
        <v>7.9561748588053732E-2</v>
      </c>
      <c r="BF120" s="494">
        <f>'3M - LGS'!BF120</f>
        <v>8.1121493863993047E-2</v>
      </c>
      <c r="BG120" s="494">
        <f>'3M - LGS'!BG120</f>
        <v>8.0727585288615428E-2</v>
      </c>
      <c r="BH120" s="494">
        <f>'3M - LGS'!BH120</f>
        <v>4.5276182203736998E-2</v>
      </c>
      <c r="BI120" s="494">
        <f>'3M - LGS'!BI120</f>
        <v>4.5978794089443643E-2</v>
      </c>
      <c r="BJ120" s="494">
        <f>'3M - LGS'!BJ120</f>
        <v>4.4215904221059005E-2</v>
      </c>
      <c r="BK120" s="494">
        <f>'3M - LGS'!BK120</f>
        <v>4.2688150264511004E-2</v>
      </c>
      <c r="BL120" s="494">
        <f>'3M - LGS'!BL120</f>
        <v>4.3150350602775597E-2</v>
      </c>
      <c r="BM120" s="494">
        <f>'3M - LGS'!BM120</f>
        <v>4.4969611958472232E-2</v>
      </c>
      <c r="BN120" s="494">
        <f>'3M - LGS'!BN120</f>
        <v>4.5252229327462798E-2</v>
      </c>
      <c r="BO120" s="494">
        <f>'3M - LGS'!BO120</f>
        <v>4.682945954266754E-2</v>
      </c>
      <c r="BP120" s="494">
        <f>'3M - LGS'!BP120</f>
        <v>8.2070864669144331E-2</v>
      </c>
      <c r="BQ120" s="494">
        <f>'3M - LGS'!BQ120</f>
        <v>7.9561748588053732E-2</v>
      </c>
      <c r="BR120" s="494">
        <f>'3M - LGS'!BR120</f>
        <v>8.1121493863993047E-2</v>
      </c>
      <c r="BS120" s="494">
        <f>'3M - LGS'!BS120</f>
        <v>8.0727585288615428E-2</v>
      </c>
      <c r="BT120" s="494">
        <f>'3M - LGS'!BT120</f>
        <v>4.5276182203736998E-2</v>
      </c>
      <c r="BU120" s="494">
        <f>'3M - LGS'!BU120</f>
        <v>4.5978794089443643E-2</v>
      </c>
      <c r="BV120" s="494">
        <f>'3M - LGS'!BV120</f>
        <v>4.4215904221059005E-2</v>
      </c>
      <c r="BW120" s="494">
        <f>'3M - LGS'!BW120</f>
        <v>4.2688150264511004E-2</v>
      </c>
      <c r="BX120" s="494">
        <f>'3M - LGS'!BX120</f>
        <v>4.3150350602775597E-2</v>
      </c>
      <c r="BY120" s="494">
        <f>'3M - LGS'!BY120</f>
        <v>4.4969611958472232E-2</v>
      </c>
      <c r="BZ120" s="494">
        <f>'3M - LGS'!BZ120</f>
        <v>4.5252229327462798E-2</v>
      </c>
      <c r="CA120" s="494">
        <f>'3M - LGS'!CA120</f>
        <v>4.682945954266754E-2</v>
      </c>
      <c r="CB120" s="494">
        <f>'3M - LGS'!CB120</f>
        <v>8.2070864669144331E-2</v>
      </c>
      <c r="CC120" s="494">
        <f>'3M - LGS'!CC120</f>
        <v>7.9561748588053732E-2</v>
      </c>
      <c r="CD120" s="494">
        <f>'3M - LGS'!CD120</f>
        <v>8.1121493863993047E-2</v>
      </c>
      <c r="CE120" s="494">
        <f>'3M - LGS'!CE120</f>
        <v>8.0727585288615428E-2</v>
      </c>
      <c r="CF120" s="494">
        <f>'3M - LGS'!CF120</f>
        <v>4.5276182203736998E-2</v>
      </c>
      <c r="CG120" s="494">
        <f>'3M - LGS'!CG120</f>
        <v>4.5978794089443643E-2</v>
      </c>
      <c r="CH120" s="494">
        <f>'3M - LGS'!CH120</f>
        <v>4.4215904221059005E-2</v>
      </c>
    </row>
    <row r="121" spans="1:86" s="110" customFormat="1" hidden="1" x14ac:dyDescent="0.25">
      <c r="A121" s="616"/>
      <c r="B121" s="89" t="s">
        <v>7</v>
      </c>
      <c r="C121" s="447">
        <f>'3M - LGS'!C121</f>
        <v>3.6245984750808875E-2</v>
      </c>
      <c r="D121" s="447">
        <f>'3M - LGS'!D121</f>
        <v>3.6193703698225145E-2</v>
      </c>
      <c r="E121" s="447">
        <f>'3M - LGS'!E121</f>
        <v>3.7086667780013495E-2</v>
      </c>
      <c r="F121" s="447">
        <f>'3M - LGS'!F121</f>
        <v>3.8171627509572349E-2</v>
      </c>
      <c r="G121" s="447">
        <f>'3M - LGS'!G121</f>
        <v>3.8593958761605734E-2</v>
      </c>
      <c r="H121" s="447">
        <f>'3M - LGS'!H121</f>
        <v>7.0463780553378111E-2</v>
      </c>
      <c r="I121" s="447">
        <f>'3M - LGS'!I121</f>
        <v>6.8306736324093592E-2</v>
      </c>
      <c r="J121" s="447">
        <f>'3M - LGS'!J121</f>
        <v>6.8416742339354783E-2</v>
      </c>
      <c r="K121" s="447">
        <f>'3M - LGS'!K121</f>
        <v>6.7203767027659775E-2</v>
      </c>
      <c r="L121" s="447">
        <f>'3M - LGS'!L121</f>
        <v>3.7300529860763189E-2</v>
      </c>
      <c r="M121" s="447">
        <f>'3M - LGS'!M121</f>
        <v>3.8120776644651931E-2</v>
      </c>
      <c r="N121" s="447">
        <f>'3M - LGS'!N121</f>
        <v>3.7079071688786033E-2</v>
      </c>
      <c r="O121" s="447">
        <f>'3M - LGS'!O121</f>
        <v>3.6245984750808875E-2</v>
      </c>
      <c r="P121" s="447">
        <f>'3M - LGS'!P121</f>
        <v>3.6193703698225145E-2</v>
      </c>
      <c r="Q121" s="447">
        <f>'3M - LGS'!Q121</f>
        <v>3.7086667780013495E-2</v>
      </c>
      <c r="R121" s="447">
        <f>'3M - LGS'!R121</f>
        <v>3.8171627509572349E-2</v>
      </c>
      <c r="S121" s="447">
        <f>'3M - LGS'!S121</f>
        <v>3.8593958761605734E-2</v>
      </c>
      <c r="T121" s="494">
        <f>'3M - LGS'!T121</f>
        <v>7.9213494588949052E-2</v>
      </c>
      <c r="U121" s="494">
        <f>'3M - LGS'!U121</f>
        <v>7.6665018448345723E-2</v>
      </c>
      <c r="V121" s="494">
        <f>'3M - LGS'!V121</f>
        <v>7.8300848572295551E-2</v>
      </c>
      <c r="W121" s="494">
        <f>'3M - LGS'!W121</f>
        <v>7.8036183091773348E-2</v>
      </c>
      <c r="X121" s="494">
        <f>'3M - LGS'!X121</f>
        <v>4.3814260599074041E-2</v>
      </c>
      <c r="Y121" s="494">
        <f>'3M - LGS'!Y121</f>
        <v>4.447114214539459E-2</v>
      </c>
      <c r="Z121" s="494">
        <f>'3M - LGS'!Z121</f>
        <v>4.2754897057566479E-2</v>
      </c>
      <c r="AA121" s="494">
        <f>'3M - LGS'!AA121</f>
        <v>4.1247907143504382E-2</v>
      </c>
      <c r="AB121" s="494">
        <f>'3M - LGS'!AB121</f>
        <v>4.1656685624539787E-2</v>
      </c>
      <c r="AC121" s="494">
        <f>'3M - LGS'!AC121</f>
        <v>4.3340534532606508E-2</v>
      </c>
      <c r="AD121" s="494">
        <f>'3M - LGS'!AD121</f>
        <v>4.4110637470448702E-2</v>
      </c>
      <c r="AE121" s="494">
        <f>'3M - LGS'!AE121</f>
        <v>4.527382301538771E-2</v>
      </c>
      <c r="AF121" s="494">
        <f>'3M - LGS'!AF121</f>
        <v>7.9213494588949052E-2</v>
      </c>
      <c r="AG121" s="494">
        <f>'3M - LGS'!AG121</f>
        <v>7.6665018448345723E-2</v>
      </c>
      <c r="AH121" s="494">
        <f>'3M - LGS'!AH121</f>
        <v>7.8300848572295551E-2</v>
      </c>
      <c r="AI121" s="494">
        <f>'3M - LGS'!AI121</f>
        <v>7.8036183091773348E-2</v>
      </c>
      <c r="AJ121" s="494">
        <f>'3M - LGS'!AJ121</f>
        <v>4.3814260599074041E-2</v>
      </c>
      <c r="AK121" s="494">
        <f>'3M - LGS'!AK121</f>
        <v>4.447114214539459E-2</v>
      </c>
      <c r="AL121" s="494">
        <f>'3M - LGS'!AL121</f>
        <v>4.2754897057566479E-2</v>
      </c>
      <c r="AM121" s="494">
        <f>'3M - LGS'!AM121</f>
        <v>4.1247907143504382E-2</v>
      </c>
      <c r="AN121" s="494">
        <f>'3M - LGS'!AN121</f>
        <v>4.1656685624539787E-2</v>
      </c>
      <c r="AO121" s="494">
        <f>'3M - LGS'!AO121</f>
        <v>4.3340534532606508E-2</v>
      </c>
      <c r="AP121" s="494">
        <f>'3M - LGS'!AP121</f>
        <v>4.4110637470448702E-2</v>
      </c>
      <c r="AQ121" s="494">
        <f>'3M - LGS'!AQ121</f>
        <v>4.527382301538771E-2</v>
      </c>
      <c r="AR121" s="494">
        <f>'3M - LGS'!AR121</f>
        <v>7.9213494588949052E-2</v>
      </c>
      <c r="AS121" s="494">
        <f>'3M - LGS'!AS121</f>
        <v>7.6665018448345723E-2</v>
      </c>
      <c r="AT121" s="494">
        <f>'3M - LGS'!AT121</f>
        <v>7.8300848572295551E-2</v>
      </c>
      <c r="AU121" s="494">
        <f>'3M - LGS'!AU121</f>
        <v>7.8036183091773348E-2</v>
      </c>
      <c r="AV121" s="494">
        <f>'3M - LGS'!AV121</f>
        <v>4.3814260599074041E-2</v>
      </c>
      <c r="AW121" s="494">
        <f>'3M - LGS'!AW121</f>
        <v>4.447114214539459E-2</v>
      </c>
      <c r="AX121" s="494">
        <f>'3M - LGS'!AX121</f>
        <v>4.2754897057566479E-2</v>
      </c>
      <c r="AY121" s="494">
        <f>'3M - LGS'!AY121</f>
        <v>4.1247907143504382E-2</v>
      </c>
      <c r="AZ121" s="494">
        <f>'3M - LGS'!AZ121</f>
        <v>4.1656685624539787E-2</v>
      </c>
      <c r="BA121" s="494">
        <f>'3M - LGS'!BA121</f>
        <v>4.3340534532606508E-2</v>
      </c>
      <c r="BB121" s="494">
        <f>'3M - LGS'!BB121</f>
        <v>4.4110637470448702E-2</v>
      </c>
      <c r="BC121" s="494">
        <f>'3M - LGS'!BC121</f>
        <v>4.527382301538771E-2</v>
      </c>
      <c r="BD121" s="494">
        <f>'3M - LGS'!BD121</f>
        <v>7.9213494588949052E-2</v>
      </c>
      <c r="BE121" s="494">
        <f>'3M - LGS'!BE121</f>
        <v>7.6665018448345723E-2</v>
      </c>
      <c r="BF121" s="494">
        <f>'3M - LGS'!BF121</f>
        <v>7.8300848572295551E-2</v>
      </c>
      <c r="BG121" s="494">
        <f>'3M - LGS'!BG121</f>
        <v>7.8036183091773348E-2</v>
      </c>
      <c r="BH121" s="494">
        <f>'3M - LGS'!BH121</f>
        <v>4.3814260599074041E-2</v>
      </c>
      <c r="BI121" s="494">
        <f>'3M - LGS'!BI121</f>
        <v>4.447114214539459E-2</v>
      </c>
      <c r="BJ121" s="494">
        <f>'3M - LGS'!BJ121</f>
        <v>4.2754897057566479E-2</v>
      </c>
      <c r="BK121" s="494">
        <f>'3M - LGS'!BK121</f>
        <v>4.1247907143504382E-2</v>
      </c>
      <c r="BL121" s="494">
        <f>'3M - LGS'!BL121</f>
        <v>4.1656685624539787E-2</v>
      </c>
      <c r="BM121" s="494">
        <f>'3M - LGS'!BM121</f>
        <v>4.3340534532606508E-2</v>
      </c>
      <c r="BN121" s="494">
        <f>'3M - LGS'!BN121</f>
        <v>4.4110637470448702E-2</v>
      </c>
      <c r="BO121" s="494">
        <f>'3M - LGS'!BO121</f>
        <v>4.527382301538771E-2</v>
      </c>
      <c r="BP121" s="494">
        <f>'3M - LGS'!BP121</f>
        <v>7.9213494588949052E-2</v>
      </c>
      <c r="BQ121" s="494">
        <f>'3M - LGS'!BQ121</f>
        <v>7.6665018448345723E-2</v>
      </c>
      <c r="BR121" s="494">
        <f>'3M - LGS'!BR121</f>
        <v>7.8300848572295551E-2</v>
      </c>
      <c r="BS121" s="494">
        <f>'3M - LGS'!BS121</f>
        <v>7.8036183091773348E-2</v>
      </c>
      <c r="BT121" s="494">
        <f>'3M - LGS'!BT121</f>
        <v>4.3814260599074041E-2</v>
      </c>
      <c r="BU121" s="494">
        <f>'3M - LGS'!BU121</f>
        <v>4.447114214539459E-2</v>
      </c>
      <c r="BV121" s="494">
        <f>'3M - LGS'!BV121</f>
        <v>4.2754897057566479E-2</v>
      </c>
      <c r="BW121" s="494">
        <f>'3M - LGS'!BW121</f>
        <v>4.1247907143504382E-2</v>
      </c>
      <c r="BX121" s="494">
        <f>'3M - LGS'!BX121</f>
        <v>4.1656685624539787E-2</v>
      </c>
      <c r="BY121" s="494">
        <f>'3M - LGS'!BY121</f>
        <v>4.3340534532606508E-2</v>
      </c>
      <c r="BZ121" s="494">
        <f>'3M - LGS'!BZ121</f>
        <v>4.4110637470448702E-2</v>
      </c>
      <c r="CA121" s="494">
        <f>'3M - LGS'!CA121</f>
        <v>4.527382301538771E-2</v>
      </c>
      <c r="CB121" s="494">
        <f>'3M - LGS'!CB121</f>
        <v>7.9213494588949052E-2</v>
      </c>
      <c r="CC121" s="494">
        <f>'3M - LGS'!CC121</f>
        <v>7.6665018448345723E-2</v>
      </c>
      <c r="CD121" s="494">
        <f>'3M - LGS'!CD121</f>
        <v>7.8300848572295551E-2</v>
      </c>
      <c r="CE121" s="494">
        <f>'3M - LGS'!CE121</f>
        <v>7.8036183091773348E-2</v>
      </c>
      <c r="CF121" s="494">
        <f>'3M - LGS'!CF121</f>
        <v>4.3814260599074041E-2</v>
      </c>
      <c r="CG121" s="494">
        <f>'3M - LGS'!CG121</f>
        <v>4.447114214539459E-2</v>
      </c>
      <c r="CH121" s="494">
        <f>'3M - LGS'!CH121</f>
        <v>4.2754897057566479E-2</v>
      </c>
    </row>
    <row r="122" spans="1:86" s="110" customFormat="1" ht="15.75" hidden="1" thickBot="1" x14ac:dyDescent="0.3">
      <c r="A122" s="617"/>
      <c r="B122" s="91" t="s">
        <v>8</v>
      </c>
      <c r="C122" s="447">
        <f>'3M - LGS'!C122</f>
        <v>3.8325519266981398E-2</v>
      </c>
      <c r="D122" s="447">
        <f>'3M - LGS'!D122</f>
        <v>3.8097015707161286E-2</v>
      </c>
      <c r="E122" s="447">
        <f>'3M - LGS'!E122</f>
        <v>3.9024322120354706E-2</v>
      </c>
      <c r="F122" s="447">
        <f>'3M - LGS'!F122</f>
        <v>4.090411042839532E-2</v>
      </c>
      <c r="G122" s="447">
        <f>'3M - LGS'!G122</f>
        <v>4.1376731917408906E-2</v>
      </c>
      <c r="H122" s="447">
        <f>'3M - LGS'!H122</f>
        <v>7.7419480223343495E-2</v>
      </c>
      <c r="I122" s="447">
        <f>'3M - LGS'!I122</f>
        <v>7.5161523351541415E-2</v>
      </c>
      <c r="J122" s="447">
        <f>'3M - LGS'!J122</f>
        <v>7.5431260863154562E-2</v>
      </c>
      <c r="K122" s="447">
        <f>'3M - LGS'!K122</f>
        <v>7.2522025163075515E-2</v>
      </c>
      <c r="L122" s="447">
        <f>'3M - LGS'!L122</f>
        <v>3.9688777653336546E-2</v>
      </c>
      <c r="M122" s="447">
        <f>'3M - LGS'!M122</f>
        <v>4.0591960718796005E-2</v>
      </c>
      <c r="N122" s="447">
        <f>'3M - LGS'!N122</f>
        <v>3.9423224025525838E-2</v>
      </c>
      <c r="O122" s="447">
        <f>'3M - LGS'!O122</f>
        <v>3.8325519266981398E-2</v>
      </c>
      <c r="P122" s="447">
        <f>'3M - LGS'!P122</f>
        <v>3.8097015707161286E-2</v>
      </c>
      <c r="Q122" s="447">
        <f>'3M - LGS'!Q122</f>
        <v>3.9024322120354706E-2</v>
      </c>
      <c r="R122" s="447">
        <f>'3M - LGS'!R122</f>
        <v>4.090411042839532E-2</v>
      </c>
      <c r="S122" s="447">
        <f>'3M - LGS'!S122</f>
        <v>4.1376731917408906E-2</v>
      </c>
      <c r="T122" s="494">
        <f>'3M - LGS'!T122</f>
        <v>8.6893191409087939E-2</v>
      </c>
      <c r="U122" s="494">
        <f>'3M - LGS'!U122</f>
        <v>8.4190605855039818E-2</v>
      </c>
      <c r="V122" s="494">
        <f>'3M - LGS'!V122</f>
        <v>8.6015766978155023E-2</v>
      </c>
      <c r="W122" s="494">
        <f>'3M - LGS'!W122</f>
        <v>8.3792112821254691E-2</v>
      </c>
      <c r="X122" s="494">
        <f>'3M - LGS'!X122</f>
        <v>4.6803350961697639E-2</v>
      </c>
      <c r="Y122" s="494">
        <f>'3M - LGS'!Y122</f>
        <v>4.7345343154337763E-2</v>
      </c>
      <c r="Z122" s="494">
        <f>'3M - LGS'!Z122</f>
        <v>4.5419135351062463E-2</v>
      </c>
      <c r="AA122" s="494">
        <f>'3M - LGS'!AA122</f>
        <v>4.3469369390233562E-2</v>
      </c>
      <c r="AB122" s="494">
        <f>'3M - LGS'!AB122</f>
        <v>4.3633251738060257E-2</v>
      </c>
      <c r="AC122" s="494">
        <f>'3M - LGS'!AC122</f>
        <v>4.5165729620078386E-2</v>
      </c>
      <c r="AD122" s="494">
        <f>'3M - LGS'!AD122</f>
        <v>4.7083326384571612E-2</v>
      </c>
      <c r="AE122" s="494">
        <f>'3M - LGS'!AE122</f>
        <v>4.8439928591634068E-2</v>
      </c>
      <c r="AF122" s="494">
        <f>'3M - LGS'!AF122</f>
        <v>8.6893191409087939E-2</v>
      </c>
      <c r="AG122" s="494">
        <f>'3M - LGS'!AG122</f>
        <v>8.4190605855039818E-2</v>
      </c>
      <c r="AH122" s="494">
        <f>'3M - LGS'!AH122</f>
        <v>8.6015766978155023E-2</v>
      </c>
      <c r="AI122" s="494">
        <f>'3M - LGS'!AI122</f>
        <v>8.3792112821254691E-2</v>
      </c>
      <c r="AJ122" s="494">
        <f>'3M - LGS'!AJ122</f>
        <v>4.6803350961697639E-2</v>
      </c>
      <c r="AK122" s="494">
        <f>'3M - LGS'!AK122</f>
        <v>4.7345343154337763E-2</v>
      </c>
      <c r="AL122" s="494">
        <f>'3M - LGS'!AL122</f>
        <v>4.5419135351062463E-2</v>
      </c>
      <c r="AM122" s="494">
        <f>'3M - LGS'!AM122</f>
        <v>4.3469369390233562E-2</v>
      </c>
      <c r="AN122" s="494">
        <f>'3M - LGS'!AN122</f>
        <v>4.3633251738060257E-2</v>
      </c>
      <c r="AO122" s="494">
        <f>'3M - LGS'!AO122</f>
        <v>4.5165729620078386E-2</v>
      </c>
      <c r="AP122" s="494">
        <f>'3M - LGS'!AP122</f>
        <v>4.7083326384571612E-2</v>
      </c>
      <c r="AQ122" s="494">
        <f>'3M - LGS'!AQ122</f>
        <v>4.8439928591634068E-2</v>
      </c>
      <c r="AR122" s="494">
        <f>'3M - LGS'!AR122</f>
        <v>8.6893191409087939E-2</v>
      </c>
      <c r="AS122" s="494">
        <f>'3M - LGS'!AS122</f>
        <v>8.4190605855039818E-2</v>
      </c>
      <c r="AT122" s="494">
        <f>'3M - LGS'!AT122</f>
        <v>8.6015766978155023E-2</v>
      </c>
      <c r="AU122" s="494">
        <f>'3M - LGS'!AU122</f>
        <v>8.3792112821254691E-2</v>
      </c>
      <c r="AV122" s="494">
        <f>'3M - LGS'!AV122</f>
        <v>4.6803350961697639E-2</v>
      </c>
      <c r="AW122" s="494">
        <f>'3M - LGS'!AW122</f>
        <v>4.7345343154337763E-2</v>
      </c>
      <c r="AX122" s="494">
        <f>'3M - LGS'!AX122</f>
        <v>4.5419135351062463E-2</v>
      </c>
      <c r="AY122" s="494">
        <f>'3M - LGS'!AY122</f>
        <v>4.3469369390233562E-2</v>
      </c>
      <c r="AZ122" s="494">
        <f>'3M - LGS'!AZ122</f>
        <v>4.3633251738060257E-2</v>
      </c>
      <c r="BA122" s="494">
        <f>'3M - LGS'!BA122</f>
        <v>4.5165729620078386E-2</v>
      </c>
      <c r="BB122" s="494">
        <f>'3M - LGS'!BB122</f>
        <v>4.7083326384571612E-2</v>
      </c>
      <c r="BC122" s="494">
        <f>'3M - LGS'!BC122</f>
        <v>4.8439928591634068E-2</v>
      </c>
      <c r="BD122" s="494">
        <f>'3M - LGS'!BD122</f>
        <v>8.6893191409087939E-2</v>
      </c>
      <c r="BE122" s="494">
        <f>'3M - LGS'!BE122</f>
        <v>8.4190605855039818E-2</v>
      </c>
      <c r="BF122" s="494">
        <f>'3M - LGS'!BF122</f>
        <v>8.6015766978155023E-2</v>
      </c>
      <c r="BG122" s="494">
        <f>'3M - LGS'!BG122</f>
        <v>8.3792112821254691E-2</v>
      </c>
      <c r="BH122" s="494">
        <f>'3M - LGS'!BH122</f>
        <v>4.6803350961697639E-2</v>
      </c>
      <c r="BI122" s="494">
        <f>'3M - LGS'!BI122</f>
        <v>4.7345343154337763E-2</v>
      </c>
      <c r="BJ122" s="494">
        <f>'3M - LGS'!BJ122</f>
        <v>4.5419135351062463E-2</v>
      </c>
      <c r="BK122" s="494">
        <f>'3M - LGS'!BK122</f>
        <v>4.3469369390233562E-2</v>
      </c>
      <c r="BL122" s="494">
        <f>'3M - LGS'!BL122</f>
        <v>4.3633251738060257E-2</v>
      </c>
      <c r="BM122" s="494">
        <f>'3M - LGS'!BM122</f>
        <v>4.5165729620078386E-2</v>
      </c>
      <c r="BN122" s="494">
        <f>'3M - LGS'!BN122</f>
        <v>4.7083326384571612E-2</v>
      </c>
      <c r="BO122" s="494">
        <f>'3M - LGS'!BO122</f>
        <v>4.8439928591634068E-2</v>
      </c>
      <c r="BP122" s="494">
        <f>'3M - LGS'!BP122</f>
        <v>8.6893191409087939E-2</v>
      </c>
      <c r="BQ122" s="494">
        <f>'3M - LGS'!BQ122</f>
        <v>8.4190605855039818E-2</v>
      </c>
      <c r="BR122" s="494">
        <f>'3M - LGS'!BR122</f>
        <v>8.6015766978155023E-2</v>
      </c>
      <c r="BS122" s="494">
        <f>'3M - LGS'!BS122</f>
        <v>8.3792112821254691E-2</v>
      </c>
      <c r="BT122" s="494">
        <f>'3M - LGS'!BT122</f>
        <v>4.6803350961697639E-2</v>
      </c>
      <c r="BU122" s="494">
        <f>'3M - LGS'!BU122</f>
        <v>4.7345343154337763E-2</v>
      </c>
      <c r="BV122" s="494">
        <f>'3M - LGS'!BV122</f>
        <v>4.5419135351062463E-2</v>
      </c>
      <c r="BW122" s="494">
        <f>'3M - LGS'!BW122</f>
        <v>4.3469369390233562E-2</v>
      </c>
      <c r="BX122" s="494">
        <f>'3M - LGS'!BX122</f>
        <v>4.3633251738060257E-2</v>
      </c>
      <c r="BY122" s="494">
        <f>'3M - LGS'!BY122</f>
        <v>4.5165729620078386E-2</v>
      </c>
      <c r="BZ122" s="494">
        <f>'3M - LGS'!BZ122</f>
        <v>4.7083326384571612E-2</v>
      </c>
      <c r="CA122" s="494">
        <f>'3M - LGS'!CA122</f>
        <v>4.8439928591634068E-2</v>
      </c>
      <c r="CB122" s="494">
        <f>'3M - LGS'!CB122</f>
        <v>8.6893191409087939E-2</v>
      </c>
      <c r="CC122" s="494">
        <f>'3M - LGS'!CC122</f>
        <v>8.4190605855039818E-2</v>
      </c>
      <c r="CD122" s="494">
        <f>'3M - LGS'!CD122</f>
        <v>8.6015766978155023E-2</v>
      </c>
      <c r="CE122" s="494">
        <f>'3M - LGS'!CE122</f>
        <v>8.3792112821254691E-2</v>
      </c>
      <c r="CF122" s="494">
        <f>'3M - LGS'!CF122</f>
        <v>4.6803350961697639E-2</v>
      </c>
      <c r="CG122" s="494">
        <f>'3M - LGS'!CG122</f>
        <v>4.7345343154337763E-2</v>
      </c>
      <c r="CH122" s="494">
        <f>'3M - LGS'!CH122</f>
        <v>4.5419135351062463E-2</v>
      </c>
    </row>
    <row r="123" spans="1:86" s="110" customFormat="1" hidden="1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448"/>
    </row>
    <row r="124" spans="1:86" s="110" customFormat="1" ht="15.75" hidden="1" thickBot="1" x14ac:dyDescent="0.3"/>
    <row r="125" spans="1:86" s="110" customFormat="1" ht="15.75" hidden="1" thickBot="1" x14ac:dyDescent="0.3">
      <c r="C125" s="618" t="s">
        <v>125</v>
      </c>
      <c r="D125" s="612"/>
      <c r="E125" s="612"/>
      <c r="F125" s="612"/>
      <c r="G125" s="612"/>
      <c r="H125" s="612"/>
      <c r="I125" s="612"/>
      <c r="J125" s="612"/>
      <c r="K125" s="612"/>
      <c r="L125" s="612"/>
      <c r="M125" s="612"/>
      <c r="N125" s="613"/>
      <c r="O125" s="611" t="s">
        <v>125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1" t="s">
        <v>125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611" t="s">
        <v>125</v>
      </c>
      <c r="AN125" s="612"/>
      <c r="AO125" s="612"/>
      <c r="AP125" s="612"/>
      <c r="AQ125" s="612"/>
      <c r="AR125" s="612"/>
      <c r="AS125" s="612"/>
      <c r="AT125" s="612"/>
      <c r="AU125" s="612"/>
      <c r="AV125" s="612"/>
      <c r="AW125" s="612"/>
      <c r="AX125" s="613"/>
      <c r="AY125" s="611" t="s">
        <v>125</v>
      </c>
      <c r="AZ125" s="612"/>
      <c r="BA125" s="612"/>
      <c r="BB125" s="612"/>
      <c r="BC125" s="612"/>
      <c r="BD125" s="612"/>
      <c r="BE125" s="612"/>
      <c r="BF125" s="612"/>
      <c r="BG125" s="612"/>
      <c r="BH125" s="612"/>
      <c r="BI125" s="612"/>
      <c r="BJ125" s="613"/>
      <c r="BK125" s="611" t="s">
        <v>125</v>
      </c>
      <c r="BL125" s="612"/>
      <c r="BM125" s="612"/>
      <c r="BN125" s="612"/>
      <c r="BO125" s="612"/>
      <c r="BP125" s="612"/>
      <c r="BQ125" s="612"/>
      <c r="BR125" s="612"/>
      <c r="BS125" s="612"/>
      <c r="BT125" s="612"/>
      <c r="BU125" s="612"/>
      <c r="BV125" s="613"/>
      <c r="BW125" s="611" t="s">
        <v>125</v>
      </c>
      <c r="BX125" s="612"/>
      <c r="BY125" s="612"/>
      <c r="BZ125" s="612"/>
      <c r="CA125" s="612"/>
      <c r="CB125" s="612"/>
      <c r="CC125" s="612"/>
      <c r="CD125" s="612"/>
      <c r="CE125" s="612"/>
      <c r="CF125" s="612"/>
      <c r="CG125" s="612"/>
      <c r="CH125" s="614"/>
    </row>
    <row r="126" spans="1:86" s="110" customFormat="1" ht="15" hidden="1" customHeight="1" thickBot="1" x14ac:dyDescent="0.3">
      <c r="A126" s="615" t="s">
        <v>126</v>
      </c>
      <c r="B126" s="461" t="s">
        <v>124</v>
      </c>
      <c r="C126" s="162">
        <f>C$4</f>
        <v>45292</v>
      </c>
      <c r="D126" s="162">
        <f t="shared" ref="D126:BO126" si="108">D$4</f>
        <v>45323</v>
      </c>
      <c r="E126" s="162">
        <f t="shared" si="108"/>
        <v>45352</v>
      </c>
      <c r="F126" s="162">
        <f t="shared" si="108"/>
        <v>45383</v>
      </c>
      <c r="G126" s="162">
        <f t="shared" si="108"/>
        <v>45413</v>
      </c>
      <c r="H126" s="162">
        <f t="shared" si="108"/>
        <v>45444</v>
      </c>
      <c r="I126" s="162">
        <f t="shared" si="108"/>
        <v>45474</v>
      </c>
      <c r="J126" s="162">
        <f t="shared" si="108"/>
        <v>45505</v>
      </c>
      <c r="K126" s="162">
        <f t="shared" si="108"/>
        <v>45536</v>
      </c>
      <c r="L126" s="162">
        <f t="shared" si="108"/>
        <v>45566</v>
      </c>
      <c r="M126" s="162">
        <f t="shared" si="108"/>
        <v>45597</v>
      </c>
      <c r="N126" s="162">
        <f t="shared" si="108"/>
        <v>45627</v>
      </c>
      <c r="O126" s="162">
        <f t="shared" si="108"/>
        <v>45658</v>
      </c>
      <c r="P126" s="162">
        <f t="shared" si="108"/>
        <v>45689</v>
      </c>
      <c r="Q126" s="162">
        <f t="shared" si="108"/>
        <v>45717</v>
      </c>
      <c r="R126" s="162">
        <f t="shared" si="108"/>
        <v>45748</v>
      </c>
      <c r="S126" s="162">
        <f t="shared" si="108"/>
        <v>45778</v>
      </c>
      <c r="T126" s="162">
        <f t="shared" si="108"/>
        <v>45809</v>
      </c>
      <c r="U126" s="162">
        <f t="shared" si="108"/>
        <v>45839</v>
      </c>
      <c r="V126" s="162">
        <f t="shared" si="108"/>
        <v>45870</v>
      </c>
      <c r="W126" s="162">
        <f t="shared" si="108"/>
        <v>45901</v>
      </c>
      <c r="X126" s="162">
        <f t="shared" si="108"/>
        <v>45931</v>
      </c>
      <c r="Y126" s="162">
        <f t="shared" si="108"/>
        <v>45962</v>
      </c>
      <c r="Z126" s="162">
        <f t="shared" si="108"/>
        <v>45992</v>
      </c>
      <c r="AA126" s="162">
        <f t="shared" si="108"/>
        <v>46023</v>
      </c>
      <c r="AB126" s="162">
        <f t="shared" si="108"/>
        <v>46054</v>
      </c>
      <c r="AC126" s="162">
        <f t="shared" si="108"/>
        <v>46082</v>
      </c>
      <c r="AD126" s="162">
        <f t="shared" si="108"/>
        <v>46113</v>
      </c>
      <c r="AE126" s="162">
        <f t="shared" si="108"/>
        <v>46143</v>
      </c>
      <c r="AF126" s="162">
        <f t="shared" si="108"/>
        <v>46174</v>
      </c>
      <c r="AG126" s="162">
        <f t="shared" si="108"/>
        <v>46204</v>
      </c>
      <c r="AH126" s="162">
        <f t="shared" si="108"/>
        <v>46235</v>
      </c>
      <c r="AI126" s="162">
        <f t="shared" si="108"/>
        <v>46266</v>
      </c>
      <c r="AJ126" s="162">
        <f t="shared" si="108"/>
        <v>46296</v>
      </c>
      <c r="AK126" s="162">
        <f t="shared" si="108"/>
        <v>46327</v>
      </c>
      <c r="AL126" s="162">
        <f t="shared" si="108"/>
        <v>46357</v>
      </c>
      <c r="AM126" s="162">
        <f t="shared" si="108"/>
        <v>46388</v>
      </c>
      <c r="AN126" s="162">
        <f t="shared" si="108"/>
        <v>46419</v>
      </c>
      <c r="AO126" s="162">
        <f t="shared" si="108"/>
        <v>46447</v>
      </c>
      <c r="AP126" s="162">
        <f t="shared" si="108"/>
        <v>46478</v>
      </c>
      <c r="AQ126" s="162">
        <f t="shared" si="108"/>
        <v>46508</v>
      </c>
      <c r="AR126" s="162">
        <f t="shared" si="108"/>
        <v>46539</v>
      </c>
      <c r="AS126" s="162">
        <f t="shared" si="108"/>
        <v>46569</v>
      </c>
      <c r="AT126" s="162">
        <f t="shared" si="108"/>
        <v>46600</v>
      </c>
      <c r="AU126" s="162">
        <f t="shared" si="108"/>
        <v>46631</v>
      </c>
      <c r="AV126" s="162">
        <f t="shared" si="108"/>
        <v>46661</v>
      </c>
      <c r="AW126" s="162">
        <f t="shared" si="108"/>
        <v>46692</v>
      </c>
      <c r="AX126" s="162">
        <f t="shared" si="108"/>
        <v>46722</v>
      </c>
      <c r="AY126" s="162">
        <f t="shared" si="108"/>
        <v>46753</v>
      </c>
      <c r="AZ126" s="162">
        <f t="shared" si="108"/>
        <v>46784</v>
      </c>
      <c r="BA126" s="162">
        <f t="shared" si="108"/>
        <v>46813</v>
      </c>
      <c r="BB126" s="162">
        <f t="shared" si="108"/>
        <v>46844</v>
      </c>
      <c r="BC126" s="162">
        <f t="shared" si="108"/>
        <v>46874</v>
      </c>
      <c r="BD126" s="162">
        <f t="shared" si="108"/>
        <v>46905</v>
      </c>
      <c r="BE126" s="162">
        <f t="shared" si="108"/>
        <v>46935</v>
      </c>
      <c r="BF126" s="162">
        <f t="shared" si="108"/>
        <v>46966</v>
      </c>
      <c r="BG126" s="162">
        <f t="shared" si="108"/>
        <v>46997</v>
      </c>
      <c r="BH126" s="162">
        <f t="shared" si="108"/>
        <v>47027</v>
      </c>
      <c r="BI126" s="162">
        <f t="shared" si="108"/>
        <v>47058</v>
      </c>
      <c r="BJ126" s="162">
        <f t="shared" si="108"/>
        <v>47088</v>
      </c>
      <c r="BK126" s="162">
        <f t="shared" si="108"/>
        <v>47119</v>
      </c>
      <c r="BL126" s="162">
        <f t="shared" si="108"/>
        <v>47150</v>
      </c>
      <c r="BM126" s="162">
        <f t="shared" si="108"/>
        <v>47178</v>
      </c>
      <c r="BN126" s="162">
        <f t="shared" si="108"/>
        <v>47209</v>
      </c>
      <c r="BO126" s="162">
        <f t="shared" si="108"/>
        <v>47239</v>
      </c>
      <c r="BP126" s="162">
        <f t="shared" ref="BP126:CH126" si="109">BP$4</f>
        <v>47270</v>
      </c>
      <c r="BQ126" s="162">
        <f t="shared" si="109"/>
        <v>47300</v>
      </c>
      <c r="BR126" s="162">
        <f t="shared" si="109"/>
        <v>47331</v>
      </c>
      <c r="BS126" s="162">
        <f t="shared" si="109"/>
        <v>47362</v>
      </c>
      <c r="BT126" s="162">
        <f t="shared" si="109"/>
        <v>47392</v>
      </c>
      <c r="BU126" s="162">
        <f t="shared" si="109"/>
        <v>47423</v>
      </c>
      <c r="BV126" s="162">
        <f t="shared" si="109"/>
        <v>47453</v>
      </c>
      <c r="BW126" s="162">
        <f t="shared" si="109"/>
        <v>47484</v>
      </c>
      <c r="BX126" s="162">
        <f t="shared" si="109"/>
        <v>47515</v>
      </c>
      <c r="BY126" s="162">
        <f t="shared" si="109"/>
        <v>47543</v>
      </c>
      <c r="BZ126" s="162">
        <f t="shared" si="109"/>
        <v>47574</v>
      </c>
      <c r="CA126" s="162">
        <f t="shared" si="109"/>
        <v>47604</v>
      </c>
      <c r="CB126" s="162">
        <f t="shared" si="109"/>
        <v>47635</v>
      </c>
      <c r="CC126" s="162">
        <f t="shared" si="109"/>
        <v>47665</v>
      </c>
      <c r="CD126" s="162">
        <f t="shared" si="109"/>
        <v>47696</v>
      </c>
      <c r="CE126" s="162">
        <f t="shared" si="109"/>
        <v>47727</v>
      </c>
      <c r="CF126" s="162">
        <f t="shared" si="109"/>
        <v>47757</v>
      </c>
      <c r="CG126" s="162">
        <f t="shared" si="109"/>
        <v>47788</v>
      </c>
      <c r="CH126" s="163">
        <f t="shared" si="109"/>
        <v>47818</v>
      </c>
    </row>
    <row r="127" spans="1:86" s="110" customFormat="1" ht="15" hidden="1" customHeight="1" x14ac:dyDescent="0.25">
      <c r="A127" s="616"/>
      <c r="B127" s="270" t="s">
        <v>20</v>
      </c>
      <c r="C127" s="449">
        <f>'3M - LGS'!C127</f>
        <v>2.4916508593498094E-3</v>
      </c>
      <c r="D127" s="449">
        <f>'3M - LGS'!D127</f>
        <v>2.4497503990795811E-3</v>
      </c>
      <c r="E127" s="449">
        <f>'3M - LGS'!E127</f>
        <v>2.6862760407139388E-3</v>
      </c>
      <c r="F127" s="449">
        <f>'3M - LGS'!F127</f>
        <v>1.850484629739667E-3</v>
      </c>
      <c r="G127" s="449">
        <f>'3M - LGS'!G127</f>
        <v>2.2665814293217354E-3</v>
      </c>
      <c r="H127" s="449">
        <f>'3M - LGS'!H127</f>
        <v>9.736339643519696E-3</v>
      </c>
      <c r="I127" s="449">
        <f>'3M - LGS'!I127</f>
        <v>8.6127213584202469E-3</v>
      </c>
      <c r="J127" s="449">
        <f>'3M - LGS'!J127</f>
        <v>8.975252016225994E-3</v>
      </c>
      <c r="K127" s="449">
        <f>'3M - LGS'!K127</f>
        <v>8.4182634800078395E-3</v>
      </c>
      <c r="L127" s="449">
        <f>'3M - LGS'!L127</f>
        <v>3.0660784549366164E-3</v>
      </c>
      <c r="M127" s="449">
        <f>'3M - LGS'!M127</f>
        <v>3.0709836142917028E-3</v>
      </c>
      <c r="N127" s="449">
        <f>'3M - LGS'!N127</f>
        <v>2.4953650549465562E-3</v>
      </c>
      <c r="O127" s="449">
        <f>'3M - LGS'!O127</f>
        <v>2.4916508593498094E-3</v>
      </c>
      <c r="P127" s="449">
        <f>'3M - LGS'!P127</f>
        <v>2.4497503990795811E-3</v>
      </c>
      <c r="Q127" s="449">
        <f>'3M - LGS'!Q127</f>
        <v>2.6862760407139388E-3</v>
      </c>
      <c r="R127" s="449">
        <f>'3M - LGS'!R127</f>
        <v>1.850484629739667E-3</v>
      </c>
      <c r="S127" s="449">
        <f>'3M - LGS'!S127</f>
        <v>2.2665814293217354E-3</v>
      </c>
      <c r="T127" s="495">
        <f>'3M - LGS'!T127</f>
        <v>1.1378135330855667E-2</v>
      </c>
      <c r="U127" s="495">
        <f>'3M - LGS'!U127</f>
        <v>1.0446251411946272E-2</v>
      </c>
      <c r="V127" s="495">
        <f>'3M - LGS'!V127</f>
        <v>1.1256506136006953E-2</v>
      </c>
      <c r="W127" s="495">
        <f>'3M - LGS'!W127</f>
        <v>1.0907414711384577E-2</v>
      </c>
      <c r="X127" s="495">
        <f>'3M - LGS'!X127</f>
        <v>3.7168177962630029E-3</v>
      </c>
      <c r="Y127" s="495">
        <f>'3M - LGS'!Y127</f>
        <v>3.8032059105563587E-3</v>
      </c>
      <c r="Z127" s="495">
        <f>'3M - LGS'!Z127</f>
        <v>3.0470957789409956E-3</v>
      </c>
      <c r="AA127" s="495">
        <f>'3M - LGS'!AA127</f>
        <v>2.8528497354889915E-3</v>
      </c>
      <c r="AB127" s="495">
        <f>'3M - LGS'!AB127</f>
        <v>3.0246493972244039E-3</v>
      </c>
      <c r="AC127" s="495">
        <f>'3M - LGS'!AC127</f>
        <v>3.2193880415277657E-3</v>
      </c>
      <c r="AD127" s="495">
        <f>'3M - LGS'!AD127</f>
        <v>3.0707706725371983E-3</v>
      </c>
      <c r="AE127" s="495">
        <f>'3M - LGS'!AE127</f>
        <v>3.7265404573324575E-3</v>
      </c>
      <c r="AF127" s="495">
        <f>'3M - LGS'!AF127</f>
        <v>1.1378135330855667E-2</v>
      </c>
      <c r="AG127" s="495">
        <f>'3M - LGS'!AG127</f>
        <v>1.0446251411946272E-2</v>
      </c>
      <c r="AH127" s="495">
        <f>'3M - LGS'!AH127</f>
        <v>1.1256506136006953E-2</v>
      </c>
      <c r="AI127" s="495">
        <f>'3M - LGS'!AI127</f>
        <v>1.0907414711384577E-2</v>
      </c>
      <c r="AJ127" s="495">
        <f>'3M - LGS'!AJ127</f>
        <v>3.7168177962630029E-3</v>
      </c>
      <c r="AK127" s="495">
        <f>'3M - LGS'!AK127</f>
        <v>3.8032059105563587E-3</v>
      </c>
      <c r="AL127" s="495">
        <f>'3M - LGS'!AL127</f>
        <v>3.0470957789409956E-3</v>
      </c>
      <c r="AM127" s="495">
        <f>'3M - LGS'!AM127</f>
        <v>2.8528497354889915E-3</v>
      </c>
      <c r="AN127" s="495">
        <f>'3M - LGS'!AN127</f>
        <v>3.0246493972244039E-3</v>
      </c>
      <c r="AO127" s="495">
        <f>'3M - LGS'!AO127</f>
        <v>3.2193880415277657E-3</v>
      </c>
      <c r="AP127" s="495">
        <f>'3M - LGS'!AP127</f>
        <v>3.0707706725371983E-3</v>
      </c>
      <c r="AQ127" s="495">
        <f>'3M - LGS'!AQ127</f>
        <v>3.7265404573324575E-3</v>
      </c>
      <c r="AR127" s="495">
        <f>'3M - LGS'!AR127</f>
        <v>1.1378135330855667E-2</v>
      </c>
      <c r="AS127" s="495">
        <f>'3M - LGS'!AS127</f>
        <v>1.0446251411946272E-2</v>
      </c>
      <c r="AT127" s="495">
        <f>'3M - LGS'!AT127</f>
        <v>1.1256506136006953E-2</v>
      </c>
      <c r="AU127" s="495">
        <f>'3M - LGS'!AU127</f>
        <v>1.0907414711384577E-2</v>
      </c>
      <c r="AV127" s="495">
        <f>'3M - LGS'!AV127</f>
        <v>3.7168177962630029E-3</v>
      </c>
      <c r="AW127" s="495">
        <f>'3M - LGS'!AW127</f>
        <v>3.8032059105563587E-3</v>
      </c>
      <c r="AX127" s="495">
        <f>'3M - LGS'!AX127</f>
        <v>3.0470957789409956E-3</v>
      </c>
      <c r="AY127" s="495">
        <f>'3M - LGS'!AY127</f>
        <v>2.8528497354889915E-3</v>
      </c>
      <c r="AZ127" s="495">
        <f>'3M - LGS'!AZ127</f>
        <v>3.0246493972244039E-3</v>
      </c>
      <c r="BA127" s="495">
        <f>'3M - LGS'!BA127</f>
        <v>3.2193880415277657E-3</v>
      </c>
      <c r="BB127" s="495">
        <f>'3M - LGS'!BB127</f>
        <v>3.0707706725371983E-3</v>
      </c>
      <c r="BC127" s="495">
        <f>'3M - LGS'!BC127</f>
        <v>3.7265404573324575E-3</v>
      </c>
      <c r="BD127" s="495">
        <f>'3M - LGS'!BD127</f>
        <v>1.1378135330855667E-2</v>
      </c>
      <c r="BE127" s="495">
        <f>'3M - LGS'!BE127</f>
        <v>1.0446251411946272E-2</v>
      </c>
      <c r="BF127" s="495">
        <f>'3M - LGS'!BF127</f>
        <v>1.1256506136006953E-2</v>
      </c>
      <c r="BG127" s="495">
        <f>'3M - LGS'!BG127</f>
        <v>1.0907414711384577E-2</v>
      </c>
      <c r="BH127" s="495">
        <f>'3M - LGS'!BH127</f>
        <v>3.7168177962630029E-3</v>
      </c>
      <c r="BI127" s="495">
        <f>'3M - LGS'!BI127</f>
        <v>3.8032059105563587E-3</v>
      </c>
      <c r="BJ127" s="495">
        <f>'3M - LGS'!BJ127</f>
        <v>3.0470957789409956E-3</v>
      </c>
      <c r="BK127" s="495">
        <f>'3M - LGS'!BK127</f>
        <v>2.8528497354889915E-3</v>
      </c>
      <c r="BL127" s="495">
        <f>'3M - LGS'!BL127</f>
        <v>3.0246493972244039E-3</v>
      </c>
      <c r="BM127" s="495">
        <f>'3M - LGS'!BM127</f>
        <v>3.2193880415277657E-3</v>
      </c>
      <c r="BN127" s="495">
        <f>'3M - LGS'!BN127</f>
        <v>3.0707706725371983E-3</v>
      </c>
      <c r="BO127" s="495">
        <f>'3M - LGS'!BO127</f>
        <v>3.7265404573324575E-3</v>
      </c>
      <c r="BP127" s="495">
        <f>'3M - LGS'!BP127</f>
        <v>1.1378135330855667E-2</v>
      </c>
      <c r="BQ127" s="495">
        <f>'3M - LGS'!BQ127</f>
        <v>1.0446251411946272E-2</v>
      </c>
      <c r="BR127" s="495">
        <f>'3M - LGS'!BR127</f>
        <v>1.1256506136006953E-2</v>
      </c>
      <c r="BS127" s="495">
        <f>'3M - LGS'!BS127</f>
        <v>1.0907414711384577E-2</v>
      </c>
      <c r="BT127" s="495">
        <f>'3M - LGS'!BT127</f>
        <v>3.7168177962630029E-3</v>
      </c>
      <c r="BU127" s="495">
        <f>'3M - LGS'!BU127</f>
        <v>3.8032059105563587E-3</v>
      </c>
      <c r="BV127" s="495">
        <f>'3M - LGS'!BV127</f>
        <v>3.0470957789409956E-3</v>
      </c>
      <c r="BW127" s="495">
        <f>'3M - LGS'!BW127</f>
        <v>2.8528497354889915E-3</v>
      </c>
      <c r="BX127" s="495">
        <f>'3M - LGS'!BX127</f>
        <v>3.0246493972244039E-3</v>
      </c>
      <c r="BY127" s="495">
        <f>'3M - LGS'!BY127</f>
        <v>3.2193880415277657E-3</v>
      </c>
      <c r="BZ127" s="495">
        <f>'3M - LGS'!BZ127</f>
        <v>3.0707706725371983E-3</v>
      </c>
      <c r="CA127" s="495">
        <f>'3M - LGS'!CA127</f>
        <v>3.7265404573324575E-3</v>
      </c>
      <c r="CB127" s="495">
        <f>'3M - LGS'!CB127</f>
        <v>1.1378135330855667E-2</v>
      </c>
      <c r="CC127" s="495">
        <f>'3M - LGS'!CC127</f>
        <v>1.0446251411946272E-2</v>
      </c>
      <c r="CD127" s="495">
        <f>'3M - LGS'!CD127</f>
        <v>1.1256506136006953E-2</v>
      </c>
      <c r="CE127" s="495">
        <f>'3M - LGS'!CE127</f>
        <v>1.0907414711384577E-2</v>
      </c>
      <c r="CF127" s="495">
        <f>'3M - LGS'!CF127</f>
        <v>3.7168177962630029E-3</v>
      </c>
      <c r="CG127" s="495">
        <f>'3M - LGS'!CG127</f>
        <v>3.8032059105563587E-3</v>
      </c>
      <c r="CH127" s="495">
        <f>'3M - LGS'!CH127</f>
        <v>3.0470957789409956E-3</v>
      </c>
    </row>
    <row r="128" spans="1:86" s="110" customFormat="1" hidden="1" x14ac:dyDescent="0.25">
      <c r="A128" s="616"/>
      <c r="B128" s="270" t="s">
        <v>0</v>
      </c>
      <c r="C128" s="449">
        <f>'3M - LGS'!C128</f>
        <v>3.1925235200415754E-3</v>
      </c>
      <c r="D128" s="449">
        <f>'3M - LGS'!D128</f>
        <v>3.4962713653485982E-3</v>
      </c>
      <c r="E128" s="449">
        <f>'3M - LGS'!E128</f>
        <v>4.3145264251817734E-3</v>
      </c>
      <c r="F128" s="449">
        <f>'3M - LGS'!F128</f>
        <v>1.9926481246929804E-3</v>
      </c>
      <c r="G128" s="449">
        <f>'3M - LGS'!G128</f>
        <v>3.9087923266177584E-3</v>
      </c>
      <c r="H128" s="449">
        <f>'3M - LGS'!H128</f>
        <v>1.7017050433728656E-2</v>
      </c>
      <c r="I128" s="449">
        <f>'3M - LGS'!I128</f>
        <v>1.4180517777057172E-2</v>
      </c>
      <c r="J128" s="449">
        <f>'3M - LGS'!J128</f>
        <v>1.5232643886582896E-2</v>
      </c>
      <c r="K128" s="449">
        <f>'3M - LGS'!K128</f>
        <v>1.5647380810002672E-2</v>
      </c>
      <c r="L128" s="449">
        <f>'3M - LGS'!L128</f>
        <v>3.2264643657163943E-3</v>
      </c>
      <c r="M128" s="449">
        <f>'3M - LGS'!M128</f>
        <v>3.9058841084849108E-3</v>
      </c>
      <c r="N128" s="449">
        <f>'3M - LGS'!N128</f>
        <v>2.8687338829045507E-3</v>
      </c>
      <c r="O128" s="449">
        <f>'3M - LGS'!O128</f>
        <v>3.1925235200415754E-3</v>
      </c>
      <c r="P128" s="449">
        <f>'3M - LGS'!P128</f>
        <v>3.4962713653485982E-3</v>
      </c>
      <c r="Q128" s="449">
        <f>'3M - LGS'!Q128</f>
        <v>4.3145264251817734E-3</v>
      </c>
      <c r="R128" s="449">
        <f>'3M - LGS'!R128</f>
        <v>1.9926481246929804E-3</v>
      </c>
      <c r="S128" s="449">
        <f>'3M - LGS'!S128</f>
        <v>3.9087923266177584E-3</v>
      </c>
      <c r="T128" s="495">
        <f>'3M - LGS'!T128</f>
        <v>1.9808503764057232E-2</v>
      </c>
      <c r="U128" s="495">
        <f>'3M - LGS'!U128</f>
        <v>1.7140296654567694E-2</v>
      </c>
      <c r="V128" s="495">
        <f>'3M - LGS'!V128</f>
        <v>1.9028211783022664E-2</v>
      </c>
      <c r="W128" s="495">
        <f>'3M - LGS'!W128</f>
        <v>2.0159842092875902E-2</v>
      </c>
      <c r="X128" s="495">
        <f>'3M - LGS'!X128</f>
        <v>3.8896843821252225E-3</v>
      </c>
      <c r="Y128" s="495">
        <f>'3M - LGS'!Y128</f>
        <v>4.8063264083100798E-3</v>
      </c>
      <c r="Z128" s="495">
        <f>'3M - LGS'!Z128</f>
        <v>3.4811209937932264E-3</v>
      </c>
      <c r="AA128" s="495">
        <f>'3M - LGS'!AA128</f>
        <v>3.6321718273535039E-3</v>
      </c>
      <c r="AB128" s="495">
        <f>'3M - LGS'!AB128</f>
        <v>4.2942619322454412E-3</v>
      </c>
      <c r="AC128" s="495">
        <f>'3M - LGS'!AC128</f>
        <v>5.146328670442811E-3</v>
      </c>
      <c r="AD128" s="495">
        <f>'3M - LGS'!AD128</f>
        <v>3.2755444895350076E-3</v>
      </c>
      <c r="AE128" s="495">
        <f>'3M - LGS'!AE128</f>
        <v>6.3802090878923067E-3</v>
      </c>
      <c r="AF128" s="495">
        <f>'3M - LGS'!AF128</f>
        <v>1.9808503764057232E-2</v>
      </c>
      <c r="AG128" s="495">
        <f>'3M - LGS'!AG128</f>
        <v>1.7140296654567694E-2</v>
      </c>
      <c r="AH128" s="495">
        <f>'3M - LGS'!AH128</f>
        <v>1.9028211783022664E-2</v>
      </c>
      <c r="AI128" s="495">
        <f>'3M - LGS'!AI128</f>
        <v>2.0159842092875902E-2</v>
      </c>
      <c r="AJ128" s="495">
        <f>'3M - LGS'!AJ128</f>
        <v>3.8896843821252225E-3</v>
      </c>
      <c r="AK128" s="495">
        <f>'3M - LGS'!AK128</f>
        <v>4.8063264083100798E-3</v>
      </c>
      <c r="AL128" s="495">
        <f>'3M - LGS'!AL128</f>
        <v>3.4811209937932264E-3</v>
      </c>
      <c r="AM128" s="495">
        <f>'3M - LGS'!AM128</f>
        <v>3.6321718273535039E-3</v>
      </c>
      <c r="AN128" s="495">
        <f>'3M - LGS'!AN128</f>
        <v>4.2942619322454412E-3</v>
      </c>
      <c r="AO128" s="495">
        <f>'3M - LGS'!AO128</f>
        <v>5.146328670442811E-3</v>
      </c>
      <c r="AP128" s="495">
        <f>'3M - LGS'!AP128</f>
        <v>3.2755444895350076E-3</v>
      </c>
      <c r="AQ128" s="495">
        <f>'3M - LGS'!AQ128</f>
        <v>6.3802090878923067E-3</v>
      </c>
      <c r="AR128" s="495">
        <f>'3M - LGS'!AR128</f>
        <v>1.9808503764057232E-2</v>
      </c>
      <c r="AS128" s="495">
        <f>'3M - LGS'!AS128</f>
        <v>1.7140296654567694E-2</v>
      </c>
      <c r="AT128" s="495">
        <f>'3M - LGS'!AT128</f>
        <v>1.9028211783022664E-2</v>
      </c>
      <c r="AU128" s="495">
        <f>'3M - LGS'!AU128</f>
        <v>2.0159842092875902E-2</v>
      </c>
      <c r="AV128" s="495">
        <f>'3M - LGS'!AV128</f>
        <v>3.8896843821252225E-3</v>
      </c>
      <c r="AW128" s="495">
        <f>'3M - LGS'!AW128</f>
        <v>4.8063264083100798E-3</v>
      </c>
      <c r="AX128" s="495">
        <f>'3M - LGS'!AX128</f>
        <v>3.4811209937932264E-3</v>
      </c>
      <c r="AY128" s="495">
        <f>'3M - LGS'!AY128</f>
        <v>3.6321718273535039E-3</v>
      </c>
      <c r="AZ128" s="495">
        <f>'3M - LGS'!AZ128</f>
        <v>4.2942619322454412E-3</v>
      </c>
      <c r="BA128" s="495">
        <f>'3M - LGS'!BA128</f>
        <v>5.146328670442811E-3</v>
      </c>
      <c r="BB128" s="495">
        <f>'3M - LGS'!BB128</f>
        <v>3.2755444895350076E-3</v>
      </c>
      <c r="BC128" s="495">
        <f>'3M - LGS'!BC128</f>
        <v>6.3802090878923067E-3</v>
      </c>
      <c r="BD128" s="495">
        <f>'3M - LGS'!BD128</f>
        <v>1.9808503764057232E-2</v>
      </c>
      <c r="BE128" s="495">
        <f>'3M - LGS'!BE128</f>
        <v>1.7140296654567694E-2</v>
      </c>
      <c r="BF128" s="495">
        <f>'3M - LGS'!BF128</f>
        <v>1.9028211783022664E-2</v>
      </c>
      <c r="BG128" s="495">
        <f>'3M - LGS'!BG128</f>
        <v>2.0159842092875902E-2</v>
      </c>
      <c r="BH128" s="495">
        <f>'3M - LGS'!BH128</f>
        <v>3.8896843821252225E-3</v>
      </c>
      <c r="BI128" s="495">
        <f>'3M - LGS'!BI128</f>
        <v>4.8063264083100798E-3</v>
      </c>
      <c r="BJ128" s="495">
        <f>'3M - LGS'!BJ128</f>
        <v>3.4811209937932264E-3</v>
      </c>
      <c r="BK128" s="495">
        <f>'3M - LGS'!BK128</f>
        <v>3.6321718273535039E-3</v>
      </c>
      <c r="BL128" s="495">
        <f>'3M - LGS'!BL128</f>
        <v>4.2942619322454412E-3</v>
      </c>
      <c r="BM128" s="495">
        <f>'3M - LGS'!BM128</f>
        <v>5.146328670442811E-3</v>
      </c>
      <c r="BN128" s="495">
        <f>'3M - LGS'!BN128</f>
        <v>3.2755444895350076E-3</v>
      </c>
      <c r="BO128" s="495">
        <f>'3M - LGS'!BO128</f>
        <v>6.3802090878923067E-3</v>
      </c>
      <c r="BP128" s="495">
        <f>'3M - LGS'!BP128</f>
        <v>1.9808503764057232E-2</v>
      </c>
      <c r="BQ128" s="495">
        <f>'3M - LGS'!BQ128</f>
        <v>1.7140296654567694E-2</v>
      </c>
      <c r="BR128" s="495">
        <f>'3M - LGS'!BR128</f>
        <v>1.9028211783022664E-2</v>
      </c>
      <c r="BS128" s="495">
        <f>'3M - LGS'!BS128</f>
        <v>2.0159842092875902E-2</v>
      </c>
      <c r="BT128" s="495">
        <f>'3M - LGS'!BT128</f>
        <v>3.8896843821252225E-3</v>
      </c>
      <c r="BU128" s="495">
        <f>'3M - LGS'!BU128</f>
        <v>4.8063264083100798E-3</v>
      </c>
      <c r="BV128" s="495">
        <f>'3M - LGS'!BV128</f>
        <v>3.4811209937932264E-3</v>
      </c>
      <c r="BW128" s="495">
        <f>'3M - LGS'!BW128</f>
        <v>3.6321718273535039E-3</v>
      </c>
      <c r="BX128" s="495">
        <f>'3M - LGS'!BX128</f>
        <v>4.2942619322454412E-3</v>
      </c>
      <c r="BY128" s="495">
        <f>'3M - LGS'!BY128</f>
        <v>5.146328670442811E-3</v>
      </c>
      <c r="BZ128" s="495">
        <f>'3M - LGS'!BZ128</f>
        <v>3.2755444895350076E-3</v>
      </c>
      <c r="CA128" s="495">
        <f>'3M - LGS'!CA128</f>
        <v>6.3802090878923067E-3</v>
      </c>
      <c r="CB128" s="495">
        <f>'3M - LGS'!CB128</f>
        <v>1.9808503764057232E-2</v>
      </c>
      <c r="CC128" s="495">
        <f>'3M - LGS'!CC128</f>
        <v>1.7140296654567694E-2</v>
      </c>
      <c r="CD128" s="495">
        <f>'3M - LGS'!CD128</f>
        <v>1.9028211783022664E-2</v>
      </c>
      <c r="CE128" s="495">
        <f>'3M - LGS'!CE128</f>
        <v>2.0159842092875902E-2</v>
      </c>
      <c r="CF128" s="495">
        <f>'3M - LGS'!CF128</f>
        <v>3.8896843821252225E-3</v>
      </c>
      <c r="CG128" s="495">
        <f>'3M - LGS'!CG128</f>
        <v>4.8063264083100798E-3</v>
      </c>
      <c r="CH128" s="495">
        <f>'3M - LGS'!CH128</f>
        <v>3.4811209937932264E-3</v>
      </c>
    </row>
    <row r="129" spans="1:86" s="110" customFormat="1" hidden="1" x14ac:dyDescent="0.25">
      <c r="A129" s="616"/>
      <c r="B129" s="270" t="s">
        <v>21</v>
      </c>
      <c r="C129" s="449">
        <f>'3M - LGS'!C129</f>
        <v>2.6629930860492526E-3</v>
      </c>
      <c r="D129" s="449">
        <f>'3M - LGS'!D129</f>
        <v>2.4727688230357296E-3</v>
      </c>
      <c r="E129" s="449">
        <f>'3M - LGS'!E129</f>
        <v>2.7030910010354013E-3</v>
      </c>
      <c r="F129" s="449">
        <f>'3M - LGS'!F129</f>
        <v>2.5797166882014369E-3</v>
      </c>
      <c r="G129" s="449">
        <f>'3M - LGS'!G129</f>
        <v>2.728789878554066E-3</v>
      </c>
      <c r="H129" s="449">
        <f>'3M - LGS'!H129</f>
        <v>1.195174193622311E-2</v>
      </c>
      <c r="I129" s="449">
        <f>'3M - LGS'!I129</f>
        <v>1.0511944989637284E-2</v>
      </c>
      <c r="J129" s="449">
        <f>'3M - LGS'!J129</f>
        <v>1.1024584986742849E-2</v>
      </c>
      <c r="K129" s="449">
        <f>'3M - LGS'!K129</f>
        <v>1.013663510220685E-2</v>
      </c>
      <c r="L129" s="449">
        <f>'3M - LGS'!L129</f>
        <v>3.6782024140982151E-3</v>
      </c>
      <c r="M129" s="449">
        <f>'3M - LGS'!M129</f>
        <v>3.4040551368787527E-3</v>
      </c>
      <c r="N129" s="449">
        <f>'3M - LGS'!N129</f>
        <v>2.7576910512523787E-3</v>
      </c>
      <c r="O129" s="449">
        <f>'3M - LGS'!O129</f>
        <v>2.6629930860492526E-3</v>
      </c>
      <c r="P129" s="449">
        <f>'3M - LGS'!P129</f>
        <v>2.4727688230357296E-3</v>
      </c>
      <c r="Q129" s="449">
        <f>'3M - LGS'!Q129</f>
        <v>2.7030910010354013E-3</v>
      </c>
      <c r="R129" s="449">
        <f>'3M - LGS'!R129</f>
        <v>2.5797166882014369E-3</v>
      </c>
      <c r="S129" s="449">
        <f>'3M - LGS'!S129</f>
        <v>2.728789878554066E-3</v>
      </c>
      <c r="T129" s="495">
        <f>'3M - LGS'!T129</f>
        <v>1.3946627444632178E-2</v>
      </c>
      <c r="U129" s="495">
        <f>'3M - LGS'!U129</f>
        <v>1.2732788428053133E-2</v>
      </c>
      <c r="V129" s="495">
        <f>'3M - LGS'!V129</f>
        <v>1.3804665290886141E-2</v>
      </c>
      <c r="W129" s="495">
        <f>'3M - LGS'!W129</f>
        <v>1.3111820483239302E-2</v>
      </c>
      <c r="X129" s="495">
        <f>'3M - LGS'!X129</f>
        <v>4.455587507367036E-3</v>
      </c>
      <c r="Y129" s="495">
        <f>'3M - LGS'!Y129</f>
        <v>4.2103959262954878E-3</v>
      </c>
      <c r="Z129" s="495">
        <f>'3M - LGS'!Z129</f>
        <v>3.3633166136025805E-3</v>
      </c>
      <c r="AA129" s="495">
        <f>'3M - LGS'!AA129</f>
        <v>3.0439020348470955E-3</v>
      </c>
      <c r="AB129" s="495">
        <f>'3M - LGS'!AB129</f>
        <v>3.0477943540780168E-3</v>
      </c>
      <c r="AC129" s="495">
        <f>'3M - LGS'!AC129</f>
        <v>3.2319504070269572E-3</v>
      </c>
      <c r="AD129" s="495">
        <f>'3M - LGS'!AD129</f>
        <v>4.2804198345567845E-3</v>
      </c>
      <c r="AE129" s="495">
        <f>'3M - LGS'!AE129</f>
        <v>4.4820649816542319E-3</v>
      </c>
      <c r="AF129" s="495">
        <f>'3M - LGS'!AF129</f>
        <v>1.3946627444632178E-2</v>
      </c>
      <c r="AG129" s="495">
        <f>'3M - LGS'!AG129</f>
        <v>1.2732788428053133E-2</v>
      </c>
      <c r="AH129" s="495">
        <f>'3M - LGS'!AH129</f>
        <v>1.3804665290886141E-2</v>
      </c>
      <c r="AI129" s="495">
        <f>'3M - LGS'!AI129</f>
        <v>1.3111820483239302E-2</v>
      </c>
      <c r="AJ129" s="495">
        <f>'3M - LGS'!AJ129</f>
        <v>4.455587507367036E-3</v>
      </c>
      <c r="AK129" s="495">
        <f>'3M - LGS'!AK129</f>
        <v>4.2103959262954878E-3</v>
      </c>
      <c r="AL129" s="495">
        <f>'3M - LGS'!AL129</f>
        <v>3.3633166136025805E-3</v>
      </c>
      <c r="AM129" s="495">
        <f>'3M - LGS'!AM129</f>
        <v>3.0439020348470955E-3</v>
      </c>
      <c r="AN129" s="495">
        <f>'3M - LGS'!AN129</f>
        <v>3.0477943540780168E-3</v>
      </c>
      <c r="AO129" s="495">
        <f>'3M - LGS'!AO129</f>
        <v>3.2319504070269572E-3</v>
      </c>
      <c r="AP129" s="495">
        <f>'3M - LGS'!AP129</f>
        <v>4.2804198345567845E-3</v>
      </c>
      <c r="AQ129" s="495">
        <f>'3M - LGS'!AQ129</f>
        <v>4.4820649816542319E-3</v>
      </c>
      <c r="AR129" s="495">
        <f>'3M - LGS'!AR129</f>
        <v>1.3946627444632178E-2</v>
      </c>
      <c r="AS129" s="495">
        <f>'3M - LGS'!AS129</f>
        <v>1.2732788428053133E-2</v>
      </c>
      <c r="AT129" s="495">
        <f>'3M - LGS'!AT129</f>
        <v>1.3804665290886141E-2</v>
      </c>
      <c r="AU129" s="495">
        <f>'3M - LGS'!AU129</f>
        <v>1.3111820483239302E-2</v>
      </c>
      <c r="AV129" s="495">
        <f>'3M - LGS'!AV129</f>
        <v>4.455587507367036E-3</v>
      </c>
      <c r="AW129" s="495">
        <f>'3M - LGS'!AW129</f>
        <v>4.2103959262954878E-3</v>
      </c>
      <c r="AX129" s="495">
        <f>'3M - LGS'!AX129</f>
        <v>3.3633166136025805E-3</v>
      </c>
      <c r="AY129" s="495">
        <f>'3M - LGS'!AY129</f>
        <v>3.0439020348470955E-3</v>
      </c>
      <c r="AZ129" s="495">
        <f>'3M - LGS'!AZ129</f>
        <v>3.0477943540780168E-3</v>
      </c>
      <c r="BA129" s="495">
        <f>'3M - LGS'!BA129</f>
        <v>3.2319504070269572E-3</v>
      </c>
      <c r="BB129" s="495">
        <f>'3M - LGS'!BB129</f>
        <v>4.2804198345567845E-3</v>
      </c>
      <c r="BC129" s="495">
        <f>'3M - LGS'!BC129</f>
        <v>4.4820649816542319E-3</v>
      </c>
      <c r="BD129" s="495">
        <f>'3M - LGS'!BD129</f>
        <v>1.3946627444632178E-2</v>
      </c>
      <c r="BE129" s="495">
        <f>'3M - LGS'!BE129</f>
        <v>1.2732788428053133E-2</v>
      </c>
      <c r="BF129" s="495">
        <f>'3M - LGS'!BF129</f>
        <v>1.3804665290886141E-2</v>
      </c>
      <c r="BG129" s="495">
        <f>'3M - LGS'!BG129</f>
        <v>1.3111820483239302E-2</v>
      </c>
      <c r="BH129" s="495">
        <f>'3M - LGS'!BH129</f>
        <v>4.455587507367036E-3</v>
      </c>
      <c r="BI129" s="495">
        <f>'3M - LGS'!BI129</f>
        <v>4.2103959262954878E-3</v>
      </c>
      <c r="BJ129" s="495">
        <f>'3M - LGS'!BJ129</f>
        <v>3.3633166136025805E-3</v>
      </c>
      <c r="BK129" s="495">
        <f>'3M - LGS'!BK129</f>
        <v>3.0439020348470955E-3</v>
      </c>
      <c r="BL129" s="495">
        <f>'3M - LGS'!BL129</f>
        <v>3.0477943540780168E-3</v>
      </c>
      <c r="BM129" s="495">
        <f>'3M - LGS'!BM129</f>
        <v>3.2319504070269572E-3</v>
      </c>
      <c r="BN129" s="495">
        <f>'3M - LGS'!BN129</f>
        <v>4.2804198345567845E-3</v>
      </c>
      <c r="BO129" s="495">
        <f>'3M - LGS'!BO129</f>
        <v>4.4820649816542319E-3</v>
      </c>
      <c r="BP129" s="495">
        <f>'3M - LGS'!BP129</f>
        <v>1.3946627444632178E-2</v>
      </c>
      <c r="BQ129" s="495">
        <f>'3M - LGS'!BQ129</f>
        <v>1.2732788428053133E-2</v>
      </c>
      <c r="BR129" s="495">
        <f>'3M - LGS'!BR129</f>
        <v>1.3804665290886141E-2</v>
      </c>
      <c r="BS129" s="495">
        <f>'3M - LGS'!BS129</f>
        <v>1.3111820483239302E-2</v>
      </c>
      <c r="BT129" s="495">
        <f>'3M - LGS'!BT129</f>
        <v>4.455587507367036E-3</v>
      </c>
      <c r="BU129" s="495">
        <f>'3M - LGS'!BU129</f>
        <v>4.2103959262954878E-3</v>
      </c>
      <c r="BV129" s="495">
        <f>'3M - LGS'!BV129</f>
        <v>3.3633166136025805E-3</v>
      </c>
      <c r="BW129" s="495">
        <f>'3M - LGS'!BW129</f>
        <v>3.0439020348470955E-3</v>
      </c>
      <c r="BX129" s="495">
        <f>'3M - LGS'!BX129</f>
        <v>3.0477943540780168E-3</v>
      </c>
      <c r="BY129" s="495">
        <f>'3M - LGS'!BY129</f>
        <v>3.2319504070269572E-3</v>
      </c>
      <c r="BZ129" s="495">
        <f>'3M - LGS'!BZ129</f>
        <v>4.2804198345567845E-3</v>
      </c>
      <c r="CA129" s="495">
        <f>'3M - LGS'!CA129</f>
        <v>4.4820649816542319E-3</v>
      </c>
      <c r="CB129" s="495">
        <f>'3M - LGS'!CB129</f>
        <v>1.3946627444632178E-2</v>
      </c>
      <c r="CC129" s="495">
        <f>'3M - LGS'!CC129</f>
        <v>1.2732788428053133E-2</v>
      </c>
      <c r="CD129" s="495">
        <f>'3M - LGS'!CD129</f>
        <v>1.3804665290886141E-2</v>
      </c>
      <c r="CE129" s="495">
        <f>'3M - LGS'!CE129</f>
        <v>1.3111820483239302E-2</v>
      </c>
      <c r="CF129" s="495">
        <f>'3M - LGS'!CF129</f>
        <v>4.455587507367036E-3</v>
      </c>
      <c r="CG129" s="495">
        <f>'3M - LGS'!CG129</f>
        <v>4.2103959262954878E-3</v>
      </c>
      <c r="CH129" s="495">
        <f>'3M - LGS'!CH129</f>
        <v>3.3633166136025805E-3</v>
      </c>
    </row>
    <row r="130" spans="1:86" s="110" customFormat="1" hidden="1" x14ac:dyDescent="0.25">
      <c r="A130" s="616"/>
      <c r="B130" s="270" t="s">
        <v>1</v>
      </c>
      <c r="C130" s="449">
        <f>'3M - LGS'!C130</f>
        <v>0</v>
      </c>
      <c r="D130" s="449">
        <f>'3M - LGS'!D130</f>
        <v>0</v>
      </c>
      <c r="E130" s="449">
        <f>'3M - LGS'!E130</f>
        <v>0</v>
      </c>
      <c r="F130" s="449">
        <f>'3M - LGS'!F130</f>
        <v>3.1222171257922686E-3</v>
      </c>
      <c r="G130" s="449">
        <f>'3M - LGS'!G130</f>
        <v>5.8221841480127247E-3</v>
      </c>
      <c r="H130" s="449">
        <f>'3M - LGS'!H130</f>
        <v>1.7396228744265621E-2</v>
      </c>
      <c r="I130" s="449">
        <f>'3M - LGS'!I130</f>
        <v>1.4343067694591259E-2</v>
      </c>
      <c r="J130" s="449">
        <f>'3M - LGS'!J130</f>
        <v>1.544908838021926E-2</v>
      </c>
      <c r="K130" s="449">
        <f>'3M - LGS'!K130</f>
        <v>1.7167023309361904E-2</v>
      </c>
      <c r="L130" s="449">
        <f>'3M - LGS'!L130</f>
        <v>4.1826249392668815E-3</v>
      </c>
      <c r="M130" s="449">
        <f>'3M - LGS'!M130</f>
        <v>4.2448605475046029E-3</v>
      </c>
      <c r="N130" s="449">
        <f>'3M - LGS'!N130</f>
        <v>0</v>
      </c>
      <c r="O130" s="449">
        <f>'3M - LGS'!O130</f>
        <v>0</v>
      </c>
      <c r="P130" s="449">
        <f>'3M - LGS'!P130</f>
        <v>0</v>
      </c>
      <c r="Q130" s="449">
        <f>'3M - LGS'!Q130</f>
        <v>0</v>
      </c>
      <c r="R130" s="449">
        <f>'3M - LGS'!R130</f>
        <v>3.1222171257922686E-3</v>
      </c>
      <c r="S130" s="449">
        <f>'3M - LGS'!S130</f>
        <v>5.8221841480127247E-3</v>
      </c>
      <c r="T130" s="495">
        <f>'3M - LGS'!T130</f>
        <v>2.0246692826984911E-2</v>
      </c>
      <c r="U130" s="495">
        <f>'3M - LGS'!U130</f>
        <v>1.7335558422360828E-2</v>
      </c>
      <c r="V130" s="495">
        <f>'3M - LGS'!V130</f>
        <v>1.9296193524131276E-2</v>
      </c>
      <c r="W130" s="495">
        <f>'3M - LGS'!W130</f>
        <v>2.2099103542461983E-2</v>
      </c>
      <c r="X130" s="495">
        <f>'3M - LGS'!X130</f>
        <v>5.024161679452026E-3</v>
      </c>
      <c r="Y130" s="495">
        <f>'3M - LGS'!Y130</f>
        <v>5.1935375936627143E-3</v>
      </c>
      <c r="Z130" s="495">
        <f>'3M - LGS'!Z130</f>
        <v>0</v>
      </c>
      <c r="AA130" s="495">
        <f>'3M - LGS'!AA130</f>
        <v>0</v>
      </c>
      <c r="AB130" s="495">
        <f>'3M - LGS'!AB130</f>
        <v>0</v>
      </c>
      <c r="AC130" s="495">
        <f>'3M - LGS'!AC130</f>
        <v>0</v>
      </c>
      <c r="AD130" s="495">
        <f>'3M - LGS'!AD130</f>
        <v>5.1100113005346998E-3</v>
      </c>
      <c r="AE130" s="495">
        <f>'3M - LGS'!AE130</f>
        <v>9.462444704480974E-3</v>
      </c>
      <c r="AF130" s="495">
        <f>'3M - LGS'!AF130</f>
        <v>2.0246692826984911E-2</v>
      </c>
      <c r="AG130" s="495">
        <f>'3M - LGS'!AG130</f>
        <v>1.7335558422360828E-2</v>
      </c>
      <c r="AH130" s="495">
        <f>'3M - LGS'!AH130</f>
        <v>1.9296193524131276E-2</v>
      </c>
      <c r="AI130" s="495">
        <f>'3M - LGS'!AI130</f>
        <v>2.2099103542461983E-2</v>
      </c>
      <c r="AJ130" s="495">
        <f>'3M - LGS'!AJ130</f>
        <v>5.024161679452026E-3</v>
      </c>
      <c r="AK130" s="495">
        <f>'3M - LGS'!AK130</f>
        <v>5.1935375936627143E-3</v>
      </c>
      <c r="AL130" s="495">
        <f>'3M - LGS'!AL130</f>
        <v>0</v>
      </c>
      <c r="AM130" s="495">
        <f>'3M - LGS'!AM130</f>
        <v>0</v>
      </c>
      <c r="AN130" s="495">
        <f>'3M - LGS'!AN130</f>
        <v>0</v>
      </c>
      <c r="AO130" s="495">
        <f>'3M - LGS'!AO130</f>
        <v>0</v>
      </c>
      <c r="AP130" s="495">
        <f>'3M - LGS'!AP130</f>
        <v>5.1100113005346998E-3</v>
      </c>
      <c r="AQ130" s="495">
        <f>'3M - LGS'!AQ130</f>
        <v>9.462444704480974E-3</v>
      </c>
      <c r="AR130" s="495">
        <f>'3M - LGS'!AR130</f>
        <v>2.0246692826984911E-2</v>
      </c>
      <c r="AS130" s="495">
        <f>'3M - LGS'!AS130</f>
        <v>1.7335558422360828E-2</v>
      </c>
      <c r="AT130" s="495">
        <f>'3M - LGS'!AT130</f>
        <v>1.9296193524131276E-2</v>
      </c>
      <c r="AU130" s="495">
        <f>'3M - LGS'!AU130</f>
        <v>2.2099103542461983E-2</v>
      </c>
      <c r="AV130" s="495">
        <f>'3M - LGS'!AV130</f>
        <v>5.024161679452026E-3</v>
      </c>
      <c r="AW130" s="495">
        <f>'3M - LGS'!AW130</f>
        <v>5.1935375936627143E-3</v>
      </c>
      <c r="AX130" s="495">
        <f>'3M - LGS'!AX130</f>
        <v>0</v>
      </c>
      <c r="AY130" s="495">
        <f>'3M - LGS'!AY130</f>
        <v>0</v>
      </c>
      <c r="AZ130" s="495">
        <f>'3M - LGS'!AZ130</f>
        <v>0</v>
      </c>
      <c r="BA130" s="495">
        <f>'3M - LGS'!BA130</f>
        <v>0</v>
      </c>
      <c r="BB130" s="495">
        <f>'3M - LGS'!BB130</f>
        <v>5.1100113005346998E-3</v>
      </c>
      <c r="BC130" s="495">
        <f>'3M - LGS'!BC130</f>
        <v>9.462444704480974E-3</v>
      </c>
      <c r="BD130" s="495">
        <f>'3M - LGS'!BD130</f>
        <v>2.0246692826984911E-2</v>
      </c>
      <c r="BE130" s="495">
        <f>'3M - LGS'!BE130</f>
        <v>1.7335558422360828E-2</v>
      </c>
      <c r="BF130" s="495">
        <f>'3M - LGS'!BF130</f>
        <v>1.9296193524131276E-2</v>
      </c>
      <c r="BG130" s="495">
        <f>'3M - LGS'!BG130</f>
        <v>2.2099103542461983E-2</v>
      </c>
      <c r="BH130" s="495">
        <f>'3M - LGS'!BH130</f>
        <v>5.024161679452026E-3</v>
      </c>
      <c r="BI130" s="495">
        <f>'3M - LGS'!BI130</f>
        <v>5.1935375936627143E-3</v>
      </c>
      <c r="BJ130" s="495">
        <f>'3M - LGS'!BJ130</f>
        <v>0</v>
      </c>
      <c r="BK130" s="495">
        <f>'3M - LGS'!BK130</f>
        <v>0</v>
      </c>
      <c r="BL130" s="495">
        <f>'3M - LGS'!BL130</f>
        <v>0</v>
      </c>
      <c r="BM130" s="495">
        <f>'3M - LGS'!BM130</f>
        <v>0</v>
      </c>
      <c r="BN130" s="495">
        <f>'3M - LGS'!BN130</f>
        <v>5.1100113005346998E-3</v>
      </c>
      <c r="BO130" s="495">
        <f>'3M - LGS'!BO130</f>
        <v>9.462444704480974E-3</v>
      </c>
      <c r="BP130" s="495">
        <f>'3M - LGS'!BP130</f>
        <v>2.0246692826984911E-2</v>
      </c>
      <c r="BQ130" s="495">
        <f>'3M - LGS'!BQ130</f>
        <v>1.7335558422360828E-2</v>
      </c>
      <c r="BR130" s="495">
        <f>'3M - LGS'!BR130</f>
        <v>1.9296193524131276E-2</v>
      </c>
      <c r="BS130" s="495">
        <f>'3M - LGS'!BS130</f>
        <v>2.2099103542461983E-2</v>
      </c>
      <c r="BT130" s="495">
        <f>'3M - LGS'!BT130</f>
        <v>5.024161679452026E-3</v>
      </c>
      <c r="BU130" s="495">
        <f>'3M - LGS'!BU130</f>
        <v>5.1935375936627143E-3</v>
      </c>
      <c r="BV130" s="495">
        <f>'3M - LGS'!BV130</f>
        <v>0</v>
      </c>
      <c r="BW130" s="495">
        <f>'3M - LGS'!BW130</f>
        <v>0</v>
      </c>
      <c r="BX130" s="495">
        <f>'3M - LGS'!BX130</f>
        <v>0</v>
      </c>
      <c r="BY130" s="495">
        <f>'3M - LGS'!BY130</f>
        <v>0</v>
      </c>
      <c r="BZ130" s="495">
        <f>'3M - LGS'!BZ130</f>
        <v>5.1100113005346998E-3</v>
      </c>
      <c r="CA130" s="495">
        <f>'3M - LGS'!CA130</f>
        <v>9.462444704480974E-3</v>
      </c>
      <c r="CB130" s="495">
        <f>'3M - LGS'!CB130</f>
        <v>2.0246692826984911E-2</v>
      </c>
      <c r="CC130" s="495">
        <f>'3M - LGS'!CC130</f>
        <v>1.7335558422360828E-2</v>
      </c>
      <c r="CD130" s="495">
        <f>'3M - LGS'!CD130</f>
        <v>1.9296193524131276E-2</v>
      </c>
      <c r="CE130" s="495">
        <f>'3M - LGS'!CE130</f>
        <v>2.2099103542461983E-2</v>
      </c>
      <c r="CF130" s="495">
        <f>'3M - LGS'!CF130</f>
        <v>5.024161679452026E-3</v>
      </c>
      <c r="CG130" s="495">
        <f>'3M - LGS'!CG130</f>
        <v>5.1935375936627143E-3</v>
      </c>
      <c r="CH130" s="495">
        <f>'3M - LGS'!CH130</f>
        <v>0</v>
      </c>
    </row>
    <row r="131" spans="1:86" s="110" customFormat="1" hidden="1" x14ac:dyDescent="0.25">
      <c r="A131" s="616"/>
      <c r="B131" s="270" t="s">
        <v>22</v>
      </c>
      <c r="C131" s="449">
        <f>'3M - LGS'!C131</f>
        <v>6.5915051238926173E-6</v>
      </c>
      <c r="D131" s="449">
        <f>'3M - LGS'!D131</f>
        <v>4.5945088940509152E-6</v>
      </c>
      <c r="E131" s="449">
        <f>'3M - LGS'!E131</f>
        <v>6.4100772846335112E-6</v>
      </c>
      <c r="F131" s="449">
        <f>'3M - LGS'!F131</f>
        <v>2.5953893920904227E-4</v>
      </c>
      <c r="G131" s="449">
        <f>'3M - LGS'!G131</f>
        <v>4.4379390869346773E-5</v>
      </c>
      <c r="H131" s="449">
        <f>'3M - LGS'!H131</f>
        <v>1.7012339341618805E-4</v>
      </c>
      <c r="I131" s="449">
        <f>'3M - LGS'!I131</f>
        <v>1.4927522897211339E-4</v>
      </c>
      <c r="J131" s="449">
        <f>'3M - LGS'!J131</f>
        <v>1.5627765746119139E-4</v>
      </c>
      <c r="K131" s="449">
        <f>'3M - LGS'!K131</f>
        <v>1.5964603479263941E-4</v>
      </c>
      <c r="L131" s="449">
        <f>'3M - LGS'!L131</f>
        <v>4.9000958173505205E-5</v>
      </c>
      <c r="M131" s="449">
        <f>'3M - LGS'!M131</f>
        <v>5.0641074835279817E-5</v>
      </c>
      <c r="N131" s="449">
        <f>'3M - LGS'!N131</f>
        <v>4.7854632434960921E-5</v>
      </c>
      <c r="O131" s="449">
        <f>'3M - LGS'!O131</f>
        <v>6.5915051238926173E-6</v>
      </c>
      <c r="P131" s="449">
        <f>'3M - LGS'!P131</f>
        <v>4.5945088940509152E-6</v>
      </c>
      <c r="Q131" s="449">
        <f>'3M - LGS'!Q131</f>
        <v>6.4100772846335112E-6</v>
      </c>
      <c r="R131" s="449">
        <f>'3M - LGS'!R131</f>
        <v>2.5953893920904227E-4</v>
      </c>
      <c r="S131" s="449">
        <f>'3M - LGS'!S131</f>
        <v>4.4379390869346773E-5</v>
      </c>
      <c r="T131" s="495">
        <f>'3M - LGS'!T131</f>
        <v>2.0073929252745502E-4</v>
      </c>
      <c r="U131" s="495">
        <f>'3M - LGS'!U131</f>
        <v>1.8264771463761555E-4</v>
      </c>
      <c r="V131" s="495">
        <f>'3M - LGS'!V131</f>
        <v>1.982836368212194E-4</v>
      </c>
      <c r="W131" s="495">
        <f>'3M - LGS'!W131</f>
        <v>2.0968725682694926E-4</v>
      </c>
      <c r="X131" s="495">
        <f>'3M - LGS'!X131</f>
        <v>5.9537287627227533E-5</v>
      </c>
      <c r="Y131" s="495">
        <f>'3M - LGS'!Y131</f>
        <v>6.2951822333519775E-5</v>
      </c>
      <c r="Z131" s="495">
        <f>'3M - LGS'!Z131</f>
        <v>5.8675155170725183E-5</v>
      </c>
      <c r="AA131" s="495">
        <f>'3M - LGS'!AA131</f>
        <v>7.5699667954240877E-6</v>
      </c>
      <c r="AB131" s="495">
        <f>'3M - LGS'!AB131</f>
        <v>5.7000704673533817E-6</v>
      </c>
      <c r="AC131" s="495">
        <f>'3M - LGS'!AC131</f>
        <v>7.7171468747752839E-6</v>
      </c>
      <c r="AD131" s="495">
        <f>'3M - LGS'!AD131</f>
        <v>4.3221271253918473E-4</v>
      </c>
      <c r="AE131" s="495">
        <f>'3M - LGS'!AE131</f>
        <v>7.3307961233904737E-5</v>
      </c>
      <c r="AF131" s="495">
        <f>'3M - LGS'!AF131</f>
        <v>2.0073929252745502E-4</v>
      </c>
      <c r="AG131" s="495">
        <f>'3M - LGS'!AG131</f>
        <v>1.8264771463761555E-4</v>
      </c>
      <c r="AH131" s="495">
        <f>'3M - LGS'!AH131</f>
        <v>1.982836368212194E-4</v>
      </c>
      <c r="AI131" s="495">
        <f>'3M - LGS'!AI131</f>
        <v>2.0968725682694926E-4</v>
      </c>
      <c r="AJ131" s="495">
        <f>'3M - LGS'!AJ131</f>
        <v>5.9537287627227533E-5</v>
      </c>
      <c r="AK131" s="495">
        <f>'3M - LGS'!AK131</f>
        <v>6.2951822333519775E-5</v>
      </c>
      <c r="AL131" s="495">
        <f>'3M - LGS'!AL131</f>
        <v>5.8675155170725183E-5</v>
      </c>
      <c r="AM131" s="495">
        <f>'3M - LGS'!AM131</f>
        <v>7.5699667954240877E-6</v>
      </c>
      <c r="AN131" s="495">
        <f>'3M - LGS'!AN131</f>
        <v>5.7000704673533817E-6</v>
      </c>
      <c r="AO131" s="495">
        <f>'3M - LGS'!AO131</f>
        <v>7.7171468747752839E-6</v>
      </c>
      <c r="AP131" s="495">
        <f>'3M - LGS'!AP131</f>
        <v>4.3221271253918473E-4</v>
      </c>
      <c r="AQ131" s="495">
        <f>'3M - LGS'!AQ131</f>
        <v>7.3307961233904737E-5</v>
      </c>
      <c r="AR131" s="495">
        <f>'3M - LGS'!AR131</f>
        <v>2.0073929252745502E-4</v>
      </c>
      <c r="AS131" s="495">
        <f>'3M - LGS'!AS131</f>
        <v>1.8264771463761555E-4</v>
      </c>
      <c r="AT131" s="495">
        <f>'3M - LGS'!AT131</f>
        <v>1.982836368212194E-4</v>
      </c>
      <c r="AU131" s="495">
        <f>'3M - LGS'!AU131</f>
        <v>2.0968725682694926E-4</v>
      </c>
      <c r="AV131" s="495">
        <f>'3M - LGS'!AV131</f>
        <v>5.9537287627227533E-5</v>
      </c>
      <c r="AW131" s="495">
        <f>'3M - LGS'!AW131</f>
        <v>6.2951822333519775E-5</v>
      </c>
      <c r="AX131" s="495">
        <f>'3M - LGS'!AX131</f>
        <v>5.8675155170725183E-5</v>
      </c>
      <c r="AY131" s="495">
        <f>'3M - LGS'!AY131</f>
        <v>7.5699667954240877E-6</v>
      </c>
      <c r="AZ131" s="495">
        <f>'3M - LGS'!AZ131</f>
        <v>5.7000704673533817E-6</v>
      </c>
      <c r="BA131" s="495">
        <f>'3M - LGS'!BA131</f>
        <v>7.7171468747752839E-6</v>
      </c>
      <c r="BB131" s="495">
        <f>'3M - LGS'!BB131</f>
        <v>4.3221271253918473E-4</v>
      </c>
      <c r="BC131" s="495">
        <f>'3M - LGS'!BC131</f>
        <v>7.3307961233904737E-5</v>
      </c>
      <c r="BD131" s="495">
        <f>'3M - LGS'!BD131</f>
        <v>2.0073929252745502E-4</v>
      </c>
      <c r="BE131" s="495">
        <f>'3M - LGS'!BE131</f>
        <v>1.8264771463761555E-4</v>
      </c>
      <c r="BF131" s="495">
        <f>'3M - LGS'!BF131</f>
        <v>1.982836368212194E-4</v>
      </c>
      <c r="BG131" s="495">
        <f>'3M - LGS'!BG131</f>
        <v>2.0968725682694926E-4</v>
      </c>
      <c r="BH131" s="495">
        <f>'3M - LGS'!BH131</f>
        <v>5.9537287627227533E-5</v>
      </c>
      <c r="BI131" s="495">
        <f>'3M - LGS'!BI131</f>
        <v>6.2951822333519775E-5</v>
      </c>
      <c r="BJ131" s="495">
        <f>'3M - LGS'!BJ131</f>
        <v>5.8675155170725183E-5</v>
      </c>
      <c r="BK131" s="495">
        <f>'3M - LGS'!BK131</f>
        <v>7.5699667954240877E-6</v>
      </c>
      <c r="BL131" s="495">
        <f>'3M - LGS'!BL131</f>
        <v>5.7000704673533817E-6</v>
      </c>
      <c r="BM131" s="495">
        <f>'3M - LGS'!BM131</f>
        <v>7.7171468747752839E-6</v>
      </c>
      <c r="BN131" s="495">
        <f>'3M - LGS'!BN131</f>
        <v>4.3221271253918473E-4</v>
      </c>
      <c r="BO131" s="495">
        <f>'3M - LGS'!BO131</f>
        <v>7.3307961233904737E-5</v>
      </c>
      <c r="BP131" s="495">
        <f>'3M - LGS'!BP131</f>
        <v>2.0073929252745502E-4</v>
      </c>
      <c r="BQ131" s="495">
        <f>'3M - LGS'!BQ131</f>
        <v>1.8264771463761555E-4</v>
      </c>
      <c r="BR131" s="495">
        <f>'3M - LGS'!BR131</f>
        <v>1.982836368212194E-4</v>
      </c>
      <c r="BS131" s="495">
        <f>'3M - LGS'!BS131</f>
        <v>2.0968725682694926E-4</v>
      </c>
      <c r="BT131" s="495">
        <f>'3M - LGS'!BT131</f>
        <v>5.9537287627227533E-5</v>
      </c>
      <c r="BU131" s="495">
        <f>'3M - LGS'!BU131</f>
        <v>6.2951822333519775E-5</v>
      </c>
      <c r="BV131" s="495">
        <f>'3M - LGS'!BV131</f>
        <v>5.8675155170725183E-5</v>
      </c>
      <c r="BW131" s="495">
        <f>'3M - LGS'!BW131</f>
        <v>7.5699667954240877E-6</v>
      </c>
      <c r="BX131" s="495">
        <f>'3M - LGS'!BX131</f>
        <v>5.7000704673533817E-6</v>
      </c>
      <c r="BY131" s="495">
        <f>'3M - LGS'!BY131</f>
        <v>7.7171468747752839E-6</v>
      </c>
      <c r="BZ131" s="495">
        <f>'3M - LGS'!BZ131</f>
        <v>4.3221271253918473E-4</v>
      </c>
      <c r="CA131" s="495">
        <f>'3M - LGS'!CA131</f>
        <v>7.3307961233904737E-5</v>
      </c>
      <c r="CB131" s="495">
        <f>'3M - LGS'!CB131</f>
        <v>2.0073929252745502E-4</v>
      </c>
      <c r="CC131" s="495">
        <f>'3M - LGS'!CC131</f>
        <v>1.8264771463761555E-4</v>
      </c>
      <c r="CD131" s="495">
        <f>'3M - LGS'!CD131</f>
        <v>1.982836368212194E-4</v>
      </c>
      <c r="CE131" s="495">
        <f>'3M - LGS'!CE131</f>
        <v>2.0968725682694926E-4</v>
      </c>
      <c r="CF131" s="495">
        <f>'3M - LGS'!CF131</f>
        <v>5.9537287627227533E-5</v>
      </c>
      <c r="CG131" s="495">
        <f>'3M - LGS'!CG131</f>
        <v>6.2951822333519775E-5</v>
      </c>
      <c r="CH131" s="495">
        <f>'3M - LGS'!CH131</f>
        <v>5.8675155170725183E-5</v>
      </c>
    </row>
    <row r="132" spans="1:86" s="110" customFormat="1" hidden="1" x14ac:dyDescent="0.25">
      <c r="A132" s="616"/>
      <c r="B132" s="89" t="s">
        <v>9</v>
      </c>
      <c r="C132" s="449">
        <f>'3M - LGS'!C132</f>
        <v>3.1280176939500006E-3</v>
      </c>
      <c r="D132" s="449">
        <f>'3M - LGS'!D132</f>
        <v>3.4331892894063059E-3</v>
      </c>
      <c r="E132" s="449">
        <f>'3M - LGS'!E132</f>
        <v>4.3915869337947371E-3</v>
      </c>
      <c r="F132" s="449">
        <f>'3M - LGS'!F132</f>
        <v>2.6264493332360116E-3</v>
      </c>
      <c r="G132" s="449">
        <f>'3M - LGS'!G132</f>
        <v>1.9735660349772199E-3</v>
      </c>
      <c r="H132" s="449">
        <f>'3M - LGS'!H132</f>
        <v>0</v>
      </c>
      <c r="I132" s="449">
        <f>'3M - LGS'!I132</f>
        <v>0</v>
      </c>
      <c r="J132" s="449">
        <f>'3M - LGS'!J132</f>
        <v>0</v>
      </c>
      <c r="K132" s="449">
        <f>'3M - LGS'!K132</f>
        <v>9.2805932740415778E-3</v>
      </c>
      <c r="L132" s="449">
        <f>'3M - LGS'!L132</f>
        <v>3.750023380324805E-3</v>
      </c>
      <c r="M132" s="449">
        <f>'3M - LGS'!M132</f>
        <v>3.998774238181773E-3</v>
      </c>
      <c r="N132" s="449">
        <f>'3M - LGS'!N132</f>
        <v>2.8079893442980912E-3</v>
      </c>
      <c r="O132" s="449">
        <f>'3M - LGS'!O132</f>
        <v>3.1280176939500006E-3</v>
      </c>
      <c r="P132" s="449">
        <f>'3M - LGS'!P132</f>
        <v>3.4331892894063059E-3</v>
      </c>
      <c r="Q132" s="449">
        <f>'3M - LGS'!Q132</f>
        <v>4.3915869337947371E-3</v>
      </c>
      <c r="R132" s="449">
        <f>'3M - LGS'!R132</f>
        <v>2.6264493332360116E-3</v>
      </c>
      <c r="S132" s="449">
        <f>'3M - LGS'!S132</f>
        <v>1.9735660349772199E-3</v>
      </c>
      <c r="T132" s="495">
        <f>'3M - LGS'!T132</f>
        <v>0</v>
      </c>
      <c r="U132" s="495">
        <f>'3M - LGS'!U132</f>
        <v>0</v>
      </c>
      <c r="V132" s="495">
        <f>'3M - LGS'!V132</f>
        <v>0</v>
      </c>
      <c r="W132" s="495">
        <f>'3M - LGS'!W132</f>
        <v>1.2013892859257304E-2</v>
      </c>
      <c r="X132" s="495">
        <f>'3M - LGS'!X132</f>
        <v>4.5556939580583518E-3</v>
      </c>
      <c r="Y132" s="495">
        <f>'3M - LGS'!Y132</f>
        <v>4.9708544003395144E-3</v>
      </c>
      <c r="Z132" s="495">
        <f>'3M - LGS'!Z132</f>
        <v>3.4361814836077875E-3</v>
      </c>
      <c r="AA132" s="495">
        <f>'3M - LGS'!AA132</f>
        <v>3.5941059230066496E-3</v>
      </c>
      <c r="AB132" s="495">
        <f>'3M - LGS'!AB132</f>
        <v>4.2534260234348585E-3</v>
      </c>
      <c r="AC132" s="495">
        <f>'3M - LGS'!AC132</f>
        <v>5.2938157849931698E-3</v>
      </c>
      <c r="AD132" s="495">
        <f>'3M - LGS'!AD132</f>
        <v>4.3474880492937558E-3</v>
      </c>
      <c r="AE132" s="495">
        <f>'3M - LGS'!AE132</f>
        <v>3.2550927721743169E-3</v>
      </c>
      <c r="AF132" s="495">
        <f>'3M - LGS'!AF132</f>
        <v>0</v>
      </c>
      <c r="AG132" s="495">
        <f>'3M - LGS'!AG132</f>
        <v>0</v>
      </c>
      <c r="AH132" s="495">
        <f>'3M - LGS'!AH132</f>
        <v>0</v>
      </c>
      <c r="AI132" s="495">
        <f>'3M - LGS'!AI132</f>
        <v>1.2013892859257304E-2</v>
      </c>
      <c r="AJ132" s="495">
        <f>'3M - LGS'!AJ132</f>
        <v>4.5556939580583518E-3</v>
      </c>
      <c r="AK132" s="495">
        <f>'3M - LGS'!AK132</f>
        <v>4.9708544003395144E-3</v>
      </c>
      <c r="AL132" s="495">
        <f>'3M - LGS'!AL132</f>
        <v>3.4361814836077875E-3</v>
      </c>
      <c r="AM132" s="495">
        <f>'3M - LGS'!AM132</f>
        <v>3.5941059230066496E-3</v>
      </c>
      <c r="AN132" s="495">
        <f>'3M - LGS'!AN132</f>
        <v>4.2534260234348585E-3</v>
      </c>
      <c r="AO132" s="495">
        <f>'3M - LGS'!AO132</f>
        <v>5.2938157849931698E-3</v>
      </c>
      <c r="AP132" s="495">
        <f>'3M - LGS'!AP132</f>
        <v>4.3474880492937558E-3</v>
      </c>
      <c r="AQ132" s="495">
        <f>'3M - LGS'!AQ132</f>
        <v>3.2550927721743169E-3</v>
      </c>
      <c r="AR132" s="495">
        <f>'3M - LGS'!AR132</f>
        <v>0</v>
      </c>
      <c r="AS132" s="495">
        <f>'3M - LGS'!AS132</f>
        <v>0</v>
      </c>
      <c r="AT132" s="495">
        <f>'3M - LGS'!AT132</f>
        <v>0</v>
      </c>
      <c r="AU132" s="495">
        <f>'3M - LGS'!AU132</f>
        <v>1.2013892859257304E-2</v>
      </c>
      <c r="AV132" s="495">
        <f>'3M - LGS'!AV132</f>
        <v>4.5556939580583518E-3</v>
      </c>
      <c r="AW132" s="495">
        <f>'3M - LGS'!AW132</f>
        <v>4.9708544003395144E-3</v>
      </c>
      <c r="AX132" s="495">
        <f>'3M - LGS'!AX132</f>
        <v>3.4361814836077875E-3</v>
      </c>
      <c r="AY132" s="495">
        <f>'3M - LGS'!AY132</f>
        <v>3.5941059230066496E-3</v>
      </c>
      <c r="AZ132" s="495">
        <f>'3M - LGS'!AZ132</f>
        <v>4.2534260234348585E-3</v>
      </c>
      <c r="BA132" s="495">
        <f>'3M - LGS'!BA132</f>
        <v>5.2938157849931698E-3</v>
      </c>
      <c r="BB132" s="495">
        <f>'3M - LGS'!BB132</f>
        <v>4.3474880492937558E-3</v>
      </c>
      <c r="BC132" s="495">
        <f>'3M - LGS'!BC132</f>
        <v>3.2550927721743169E-3</v>
      </c>
      <c r="BD132" s="495">
        <f>'3M - LGS'!BD132</f>
        <v>0</v>
      </c>
      <c r="BE132" s="495">
        <f>'3M - LGS'!BE132</f>
        <v>0</v>
      </c>
      <c r="BF132" s="495">
        <f>'3M - LGS'!BF132</f>
        <v>0</v>
      </c>
      <c r="BG132" s="495">
        <f>'3M - LGS'!BG132</f>
        <v>1.2013892859257304E-2</v>
      </c>
      <c r="BH132" s="495">
        <f>'3M - LGS'!BH132</f>
        <v>4.5556939580583518E-3</v>
      </c>
      <c r="BI132" s="495">
        <f>'3M - LGS'!BI132</f>
        <v>4.9708544003395144E-3</v>
      </c>
      <c r="BJ132" s="495">
        <f>'3M - LGS'!BJ132</f>
        <v>3.4361814836077875E-3</v>
      </c>
      <c r="BK132" s="495">
        <f>'3M - LGS'!BK132</f>
        <v>3.5941059230066496E-3</v>
      </c>
      <c r="BL132" s="495">
        <f>'3M - LGS'!BL132</f>
        <v>4.2534260234348585E-3</v>
      </c>
      <c r="BM132" s="495">
        <f>'3M - LGS'!BM132</f>
        <v>5.2938157849931698E-3</v>
      </c>
      <c r="BN132" s="495">
        <f>'3M - LGS'!BN132</f>
        <v>4.3474880492937558E-3</v>
      </c>
      <c r="BO132" s="495">
        <f>'3M - LGS'!BO132</f>
        <v>3.2550927721743169E-3</v>
      </c>
      <c r="BP132" s="495">
        <f>'3M - LGS'!BP132</f>
        <v>0</v>
      </c>
      <c r="BQ132" s="495">
        <f>'3M - LGS'!BQ132</f>
        <v>0</v>
      </c>
      <c r="BR132" s="495">
        <f>'3M - LGS'!BR132</f>
        <v>0</v>
      </c>
      <c r="BS132" s="495">
        <f>'3M - LGS'!BS132</f>
        <v>1.2013892859257304E-2</v>
      </c>
      <c r="BT132" s="495">
        <f>'3M - LGS'!BT132</f>
        <v>4.5556939580583518E-3</v>
      </c>
      <c r="BU132" s="495">
        <f>'3M - LGS'!BU132</f>
        <v>4.9708544003395144E-3</v>
      </c>
      <c r="BV132" s="495">
        <f>'3M - LGS'!BV132</f>
        <v>3.4361814836077875E-3</v>
      </c>
      <c r="BW132" s="495">
        <f>'3M - LGS'!BW132</f>
        <v>3.5941059230066496E-3</v>
      </c>
      <c r="BX132" s="495">
        <f>'3M - LGS'!BX132</f>
        <v>4.2534260234348585E-3</v>
      </c>
      <c r="BY132" s="495">
        <f>'3M - LGS'!BY132</f>
        <v>5.2938157849931698E-3</v>
      </c>
      <c r="BZ132" s="495">
        <f>'3M - LGS'!BZ132</f>
        <v>4.3474880492937558E-3</v>
      </c>
      <c r="CA132" s="495">
        <f>'3M - LGS'!CA132</f>
        <v>3.2550927721743169E-3</v>
      </c>
      <c r="CB132" s="495">
        <f>'3M - LGS'!CB132</f>
        <v>0</v>
      </c>
      <c r="CC132" s="495">
        <f>'3M - LGS'!CC132</f>
        <v>0</v>
      </c>
      <c r="CD132" s="495">
        <f>'3M - LGS'!CD132</f>
        <v>0</v>
      </c>
      <c r="CE132" s="495">
        <f>'3M - LGS'!CE132</f>
        <v>1.2013892859257304E-2</v>
      </c>
      <c r="CF132" s="495">
        <f>'3M - LGS'!CF132</f>
        <v>4.5556939580583518E-3</v>
      </c>
      <c r="CG132" s="495">
        <f>'3M - LGS'!CG132</f>
        <v>4.9708544003395144E-3</v>
      </c>
      <c r="CH132" s="495">
        <f>'3M - LGS'!CH132</f>
        <v>3.4361814836077875E-3</v>
      </c>
    </row>
    <row r="133" spans="1:86" s="110" customFormat="1" hidden="1" x14ac:dyDescent="0.25">
      <c r="A133" s="616"/>
      <c r="B133" s="89" t="s">
        <v>3</v>
      </c>
      <c r="C133" s="449">
        <f>'3M - LGS'!C133</f>
        <v>3.1925235200415754E-3</v>
      </c>
      <c r="D133" s="449">
        <f>'3M - LGS'!D133</f>
        <v>3.4962713653485982E-3</v>
      </c>
      <c r="E133" s="449">
        <f>'3M - LGS'!E133</f>
        <v>4.3145264251817734E-3</v>
      </c>
      <c r="F133" s="449">
        <f>'3M - LGS'!F133</f>
        <v>1.9926481246929804E-3</v>
      </c>
      <c r="G133" s="449">
        <f>'3M - LGS'!G133</f>
        <v>3.9087923266177584E-3</v>
      </c>
      <c r="H133" s="449">
        <f>'3M - LGS'!H133</f>
        <v>1.7017050433728656E-2</v>
      </c>
      <c r="I133" s="449">
        <f>'3M - LGS'!I133</f>
        <v>1.4180517777057172E-2</v>
      </c>
      <c r="J133" s="449">
        <f>'3M - LGS'!J133</f>
        <v>1.5232643886582896E-2</v>
      </c>
      <c r="K133" s="449">
        <f>'3M - LGS'!K133</f>
        <v>1.5647380810002672E-2</v>
      </c>
      <c r="L133" s="449">
        <f>'3M - LGS'!L133</f>
        <v>3.2264643657163943E-3</v>
      </c>
      <c r="M133" s="449">
        <f>'3M - LGS'!M133</f>
        <v>3.9058841084849108E-3</v>
      </c>
      <c r="N133" s="449">
        <f>'3M - LGS'!N133</f>
        <v>2.8687338829045507E-3</v>
      </c>
      <c r="O133" s="449">
        <f>'3M - LGS'!O133</f>
        <v>3.1925235200415754E-3</v>
      </c>
      <c r="P133" s="449">
        <f>'3M - LGS'!P133</f>
        <v>3.4962713653485982E-3</v>
      </c>
      <c r="Q133" s="449">
        <f>'3M - LGS'!Q133</f>
        <v>4.3145264251817734E-3</v>
      </c>
      <c r="R133" s="449">
        <f>'3M - LGS'!R133</f>
        <v>1.9926481246929804E-3</v>
      </c>
      <c r="S133" s="449">
        <f>'3M - LGS'!S133</f>
        <v>3.9087923266177584E-3</v>
      </c>
      <c r="T133" s="495">
        <f>'3M - LGS'!T133</f>
        <v>1.9808503764057232E-2</v>
      </c>
      <c r="U133" s="495">
        <f>'3M - LGS'!U133</f>
        <v>1.7140296654567694E-2</v>
      </c>
      <c r="V133" s="495">
        <f>'3M - LGS'!V133</f>
        <v>1.9028211783022664E-2</v>
      </c>
      <c r="W133" s="495">
        <f>'3M - LGS'!W133</f>
        <v>2.0159842092875902E-2</v>
      </c>
      <c r="X133" s="495">
        <f>'3M - LGS'!X133</f>
        <v>3.8896843821252225E-3</v>
      </c>
      <c r="Y133" s="495">
        <f>'3M - LGS'!Y133</f>
        <v>4.8063264083100798E-3</v>
      </c>
      <c r="Z133" s="495">
        <f>'3M - LGS'!Z133</f>
        <v>3.4811209937932264E-3</v>
      </c>
      <c r="AA133" s="495">
        <f>'3M - LGS'!AA133</f>
        <v>3.6321718273535039E-3</v>
      </c>
      <c r="AB133" s="495">
        <f>'3M - LGS'!AB133</f>
        <v>4.2942619322454412E-3</v>
      </c>
      <c r="AC133" s="495">
        <f>'3M - LGS'!AC133</f>
        <v>5.146328670442811E-3</v>
      </c>
      <c r="AD133" s="495">
        <f>'3M - LGS'!AD133</f>
        <v>3.2755444895350076E-3</v>
      </c>
      <c r="AE133" s="495">
        <f>'3M - LGS'!AE133</f>
        <v>6.3802090878923067E-3</v>
      </c>
      <c r="AF133" s="495">
        <f>'3M - LGS'!AF133</f>
        <v>1.9808503764057232E-2</v>
      </c>
      <c r="AG133" s="495">
        <f>'3M - LGS'!AG133</f>
        <v>1.7140296654567694E-2</v>
      </c>
      <c r="AH133" s="495">
        <f>'3M - LGS'!AH133</f>
        <v>1.9028211783022664E-2</v>
      </c>
      <c r="AI133" s="495">
        <f>'3M - LGS'!AI133</f>
        <v>2.0159842092875902E-2</v>
      </c>
      <c r="AJ133" s="495">
        <f>'3M - LGS'!AJ133</f>
        <v>3.8896843821252225E-3</v>
      </c>
      <c r="AK133" s="495">
        <f>'3M - LGS'!AK133</f>
        <v>4.8063264083100798E-3</v>
      </c>
      <c r="AL133" s="495">
        <f>'3M - LGS'!AL133</f>
        <v>3.4811209937932264E-3</v>
      </c>
      <c r="AM133" s="495">
        <f>'3M - LGS'!AM133</f>
        <v>3.6321718273535039E-3</v>
      </c>
      <c r="AN133" s="495">
        <f>'3M - LGS'!AN133</f>
        <v>4.2942619322454412E-3</v>
      </c>
      <c r="AO133" s="495">
        <f>'3M - LGS'!AO133</f>
        <v>5.146328670442811E-3</v>
      </c>
      <c r="AP133" s="495">
        <f>'3M - LGS'!AP133</f>
        <v>3.2755444895350076E-3</v>
      </c>
      <c r="AQ133" s="495">
        <f>'3M - LGS'!AQ133</f>
        <v>6.3802090878923067E-3</v>
      </c>
      <c r="AR133" s="495">
        <f>'3M - LGS'!AR133</f>
        <v>1.9808503764057232E-2</v>
      </c>
      <c r="AS133" s="495">
        <f>'3M - LGS'!AS133</f>
        <v>1.7140296654567694E-2</v>
      </c>
      <c r="AT133" s="495">
        <f>'3M - LGS'!AT133</f>
        <v>1.9028211783022664E-2</v>
      </c>
      <c r="AU133" s="495">
        <f>'3M - LGS'!AU133</f>
        <v>2.0159842092875902E-2</v>
      </c>
      <c r="AV133" s="495">
        <f>'3M - LGS'!AV133</f>
        <v>3.8896843821252225E-3</v>
      </c>
      <c r="AW133" s="495">
        <f>'3M - LGS'!AW133</f>
        <v>4.8063264083100798E-3</v>
      </c>
      <c r="AX133" s="495">
        <f>'3M - LGS'!AX133</f>
        <v>3.4811209937932264E-3</v>
      </c>
      <c r="AY133" s="495">
        <f>'3M - LGS'!AY133</f>
        <v>3.6321718273535039E-3</v>
      </c>
      <c r="AZ133" s="495">
        <f>'3M - LGS'!AZ133</f>
        <v>4.2942619322454412E-3</v>
      </c>
      <c r="BA133" s="495">
        <f>'3M - LGS'!BA133</f>
        <v>5.146328670442811E-3</v>
      </c>
      <c r="BB133" s="495">
        <f>'3M - LGS'!BB133</f>
        <v>3.2755444895350076E-3</v>
      </c>
      <c r="BC133" s="495">
        <f>'3M - LGS'!BC133</f>
        <v>6.3802090878923067E-3</v>
      </c>
      <c r="BD133" s="495">
        <f>'3M - LGS'!BD133</f>
        <v>1.9808503764057232E-2</v>
      </c>
      <c r="BE133" s="495">
        <f>'3M - LGS'!BE133</f>
        <v>1.7140296654567694E-2</v>
      </c>
      <c r="BF133" s="495">
        <f>'3M - LGS'!BF133</f>
        <v>1.9028211783022664E-2</v>
      </c>
      <c r="BG133" s="495">
        <f>'3M - LGS'!BG133</f>
        <v>2.0159842092875902E-2</v>
      </c>
      <c r="BH133" s="495">
        <f>'3M - LGS'!BH133</f>
        <v>3.8896843821252225E-3</v>
      </c>
      <c r="BI133" s="495">
        <f>'3M - LGS'!BI133</f>
        <v>4.8063264083100798E-3</v>
      </c>
      <c r="BJ133" s="495">
        <f>'3M - LGS'!BJ133</f>
        <v>3.4811209937932264E-3</v>
      </c>
      <c r="BK133" s="495">
        <f>'3M - LGS'!BK133</f>
        <v>3.6321718273535039E-3</v>
      </c>
      <c r="BL133" s="495">
        <f>'3M - LGS'!BL133</f>
        <v>4.2942619322454412E-3</v>
      </c>
      <c r="BM133" s="495">
        <f>'3M - LGS'!BM133</f>
        <v>5.146328670442811E-3</v>
      </c>
      <c r="BN133" s="495">
        <f>'3M - LGS'!BN133</f>
        <v>3.2755444895350076E-3</v>
      </c>
      <c r="BO133" s="495">
        <f>'3M - LGS'!BO133</f>
        <v>6.3802090878923067E-3</v>
      </c>
      <c r="BP133" s="495">
        <f>'3M - LGS'!BP133</f>
        <v>1.9808503764057232E-2</v>
      </c>
      <c r="BQ133" s="495">
        <f>'3M - LGS'!BQ133</f>
        <v>1.7140296654567694E-2</v>
      </c>
      <c r="BR133" s="495">
        <f>'3M - LGS'!BR133</f>
        <v>1.9028211783022664E-2</v>
      </c>
      <c r="BS133" s="495">
        <f>'3M - LGS'!BS133</f>
        <v>2.0159842092875902E-2</v>
      </c>
      <c r="BT133" s="495">
        <f>'3M - LGS'!BT133</f>
        <v>3.8896843821252225E-3</v>
      </c>
      <c r="BU133" s="495">
        <f>'3M - LGS'!BU133</f>
        <v>4.8063264083100798E-3</v>
      </c>
      <c r="BV133" s="495">
        <f>'3M - LGS'!BV133</f>
        <v>3.4811209937932264E-3</v>
      </c>
      <c r="BW133" s="495">
        <f>'3M - LGS'!BW133</f>
        <v>3.6321718273535039E-3</v>
      </c>
      <c r="BX133" s="495">
        <f>'3M - LGS'!BX133</f>
        <v>4.2942619322454412E-3</v>
      </c>
      <c r="BY133" s="495">
        <f>'3M - LGS'!BY133</f>
        <v>5.146328670442811E-3</v>
      </c>
      <c r="BZ133" s="495">
        <f>'3M - LGS'!BZ133</f>
        <v>3.2755444895350076E-3</v>
      </c>
      <c r="CA133" s="495">
        <f>'3M - LGS'!CA133</f>
        <v>6.3802090878923067E-3</v>
      </c>
      <c r="CB133" s="495">
        <f>'3M - LGS'!CB133</f>
        <v>1.9808503764057232E-2</v>
      </c>
      <c r="CC133" s="495">
        <f>'3M - LGS'!CC133</f>
        <v>1.7140296654567694E-2</v>
      </c>
      <c r="CD133" s="495">
        <f>'3M - LGS'!CD133</f>
        <v>1.9028211783022664E-2</v>
      </c>
      <c r="CE133" s="495">
        <f>'3M - LGS'!CE133</f>
        <v>2.0159842092875902E-2</v>
      </c>
      <c r="CF133" s="495">
        <f>'3M - LGS'!CF133</f>
        <v>3.8896843821252225E-3</v>
      </c>
      <c r="CG133" s="495">
        <f>'3M - LGS'!CG133</f>
        <v>4.8063264083100798E-3</v>
      </c>
      <c r="CH133" s="495">
        <f>'3M - LGS'!CH133</f>
        <v>3.4811209937932264E-3</v>
      </c>
    </row>
    <row r="134" spans="1:86" s="110" customFormat="1" hidden="1" x14ac:dyDescent="0.25">
      <c r="A134" s="616"/>
      <c r="B134" s="89" t="s">
        <v>4</v>
      </c>
      <c r="C134" s="449">
        <f>'3M - LGS'!C134</f>
        <v>2.9763418386679493E-3</v>
      </c>
      <c r="D134" s="449">
        <f>'3M - LGS'!D134</f>
        <v>2.7946142401718789E-3</v>
      </c>
      <c r="E134" s="449">
        <f>'3M - LGS'!E134</f>
        <v>3.1417202303447573E-3</v>
      </c>
      <c r="F134" s="449">
        <f>'3M - LGS'!F134</f>
        <v>2.4147636810405203E-3</v>
      </c>
      <c r="G134" s="449">
        <f>'3M - LGS'!G134</f>
        <v>2.7866878334302752E-3</v>
      </c>
      <c r="H134" s="449">
        <f>'3M - LGS'!H134</f>
        <v>1.1514854714852061E-2</v>
      </c>
      <c r="I134" s="449">
        <f>'3M - LGS'!I134</f>
        <v>1.0180713390860409E-2</v>
      </c>
      <c r="J134" s="449">
        <f>'3M - LGS'!J134</f>
        <v>1.058434111110167E-2</v>
      </c>
      <c r="K134" s="449">
        <f>'3M - LGS'!K134</f>
        <v>9.2020461694362725E-3</v>
      </c>
      <c r="L134" s="449">
        <f>'3M - LGS'!L134</f>
        <v>3.7991905608735104E-3</v>
      </c>
      <c r="M134" s="449">
        <f>'3M - LGS'!M134</f>
        <v>3.4719250793811213E-3</v>
      </c>
      <c r="N134" s="449">
        <f>'3M - LGS'!N134</f>
        <v>2.6520703484937858E-3</v>
      </c>
      <c r="O134" s="449">
        <f>'3M - LGS'!O134</f>
        <v>2.9763418386679493E-3</v>
      </c>
      <c r="P134" s="449">
        <f>'3M - LGS'!P134</f>
        <v>2.7946142401718789E-3</v>
      </c>
      <c r="Q134" s="449">
        <f>'3M - LGS'!Q134</f>
        <v>3.1417202303447573E-3</v>
      </c>
      <c r="R134" s="449">
        <f>'3M - LGS'!R134</f>
        <v>2.4147636810405203E-3</v>
      </c>
      <c r="S134" s="449">
        <f>'3M - LGS'!S134</f>
        <v>2.7866878334302752E-3</v>
      </c>
      <c r="T134" s="495">
        <f>'3M - LGS'!T134</f>
        <v>1.3440477899547816E-2</v>
      </c>
      <c r="U134" s="495">
        <f>'3M - LGS'!U134</f>
        <v>1.233434431396364E-2</v>
      </c>
      <c r="V134" s="495">
        <f>'3M - LGS'!V134</f>
        <v>1.3257849734897508E-2</v>
      </c>
      <c r="W134" s="495">
        <f>'3M - LGS'!W134</f>
        <v>1.1913129413062102E-2</v>
      </c>
      <c r="X134" s="495">
        <f>'3M - LGS'!X134</f>
        <v>4.6017907075895327E-3</v>
      </c>
      <c r="Y134" s="495">
        <f>'3M - LGS'!Y134</f>
        <v>4.2940037085269171E-3</v>
      </c>
      <c r="Z134" s="495">
        <f>'3M - LGS'!Z134</f>
        <v>3.2330600522607711E-3</v>
      </c>
      <c r="AA134" s="495">
        <f>'3M - LGS'!AA134</f>
        <v>3.4041586801543378E-3</v>
      </c>
      <c r="AB134" s="495">
        <f>'3M - LGS'!AB134</f>
        <v>3.4457150161004949E-3</v>
      </c>
      <c r="AC134" s="495">
        <f>'3M - LGS'!AC134</f>
        <v>3.7597087287678894E-3</v>
      </c>
      <c r="AD134" s="495">
        <f>'3M - LGS'!AD134</f>
        <v>4.0035334276839109E-3</v>
      </c>
      <c r="AE134" s="495">
        <f>'3M - LGS'!AE134</f>
        <v>4.5769106505439685E-3</v>
      </c>
      <c r="AF134" s="495">
        <f>'3M - LGS'!AF134</f>
        <v>1.3440477899547816E-2</v>
      </c>
      <c r="AG134" s="495">
        <f>'3M - LGS'!AG134</f>
        <v>1.233434431396364E-2</v>
      </c>
      <c r="AH134" s="495">
        <f>'3M - LGS'!AH134</f>
        <v>1.3257849734897508E-2</v>
      </c>
      <c r="AI134" s="495">
        <f>'3M - LGS'!AI134</f>
        <v>1.1913129413062102E-2</v>
      </c>
      <c r="AJ134" s="495">
        <f>'3M - LGS'!AJ134</f>
        <v>4.6017907075895327E-3</v>
      </c>
      <c r="AK134" s="495">
        <f>'3M - LGS'!AK134</f>
        <v>4.2940037085269171E-3</v>
      </c>
      <c r="AL134" s="495">
        <f>'3M - LGS'!AL134</f>
        <v>3.2330600522607711E-3</v>
      </c>
      <c r="AM134" s="495">
        <f>'3M - LGS'!AM134</f>
        <v>3.4041586801543378E-3</v>
      </c>
      <c r="AN134" s="495">
        <f>'3M - LGS'!AN134</f>
        <v>3.4457150161004949E-3</v>
      </c>
      <c r="AO134" s="495">
        <f>'3M - LGS'!AO134</f>
        <v>3.7597087287678894E-3</v>
      </c>
      <c r="AP134" s="495">
        <f>'3M - LGS'!AP134</f>
        <v>4.0035334276839109E-3</v>
      </c>
      <c r="AQ134" s="495">
        <f>'3M - LGS'!AQ134</f>
        <v>4.5769106505439685E-3</v>
      </c>
      <c r="AR134" s="495">
        <f>'3M - LGS'!AR134</f>
        <v>1.3440477899547816E-2</v>
      </c>
      <c r="AS134" s="495">
        <f>'3M - LGS'!AS134</f>
        <v>1.233434431396364E-2</v>
      </c>
      <c r="AT134" s="495">
        <f>'3M - LGS'!AT134</f>
        <v>1.3257849734897508E-2</v>
      </c>
      <c r="AU134" s="495">
        <f>'3M - LGS'!AU134</f>
        <v>1.1913129413062102E-2</v>
      </c>
      <c r="AV134" s="495">
        <f>'3M - LGS'!AV134</f>
        <v>4.6017907075895327E-3</v>
      </c>
      <c r="AW134" s="495">
        <f>'3M - LGS'!AW134</f>
        <v>4.2940037085269171E-3</v>
      </c>
      <c r="AX134" s="495">
        <f>'3M - LGS'!AX134</f>
        <v>3.2330600522607711E-3</v>
      </c>
      <c r="AY134" s="495">
        <f>'3M - LGS'!AY134</f>
        <v>3.4041586801543378E-3</v>
      </c>
      <c r="AZ134" s="495">
        <f>'3M - LGS'!AZ134</f>
        <v>3.4457150161004949E-3</v>
      </c>
      <c r="BA134" s="495">
        <f>'3M - LGS'!BA134</f>
        <v>3.7597087287678894E-3</v>
      </c>
      <c r="BB134" s="495">
        <f>'3M - LGS'!BB134</f>
        <v>4.0035334276839109E-3</v>
      </c>
      <c r="BC134" s="495">
        <f>'3M - LGS'!BC134</f>
        <v>4.5769106505439685E-3</v>
      </c>
      <c r="BD134" s="495">
        <f>'3M - LGS'!BD134</f>
        <v>1.3440477899547816E-2</v>
      </c>
      <c r="BE134" s="495">
        <f>'3M - LGS'!BE134</f>
        <v>1.233434431396364E-2</v>
      </c>
      <c r="BF134" s="495">
        <f>'3M - LGS'!BF134</f>
        <v>1.3257849734897508E-2</v>
      </c>
      <c r="BG134" s="495">
        <f>'3M - LGS'!BG134</f>
        <v>1.1913129413062102E-2</v>
      </c>
      <c r="BH134" s="495">
        <f>'3M - LGS'!BH134</f>
        <v>4.6017907075895327E-3</v>
      </c>
      <c r="BI134" s="495">
        <f>'3M - LGS'!BI134</f>
        <v>4.2940037085269171E-3</v>
      </c>
      <c r="BJ134" s="495">
        <f>'3M - LGS'!BJ134</f>
        <v>3.2330600522607711E-3</v>
      </c>
      <c r="BK134" s="495">
        <f>'3M - LGS'!BK134</f>
        <v>3.4041586801543378E-3</v>
      </c>
      <c r="BL134" s="495">
        <f>'3M - LGS'!BL134</f>
        <v>3.4457150161004949E-3</v>
      </c>
      <c r="BM134" s="495">
        <f>'3M - LGS'!BM134</f>
        <v>3.7597087287678894E-3</v>
      </c>
      <c r="BN134" s="495">
        <f>'3M - LGS'!BN134</f>
        <v>4.0035334276839109E-3</v>
      </c>
      <c r="BO134" s="495">
        <f>'3M - LGS'!BO134</f>
        <v>4.5769106505439685E-3</v>
      </c>
      <c r="BP134" s="495">
        <f>'3M - LGS'!BP134</f>
        <v>1.3440477899547816E-2</v>
      </c>
      <c r="BQ134" s="495">
        <f>'3M - LGS'!BQ134</f>
        <v>1.233434431396364E-2</v>
      </c>
      <c r="BR134" s="495">
        <f>'3M - LGS'!BR134</f>
        <v>1.3257849734897508E-2</v>
      </c>
      <c r="BS134" s="495">
        <f>'3M - LGS'!BS134</f>
        <v>1.1913129413062102E-2</v>
      </c>
      <c r="BT134" s="495">
        <f>'3M - LGS'!BT134</f>
        <v>4.6017907075895327E-3</v>
      </c>
      <c r="BU134" s="495">
        <f>'3M - LGS'!BU134</f>
        <v>4.2940037085269171E-3</v>
      </c>
      <c r="BV134" s="495">
        <f>'3M - LGS'!BV134</f>
        <v>3.2330600522607711E-3</v>
      </c>
      <c r="BW134" s="495">
        <f>'3M - LGS'!BW134</f>
        <v>3.4041586801543378E-3</v>
      </c>
      <c r="BX134" s="495">
        <f>'3M - LGS'!BX134</f>
        <v>3.4457150161004949E-3</v>
      </c>
      <c r="BY134" s="495">
        <f>'3M - LGS'!BY134</f>
        <v>3.7597087287678894E-3</v>
      </c>
      <c r="BZ134" s="495">
        <f>'3M - LGS'!BZ134</f>
        <v>4.0035334276839109E-3</v>
      </c>
      <c r="CA134" s="495">
        <f>'3M - LGS'!CA134</f>
        <v>4.5769106505439685E-3</v>
      </c>
      <c r="CB134" s="495">
        <f>'3M - LGS'!CB134</f>
        <v>1.3440477899547816E-2</v>
      </c>
      <c r="CC134" s="495">
        <f>'3M - LGS'!CC134</f>
        <v>1.233434431396364E-2</v>
      </c>
      <c r="CD134" s="495">
        <f>'3M - LGS'!CD134</f>
        <v>1.3257849734897508E-2</v>
      </c>
      <c r="CE134" s="495">
        <f>'3M - LGS'!CE134</f>
        <v>1.1913129413062102E-2</v>
      </c>
      <c r="CF134" s="495">
        <f>'3M - LGS'!CF134</f>
        <v>4.6017907075895327E-3</v>
      </c>
      <c r="CG134" s="495">
        <f>'3M - LGS'!CG134</f>
        <v>4.2940037085269171E-3</v>
      </c>
      <c r="CH134" s="495">
        <f>'3M - LGS'!CH134</f>
        <v>3.2330600522607711E-3</v>
      </c>
    </row>
    <row r="135" spans="1:86" s="110" customFormat="1" hidden="1" x14ac:dyDescent="0.25">
      <c r="A135" s="616"/>
      <c r="B135" s="89" t="s">
        <v>5</v>
      </c>
      <c r="C135" s="449">
        <f>'3M - LGS'!C135</f>
        <v>2.4916508593498094E-3</v>
      </c>
      <c r="D135" s="449">
        <f>'3M - LGS'!D135</f>
        <v>2.4497503990795811E-3</v>
      </c>
      <c r="E135" s="449">
        <f>'3M - LGS'!E135</f>
        <v>2.6862760407139388E-3</v>
      </c>
      <c r="F135" s="449">
        <f>'3M - LGS'!F135</f>
        <v>1.850484629739667E-3</v>
      </c>
      <c r="G135" s="449">
        <f>'3M - LGS'!G135</f>
        <v>2.2665814293217354E-3</v>
      </c>
      <c r="H135" s="449">
        <f>'3M - LGS'!H135</f>
        <v>9.736339643519696E-3</v>
      </c>
      <c r="I135" s="449">
        <f>'3M - LGS'!I135</f>
        <v>8.6127213584202469E-3</v>
      </c>
      <c r="J135" s="449">
        <f>'3M - LGS'!J135</f>
        <v>8.975252016225994E-3</v>
      </c>
      <c r="K135" s="449">
        <f>'3M - LGS'!K135</f>
        <v>8.4182634800078395E-3</v>
      </c>
      <c r="L135" s="449">
        <f>'3M - LGS'!L135</f>
        <v>3.0660784549366164E-3</v>
      </c>
      <c r="M135" s="449">
        <f>'3M - LGS'!M135</f>
        <v>3.0709836142917028E-3</v>
      </c>
      <c r="N135" s="449">
        <f>'3M - LGS'!N135</f>
        <v>2.4953650549465562E-3</v>
      </c>
      <c r="O135" s="449">
        <f>'3M - LGS'!O135</f>
        <v>2.4916508593498094E-3</v>
      </c>
      <c r="P135" s="449">
        <f>'3M - LGS'!P135</f>
        <v>2.4497503990795811E-3</v>
      </c>
      <c r="Q135" s="449">
        <f>'3M - LGS'!Q135</f>
        <v>2.6862760407139388E-3</v>
      </c>
      <c r="R135" s="449">
        <f>'3M - LGS'!R135</f>
        <v>1.850484629739667E-3</v>
      </c>
      <c r="S135" s="449">
        <f>'3M - LGS'!S135</f>
        <v>2.2665814293217354E-3</v>
      </c>
      <c r="T135" s="495">
        <f>'3M - LGS'!T135</f>
        <v>1.1378135330855667E-2</v>
      </c>
      <c r="U135" s="495">
        <f>'3M - LGS'!U135</f>
        <v>1.0446251411946272E-2</v>
      </c>
      <c r="V135" s="495">
        <f>'3M - LGS'!V135</f>
        <v>1.1256506136006953E-2</v>
      </c>
      <c r="W135" s="495">
        <f>'3M - LGS'!W135</f>
        <v>1.0907414711384577E-2</v>
      </c>
      <c r="X135" s="495">
        <f>'3M - LGS'!X135</f>
        <v>3.7168177962630029E-3</v>
      </c>
      <c r="Y135" s="495">
        <f>'3M - LGS'!Y135</f>
        <v>3.8032059105563587E-3</v>
      </c>
      <c r="Z135" s="495">
        <f>'3M - LGS'!Z135</f>
        <v>3.0470957789409956E-3</v>
      </c>
      <c r="AA135" s="495">
        <f>'3M - LGS'!AA135</f>
        <v>2.8528497354889915E-3</v>
      </c>
      <c r="AB135" s="495">
        <f>'3M - LGS'!AB135</f>
        <v>3.0246493972244039E-3</v>
      </c>
      <c r="AC135" s="495">
        <f>'3M - LGS'!AC135</f>
        <v>3.2193880415277657E-3</v>
      </c>
      <c r="AD135" s="495">
        <f>'3M - LGS'!AD135</f>
        <v>3.0707706725371983E-3</v>
      </c>
      <c r="AE135" s="495">
        <f>'3M - LGS'!AE135</f>
        <v>3.7265404573324575E-3</v>
      </c>
      <c r="AF135" s="495">
        <f>'3M - LGS'!AF135</f>
        <v>1.1378135330855667E-2</v>
      </c>
      <c r="AG135" s="495">
        <f>'3M - LGS'!AG135</f>
        <v>1.0446251411946272E-2</v>
      </c>
      <c r="AH135" s="495">
        <f>'3M - LGS'!AH135</f>
        <v>1.1256506136006953E-2</v>
      </c>
      <c r="AI135" s="495">
        <f>'3M - LGS'!AI135</f>
        <v>1.0907414711384577E-2</v>
      </c>
      <c r="AJ135" s="495">
        <f>'3M - LGS'!AJ135</f>
        <v>3.7168177962630029E-3</v>
      </c>
      <c r="AK135" s="495">
        <f>'3M - LGS'!AK135</f>
        <v>3.8032059105563587E-3</v>
      </c>
      <c r="AL135" s="495">
        <f>'3M - LGS'!AL135</f>
        <v>3.0470957789409956E-3</v>
      </c>
      <c r="AM135" s="495">
        <f>'3M - LGS'!AM135</f>
        <v>2.8528497354889915E-3</v>
      </c>
      <c r="AN135" s="495">
        <f>'3M - LGS'!AN135</f>
        <v>3.0246493972244039E-3</v>
      </c>
      <c r="AO135" s="495">
        <f>'3M - LGS'!AO135</f>
        <v>3.2193880415277657E-3</v>
      </c>
      <c r="AP135" s="495">
        <f>'3M - LGS'!AP135</f>
        <v>3.0707706725371983E-3</v>
      </c>
      <c r="AQ135" s="495">
        <f>'3M - LGS'!AQ135</f>
        <v>3.7265404573324575E-3</v>
      </c>
      <c r="AR135" s="495">
        <f>'3M - LGS'!AR135</f>
        <v>1.1378135330855667E-2</v>
      </c>
      <c r="AS135" s="495">
        <f>'3M - LGS'!AS135</f>
        <v>1.0446251411946272E-2</v>
      </c>
      <c r="AT135" s="495">
        <f>'3M - LGS'!AT135</f>
        <v>1.1256506136006953E-2</v>
      </c>
      <c r="AU135" s="495">
        <f>'3M - LGS'!AU135</f>
        <v>1.0907414711384577E-2</v>
      </c>
      <c r="AV135" s="495">
        <f>'3M - LGS'!AV135</f>
        <v>3.7168177962630029E-3</v>
      </c>
      <c r="AW135" s="495">
        <f>'3M - LGS'!AW135</f>
        <v>3.8032059105563587E-3</v>
      </c>
      <c r="AX135" s="495">
        <f>'3M - LGS'!AX135</f>
        <v>3.0470957789409956E-3</v>
      </c>
      <c r="AY135" s="495">
        <f>'3M - LGS'!AY135</f>
        <v>2.8528497354889915E-3</v>
      </c>
      <c r="AZ135" s="495">
        <f>'3M - LGS'!AZ135</f>
        <v>3.0246493972244039E-3</v>
      </c>
      <c r="BA135" s="495">
        <f>'3M - LGS'!BA135</f>
        <v>3.2193880415277657E-3</v>
      </c>
      <c r="BB135" s="495">
        <f>'3M - LGS'!BB135</f>
        <v>3.0707706725371983E-3</v>
      </c>
      <c r="BC135" s="495">
        <f>'3M - LGS'!BC135</f>
        <v>3.7265404573324575E-3</v>
      </c>
      <c r="BD135" s="495">
        <f>'3M - LGS'!BD135</f>
        <v>1.1378135330855667E-2</v>
      </c>
      <c r="BE135" s="495">
        <f>'3M - LGS'!BE135</f>
        <v>1.0446251411946272E-2</v>
      </c>
      <c r="BF135" s="495">
        <f>'3M - LGS'!BF135</f>
        <v>1.1256506136006953E-2</v>
      </c>
      <c r="BG135" s="495">
        <f>'3M - LGS'!BG135</f>
        <v>1.0907414711384577E-2</v>
      </c>
      <c r="BH135" s="495">
        <f>'3M - LGS'!BH135</f>
        <v>3.7168177962630029E-3</v>
      </c>
      <c r="BI135" s="495">
        <f>'3M - LGS'!BI135</f>
        <v>3.8032059105563587E-3</v>
      </c>
      <c r="BJ135" s="495">
        <f>'3M - LGS'!BJ135</f>
        <v>3.0470957789409956E-3</v>
      </c>
      <c r="BK135" s="495">
        <f>'3M - LGS'!BK135</f>
        <v>2.8528497354889915E-3</v>
      </c>
      <c r="BL135" s="495">
        <f>'3M - LGS'!BL135</f>
        <v>3.0246493972244039E-3</v>
      </c>
      <c r="BM135" s="495">
        <f>'3M - LGS'!BM135</f>
        <v>3.2193880415277657E-3</v>
      </c>
      <c r="BN135" s="495">
        <f>'3M - LGS'!BN135</f>
        <v>3.0707706725371983E-3</v>
      </c>
      <c r="BO135" s="495">
        <f>'3M - LGS'!BO135</f>
        <v>3.7265404573324575E-3</v>
      </c>
      <c r="BP135" s="495">
        <f>'3M - LGS'!BP135</f>
        <v>1.1378135330855667E-2</v>
      </c>
      <c r="BQ135" s="495">
        <f>'3M - LGS'!BQ135</f>
        <v>1.0446251411946272E-2</v>
      </c>
      <c r="BR135" s="495">
        <f>'3M - LGS'!BR135</f>
        <v>1.1256506136006953E-2</v>
      </c>
      <c r="BS135" s="495">
        <f>'3M - LGS'!BS135</f>
        <v>1.0907414711384577E-2</v>
      </c>
      <c r="BT135" s="495">
        <f>'3M - LGS'!BT135</f>
        <v>3.7168177962630029E-3</v>
      </c>
      <c r="BU135" s="495">
        <f>'3M - LGS'!BU135</f>
        <v>3.8032059105563587E-3</v>
      </c>
      <c r="BV135" s="495">
        <f>'3M - LGS'!BV135</f>
        <v>3.0470957789409956E-3</v>
      </c>
      <c r="BW135" s="495">
        <f>'3M - LGS'!BW135</f>
        <v>2.8528497354889915E-3</v>
      </c>
      <c r="BX135" s="495">
        <f>'3M - LGS'!BX135</f>
        <v>3.0246493972244039E-3</v>
      </c>
      <c r="BY135" s="495">
        <f>'3M - LGS'!BY135</f>
        <v>3.2193880415277657E-3</v>
      </c>
      <c r="BZ135" s="495">
        <f>'3M - LGS'!BZ135</f>
        <v>3.0707706725371983E-3</v>
      </c>
      <c r="CA135" s="495">
        <f>'3M - LGS'!CA135</f>
        <v>3.7265404573324575E-3</v>
      </c>
      <c r="CB135" s="495">
        <f>'3M - LGS'!CB135</f>
        <v>1.1378135330855667E-2</v>
      </c>
      <c r="CC135" s="495">
        <f>'3M - LGS'!CC135</f>
        <v>1.0446251411946272E-2</v>
      </c>
      <c r="CD135" s="495">
        <f>'3M - LGS'!CD135</f>
        <v>1.1256506136006953E-2</v>
      </c>
      <c r="CE135" s="495">
        <f>'3M - LGS'!CE135</f>
        <v>1.0907414711384577E-2</v>
      </c>
      <c r="CF135" s="495">
        <f>'3M - LGS'!CF135</f>
        <v>3.7168177962630029E-3</v>
      </c>
      <c r="CG135" s="495">
        <f>'3M - LGS'!CG135</f>
        <v>3.8032059105563587E-3</v>
      </c>
      <c r="CH135" s="495">
        <f>'3M - LGS'!CH135</f>
        <v>3.0470957789409956E-3</v>
      </c>
    </row>
    <row r="136" spans="1:86" s="110" customFormat="1" hidden="1" x14ac:dyDescent="0.25">
      <c r="A136" s="616"/>
      <c r="B136" s="89" t="s">
        <v>23</v>
      </c>
      <c r="C136" s="449">
        <f>'3M - LGS'!C136</f>
        <v>2.4916508593498094E-3</v>
      </c>
      <c r="D136" s="449">
        <f>'3M - LGS'!D136</f>
        <v>2.4497503990795811E-3</v>
      </c>
      <c r="E136" s="449">
        <f>'3M - LGS'!E136</f>
        <v>2.6862760407139388E-3</v>
      </c>
      <c r="F136" s="449">
        <f>'3M - LGS'!F136</f>
        <v>1.850484629739667E-3</v>
      </c>
      <c r="G136" s="449">
        <f>'3M - LGS'!G136</f>
        <v>2.2665814293217354E-3</v>
      </c>
      <c r="H136" s="449">
        <f>'3M - LGS'!H136</f>
        <v>9.736339643519696E-3</v>
      </c>
      <c r="I136" s="449">
        <f>'3M - LGS'!I136</f>
        <v>8.6127213584202469E-3</v>
      </c>
      <c r="J136" s="449">
        <f>'3M - LGS'!J136</f>
        <v>8.975252016225994E-3</v>
      </c>
      <c r="K136" s="449">
        <f>'3M - LGS'!K136</f>
        <v>8.4182634800078395E-3</v>
      </c>
      <c r="L136" s="449">
        <f>'3M - LGS'!L136</f>
        <v>3.0660784549366164E-3</v>
      </c>
      <c r="M136" s="449">
        <f>'3M - LGS'!M136</f>
        <v>3.0709836142917028E-3</v>
      </c>
      <c r="N136" s="449">
        <f>'3M - LGS'!N136</f>
        <v>2.4953650549465562E-3</v>
      </c>
      <c r="O136" s="449">
        <f>'3M - LGS'!O136</f>
        <v>2.4916508593498094E-3</v>
      </c>
      <c r="P136" s="449">
        <f>'3M - LGS'!P136</f>
        <v>2.4497503990795811E-3</v>
      </c>
      <c r="Q136" s="449">
        <f>'3M - LGS'!Q136</f>
        <v>2.6862760407139388E-3</v>
      </c>
      <c r="R136" s="449">
        <f>'3M - LGS'!R136</f>
        <v>1.850484629739667E-3</v>
      </c>
      <c r="S136" s="449">
        <f>'3M - LGS'!S136</f>
        <v>2.2665814293217354E-3</v>
      </c>
      <c r="T136" s="495">
        <f>'3M - LGS'!T136</f>
        <v>1.1378135330855667E-2</v>
      </c>
      <c r="U136" s="495">
        <f>'3M - LGS'!U136</f>
        <v>1.0446251411946272E-2</v>
      </c>
      <c r="V136" s="495">
        <f>'3M - LGS'!V136</f>
        <v>1.1256506136006953E-2</v>
      </c>
      <c r="W136" s="495">
        <f>'3M - LGS'!W136</f>
        <v>1.0907414711384577E-2</v>
      </c>
      <c r="X136" s="495">
        <f>'3M - LGS'!X136</f>
        <v>3.7168177962630029E-3</v>
      </c>
      <c r="Y136" s="495">
        <f>'3M - LGS'!Y136</f>
        <v>3.8032059105563587E-3</v>
      </c>
      <c r="Z136" s="495">
        <f>'3M - LGS'!Z136</f>
        <v>3.0470957789409956E-3</v>
      </c>
      <c r="AA136" s="495">
        <f>'3M - LGS'!AA136</f>
        <v>2.8528497354889915E-3</v>
      </c>
      <c r="AB136" s="495">
        <f>'3M - LGS'!AB136</f>
        <v>3.0246493972244039E-3</v>
      </c>
      <c r="AC136" s="495">
        <f>'3M - LGS'!AC136</f>
        <v>3.2193880415277657E-3</v>
      </c>
      <c r="AD136" s="495">
        <f>'3M - LGS'!AD136</f>
        <v>3.0707706725371983E-3</v>
      </c>
      <c r="AE136" s="495">
        <f>'3M - LGS'!AE136</f>
        <v>3.7265404573324575E-3</v>
      </c>
      <c r="AF136" s="495">
        <f>'3M - LGS'!AF136</f>
        <v>1.1378135330855667E-2</v>
      </c>
      <c r="AG136" s="495">
        <f>'3M - LGS'!AG136</f>
        <v>1.0446251411946272E-2</v>
      </c>
      <c r="AH136" s="495">
        <f>'3M - LGS'!AH136</f>
        <v>1.1256506136006953E-2</v>
      </c>
      <c r="AI136" s="495">
        <f>'3M - LGS'!AI136</f>
        <v>1.0907414711384577E-2</v>
      </c>
      <c r="AJ136" s="495">
        <f>'3M - LGS'!AJ136</f>
        <v>3.7168177962630029E-3</v>
      </c>
      <c r="AK136" s="495">
        <f>'3M - LGS'!AK136</f>
        <v>3.8032059105563587E-3</v>
      </c>
      <c r="AL136" s="495">
        <f>'3M - LGS'!AL136</f>
        <v>3.0470957789409956E-3</v>
      </c>
      <c r="AM136" s="495">
        <f>'3M - LGS'!AM136</f>
        <v>2.8528497354889915E-3</v>
      </c>
      <c r="AN136" s="495">
        <f>'3M - LGS'!AN136</f>
        <v>3.0246493972244039E-3</v>
      </c>
      <c r="AO136" s="495">
        <f>'3M - LGS'!AO136</f>
        <v>3.2193880415277657E-3</v>
      </c>
      <c r="AP136" s="495">
        <f>'3M - LGS'!AP136</f>
        <v>3.0707706725371983E-3</v>
      </c>
      <c r="AQ136" s="495">
        <f>'3M - LGS'!AQ136</f>
        <v>3.7265404573324575E-3</v>
      </c>
      <c r="AR136" s="495">
        <f>'3M - LGS'!AR136</f>
        <v>1.1378135330855667E-2</v>
      </c>
      <c r="AS136" s="495">
        <f>'3M - LGS'!AS136</f>
        <v>1.0446251411946272E-2</v>
      </c>
      <c r="AT136" s="495">
        <f>'3M - LGS'!AT136</f>
        <v>1.1256506136006953E-2</v>
      </c>
      <c r="AU136" s="495">
        <f>'3M - LGS'!AU136</f>
        <v>1.0907414711384577E-2</v>
      </c>
      <c r="AV136" s="495">
        <f>'3M - LGS'!AV136</f>
        <v>3.7168177962630029E-3</v>
      </c>
      <c r="AW136" s="495">
        <f>'3M - LGS'!AW136</f>
        <v>3.8032059105563587E-3</v>
      </c>
      <c r="AX136" s="495">
        <f>'3M - LGS'!AX136</f>
        <v>3.0470957789409956E-3</v>
      </c>
      <c r="AY136" s="495">
        <f>'3M - LGS'!AY136</f>
        <v>2.8528497354889915E-3</v>
      </c>
      <c r="AZ136" s="495">
        <f>'3M - LGS'!AZ136</f>
        <v>3.0246493972244039E-3</v>
      </c>
      <c r="BA136" s="495">
        <f>'3M - LGS'!BA136</f>
        <v>3.2193880415277657E-3</v>
      </c>
      <c r="BB136" s="495">
        <f>'3M - LGS'!BB136</f>
        <v>3.0707706725371983E-3</v>
      </c>
      <c r="BC136" s="495">
        <f>'3M - LGS'!BC136</f>
        <v>3.7265404573324575E-3</v>
      </c>
      <c r="BD136" s="495">
        <f>'3M - LGS'!BD136</f>
        <v>1.1378135330855667E-2</v>
      </c>
      <c r="BE136" s="495">
        <f>'3M - LGS'!BE136</f>
        <v>1.0446251411946272E-2</v>
      </c>
      <c r="BF136" s="495">
        <f>'3M - LGS'!BF136</f>
        <v>1.1256506136006953E-2</v>
      </c>
      <c r="BG136" s="495">
        <f>'3M - LGS'!BG136</f>
        <v>1.0907414711384577E-2</v>
      </c>
      <c r="BH136" s="495">
        <f>'3M - LGS'!BH136</f>
        <v>3.7168177962630029E-3</v>
      </c>
      <c r="BI136" s="495">
        <f>'3M - LGS'!BI136</f>
        <v>3.8032059105563587E-3</v>
      </c>
      <c r="BJ136" s="495">
        <f>'3M - LGS'!BJ136</f>
        <v>3.0470957789409956E-3</v>
      </c>
      <c r="BK136" s="495">
        <f>'3M - LGS'!BK136</f>
        <v>2.8528497354889915E-3</v>
      </c>
      <c r="BL136" s="495">
        <f>'3M - LGS'!BL136</f>
        <v>3.0246493972244039E-3</v>
      </c>
      <c r="BM136" s="495">
        <f>'3M - LGS'!BM136</f>
        <v>3.2193880415277657E-3</v>
      </c>
      <c r="BN136" s="495">
        <f>'3M - LGS'!BN136</f>
        <v>3.0707706725371983E-3</v>
      </c>
      <c r="BO136" s="495">
        <f>'3M - LGS'!BO136</f>
        <v>3.7265404573324575E-3</v>
      </c>
      <c r="BP136" s="495">
        <f>'3M - LGS'!BP136</f>
        <v>1.1378135330855667E-2</v>
      </c>
      <c r="BQ136" s="495">
        <f>'3M - LGS'!BQ136</f>
        <v>1.0446251411946272E-2</v>
      </c>
      <c r="BR136" s="495">
        <f>'3M - LGS'!BR136</f>
        <v>1.1256506136006953E-2</v>
      </c>
      <c r="BS136" s="495">
        <f>'3M - LGS'!BS136</f>
        <v>1.0907414711384577E-2</v>
      </c>
      <c r="BT136" s="495">
        <f>'3M - LGS'!BT136</f>
        <v>3.7168177962630029E-3</v>
      </c>
      <c r="BU136" s="495">
        <f>'3M - LGS'!BU136</f>
        <v>3.8032059105563587E-3</v>
      </c>
      <c r="BV136" s="495">
        <f>'3M - LGS'!BV136</f>
        <v>3.0470957789409956E-3</v>
      </c>
      <c r="BW136" s="495">
        <f>'3M - LGS'!BW136</f>
        <v>2.8528497354889915E-3</v>
      </c>
      <c r="BX136" s="495">
        <f>'3M - LGS'!BX136</f>
        <v>3.0246493972244039E-3</v>
      </c>
      <c r="BY136" s="495">
        <f>'3M - LGS'!BY136</f>
        <v>3.2193880415277657E-3</v>
      </c>
      <c r="BZ136" s="495">
        <f>'3M - LGS'!BZ136</f>
        <v>3.0707706725371983E-3</v>
      </c>
      <c r="CA136" s="495">
        <f>'3M - LGS'!CA136</f>
        <v>3.7265404573324575E-3</v>
      </c>
      <c r="CB136" s="495">
        <f>'3M - LGS'!CB136</f>
        <v>1.1378135330855667E-2</v>
      </c>
      <c r="CC136" s="495">
        <f>'3M - LGS'!CC136</f>
        <v>1.0446251411946272E-2</v>
      </c>
      <c r="CD136" s="495">
        <f>'3M - LGS'!CD136</f>
        <v>1.1256506136006953E-2</v>
      </c>
      <c r="CE136" s="495">
        <f>'3M - LGS'!CE136</f>
        <v>1.0907414711384577E-2</v>
      </c>
      <c r="CF136" s="495">
        <f>'3M - LGS'!CF136</f>
        <v>3.7168177962630029E-3</v>
      </c>
      <c r="CG136" s="495">
        <f>'3M - LGS'!CG136</f>
        <v>3.8032059105563587E-3</v>
      </c>
      <c r="CH136" s="495">
        <f>'3M - LGS'!CH136</f>
        <v>3.0470957789409956E-3</v>
      </c>
    </row>
    <row r="137" spans="1:86" s="110" customFormat="1" hidden="1" x14ac:dyDescent="0.25">
      <c r="A137" s="616"/>
      <c r="B137" s="89" t="s">
        <v>24</v>
      </c>
      <c r="C137" s="449">
        <f>'3M - LGS'!C137</f>
        <v>2.4916508593498094E-3</v>
      </c>
      <c r="D137" s="449">
        <f>'3M - LGS'!D137</f>
        <v>2.4497503990795811E-3</v>
      </c>
      <c r="E137" s="449">
        <f>'3M - LGS'!E137</f>
        <v>2.6862760407139388E-3</v>
      </c>
      <c r="F137" s="449">
        <f>'3M - LGS'!F137</f>
        <v>1.850484629739667E-3</v>
      </c>
      <c r="G137" s="449">
        <f>'3M - LGS'!G137</f>
        <v>2.2665814293217354E-3</v>
      </c>
      <c r="H137" s="449">
        <f>'3M - LGS'!H137</f>
        <v>9.736339643519696E-3</v>
      </c>
      <c r="I137" s="449">
        <f>'3M - LGS'!I137</f>
        <v>8.6127213584202469E-3</v>
      </c>
      <c r="J137" s="449">
        <f>'3M - LGS'!J137</f>
        <v>8.975252016225994E-3</v>
      </c>
      <c r="K137" s="449">
        <f>'3M - LGS'!K137</f>
        <v>8.4182634800078395E-3</v>
      </c>
      <c r="L137" s="449">
        <f>'3M - LGS'!L137</f>
        <v>3.0660784549366164E-3</v>
      </c>
      <c r="M137" s="449">
        <f>'3M - LGS'!M137</f>
        <v>3.0709836142917028E-3</v>
      </c>
      <c r="N137" s="449">
        <f>'3M - LGS'!N137</f>
        <v>2.4953650549465562E-3</v>
      </c>
      <c r="O137" s="449">
        <f>'3M - LGS'!O137</f>
        <v>2.4916508593498094E-3</v>
      </c>
      <c r="P137" s="449">
        <f>'3M - LGS'!P137</f>
        <v>2.4497503990795811E-3</v>
      </c>
      <c r="Q137" s="449">
        <f>'3M - LGS'!Q137</f>
        <v>2.6862760407139388E-3</v>
      </c>
      <c r="R137" s="449">
        <f>'3M - LGS'!R137</f>
        <v>1.850484629739667E-3</v>
      </c>
      <c r="S137" s="449">
        <f>'3M - LGS'!S137</f>
        <v>2.2665814293217354E-3</v>
      </c>
      <c r="T137" s="495">
        <f>'3M - LGS'!T137</f>
        <v>1.1378135330855667E-2</v>
      </c>
      <c r="U137" s="495">
        <f>'3M - LGS'!U137</f>
        <v>1.0446251411946272E-2</v>
      </c>
      <c r="V137" s="495">
        <f>'3M - LGS'!V137</f>
        <v>1.1256506136006953E-2</v>
      </c>
      <c r="W137" s="495">
        <f>'3M - LGS'!W137</f>
        <v>1.0907414711384577E-2</v>
      </c>
      <c r="X137" s="495">
        <f>'3M - LGS'!X137</f>
        <v>3.7168177962630029E-3</v>
      </c>
      <c r="Y137" s="495">
        <f>'3M - LGS'!Y137</f>
        <v>3.8032059105563587E-3</v>
      </c>
      <c r="Z137" s="495">
        <f>'3M - LGS'!Z137</f>
        <v>3.0470957789409956E-3</v>
      </c>
      <c r="AA137" s="495">
        <f>'3M - LGS'!AA137</f>
        <v>2.8528497354889915E-3</v>
      </c>
      <c r="AB137" s="495">
        <f>'3M - LGS'!AB137</f>
        <v>3.0246493972244039E-3</v>
      </c>
      <c r="AC137" s="495">
        <f>'3M - LGS'!AC137</f>
        <v>3.2193880415277657E-3</v>
      </c>
      <c r="AD137" s="495">
        <f>'3M - LGS'!AD137</f>
        <v>3.0707706725371983E-3</v>
      </c>
      <c r="AE137" s="495">
        <f>'3M - LGS'!AE137</f>
        <v>3.7265404573324575E-3</v>
      </c>
      <c r="AF137" s="495">
        <f>'3M - LGS'!AF137</f>
        <v>1.1378135330855667E-2</v>
      </c>
      <c r="AG137" s="495">
        <f>'3M - LGS'!AG137</f>
        <v>1.0446251411946272E-2</v>
      </c>
      <c r="AH137" s="495">
        <f>'3M - LGS'!AH137</f>
        <v>1.1256506136006953E-2</v>
      </c>
      <c r="AI137" s="495">
        <f>'3M - LGS'!AI137</f>
        <v>1.0907414711384577E-2</v>
      </c>
      <c r="AJ137" s="495">
        <f>'3M - LGS'!AJ137</f>
        <v>3.7168177962630029E-3</v>
      </c>
      <c r="AK137" s="495">
        <f>'3M - LGS'!AK137</f>
        <v>3.8032059105563587E-3</v>
      </c>
      <c r="AL137" s="495">
        <f>'3M - LGS'!AL137</f>
        <v>3.0470957789409956E-3</v>
      </c>
      <c r="AM137" s="495">
        <f>'3M - LGS'!AM137</f>
        <v>2.8528497354889915E-3</v>
      </c>
      <c r="AN137" s="495">
        <f>'3M - LGS'!AN137</f>
        <v>3.0246493972244039E-3</v>
      </c>
      <c r="AO137" s="495">
        <f>'3M - LGS'!AO137</f>
        <v>3.2193880415277657E-3</v>
      </c>
      <c r="AP137" s="495">
        <f>'3M - LGS'!AP137</f>
        <v>3.0707706725371983E-3</v>
      </c>
      <c r="AQ137" s="495">
        <f>'3M - LGS'!AQ137</f>
        <v>3.7265404573324575E-3</v>
      </c>
      <c r="AR137" s="495">
        <f>'3M - LGS'!AR137</f>
        <v>1.1378135330855667E-2</v>
      </c>
      <c r="AS137" s="495">
        <f>'3M - LGS'!AS137</f>
        <v>1.0446251411946272E-2</v>
      </c>
      <c r="AT137" s="495">
        <f>'3M - LGS'!AT137</f>
        <v>1.1256506136006953E-2</v>
      </c>
      <c r="AU137" s="495">
        <f>'3M - LGS'!AU137</f>
        <v>1.0907414711384577E-2</v>
      </c>
      <c r="AV137" s="495">
        <f>'3M - LGS'!AV137</f>
        <v>3.7168177962630029E-3</v>
      </c>
      <c r="AW137" s="495">
        <f>'3M - LGS'!AW137</f>
        <v>3.8032059105563587E-3</v>
      </c>
      <c r="AX137" s="495">
        <f>'3M - LGS'!AX137</f>
        <v>3.0470957789409956E-3</v>
      </c>
      <c r="AY137" s="495">
        <f>'3M - LGS'!AY137</f>
        <v>2.8528497354889915E-3</v>
      </c>
      <c r="AZ137" s="495">
        <f>'3M - LGS'!AZ137</f>
        <v>3.0246493972244039E-3</v>
      </c>
      <c r="BA137" s="495">
        <f>'3M - LGS'!BA137</f>
        <v>3.2193880415277657E-3</v>
      </c>
      <c r="BB137" s="495">
        <f>'3M - LGS'!BB137</f>
        <v>3.0707706725371983E-3</v>
      </c>
      <c r="BC137" s="495">
        <f>'3M - LGS'!BC137</f>
        <v>3.7265404573324575E-3</v>
      </c>
      <c r="BD137" s="495">
        <f>'3M - LGS'!BD137</f>
        <v>1.1378135330855667E-2</v>
      </c>
      <c r="BE137" s="495">
        <f>'3M - LGS'!BE137</f>
        <v>1.0446251411946272E-2</v>
      </c>
      <c r="BF137" s="495">
        <f>'3M - LGS'!BF137</f>
        <v>1.1256506136006953E-2</v>
      </c>
      <c r="BG137" s="495">
        <f>'3M - LGS'!BG137</f>
        <v>1.0907414711384577E-2</v>
      </c>
      <c r="BH137" s="495">
        <f>'3M - LGS'!BH137</f>
        <v>3.7168177962630029E-3</v>
      </c>
      <c r="BI137" s="495">
        <f>'3M - LGS'!BI137</f>
        <v>3.8032059105563587E-3</v>
      </c>
      <c r="BJ137" s="495">
        <f>'3M - LGS'!BJ137</f>
        <v>3.0470957789409956E-3</v>
      </c>
      <c r="BK137" s="495">
        <f>'3M - LGS'!BK137</f>
        <v>2.8528497354889915E-3</v>
      </c>
      <c r="BL137" s="495">
        <f>'3M - LGS'!BL137</f>
        <v>3.0246493972244039E-3</v>
      </c>
      <c r="BM137" s="495">
        <f>'3M - LGS'!BM137</f>
        <v>3.2193880415277657E-3</v>
      </c>
      <c r="BN137" s="495">
        <f>'3M - LGS'!BN137</f>
        <v>3.0707706725371983E-3</v>
      </c>
      <c r="BO137" s="495">
        <f>'3M - LGS'!BO137</f>
        <v>3.7265404573324575E-3</v>
      </c>
      <c r="BP137" s="495">
        <f>'3M - LGS'!BP137</f>
        <v>1.1378135330855667E-2</v>
      </c>
      <c r="BQ137" s="495">
        <f>'3M - LGS'!BQ137</f>
        <v>1.0446251411946272E-2</v>
      </c>
      <c r="BR137" s="495">
        <f>'3M - LGS'!BR137</f>
        <v>1.1256506136006953E-2</v>
      </c>
      <c r="BS137" s="495">
        <f>'3M - LGS'!BS137</f>
        <v>1.0907414711384577E-2</v>
      </c>
      <c r="BT137" s="495">
        <f>'3M - LGS'!BT137</f>
        <v>3.7168177962630029E-3</v>
      </c>
      <c r="BU137" s="495">
        <f>'3M - LGS'!BU137</f>
        <v>3.8032059105563587E-3</v>
      </c>
      <c r="BV137" s="495">
        <f>'3M - LGS'!BV137</f>
        <v>3.0470957789409956E-3</v>
      </c>
      <c r="BW137" s="495">
        <f>'3M - LGS'!BW137</f>
        <v>2.8528497354889915E-3</v>
      </c>
      <c r="BX137" s="495">
        <f>'3M - LGS'!BX137</f>
        <v>3.0246493972244039E-3</v>
      </c>
      <c r="BY137" s="495">
        <f>'3M - LGS'!BY137</f>
        <v>3.2193880415277657E-3</v>
      </c>
      <c r="BZ137" s="495">
        <f>'3M - LGS'!BZ137</f>
        <v>3.0707706725371983E-3</v>
      </c>
      <c r="CA137" s="495">
        <f>'3M - LGS'!CA137</f>
        <v>3.7265404573324575E-3</v>
      </c>
      <c r="CB137" s="495">
        <f>'3M - LGS'!CB137</f>
        <v>1.1378135330855667E-2</v>
      </c>
      <c r="CC137" s="495">
        <f>'3M - LGS'!CC137</f>
        <v>1.0446251411946272E-2</v>
      </c>
      <c r="CD137" s="495">
        <f>'3M - LGS'!CD137</f>
        <v>1.1256506136006953E-2</v>
      </c>
      <c r="CE137" s="495">
        <f>'3M - LGS'!CE137</f>
        <v>1.0907414711384577E-2</v>
      </c>
      <c r="CF137" s="495">
        <f>'3M - LGS'!CF137</f>
        <v>3.7168177962630029E-3</v>
      </c>
      <c r="CG137" s="495">
        <f>'3M - LGS'!CG137</f>
        <v>3.8032059105563587E-3</v>
      </c>
      <c r="CH137" s="495">
        <f>'3M - LGS'!CH137</f>
        <v>3.0470957789409956E-3</v>
      </c>
    </row>
    <row r="138" spans="1:86" s="110" customFormat="1" hidden="1" x14ac:dyDescent="0.25">
      <c r="A138" s="616"/>
      <c r="B138" s="89" t="s">
        <v>7</v>
      </c>
      <c r="C138" s="449">
        <f>'3M - LGS'!C138</f>
        <v>2.0640152491911267E-3</v>
      </c>
      <c r="D138" s="449">
        <f>'3M - LGS'!D138</f>
        <v>1.9772963017748563E-3</v>
      </c>
      <c r="E138" s="449">
        <f>'3M - LGS'!E138</f>
        <v>2.1633322199865043E-3</v>
      </c>
      <c r="F138" s="449">
        <f>'3M - LGS'!F138</f>
        <v>1.7583724904276549E-3</v>
      </c>
      <c r="G138" s="449">
        <f>'3M - LGS'!G138</f>
        <v>1.9310412383942623E-3</v>
      </c>
      <c r="H138" s="449">
        <f>'3M - LGS'!H138</f>
        <v>8.4642194466218838E-3</v>
      </c>
      <c r="I138" s="449">
        <f>'3M - LGS'!I138</f>
        <v>7.4432636759063971E-3</v>
      </c>
      <c r="J138" s="449">
        <f>'3M - LGS'!J138</f>
        <v>7.8272576606452163E-3</v>
      </c>
      <c r="K138" s="449">
        <f>'3M - LGS'!K138</f>
        <v>7.2652329723402239E-3</v>
      </c>
      <c r="L138" s="449">
        <f>'3M - LGS'!L138</f>
        <v>2.5904701392368166E-3</v>
      </c>
      <c r="M138" s="449">
        <f>'3M - LGS'!M138</f>
        <v>2.5792233553480733E-3</v>
      </c>
      <c r="N138" s="449">
        <f>'3M - LGS'!N138</f>
        <v>2.0889283112139703E-3</v>
      </c>
      <c r="O138" s="449">
        <f>'3M - LGS'!O138</f>
        <v>2.0640152491911267E-3</v>
      </c>
      <c r="P138" s="449">
        <f>'3M - LGS'!P138</f>
        <v>1.9772963017748563E-3</v>
      </c>
      <c r="Q138" s="449">
        <f>'3M - LGS'!Q138</f>
        <v>2.1633322199865043E-3</v>
      </c>
      <c r="R138" s="449">
        <f>'3M - LGS'!R138</f>
        <v>1.7583724904276549E-3</v>
      </c>
      <c r="S138" s="449">
        <f>'3M - LGS'!S138</f>
        <v>1.9310412383942623E-3</v>
      </c>
      <c r="T138" s="495">
        <f>'3M - LGS'!T138</f>
        <v>9.9005054110509506E-3</v>
      </c>
      <c r="U138" s="495">
        <f>'3M - LGS'!U138</f>
        <v>9.0359815516542815E-3</v>
      </c>
      <c r="V138" s="495">
        <f>'3M - LGS'!V138</f>
        <v>9.8271514277044527E-3</v>
      </c>
      <c r="W138" s="495">
        <f>'3M - LGS'!W138</f>
        <v>9.4258169082266467E-3</v>
      </c>
      <c r="X138" s="495">
        <f>'3M - LGS'!X138</f>
        <v>3.1417394009259549E-3</v>
      </c>
      <c r="Y138" s="495">
        <f>'3M - LGS'!Y138</f>
        <v>3.1958578546054071E-3</v>
      </c>
      <c r="Z138" s="495">
        <f>'3M - LGS'!Z138</f>
        <v>2.5521029424335211E-3</v>
      </c>
      <c r="AA138" s="495">
        <f>'3M - LGS'!AA138</f>
        <v>2.3640928564956144E-3</v>
      </c>
      <c r="AB138" s="495">
        <f>'3M - LGS'!AB138</f>
        <v>2.4423143754602156E-3</v>
      </c>
      <c r="AC138" s="495">
        <f>'3M - LGS'!AC138</f>
        <v>2.5934654673934938E-3</v>
      </c>
      <c r="AD138" s="495">
        <f>'3M - LGS'!AD138</f>
        <v>2.922362529551296E-3</v>
      </c>
      <c r="AE138" s="495">
        <f>'3M - LGS'!AE138</f>
        <v>3.1771769846122943E-3</v>
      </c>
      <c r="AF138" s="495">
        <f>'3M - LGS'!AF138</f>
        <v>9.9005054110509506E-3</v>
      </c>
      <c r="AG138" s="495">
        <f>'3M - LGS'!AG138</f>
        <v>9.0359815516542815E-3</v>
      </c>
      <c r="AH138" s="495">
        <f>'3M - LGS'!AH138</f>
        <v>9.8271514277044527E-3</v>
      </c>
      <c r="AI138" s="495">
        <f>'3M - LGS'!AI138</f>
        <v>9.4258169082266467E-3</v>
      </c>
      <c r="AJ138" s="495">
        <f>'3M - LGS'!AJ138</f>
        <v>3.1417394009259549E-3</v>
      </c>
      <c r="AK138" s="495">
        <f>'3M - LGS'!AK138</f>
        <v>3.1958578546054071E-3</v>
      </c>
      <c r="AL138" s="495">
        <f>'3M - LGS'!AL138</f>
        <v>2.5521029424335211E-3</v>
      </c>
      <c r="AM138" s="495">
        <f>'3M - LGS'!AM138</f>
        <v>2.3640928564956144E-3</v>
      </c>
      <c r="AN138" s="495">
        <f>'3M - LGS'!AN138</f>
        <v>2.4423143754602156E-3</v>
      </c>
      <c r="AO138" s="495">
        <f>'3M - LGS'!AO138</f>
        <v>2.5934654673934938E-3</v>
      </c>
      <c r="AP138" s="495">
        <f>'3M - LGS'!AP138</f>
        <v>2.922362529551296E-3</v>
      </c>
      <c r="AQ138" s="495">
        <f>'3M - LGS'!AQ138</f>
        <v>3.1771769846122943E-3</v>
      </c>
      <c r="AR138" s="495">
        <f>'3M - LGS'!AR138</f>
        <v>9.9005054110509506E-3</v>
      </c>
      <c r="AS138" s="495">
        <f>'3M - LGS'!AS138</f>
        <v>9.0359815516542815E-3</v>
      </c>
      <c r="AT138" s="495">
        <f>'3M - LGS'!AT138</f>
        <v>9.8271514277044527E-3</v>
      </c>
      <c r="AU138" s="495">
        <f>'3M - LGS'!AU138</f>
        <v>9.4258169082266467E-3</v>
      </c>
      <c r="AV138" s="495">
        <f>'3M - LGS'!AV138</f>
        <v>3.1417394009259549E-3</v>
      </c>
      <c r="AW138" s="495">
        <f>'3M - LGS'!AW138</f>
        <v>3.1958578546054071E-3</v>
      </c>
      <c r="AX138" s="495">
        <f>'3M - LGS'!AX138</f>
        <v>2.5521029424335211E-3</v>
      </c>
      <c r="AY138" s="495">
        <f>'3M - LGS'!AY138</f>
        <v>2.3640928564956144E-3</v>
      </c>
      <c r="AZ138" s="495">
        <f>'3M - LGS'!AZ138</f>
        <v>2.4423143754602156E-3</v>
      </c>
      <c r="BA138" s="495">
        <f>'3M - LGS'!BA138</f>
        <v>2.5934654673934938E-3</v>
      </c>
      <c r="BB138" s="495">
        <f>'3M - LGS'!BB138</f>
        <v>2.922362529551296E-3</v>
      </c>
      <c r="BC138" s="495">
        <f>'3M - LGS'!BC138</f>
        <v>3.1771769846122943E-3</v>
      </c>
      <c r="BD138" s="495">
        <f>'3M - LGS'!BD138</f>
        <v>9.9005054110509506E-3</v>
      </c>
      <c r="BE138" s="495">
        <f>'3M - LGS'!BE138</f>
        <v>9.0359815516542815E-3</v>
      </c>
      <c r="BF138" s="495">
        <f>'3M - LGS'!BF138</f>
        <v>9.8271514277044527E-3</v>
      </c>
      <c r="BG138" s="495">
        <f>'3M - LGS'!BG138</f>
        <v>9.4258169082266467E-3</v>
      </c>
      <c r="BH138" s="495">
        <f>'3M - LGS'!BH138</f>
        <v>3.1417394009259549E-3</v>
      </c>
      <c r="BI138" s="495">
        <f>'3M - LGS'!BI138</f>
        <v>3.1958578546054071E-3</v>
      </c>
      <c r="BJ138" s="495">
        <f>'3M - LGS'!BJ138</f>
        <v>2.5521029424335211E-3</v>
      </c>
      <c r="BK138" s="495">
        <f>'3M - LGS'!BK138</f>
        <v>2.3640928564956144E-3</v>
      </c>
      <c r="BL138" s="495">
        <f>'3M - LGS'!BL138</f>
        <v>2.4423143754602156E-3</v>
      </c>
      <c r="BM138" s="495">
        <f>'3M - LGS'!BM138</f>
        <v>2.5934654673934938E-3</v>
      </c>
      <c r="BN138" s="495">
        <f>'3M - LGS'!BN138</f>
        <v>2.922362529551296E-3</v>
      </c>
      <c r="BO138" s="495">
        <f>'3M - LGS'!BO138</f>
        <v>3.1771769846122943E-3</v>
      </c>
      <c r="BP138" s="495">
        <f>'3M - LGS'!BP138</f>
        <v>9.9005054110509506E-3</v>
      </c>
      <c r="BQ138" s="495">
        <f>'3M - LGS'!BQ138</f>
        <v>9.0359815516542815E-3</v>
      </c>
      <c r="BR138" s="495">
        <f>'3M - LGS'!BR138</f>
        <v>9.8271514277044527E-3</v>
      </c>
      <c r="BS138" s="495">
        <f>'3M - LGS'!BS138</f>
        <v>9.4258169082266467E-3</v>
      </c>
      <c r="BT138" s="495">
        <f>'3M - LGS'!BT138</f>
        <v>3.1417394009259549E-3</v>
      </c>
      <c r="BU138" s="495">
        <f>'3M - LGS'!BU138</f>
        <v>3.1958578546054071E-3</v>
      </c>
      <c r="BV138" s="495">
        <f>'3M - LGS'!BV138</f>
        <v>2.5521029424335211E-3</v>
      </c>
      <c r="BW138" s="495">
        <f>'3M - LGS'!BW138</f>
        <v>2.3640928564956144E-3</v>
      </c>
      <c r="BX138" s="495">
        <f>'3M - LGS'!BX138</f>
        <v>2.4423143754602156E-3</v>
      </c>
      <c r="BY138" s="495">
        <f>'3M - LGS'!BY138</f>
        <v>2.5934654673934938E-3</v>
      </c>
      <c r="BZ138" s="495">
        <f>'3M - LGS'!BZ138</f>
        <v>2.922362529551296E-3</v>
      </c>
      <c r="CA138" s="495">
        <f>'3M - LGS'!CA138</f>
        <v>3.1771769846122943E-3</v>
      </c>
      <c r="CB138" s="495">
        <f>'3M - LGS'!CB138</f>
        <v>9.9005054110509506E-3</v>
      </c>
      <c r="CC138" s="495">
        <f>'3M - LGS'!CC138</f>
        <v>9.0359815516542815E-3</v>
      </c>
      <c r="CD138" s="495">
        <f>'3M - LGS'!CD138</f>
        <v>9.8271514277044527E-3</v>
      </c>
      <c r="CE138" s="495">
        <f>'3M - LGS'!CE138</f>
        <v>9.4258169082266467E-3</v>
      </c>
      <c r="CF138" s="495">
        <f>'3M - LGS'!CF138</f>
        <v>3.1417394009259549E-3</v>
      </c>
      <c r="CG138" s="495">
        <f>'3M - LGS'!CG138</f>
        <v>3.1958578546054071E-3</v>
      </c>
      <c r="CH138" s="495">
        <f>'3M - LGS'!CH138</f>
        <v>2.5521029424335211E-3</v>
      </c>
    </row>
    <row r="139" spans="1:86" s="110" customFormat="1" ht="15.75" hidden="1" thickBot="1" x14ac:dyDescent="0.3">
      <c r="A139" s="617"/>
      <c r="B139" s="91" t="s">
        <v>8</v>
      </c>
      <c r="C139" s="450">
        <f>'3M - LGS'!C139</f>
        <v>2.5294807330186069E-3</v>
      </c>
      <c r="D139" s="450">
        <f>'3M - LGS'!D139</f>
        <v>2.2399842928387112E-3</v>
      </c>
      <c r="E139" s="450">
        <f>'3M - LGS'!E139</f>
        <v>2.2916778796452913E-3</v>
      </c>
      <c r="F139" s="450">
        <f>'3M - LGS'!F139</f>
        <v>2.4098895716046765E-3</v>
      </c>
      <c r="G139" s="450">
        <f>'3M - LGS'!G139</f>
        <v>2.6252680825910963E-3</v>
      </c>
      <c r="H139" s="450">
        <f>'3M - LGS'!H139</f>
        <v>1.1916519776656496E-2</v>
      </c>
      <c r="I139" s="450">
        <f>'3M - LGS'!I139</f>
        <v>1.0512476648458587E-2</v>
      </c>
      <c r="J139" s="450">
        <f>'3M - LGS'!J139</f>
        <v>1.0997739136845456E-2</v>
      </c>
      <c r="K139" s="450">
        <f>'3M - LGS'!K139</f>
        <v>9.7499748369244844E-3</v>
      </c>
      <c r="L139" s="450">
        <f>'3M - LGS'!L139</f>
        <v>3.5422223466634517E-3</v>
      </c>
      <c r="M139" s="450">
        <f>'3M - LGS'!M139</f>
        <v>3.3530392812039923E-3</v>
      </c>
      <c r="N139" s="450">
        <f>'3M - LGS'!N139</f>
        <v>2.7187759744741616E-3</v>
      </c>
      <c r="O139" s="450">
        <f>'3M - LGS'!O139</f>
        <v>2.5294807330186069E-3</v>
      </c>
      <c r="P139" s="450">
        <f>'3M - LGS'!P139</f>
        <v>2.2399842928387112E-3</v>
      </c>
      <c r="Q139" s="450">
        <f>'3M - LGS'!Q139</f>
        <v>2.2916778796452913E-3</v>
      </c>
      <c r="R139" s="450">
        <f>'3M - LGS'!R139</f>
        <v>2.4098895716046765E-3</v>
      </c>
      <c r="S139" s="450">
        <f>'3M - LGS'!S139</f>
        <v>2.6252680825910963E-3</v>
      </c>
      <c r="T139" s="496">
        <f>'3M - LGS'!T139</f>
        <v>1.3905808590912061E-2</v>
      </c>
      <c r="U139" s="496">
        <f>'3M - LGS'!U139</f>
        <v>1.2733394144960167E-2</v>
      </c>
      <c r="V139" s="496">
        <f>'3M - LGS'!V139</f>
        <v>1.3771233021844975E-2</v>
      </c>
      <c r="W139" s="496">
        <f>'3M - LGS'!W139</f>
        <v>1.2615887178745301E-2</v>
      </c>
      <c r="X139" s="496">
        <f>'3M - LGS'!X139</f>
        <v>4.2916490383023637E-3</v>
      </c>
      <c r="Y139" s="496">
        <f>'3M - LGS'!Y139</f>
        <v>4.1486568456622352E-3</v>
      </c>
      <c r="Z139" s="496">
        <f>'3M - LGS'!Z139</f>
        <v>3.3168646489375418E-3</v>
      </c>
      <c r="AA139" s="496">
        <f>'3M - LGS'!AA139</f>
        <v>2.8916306097664345E-3</v>
      </c>
      <c r="AB139" s="496">
        <f>'3M - LGS'!AB139</f>
        <v>2.7607482619397463E-3</v>
      </c>
      <c r="AC139" s="496">
        <f>'3M - LGS'!AC139</f>
        <v>2.7382703799216155E-3</v>
      </c>
      <c r="AD139" s="496">
        <f>'3M - LGS'!AD139</f>
        <v>3.9986736154283848E-3</v>
      </c>
      <c r="AE139" s="496">
        <f>'3M - LGS'!AE139</f>
        <v>4.3130714083659347E-3</v>
      </c>
      <c r="AF139" s="496">
        <f>'3M - LGS'!AF139</f>
        <v>1.3905808590912061E-2</v>
      </c>
      <c r="AG139" s="496">
        <f>'3M - LGS'!AG139</f>
        <v>1.2733394144960167E-2</v>
      </c>
      <c r="AH139" s="496">
        <f>'3M - LGS'!AH139</f>
        <v>1.3771233021844975E-2</v>
      </c>
      <c r="AI139" s="496">
        <f>'3M - LGS'!AI139</f>
        <v>1.2615887178745301E-2</v>
      </c>
      <c r="AJ139" s="496">
        <f>'3M - LGS'!AJ139</f>
        <v>4.2916490383023637E-3</v>
      </c>
      <c r="AK139" s="496">
        <f>'3M - LGS'!AK139</f>
        <v>4.1486568456622352E-3</v>
      </c>
      <c r="AL139" s="496">
        <f>'3M - LGS'!AL139</f>
        <v>3.3168646489375418E-3</v>
      </c>
      <c r="AM139" s="496">
        <f>'3M - LGS'!AM139</f>
        <v>2.8916306097664345E-3</v>
      </c>
      <c r="AN139" s="496">
        <f>'3M - LGS'!AN139</f>
        <v>2.7607482619397463E-3</v>
      </c>
      <c r="AO139" s="496">
        <f>'3M - LGS'!AO139</f>
        <v>2.7382703799216155E-3</v>
      </c>
      <c r="AP139" s="496">
        <f>'3M - LGS'!AP139</f>
        <v>3.9986736154283848E-3</v>
      </c>
      <c r="AQ139" s="496">
        <f>'3M - LGS'!AQ139</f>
        <v>4.3130714083659347E-3</v>
      </c>
      <c r="AR139" s="496">
        <f>'3M - LGS'!AR139</f>
        <v>1.3905808590912061E-2</v>
      </c>
      <c r="AS139" s="496">
        <f>'3M - LGS'!AS139</f>
        <v>1.2733394144960167E-2</v>
      </c>
      <c r="AT139" s="496">
        <f>'3M - LGS'!AT139</f>
        <v>1.3771233021844975E-2</v>
      </c>
      <c r="AU139" s="496">
        <f>'3M - LGS'!AU139</f>
        <v>1.2615887178745301E-2</v>
      </c>
      <c r="AV139" s="496">
        <f>'3M - LGS'!AV139</f>
        <v>4.2916490383023637E-3</v>
      </c>
      <c r="AW139" s="496">
        <f>'3M - LGS'!AW139</f>
        <v>4.1486568456622352E-3</v>
      </c>
      <c r="AX139" s="496">
        <f>'3M - LGS'!AX139</f>
        <v>3.3168646489375418E-3</v>
      </c>
      <c r="AY139" s="496">
        <f>'3M - LGS'!AY139</f>
        <v>2.8916306097664345E-3</v>
      </c>
      <c r="AZ139" s="496">
        <f>'3M - LGS'!AZ139</f>
        <v>2.7607482619397463E-3</v>
      </c>
      <c r="BA139" s="496">
        <f>'3M - LGS'!BA139</f>
        <v>2.7382703799216155E-3</v>
      </c>
      <c r="BB139" s="496">
        <f>'3M - LGS'!BB139</f>
        <v>3.9986736154283848E-3</v>
      </c>
      <c r="BC139" s="496">
        <f>'3M - LGS'!BC139</f>
        <v>4.3130714083659347E-3</v>
      </c>
      <c r="BD139" s="496">
        <f>'3M - LGS'!BD139</f>
        <v>1.3905808590912061E-2</v>
      </c>
      <c r="BE139" s="496">
        <f>'3M - LGS'!BE139</f>
        <v>1.2733394144960167E-2</v>
      </c>
      <c r="BF139" s="496">
        <f>'3M - LGS'!BF139</f>
        <v>1.3771233021844975E-2</v>
      </c>
      <c r="BG139" s="496">
        <f>'3M - LGS'!BG139</f>
        <v>1.2615887178745301E-2</v>
      </c>
      <c r="BH139" s="496">
        <f>'3M - LGS'!BH139</f>
        <v>4.2916490383023637E-3</v>
      </c>
      <c r="BI139" s="496">
        <f>'3M - LGS'!BI139</f>
        <v>4.1486568456622352E-3</v>
      </c>
      <c r="BJ139" s="496">
        <f>'3M - LGS'!BJ139</f>
        <v>3.3168646489375418E-3</v>
      </c>
      <c r="BK139" s="496">
        <f>'3M - LGS'!BK139</f>
        <v>2.8916306097664345E-3</v>
      </c>
      <c r="BL139" s="496">
        <f>'3M - LGS'!BL139</f>
        <v>2.7607482619397463E-3</v>
      </c>
      <c r="BM139" s="496">
        <f>'3M - LGS'!BM139</f>
        <v>2.7382703799216155E-3</v>
      </c>
      <c r="BN139" s="496">
        <f>'3M - LGS'!BN139</f>
        <v>3.9986736154283848E-3</v>
      </c>
      <c r="BO139" s="496">
        <f>'3M - LGS'!BO139</f>
        <v>4.3130714083659347E-3</v>
      </c>
      <c r="BP139" s="496">
        <f>'3M - LGS'!BP139</f>
        <v>1.3905808590912061E-2</v>
      </c>
      <c r="BQ139" s="496">
        <f>'3M - LGS'!BQ139</f>
        <v>1.2733394144960167E-2</v>
      </c>
      <c r="BR139" s="496">
        <f>'3M - LGS'!BR139</f>
        <v>1.3771233021844975E-2</v>
      </c>
      <c r="BS139" s="496">
        <f>'3M - LGS'!BS139</f>
        <v>1.2615887178745301E-2</v>
      </c>
      <c r="BT139" s="496">
        <f>'3M - LGS'!BT139</f>
        <v>4.2916490383023637E-3</v>
      </c>
      <c r="BU139" s="496">
        <f>'3M - LGS'!BU139</f>
        <v>4.1486568456622352E-3</v>
      </c>
      <c r="BV139" s="496">
        <f>'3M - LGS'!BV139</f>
        <v>3.3168646489375418E-3</v>
      </c>
      <c r="BW139" s="496">
        <f>'3M - LGS'!BW139</f>
        <v>2.8916306097664345E-3</v>
      </c>
      <c r="BX139" s="496">
        <f>'3M - LGS'!BX139</f>
        <v>2.7607482619397463E-3</v>
      </c>
      <c r="BY139" s="496">
        <f>'3M - LGS'!BY139</f>
        <v>2.7382703799216155E-3</v>
      </c>
      <c r="BZ139" s="496">
        <f>'3M - LGS'!BZ139</f>
        <v>3.9986736154283848E-3</v>
      </c>
      <c r="CA139" s="496">
        <f>'3M - LGS'!CA139</f>
        <v>4.3130714083659347E-3</v>
      </c>
      <c r="CB139" s="496">
        <f>'3M - LGS'!CB139</f>
        <v>1.3905808590912061E-2</v>
      </c>
      <c r="CC139" s="496">
        <f>'3M - LGS'!CC139</f>
        <v>1.2733394144960167E-2</v>
      </c>
      <c r="CD139" s="496">
        <f>'3M - LGS'!CD139</f>
        <v>1.3771233021844975E-2</v>
      </c>
      <c r="CE139" s="496">
        <f>'3M - LGS'!CE139</f>
        <v>1.2615887178745301E-2</v>
      </c>
      <c r="CF139" s="496">
        <f>'3M - LGS'!CF139</f>
        <v>4.2916490383023637E-3</v>
      </c>
      <c r="CG139" s="496">
        <f>'3M - LGS'!CG139</f>
        <v>4.1486568456622352E-3</v>
      </c>
      <c r="CH139" s="496">
        <f>'3M - LGS'!CH139</f>
        <v>3.3168646489375418E-3</v>
      </c>
    </row>
    <row r="140" spans="1:86" s="110" customFormat="1" hidden="1" x14ac:dyDescent="0.25"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</row>
    <row r="141" spans="1:86" s="110" customFormat="1" ht="15.75" hidden="1" thickBot="1" x14ac:dyDescent="0.3">
      <c r="A141" s="110" t="s">
        <v>179</v>
      </c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86" s="110" customFormat="1" ht="15.75" hidden="1" customHeight="1" thickBot="1" x14ac:dyDescent="0.3">
      <c r="A142" s="646" t="s">
        <v>127</v>
      </c>
      <c r="B142" s="291" t="s">
        <v>124</v>
      </c>
      <c r="C142" s="162">
        <f>C$4</f>
        <v>45292</v>
      </c>
      <c r="D142" s="162">
        <f t="shared" ref="D142:BO142" si="110">D$4</f>
        <v>45323</v>
      </c>
      <c r="E142" s="162">
        <f t="shared" si="110"/>
        <v>45352</v>
      </c>
      <c r="F142" s="162">
        <f t="shared" si="110"/>
        <v>45383</v>
      </c>
      <c r="G142" s="162">
        <f t="shared" si="110"/>
        <v>45413</v>
      </c>
      <c r="H142" s="162">
        <f t="shared" si="110"/>
        <v>45444</v>
      </c>
      <c r="I142" s="162">
        <f t="shared" si="110"/>
        <v>45474</v>
      </c>
      <c r="J142" s="162">
        <f t="shared" si="110"/>
        <v>45505</v>
      </c>
      <c r="K142" s="162">
        <f t="shared" si="110"/>
        <v>45536</v>
      </c>
      <c r="L142" s="162">
        <f t="shared" si="110"/>
        <v>45566</v>
      </c>
      <c r="M142" s="162">
        <f t="shared" si="110"/>
        <v>45597</v>
      </c>
      <c r="N142" s="162">
        <f t="shared" si="110"/>
        <v>45627</v>
      </c>
      <c r="O142" s="162">
        <f t="shared" si="110"/>
        <v>45658</v>
      </c>
      <c r="P142" s="162">
        <f t="shared" si="110"/>
        <v>45689</v>
      </c>
      <c r="Q142" s="162">
        <f t="shared" si="110"/>
        <v>45717</v>
      </c>
      <c r="R142" s="162">
        <f t="shared" si="110"/>
        <v>45748</v>
      </c>
      <c r="S142" s="162">
        <f t="shared" si="110"/>
        <v>45778</v>
      </c>
      <c r="T142" s="162">
        <f t="shared" si="110"/>
        <v>45809</v>
      </c>
      <c r="U142" s="162">
        <f t="shared" si="110"/>
        <v>45839</v>
      </c>
      <c r="V142" s="162">
        <f t="shared" si="110"/>
        <v>45870</v>
      </c>
      <c r="W142" s="162">
        <f t="shared" si="110"/>
        <v>45901</v>
      </c>
      <c r="X142" s="162">
        <f t="shared" si="110"/>
        <v>45931</v>
      </c>
      <c r="Y142" s="162">
        <f t="shared" si="110"/>
        <v>45962</v>
      </c>
      <c r="Z142" s="162">
        <f t="shared" si="110"/>
        <v>45992</v>
      </c>
      <c r="AA142" s="162">
        <f t="shared" si="110"/>
        <v>46023</v>
      </c>
      <c r="AB142" s="162">
        <f t="shared" si="110"/>
        <v>46054</v>
      </c>
      <c r="AC142" s="162">
        <f t="shared" si="110"/>
        <v>46082</v>
      </c>
      <c r="AD142" s="162">
        <f t="shared" si="110"/>
        <v>46113</v>
      </c>
      <c r="AE142" s="162">
        <f t="shared" si="110"/>
        <v>46143</v>
      </c>
      <c r="AF142" s="162">
        <f t="shared" si="110"/>
        <v>46174</v>
      </c>
      <c r="AG142" s="162">
        <f t="shared" si="110"/>
        <v>46204</v>
      </c>
      <c r="AH142" s="162">
        <f t="shared" si="110"/>
        <v>46235</v>
      </c>
      <c r="AI142" s="162">
        <f t="shared" si="110"/>
        <v>46266</v>
      </c>
      <c r="AJ142" s="162">
        <f t="shared" si="110"/>
        <v>46296</v>
      </c>
      <c r="AK142" s="162">
        <f t="shared" si="110"/>
        <v>46327</v>
      </c>
      <c r="AL142" s="162">
        <f t="shared" si="110"/>
        <v>46357</v>
      </c>
      <c r="AM142" s="162">
        <f t="shared" si="110"/>
        <v>46388</v>
      </c>
      <c r="AN142" s="162">
        <f t="shared" si="110"/>
        <v>46419</v>
      </c>
      <c r="AO142" s="162">
        <f t="shared" si="110"/>
        <v>46447</v>
      </c>
      <c r="AP142" s="162">
        <f t="shared" si="110"/>
        <v>46478</v>
      </c>
      <c r="AQ142" s="162">
        <f t="shared" si="110"/>
        <v>46508</v>
      </c>
      <c r="AR142" s="162">
        <f t="shared" si="110"/>
        <v>46539</v>
      </c>
      <c r="AS142" s="162">
        <f t="shared" si="110"/>
        <v>46569</v>
      </c>
      <c r="AT142" s="162">
        <f t="shared" si="110"/>
        <v>46600</v>
      </c>
      <c r="AU142" s="162">
        <f t="shared" si="110"/>
        <v>46631</v>
      </c>
      <c r="AV142" s="162">
        <f t="shared" si="110"/>
        <v>46661</v>
      </c>
      <c r="AW142" s="162">
        <f t="shared" si="110"/>
        <v>46692</v>
      </c>
      <c r="AX142" s="162">
        <f t="shared" si="110"/>
        <v>46722</v>
      </c>
      <c r="AY142" s="162">
        <f t="shared" si="110"/>
        <v>46753</v>
      </c>
      <c r="AZ142" s="162">
        <f t="shared" si="110"/>
        <v>46784</v>
      </c>
      <c r="BA142" s="162">
        <f t="shared" si="110"/>
        <v>46813</v>
      </c>
      <c r="BB142" s="162">
        <f t="shared" si="110"/>
        <v>46844</v>
      </c>
      <c r="BC142" s="162">
        <f t="shared" si="110"/>
        <v>46874</v>
      </c>
      <c r="BD142" s="162">
        <f t="shared" si="110"/>
        <v>46905</v>
      </c>
      <c r="BE142" s="162">
        <f t="shared" si="110"/>
        <v>46935</v>
      </c>
      <c r="BF142" s="162">
        <f t="shared" si="110"/>
        <v>46966</v>
      </c>
      <c r="BG142" s="162">
        <f t="shared" si="110"/>
        <v>46997</v>
      </c>
      <c r="BH142" s="162">
        <f t="shared" si="110"/>
        <v>47027</v>
      </c>
      <c r="BI142" s="162">
        <f t="shared" si="110"/>
        <v>47058</v>
      </c>
      <c r="BJ142" s="162">
        <f t="shared" si="110"/>
        <v>47088</v>
      </c>
      <c r="BK142" s="162">
        <f t="shared" si="110"/>
        <v>47119</v>
      </c>
      <c r="BL142" s="162">
        <f t="shared" si="110"/>
        <v>47150</v>
      </c>
      <c r="BM142" s="162">
        <f t="shared" si="110"/>
        <v>47178</v>
      </c>
      <c r="BN142" s="162">
        <f t="shared" si="110"/>
        <v>47209</v>
      </c>
      <c r="BO142" s="162">
        <f t="shared" si="110"/>
        <v>47239</v>
      </c>
      <c r="BP142" s="162">
        <f t="shared" ref="BP142:CH142" si="111">BP$4</f>
        <v>47270</v>
      </c>
      <c r="BQ142" s="162">
        <f t="shared" si="111"/>
        <v>47300</v>
      </c>
      <c r="BR142" s="162">
        <f t="shared" si="111"/>
        <v>47331</v>
      </c>
      <c r="BS142" s="162">
        <f t="shared" si="111"/>
        <v>47362</v>
      </c>
      <c r="BT142" s="162">
        <f t="shared" si="111"/>
        <v>47392</v>
      </c>
      <c r="BU142" s="162">
        <f t="shared" si="111"/>
        <v>47423</v>
      </c>
      <c r="BV142" s="162">
        <f t="shared" si="111"/>
        <v>47453</v>
      </c>
      <c r="BW142" s="162">
        <f t="shared" si="111"/>
        <v>47484</v>
      </c>
      <c r="BX142" s="162">
        <f t="shared" si="111"/>
        <v>47515</v>
      </c>
      <c r="BY142" s="162">
        <f t="shared" si="111"/>
        <v>47543</v>
      </c>
      <c r="BZ142" s="162">
        <f t="shared" si="111"/>
        <v>47574</v>
      </c>
      <c r="CA142" s="162">
        <f t="shared" si="111"/>
        <v>47604</v>
      </c>
      <c r="CB142" s="162">
        <f t="shared" si="111"/>
        <v>47635</v>
      </c>
      <c r="CC142" s="162">
        <f t="shared" si="111"/>
        <v>47665</v>
      </c>
      <c r="CD142" s="162">
        <f t="shared" si="111"/>
        <v>47696</v>
      </c>
      <c r="CE142" s="162">
        <f t="shared" si="111"/>
        <v>47727</v>
      </c>
      <c r="CF142" s="162">
        <f t="shared" si="111"/>
        <v>47757</v>
      </c>
      <c r="CG142" s="162">
        <f t="shared" si="111"/>
        <v>47788</v>
      </c>
      <c r="CH142" s="163">
        <f t="shared" si="111"/>
        <v>47818</v>
      </c>
    </row>
    <row r="143" spans="1:86" s="110" customFormat="1" hidden="1" x14ac:dyDescent="0.25">
      <c r="A143" s="647"/>
      <c r="B143" s="270" t="s">
        <v>20</v>
      </c>
      <c r="C143" s="454">
        <f t="shared" ref="C143:C155" si="112">IF(C23=0,0,((C5*0.5)-C41)*C78*C110*C$2)</f>
        <v>0</v>
      </c>
      <c r="D143" s="454">
        <f t="shared" ref="D143:AI143" si="113">IF(D23=0,0,((D5*0.5)+C23-D41)*D78*D110*D$2)</f>
        <v>0</v>
      </c>
      <c r="E143" s="454">
        <f t="shared" si="113"/>
        <v>0</v>
      </c>
      <c r="F143" s="454">
        <f t="shared" si="113"/>
        <v>0</v>
      </c>
      <c r="G143" s="454">
        <f t="shared" si="113"/>
        <v>0</v>
      </c>
      <c r="H143" s="454">
        <f t="shared" si="113"/>
        <v>0</v>
      </c>
      <c r="I143" s="454">
        <f t="shared" si="113"/>
        <v>0</v>
      </c>
      <c r="J143" s="454">
        <f t="shared" si="113"/>
        <v>0</v>
      </c>
      <c r="K143" s="454">
        <f t="shared" si="113"/>
        <v>0</v>
      </c>
      <c r="L143" s="454">
        <f t="shared" si="113"/>
        <v>0</v>
      </c>
      <c r="M143" s="454">
        <f t="shared" si="113"/>
        <v>0</v>
      </c>
      <c r="N143" s="454">
        <f t="shared" si="113"/>
        <v>0</v>
      </c>
      <c r="O143" s="454">
        <f t="shared" si="113"/>
        <v>0</v>
      </c>
      <c r="P143" s="454">
        <f t="shared" si="113"/>
        <v>0</v>
      </c>
      <c r="Q143" s="454">
        <f t="shared" si="113"/>
        <v>0</v>
      </c>
      <c r="R143" s="454">
        <f t="shared" si="113"/>
        <v>0</v>
      </c>
      <c r="S143" s="454">
        <f t="shared" si="113"/>
        <v>0</v>
      </c>
      <c r="T143" s="454">
        <f t="shared" si="113"/>
        <v>0</v>
      </c>
      <c r="U143" s="454">
        <f t="shared" si="113"/>
        <v>0</v>
      </c>
      <c r="V143" s="454">
        <f t="shared" si="113"/>
        <v>0</v>
      </c>
      <c r="W143" s="454">
        <f t="shared" si="113"/>
        <v>0</v>
      </c>
      <c r="X143" s="454">
        <f t="shared" si="113"/>
        <v>0</v>
      </c>
      <c r="Y143" s="454">
        <f t="shared" si="113"/>
        <v>0</v>
      </c>
      <c r="Z143" s="454">
        <f t="shared" si="113"/>
        <v>0</v>
      </c>
      <c r="AA143" s="454">
        <f t="shared" si="113"/>
        <v>0</v>
      </c>
      <c r="AB143" s="454">
        <f t="shared" si="113"/>
        <v>0</v>
      </c>
      <c r="AC143" s="454">
        <f t="shared" si="113"/>
        <v>0</v>
      </c>
      <c r="AD143" s="454">
        <f t="shared" si="113"/>
        <v>0</v>
      </c>
      <c r="AE143" s="454">
        <f t="shared" si="113"/>
        <v>0</v>
      </c>
      <c r="AF143" s="454">
        <f t="shared" si="113"/>
        <v>0</v>
      </c>
      <c r="AG143" s="454">
        <f t="shared" si="113"/>
        <v>0</v>
      </c>
      <c r="AH143" s="454">
        <f t="shared" si="113"/>
        <v>0</v>
      </c>
      <c r="AI143" s="454">
        <f t="shared" si="113"/>
        <v>0</v>
      </c>
      <c r="AJ143" s="454">
        <f t="shared" ref="AJ143:BO143" si="114">IF(AJ23=0,0,((AJ5*0.5)+AI23-AJ41)*AJ78*AJ110*AJ$2)</f>
        <v>0</v>
      </c>
      <c r="AK143" s="454">
        <f t="shared" si="114"/>
        <v>0</v>
      </c>
      <c r="AL143" s="454">
        <f t="shared" si="114"/>
        <v>0</v>
      </c>
      <c r="AM143" s="454">
        <f t="shared" si="114"/>
        <v>0</v>
      </c>
      <c r="AN143" s="454">
        <f t="shared" si="114"/>
        <v>0</v>
      </c>
      <c r="AO143" s="454">
        <f t="shared" si="114"/>
        <v>0</v>
      </c>
      <c r="AP143" s="454">
        <f t="shared" si="114"/>
        <v>0</v>
      </c>
      <c r="AQ143" s="454">
        <f t="shared" si="114"/>
        <v>0</v>
      </c>
      <c r="AR143" s="454">
        <f t="shared" si="114"/>
        <v>0</v>
      </c>
      <c r="AS143" s="454">
        <f t="shared" si="114"/>
        <v>0</v>
      </c>
      <c r="AT143" s="454">
        <f t="shared" si="114"/>
        <v>0</v>
      </c>
      <c r="AU143" s="454">
        <f t="shared" si="114"/>
        <v>0</v>
      </c>
      <c r="AV143" s="454">
        <f t="shared" si="114"/>
        <v>0</v>
      </c>
      <c r="AW143" s="454">
        <f t="shared" si="114"/>
        <v>0</v>
      </c>
      <c r="AX143" s="454">
        <f t="shared" si="114"/>
        <v>0</v>
      </c>
      <c r="AY143" s="454">
        <f t="shared" si="114"/>
        <v>0</v>
      </c>
      <c r="AZ143" s="454">
        <f t="shared" si="114"/>
        <v>0</v>
      </c>
      <c r="BA143" s="454">
        <f t="shared" si="114"/>
        <v>0</v>
      </c>
      <c r="BB143" s="454">
        <f t="shared" si="114"/>
        <v>0</v>
      </c>
      <c r="BC143" s="454">
        <f t="shared" si="114"/>
        <v>0</v>
      </c>
      <c r="BD143" s="454">
        <f t="shared" si="114"/>
        <v>0</v>
      </c>
      <c r="BE143" s="454">
        <f t="shared" si="114"/>
        <v>0</v>
      </c>
      <c r="BF143" s="454">
        <f t="shared" si="114"/>
        <v>0</v>
      </c>
      <c r="BG143" s="454">
        <f t="shared" si="114"/>
        <v>0</v>
      </c>
      <c r="BH143" s="454">
        <f t="shared" si="114"/>
        <v>0</v>
      </c>
      <c r="BI143" s="454">
        <f t="shared" si="114"/>
        <v>0</v>
      </c>
      <c r="BJ143" s="454">
        <f t="shared" si="114"/>
        <v>0</v>
      </c>
      <c r="BK143" s="454">
        <f t="shared" si="114"/>
        <v>0</v>
      </c>
      <c r="BL143" s="454">
        <f t="shared" si="114"/>
        <v>0</v>
      </c>
      <c r="BM143" s="454">
        <f t="shared" si="114"/>
        <v>0</v>
      </c>
      <c r="BN143" s="454">
        <f t="shared" si="114"/>
        <v>0</v>
      </c>
      <c r="BO143" s="454">
        <f t="shared" si="114"/>
        <v>0</v>
      </c>
      <c r="BP143" s="454">
        <f t="shared" ref="BP143:CH143" si="115">IF(BP23=0,0,((BP5*0.5)+BO23-BP41)*BP78*BP110*BP$2)</f>
        <v>0</v>
      </c>
      <c r="BQ143" s="454">
        <f t="shared" si="115"/>
        <v>0</v>
      </c>
      <c r="BR143" s="454">
        <f t="shared" si="115"/>
        <v>0</v>
      </c>
      <c r="BS143" s="454">
        <f t="shared" si="115"/>
        <v>0</v>
      </c>
      <c r="BT143" s="454">
        <f t="shared" si="115"/>
        <v>0</v>
      </c>
      <c r="BU143" s="454">
        <f t="shared" si="115"/>
        <v>0</v>
      </c>
      <c r="BV143" s="454">
        <f t="shared" si="115"/>
        <v>0</v>
      </c>
      <c r="BW143" s="454">
        <f t="shared" si="115"/>
        <v>0</v>
      </c>
      <c r="BX143" s="454">
        <f t="shared" si="115"/>
        <v>0</v>
      </c>
      <c r="BY143" s="454">
        <f t="shared" si="115"/>
        <v>0</v>
      </c>
      <c r="BZ143" s="454">
        <f t="shared" si="115"/>
        <v>0</v>
      </c>
      <c r="CA143" s="454">
        <f t="shared" si="115"/>
        <v>0</v>
      </c>
      <c r="CB143" s="454">
        <f t="shared" si="115"/>
        <v>0</v>
      </c>
      <c r="CC143" s="454">
        <f t="shared" si="115"/>
        <v>0</v>
      </c>
      <c r="CD143" s="454">
        <f t="shared" si="115"/>
        <v>0</v>
      </c>
      <c r="CE143" s="454">
        <f t="shared" si="115"/>
        <v>0</v>
      </c>
      <c r="CF143" s="454">
        <f t="shared" si="115"/>
        <v>0</v>
      </c>
      <c r="CG143" s="454">
        <f t="shared" si="115"/>
        <v>0</v>
      </c>
      <c r="CH143" s="455">
        <f t="shared" si="115"/>
        <v>0</v>
      </c>
    </row>
    <row r="144" spans="1:86" s="110" customFormat="1" hidden="1" x14ac:dyDescent="0.25">
      <c r="A144" s="647"/>
      <c r="B144" s="270" t="s">
        <v>0</v>
      </c>
      <c r="C144" s="454">
        <f t="shared" si="112"/>
        <v>0</v>
      </c>
      <c r="D144" s="454">
        <f t="shared" ref="D144:AI144" si="116">IF(D24=0,0,((D6*0.5)+C24-D42)*D79*D111*D$2)</f>
        <v>0</v>
      </c>
      <c r="E144" s="454">
        <f t="shared" si="116"/>
        <v>0</v>
      </c>
      <c r="F144" s="454">
        <f t="shared" si="116"/>
        <v>0</v>
      </c>
      <c r="G144" s="454">
        <f t="shared" si="116"/>
        <v>0</v>
      </c>
      <c r="H144" s="454">
        <f t="shared" si="116"/>
        <v>0</v>
      </c>
      <c r="I144" s="454">
        <f t="shared" si="116"/>
        <v>0</v>
      </c>
      <c r="J144" s="454">
        <f t="shared" si="116"/>
        <v>0</v>
      </c>
      <c r="K144" s="454">
        <f t="shared" si="116"/>
        <v>0</v>
      </c>
      <c r="L144" s="454">
        <f t="shared" si="116"/>
        <v>0</v>
      </c>
      <c r="M144" s="454">
        <f t="shared" si="116"/>
        <v>0</v>
      </c>
      <c r="N144" s="454">
        <f t="shared" si="116"/>
        <v>0</v>
      </c>
      <c r="O144" s="454">
        <f t="shared" si="116"/>
        <v>0</v>
      </c>
      <c r="P144" s="454">
        <f t="shared" si="116"/>
        <v>0</v>
      </c>
      <c r="Q144" s="454">
        <f t="shared" si="116"/>
        <v>0</v>
      </c>
      <c r="R144" s="454">
        <f t="shared" si="116"/>
        <v>0</v>
      </c>
      <c r="S144" s="454">
        <f t="shared" si="116"/>
        <v>0</v>
      </c>
      <c r="T144" s="454">
        <f t="shared" si="116"/>
        <v>0</v>
      </c>
      <c r="U144" s="454">
        <f t="shared" si="116"/>
        <v>0</v>
      </c>
      <c r="V144" s="454">
        <f t="shared" si="116"/>
        <v>0</v>
      </c>
      <c r="W144" s="454">
        <f t="shared" si="116"/>
        <v>0</v>
      </c>
      <c r="X144" s="454">
        <f t="shared" si="116"/>
        <v>0</v>
      </c>
      <c r="Y144" s="454">
        <f t="shared" si="116"/>
        <v>0</v>
      </c>
      <c r="Z144" s="454">
        <f t="shared" si="116"/>
        <v>0</v>
      </c>
      <c r="AA144" s="454">
        <f t="shared" si="116"/>
        <v>0</v>
      </c>
      <c r="AB144" s="454">
        <f t="shared" si="116"/>
        <v>0</v>
      </c>
      <c r="AC144" s="454">
        <f t="shared" si="116"/>
        <v>0</v>
      </c>
      <c r="AD144" s="454">
        <f t="shared" si="116"/>
        <v>0</v>
      </c>
      <c r="AE144" s="454">
        <f t="shared" si="116"/>
        <v>0</v>
      </c>
      <c r="AF144" s="454">
        <f t="shared" si="116"/>
        <v>0</v>
      </c>
      <c r="AG144" s="454">
        <f t="shared" si="116"/>
        <v>0</v>
      </c>
      <c r="AH144" s="454">
        <f t="shared" si="116"/>
        <v>0</v>
      </c>
      <c r="AI144" s="454">
        <f t="shared" si="116"/>
        <v>0</v>
      </c>
      <c r="AJ144" s="454">
        <f t="shared" ref="AJ144:BO144" si="117">IF(AJ24=0,0,((AJ6*0.5)+AI24-AJ42)*AJ79*AJ111*AJ$2)</f>
        <v>0</v>
      </c>
      <c r="AK144" s="454">
        <f t="shared" si="117"/>
        <v>0</v>
      </c>
      <c r="AL144" s="454">
        <f t="shared" si="117"/>
        <v>0</v>
      </c>
      <c r="AM144" s="454">
        <f t="shared" si="117"/>
        <v>0</v>
      </c>
      <c r="AN144" s="454">
        <f t="shared" si="117"/>
        <v>0</v>
      </c>
      <c r="AO144" s="454">
        <f t="shared" si="117"/>
        <v>0</v>
      </c>
      <c r="AP144" s="454">
        <f t="shared" si="117"/>
        <v>0</v>
      </c>
      <c r="AQ144" s="454">
        <f t="shared" si="117"/>
        <v>0</v>
      </c>
      <c r="AR144" s="454">
        <f t="shared" si="117"/>
        <v>0</v>
      </c>
      <c r="AS144" s="454">
        <f t="shared" si="117"/>
        <v>0</v>
      </c>
      <c r="AT144" s="454">
        <f t="shared" si="117"/>
        <v>0</v>
      </c>
      <c r="AU144" s="454">
        <f t="shared" si="117"/>
        <v>0</v>
      </c>
      <c r="AV144" s="454">
        <f t="shared" si="117"/>
        <v>0</v>
      </c>
      <c r="AW144" s="454">
        <f t="shared" si="117"/>
        <v>0</v>
      </c>
      <c r="AX144" s="454">
        <f t="shared" si="117"/>
        <v>0</v>
      </c>
      <c r="AY144" s="454">
        <f t="shared" si="117"/>
        <v>0</v>
      </c>
      <c r="AZ144" s="454">
        <f t="shared" si="117"/>
        <v>0</v>
      </c>
      <c r="BA144" s="454">
        <f t="shared" si="117"/>
        <v>0</v>
      </c>
      <c r="BB144" s="454">
        <f t="shared" si="117"/>
        <v>0</v>
      </c>
      <c r="BC144" s="454">
        <f t="shared" si="117"/>
        <v>0</v>
      </c>
      <c r="BD144" s="454">
        <f t="shared" si="117"/>
        <v>0</v>
      </c>
      <c r="BE144" s="454">
        <f t="shared" si="117"/>
        <v>0</v>
      </c>
      <c r="BF144" s="454">
        <f t="shared" si="117"/>
        <v>0</v>
      </c>
      <c r="BG144" s="454">
        <f t="shared" si="117"/>
        <v>0</v>
      </c>
      <c r="BH144" s="454">
        <f t="shared" si="117"/>
        <v>0</v>
      </c>
      <c r="BI144" s="454">
        <f t="shared" si="117"/>
        <v>0</v>
      </c>
      <c r="BJ144" s="454">
        <f t="shared" si="117"/>
        <v>0</v>
      </c>
      <c r="BK144" s="454">
        <f t="shared" si="117"/>
        <v>0</v>
      </c>
      <c r="BL144" s="454">
        <f t="shared" si="117"/>
        <v>0</v>
      </c>
      <c r="BM144" s="454">
        <f t="shared" si="117"/>
        <v>0</v>
      </c>
      <c r="BN144" s="454">
        <f t="shared" si="117"/>
        <v>0</v>
      </c>
      <c r="BO144" s="454">
        <f t="shared" si="117"/>
        <v>0</v>
      </c>
      <c r="BP144" s="454">
        <f t="shared" ref="BP144:CH144" si="118">IF(BP24=0,0,((BP6*0.5)+BO24-BP42)*BP79*BP111*BP$2)</f>
        <v>0</v>
      </c>
      <c r="BQ144" s="454">
        <f t="shared" si="118"/>
        <v>0</v>
      </c>
      <c r="BR144" s="454">
        <f t="shared" si="118"/>
        <v>0</v>
      </c>
      <c r="BS144" s="454">
        <f t="shared" si="118"/>
        <v>0</v>
      </c>
      <c r="BT144" s="454">
        <f t="shared" si="118"/>
        <v>0</v>
      </c>
      <c r="BU144" s="454">
        <f t="shared" si="118"/>
        <v>0</v>
      </c>
      <c r="BV144" s="454">
        <f t="shared" si="118"/>
        <v>0</v>
      </c>
      <c r="BW144" s="454">
        <f t="shared" si="118"/>
        <v>0</v>
      </c>
      <c r="BX144" s="454">
        <f t="shared" si="118"/>
        <v>0</v>
      </c>
      <c r="BY144" s="454">
        <f t="shared" si="118"/>
        <v>0</v>
      </c>
      <c r="BZ144" s="454">
        <f t="shared" si="118"/>
        <v>0</v>
      </c>
      <c r="CA144" s="454">
        <f t="shared" si="118"/>
        <v>0</v>
      </c>
      <c r="CB144" s="454">
        <f t="shared" si="118"/>
        <v>0</v>
      </c>
      <c r="CC144" s="454">
        <f t="shared" si="118"/>
        <v>0</v>
      </c>
      <c r="CD144" s="454">
        <f t="shared" si="118"/>
        <v>0</v>
      </c>
      <c r="CE144" s="454">
        <f t="shared" si="118"/>
        <v>0</v>
      </c>
      <c r="CF144" s="454">
        <f t="shared" si="118"/>
        <v>0</v>
      </c>
      <c r="CG144" s="454">
        <f t="shared" si="118"/>
        <v>0</v>
      </c>
      <c r="CH144" s="455">
        <f t="shared" si="118"/>
        <v>0</v>
      </c>
    </row>
    <row r="145" spans="1:86" s="110" customFormat="1" hidden="1" x14ac:dyDescent="0.25">
      <c r="A145" s="647"/>
      <c r="B145" s="270" t="s">
        <v>21</v>
      </c>
      <c r="C145" s="454">
        <f t="shared" si="112"/>
        <v>0</v>
      </c>
      <c r="D145" s="454">
        <f t="shared" ref="D145:AI145" si="119">IF(D25=0,0,((D7*0.5)+C25-D43)*D80*D112*D$2)</f>
        <v>0</v>
      </c>
      <c r="E145" s="454">
        <f t="shared" si="119"/>
        <v>0</v>
      </c>
      <c r="F145" s="454">
        <f t="shared" si="119"/>
        <v>0</v>
      </c>
      <c r="G145" s="454">
        <f t="shared" si="119"/>
        <v>0</v>
      </c>
      <c r="H145" s="454">
        <f t="shared" si="119"/>
        <v>0</v>
      </c>
      <c r="I145" s="454">
        <f t="shared" si="119"/>
        <v>0</v>
      </c>
      <c r="J145" s="454">
        <f t="shared" si="119"/>
        <v>0</v>
      </c>
      <c r="K145" s="454">
        <f t="shared" si="119"/>
        <v>0</v>
      </c>
      <c r="L145" s="454">
        <f t="shared" si="119"/>
        <v>0</v>
      </c>
      <c r="M145" s="454">
        <f t="shared" si="119"/>
        <v>0</v>
      </c>
      <c r="N145" s="454">
        <f t="shared" si="119"/>
        <v>0</v>
      </c>
      <c r="O145" s="454">
        <f t="shared" si="119"/>
        <v>0</v>
      </c>
      <c r="P145" s="454">
        <f t="shared" si="119"/>
        <v>0</v>
      </c>
      <c r="Q145" s="454">
        <f t="shared" si="119"/>
        <v>0</v>
      </c>
      <c r="R145" s="454">
        <f t="shared" si="119"/>
        <v>0</v>
      </c>
      <c r="S145" s="454">
        <f t="shared" si="119"/>
        <v>0</v>
      </c>
      <c r="T145" s="454">
        <f t="shared" si="119"/>
        <v>0</v>
      </c>
      <c r="U145" s="454">
        <f t="shared" si="119"/>
        <v>0</v>
      </c>
      <c r="V145" s="454">
        <f t="shared" si="119"/>
        <v>0</v>
      </c>
      <c r="W145" s="454">
        <f t="shared" si="119"/>
        <v>0</v>
      </c>
      <c r="X145" s="454">
        <f t="shared" si="119"/>
        <v>0</v>
      </c>
      <c r="Y145" s="454">
        <f t="shared" si="119"/>
        <v>0</v>
      </c>
      <c r="Z145" s="454">
        <f t="shared" si="119"/>
        <v>0</v>
      </c>
      <c r="AA145" s="454">
        <f t="shared" si="119"/>
        <v>0</v>
      </c>
      <c r="AB145" s="454">
        <f t="shared" si="119"/>
        <v>0</v>
      </c>
      <c r="AC145" s="454">
        <f t="shared" si="119"/>
        <v>0</v>
      </c>
      <c r="AD145" s="454">
        <f t="shared" si="119"/>
        <v>0</v>
      </c>
      <c r="AE145" s="454">
        <f t="shared" si="119"/>
        <v>0</v>
      </c>
      <c r="AF145" s="454">
        <f t="shared" si="119"/>
        <v>0</v>
      </c>
      <c r="AG145" s="454">
        <f t="shared" si="119"/>
        <v>0</v>
      </c>
      <c r="AH145" s="454">
        <f t="shared" si="119"/>
        <v>0</v>
      </c>
      <c r="AI145" s="454">
        <f t="shared" si="119"/>
        <v>0</v>
      </c>
      <c r="AJ145" s="454">
        <f t="shared" ref="AJ145:BO145" si="120">IF(AJ25=0,0,((AJ7*0.5)+AI25-AJ43)*AJ80*AJ112*AJ$2)</f>
        <v>0</v>
      </c>
      <c r="AK145" s="454">
        <f t="shared" si="120"/>
        <v>0</v>
      </c>
      <c r="AL145" s="454">
        <f t="shared" si="120"/>
        <v>0</v>
      </c>
      <c r="AM145" s="454">
        <f t="shared" si="120"/>
        <v>0</v>
      </c>
      <c r="AN145" s="454">
        <f t="shared" si="120"/>
        <v>0</v>
      </c>
      <c r="AO145" s="454">
        <f t="shared" si="120"/>
        <v>0</v>
      </c>
      <c r="AP145" s="454">
        <f t="shared" si="120"/>
        <v>0</v>
      </c>
      <c r="AQ145" s="454">
        <f t="shared" si="120"/>
        <v>0</v>
      </c>
      <c r="AR145" s="454">
        <f t="shared" si="120"/>
        <v>0</v>
      </c>
      <c r="AS145" s="454">
        <f t="shared" si="120"/>
        <v>0</v>
      </c>
      <c r="AT145" s="454">
        <f t="shared" si="120"/>
        <v>0</v>
      </c>
      <c r="AU145" s="454">
        <f t="shared" si="120"/>
        <v>0</v>
      </c>
      <c r="AV145" s="454">
        <f t="shared" si="120"/>
        <v>0</v>
      </c>
      <c r="AW145" s="454">
        <f t="shared" si="120"/>
        <v>0</v>
      </c>
      <c r="AX145" s="454">
        <f t="shared" si="120"/>
        <v>0</v>
      </c>
      <c r="AY145" s="454">
        <f t="shared" si="120"/>
        <v>0</v>
      </c>
      <c r="AZ145" s="454">
        <f t="shared" si="120"/>
        <v>0</v>
      </c>
      <c r="BA145" s="454">
        <f t="shared" si="120"/>
        <v>0</v>
      </c>
      <c r="BB145" s="454">
        <f t="shared" si="120"/>
        <v>0</v>
      </c>
      <c r="BC145" s="454">
        <f t="shared" si="120"/>
        <v>0</v>
      </c>
      <c r="BD145" s="454">
        <f t="shared" si="120"/>
        <v>0</v>
      </c>
      <c r="BE145" s="454">
        <f t="shared" si="120"/>
        <v>0</v>
      </c>
      <c r="BF145" s="454">
        <f t="shared" si="120"/>
        <v>0</v>
      </c>
      <c r="BG145" s="454">
        <f t="shared" si="120"/>
        <v>0</v>
      </c>
      <c r="BH145" s="454">
        <f t="shared" si="120"/>
        <v>0</v>
      </c>
      <c r="BI145" s="454">
        <f t="shared" si="120"/>
        <v>0</v>
      </c>
      <c r="BJ145" s="454">
        <f t="shared" si="120"/>
        <v>0</v>
      </c>
      <c r="BK145" s="454">
        <f t="shared" si="120"/>
        <v>0</v>
      </c>
      <c r="BL145" s="454">
        <f t="shared" si="120"/>
        <v>0</v>
      </c>
      <c r="BM145" s="454">
        <f t="shared" si="120"/>
        <v>0</v>
      </c>
      <c r="BN145" s="454">
        <f t="shared" si="120"/>
        <v>0</v>
      </c>
      <c r="BO145" s="454">
        <f t="shared" si="120"/>
        <v>0</v>
      </c>
      <c r="BP145" s="454">
        <f t="shared" ref="BP145:CH145" si="121">IF(BP25=0,0,((BP7*0.5)+BO25-BP43)*BP80*BP112*BP$2)</f>
        <v>0</v>
      </c>
      <c r="BQ145" s="454">
        <f t="shared" si="121"/>
        <v>0</v>
      </c>
      <c r="BR145" s="454">
        <f t="shared" si="121"/>
        <v>0</v>
      </c>
      <c r="BS145" s="454">
        <f t="shared" si="121"/>
        <v>0</v>
      </c>
      <c r="BT145" s="454">
        <f t="shared" si="121"/>
        <v>0</v>
      </c>
      <c r="BU145" s="454">
        <f t="shared" si="121"/>
        <v>0</v>
      </c>
      <c r="BV145" s="454">
        <f t="shared" si="121"/>
        <v>0</v>
      </c>
      <c r="BW145" s="454">
        <f t="shared" si="121"/>
        <v>0</v>
      </c>
      <c r="BX145" s="454">
        <f t="shared" si="121"/>
        <v>0</v>
      </c>
      <c r="BY145" s="454">
        <f t="shared" si="121"/>
        <v>0</v>
      </c>
      <c r="BZ145" s="454">
        <f t="shared" si="121"/>
        <v>0</v>
      </c>
      <c r="CA145" s="454">
        <f t="shared" si="121"/>
        <v>0</v>
      </c>
      <c r="CB145" s="454">
        <f t="shared" si="121"/>
        <v>0</v>
      </c>
      <c r="CC145" s="454">
        <f t="shared" si="121"/>
        <v>0</v>
      </c>
      <c r="CD145" s="454">
        <f t="shared" si="121"/>
        <v>0</v>
      </c>
      <c r="CE145" s="454">
        <f t="shared" si="121"/>
        <v>0</v>
      </c>
      <c r="CF145" s="454">
        <f t="shared" si="121"/>
        <v>0</v>
      </c>
      <c r="CG145" s="454">
        <f t="shared" si="121"/>
        <v>0</v>
      </c>
      <c r="CH145" s="455">
        <f t="shared" si="121"/>
        <v>0</v>
      </c>
    </row>
    <row r="146" spans="1:86" s="110" customFormat="1" hidden="1" x14ac:dyDescent="0.25">
      <c r="A146" s="647"/>
      <c r="B146" s="270" t="s">
        <v>1</v>
      </c>
      <c r="C146" s="454">
        <f t="shared" si="112"/>
        <v>0</v>
      </c>
      <c r="D146" s="454">
        <f t="shared" ref="D146:AI146" si="122">IF(D26=0,0,((D8*0.5)+C26-D44)*D81*D113*D$2)</f>
        <v>0</v>
      </c>
      <c r="E146" s="454">
        <f t="shared" si="122"/>
        <v>0</v>
      </c>
      <c r="F146" s="454">
        <f t="shared" si="122"/>
        <v>0</v>
      </c>
      <c r="G146" s="454">
        <f t="shared" si="122"/>
        <v>0</v>
      </c>
      <c r="H146" s="454">
        <f t="shared" si="122"/>
        <v>0</v>
      </c>
      <c r="I146" s="454">
        <f t="shared" si="122"/>
        <v>0</v>
      </c>
      <c r="J146" s="454">
        <f t="shared" si="122"/>
        <v>0</v>
      </c>
      <c r="K146" s="454">
        <f t="shared" si="122"/>
        <v>0</v>
      </c>
      <c r="L146" s="454">
        <f t="shared" si="122"/>
        <v>0</v>
      </c>
      <c r="M146" s="454">
        <f t="shared" si="122"/>
        <v>0</v>
      </c>
      <c r="N146" s="454">
        <f t="shared" si="122"/>
        <v>0</v>
      </c>
      <c r="O146" s="454">
        <f t="shared" si="122"/>
        <v>0</v>
      </c>
      <c r="P146" s="454">
        <f t="shared" si="122"/>
        <v>0</v>
      </c>
      <c r="Q146" s="454">
        <f t="shared" si="122"/>
        <v>0</v>
      </c>
      <c r="R146" s="454">
        <f t="shared" si="122"/>
        <v>0</v>
      </c>
      <c r="S146" s="454">
        <f t="shared" si="122"/>
        <v>0</v>
      </c>
      <c r="T146" s="454">
        <f t="shared" si="122"/>
        <v>0</v>
      </c>
      <c r="U146" s="454">
        <f t="shared" si="122"/>
        <v>0</v>
      </c>
      <c r="V146" s="454">
        <f t="shared" si="122"/>
        <v>0</v>
      </c>
      <c r="W146" s="454">
        <f t="shared" si="122"/>
        <v>0</v>
      </c>
      <c r="X146" s="454">
        <f t="shared" si="122"/>
        <v>0</v>
      </c>
      <c r="Y146" s="454">
        <f t="shared" si="122"/>
        <v>0</v>
      </c>
      <c r="Z146" s="454">
        <f t="shared" si="122"/>
        <v>0</v>
      </c>
      <c r="AA146" s="454">
        <f t="shared" si="122"/>
        <v>0</v>
      </c>
      <c r="AB146" s="454">
        <f t="shared" si="122"/>
        <v>0</v>
      </c>
      <c r="AC146" s="454">
        <f t="shared" si="122"/>
        <v>0</v>
      </c>
      <c r="AD146" s="454">
        <f t="shared" si="122"/>
        <v>0</v>
      </c>
      <c r="AE146" s="454">
        <f t="shared" si="122"/>
        <v>0</v>
      </c>
      <c r="AF146" s="454">
        <f t="shared" si="122"/>
        <v>0</v>
      </c>
      <c r="AG146" s="454">
        <f t="shared" si="122"/>
        <v>0</v>
      </c>
      <c r="AH146" s="454">
        <f t="shared" si="122"/>
        <v>0</v>
      </c>
      <c r="AI146" s="454">
        <f t="shared" si="122"/>
        <v>0</v>
      </c>
      <c r="AJ146" s="454">
        <f t="shared" ref="AJ146:BO146" si="123">IF(AJ26=0,0,((AJ8*0.5)+AI26-AJ44)*AJ81*AJ113*AJ$2)</f>
        <v>0</v>
      </c>
      <c r="AK146" s="454">
        <f t="shared" si="123"/>
        <v>0</v>
      </c>
      <c r="AL146" s="454">
        <f t="shared" si="123"/>
        <v>0</v>
      </c>
      <c r="AM146" s="454">
        <f t="shared" si="123"/>
        <v>0</v>
      </c>
      <c r="AN146" s="454">
        <f t="shared" si="123"/>
        <v>0</v>
      </c>
      <c r="AO146" s="454">
        <f t="shared" si="123"/>
        <v>0</v>
      </c>
      <c r="AP146" s="454">
        <f t="shared" si="123"/>
        <v>0</v>
      </c>
      <c r="AQ146" s="454">
        <f t="shared" si="123"/>
        <v>0</v>
      </c>
      <c r="AR146" s="454">
        <f t="shared" si="123"/>
        <v>0</v>
      </c>
      <c r="AS146" s="454">
        <f t="shared" si="123"/>
        <v>0</v>
      </c>
      <c r="AT146" s="454">
        <f t="shared" si="123"/>
        <v>0</v>
      </c>
      <c r="AU146" s="454">
        <f t="shared" si="123"/>
        <v>0</v>
      </c>
      <c r="AV146" s="454">
        <f t="shared" si="123"/>
        <v>0</v>
      </c>
      <c r="AW146" s="454">
        <f t="shared" si="123"/>
        <v>0</v>
      </c>
      <c r="AX146" s="454">
        <f t="shared" si="123"/>
        <v>0</v>
      </c>
      <c r="AY146" s="454">
        <f t="shared" si="123"/>
        <v>0</v>
      </c>
      <c r="AZ146" s="454">
        <f t="shared" si="123"/>
        <v>0</v>
      </c>
      <c r="BA146" s="454">
        <f t="shared" si="123"/>
        <v>0</v>
      </c>
      <c r="BB146" s="454">
        <f t="shared" si="123"/>
        <v>0</v>
      </c>
      <c r="BC146" s="454">
        <f t="shared" si="123"/>
        <v>0</v>
      </c>
      <c r="BD146" s="454">
        <f t="shared" si="123"/>
        <v>0</v>
      </c>
      <c r="BE146" s="454">
        <f t="shared" si="123"/>
        <v>0</v>
      </c>
      <c r="BF146" s="454">
        <f t="shared" si="123"/>
        <v>0</v>
      </c>
      <c r="BG146" s="454">
        <f t="shared" si="123"/>
        <v>0</v>
      </c>
      <c r="BH146" s="454">
        <f t="shared" si="123"/>
        <v>0</v>
      </c>
      <c r="BI146" s="454">
        <f t="shared" si="123"/>
        <v>0</v>
      </c>
      <c r="BJ146" s="454">
        <f t="shared" si="123"/>
        <v>0</v>
      </c>
      <c r="BK146" s="454">
        <f t="shared" si="123"/>
        <v>0</v>
      </c>
      <c r="BL146" s="454">
        <f t="shared" si="123"/>
        <v>0</v>
      </c>
      <c r="BM146" s="454">
        <f t="shared" si="123"/>
        <v>0</v>
      </c>
      <c r="BN146" s="454">
        <f t="shared" si="123"/>
        <v>0</v>
      </c>
      <c r="BO146" s="454">
        <f t="shared" si="123"/>
        <v>0</v>
      </c>
      <c r="BP146" s="454">
        <f t="shared" ref="BP146:CH146" si="124">IF(BP26=0,0,((BP8*0.5)+BO26-BP44)*BP81*BP113*BP$2)</f>
        <v>0</v>
      </c>
      <c r="BQ146" s="454">
        <f t="shared" si="124"/>
        <v>0</v>
      </c>
      <c r="BR146" s="454">
        <f t="shared" si="124"/>
        <v>0</v>
      </c>
      <c r="BS146" s="454">
        <f t="shared" si="124"/>
        <v>0</v>
      </c>
      <c r="BT146" s="454">
        <f t="shared" si="124"/>
        <v>0</v>
      </c>
      <c r="BU146" s="454">
        <f t="shared" si="124"/>
        <v>0</v>
      </c>
      <c r="BV146" s="454">
        <f t="shared" si="124"/>
        <v>0</v>
      </c>
      <c r="BW146" s="454">
        <f t="shared" si="124"/>
        <v>0</v>
      </c>
      <c r="BX146" s="454">
        <f t="shared" si="124"/>
        <v>0</v>
      </c>
      <c r="BY146" s="454">
        <f t="shared" si="124"/>
        <v>0</v>
      </c>
      <c r="BZ146" s="454">
        <f t="shared" si="124"/>
        <v>0</v>
      </c>
      <c r="CA146" s="454">
        <f t="shared" si="124"/>
        <v>0</v>
      </c>
      <c r="CB146" s="454">
        <f t="shared" si="124"/>
        <v>0</v>
      </c>
      <c r="CC146" s="454">
        <f t="shared" si="124"/>
        <v>0</v>
      </c>
      <c r="CD146" s="454">
        <f t="shared" si="124"/>
        <v>0</v>
      </c>
      <c r="CE146" s="454">
        <f t="shared" si="124"/>
        <v>0</v>
      </c>
      <c r="CF146" s="454">
        <f t="shared" si="124"/>
        <v>0</v>
      </c>
      <c r="CG146" s="454">
        <f t="shared" si="124"/>
        <v>0</v>
      </c>
      <c r="CH146" s="455">
        <f t="shared" si="124"/>
        <v>0</v>
      </c>
    </row>
    <row r="147" spans="1:86" s="110" customFormat="1" hidden="1" x14ac:dyDescent="0.25">
      <c r="A147" s="647"/>
      <c r="B147" s="270" t="s">
        <v>22</v>
      </c>
      <c r="C147" s="454">
        <f t="shared" si="112"/>
        <v>0</v>
      </c>
      <c r="D147" s="454">
        <f t="shared" ref="D147:AI147" si="125">IF(D27=0,0,((D9*0.5)+C27-D45)*D82*D114*D$2)</f>
        <v>0</v>
      </c>
      <c r="E147" s="454">
        <f t="shared" si="125"/>
        <v>0</v>
      </c>
      <c r="F147" s="454">
        <f t="shared" si="125"/>
        <v>0</v>
      </c>
      <c r="G147" s="454">
        <f t="shared" si="125"/>
        <v>0</v>
      </c>
      <c r="H147" s="454">
        <f t="shared" si="125"/>
        <v>0</v>
      </c>
      <c r="I147" s="454">
        <f t="shared" si="125"/>
        <v>0</v>
      </c>
      <c r="J147" s="454">
        <f t="shared" si="125"/>
        <v>0</v>
      </c>
      <c r="K147" s="454">
        <f t="shared" si="125"/>
        <v>0</v>
      </c>
      <c r="L147" s="454">
        <f t="shared" si="125"/>
        <v>0</v>
      </c>
      <c r="M147" s="454">
        <f t="shared" si="125"/>
        <v>0</v>
      </c>
      <c r="N147" s="454">
        <f t="shared" si="125"/>
        <v>0</v>
      </c>
      <c r="O147" s="454">
        <f t="shared" si="125"/>
        <v>0</v>
      </c>
      <c r="P147" s="454">
        <f t="shared" si="125"/>
        <v>0</v>
      </c>
      <c r="Q147" s="454">
        <f t="shared" si="125"/>
        <v>0</v>
      </c>
      <c r="R147" s="454">
        <f t="shared" si="125"/>
        <v>0</v>
      </c>
      <c r="S147" s="454">
        <f t="shared" si="125"/>
        <v>0</v>
      </c>
      <c r="T147" s="454">
        <f t="shared" si="125"/>
        <v>0</v>
      </c>
      <c r="U147" s="454">
        <f t="shared" si="125"/>
        <v>0</v>
      </c>
      <c r="V147" s="454">
        <f t="shared" si="125"/>
        <v>0</v>
      </c>
      <c r="W147" s="454">
        <f t="shared" si="125"/>
        <v>0</v>
      </c>
      <c r="X147" s="454">
        <f t="shared" si="125"/>
        <v>0</v>
      </c>
      <c r="Y147" s="454">
        <f t="shared" si="125"/>
        <v>0</v>
      </c>
      <c r="Z147" s="454">
        <f t="shared" si="125"/>
        <v>0</v>
      </c>
      <c r="AA147" s="454">
        <f t="shared" si="125"/>
        <v>0</v>
      </c>
      <c r="AB147" s="454">
        <f t="shared" si="125"/>
        <v>0</v>
      </c>
      <c r="AC147" s="454">
        <f t="shared" si="125"/>
        <v>0</v>
      </c>
      <c r="AD147" s="454">
        <f t="shared" si="125"/>
        <v>0</v>
      </c>
      <c r="AE147" s="454">
        <f t="shared" si="125"/>
        <v>0</v>
      </c>
      <c r="AF147" s="454">
        <f t="shared" si="125"/>
        <v>0</v>
      </c>
      <c r="AG147" s="454">
        <f t="shared" si="125"/>
        <v>0</v>
      </c>
      <c r="AH147" s="454">
        <f t="shared" si="125"/>
        <v>0</v>
      </c>
      <c r="AI147" s="454">
        <f t="shared" si="125"/>
        <v>0</v>
      </c>
      <c r="AJ147" s="454">
        <f t="shared" ref="AJ147:BO147" si="126">IF(AJ27=0,0,((AJ9*0.5)+AI27-AJ45)*AJ82*AJ114*AJ$2)</f>
        <v>0</v>
      </c>
      <c r="AK147" s="454">
        <f t="shared" si="126"/>
        <v>0</v>
      </c>
      <c r="AL147" s="454">
        <f t="shared" si="126"/>
        <v>0</v>
      </c>
      <c r="AM147" s="454">
        <f t="shared" si="126"/>
        <v>0</v>
      </c>
      <c r="AN147" s="454">
        <f t="shared" si="126"/>
        <v>0</v>
      </c>
      <c r="AO147" s="454">
        <f t="shared" si="126"/>
        <v>0</v>
      </c>
      <c r="AP147" s="454">
        <f t="shared" si="126"/>
        <v>0</v>
      </c>
      <c r="AQ147" s="454">
        <f t="shared" si="126"/>
        <v>0</v>
      </c>
      <c r="AR147" s="454">
        <f t="shared" si="126"/>
        <v>0</v>
      </c>
      <c r="AS147" s="454">
        <f t="shared" si="126"/>
        <v>0</v>
      </c>
      <c r="AT147" s="454">
        <f t="shared" si="126"/>
        <v>0</v>
      </c>
      <c r="AU147" s="454">
        <f t="shared" si="126"/>
        <v>0</v>
      </c>
      <c r="AV147" s="454">
        <f t="shared" si="126"/>
        <v>0</v>
      </c>
      <c r="AW147" s="454">
        <f t="shared" si="126"/>
        <v>0</v>
      </c>
      <c r="AX147" s="454">
        <f t="shared" si="126"/>
        <v>0</v>
      </c>
      <c r="AY147" s="454">
        <f t="shared" si="126"/>
        <v>0</v>
      </c>
      <c r="AZ147" s="454">
        <f t="shared" si="126"/>
        <v>0</v>
      </c>
      <c r="BA147" s="454">
        <f t="shared" si="126"/>
        <v>0</v>
      </c>
      <c r="BB147" s="454">
        <f t="shared" si="126"/>
        <v>0</v>
      </c>
      <c r="BC147" s="454">
        <f t="shared" si="126"/>
        <v>0</v>
      </c>
      <c r="BD147" s="454">
        <f t="shared" si="126"/>
        <v>0</v>
      </c>
      <c r="BE147" s="454">
        <f t="shared" si="126"/>
        <v>0</v>
      </c>
      <c r="BF147" s="454">
        <f t="shared" si="126"/>
        <v>0</v>
      </c>
      <c r="BG147" s="454">
        <f t="shared" si="126"/>
        <v>0</v>
      </c>
      <c r="BH147" s="454">
        <f t="shared" si="126"/>
        <v>0</v>
      </c>
      <c r="BI147" s="454">
        <f t="shared" si="126"/>
        <v>0</v>
      </c>
      <c r="BJ147" s="454">
        <f t="shared" si="126"/>
        <v>0</v>
      </c>
      <c r="BK147" s="454">
        <f t="shared" si="126"/>
        <v>0</v>
      </c>
      <c r="BL147" s="454">
        <f t="shared" si="126"/>
        <v>0</v>
      </c>
      <c r="BM147" s="454">
        <f t="shared" si="126"/>
        <v>0</v>
      </c>
      <c r="BN147" s="454">
        <f t="shared" si="126"/>
        <v>0</v>
      </c>
      <c r="BO147" s="454">
        <f t="shared" si="126"/>
        <v>0</v>
      </c>
      <c r="BP147" s="454">
        <f t="shared" ref="BP147:CH147" si="127">IF(BP27=0,0,((BP9*0.5)+BO27-BP45)*BP82*BP114*BP$2)</f>
        <v>0</v>
      </c>
      <c r="BQ147" s="454">
        <f t="shared" si="127"/>
        <v>0</v>
      </c>
      <c r="BR147" s="454">
        <f t="shared" si="127"/>
        <v>0</v>
      </c>
      <c r="BS147" s="454">
        <f t="shared" si="127"/>
        <v>0</v>
      </c>
      <c r="BT147" s="454">
        <f t="shared" si="127"/>
        <v>0</v>
      </c>
      <c r="BU147" s="454">
        <f t="shared" si="127"/>
        <v>0</v>
      </c>
      <c r="BV147" s="454">
        <f t="shared" si="127"/>
        <v>0</v>
      </c>
      <c r="BW147" s="454">
        <f t="shared" si="127"/>
        <v>0</v>
      </c>
      <c r="BX147" s="454">
        <f t="shared" si="127"/>
        <v>0</v>
      </c>
      <c r="BY147" s="454">
        <f t="shared" si="127"/>
        <v>0</v>
      </c>
      <c r="BZ147" s="454">
        <f t="shared" si="127"/>
        <v>0</v>
      </c>
      <c r="CA147" s="454">
        <f t="shared" si="127"/>
        <v>0</v>
      </c>
      <c r="CB147" s="454">
        <f t="shared" si="127"/>
        <v>0</v>
      </c>
      <c r="CC147" s="454">
        <f t="shared" si="127"/>
        <v>0</v>
      </c>
      <c r="CD147" s="454">
        <f t="shared" si="127"/>
        <v>0</v>
      </c>
      <c r="CE147" s="454">
        <f t="shared" si="127"/>
        <v>0</v>
      </c>
      <c r="CF147" s="454">
        <f t="shared" si="127"/>
        <v>0</v>
      </c>
      <c r="CG147" s="454">
        <f t="shared" si="127"/>
        <v>0</v>
      </c>
      <c r="CH147" s="455">
        <f t="shared" si="127"/>
        <v>0</v>
      </c>
    </row>
    <row r="148" spans="1:86" s="110" customFormat="1" hidden="1" x14ac:dyDescent="0.25">
      <c r="A148" s="647"/>
      <c r="B148" s="89" t="s">
        <v>9</v>
      </c>
      <c r="C148" s="454">
        <f t="shared" si="112"/>
        <v>0</v>
      </c>
      <c r="D148" s="454">
        <f t="shared" ref="D148:AI148" si="128">IF(D28=0,0,((D10*0.5)+C28-D46)*D83*D115*D$2)</f>
        <v>0</v>
      </c>
      <c r="E148" s="454">
        <f t="shared" si="128"/>
        <v>0</v>
      </c>
      <c r="F148" s="454">
        <f t="shared" si="128"/>
        <v>0</v>
      </c>
      <c r="G148" s="454">
        <f t="shared" si="128"/>
        <v>0</v>
      </c>
      <c r="H148" s="454">
        <f t="shared" si="128"/>
        <v>0</v>
      </c>
      <c r="I148" s="454">
        <f t="shared" si="128"/>
        <v>0</v>
      </c>
      <c r="J148" s="454">
        <f t="shared" si="128"/>
        <v>0</v>
      </c>
      <c r="K148" s="454">
        <f t="shared" si="128"/>
        <v>0</v>
      </c>
      <c r="L148" s="454">
        <f t="shared" si="128"/>
        <v>0</v>
      </c>
      <c r="M148" s="454">
        <f t="shared" si="128"/>
        <v>0</v>
      </c>
      <c r="N148" s="454">
        <f t="shared" si="128"/>
        <v>0</v>
      </c>
      <c r="O148" s="454">
        <f t="shared" si="128"/>
        <v>0</v>
      </c>
      <c r="P148" s="454">
        <f t="shared" si="128"/>
        <v>0</v>
      </c>
      <c r="Q148" s="454">
        <f t="shared" si="128"/>
        <v>0</v>
      </c>
      <c r="R148" s="454">
        <f t="shared" si="128"/>
        <v>0</v>
      </c>
      <c r="S148" s="454">
        <f t="shared" si="128"/>
        <v>0</v>
      </c>
      <c r="T148" s="454">
        <f t="shared" si="128"/>
        <v>0</v>
      </c>
      <c r="U148" s="454">
        <f t="shared" si="128"/>
        <v>0</v>
      </c>
      <c r="V148" s="454">
        <f t="shared" si="128"/>
        <v>0</v>
      </c>
      <c r="W148" s="454">
        <f t="shared" si="128"/>
        <v>0</v>
      </c>
      <c r="X148" s="454">
        <f t="shared" si="128"/>
        <v>0</v>
      </c>
      <c r="Y148" s="454">
        <f t="shared" si="128"/>
        <v>0</v>
      </c>
      <c r="Z148" s="454">
        <f t="shared" si="128"/>
        <v>0</v>
      </c>
      <c r="AA148" s="454">
        <f t="shared" si="128"/>
        <v>0</v>
      </c>
      <c r="AB148" s="454">
        <f t="shared" si="128"/>
        <v>0</v>
      </c>
      <c r="AC148" s="454">
        <f t="shared" si="128"/>
        <v>0</v>
      </c>
      <c r="AD148" s="454">
        <f t="shared" si="128"/>
        <v>0</v>
      </c>
      <c r="AE148" s="454">
        <f t="shared" si="128"/>
        <v>0</v>
      </c>
      <c r="AF148" s="454">
        <f t="shared" si="128"/>
        <v>0</v>
      </c>
      <c r="AG148" s="454">
        <f t="shared" si="128"/>
        <v>0</v>
      </c>
      <c r="AH148" s="454">
        <f t="shared" si="128"/>
        <v>0</v>
      </c>
      <c r="AI148" s="454">
        <f t="shared" si="128"/>
        <v>0</v>
      </c>
      <c r="AJ148" s="454">
        <f t="shared" ref="AJ148:BO148" si="129">IF(AJ28=0,0,((AJ10*0.5)+AI28-AJ46)*AJ83*AJ115*AJ$2)</f>
        <v>0</v>
      </c>
      <c r="AK148" s="454">
        <f t="shared" si="129"/>
        <v>0</v>
      </c>
      <c r="AL148" s="454">
        <f t="shared" si="129"/>
        <v>0</v>
      </c>
      <c r="AM148" s="454">
        <f t="shared" si="129"/>
        <v>0</v>
      </c>
      <c r="AN148" s="454">
        <f t="shared" si="129"/>
        <v>0</v>
      </c>
      <c r="AO148" s="454">
        <f t="shared" si="129"/>
        <v>0</v>
      </c>
      <c r="AP148" s="454">
        <f t="shared" si="129"/>
        <v>0</v>
      </c>
      <c r="AQ148" s="454">
        <f t="shared" si="129"/>
        <v>0</v>
      </c>
      <c r="AR148" s="454">
        <f t="shared" si="129"/>
        <v>0</v>
      </c>
      <c r="AS148" s="454">
        <f t="shared" si="129"/>
        <v>0</v>
      </c>
      <c r="AT148" s="454">
        <f t="shared" si="129"/>
        <v>0</v>
      </c>
      <c r="AU148" s="454">
        <f t="shared" si="129"/>
        <v>0</v>
      </c>
      <c r="AV148" s="454">
        <f t="shared" si="129"/>
        <v>0</v>
      </c>
      <c r="AW148" s="454">
        <f t="shared" si="129"/>
        <v>0</v>
      </c>
      <c r="AX148" s="454">
        <f t="shared" si="129"/>
        <v>0</v>
      </c>
      <c r="AY148" s="454">
        <f t="shared" si="129"/>
        <v>0</v>
      </c>
      <c r="AZ148" s="454">
        <f t="shared" si="129"/>
        <v>0</v>
      </c>
      <c r="BA148" s="454">
        <f t="shared" si="129"/>
        <v>0</v>
      </c>
      <c r="BB148" s="454">
        <f t="shared" si="129"/>
        <v>0</v>
      </c>
      <c r="BC148" s="454">
        <f t="shared" si="129"/>
        <v>0</v>
      </c>
      <c r="BD148" s="454">
        <f t="shared" si="129"/>
        <v>0</v>
      </c>
      <c r="BE148" s="454">
        <f t="shared" si="129"/>
        <v>0</v>
      </c>
      <c r="BF148" s="454">
        <f t="shared" si="129"/>
        <v>0</v>
      </c>
      <c r="BG148" s="454">
        <f t="shared" si="129"/>
        <v>0</v>
      </c>
      <c r="BH148" s="454">
        <f t="shared" si="129"/>
        <v>0</v>
      </c>
      <c r="BI148" s="454">
        <f t="shared" si="129"/>
        <v>0</v>
      </c>
      <c r="BJ148" s="454">
        <f t="shared" si="129"/>
        <v>0</v>
      </c>
      <c r="BK148" s="454">
        <f t="shared" si="129"/>
        <v>0</v>
      </c>
      <c r="BL148" s="454">
        <f t="shared" si="129"/>
        <v>0</v>
      </c>
      <c r="BM148" s="454">
        <f t="shared" si="129"/>
        <v>0</v>
      </c>
      <c r="BN148" s="454">
        <f t="shared" si="129"/>
        <v>0</v>
      </c>
      <c r="BO148" s="454">
        <f t="shared" si="129"/>
        <v>0</v>
      </c>
      <c r="BP148" s="454">
        <f t="shared" ref="BP148:CH148" si="130">IF(BP28=0,0,((BP10*0.5)+BO28-BP46)*BP83*BP115*BP$2)</f>
        <v>0</v>
      </c>
      <c r="BQ148" s="454">
        <f t="shared" si="130"/>
        <v>0</v>
      </c>
      <c r="BR148" s="454">
        <f t="shared" si="130"/>
        <v>0</v>
      </c>
      <c r="BS148" s="454">
        <f t="shared" si="130"/>
        <v>0</v>
      </c>
      <c r="BT148" s="454">
        <f t="shared" si="130"/>
        <v>0</v>
      </c>
      <c r="BU148" s="454">
        <f t="shared" si="130"/>
        <v>0</v>
      </c>
      <c r="BV148" s="454">
        <f t="shared" si="130"/>
        <v>0</v>
      </c>
      <c r="BW148" s="454">
        <f t="shared" si="130"/>
        <v>0</v>
      </c>
      <c r="BX148" s="454">
        <f t="shared" si="130"/>
        <v>0</v>
      </c>
      <c r="BY148" s="454">
        <f t="shared" si="130"/>
        <v>0</v>
      </c>
      <c r="BZ148" s="454">
        <f t="shared" si="130"/>
        <v>0</v>
      </c>
      <c r="CA148" s="454">
        <f t="shared" si="130"/>
        <v>0</v>
      </c>
      <c r="CB148" s="454">
        <f t="shared" si="130"/>
        <v>0</v>
      </c>
      <c r="CC148" s="454">
        <f t="shared" si="130"/>
        <v>0</v>
      </c>
      <c r="CD148" s="454">
        <f t="shared" si="130"/>
        <v>0</v>
      </c>
      <c r="CE148" s="454">
        <f t="shared" si="130"/>
        <v>0</v>
      </c>
      <c r="CF148" s="454">
        <f t="shared" si="130"/>
        <v>0</v>
      </c>
      <c r="CG148" s="454">
        <f t="shared" si="130"/>
        <v>0</v>
      </c>
      <c r="CH148" s="455">
        <f t="shared" si="130"/>
        <v>0</v>
      </c>
    </row>
    <row r="149" spans="1:86" s="110" customFormat="1" hidden="1" x14ac:dyDescent="0.25">
      <c r="A149" s="647"/>
      <c r="B149" s="89" t="s">
        <v>3</v>
      </c>
      <c r="C149" s="454">
        <f t="shared" si="112"/>
        <v>0</v>
      </c>
      <c r="D149" s="454">
        <f t="shared" ref="D149:AI149" si="131">IF(D29=0,0,((D11*0.5)+C29-D47)*D84*D116*D$2)</f>
        <v>0</v>
      </c>
      <c r="E149" s="454">
        <f t="shared" si="131"/>
        <v>0</v>
      </c>
      <c r="F149" s="454">
        <f t="shared" si="131"/>
        <v>0</v>
      </c>
      <c r="G149" s="454">
        <f t="shared" si="131"/>
        <v>0</v>
      </c>
      <c r="H149" s="454">
        <f t="shared" si="131"/>
        <v>0</v>
      </c>
      <c r="I149" s="454">
        <f t="shared" si="131"/>
        <v>0</v>
      </c>
      <c r="J149" s="454">
        <f t="shared" si="131"/>
        <v>0</v>
      </c>
      <c r="K149" s="454">
        <f t="shared" si="131"/>
        <v>0</v>
      </c>
      <c r="L149" s="454">
        <f t="shared" si="131"/>
        <v>0</v>
      </c>
      <c r="M149" s="454">
        <f t="shared" si="131"/>
        <v>0</v>
      </c>
      <c r="N149" s="454">
        <f t="shared" si="131"/>
        <v>0</v>
      </c>
      <c r="O149" s="454">
        <f t="shared" si="131"/>
        <v>0</v>
      </c>
      <c r="P149" s="454">
        <f t="shared" si="131"/>
        <v>0</v>
      </c>
      <c r="Q149" s="454">
        <f t="shared" si="131"/>
        <v>0</v>
      </c>
      <c r="R149" s="454">
        <f t="shared" si="131"/>
        <v>0</v>
      </c>
      <c r="S149" s="454">
        <f t="shared" si="131"/>
        <v>0</v>
      </c>
      <c r="T149" s="454">
        <f t="shared" si="131"/>
        <v>0</v>
      </c>
      <c r="U149" s="454">
        <f t="shared" si="131"/>
        <v>0</v>
      </c>
      <c r="V149" s="454">
        <f t="shared" si="131"/>
        <v>0</v>
      </c>
      <c r="W149" s="454">
        <f t="shared" si="131"/>
        <v>0</v>
      </c>
      <c r="X149" s="454">
        <f t="shared" si="131"/>
        <v>0</v>
      </c>
      <c r="Y149" s="454">
        <f t="shared" si="131"/>
        <v>0</v>
      </c>
      <c r="Z149" s="454">
        <f t="shared" si="131"/>
        <v>0</v>
      </c>
      <c r="AA149" s="454">
        <f t="shared" si="131"/>
        <v>0</v>
      </c>
      <c r="AB149" s="454">
        <f t="shared" si="131"/>
        <v>0</v>
      </c>
      <c r="AC149" s="454">
        <f t="shared" si="131"/>
        <v>0</v>
      </c>
      <c r="AD149" s="454">
        <f t="shared" si="131"/>
        <v>0</v>
      </c>
      <c r="AE149" s="454">
        <f t="shared" si="131"/>
        <v>0</v>
      </c>
      <c r="AF149" s="454">
        <f t="shared" si="131"/>
        <v>0</v>
      </c>
      <c r="AG149" s="454">
        <f t="shared" si="131"/>
        <v>0</v>
      </c>
      <c r="AH149" s="454">
        <f t="shared" si="131"/>
        <v>0</v>
      </c>
      <c r="AI149" s="454">
        <f t="shared" si="131"/>
        <v>0</v>
      </c>
      <c r="AJ149" s="454">
        <f t="shared" ref="AJ149:BO149" si="132">IF(AJ29=0,0,((AJ11*0.5)+AI29-AJ47)*AJ84*AJ116*AJ$2)</f>
        <v>0</v>
      </c>
      <c r="AK149" s="454">
        <f t="shared" si="132"/>
        <v>0</v>
      </c>
      <c r="AL149" s="454">
        <f t="shared" si="132"/>
        <v>0</v>
      </c>
      <c r="AM149" s="454">
        <f t="shared" si="132"/>
        <v>0</v>
      </c>
      <c r="AN149" s="454">
        <f t="shared" si="132"/>
        <v>0</v>
      </c>
      <c r="AO149" s="454">
        <f t="shared" si="132"/>
        <v>0</v>
      </c>
      <c r="AP149" s="454">
        <f t="shared" si="132"/>
        <v>0</v>
      </c>
      <c r="AQ149" s="454">
        <f t="shared" si="132"/>
        <v>0</v>
      </c>
      <c r="AR149" s="454">
        <f t="shared" si="132"/>
        <v>0</v>
      </c>
      <c r="AS149" s="454">
        <f t="shared" si="132"/>
        <v>0</v>
      </c>
      <c r="AT149" s="454">
        <f t="shared" si="132"/>
        <v>0</v>
      </c>
      <c r="AU149" s="454">
        <f t="shared" si="132"/>
        <v>0</v>
      </c>
      <c r="AV149" s="454">
        <f t="shared" si="132"/>
        <v>0</v>
      </c>
      <c r="AW149" s="454">
        <f t="shared" si="132"/>
        <v>0</v>
      </c>
      <c r="AX149" s="454">
        <f t="shared" si="132"/>
        <v>0</v>
      </c>
      <c r="AY149" s="454">
        <f t="shared" si="132"/>
        <v>0</v>
      </c>
      <c r="AZ149" s="454">
        <f t="shared" si="132"/>
        <v>0</v>
      </c>
      <c r="BA149" s="454">
        <f t="shared" si="132"/>
        <v>0</v>
      </c>
      <c r="BB149" s="454">
        <f t="shared" si="132"/>
        <v>0</v>
      </c>
      <c r="BC149" s="454">
        <f t="shared" si="132"/>
        <v>0</v>
      </c>
      <c r="BD149" s="454">
        <f t="shared" si="132"/>
        <v>0</v>
      </c>
      <c r="BE149" s="454">
        <f t="shared" si="132"/>
        <v>0</v>
      </c>
      <c r="BF149" s="454">
        <f t="shared" si="132"/>
        <v>0</v>
      </c>
      <c r="BG149" s="454">
        <f t="shared" si="132"/>
        <v>0</v>
      </c>
      <c r="BH149" s="454">
        <f t="shared" si="132"/>
        <v>0</v>
      </c>
      <c r="BI149" s="454">
        <f t="shared" si="132"/>
        <v>0</v>
      </c>
      <c r="BJ149" s="454">
        <f t="shared" si="132"/>
        <v>0</v>
      </c>
      <c r="BK149" s="454">
        <f t="shared" si="132"/>
        <v>0</v>
      </c>
      <c r="BL149" s="454">
        <f t="shared" si="132"/>
        <v>0</v>
      </c>
      <c r="BM149" s="454">
        <f t="shared" si="132"/>
        <v>0</v>
      </c>
      <c r="BN149" s="454">
        <f t="shared" si="132"/>
        <v>0</v>
      </c>
      <c r="BO149" s="454">
        <f t="shared" si="132"/>
        <v>0</v>
      </c>
      <c r="BP149" s="454">
        <f t="shared" ref="BP149:CH149" si="133">IF(BP29=0,0,((BP11*0.5)+BO29-BP47)*BP84*BP116*BP$2)</f>
        <v>0</v>
      </c>
      <c r="BQ149" s="454">
        <f t="shared" si="133"/>
        <v>0</v>
      </c>
      <c r="BR149" s="454">
        <f t="shared" si="133"/>
        <v>0</v>
      </c>
      <c r="BS149" s="454">
        <f t="shared" si="133"/>
        <v>0</v>
      </c>
      <c r="BT149" s="454">
        <f t="shared" si="133"/>
        <v>0</v>
      </c>
      <c r="BU149" s="454">
        <f t="shared" si="133"/>
        <v>0</v>
      </c>
      <c r="BV149" s="454">
        <f t="shared" si="133"/>
        <v>0</v>
      </c>
      <c r="BW149" s="454">
        <f t="shared" si="133"/>
        <v>0</v>
      </c>
      <c r="BX149" s="454">
        <f t="shared" si="133"/>
        <v>0</v>
      </c>
      <c r="BY149" s="454">
        <f t="shared" si="133"/>
        <v>0</v>
      </c>
      <c r="BZ149" s="454">
        <f t="shared" si="133"/>
        <v>0</v>
      </c>
      <c r="CA149" s="454">
        <f t="shared" si="133"/>
        <v>0</v>
      </c>
      <c r="CB149" s="454">
        <f t="shared" si="133"/>
        <v>0</v>
      </c>
      <c r="CC149" s="454">
        <f t="shared" si="133"/>
        <v>0</v>
      </c>
      <c r="CD149" s="454">
        <f t="shared" si="133"/>
        <v>0</v>
      </c>
      <c r="CE149" s="454">
        <f t="shared" si="133"/>
        <v>0</v>
      </c>
      <c r="CF149" s="454">
        <f t="shared" si="133"/>
        <v>0</v>
      </c>
      <c r="CG149" s="454">
        <f t="shared" si="133"/>
        <v>0</v>
      </c>
      <c r="CH149" s="455">
        <f t="shared" si="133"/>
        <v>0</v>
      </c>
    </row>
    <row r="150" spans="1:86" s="110" customFormat="1" ht="15.75" hidden="1" customHeight="1" x14ac:dyDescent="0.25">
      <c r="A150" s="647"/>
      <c r="B150" s="89" t="s">
        <v>4</v>
      </c>
      <c r="C150" s="454">
        <f t="shared" si="112"/>
        <v>0</v>
      </c>
      <c r="D150" s="454">
        <f t="shared" ref="D150:AI150" si="134">IF(D30=0,0,((D12*0.5)+C30-D48)*D85*D117*D$2)</f>
        <v>80.478465041571027</v>
      </c>
      <c r="E150" s="454">
        <f t="shared" si="134"/>
        <v>2993.1892137926384</v>
      </c>
      <c r="F150" s="454">
        <f t="shared" si="134"/>
        <v>6876.5254716098962</v>
      </c>
      <c r="G150" s="454">
        <f t="shared" si="134"/>
        <v>10958.734981039439</v>
      </c>
      <c r="H150" s="454">
        <f t="shared" si="134"/>
        <v>20715.00433249976</v>
      </c>
      <c r="I150" s="454">
        <f t="shared" si="134"/>
        <v>33111.637894386477</v>
      </c>
      <c r="J150" s="454">
        <f t="shared" si="134"/>
        <v>30581.955237032966</v>
      </c>
      <c r="K150" s="454">
        <f t="shared" si="134"/>
        <v>31964.56555459947</v>
      </c>
      <c r="L150" s="454">
        <f t="shared" si="134"/>
        <v>20826.816047745073</v>
      </c>
      <c r="M150" s="454">
        <f t="shared" si="134"/>
        <v>17370.487808538106</v>
      </c>
      <c r="N150" s="454">
        <f t="shared" si="134"/>
        <v>18479.330411511306</v>
      </c>
      <c r="O150" s="454">
        <f t="shared" si="134"/>
        <v>20288.445852489043</v>
      </c>
      <c r="P150" s="454">
        <f t="shared" si="134"/>
        <v>15595.082615577325</v>
      </c>
      <c r="Q150" s="454">
        <f t="shared" si="134"/>
        <v>17400.745886515462</v>
      </c>
      <c r="R150" s="454">
        <f t="shared" si="134"/>
        <v>17580.415630560921</v>
      </c>
      <c r="S150" s="454">
        <f t="shared" si="134"/>
        <v>21966.598874667157</v>
      </c>
      <c r="T150" s="454">
        <f t="shared" si="134"/>
        <v>1789.6062863954351</v>
      </c>
      <c r="U150" s="454">
        <f t="shared" si="134"/>
        <v>2207.8362377624871</v>
      </c>
      <c r="V150" s="454">
        <f t="shared" si="134"/>
        <v>1803.6507309205338</v>
      </c>
      <c r="W150" s="454">
        <f t="shared" si="134"/>
        <v>1848.4734358763624</v>
      </c>
      <c r="X150" s="454">
        <f t="shared" si="134"/>
        <v>1229.0667932972347</v>
      </c>
      <c r="Y150" s="454">
        <f t="shared" si="134"/>
        <v>1012.1924646885828</v>
      </c>
      <c r="Z150" s="454">
        <f t="shared" si="134"/>
        <v>1057.4948648993065</v>
      </c>
      <c r="AA150" s="454">
        <f t="shared" si="134"/>
        <v>1147.1758762972861</v>
      </c>
      <c r="AB150" s="454">
        <f t="shared" si="134"/>
        <v>890.10023878335414</v>
      </c>
      <c r="AC150" s="454">
        <f t="shared" si="134"/>
        <v>1010.8654132226036</v>
      </c>
      <c r="AD150" s="454">
        <f t="shared" si="134"/>
        <v>1001.7256719073963</v>
      </c>
      <c r="AE150" s="454">
        <f t="shared" si="134"/>
        <v>1275.3684807241041</v>
      </c>
      <c r="AF150" s="454">
        <f t="shared" si="134"/>
        <v>1789.6062863954351</v>
      </c>
      <c r="AG150" s="454">
        <f t="shared" si="134"/>
        <v>2207.8362377624871</v>
      </c>
      <c r="AH150" s="454">
        <f t="shared" si="134"/>
        <v>1803.6507309205338</v>
      </c>
      <c r="AI150" s="454">
        <f t="shared" si="134"/>
        <v>1848.4734358763624</v>
      </c>
      <c r="AJ150" s="454">
        <f t="shared" ref="AJ150:BO150" si="135">IF(AJ30=0,0,((AJ12*0.5)+AI30-AJ48)*AJ85*AJ117*AJ$2)</f>
        <v>1229.0667932972347</v>
      </c>
      <c r="AK150" s="454">
        <f t="shared" si="135"/>
        <v>1012.1924646885828</v>
      </c>
      <c r="AL150" s="454">
        <f t="shared" si="135"/>
        <v>1057.4948648993065</v>
      </c>
      <c r="AM150" s="454">
        <f t="shared" si="135"/>
        <v>1147.1758762972861</v>
      </c>
      <c r="AN150" s="454">
        <f t="shared" si="135"/>
        <v>890.10023878335414</v>
      </c>
      <c r="AO150" s="454">
        <f t="shared" si="135"/>
        <v>1010.8654132226036</v>
      </c>
      <c r="AP150" s="454">
        <f t="shared" si="135"/>
        <v>1001.7256719073963</v>
      </c>
      <c r="AQ150" s="454">
        <f t="shared" si="135"/>
        <v>1275.3684807241041</v>
      </c>
      <c r="AR150" s="454">
        <f t="shared" si="135"/>
        <v>1789.6062863954351</v>
      </c>
      <c r="AS150" s="454">
        <f t="shared" si="135"/>
        <v>2207.8362377624871</v>
      </c>
      <c r="AT150" s="454">
        <f t="shared" si="135"/>
        <v>1803.6507309205338</v>
      </c>
      <c r="AU150" s="454">
        <f t="shared" si="135"/>
        <v>1848.4734358763624</v>
      </c>
      <c r="AV150" s="454">
        <f t="shared" si="135"/>
        <v>1229.0667932972347</v>
      </c>
      <c r="AW150" s="454">
        <f t="shared" si="135"/>
        <v>1012.1924646885828</v>
      </c>
      <c r="AX150" s="454">
        <f t="shared" si="135"/>
        <v>1057.4948648993065</v>
      </c>
      <c r="AY150" s="454">
        <f t="shared" si="135"/>
        <v>1147.1758762972861</v>
      </c>
      <c r="AZ150" s="454">
        <f t="shared" si="135"/>
        <v>890.10023878335414</v>
      </c>
      <c r="BA150" s="454">
        <f t="shared" si="135"/>
        <v>1010.8654132226036</v>
      </c>
      <c r="BB150" s="454">
        <f t="shared" si="135"/>
        <v>1001.7256719073963</v>
      </c>
      <c r="BC150" s="454">
        <f t="shared" si="135"/>
        <v>1275.3684807241041</v>
      </c>
      <c r="BD150" s="454">
        <f t="shared" si="135"/>
        <v>1789.6062863954351</v>
      </c>
      <c r="BE150" s="454">
        <f t="shared" si="135"/>
        <v>2207.8362377624871</v>
      </c>
      <c r="BF150" s="454">
        <f t="shared" si="135"/>
        <v>1803.6507309205338</v>
      </c>
      <c r="BG150" s="454">
        <f t="shared" si="135"/>
        <v>1848.4734358763624</v>
      </c>
      <c r="BH150" s="454">
        <f t="shared" si="135"/>
        <v>1229.0667932972347</v>
      </c>
      <c r="BI150" s="454">
        <f t="shared" si="135"/>
        <v>1012.1924646885828</v>
      </c>
      <c r="BJ150" s="454">
        <f t="shared" si="135"/>
        <v>1057.4948648993065</v>
      </c>
      <c r="BK150" s="454">
        <f t="shared" si="135"/>
        <v>1147.1758762972861</v>
      </c>
      <c r="BL150" s="454">
        <f t="shared" si="135"/>
        <v>890.10023878335414</v>
      </c>
      <c r="BM150" s="454">
        <f t="shared" si="135"/>
        <v>1010.8654132226036</v>
      </c>
      <c r="BN150" s="454">
        <f t="shared" si="135"/>
        <v>1001.7256719073963</v>
      </c>
      <c r="BO150" s="454">
        <f t="shared" si="135"/>
        <v>1275.3684807241041</v>
      </c>
      <c r="BP150" s="454">
        <f t="shared" ref="BP150:CH150" si="136">IF(BP30=0,0,((BP12*0.5)+BO30-BP48)*BP85*BP117*BP$2)</f>
        <v>1789.6062863954351</v>
      </c>
      <c r="BQ150" s="454">
        <f t="shared" si="136"/>
        <v>2207.8362377624871</v>
      </c>
      <c r="BR150" s="454">
        <f t="shared" si="136"/>
        <v>1803.6507309205338</v>
      </c>
      <c r="BS150" s="454">
        <f t="shared" si="136"/>
        <v>1848.4734358763624</v>
      </c>
      <c r="BT150" s="454">
        <f t="shared" si="136"/>
        <v>1229.0667932972347</v>
      </c>
      <c r="BU150" s="454">
        <f t="shared" si="136"/>
        <v>1012.1924646885828</v>
      </c>
      <c r="BV150" s="454">
        <f t="shared" si="136"/>
        <v>1057.4948648993065</v>
      </c>
      <c r="BW150" s="454">
        <f t="shared" si="136"/>
        <v>1147.1758762972861</v>
      </c>
      <c r="BX150" s="454">
        <f t="shared" si="136"/>
        <v>890.10023878335414</v>
      </c>
      <c r="BY150" s="454">
        <f t="shared" si="136"/>
        <v>1010.8654132226036</v>
      </c>
      <c r="BZ150" s="454">
        <f t="shared" si="136"/>
        <v>1001.7256719073963</v>
      </c>
      <c r="CA150" s="454">
        <f t="shared" si="136"/>
        <v>1275.3684807241041</v>
      </c>
      <c r="CB150" s="454">
        <f t="shared" si="136"/>
        <v>1789.6062863954351</v>
      </c>
      <c r="CC150" s="454">
        <f t="shared" si="136"/>
        <v>2207.8362377624871</v>
      </c>
      <c r="CD150" s="454">
        <f t="shared" si="136"/>
        <v>1803.6507309205338</v>
      </c>
      <c r="CE150" s="454">
        <f t="shared" si="136"/>
        <v>1848.4734358763624</v>
      </c>
      <c r="CF150" s="454">
        <f t="shared" si="136"/>
        <v>1229.0667932972347</v>
      </c>
      <c r="CG150" s="454">
        <f t="shared" si="136"/>
        <v>1012.1924646885828</v>
      </c>
      <c r="CH150" s="455">
        <f t="shared" si="136"/>
        <v>1057.4948648993065</v>
      </c>
    </row>
    <row r="151" spans="1:86" s="110" customFormat="1" hidden="1" x14ac:dyDescent="0.25">
      <c r="A151" s="647"/>
      <c r="B151" s="89" t="s">
        <v>5</v>
      </c>
      <c r="C151" s="454">
        <f t="shared" si="112"/>
        <v>0</v>
      </c>
      <c r="D151" s="454">
        <f t="shared" ref="D151:AI151" si="137">IF(D31=0,0,((D13*0.5)+C31-D49)*D86*D118*D$2)</f>
        <v>0</v>
      </c>
      <c r="E151" s="454">
        <f t="shared" si="137"/>
        <v>0</v>
      </c>
      <c r="F151" s="454">
        <f t="shared" si="137"/>
        <v>0</v>
      </c>
      <c r="G151" s="454">
        <f t="shared" si="137"/>
        <v>0</v>
      </c>
      <c r="H151" s="454">
        <f t="shared" si="137"/>
        <v>0</v>
      </c>
      <c r="I151" s="454">
        <f t="shared" si="137"/>
        <v>0</v>
      </c>
      <c r="J151" s="454">
        <f t="shared" si="137"/>
        <v>0</v>
      </c>
      <c r="K151" s="454">
        <f t="shared" si="137"/>
        <v>0</v>
      </c>
      <c r="L151" s="454">
        <f t="shared" si="137"/>
        <v>0</v>
      </c>
      <c r="M151" s="454">
        <f t="shared" si="137"/>
        <v>0</v>
      </c>
      <c r="N151" s="454">
        <f t="shared" si="137"/>
        <v>0</v>
      </c>
      <c r="O151" s="454">
        <f t="shared" si="137"/>
        <v>0</v>
      </c>
      <c r="P151" s="454">
        <f t="shared" si="137"/>
        <v>0</v>
      </c>
      <c r="Q151" s="454">
        <f t="shared" si="137"/>
        <v>0</v>
      </c>
      <c r="R151" s="454">
        <f t="shared" si="137"/>
        <v>0</v>
      </c>
      <c r="S151" s="454">
        <f t="shared" si="137"/>
        <v>0</v>
      </c>
      <c r="T151" s="454">
        <f t="shared" si="137"/>
        <v>0</v>
      </c>
      <c r="U151" s="454">
        <f t="shared" si="137"/>
        <v>0</v>
      </c>
      <c r="V151" s="454">
        <f t="shared" si="137"/>
        <v>0</v>
      </c>
      <c r="W151" s="454">
        <f t="shared" si="137"/>
        <v>0</v>
      </c>
      <c r="X151" s="454">
        <f t="shared" si="137"/>
        <v>0</v>
      </c>
      <c r="Y151" s="454">
        <f t="shared" si="137"/>
        <v>0</v>
      </c>
      <c r="Z151" s="454">
        <f t="shared" si="137"/>
        <v>0</v>
      </c>
      <c r="AA151" s="454">
        <f t="shared" si="137"/>
        <v>0</v>
      </c>
      <c r="AB151" s="454">
        <f t="shared" si="137"/>
        <v>0</v>
      </c>
      <c r="AC151" s="454">
        <f t="shared" si="137"/>
        <v>0</v>
      </c>
      <c r="AD151" s="454">
        <f t="shared" si="137"/>
        <v>0</v>
      </c>
      <c r="AE151" s="454">
        <f t="shared" si="137"/>
        <v>0</v>
      </c>
      <c r="AF151" s="454">
        <f t="shared" si="137"/>
        <v>0</v>
      </c>
      <c r="AG151" s="454">
        <f t="shared" si="137"/>
        <v>0</v>
      </c>
      <c r="AH151" s="454">
        <f t="shared" si="137"/>
        <v>0</v>
      </c>
      <c r="AI151" s="454">
        <f t="shared" si="137"/>
        <v>0</v>
      </c>
      <c r="AJ151" s="454">
        <f t="shared" ref="AJ151:BO151" si="138">IF(AJ31=0,0,((AJ13*0.5)+AI31-AJ49)*AJ86*AJ118*AJ$2)</f>
        <v>0</v>
      </c>
      <c r="AK151" s="454">
        <f t="shared" si="138"/>
        <v>0</v>
      </c>
      <c r="AL151" s="454">
        <f t="shared" si="138"/>
        <v>0</v>
      </c>
      <c r="AM151" s="454">
        <f t="shared" si="138"/>
        <v>0</v>
      </c>
      <c r="AN151" s="454">
        <f t="shared" si="138"/>
        <v>0</v>
      </c>
      <c r="AO151" s="454">
        <f t="shared" si="138"/>
        <v>0</v>
      </c>
      <c r="AP151" s="454">
        <f t="shared" si="138"/>
        <v>0</v>
      </c>
      <c r="AQ151" s="454">
        <f t="shared" si="138"/>
        <v>0</v>
      </c>
      <c r="AR151" s="454">
        <f t="shared" si="138"/>
        <v>0</v>
      </c>
      <c r="AS151" s="454">
        <f t="shared" si="138"/>
        <v>0</v>
      </c>
      <c r="AT151" s="454">
        <f t="shared" si="138"/>
        <v>0</v>
      </c>
      <c r="AU151" s="454">
        <f t="shared" si="138"/>
        <v>0</v>
      </c>
      <c r="AV151" s="454">
        <f t="shared" si="138"/>
        <v>0</v>
      </c>
      <c r="AW151" s="454">
        <f t="shared" si="138"/>
        <v>0</v>
      </c>
      <c r="AX151" s="454">
        <f t="shared" si="138"/>
        <v>0</v>
      </c>
      <c r="AY151" s="454">
        <f t="shared" si="138"/>
        <v>0</v>
      </c>
      <c r="AZ151" s="454">
        <f t="shared" si="138"/>
        <v>0</v>
      </c>
      <c r="BA151" s="454">
        <f t="shared" si="138"/>
        <v>0</v>
      </c>
      <c r="BB151" s="454">
        <f t="shared" si="138"/>
        <v>0</v>
      </c>
      <c r="BC151" s="454">
        <f t="shared" si="138"/>
        <v>0</v>
      </c>
      <c r="BD151" s="454">
        <f t="shared" si="138"/>
        <v>0</v>
      </c>
      <c r="BE151" s="454">
        <f t="shared" si="138"/>
        <v>0</v>
      </c>
      <c r="BF151" s="454">
        <f t="shared" si="138"/>
        <v>0</v>
      </c>
      <c r="BG151" s="454">
        <f t="shared" si="138"/>
        <v>0</v>
      </c>
      <c r="BH151" s="454">
        <f t="shared" si="138"/>
        <v>0</v>
      </c>
      <c r="BI151" s="454">
        <f t="shared" si="138"/>
        <v>0</v>
      </c>
      <c r="BJ151" s="454">
        <f t="shared" si="138"/>
        <v>0</v>
      </c>
      <c r="BK151" s="454">
        <f t="shared" si="138"/>
        <v>0</v>
      </c>
      <c r="BL151" s="454">
        <f t="shared" si="138"/>
        <v>0</v>
      </c>
      <c r="BM151" s="454">
        <f t="shared" si="138"/>
        <v>0</v>
      </c>
      <c r="BN151" s="454">
        <f t="shared" si="138"/>
        <v>0</v>
      </c>
      <c r="BO151" s="454">
        <f t="shared" si="138"/>
        <v>0</v>
      </c>
      <c r="BP151" s="454">
        <f t="shared" ref="BP151:CH151" si="139">IF(BP31=0,0,((BP13*0.5)+BO31-BP49)*BP86*BP118*BP$2)</f>
        <v>0</v>
      </c>
      <c r="BQ151" s="454">
        <f t="shared" si="139"/>
        <v>0</v>
      </c>
      <c r="BR151" s="454">
        <f t="shared" si="139"/>
        <v>0</v>
      </c>
      <c r="BS151" s="454">
        <f t="shared" si="139"/>
        <v>0</v>
      </c>
      <c r="BT151" s="454">
        <f t="shared" si="139"/>
        <v>0</v>
      </c>
      <c r="BU151" s="454">
        <f t="shared" si="139"/>
        <v>0</v>
      </c>
      <c r="BV151" s="454">
        <f t="shared" si="139"/>
        <v>0</v>
      </c>
      <c r="BW151" s="454">
        <f t="shared" si="139"/>
        <v>0</v>
      </c>
      <c r="BX151" s="454">
        <f t="shared" si="139"/>
        <v>0</v>
      </c>
      <c r="BY151" s="454">
        <f t="shared" si="139"/>
        <v>0</v>
      </c>
      <c r="BZ151" s="454">
        <f t="shared" si="139"/>
        <v>0</v>
      </c>
      <c r="CA151" s="454">
        <f t="shared" si="139"/>
        <v>0</v>
      </c>
      <c r="CB151" s="454">
        <f t="shared" si="139"/>
        <v>0</v>
      </c>
      <c r="CC151" s="454">
        <f t="shared" si="139"/>
        <v>0</v>
      </c>
      <c r="CD151" s="454">
        <f t="shared" si="139"/>
        <v>0</v>
      </c>
      <c r="CE151" s="454">
        <f t="shared" si="139"/>
        <v>0</v>
      </c>
      <c r="CF151" s="454">
        <f t="shared" si="139"/>
        <v>0</v>
      </c>
      <c r="CG151" s="454">
        <f t="shared" si="139"/>
        <v>0</v>
      </c>
      <c r="CH151" s="455">
        <f t="shared" si="139"/>
        <v>0</v>
      </c>
    </row>
    <row r="152" spans="1:86" s="110" customFormat="1" hidden="1" x14ac:dyDescent="0.25">
      <c r="A152" s="647"/>
      <c r="B152" s="89" t="s">
        <v>23</v>
      </c>
      <c r="C152" s="454">
        <f t="shared" si="112"/>
        <v>0</v>
      </c>
      <c r="D152" s="454">
        <f t="shared" ref="D152:AI152" si="140">IF(D32=0,0,((D14*0.5)+C32-D50)*D87*D119*D$2)</f>
        <v>0</v>
      </c>
      <c r="E152" s="454">
        <f t="shared" si="140"/>
        <v>0</v>
      </c>
      <c r="F152" s="454">
        <f t="shared" si="140"/>
        <v>0</v>
      </c>
      <c r="G152" s="454">
        <f t="shared" si="140"/>
        <v>0</v>
      </c>
      <c r="H152" s="454">
        <f t="shared" si="140"/>
        <v>0</v>
      </c>
      <c r="I152" s="454">
        <f t="shared" si="140"/>
        <v>0</v>
      </c>
      <c r="J152" s="454">
        <f t="shared" si="140"/>
        <v>0</v>
      </c>
      <c r="K152" s="454">
        <f t="shared" si="140"/>
        <v>0</v>
      </c>
      <c r="L152" s="454">
        <f t="shared" si="140"/>
        <v>0</v>
      </c>
      <c r="M152" s="454">
        <f t="shared" si="140"/>
        <v>0</v>
      </c>
      <c r="N152" s="454">
        <f t="shared" si="140"/>
        <v>0</v>
      </c>
      <c r="O152" s="454">
        <f t="shared" si="140"/>
        <v>0</v>
      </c>
      <c r="P152" s="454">
        <f t="shared" si="140"/>
        <v>0</v>
      </c>
      <c r="Q152" s="454">
        <f t="shared" si="140"/>
        <v>0</v>
      </c>
      <c r="R152" s="454">
        <f t="shared" si="140"/>
        <v>0</v>
      </c>
      <c r="S152" s="454">
        <f t="shared" si="140"/>
        <v>0</v>
      </c>
      <c r="T152" s="454">
        <f t="shared" si="140"/>
        <v>0</v>
      </c>
      <c r="U152" s="454">
        <f t="shared" si="140"/>
        <v>0</v>
      </c>
      <c r="V152" s="454">
        <f t="shared" si="140"/>
        <v>0</v>
      </c>
      <c r="W152" s="454">
        <f t="shared" si="140"/>
        <v>0</v>
      </c>
      <c r="X152" s="454">
        <f t="shared" si="140"/>
        <v>0</v>
      </c>
      <c r="Y152" s="454">
        <f t="shared" si="140"/>
        <v>0</v>
      </c>
      <c r="Z152" s="454">
        <f t="shared" si="140"/>
        <v>0</v>
      </c>
      <c r="AA152" s="454">
        <f t="shared" si="140"/>
        <v>0</v>
      </c>
      <c r="AB152" s="454">
        <f t="shared" si="140"/>
        <v>0</v>
      </c>
      <c r="AC152" s="454">
        <f t="shared" si="140"/>
        <v>0</v>
      </c>
      <c r="AD152" s="454">
        <f t="shared" si="140"/>
        <v>0</v>
      </c>
      <c r="AE152" s="454">
        <f t="shared" si="140"/>
        <v>0</v>
      </c>
      <c r="AF152" s="454">
        <f t="shared" si="140"/>
        <v>0</v>
      </c>
      <c r="AG152" s="454">
        <f t="shared" si="140"/>
        <v>0</v>
      </c>
      <c r="AH152" s="454">
        <f t="shared" si="140"/>
        <v>0</v>
      </c>
      <c r="AI152" s="454">
        <f t="shared" si="140"/>
        <v>0</v>
      </c>
      <c r="AJ152" s="454">
        <f t="shared" ref="AJ152:BO152" si="141">IF(AJ32=0,0,((AJ14*0.5)+AI32-AJ50)*AJ87*AJ119*AJ$2)</f>
        <v>0</v>
      </c>
      <c r="AK152" s="454">
        <f t="shared" si="141"/>
        <v>0</v>
      </c>
      <c r="AL152" s="454">
        <f t="shared" si="141"/>
        <v>0</v>
      </c>
      <c r="AM152" s="454">
        <f t="shared" si="141"/>
        <v>0</v>
      </c>
      <c r="AN152" s="454">
        <f t="shared" si="141"/>
        <v>0</v>
      </c>
      <c r="AO152" s="454">
        <f t="shared" si="141"/>
        <v>0</v>
      </c>
      <c r="AP152" s="454">
        <f t="shared" si="141"/>
        <v>0</v>
      </c>
      <c r="AQ152" s="454">
        <f t="shared" si="141"/>
        <v>0</v>
      </c>
      <c r="AR152" s="454">
        <f t="shared" si="141"/>
        <v>0</v>
      </c>
      <c r="AS152" s="454">
        <f t="shared" si="141"/>
        <v>0</v>
      </c>
      <c r="AT152" s="454">
        <f t="shared" si="141"/>
        <v>0</v>
      </c>
      <c r="AU152" s="454">
        <f t="shared" si="141"/>
        <v>0</v>
      </c>
      <c r="AV152" s="454">
        <f t="shared" si="141"/>
        <v>0</v>
      </c>
      <c r="AW152" s="454">
        <f t="shared" si="141"/>
        <v>0</v>
      </c>
      <c r="AX152" s="454">
        <f t="shared" si="141"/>
        <v>0</v>
      </c>
      <c r="AY152" s="454">
        <f t="shared" si="141"/>
        <v>0</v>
      </c>
      <c r="AZ152" s="454">
        <f t="shared" si="141"/>
        <v>0</v>
      </c>
      <c r="BA152" s="454">
        <f t="shared" si="141"/>
        <v>0</v>
      </c>
      <c r="BB152" s="454">
        <f t="shared" si="141"/>
        <v>0</v>
      </c>
      <c r="BC152" s="454">
        <f t="shared" si="141"/>
        <v>0</v>
      </c>
      <c r="BD152" s="454">
        <f t="shared" si="141"/>
        <v>0</v>
      </c>
      <c r="BE152" s="454">
        <f t="shared" si="141"/>
        <v>0</v>
      </c>
      <c r="BF152" s="454">
        <f t="shared" si="141"/>
        <v>0</v>
      </c>
      <c r="BG152" s="454">
        <f t="shared" si="141"/>
        <v>0</v>
      </c>
      <c r="BH152" s="454">
        <f t="shared" si="141"/>
        <v>0</v>
      </c>
      <c r="BI152" s="454">
        <f t="shared" si="141"/>
        <v>0</v>
      </c>
      <c r="BJ152" s="454">
        <f t="shared" si="141"/>
        <v>0</v>
      </c>
      <c r="BK152" s="454">
        <f t="shared" si="141"/>
        <v>0</v>
      </c>
      <c r="BL152" s="454">
        <f t="shared" si="141"/>
        <v>0</v>
      </c>
      <c r="BM152" s="454">
        <f t="shared" si="141"/>
        <v>0</v>
      </c>
      <c r="BN152" s="454">
        <f t="shared" si="141"/>
        <v>0</v>
      </c>
      <c r="BO152" s="454">
        <f t="shared" si="141"/>
        <v>0</v>
      </c>
      <c r="BP152" s="454">
        <f t="shared" ref="BP152:CH152" si="142">IF(BP32=0,0,((BP14*0.5)+BO32-BP50)*BP87*BP119*BP$2)</f>
        <v>0</v>
      </c>
      <c r="BQ152" s="454">
        <f t="shared" si="142"/>
        <v>0</v>
      </c>
      <c r="BR152" s="454">
        <f t="shared" si="142"/>
        <v>0</v>
      </c>
      <c r="BS152" s="454">
        <f t="shared" si="142"/>
        <v>0</v>
      </c>
      <c r="BT152" s="454">
        <f t="shared" si="142"/>
        <v>0</v>
      </c>
      <c r="BU152" s="454">
        <f t="shared" si="142"/>
        <v>0</v>
      </c>
      <c r="BV152" s="454">
        <f t="shared" si="142"/>
        <v>0</v>
      </c>
      <c r="BW152" s="454">
        <f t="shared" si="142"/>
        <v>0</v>
      </c>
      <c r="BX152" s="454">
        <f t="shared" si="142"/>
        <v>0</v>
      </c>
      <c r="BY152" s="454">
        <f t="shared" si="142"/>
        <v>0</v>
      </c>
      <c r="BZ152" s="454">
        <f t="shared" si="142"/>
        <v>0</v>
      </c>
      <c r="CA152" s="454">
        <f t="shared" si="142"/>
        <v>0</v>
      </c>
      <c r="CB152" s="454">
        <f t="shared" si="142"/>
        <v>0</v>
      </c>
      <c r="CC152" s="454">
        <f t="shared" si="142"/>
        <v>0</v>
      </c>
      <c r="CD152" s="454">
        <f t="shared" si="142"/>
        <v>0</v>
      </c>
      <c r="CE152" s="454">
        <f t="shared" si="142"/>
        <v>0</v>
      </c>
      <c r="CF152" s="454">
        <f t="shared" si="142"/>
        <v>0</v>
      </c>
      <c r="CG152" s="454">
        <f t="shared" si="142"/>
        <v>0</v>
      </c>
      <c r="CH152" s="455">
        <f t="shared" si="142"/>
        <v>0</v>
      </c>
    </row>
    <row r="153" spans="1:86" s="110" customFormat="1" hidden="1" x14ac:dyDescent="0.25">
      <c r="A153" s="647"/>
      <c r="B153" s="89" t="s">
        <v>24</v>
      </c>
      <c r="C153" s="454">
        <f t="shared" si="112"/>
        <v>0</v>
      </c>
      <c r="D153" s="454">
        <f t="shared" ref="D153:AI153" si="143">IF(D33=0,0,((D15*0.5)+C33-D51)*D88*D120*D$2)</f>
        <v>0</v>
      </c>
      <c r="E153" s="454">
        <f t="shared" si="143"/>
        <v>0</v>
      </c>
      <c r="F153" s="454">
        <f t="shared" si="143"/>
        <v>0</v>
      </c>
      <c r="G153" s="454">
        <f t="shared" si="143"/>
        <v>0</v>
      </c>
      <c r="H153" s="454">
        <f t="shared" si="143"/>
        <v>0</v>
      </c>
      <c r="I153" s="454">
        <f t="shared" si="143"/>
        <v>0</v>
      </c>
      <c r="J153" s="454">
        <f t="shared" si="143"/>
        <v>0</v>
      </c>
      <c r="K153" s="454">
        <f t="shared" si="143"/>
        <v>0</v>
      </c>
      <c r="L153" s="454">
        <f t="shared" si="143"/>
        <v>0</v>
      </c>
      <c r="M153" s="454">
        <f t="shared" si="143"/>
        <v>0</v>
      </c>
      <c r="N153" s="454">
        <f t="shared" si="143"/>
        <v>0</v>
      </c>
      <c r="O153" s="454">
        <f t="shared" si="143"/>
        <v>0</v>
      </c>
      <c r="P153" s="454">
        <f t="shared" si="143"/>
        <v>0</v>
      </c>
      <c r="Q153" s="454">
        <f t="shared" si="143"/>
        <v>0</v>
      </c>
      <c r="R153" s="454">
        <f t="shared" si="143"/>
        <v>0</v>
      </c>
      <c r="S153" s="454">
        <f t="shared" si="143"/>
        <v>0</v>
      </c>
      <c r="T153" s="454">
        <f t="shared" si="143"/>
        <v>0</v>
      </c>
      <c r="U153" s="454">
        <f t="shared" si="143"/>
        <v>0</v>
      </c>
      <c r="V153" s="454">
        <f t="shared" si="143"/>
        <v>0</v>
      </c>
      <c r="W153" s="454">
        <f t="shared" si="143"/>
        <v>0</v>
      </c>
      <c r="X153" s="454">
        <f t="shared" si="143"/>
        <v>0</v>
      </c>
      <c r="Y153" s="454">
        <f t="shared" si="143"/>
        <v>0</v>
      </c>
      <c r="Z153" s="454">
        <f t="shared" si="143"/>
        <v>0</v>
      </c>
      <c r="AA153" s="454">
        <f t="shared" si="143"/>
        <v>0</v>
      </c>
      <c r="AB153" s="454">
        <f t="shared" si="143"/>
        <v>0</v>
      </c>
      <c r="AC153" s="454">
        <f t="shared" si="143"/>
        <v>0</v>
      </c>
      <c r="AD153" s="454">
        <f t="shared" si="143"/>
        <v>0</v>
      </c>
      <c r="AE153" s="454">
        <f t="shared" si="143"/>
        <v>0</v>
      </c>
      <c r="AF153" s="454">
        <f t="shared" si="143"/>
        <v>0</v>
      </c>
      <c r="AG153" s="454">
        <f t="shared" si="143"/>
        <v>0</v>
      </c>
      <c r="AH153" s="454">
        <f t="shared" si="143"/>
        <v>0</v>
      </c>
      <c r="AI153" s="454">
        <f t="shared" si="143"/>
        <v>0</v>
      </c>
      <c r="AJ153" s="454">
        <f t="shared" ref="AJ153:BO153" si="144">IF(AJ33=0,0,((AJ15*0.5)+AI33-AJ51)*AJ88*AJ120*AJ$2)</f>
        <v>0</v>
      </c>
      <c r="AK153" s="454">
        <f t="shared" si="144"/>
        <v>0</v>
      </c>
      <c r="AL153" s="454">
        <f t="shared" si="144"/>
        <v>0</v>
      </c>
      <c r="AM153" s="454">
        <f t="shared" si="144"/>
        <v>0</v>
      </c>
      <c r="AN153" s="454">
        <f t="shared" si="144"/>
        <v>0</v>
      </c>
      <c r="AO153" s="454">
        <f t="shared" si="144"/>
        <v>0</v>
      </c>
      <c r="AP153" s="454">
        <f t="shared" si="144"/>
        <v>0</v>
      </c>
      <c r="AQ153" s="454">
        <f t="shared" si="144"/>
        <v>0</v>
      </c>
      <c r="AR153" s="454">
        <f t="shared" si="144"/>
        <v>0</v>
      </c>
      <c r="AS153" s="454">
        <f t="shared" si="144"/>
        <v>0</v>
      </c>
      <c r="AT153" s="454">
        <f t="shared" si="144"/>
        <v>0</v>
      </c>
      <c r="AU153" s="454">
        <f t="shared" si="144"/>
        <v>0</v>
      </c>
      <c r="AV153" s="454">
        <f t="shared" si="144"/>
        <v>0</v>
      </c>
      <c r="AW153" s="454">
        <f t="shared" si="144"/>
        <v>0</v>
      </c>
      <c r="AX153" s="454">
        <f t="shared" si="144"/>
        <v>0</v>
      </c>
      <c r="AY153" s="454">
        <f t="shared" si="144"/>
        <v>0</v>
      </c>
      <c r="AZ153" s="454">
        <f t="shared" si="144"/>
        <v>0</v>
      </c>
      <c r="BA153" s="454">
        <f t="shared" si="144"/>
        <v>0</v>
      </c>
      <c r="BB153" s="454">
        <f t="shared" si="144"/>
        <v>0</v>
      </c>
      <c r="BC153" s="454">
        <f t="shared" si="144"/>
        <v>0</v>
      </c>
      <c r="BD153" s="454">
        <f t="shared" si="144"/>
        <v>0</v>
      </c>
      <c r="BE153" s="454">
        <f t="shared" si="144"/>
        <v>0</v>
      </c>
      <c r="BF153" s="454">
        <f t="shared" si="144"/>
        <v>0</v>
      </c>
      <c r="BG153" s="454">
        <f t="shared" si="144"/>
        <v>0</v>
      </c>
      <c r="BH153" s="454">
        <f t="shared" si="144"/>
        <v>0</v>
      </c>
      <c r="BI153" s="454">
        <f t="shared" si="144"/>
        <v>0</v>
      </c>
      <c r="BJ153" s="454">
        <f t="shared" si="144"/>
        <v>0</v>
      </c>
      <c r="BK153" s="454">
        <f t="shared" si="144"/>
        <v>0</v>
      </c>
      <c r="BL153" s="454">
        <f t="shared" si="144"/>
        <v>0</v>
      </c>
      <c r="BM153" s="454">
        <f t="shared" si="144"/>
        <v>0</v>
      </c>
      <c r="BN153" s="454">
        <f t="shared" si="144"/>
        <v>0</v>
      </c>
      <c r="BO153" s="454">
        <f t="shared" si="144"/>
        <v>0</v>
      </c>
      <c r="BP153" s="454">
        <f t="shared" ref="BP153:CH153" si="145">IF(BP33=0,0,((BP15*0.5)+BO33-BP51)*BP88*BP120*BP$2)</f>
        <v>0</v>
      </c>
      <c r="BQ153" s="454">
        <f t="shared" si="145"/>
        <v>0</v>
      </c>
      <c r="BR153" s="454">
        <f t="shared" si="145"/>
        <v>0</v>
      </c>
      <c r="BS153" s="454">
        <f t="shared" si="145"/>
        <v>0</v>
      </c>
      <c r="BT153" s="454">
        <f t="shared" si="145"/>
        <v>0</v>
      </c>
      <c r="BU153" s="454">
        <f t="shared" si="145"/>
        <v>0</v>
      </c>
      <c r="BV153" s="454">
        <f t="shared" si="145"/>
        <v>0</v>
      </c>
      <c r="BW153" s="454">
        <f t="shared" si="145"/>
        <v>0</v>
      </c>
      <c r="BX153" s="454">
        <f t="shared" si="145"/>
        <v>0</v>
      </c>
      <c r="BY153" s="454">
        <f t="shared" si="145"/>
        <v>0</v>
      </c>
      <c r="BZ153" s="454">
        <f t="shared" si="145"/>
        <v>0</v>
      </c>
      <c r="CA153" s="454">
        <f t="shared" si="145"/>
        <v>0</v>
      </c>
      <c r="CB153" s="454">
        <f t="shared" si="145"/>
        <v>0</v>
      </c>
      <c r="CC153" s="454">
        <f t="shared" si="145"/>
        <v>0</v>
      </c>
      <c r="CD153" s="454">
        <f t="shared" si="145"/>
        <v>0</v>
      </c>
      <c r="CE153" s="454">
        <f t="shared" si="145"/>
        <v>0</v>
      </c>
      <c r="CF153" s="454">
        <f t="shared" si="145"/>
        <v>0</v>
      </c>
      <c r="CG153" s="454">
        <f t="shared" si="145"/>
        <v>0</v>
      </c>
      <c r="CH153" s="455">
        <f t="shared" si="145"/>
        <v>0</v>
      </c>
    </row>
    <row r="154" spans="1:86" s="110" customFormat="1" ht="15.75" hidden="1" customHeight="1" x14ac:dyDescent="0.25">
      <c r="A154" s="647"/>
      <c r="B154" s="89" t="s">
        <v>7</v>
      </c>
      <c r="C154" s="454">
        <f t="shared" si="112"/>
        <v>0</v>
      </c>
      <c r="D154" s="454">
        <f t="shared" ref="D154:AI154" si="146">IF(D34=0,0,((D16*0.5)+C34-D52)*D89*D121*D$2)</f>
        <v>0</v>
      </c>
      <c r="E154" s="454">
        <f t="shared" si="146"/>
        <v>0</v>
      </c>
      <c r="F154" s="454">
        <f t="shared" si="146"/>
        <v>0</v>
      </c>
      <c r="G154" s="454">
        <f t="shared" si="146"/>
        <v>0</v>
      </c>
      <c r="H154" s="454">
        <f t="shared" si="146"/>
        <v>0</v>
      </c>
      <c r="I154" s="454">
        <f t="shared" si="146"/>
        <v>0</v>
      </c>
      <c r="J154" s="454">
        <f t="shared" si="146"/>
        <v>0</v>
      </c>
      <c r="K154" s="454">
        <f t="shared" si="146"/>
        <v>0</v>
      </c>
      <c r="L154" s="454">
        <f t="shared" si="146"/>
        <v>0</v>
      </c>
      <c r="M154" s="454">
        <f t="shared" si="146"/>
        <v>0</v>
      </c>
      <c r="N154" s="454">
        <f t="shared" si="146"/>
        <v>0</v>
      </c>
      <c r="O154" s="454">
        <f t="shared" si="146"/>
        <v>0</v>
      </c>
      <c r="P154" s="454">
        <f t="shared" si="146"/>
        <v>0</v>
      </c>
      <c r="Q154" s="454">
        <f t="shared" si="146"/>
        <v>0</v>
      </c>
      <c r="R154" s="454">
        <f t="shared" si="146"/>
        <v>0</v>
      </c>
      <c r="S154" s="454">
        <f t="shared" si="146"/>
        <v>0</v>
      </c>
      <c r="T154" s="454">
        <f t="shared" si="146"/>
        <v>0</v>
      </c>
      <c r="U154" s="454">
        <f t="shared" si="146"/>
        <v>0</v>
      </c>
      <c r="V154" s="454">
        <f t="shared" si="146"/>
        <v>0</v>
      </c>
      <c r="W154" s="454">
        <f t="shared" si="146"/>
        <v>0</v>
      </c>
      <c r="X154" s="454">
        <f t="shared" si="146"/>
        <v>0</v>
      </c>
      <c r="Y154" s="454">
        <f t="shared" si="146"/>
        <v>0</v>
      </c>
      <c r="Z154" s="454">
        <f t="shared" si="146"/>
        <v>0</v>
      </c>
      <c r="AA154" s="454">
        <f t="shared" si="146"/>
        <v>0</v>
      </c>
      <c r="AB154" s="454">
        <f t="shared" si="146"/>
        <v>0</v>
      </c>
      <c r="AC154" s="454">
        <f t="shared" si="146"/>
        <v>0</v>
      </c>
      <c r="AD154" s="454">
        <f t="shared" si="146"/>
        <v>0</v>
      </c>
      <c r="AE154" s="454">
        <f t="shared" si="146"/>
        <v>0</v>
      </c>
      <c r="AF154" s="454">
        <f t="shared" si="146"/>
        <v>0</v>
      </c>
      <c r="AG154" s="454">
        <f t="shared" si="146"/>
        <v>0</v>
      </c>
      <c r="AH154" s="454">
        <f t="shared" si="146"/>
        <v>0</v>
      </c>
      <c r="AI154" s="454">
        <f t="shared" si="146"/>
        <v>0</v>
      </c>
      <c r="AJ154" s="454">
        <f t="shared" ref="AJ154:BO154" si="147">IF(AJ34=0,0,((AJ16*0.5)+AI34-AJ52)*AJ89*AJ121*AJ$2)</f>
        <v>0</v>
      </c>
      <c r="AK154" s="454">
        <f t="shared" si="147"/>
        <v>0</v>
      </c>
      <c r="AL154" s="454">
        <f t="shared" si="147"/>
        <v>0</v>
      </c>
      <c r="AM154" s="454">
        <f t="shared" si="147"/>
        <v>0</v>
      </c>
      <c r="AN154" s="454">
        <f t="shared" si="147"/>
        <v>0</v>
      </c>
      <c r="AO154" s="454">
        <f t="shared" si="147"/>
        <v>0</v>
      </c>
      <c r="AP154" s="454">
        <f t="shared" si="147"/>
        <v>0</v>
      </c>
      <c r="AQ154" s="454">
        <f t="shared" si="147"/>
        <v>0</v>
      </c>
      <c r="AR154" s="454">
        <f t="shared" si="147"/>
        <v>0</v>
      </c>
      <c r="AS154" s="454">
        <f t="shared" si="147"/>
        <v>0</v>
      </c>
      <c r="AT154" s="454">
        <f t="shared" si="147"/>
        <v>0</v>
      </c>
      <c r="AU154" s="454">
        <f t="shared" si="147"/>
        <v>0</v>
      </c>
      <c r="AV154" s="454">
        <f t="shared" si="147"/>
        <v>0</v>
      </c>
      <c r="AW154" s="454">
        <f t="shared" si="147"/>
        <v>0</v>
      </c>
      <c r="AX154" s="454">
        <f t="shared" si="147"/>
        <v>0</v>
      </c>
      <c r="AY154" s="454">
        <f t="shared" si="147"/>
        <v>0</v>
      </c>
      <c r="AZ154" s="454">
        <f t="shared" si="147"/>
        <v>0</v>
      </c>
      <c r="BA154" s="454">
        <f t="shared" si="147"/>
        <v>0</v>
      </c>
      <c r="BB154" s="454">
        <f t="shared" si="147"/>
        <v>0</v>
      </c>
      <c r="BC154" s="454">
        <f t="shared" si="147"/>
        <v>0</v>
      </c>
      <c r="BD154" s="454">
        <f t="shared" si="147"/>
        <v>0</v>
      </c>
      <c r="BE154" s="454">
        <f t="shared" si="147"/>
        <v>0</v>
      </c>
      <c r="BF154" s="454">
        <f t="shared" si="147"/>
        <v>0</v>
      </c>
      <c r="BG154" s="454">
        <f t="shared" si="147"/>
        <v>0</v>
      </c>
      <c r="BH154" s="454">
        <f t="shared" si="147"/>
        <v>0</v>
      </c>
      <c r="BI154" s="454">
        <f t="shared" si="147"/>
        <v>0</v>
      </c>
      <c r="BJ154" s="454">
        <f t="shared" si="147"/>
        <v>0</v>
      </c>
      <c r="BK154" s="454">
        <f t="shared" si="147"/>
        <v>0</v>
      </c>
      <c r="BL154" s="454">
        <f t="shared" si="147"/>
        <v>0</v>
      </c>
      <c r="BM154" s="454">
        <f t="shared" si="147"/>
        <v>0</v>
      </c>
      <c r="BN154" s="454">
        <f t="shared" si="147"/>
        <v>0</v>
      </c>
      <c r="BO154" s="454">
        <f t="shared" si="147"/>
        <v>0</v>
      </c>
      <c r="BP154" s="454">
        <f t="shared" ref="BP154:CH154" si="148">IF(BP34=0,0,((BP16*0.5)+BO34-BP52)*BP89*BP121*BP$2)</f>
        <v>0</v>
      </c>
      <c r="BQ154" s="454">
        <f t="shared" si="148"/>
        <v>0</v>
      </c>
      <c r="BR154" s="454">
        <f t="shared" si="148"/>
        <v>0</v>
      </c>
      <c r="BS154" s="454">
        <f t="shared" si="148"/>
        <v>0</v>
      </c>
      <c r="BT154" s="454">
        <f t="shared" si="148"/>
        <v>0</v>
      </c>
      <c r="BU154" s="454">
        <f t="shared" si="148"/>
        <v>0</v>
      </c>
      <c r="BV154" s="454">
        <f t="shared" si="148"/>
        <v>0</v>
      </c>
      <c r="BW154" s="454">
        <f t="shared" si="148"/>
        <v>0</v>
      </c>
      <c r="BX154" s="454">
        <f t="shared" si="148"/>
        <v>0</v>
      </c>
      <c r="BY154" s="454">
        <f t="shared" si="148"/>
        <v>0</v>
      </c>
      <c r="BZ154" s="454">
        <f t="shared" si="148"/>
        <v>0</v>
      </c>
      <c r="CA154" s="454">
        <f t="shared" si="148"/>
        <v>0</v>
      </c>
      <c r="CB154" s="454">
        <f t="shared" si="148"/>
        <v>0</v>
      </c>
      <c r="CC154" s="454">
        <f t="shared" si="148"/>
        <v>0</v>
      </c>
      <c r="CD154" s="454">
        <f t="shared" si="148"/>
        <v>0</v>
      </c>
      <c r="CE154" s="454">
        <f t="shared" si="148"/>
        <v>0</v>
      </c>
      <c r="CF154" s="454">
        <f t="shared" si="148"/>
        <v>0</v>
      </c>
      <c r="CG154" s="454">
        <f t="shared" si="148"/>
        <v>0</v>
      </c>
      <c r="CH154" s="455">
        <f t="shared" si="148"/>
        <v>0</v>
      </c>
    </row>
    <row r="155" spans="1:86" s="110" customFormat="1" ht="15.75" hidden="1" customHeight="1" x14ac:dyDescent="0.25">
      <c r="A155" s="647"/>
      <c r="B155" s="89" t="s">
        <v>8</v>
      </c>
      <c r="C155" s="454">
        <f t="shared" si="112"/>
        <v>0</v>
      </c>
      <c r="D155" s="454">
        <f t="shared" ref="D155:AI155" si="149">IF(D35=0,0,((D17*0.5)+C35-D53)*D90*D122*D$2)</f>
        <v>0</v>
      </c>
      <c r="E155" s="454">
        <f t="shared" si="149"/>
        <v>0</v>
      </c>
      <c r="F155" s="454">
        <f t="shared" si="149"/>
        <v>0</v>
      </c>
      <c r="G155" s="454">
        <f t="shared" si="149"/>
        <v>0</v>
      </c>
      <c r="H155" s="454">
        <f t="shared" si="149"/>
        <v>0</v>
      </c>
      <c r="I155" s="454">
        <f t="shared" si="149"/>
        <v>0</v>
      </c>
      <c r="J155" s="454">
        <f t="shared" si="149"/>
        <v>0</v>
      </c>
      <c r="K155" s="454">
        <f t="shared" si="149"/>
        <v>0</v>
      </c>
      <c r="L155" s="454">
        <f t="shared" si="149"/>
        <v>0</v>
      </c>
      <c r="M155" s="454">
        <f t="shared" si="149"/>
        <v>0</v>
      </c>
      <c r="N155" s="454">
        <f t="shared" si="149"/>
        <v>0</v>
      </c>
      <c r="O155" s="454">
        <f t="shared" si="149"/>
        <v>0</v>
      </c>
      <c r="P155" s="454">
        <f t="shared" si="149"/>
        <v>0</v>
      </c>
      <c r="Q155" s="454">
        <f t="shared" si="149"/>
        <v>0</v>
      </c>
      <c r="R155" s="454">
        <f t="shared" si="149"/>
        <v>0</v>
      </c>
      <c r="S155" s="454">
        <f t="shared" si="149"/>
        <v>0</v>
      </c>
      <c r="T155" s="454">
        <f t="shared" si="149"/>
        <v>0</v>
      </c>
      <c r="U155" s="454">
        <f t="shared" si="149"/>
        <v>0</v>
      </c>
      <c r="V155" s="454">
        <f t="shared" si="149"/>
        <v>0</v>
      </c>
      <c r="W155" s="454">
        <f t="shared" si="149"/>
        <v>0</v>
      </c>
      <c r="X155" s="454">
        <f t="shared" si="149"/>
        <v>0</v>
      </c>
      <c r="Y155" s="454">
        <f t="shared" si="149"/>
        <v>0</v>
      </c>
      <c r="Z155" s="454">
        <f t="shared" si="149"/>
        <v>0</v>
      </c>
      <c r="AA155" s="454">
        <f t="shared" si="149"/>
        <v>0</v>
      </c>
      <c r="AB155" s="454">
        <f t="shared" si="149"/>
        <v>0</v>
      </c>
      <c r="AC155" s="454">
        <f t="shared" si="149"/>
        <v>0</v>
      </c>
      <c r="AD155" s="454">
        <f t="shared" si="149"/>
        <v>0</v>
      </c>
      <c r="AE155" s="454">
        <f t="shared" si="149"/>
        <v>0</v>
      </c>
      <c r="AF155" s="454">
        <f t="shared" si="149"/>
        <v>0</v>
      </c>
      <c r="AG155" s="454">
        <f t="shared" si="149"/>
        <v>0</v>
      </c>
      <c r="AH155" s="454">
        <f t="shared" si="149"/>
        <v>0</v>
      </c>
      <c r="AI155" s="454">
        <f t="shared" si="149"/>
        <v>0</v>
      </c>
      <c r="AJ155" s="454">
        <f t="shared" ref="AJ155:BO155" si="150">IF(AJ35=0,0,((AJ17*0.5)+AI35-AJ53)*AJ90*AJ122*AJ$2)</f>
        <v>0</v>
      </c>
      <c r="AK155" s="454">
        <f t="shared" si="150"/>
        <v>0</v>
      </c>
      <c r="AL155" s="454">
        <f t="shared" si="150"/>
        <v>0</v>
      </c>
      <c r="AM155" s="454">
        <f t="shared" si="150"/>
        <v>0</v>
      </c>
      <c r="AN155" s="454">
        <f t="shared" si="150"/>
        <v>0</v>
      </c>
      <c r="AO155" s="454">
        <f t="shared" si="150"/>
        <v>0</v>
      </c>
      <c r="AP155" s="454">
        <f t="shared" si="150"/>
        <v>0</v>
      </c>
      <c r="AQ155" s="454">
        <f t="shared" si="150"/>
        <v>0</v>
      </c>
      <c r="AR155" s="454">
        <f t="shared" si="150"/>
        <v>0</v>
      </c>
      <c r="AS155" s="454">
        <f t="shared" si="150"/>
        <v>0</v>
      </c>
      <c r="AT155" s="454">
        <f t="shared" si="150"/>
        <v>0</v>
      </c>
      <c r="AU155" s="454">
        <f t="shared" si="150"/>
        <v>0</v>
      </c>
      <c r="AV155" s="454">
        <f t="shared" si="150"/>
        <v>0</v>
      </c>
      <c r="AW155" s="454">
        <f t="shared" si="150"/>
        <v>0</v>
      </c>
      <c r="AX155" s="454">
        <f t="shared" si="150"/>
        <v>0</v>
      </c>
      <c r="AY155" s="454">
        <f t="shared" si="150"/>
        <v>0</v>
      </c>
      <c r="AZ155" s="454">
        <f t="shared" si="150"/>
        <v>0</v>
      </c>
      <c r="BA155" s="454">
        <f t="shared" si="150"/>
        <v>0</v>
      </c>
      <c r="BB155" s="454">
        <f t="shared" si="150"/>
        <v>0</v>
      </c>
      <c r="BC155" s="454">
        <f t="shared" si="150"/>
        <v>0</v>
      </c>
      <c r="BD155" s="454">
        <f t="shared" si="150"/>
        <v>0</v>
      </c>
      <c r="BE155" s="454">
        <f t="shared" si="150"/>
        <v>0</v>
      </c>
      <c r="BF155" s="454">
        <f t="shared" si="150"/>
        <v>0</v>
      </c>
      <c r="BG155" s="454">
        <f t="shared" si="150"/>
        <v>0</v>
      </c>
      <c r="BH155" s="454">
        <f t="shared" si="150"/>
        <v>0</v>
      </c>
      <c r="BI155" s="454">
        <f t="shared" si="150"/>
        <v>0</v>
      </c>
      <c r="BJ155" s="454">
        <f t="shared" si="150"/>
        <v>0</v>
      </c>
      <c r="BK155" s="454">
        <f t="shared" si="150"/>
        <v>0</v>
      </c>
      <c r="BL155" s="454">
        <f t="shared" si="150"/>
        <v>0</v>
      </c>
      <c r="BM155" s="454">
        <f t="shared" si="150"/>
        <v>0</v>
      </c>
      <c r="BN155" s="454">
        <f t="shared" si="150"/>
        <v>0</v>
      </c>
      <c r="BO155" s="454">
        <f t="shared" si="150"/>
        <v>0</v>
      </c>
      <c r="BP155" s="454">
        <f t="shared" ref="BP155:CH155" si="151">IF(BP35=0,0,((BP17*0.5)+BO35-BP53)*BP90*BP122*BP$2)</f>
        <v>0</v>
      </c>
      <c r="BQ155" s="454">
        <f t="shared" si="151"/>
        <v>0</v>
      </c>
      <c r="BR155" s="454">
        <f t="shared" si="151"/>
        <v>0</v>
      </c>
      <c r="BS155" s="454">
        <f t="shared" si="151"/>
        <v>0</v>
      </c>
      <c r="BT155" s="454">
        <f t="shared" si="151"/>
        <v>0</v>
      </c>
      <c r="BU155" s="454">
        <f t="shared" si="151"/>
        <v>0</v>
      </c>
      <c r="BV155" s="454">
        <f t="shared" si="151"/>
        <v>0</v>
      </c>
      <c r="BW155" s="454">
        <f t="shared" si="151"/>
        <v>0</v>
      </c>
      <c r="BX155" s="454">
        <f t="shared" si="151"/>
        <v>0</v>
      </c>
      <c r="BY155" s="454">
        <f t="shared" si="151"/>
        <v>0</v>
      </c>
      <c r="BZ155" s="454">
        <f t="shared" si="151"/>
        <v>0</v>
      </c>
      <c r="CA155" s="454">
        <f t="shared" si="151"/>
        <v>0</v>
      </c>
      <c r="CB155" s="454">
        <f t="shared" si="151"/>
        <v>0</v>
      </c>
      <c r="CC155" s="454">
        <f t="shared" si="151"/>
        <v>0</v>
      </c>
      <c r="CD155" s="454">
        <f t="shared" si="151"/>
        <v>0</v>
      </c>
      <c r="CE155" s="454">
        <f t="shared" si="151"/>
        <v>0</v>
      </c>
      <c r="CF155" s="454">
        <f t="shared" si="151"/>
        <v>0</v>
      </c>
      <c r="CG155" s="454">
        <f t="shared" si="151"/>
        <v>0</v>
      </c>
      <c r="CH155" s="455">
        <f t="shared" si="151"/>
        <v>0</v>
      </c>
    </row>
    <row r="156" spans="1:86" s="110" customFormat="1" ht="15.75" hidden="1" customHeight="1" x14ac:dyDescent="0.25">
      <c r="A156" s="647"/>
      <c r="B156" s="14"/>
      <c r="C156" s="351"/>
      <c r="D156" s="351"/>
      <c r="E156" s="351"/>
      <c r="F156" s="351"/>
      <c r="G156" s="351"/>
      <c r="H156" s="351"/>
      <c r="I156" s="351"/>
      <c r="J156" s="351"/>
      <c r="K156" s="351"/>
      <c r="L156" s="351"/>
      <c r="M156" s="351"/>
      <c r="N156" s="351"/>
      <c r="O156" s="351"/>
      <c r="P156" s="351"/>
      <c r="Q156" s="351"/>
      <c r="R156" s="351"/>
      <c r="S156" s="351"/>
      <c r="T156" s="351"/>
      <c r="U156" s="351"/>
      <c r="V156" s="351"/>
      <c r="W156" s="351"/>
      <c r="X156" s="351"/>
      <c r="Y156" s="351"/>
      <c r="Z156" s="351"/>
      <c r="AA156" s="351"/>
      <c r="AB156" s="351"/>
      <c r="AC156" s="351"/>
      <c r="AD156" s="351"/>
      <c r="AE156" s="351"/>
      <c r="AF156" s="351"/>
      <c r="AG156" s="351"/>
      <c r="AH156" s="351"/>
      <c r="AI156" s="351"/>
      <c r="AJ156" s="351"/>
      <c r="AK156" s="351"/>
      <c r="AL156" s="351"/>
      <c r="AM156" s="351"/>
      <c r="AN156" s="351"/>
      <c r="AO156" s="351"/>
      <c r="AP156" s="351"/>
      <c r="AQ156" s="351"/>
      <c r="AR156" s="351"/>
      <c r="AS156" s="351"/>
      <c r="AT156" s="351"/>
      <c r="AU156" s="351"/>
      <c r="AV156" s="351"/>
      <c r="AW156" s="351"/>
      <c r="AX156" s="351"/>
      <c r="AY156" s="351"/>
      <c r="AZ156" s="351"/>
      <c r="BA156" s="351"/>
      <c r="BB156" s="351"/>
      <c r="BC156" s="351"/>
      <c r="BD156" s="351"/>
      <c r="BE156" s="351"/>
      <c r="BF156" s="351"/>
      <c r="BG156" s="351"/>
      <c r="BH156" s="351"/>
      <c r="BI156" s="351"/>
      <c r="BJ156" s="351"/>
      <c r="BK156" s="351"/>
      <c r="BL156" s="351"/>
      <c r="BM156" s="351"/>
      <c r="BN156" s="351"/>
      <c r="BO156" s="351"/>
      <c r="BP156" s="351"/>
      <c r="BQ156" s="351"/>
      <c r="BR156" s="351"/>
      <c r="BS156" s="351"/>
      <c r="BT156" s="351"/>
      <c r="BU156" s="351"/>
      <c r="BV156" s="351"/>
      <c r="BW156" s="351"/>
      <c r="BX156" s="351"/>
      <c r="BY156" s="351"/>
      <c r="BZ156" s="351"/>
      <c r="CA156" s="351"/>
      <c r="CB156" s="351"/>
      <c r="CC156" s="351"/>
      <c r="CD156" s="351"/>
      <c r="CE156" s="351"/>
      <c r="CF156" s="351"/>
      <c r="CG156" s="351"/>
      <c r="CH156" s="462"/>
    </row>
    <row r="157" spans="1:86" s="110" customFormat="1" ht="15.75" hidden="1" customHeight="1" x14ac:dyDescent="0.25">
      <c r="A157" s="647"/>
      <c r="B157" s="269" t="s">
        <v>26</v>
      </c>
      <c r="C157" s="454">
        <f>SUM(C143:C156)</f>
        <v>0</v>
      </c>
      <c r="D157" s="454">
        <f>SUM(D143:D156)</f>
        <v>80.478465041571027</v>
      </c>
      <c r="E157" s="454">
        <f t="shared" ref="E157:BP157" si="152">SUM(E143:E156)</f>
        <v>2993.1892137926384</v>
      </c>
      <c r="F157" s="454">
        <f t="shared" si="152"/>
        <v>6876.5254716098962</v>
      </c>
      <c r="G157" s="454">
        <f t="shared" si="152"/>
        <v>10958.734981039439</v>
      </c>
      <c r="H157" s="454">
        <f t="shared" si="152"/>
        <v>20715.00433249976</v>
      </c>
      <c r="I157" s="454">
        <f t="shared" si="152"/>
        <v>33111.637894386477</v>
      </c>
      <c r="J157" s="454">
        <f t="shared" si="152"/>
        <v>30581.955237032966</v>
      </c>
      <c r="K157" s="454">
        <f t="shared" si="152"/>
        <v>31964.56555459947</v>
      </c>
      <c r="L157" s="463">
        <f t="shared" si="152"/>
        <v>20826.816047745073</v>
      </c>
      <c r="M157" s="454">
        <f t="shared" si="152"/>
        <v>17370.487808538106</v>
      </c>
      <c r="N157" s="454">
        <f t="shared" si="152"/>
        <v>18479.330411511306</v>
      </c>
      <c r="O157" s="454">
        <f t="shared" si="152"/>
        <v>20288.445852489043</v>
      </c>
      <c r="P157" s="454">
        <f t="shared" si="152"/>
        <v>15595.082615577325</v>
      </c>
      <c r="Q157" s="454">
        <f t="shared" si="152"/>
        <v>17400.745886515462</v>
      </c>
      <c r="R157" s="454">
        <f t="shared" si="152"/>
        <v>17580.415630560921</v>
      </c>
      <c r="S157" s="454">
        <f t="shared" si="152"/>
        <v>21966.598874667157</v>
      </c>
      <c r="T157" s="454">
        <f t="shared" si="152"/>
        <v>1789.6062863954351</v>
      </c>
      <c r="U157" s="454">
        <f t="shared" si="152"/>
        <v>2207.8362377624871</v>
      </c>
      <c r="V157" s="454">
        <f t="shared" si="152"/>
        <v>1803.6507309205338</v>
      </c>
      <c r="W157" s="454">
        <f t="shared" si="152"/>
        <v>1848.4734358763624</v>
      </c>
      <c r="X157" s="454">
        <f t="shared" si="152"/>
        <v>1229.0667932972347</v>
      </c>
      <c r="Y157" s="454">
        <f t="shared" si="152"/>
        <v>1012.1924646885828</v>
      </c>
      <c r="Z157" s="454">
        <f t="shared" si="152"/>
        <v>1057.4948648993065</v>
      </c>
      <c r="AA157" s="454">
        <f t="shared" si="152"/>
        <v>1147.1758762972861</v>
      </c>
      <c r="AB157" s="454">
        <f t="shared" si="152"/>
        <v>890.10023878335414</v>
      </c>
      <c r="AC157" s="454">
        <f t="shared" si="152"/>
        <v>1010.8654132226036</v>
      </c>
      <c r="AD157" s="454">
        <f t="shared" si="152"/>
        <v>1001.7256719073963</v>
      </c>
      <c r="AE157" s="454">
        <f t="shared" si="152"/>
        <v>1275.3684807241041</v>
      </c>
      <c r="AF157" s="454">
        <f t="shared" si="152"/>
        <v>1789.6062863954351</v>
      </c>
      <c r="AG157" s="454">
        <f t="shared" si="152"/>
        <v>2207.8362377624871</v>
      </c>
      <c r="AH157" s="454">
        <f t="shared" si="152"/>
        <v>1803.6507309205338</v>
      </c>
      <c r="AI157" s="454">
        <f t="shared" si="152"/>
        <v>1848.4734358763624</v>
      </c>
      <c r="AJ157" s="454">
        <f t="shared" si="152"/>
        <v>1229.0667932972347</v>
      </c>
      <c r="AK157" s="454">
        <f t="shared" si="152"/>
        <v>1012.1924646885828</v>
      </c>
      <c r="AL157" s="454">
        <f t="shared" si="152"/>
        <v>1057.4948648993065</v>
      </c>
      <c r="AM157" s="454">
        <f t="shared" si="152"/>
        <v>1147.1758762972861</v>
      </c>
      <c r="AN157" s="454">
        <f t="shared" si="152"/>
        <v>890.10023878335414</v>
      </c>
      <c r="AO157" s="454">
        <f t="shared" si="152"/>
        <v>1010.8654132226036</v>
      </c>
      <c r="AP157" s="454">
        <f t="shared" si="152"/>
        <v>1001.7256719073963</v>
      </c>
      <c r="AQ157" s="454">
        <f t="shared" si="152"/>
        <v>1275.3684807241041</v>
      </c>
      <c r="AR157" s="454">
        <f t="shared" si="152"/>
        <v>1789.6062863954351</v>
      </c>
      <c r="AS157" s="454">
        <f t="shared" si="152"/>
        <v>2207.8362377624871</v>
      </c>
      <c r="AT157" s="454">
        <f t="shared" si="152"/>
        <v>1803.6507309205338</v>
      </c>
      <c r="AU157" s="454">
        <f t="shared" si="152"/>
        <v>1848.4734358763624</v>
      </c>
      <c r="AV157" s="454">
        <f t="shared" si="152"/>
        <v>1229.0667932972347</v>
      </c>
      <c r="AW157" s="454">
        <f t="shared" si="152"/>
        <v>1012.1924646885828</v>
      </c>
      <c r="AX157" s="454">
        <f t="shared" si="152"/>
        <v>1057.4948648993065</v>
      </c>
      <c r="AY157" s="454">
        <f t="shared" si="152"/>
        <v>1147.1758762972861</v>
      </c>
      <c r="AZ157" s="454">
        <f t="shared" si="152"/>
        <v>890.10023878335414</v>
      </c>
      <c r="BA157" s="454">
        <f t="shared" si="152"/>
        <v>1010.8654132226036</v>
      </c>
      <c r="BB157" s="454">
        <f t="shared" si="152"/>
        <v>1001.7256719073963</v>
      </c>
      <c r="BC157" s="454">
        <f t="shared" si="152"/>
        <v>1275.3684807241041</v>
      </c>
      <c r="BD157" s="454">
        <f t="shared" si="152"/>
        <v>1789.6062863954351</v>
      </c>
      <c r="BE157" s="454">
        <f t="shared" si="152"/>
        <v>2207.8362377624871</v>
      </c>
      <c r="BF157" s="454">
        <f t="shared" si="152"/>
        <v>1803.6507309205338</v>
      </c>
      <c r="BG157" s="454">
        <f t="shared" si="152"/>
        <v>1848.4734358763624</v>
      </c>
      <c r="BH157" s="454">
        <f t="shared" si="152"/>
        <v>1229.0667932972347</v>
      </c>
      <c r="BI157" s="454">
        <f t="shared" si="152"/>
        <v>1012.1924646885828</v>
      </c>
      <c r="BJ157" s="454">
        <f t="shared" si="152"/>
        <v>1057.4948648993065</v>
      </c>
      <c r="BK157" s="454">
        <f t="shared" si="152"/>
        <v>1147.1758762972861</v>
      </c>
      <c r="BL157" s="454">
        <f t="shared" si="152"/>
        <v>890.10023878335414</v>
      </c>
      <c r="BM157" s="454">
        <f t="shared" si="152"/>
        <v>1010.8654132226036</v>
      </c>
      <c r="BN157" s="454">
        <f t="shared" si="152"/>
        <v>1001.7256719073963</v>
      </c>
      <c r="BO157" s="454">
        <f t="shared" si="152"/>
        <v>1275.3684807241041</v>
      </c>
      <c r="BP157" s="454">
        <f t="shared" si="152"/>
        <v>1789.6062863954351</v>
      </c>
      <c r="BQ157" s="454">
        <f t="shared" ref="BQ157:CH157" si="153">SUM(BQ143:BQ156)</f>
        <v>2207.8362377624871</v>
      </c>
      <c r="BR157" s="454">
        <f t="shared" si="153"/>
        <v>1803.6507309205338</v>
      </c>
      <c r="BS157" s="454">
        <f t="shared" si="153"/>
        <v>1848.4734358763624</v>
      </c>
      <c r="BT157" s="454">
        <f t="shared" si="153"/>
        <v>1229.0667932972347</v>
      </c>
      <c r="BU157" s="454">
        <f t="shared" si="153"/>
        <v>1012.1924646885828</v>
      </c>
      <c r="BV157" s="454">
        <f t="shared" si="153"/>
        <v>1057.4948648993065</v>
      </c>
      <c r="BW157" s="454">
        <f t="shared" si="153"/>
        <v>1147.1758762972861</v>
      </c>
      <c r="BX157" s="454">
        <f t="shared" si="153"/>
        <v>890.10023878335414</v>
      </c>
      <c r="BY157" s="454">
        <f t="shared" si="153"/>
        <v>1010.8654132226036</v>
      </c>
      <c r="BZ157" s="454">
        <f t="shared" si="153"/>
        <v>1001.7256719073963</v>
      </c>
      <c r="CA157" s="454">
        <f t="shared" si="153"/>
        <v>1275.3684807241041</v>
      </c>
      <c r="CB157" s="454">
        <f t="shared" si="153"/>
        <v>1789.6062863954351</v>
      </c>
      <c r="CC157" s="454">
        <f t="shared" si="153"/>
        <v>2207.8362377624871</v>
      </c>
      <c r="CD157" s="454">
        <f t="shared" si="153"/>
        <v>1803.6507309205338</v>
      </c>
      <c r="CE157" s="454">
        <f t="shared" si="153"/>
        <v>1848.4734358763624</v>
      </c>
      <c r="CF157" s="454">
        <f t="shared" si="153"/>
        <v>1229.0667932972347</v>
      </c>
      <c r="CG157" s="454">
        <f t="shared" si="153"/>
        <v>1012.1924646885828</v>
      </c>
      <c r="CH157" s="455">
        <f t="shared" si="153"/>
        <v>1057.4948648993065</v>
      </c>
    </row>
    <row r="158" spans="1:86" s="110" customFormat="1" ht="16.5" hidden="1" customHeight="1" thickBot="1" x14ac:dyDescent="0.3">
      <c r="A158" s="648"/>
      <c r="B158" s="144" t="s">
        <v>27</v>
      </c>
      <c r="C158" s="464">
        <f>C157</f>
        <v>0</v>
      </c>
      <c r="D158" s="464">
        <f>C158+D157</f>
        <v>80.478465041571027</v>
      </c>
      <c r="E158" s="464">
        <f t="shared" ref="E158:BP158" si="154">D158+E157</f>
        <v>3073.6676788342093</v>
      </c>
      <c r="F158" s="464">
        <f t="shared" si="154"/>
        <v>9950.1931504441054</v>
      </c>
      <c r="G158" s="464">
        <f t="shared" si="154"/>
        <v>20908.928131483546</v>
      </c>
      <c r="H158" s="464">
        <f t="shared" si="154"/>
        <v>41623.932463983307</v>
      </c>
      <c r="I158" s="464">
        <f t="shared" si="154"/>
        <v>74735.57035836979</v>
      </c>
      <c r="J158" s="464">
        <f t="shared" si="154"/>
        <v>105317.52559540275</v>
      </c>
      <c r="K158" s="464">
        <f t="shared" si="154"/>
        <v>137282.09115000223</v>
      </c>
      <c r="L158" s="464">
        <f t="shared" si="154"/>
        <v>158108.90719774732</v>
      </c>
      <c r="M158" s="464">
        <f t="shared" si="154"/>
        <v>175479.39500628543</v>
      </c>
      <c r="N158" s="464">
        <f t="shared" si="154"/>
        <v>193958.72541779673</v>
      </c>
      <c r="O158" s="464">
        <f t="shared" si="154"/>
        <v>214247.17127028576</v>
      </c>
      <c r="P158" s="464">
        <f t="shared" si="154"/>
        <v>229842.25388586309</v>
      </c>
      <c r="Q158" s="464">
        <f t="shared" si="154"/>
        <v>247242.99977237853</v>
      </c>
      <c r="R158" s="464">
        <f t="shared" si="154"/>
        <v>264823.41540293943</v>
      </c>
      <c r="S158" s="464">
        <f t="shared" si="154"/>
        <v>286790.01427760656</v>
      </c>
      <c r="T158" s="464">
        <f t="shared" si="154"/>
        <v>288579.62056400202</v>
      </c>
      <c r="U158" s="464">
        <f t="shared" si="154"/>
        <v>290787.45680176449</v>
      </c>
      <c r="V158" s="464">
        <f t="shared" si="154"/>
        <v>292591.10753268504</v>
      </c>
      <c r="W158" s="464">
        <f t="shared" si="154"/>
        <v>294439.58096856141</v>
      </c>
      <c r="X158" s="464">
        <f t="shared" si="154"/>
        <v>295668.64776185865</v>
      </c>
      <c r="Y158" s="464">
        <f t="shared" si="154"/>
        <v>296680.84022654721</v>
      </c>
      <c r="Z158" s="464">
        <f t="shared" si="154"/>
        <v>297738.33509144653</v>
      </c>
      <c r="AA158" s="464">
        <f t="shared" si="154"/>
        <v>298885.51096774382</v>
      </c>
      <c r="AB158" s="464">
        <f t="shared" si="154"/>
        <v>299775.61120652716</v>
      </c>
      <c r="AC158" s="464">
        <f t="shared" si="154"/>
        <v>300786.47661974974</v>
      </c>
      <c r="AD158" s="464">
        <f t="shared" si="154"/>
        <v>301788.20229165716</v>
      </c>
      <c r="AE158" s="464">
        <f t="shared" si="154"/>
        <v>303063.57077238127</v>
      </c>
      <c r="AF158" s="464">
        <f t="shared" si="154"/>
        <v>304853.17705877672</v>
      </c>
      <c r="AG158" s="464">
        <f t="shared" si="154"/>
        <v>307061.0132965392</v>
      </c>
      <c r="AH158" s="464">
        <f t="shared" si="154"/>
        <v>308864.66402745974</v>
      </c>
      <c r="AI158" s="464">
        <f t="shared" si="154"/>
        <v>310713.13746333611</v>
      </c>
      <c r="AJ158" s="464">
        <f t="shared" si="154"/>
        <v>311942.20425663335</v>
      </c>
      <c r="AK158" s="464">
        <f t="shared" si="154"/>
        <v>312954.39672132191</v>
      </c>
      <c r="AL158" s="464">
        <f t="shared" si="154"/>
        <v>314011.89158622123</v>
      </c>
      <c r="AM158" s="464">
        <f t="shared" si="154"/>
        <v>315159.06746251852</v>
      </c>
      <c r="AN158" s="464">
        <f t="shared" si="154"/>
        <v>316049.16770130186</v>
      </c>
      <c r="AO158" s="464">
        <f t="shared" si="154"/>
        <v>317060.03311452444</v>
      </c>
      <c r="AP158" s="464">
        <f t="shared" si="154"/>
        <v>318061.75878643186</v>
      </c>
      <c r="AQ158" s="464">
        <f t="shared" si="154"/>
        <v>319337.12726715597</v>
      </c>
      <c r="AR158" s="464">
        <f t="shared" si="154"/>
        <v>321126.73355355143</v>
      </c>
      <c r="AS158" s="464">
        <f t="shared" si="154"/>
        <v>323334.5697913139</v>
      </c>
      <c r="AT158" s="464">
        <f t="shared" si="154"/>
        <v>325138.22052223445</v>
      </c>
      <c r="AU158" s="464">
        <f t="shared" si="154"/>
        <v>326986.69395811082</v>
      </c>
      <c r="AV158" s="464">
        <f t="shared" si="154"/>
        <v>328215.76075140806</v>
      </c>
      <c r="AW158" s="464">
        <f t="shared" si="154"/>
        <v>329227.95321609662</v>
      </c>
      <c r="AX158" s="464">
        <f t="shared" si="154"/>
        <v>330285.44808099594</v>
      </c>
      <c r="AY158" s="464">
        <f t="shared" si="154"/>
        <v>331432.62395729322</v>
      </c>
      <c r="AZ158" s="464">
        <f t="shared" si="154"/>
        <v>332322.72419607657</v>
      </c>
      <c r="BA158" s="464">
        <f t="shared" si="154"/>
        <v>333333.58960929915</v>
      </c>
      <c r="BB158" s="464">
        <f t="shared" si="154"/>
        <v>334335.31528120657</v>
      </c>
      <c r="BC158" s="464">
        <f t="shared" si="154"/>
        <v>335610.68376193068</v>
      </c>
      <c r="BD158" s="464">
        <f t="shared" si="154"/>
        <v>337400.29004832613</v>
      </c>
      <c r="BE158" s="464">
        <f t="shared" si="154"/>
        <v>339608.12628608861</v>
      </c>
      <c r="BF158" s="464">
        <f t="shared" si="154"/>
        <v>341411.77701700915</v>
      </c>
      <c r="BG158" s="464">
        <f t="shared" si="154"/>
        <v>343260.25045288552</v>
      </c>
      <c r="BH158" s="464">
        <f t="shared" si="154"/>
        <v>344489.31724618276</v>
      </c>
      <c r="BI158" s="464">
        <f t="shared" si="154"/>
        <v>345501.50971087132</v>
      </c>
      <c r="BJ158" s="464">
        <f t="shared" si="154"/>
        <v>346559.00457577064</v>
      </c>
      <c r="BK158" s="464">
        <f t="shared" si="154"/>
        <v>347706.18045206793</v>
      </c>
      <c r="BL158" s="464">
        <f t="shared" si="154"/>
        <v>348596.28069085127</v>
      </c>
      <c r="BM158" s="464">
        <f t="shared" si="154"/>
        <v>349607.14610407385</v>
      </c>
      <c r="BN158" s="464">
        <f t="shared" si="154"/>
        <v>350608.87177598127</v>
      </c>
      <c r="BO158" s="464">
        <f t="shared" si="154"/>
        <v>351884.24025670538</v>
      </c>
      <c r="BP158" s="464">
        <f t="shared" si="154"/>
        <v>353673.84654310084</v>
      </c>
      <c r="BQ158" s="464">
        <f t="shared" ref="BQ158:CH158" si="155">BP158+BQ157</f>
        <v>355881.68278086331</v>
      </c>
      <c r="BR158" s="464">
        <f t="shared" si="155"/>
        <v>357685.33351178386</v>
      </c>
      <c r="BS158" s="464">
        <f t="shared" si="155"/>
        <v>359533.80694766022</v>
      </c>
      <c r="BT158" s="464">
        <f t="shared" si="155"/>
        <v>360762.87374095747</v>
      </c>
      <c r="BU158" s="464">
        <f t="shared" si="155"/>
        <v>361775.06620564603</v>
      </c>
      <c r="BV158" s="464">
        <f t="shared" si="155"/>
        <v>362832.56107054534</v>
      </c>
      <c r="BW158" s="464">
        <f t="shared" si="155"/>
        <v>363979.73694684263</v>
      </c>
      <c r="BX158" s="464">
        <f t="shared" si="155"/>
        <v>364869.83718562598</v>
      </c>
      <c r="BY158" s="464">
        <f t="shared" si="155"/>
        <v>365880.70259884855</v>
      </c>
      <c r="BZ158" s="464">
        <f t="shared" si="155"/>
        <v>366882.42827075598</v>
      </c>
      <c r="CA158" s="464">
        <f t="shared" si="155"/>
        <v>368157.79675148008</v>
      </c>
      <c r="CB158" s="464">
        <f t="shared" si="155"/>
        <v>369947.40303787554</v>
      </c>
      <c r="CC158" s="464">
        <f t="shared" si="155"/>
        <v>372155.23927563801</v>
      </c>
      <c r="CD158" s="464">
        <f t="shared" si="155"/>
        <v>373958.89000655856</v>
      </c>
      <c r="CE158" s="464">
        <f t="shared" si="155"/>
        <v>375807.36344243493</v>
      </c>
      <c r="CF158" s="464">
        <f t="shared" si="155"/>
        <v>377036.43023573217</v>
      </c>
      <c r="CG158" s="464">
        <f t="shared" si="155"/>
        <v>378048.62270042073</v>
      </c>
      <c r="CH158" s="465">
        <f t="shared" si="155"/>
        <v>379106.11756532005</v>
      </c>
    </row>
    <row r="159" spans="1:86" s="110" customFormat="1" hidden="1" x14ac:dyDescent="0.25"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86" s="110" customFormat="1" ht="15.75" hidden="1" thickBot="1" x14ac:dyDescent="0.3"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86" s="110" customFormat="1" ht="15.75" hidden="1" customHeight="1" thickBot="1" x14ac:dyDescent="0.3">
      <c r="A161" s="646" t="s">
        <v>128</v>
      </c>
      <c r="B161" s="291" t="s">
        <v>124</v>
      </c>
      <c r="C161" s="162">
        <f>C$4</f>
        <v>45292</v>
      </c>
      <c r="D161" s="162">
        <f t="shared" ref="D161:BO161" si="156">D$4</f>
        <v>45323</v>
      </c>
      <c r="E161" s="162">
        <f t="shared" si="156"/>
        <v>45352</v>
      </c>
      <c r="F161" s="162">
        <f t="shared" si="156"/>
        <v>45383</v>
      </c>
      <c r="G161" s="162">
        <f t="shared" si="156"/>
        <v>45413</v>
      </c>
      <c r="H161" s="162">
        <f t="shared" si="156"/>
        <v>45444</v>
      </c>
      <c r="I161" s="162">
        <f t="shared" si="156"/>
        <v>45474</v>
      </c>
      <c r="J161" s="162">
        <f t="shared" si="156"/>
        <v>45505</v>
      </c>
      <c r="K161" s="162">
        <f t="shared" si="156"/>
        <v>45536</v>
      </c>
      <c r="L161" s="162">
        <f t="shared" si="156"/>
        <v>45566</v>
      </c>
      <c r="M161" s="162">
        <f t="shared" si="156"/>
        <v>45597</v>
      </c>
      <c r="N161" s="162">
        <f t="shared" si="156"/>
        <v>45627</v>
      </c>
      <c r="O161" s="162">
        <f t="shared" si="156"/>
        <v>45658</v>
      </c>
      <c r="P161" s="162">
        <f t="shared" si="156"/>
        <v>45689</v>
      </c>
      <c r="Q161" s="162">
        <f t="shared" si="156"/>
        <v>45717</v>
      </c>
      <c r="R161" s="162">
        <f t="shared" si="156"/>
        <v>45748</v>
      </c>
      <c r="S161" s="162">
        <f t="shared" si="156"/>
        <v>45778</v>
      </c>
      <c r="T161" s="162">
        <f t="shared" si="156"/>
        <v>45809</v>
      </c>
      <c r="U161" s="162">
        <f t="shared" si="156"/>
        <v>45839</v>
      </c>
      <c r="V161" s="162">
        <f t="shared" si="156"/>
        <v>45870</v>
      </c>
      <c r="W161" s="162">
        <f t="shared" si="156"/>
        <v>45901</v>
      </c>
      <c r="X161" s="162">
        <f t="shared" si="156"/>
        <v>45931</v>
      </c>
      <c r="Y161" s="162">
        <f t="shared" si="156"/>
        <v>45962</v>
      </c>
      <c r="Z161" s="162">
        <f t="shared" si="156"/>
        <v>45992</v>
      </c>
      <c r="AA161" s="162">
        <f t="shared" si="156"/>
        <v>46023</v>
      </c>
      <c r="AB161" s="162">
        <f t="shared" si="156"/>
        <v>46054</v>
      </c>
      <c r="AC161" s="162">
        <f t="shared" si="156"/>
        <v>46082</v>
      </c>
      <c r="AD161" s="162">
        <f t="shared" si="156"/>
        <v>46113</v>
      </c>
      <c r="AE161" s="162">
        <f t="shared" si="156"/>
        <v>46143</v>
      </c>
      <c r="AF161" s="162">
        <f t="shared" si="156"/>
        <v>46174</v>
      </c>
      <c r="AG161" s="162">
        <f t="shared" si="156"/>
        <v>46204</v>
      </c>
      <c r="AH161" s="162">
        <f t="shared" si="156"/>
        <v>46235</v>
      </c>
      <c r="AI161" s="162">
        <f t="shared" si="156"/>
        <v>46266</v>
      </c>
      <c r="AJ161" s="162">
        <f t="shared" si="156"/>
        <v>46296</v>
      </c>
      <c r="AK161" s="162">
        <f t="shared" si="156"/>
        <v>46327</v>
      </c>
      <c r="AL161" s="162">
        <f t="shared" si="156"/>
        <v>46357</v>
      </c>
      <c r="AM161" s="162">
        <f t="shared" si="156"/>
        <v>46388</v>
      </c>
      <c r="AN161" s="162">
        <f t="shared" si="156"/>
        <v>46419</v>
      </c>
      <c r="AO161" s="162">
        <f t="shared" si="156"/>
        <v>46447</v>
      </c>
      <c r="AP161" s="162">
        <f t="shared" si="156"/>
        <v>46478</v>
      </c>
      <c r="AQ161" s="162">
        <f t="shared" si="156"/>
        <v>46508</v>
      </c>
      <c r="AR161" s="162">
        <f t="shared" si="156"/>
        <v>46539</v>
      </c>
      <c r="AS161" s="162">
        <f t="shared" si="156"/>
        <v>46569</v>
      </c>
      <c r="AT161" s="162">
        <f t="shared" si="156"/>
        <v>46600</v>
      </c>
      <c r="AU161" s="162">
        <f t="shared" si="156"/>
        <v>46631</v>
      </c>
      <c r="AV161" s="162">
        <f t="shared" si="156"/>
        <v>46661</v>
      </c>
      <c r="AW161" s="162">
        <f t="shared" si="156"/>
        <v>46692</v>
      </c>
      <c r="AX161" s="162">
        <f t="shared" si="156"/>
        <v>46722</v>
      </c>
      <c r="AY161" s="162">
        <f t="shared" si="156"/>
        <v>46753</v>
      </c>
      <c r="AZ161" s="162">
        <f t="shared" si="156"/>
        <v>46784</v>
      </c>
      <c r="BA161" s="162">
        <f t="shared" si="156"/>
        <v>46813</v>
      </c>
      <c r="BB161" s="162">
        <f t="shared" si="156"/>
        <v>46844</v>
      </c>
      <c r="BC161" s="162">
        <f t="shared" si="156"/>
        <v>46874</v>
      </c>
      <c r="BD161" s="162">
        <f t="shared" si="156"/>
        <v>46905</v>
      </c>
      <c r="BE161" s="162">
        <f t="shared" si="156"/>
        <v>46935</v>
      </c>
      <c r="BF161" s="162">
        <f t="shared" si="156"/>
        <v>46966</v>
      </c>
      <c r="BG161" s="162">
        <f t="shared" si="156"/>
        <v>46997</v>
      </c>
      <c r="BH161" s="162">
        <f t="shared" si="156"/>
        <v>47027</v>
      </c>
      <c r="BI161" s="162">
        <f t="shared" si="156"/>
        <v>47058</v>
      </c>
      <c r="BJ161" s="162">
        <f t="shared" si="156"/>
        <v>47088</v>
      </c>
      <c r="BK161" s="162">
        <f t="shared" si="156"/>
        <v>47119</v>
      </c>
      <c r="BL161" s="162">
        <f t="shared" si="156"/>
        <v>47150</v>
      </c>
      <c r="BM161" s="162">
        <f t="shared" si="156"/>
        <v>47178</v>
      </c>
      <c r="BN161" s="162">
        <f t="shared" si="156"/>
        <v>47209</v>
      </c>
      <c r="BO161" s="162">
        <f t="shared" si="156"/>
        <v>47239</v>
      </c>
      <c r="BP161" s="162">
        <f t="shared" ref="BP161:CH161" si="157">BP$4</f>
        <v>47270</v>
      </c>
      <c r="BQ161" s="162">
        <f t="shared" si="157"/>
        <v>47300</v>
      </c>
      <c r="BR161" s="162">
        <f t="shared" si="157"/>
        <v>47331</v>
      </c>
      <c r="BS161" s="162">
        <f t="shared" si="157"/>
        <v>47362</v>
      </c>
      <c r="BT161" s="162">
        <f t="shared" si="157"/>
        <v>47392</v>
      </c>
      <c r="BU161" s="162">
        <f t="shared" si="157"/>
        <v>47423</v>
      </c>
      <c r="BV161" s="162">
        <f t="shared" si="157"/>
        <v>47453</v>
      </c>
      <c r="BW161" s="162">
        <f t="shared" si="157"/>
        <v>47484</v>
      </c>
      <c r="BX161" s="162">
        <f t="shared" si="157"/>
        <v>47515</v>
      </c>
      <c r="BY161" s="162">
        <f t="shared" si="157"/>
        <v>47543</v>
      </c>
      <c r="BZ161" s="162">
        <f t="shared" si="157"/>
        <v>47574</v>
      </c>
      <c r="CA161" s="162">
        <f t="shared" si="157"/>
        <v>47604</v>
      </c>
      <c r="CB161" s="162">
        <f t="shared" si="157"/>
        <v>47635</v>
      </c>
      <c r="CC161" s="162">
        <f t="shared" si="157"/>
        <v>47665</v>
      </c>
      <c r="CD161" s="162">
        <f t="shared" si="157"/>
        <v>47696</v>
      </c>
      <c r="CE161" s="162">
        <f t="shared" si="157"/>
        <v>47727</v>
      </c>
      <c r="CF161" s="162">
        <f t="shared" si="157"/>
        <v>47757</v>
      </c>
      <c r="CG161" s="162">
        <f t="shared" si="157"/>
        <v>47788</v>
      </c>
      <c r="CH161" s="163">
        <f t="shared" si="157"/>
        <v>47818</v>
      </c>
    </row>
    <row r="162" spans="1:86" s="110" customFormat="1" hidden="1" x14ac:dyDescent="0.25">
      <c r="A162" s="647"/>
      <c r="B162" s="270" t="s">
        <v>20</v>
      </c>
      <c r="C162" s="454">
        <f t="shared" ref="C162:C174" si="158">IF(C23=0,0,((C5*0.5)-C41)*C78*C127*C$2)</f>
        <v>0</v>
      </c>
      <c r="D162" s="454">
        <f t="shared" ref="D162:AI162" si="159">IF(D23=0,0,((D5*0.5)+C23-D41)*D78*D127*D$2)</f>
        <v>0</v>
      </c>
      <c r="E162" s="454">
        <f t="shared" si="159"/>
        <v>0</v>
      </c>
      <c r="F162" s="454">
        <f t="shared" si="159"/>
        <v>0</v>
      </c>
      <c r="G162" s="454">
        <f t="shared" si="159"/>
        <v>0</v>
      </c>
      <c r="H162" s="454">
        <f t="shared" si="159"/>
        <v>0</v>
      </c>
      <c r="I162" s="454">
        <f t="shared" si="159"/>
        <v>0</v>
      </c>
      <c r="J162" s="454">
        <f t="shared" si="159"/>
        <v>0</v>
      </c>
      <c r="K162" s="454">
        <f t="shared" si="159"/>
        <v>0</v>
      </c>
      <c r="L162" s="454">
        <f t="shared" si="159"/>
        <v>0</v>
      </c>
      <c r="M162" s="454">
        <f t="shared" si="159"/>
        <v>0</v>
      </c>
      <c r="N162" s="454">
        <f t="shared" si="159"/>
        <v>0</v>
      </c>
      <c r="O162" s="454">
        <f t="shared" si="159"/>
        <v>0</v>
      </c>
      <c r="P162" s="454">
        <f t="shared" si="159"/>
        <v>0</v>
      </c>
      <c r="Q162" s="454">
        <f t="shared" si="159"/>
        <v>0</v>
      </c>
      <c r="R162" s="454">
        <f t="shared" si="159"/>
        <v>0</v>
      </c>
      <c r="S162" s="454">
        <f t="shared" si="159"/>
        <v>0</v>
      </c>
      <c r="T162" s="454">
        <f t="shared" si="159"/>
        <v>0</v>
      </c>
      <c r="U162" s="454">
        <f t="shared" si="159"/>
        <v>0</v>
      </c>
      <c r="V162" s="454">
        <f t="shared" si="159"/>
        <v>0</v>
      </c>
      <c r="W162" s="454">
        <f t="shared" si="159"/>
        <v>0</v>
      </c>
      <c r="X162" s="454">
        <f t="shared" si="159"/>
        <v>0</v>
      </c>
      <c r="Y162" s="454">
        <f t="shared" si="159"/>
        <v>0</v>
      </c>
      <c r="Z162" s="454">
        <f t="shared" si="159"/>
        <v>0</v>
      </c>
      <c r="AA162" s="454">
        <f t="shared" si="159"/>
        <v>0</v>
      </c>
      <c r="AB162" s="454">
        <f t="shared" si="159"/>
        <v>0</v>
      </c>
      <c r="AC162" s="454">
        <f t="shared" si="159"/>
        <v>0</v>
      </c>
      <c r="AD162" s="454">
        <f t="shared" si="159"/>
        <v>0</v>
      </c>
      <c r="AE162" s="454">
        <f t="shared" si="159"/>
        <v>0</v>
      </c>
      <c r="AF162" s="454">
        <f t="shared" si="159"/>
        <v>0</v>
      </c>
      <c r="AG162" s="454">
        <f t="shared" si="159"/>
        <v>0</v>
      </c>
      <c r="AH162" s="454">
        <f t="shared" si="159"/>
        <v>0</v>
      </c>
      <c r="AI162" s="454">
        <f t="shared" si="159"/>
        <v>0</v>
      </c>
      <c r="AJ162" s="454">
        <f t="shared" ref="AJ162:BO162" si="160">IF(AJ23=0,0,((AJ5*0.5)+AI23-AJ41)*AJ78*AJ127*AJ$2)</f>
        <v>0</v>
      </c>
      <c r="AK162" s="454">
        <f t="shared" si="160"/>
        <v>0</v>
      </c>
      <c r="AL162" s="454">
        <f t="shared" si="160"/>
        <v>0</v>
      </c>
      <c r="AM162" s="454">
        <f t="shared" si="160"/>
        <v>0</v>
      </c>
      <c r="AN162" s="454">
        <f t="shared" si="160"/>
        <v>0</v>
      </c>
      <c r="AO162" s="454">
        <f t="shared" si="160"/>
        <v>0</v>
      </c>
      <c r="AP162" s="454">
        <f t="shared" si="160"/>
        <v>0</v>
      </c>
      <c r="AQ162" s="454">
        <f t="shared" si="160"/>
        <v>0</v>
      </c>
      <c r="AR162" s="454">
        <f t="shared" si="160"/>
        <v>0</v>
      </c>
      <c r="AS162" s="454">
        <f t="shared" si="160"/>
        <v>0</v>
      </c>
      <c r="AT162" s="454">
        <f t="shared" si="160"/>
        <v>0</v>
      </c>
      <c r="AU162" s="454">
        <f t="shared" si="160"/>
        <v>0</v>
      </c>
      <c r="AV162" s="454">
        <f t="shared" si="160"/>
        <v>0</v>
      </c>
      <c r="AW162" s="454">
        <f t="shared" si="160"/>
        <v>0</v>
      </c>
      <c r="AX162" s="454">
        <f t="shared" si="160"/>
        <v>0</v>
      </c>
      <c r="AY162" s="454">
        <f t="shared" si="160"/>
        <v>0</v>
      </c>
      <c r="AZ162" s="454">
        <f t="shared" si="160"/>
        <v>0</v>
      </c>
      <c r="BA162" s="454">
        <f t="shared" si="160"/>
        <v>0</v>
      </c>
      <c r="BB162" s="454">
        <f t="shared" si="160"/>
        <v>0</v>
      </c>
      <c r="BC162" s="454">
        <f t="shared" si="160"/>
        <v>0</v>
      </c>
      <c r="BD162" s="454">
        <f t="shared" si="160"/>
        <v>0</v>
      </c>
      <c r="BE162" s="454">
        <f t="shared" si="160"/>
        <v>0</v>
      </c>
      <c r="BF162" s="454">
        <f t="shared" si="160"/>
        <v>0</v>
      </c>
      <c r="BG162" s="454">
        <f t="shared" si="160"/>
        <v>0</v>
      </c>
      <c r="BH162" s="454">
        <f t="shared" si="160"/>
        <v>0</v>
      </c>
      <c r="BI162" s="454">
        <f t="shared" si="160"/>
        <v>0</v>
      </c>
      <c r="BJ162" s="454">
        <f t="shared" si="160"/>
        <v>0</v>
      </c>
      <c r="BK162" s="454">
        <f t="shared" si="160"/>
        <v>0</v>
      </c>
      <c r="BL162" s="454">
        <f t="shared" si="160"/>
        <v>0</v>
      </c>
      <c r="BM162" s="454">
        <f t="shared" si="160"/>
        <v>0</v>
      </c>
      <c r="BN162" s="454">
        <f t="shared" si="160"/>
        <v>0</v>
      </c>
      <c r="BO162" s="454">
        <f t="shared" si="160"/>
        <v>0</v>
      </c>
      <c r="BP162" s="454">
        <f t="shared" ref="BP162:CH162" si="161">IF(BP23=0,0,((BP5*0.5)+BO23-BP41)*BP78*BP127*BP$2)</f>
        <v>0</v>
      </c>
      <c r="BQ162" s="454">
        <f t="shared" si="161"/>
        <v>0</v>
      </c>
      <c r="BR162" s="454">
        <f t="shared" si="161"/>
        <v>0</v>
      </c>
      <c r="BS162" s="454">
        <f t="shared" si="161"/>
        <v>0</v>
      </c>
      <c r="BT162" s="454">
        <f t="shared" si="161"/>
        <v>0</v>
      </c>
      <c r="BU162" s="454">
        <f t="shared" si="161"/>
        <v>0</v>
      </c>
      <c r="BV162" s="454">
        <f t="shared" si="161"/>
        <v>0</v>
      </c>
      <c r="BW162" s="454">
        <f t="shared" si="161"/>
        <v>0</v>
      </c>
      <c r="BX162" s="454">
        <f t="shared" si="161"/>
        <v>0</v>
      </c>
      <c r="BY162" s="454">
        <f t="shared" si="161"/>
        <v>0</v>
      </c>
      <c r="BZ162" s="454">
        <f t="shared" si="161"/>
        <v>0</v>
      </c>
      <c r="CA162" s="454">
        <f t="shared" si="161"/>
        <v>0</v>
      </c>
      <c r="CB162" s="454">
        <f t="shared" si="161"/>
        <v>0</v>
      </c>
      <c r="CC162" s="454">
        <f t="shared" si="161"/>
        <v>0</v>
      </c>
      <c r="CD162" s="454">
        <f t="shared" si="161"/>
        <v>0</v>
      </c>
      <c r="CE162" s="454">
        <f t="shared" si="161"/>
        <v>0</v>
      </c>
      <c r="CF162" s="454">
        <f t="shared" si="161"/>
        <v>0</v>
      </c>
      <c r="CG162" s="454">
        <f t="shared" si="161"/>
        <v>0</v>
      </c>
      <c r="CH162" s="455">
        <f t="shared" si="161"/>
        <v>0</v>
      </c>
    </row>
    <row r="163" spans="1:86" s="110" customFormat="1" hidden="1" x14ac:dyDescent="0.25">
      <c r="A163" s="647"/>
      <c r="B163" s="270" t="s">
        <v>0</v>
      </c>
      <c r="C163" s="454">
        <f t="shared" si="158"/>
        <v>0</v>
      </c>
      <c r="D163" s="454">
        <f t="shared" ref="D163:AI163" si="162">IF(D24=0,0,((D6*0.5)+C24-D42)*D79*D128*D$2)</f>
        <v>0</v>
      </c>
      <c r="E163" s="454">
        <f t="shared" si="162"/>
        <v>0</v>
      </c>
      <c r="F163" s="454">
        <f t="shared" si="162"/>
        <v>0</v>
      </c>
      <c r="G163" s="454">
        <f t="shared" si="162"/>
        <v>0</v>
      </c>
      <c r="H163" s="454">
        <f t="shared" si="162"/>
        <v>0</v>
      </c>
      <c r="I163" s="454">
        <f t="shared" si="162"/>
        <v>0</v>
      </c>
      <c r="J163" s="454">
        <f t="shared" si="162"/>
        <v>0</v>
      </c>
      <c r="K163" s="454">
        <f t="shared" si="162"/>
        <v>0</v>
      </c>
      <c r="L163" s="454">
        <f t="shared" si="162"/>
        <v>0</v>
      </c>
      <c r="M163" s="454">
        <f t="shared" si="162"/>
        <v>0</v>
      </c>
      <c r="N163" s="454">
        <f t="shared" si="162"/>
        <v>0</v>
      </c>
      <c r="O163" s="454">
        <f t="shared" si="162"/>
        <v>0</v>
      </c>
      <c r="P163" s="454">
        <f t="shared" si="162"/>
        <v>0</v>
      </c>
      <c r="Q163" s="454">
        <f t="shared" si="162"/>
        <v>0</v>
      </c>
      <c r="R163" s="454">
        <f t="shared" si="162"/>
        <v>0</v>
      </c>
      <c r="S163" s="454">
        <f t="shared" si="162"/>
        <v>0</v>
      </c>
      <c r="T163" s="454">
        <f t="shared" si="162"/>
        <v>0</v>
      </c>
      <c r="U163" s="454">
        <f t="shared" si="162"/>
        <v>0</v>
      </c>
      <c r="V163" s="454">
        <f t="shared" si="162"/>
        <v>0</v>
      </c>
      <c r="W163" s="454">
        <f t="shared" si="162"/>
        <v>0</v>
      </c>
      <c r="X163" s="454">
        <f t="shared" si="162"/>
        <v>0</v>
      </c>
      <c r="Y163" s="454">
        <f t="shared" si="162"/>
        <v>0</v>
      </c>
      <c r="Z163" s="454">
        <f t="shared" si="162"/>
        <v>0</v>
      </c>
      <c r="AA163" s="454">
        <f t="shared" si="162"/>
        <v>0</v>
      </c>
      <c r="AB163" s="454">
        <f t="shared" si="162"/>
        <v>0</v>
      </c>
      <c r="AC163" s="454">
        <f t="shared" si="162"/>
        <v>0</v>
      </c>
      <c r="AD163" s="454">
        <f t="shared" si="162"/>
        <v>0</v>
      </c>
      <c r="AE163" s="454">
        <f t="shared" si="162"/>
        <v>0</v>
      </c>
      <c r="AF163" s="454">
        <f t="shared" si="162"/>
        <v>0</v>
      </c>
      <c r="AG163" s="454">
        <f t="shared" si="162"/>
        <v>0</v>
      </c>
      <c r="AH163" s="454">
        <f t="shared" si="162"/>
        <v>0</v>
      </c>
      <c r="AI163" s="454">
        <f t="shared" si="162"/>
        <v>0</v>
      </c>
      <c r="AJ163" s="454">
        <f t="shared" ref="AJ163:BO163" si="163">IF(AJ24=0,0,((AJ6*0.5)+AI24-AJ42)*AJ79*AJ128*AJ$2)</f>
        <v>0</v>
      </c>
      <c r="AK163" s="454">
        <f t="shared" si="163"/>
        <v>0</v>
      </c>
      <c r="AL163" s="454">
        <f t="shared" si="163"/>
        <v>0</v>
      </c>
      <c r="AM163" s="454">
        <f t="shared" si="163"/>
        <v>0</v>
      </c>
      <c r="AN163" s="454">
        <f t="shared" si="163"/>
        <v>0</v>
      </c>
      <c r="AO163" s="454">
        <f t="shared" si="163"/>
        <v>0</v>
      </c>
      <c r="AP163" s="454">
        <f t="shared" si="163"/>
        <v>0</v>
      </c>
      <c r="AQ163" s="454">
        <f t="shared" si="163"/>
        <v>0</v>
      </c>
      <c r="AR163" s="454">
        <f t="shared" si="163"/>
        <v>0</v>
      </c>
      <c r="AS163" s="454">
        <f t="shared" si="163"/>
        <v>0</v>
      </c>
      <c r="AT163" s="454">
        <f t="shared" si="163"/>
        <v>0</v>
      </c>
      <c r="AU163" s="454">
        <f t="shared" si="163"/>
        <v>0</v>
      </c>
      <c r="AV163" s="454">
        <f t="shared" si="163"/>
        <v>0</v>
      </c>
      <c r="AW163" s="454">
        <f t="shared" si="163"/>
        <v>0</v>
      </c>
      <c r="AX163" s="454">
        <f t="shared" si="163"/>
        <v>0</v>
      </c>
      <c r="AY163" s="454">
        <f t="shared" si="163"/>
        <v>0</v>
      </c>
      <c r="AZ163" s="454">
        <f t="shared" si="163"/>
        <v>0</v>
      </c>
      <c r="BA163" s="454">
        <f t="shared" si="163"/>
        <v>0</v>
      </c>
      <c r="BB163" s="454">
        <f t="shared" si="163"/>
        <v>0</v>
      </c>
      <c r="BC163" s="454">
        <f t="shared" si="163"/>
        <v>0</v>
      </c>
      <c r="BD163" s="454">
        <f t="shared" si="163"/>
        <v>0</v>
      </c>
      <c r="BE163" s="454">
        <f t="shared" si="163"/>
        <v>0</v>
      </c>
      <c r="BF163" s="454">
        <f t="shared" si="163"/>
        <v>0</v>
      </c>
      <c r="BG163" s="454">
        <f t="shared" si="163"/>
        <v>0</v>
      </c>
      <c r="BH163" s="454">
        <f t="shared" si="163"/>
        <v>0</v>
      </c>
      <c r="BI163" s="454">
        <f t="shared" si="163"/>
        <v>0</v>
      </c>
      <c r="BJ163" s="454">
        <f t="shared" si="163"/>
        <v>0</v>
      </c>
      <c r="BK163" s="454">
        <f t="shared" si="163"/>
        <v>0</v>
      </c>
      <c r="BL163" s="454">
        <f t="shared" si="163"/>
        <v>0</v>
      </c>
      <c r="BM163" s="454">
        <f t="shared" si="163"/>
        <v>0</v>
      </c>
      <c r="BN163" s="454">
        <f t="shared" si="163"/>
        <v>0</v>
      </c>
      <c r="BO163" s="454">
        <f t="shared" si="163"/>
        <v>0</v>
      </c>
      <c r="BP163" s="454">
        <f t="shared" ref="BP163:CH163" si="164">IF(BP24=0,0,((BP6*0.5)+BO24-BP42)*BP79*BP128*BP$2)</f>
        <v>0</v>
      </c>
      <c r="BQ163" s="454">
        <f t="shared" si="164"/>
        <v>0</v>
      </c>
      <c r="BR163" s="454">
        <f t="shared" si="164"/>
        <v>0</v>
      </c>
      <c r="BS163" s="454">
        <f t="shared" si="164"/>
        <v>0</v>
      </c>
      <c r="BT163" s="454">
        <f t="shared" si="164"/>
        <v>0</v>
      </c>
      <c r="BU163" s="454">
        <f t="shared" si="164"/>
        <v>0</v>
      </c>
      <c r="BV163" s="454">
        <f t="shared" si="164"/>
        <v>0</v>
      </c>
      <c r="BW163" s="454">
        <f t="shared" si="164"/>
        <v>0</v>
      </c>
      <c r="BX163" s="454">
        <f t="shared" si="164"/>
        <v>0</v>
      </c>
      <c r="BY163" s="454">
        <f t="shared" si="164"/>
        <v>0</v>
      </c>
      <c r="BZ163" s="454">
        <f t="shared" si="164"/>
        <v>0</v>
      </c>
      <c r="CA163" s="454">
        <f t="shared" si="164"/>
        <v>0</v>
      </c>
      <c r="CB163" s="454">
        <f t="shared" si="164"/>
        <v>0</v>
      </c>
      <c r="CC163" s="454">
        <f t="shared" si="164"/>
        <v>0</v>
      </c>
      <c r="CD163" s="454">
        <f t="shared" si="164"/>
        <v>0</v>
      </c>
      <c r="CE163" s="454">
        <f t="shared" si="164"/>
        <v>0</v>
      </c>
      <c r="CF163" s="454">
        <f t="shared" si="164"/>
        <v>0</v>
      </c>
      <c r="CG163" s="454">
        <f t="shared" si="164"/>
        <v>0</v>
      </c>
      <c r="CH163" s="455">
        <f t="shared" si="164"/>
        <v>0</v>
      </c>
    </row>
    <row r="164" spans="1:86" s="110" customFormat="1" hidden="1" x14ac:dyDescent="0.25">
      <c r="A164" s="647"/>
      <c r="B164" s="270" t="s">
        <v>21</v>
      </c>
      <c r="C164" s="454">
        <f t="shared" si="158"/>
        <v>0</v>
      </c>
      <c r="D164" s="454">
        <f t="shared" ref="D164:AI164" si="165">IF(D25=0,0,((D7*0.5)+C25-D43)*D80*D129*D$2)</f>
        <v>0</v>
      </c>
      <c r="E164" s="454">
        <f t="shared" si="165"/>
        <v>0</v>
      </c>
      <c r="F164" s="454">
        <f t="shared" si="165"/>
        <v>0</v>
      </c>
      <c r="G164" s="454">
        <f t="shared" si="165"/>
        <v>0</v>
      </c>
      <c r="H164" s="454">
        <f t="shared" si="165"/>
        <v>0</v>
      </c>
      <c r="I164" s="454">
        <f t="shared" si="165"/>
        <v>0</v>
      </c>
      <c r="J164" s="454">
        <f t="shared" si="165"/>
        <v>0</v>
      </c>
      <c r="K164" s="454">
        <f t="shared" si="165"/>
        <v>0</v>
      </c>
      <c r="L164" s="454">
        <f t="shared" si="165"/>
        <v>0</v>
      </c>
      <c r="M164" s="454">
        <f t="shared" si="165"/>
        <v>0</v>
      </c>
      <c r="N164" s="454">
        <f t="shared" si="165"/>
        <v>0</v>
      </c>
      <c r="O164" s="454">
        <f t="shared" si="165"/>
        <v>0</v>
      </c>
      <c r="P164" s="454">
        <f t="shared" si="165"/>
        <v>0</v>
      </c>
      <c r="Q164" s="454">
        <f t="shared" si="165"/>
        <v>0</v>
      </c>
      <c r="R164" s="454">
        <f t="shared" si="165"/>
        <v>0</v>
      </c>
      <c r="S164" s="454">
        <f t="shared" si="165"/>
        <v>0</v>
      </c>
      <c r="T164" s="454">
        <f t="shared" si="165"/>
        <v>0</v>
      </c>
      <c r="U164" s="454">
        <f t="shared" si="165"/>
        <v>0</v>
      </c>
      <c r="V164" s="454">
        <f t="shared" si="165"/>
        <v>0</v>
      </c>
      <c r="W164" s="454">
        <f t="shared" si="165"/>
        <v>0</v>
      </c>
      <c r="X164" s="454">
        <f t="shared" si="165"/>
        <v>0</v>
      </c>
      <c r="Y164" s="454">
        <f t="shared" si="165"/>
        <v>0</v>
      </c>
      <c r="Z164" s="454">
        <f t="shared" si="165"/>
        <v>0</v>
      </c>
      <c r="AA164" s="454">
        <f t="shared" si="165"/>
        <v>0</v>
      </c>
      <c r="AB164" s="454">
        <f t="shared" si="165"/>
        <v>0</v>
      </c>
      <c r="AC164" s="454">
        <f t="shared" si="165"/>
        <v>0</v>
      </c>
      <c r="AD164" s="454">
        <f t="shared" si="165"/>
        <v>0</v>
      </c>
      <c r="AE164" s="454">
        <f t="shared" si="165"/>
        <v>0</v>
      </c>
      <c r="AF164" s="454">
        <f t="shared" si="165"/>
        <v>0</v>
      </c>
      <c r="AG164" s="454">
        <f t="shared" si="165"/>
        <v>0</v>
      </c>
      <c r="AH164" s="454">
        <f t="shared" si="165"/>
        <v>0</v>
      </c>
      <c r="AI164" s="454">
        <f t="shared" si="165"/>
        <v>0</v>
      </c>
      <c r="AJ164" s="454">
        <f t="shared" ref="AJ164:BO164" si="166">IF(AJ25=0,0,((AJ7*0.5)+AI25-AJ43)*AJ80*AJ129*AJ$2)</f>
        <v>0</v>
      </c>
      <c r="AK164" s="454">
        <f t="shared" si="166"/>
        <v>0</v>
      </c>
      <c r="AL164" s="454">
        <f t="shared" si="166"/>
        <v>0</v>
      </c>
      <c r="AM164" s="454">
        <f t="shared" si="166"/>
        <v>0</v>
      </c>
      <c r="AN164" s="454">
        <f t="shared" si="166"/>
        <v>0</v>
      </c>
      <c r="AO164" s="454">
        <f t="shared" si="166"/>
        <v>0</v>
      </c>
      <c r="AP164" s="454">
        <f t="shared" si="166"/>
        <v>0</v>
      </c>
      <c r="AQ164" s="454">
        <f t="shared" si="166"/>
        <v>0</v>
      </c>
      <c r="AR164" s="454">
        <f t="shared" si="166"/>
        <v>0</v>
      </c>
      <c r="AS164" s="454">
        <f t="shared" si="166"/>
        <v>0</v>
      </c>
      <c r="AT164" s="454">
        <f t="shared" si="166"/>
        <v>0</v>
      </c>
      <c r="AU164" s="454">
        <f t="shared" si="166"/>
        <v>0</v>
      </c>
      <c r="AV164" s="454">
        <f t="shared" si="166"/>
        <v>0</v>
      </c>
      <c r="AW164" s="454">
        <f t="shared" si="166"/>
        <v>0</v>
      </c>
      <c r="AX164" s="454">
        <f t="shared" si="166"/>
        <v>0</v>
      </c>
      <c r="AY164" s="454">
        <f t="shared" si="166"/>
        <v>0</v>
      </c>
      <c r="AZ164" s="454">
        <f t="shared" si="166"/>
        <v>0</v>
      </c>
      <c r="BA164" s="454">
        <f t="shared" si="166"/>
        <v>0</v>
      </c>
      <c r="BB164" s="454">
        <f t="shared" si="166"/>
        <v>0</v>
      </c>
      <c r="BC164" s="454">
        <f t="shared" si="166"/>
        <v>0</v>
      </c>
      <c r="BD164" s="454">
        <f t="shared" si="166"/>
        <v>0</v>
      </c>
      <c r="BE164" s="454">
        <f t="shared" si="166"/>
        <v>0</v>
      </c>
      <c r="BF164" s="454">
        <f t="shared" si="166"/>
        <v>0</v>
      </c>
      <c r="BG164" s="454">
        <f t="shared" si="166"/>
        <v>0</v>
      </c>
      <c r="BH164" s="454">
        <f t="shared" si="166"/>
        <v>0</v>
      </c>
      <c r="BI164" s="454">
        <f t="shared" si="166"/>
        <v>0</v>
      </c>
      <c r="BJ164" s="454">
        <f t="shared" si="166"/>
        <v>0</v>
      </c>
      <c r="BK164" s="454">
        <f t="shared" si="166"/>
        <v>0</v>
      </c>
      <c r="BL164" s="454">
        <f t="shared" si="166"/>
        <v>0</v>
      </c>
      <c r="BM164" s="454">
        <f t="shared" si="166"/>
        <v>0</v>
      </c>
      <c r="BN164" s="454">
        <f t="shared" si="166"/>
        <v>0</v>
      </c>
      <c r="BO164" s="454">
        <f t="shared" si="166"/>
        <v>0</v>
      </c>
      <c r="BP164" s="454">
        <f t="shared" ref="BP164:CH164" si="167">IF(BP25=0,0,((BP7*0.5)+BO25-BP43)*BP80*BP129*BP$2)</f>
        <v>0</v>
      </c>
      <c r="BQ164" s="454">
        <f t="shared" si="167"/>
        <v>0</v>
      </c>
      <c r="BR164" s="454">
        <f t="shared" si="167"/>
        <v>0</v>
      </c>
      <c r="BS164" s="454">
        <f t="shared" si="167"/>
        <v>0</v>
      </c>
      <c r="BT164" s="454">
        <f t="shared" si="167"/>
        <v>0</v>
      </c>
      <c r="BU164" s="454">
        <f t="shared" si="167"/>
        <v>0</v>
      </c>
      <c r="BV164" s="454">
        <f t="shared" si="167"/>
        <v>0</v>
      </c>
      <c r="BW164" s="454">
        <f t="shared" si="167"/>
        <v>0</v>
      </c>
      <c r="BX164" s="454">
        <f t="shared" si="167"/>
        <v>0</v>
      </c>
      <c r="BY164" s="454">
        <f t="shared" si="167"/>
        <v>0</v>
      </c>
      <c r="BZ164" s="454">
        <f t="shared" si="167"/>
        <v>0</v>
      </c>
      <c r="CA164" s="454">
        <f t="shared" si="167"/>
        <v>0</v>
      </c>
      <c r="CB164" s="454">
        <f t="shared" si="167"/>
        <v>0</v>
      </c>
      <c r="CC164" s="454">
        <f t="shared" si="167"/>
        <v>0</v>
      </c>
      <c r="CD164" s="454">
        <f t="shared" si="167"/>
        <v>0</v>
      </c>
      <c r="CE164" s="454">
        <f t="shared" si="167"/>
        <v>0</v>
      </c>
      <c r="CF164" s="454">
        <f t="shared" si="167"/>
        <v>0</v>
      </c>
      <c r="CG164" s="454">
        <f t="shared" si="167"/>
        <v>0</v>
      </c>
      <c r="CH164" s="455">
        <f t="shared" si="167"/>
        <v>0</v>
      </c>
    </row>
    <row r="165" spans="1:86" s="110" customFormat="1" hidden="1" x14ac:dyDescent="0.25">
      <c r="A165" s="647"/>
      <c r="B165" s="270" t="s">
        <v>1</v>
      </c>
      <c r="C165" s="454">
        <f t="shared" si="158"/>
        <v>0</v>
      </c>
      <c r="D165" s="454">
        <f t="shared" ref="D165:AI165" si="168">IF(D26=0,0,((D8*0.5)+C26-D44)*D81*D130*D$2)</f>
        <v>0</v>
      </c>
      <c r="E165" s="454">
        <f t="shared" si="168"/>
        <v>0</v>
      </c>
      <c r="F165" s="454">
        <f t="shared" si="168"/>
        <v>0</v>
      </c>
      <c r="G165" s="454">
        <f t="shared" si="168"/>
        <v>0</v>
      </c>
      <c r="H165" s="454">
        <f t="shared" si="168"/>
        <v>0</v>
      </c>
      <c r="I165" s="454">
        <f t="shared" si="168"/>
        <v>0</v>
      </c>
      <c r="J165" s="454">
        <f t="shared" si="168"/>
        <v>0</v>
      </c>
      <c r="K165" s="454">
        <f t="shared" si="168"/>
        <v>0</v>
      </c>
      <c r="L165" s="454">
        <f t="shared" si="168"/>
        <v>0</v>
      </c>
      <c r="M165" s="454">
        <f t="shared" si="168"/>
        <v>0</v>
      </c>
      <c r="N165" s="454">
        <f t="shared" si="168"/>
        <v>0</v>
      </c>
      <c r="O165" s="454">
        <f t="shared" si="168"/>
        <v>0</v>
      </c>
      <c r="P165" s="454">
        <f t="shared" si="168"/>
        <v>0</v>
      </c>
      <c r="Q165" s="454">
        <f t="shared" si="168"/>
        <v>0</v>
      </c>
      <c r="R165" s="454">
        <f t="shared" si="168"/>
        <v>0</v>
      </c>
      <c r="S165" s="454">
        <f t="shared" si="168"/>
        <v>0</v>
      </c>
      <c r="T165" s="454">
        <f t="shared" si="168"/>
        <v>0</v>
      </c>
      <c r="U165" s="454">
        <f t="shared" si="168"/>
        <v>0</v>
      </c>
      <c r="V165" s="454">
        <f t="shared" si="168"/>
        <v>0</v>
      </c>
      <c r="W165" s="454">
        <f t="shared" si="168"/>
        <v>0</v>
      </c>
      <c r="X165" s="454">
        <f t="shared" si="168"/>
        <v>0</v>
      </c>
      <c r="Y165" s="454">
        <f t="shared" si="168"/>
        <v>0</v>
      </c>
      <c r="Z165" s="454">
        <f t="shared" si="168"/>
        <v>0</v>
      </c>
      <c r="AA165" s="454">
        <f t="shared" si="168"/>
        <v>0</v>
      </c>
      <c r="AB165" s="454">
        <f t="shared" si="168"/>
        <v>0</v>
      </c>
      <c r="AC165" s="454">
        <f t="shared" si="168"/>
        <v>0</v>
      </c>
      <c r="AD165" s="454">
        <f t="shared" si="168"/>
        <v>0</v>
      </c>
      <c r="AE165" s="454">
        <f t="shared" si="168"/>
        <v>0</v>
      </c>
      <c r="AF165" s="454">
        <f t="shared" si="168"/>
        <v>0</v>
      </c>
      <c r="AG165" s="454">
        <f t="shared" si="168"/>
        <v>0</v>
      </c>
      <c r="AH165" s="454">
        <f t="shared" si="168"/>
        <v>0</v>
      </c>
      <c r="AI165" s="454">
        <f t="shared" si="168"/>
        <v>0</v>
      </c>
      <c r="AJ165" s="454">
        <f t="shared" ref="AJ165:BO165" si="169">IF(AJ26=0,0,((AJ8*0.5)+AI26-AJ44)*AJ81*AJ130*AJ$2)</f>
        <v>0</v>
      </c>
      <c r="AK165" s="454">
        <f t="shared" si="169"/>
        <v>0</v>
      </c>
      <c r="AL165" s="454">
        <f t="shared" si="169"/>
        <v>0</v>
      </c>
      <c r="AM165" s="454">
        <f t="shared" si="169"/>
        <v>0</v>
      </c>
      <c r="AN165" s="454">
        <f t="shared" si="169"/>
        <v>0</v>
      </c>
      <c r="AO165" s="454">
        <f t="shared" si="169"/>
        <v>0</v>
      </c>
      <c r="AP165" s="454">
        <f t="shared" si="169"/>
        <v>0</v>
      </c>
      <c r="AQ165" s="454">
        <f t="shared" si="169"/>
        <v>0</v>
      </c>
      <c r="AR165" s="454">
        <f t="shared" si="169"/>
        <v>0</v>
      </c>
      <c r="AS165" s="454">
        <f t="shared" si="169"/>
        <v>0</v>
      </c>
      <c r="AT165" s="454">
        <f t="shared" si="169"/>
        <v>0</v>
      </c>
      <c r="AU165" s="454">
        <f t="shared" si="169"/>
        <v>0</v>
      </c>
      <c r="AV165" s="454">
        <f t="shared" si="169"/>
        <v>0</v>
      </c>
      <c r="AW165" s="454">
        <f t="shared" si="169"/>
        <v>0</v>
      </c>
      <c r="AX165" s="454">
        <f t="shared" si="169"/>
        <v>0</v>
      </c>
      <c r="AY165" s="454">
        <f t="shared" si="169"/>
        <v>0</v>
      </c>
      <c r="AZ165" s="454">
        <f t="shared" si="169"/>
        <v>0</v>
      </c>
      <c r="BA165" s="454">
        <f t="shared" si="169"/>
        <v>0</v>
      </c>
      <c r="BB165" s="454">
        <f t="shared" si="169"/>
        <v>0</v>
      </c>
      <c r="BC165" s="454">
        <f t="shared" si="169"/>
        <v>0</v>
      </c>
      <c r="BD165" s="454">
        <f t="shared" si="169"/>
        <v>0</v>
      </c>
      <c r="BE165" s="454">
        <f t="shared" si="169"/>
        <v>0</v>
      </c>
      <c r="BF165" s="454">
        <f t="shared" si="169"/>
        <v>0</v>
      </c>
      <c r="BG165" s="454">
        <f t="shared" si="169"/>
        <v>0</v>
      </c>
      <c r="BH165" s="454">
        <f t="shared" si="169"/>
        <v>0</v>
      </c>
      <c r="BI165" s="454">
        <f t="shared" si="169"/>
        <v>0</v>
      </c>
      <c r="BJ165" s="454">
        <f t="shared" si="169"/>
        <v>0</v>
      </c>
      <c r="BK165" s="454">
        <f t="shared" si="169"/>
        <v>0</v>
      </c>
      <c r="BL165" s="454">
        <f t="shared" si="169"/>
        <v>0</v>
      </c>
      <c r="BM165" s="454">
        <f t="shared" si="169"/>
        <v>0</v>
      </c>
      <c r="BN165" s="454">
        <f t="shared" si="169"/>
        <v>0</v>
      </c>
      <c r="BO165" s="454">
        <f t="shared" si="169"/>
        <v>0</v>
      </c>
      <c r="BP165" s="454">
        <f t="shared" ref="BP165:CH165" si="170">IF(BP26=0,0,((BP8*0.5)+BO26-BP44)*BP81*BP130*BP$2)</f>
        <v>0</v>
      </c>
      <c r="BQ165" s="454">
        <f t="shared" si="170"/>
        <v>0</v>
      </c>
      <c r="BR165" s="454">
        <f t="shared" si="170"/>
        <v>0</v>
      </c>
      <c r="BS165" s="454">
        <f t="shared" si="170"/>
        <v>0</v>
      </c>
      <c r="BT165" s="454">
        <f t="shared" si="170"/>
        <v>0</v>
      </c>
      <c r="BU165" s="454">
        <f t="shared" si="170"/>
        <v>0</v>
      </c>
      <c r="BV165" s="454">
        <f t="shared" si="170"/>
        <v>0</v>
      </c>
      <c r="BW165" s="454">
        <f t="shared" si="170"/>
        <v>0</v>
      </c>
      <c r="BX165" s="454">
        <f t="shared" si="170"/>
        <v>0</v>
      </c>
      <c r="BY165" s="454">
        <f t="shared" si="170"/>
        <v>0</v>
      </c>
      <c r="BZ165" s="454">
        <f t="shared" si="170"/>
        <v>0</v>
      </c>
      <c r="CA165" s="454">
        <f t="shared" si="170"/>
        <v>0</v>
      </c>
      <c r="CB165" s="454">
        <f t="shared" si="170"/>
        <v>0</v>
      </c>
      <c r="CC165" s="454">
        <f t="shared" si="170"/>
        <v>0</v>
      </c>
      <c r="CD165" s="454">
        <f t="shared" si="170"/>
        <v>0</v>
      </c>
      <c r="CE165" s="454">
        <f t="shared" si="170"/>
        <v>0</v>
      </c>
      <c r="CF165" s="454">
        <f t="shared" si="170"/>
        <v>0</v>
      </c>
      <c r="CG165" s="454">
        <f t="shared" si="170"/>
        <v>0</v>
      </c>
      <c r="CH165" s="455">
        <f t="shared" si="170"/>
        <v>0</v>
      </c>
    </row>
    <row r="166" spans="1:86" s="110" customFormat="1" hidden="1" x14ac:dyDescent="0.25">
      <c r="A166" s="647"/>
      <c r="B166" s="270" t="s">
        <v>22</v>
      </c>
      <c r="C166" s="454">
        <f t="shared" si="158"/>
        <v>0</v>
      </c>
      <c r="D166" s="454">
        <f t="shared" ref="D166:AI166" si="171">IF(D27=0,0,((D9*0.5)+C27-D45)*D82*D131*D$2)</f>
        <v>0</v>
      </c>
      <c r="E166" s="454">
        <f t="shared" si="171"/>
        <v>0</v>
      </c>
      <c r="F166" s="454">
        <f t="shared" si="171"/>
        <v>0</v>
      </c>
      <c r="G166" s="454">
        <f t="shared" si="171"/>
        <v>0</v>
      </c>
      <c r="H166" s="454">
        <f t="shared" si="171"/>
        <v>0</v>
      </c>
      <c r="I166" s="454">
        <f t="shared" si="171"/>
        <v>0</v>
      </c>
      <c r="J166" s="454">
        <f t="shared" si="171"/>
        <v>0</v>
      </c>
      <c r="K166" s="454">
        <f t="shared" si="171"/>
        <v>0</v>
      </c>
      <c r="L166" s="454">
        <f t="shared" si="171"/>
        <v>0</v>
      </c>
      <c r="M166" s="454">
        <f t="shared" si="171"/>
        <v>0</v>
      </c>
      <c r="N166" s="454">
        <f t="shared" si="171"/>
        <v>0</v>
      </c>
      <c r="O166" s="454">
        <f t="shared" si="171"/>
        <v>0</v>
      </c>
      <c r="P166" s="454">
        <f t="shared" si="171"/>
        <v>0</v>
      </c>
      <c r="Q166" s="454">
        <f t="shared" si="171"/>
        <v>0</v>
      </c>
      <c r="R166" s="454">
        <f t="shared" si="171"/>
        <v>0</v>
      </c>
      <c r="S166" s="454">
        <f t="shared" si="171"/>
        <v>0</v>
      </c>
      <c r="T166" s="454">
        <f t="shared" si="171"/>
        <v>0</v>
      </c>
      <c r="U166" s="454">
        <f t="shared" si="171"/>
        <v>0</v>
      </c>
      <c r="V166" s="454">
        <f t="shared" si="171"/>
        <v>0</v>
      </c>
      <c r="W166" s="454">
        <f t="shared" si="171"/>
        <v>0</v>
      </c>
      <c r="X166" s="454">
        <f t="shared" si="171"/>
        <v>0</v>
      </c>
      <c r="Y166" s="454">
        <f t="shared" si="171"/>
        <v>0</v>
      </c>
      <c r="Z166" s="454">
        <f t="shared" si="171"/>
        <v>0</v>
      </c>
      <c r="AA166" s="454">
        <f t="shared" si="171"/>
        <v>0</v>
      </c>
      <c r="AB166" s="454">
        <f t="shared" si="171"/>
        <v>0</v>
      </c>
      <c r="AC166" s="454">
        <f t="shared" si="171"/>
        <v>0</v>
      </c>
      <c r="AD166" s="454">
        <f t="shared" si="171"/>
        <v>0</v>
      </c>
      <c r="AE166" s="454">
        <f t="shared" si="171"/>
        <v>0</v>
      </c>
      <c r="AF166" s="454">
        <f t="shared" si="171"/>
        <v>0</v>
      </c>
      <c r="AG166" s="454">
        <f t="shared" si="171"/>
        <v>0</v>
      </c>
      <c r="AH166" s="454">
        <f t="shared" si="171"/>
        <v>0</v>
      </c>
      <c r="AI166" s="454">
        <f t="shared" si="171"/>
        <v>0</v>
      </c>
      <c r="AJ166" s="454">
        <f t="shared" ref="AJ166:BO166" si="172">IF(AJ27=0,0,((AJ9*0.5)+AI27-AJ45)*AJ82*AJ131*AJ$2)</f>
        <v>0</v>
      </c>
      <c r="AK166" s="454">
        <f t="shared" si="172"/>
        <v>0</v>
      </c>
      <c r="AL166" s="454">
        <f t="shared" si="172"/>
        <v>0</v>
      </c>
      <c r="AM166" s="454">
        <f t="shared" si="172"/>
        <v>0</v>
      </c>
      <c r="AN166" s="454">
        <f t="shared" si="172"/>
        <v>0</v>
      </c>
      <c r="AO166" s="454">
        <f t="shared" si="172"/>
        <v>0</v>
      </c>
      <c r="AP166" s="454">
        <f t="shared" si="172"/>
        <v>0</v>
      </c>
      <c r="AQ166" s="454">
        <f t="shared" si="172"/>
        <v>0</v>
      </c>
      <c r="AR166" s="454">
        <f t="shared" si="172"/>
        <v>0</v>
      </c>
      <c r="AS166" s="454">
        <f t="shared" si="172"/>
        <v>0</v>
      </c>
      <c r="AT166" s="454">
        <f t="shared" si="172"/>
        <v>0</v>
      </c>
      <c r="AU166" s="454">
        <f t="shared" si="172"/>
        <v>0</v>
      </c>
      <c r="AV166" s="454">
        <f t="shared" si="172"/>
        <v>0</v>
      </c>
      <c r="AW166" s="454">
        <f t="shared" si="172"/>
        <v>0</v>
      </c>
      <c r="AX166" s="454">
        <f t="shared" si="172"/>
        <v>0</v>
      </c>
      <c r="AY166" s="454">
        <f t="shared" si="172"/>
        <v>0</v>
      </c>
      <c r="AZ166" s="454">
        <f t="shared" si="172"/>
        <v>0</v>
      </c>
      <c r="BA166" s="454">
        <f t="shared" si="172"/>
        <v>0</v>
      </c>
      <c r="BB166" s="454">
        <f t="shared" si="172"/>
        <v>0</v>
      </c>
      <c r="BC166" s="454">
        <f t="shared" si="172"/>
        <v>0</v>
      </c>
      <c r="BD166" s="454">
        <f t="shared" si="172"/>
        <v>0</v>
      </c>
      <c r="BE166" s="454">
        <f t="shared" si="172"/>
        <v>0</v>
      </c>
      <c r="BF166" s="454">
        <f t="shared" si="172"/>
        <v>0</v>
      </c>
      <c r="BG166" s="454">
        <f t="shared" si="172"/>
        <v>0</v>
      </c>
      <c r="BH166" s="454">
        <f t="shared" si="172"/>
        <v>0</v>
      </c>
      <c r="BI166" s="454">
        <f t="shared" si="172"/>
        <v>0</v>
      </c>
      <c r="BJ166" s="454">
        <f t="shared" si="172"/>
        <v>0</v>
      </c>
      <c r="BK166" s="454">
        <f t="shared" si="172"/>
        <v>0</v>
      </c>
      <c r="BL166" s="454">
        <f t="shared" si="172"/>
        <v>0</v>
      </c>
      <c r="BM166" s="454">
        <f t="shared" si="172"/>
        <v>0</v>
      </c>
      <c r="BN166" s="454">
        <f t="shared" si="172"/>
        <v>0</v>
      </c>
      <c r="BO166" s="454">
        <f t="shared" si="172"/>
        <v>0</v>
      </c>
      <c r="BP166" s="454">
        <f t="shared" ref="BP166:CH166" si="173">IF(BP27=0,0,((BP9*0.5)+BO27-BP45)*BP82*BP131*BP$2)</f>
        <v>0</v>
      </c>
      <c r="BQ166" s="454">
        <f t="shared" si="173"/>
        <v>0</v>
      </c>
      <c r="BR166" s="454">
        <f t="shared" si="173"/>
        <v>0</v>
      </c>
      <c r="BS166" s="454">
        <f t="shared" si="173"/>
        <v>0</v>
      </c>
      <c r="BT166" s="454">
        <f t="shared" si="173"/>
        <v>0</v>
      </c>
      <c r="BU166" s="454">
        <f t="shared" si="173"/>
        <v>0</v>
      </c>
      <c r="BV166" s="454">
        <f t="shared" si="173"/>
        <v>0</v>
      </c>
      <c r="BW166" s="454">
        <f t="shared" si="173"/>
        <v>0</v>
      </c>
      <c r="BX166" s="454">
        <f t="shared" si="173"/>
        <v>0</v>
      </c>
      <c r="BY166" s="454">
        <f t="shared" si="173"/>
        <v>0</v>
      </c>
      <c r="BZ166" s="454">
        <f t="shared" si="173"/>
        <v>0</v>
      </c>
      <c r="CA166" s="454">
        <f t="shared" si="173"/>
        <v>0</v>
      </c>
      <c r="CB166" s="454">
        <f t="shared" si="173"/>
        <v>0</v>
      </c>
      <c r="CC166" s="454">
        <f t="shared" si="173"/>
        <v>0</v>
      </c>
      <c r="CD166" s="454">
        <f t="shared" si="173"/>
        <v>0</v>
      </c>
      <c r="CE166" s="454">
        <f t="shared" si="173"/>
        <v>0</v>
      </c>
      <c r="CF166" s="454">
        <f t="shared" si="173"/>
        <v>0</v>
      </c>
      <c r="CG166" s="454">
        <f t="shared" si="173"/>
        <v>0</v>
      </c>
      <c r="CH166" s="455">
        <f t="shared" si="173"/>
        <v>0</v>
      </c>
    </row>
    <row r="167" spans="1:86" s="110" customFormat="1" hidden="1" x14ac:dyDescent="0.25">
      <c r="A167" s="647"/>
      <c r="B167" s="89" t="s">
        <v>9</v>
      </c>
      <c r="C167" s="454">
        <f t="shared" si="158"/>
        <v>0</v>
      </c>
      <c r="D167" s="454">
        <f t="shared" ref="D167:AI167" si="174">IF(D28=0,0,((D10*0.5)+C28-D46)*D83*D132*D$2)</f>
        <v>0</v>
      </c>
      <c r="E167" s="454">
        <f t="shared" si="174"/>
        <v>0</v>
      </c>
      <c r="F167" s="454">
        <f t="shared" si="174"/>
        <v>0</v>
      </c>
      <c r="G167" s="454">
        <f t="shared" si="174"/>
        <v>0</v>
      </c>
      <c r="H167" s="454">
        <f t="shared" si="174"/>
        <v>0</v>
      </c>
      <c r="I167" s="454">
        <f t="shared" si="174"/>
        <v>0</v>
      </c>
      <c r="J167" s="454">
        <f t="shared" si="174"/>
        <v>0</v>
      </c>
      <c r="K167" s="454">
        <f t="shared" si="174"/>
        <v>0</v>
      </c>
      <c r="L167" s="454">
        <f t="shared" si="174"/>
        <v>0</v>
      </c>
      <c r="M167" s="454">
        <f t="shared" si="174"/>
        <v>0</v>
      </c>
      <c r="N167" s="454">
        <f t="shared" si="174"/>
        <v>0</v>
      </c>
      <c r="O167" s="454">
        <f t="shared" si="174"/>
        <v>0</v>
      </c>
      <c r="P167" s="454">
        <f t="shared" si="174"/>
        <v>0</v>
      </c>
      <c r="Q167" s="454">
        <f t="shared" si="174"/>
        <v>0</v>
      </c>
      <c r="R167" s="454">
        <f t="shared" si="174"/>
        <v>0</v>
      </c>
      <c r="S167" s="454">
        <f t="shared" si="174"/>
        <v>0</v>
      </c>
      <c r="T167" s="454">
        <f t="shared" si="174"/>
        <v>0</v>
      </c>
      <c r="U167" s="454">
        <f t="shared" si="174"/>
        <v>0</v>
      </c>
      <c r="V167" s="454">
        <f t="shared" si="174"/>
        <v>0</v>
      </c>
      <c r="W167" s="454">
        <f t="shared" si="174"/>
        <v>0</v>
      </c>
      <c r="X167" s="454">
        <f t="shared" si="174"/>
        <v>0</v>
      </c>
      <c r="Y167" s="454">
        <f t="shared" si="174"/>
        <v>0</v>
      </c>
      <c r="Z167" s="454">
        <f t="shared" si="174"/>
        <v>0</v>
      </c>
      <c r="AA167" s="454">
        <f t="shared" si="174"/>
        <v>0</v>
      </c>
      <c r="AB167" s="454">
        <f t="shared" si="174"/>
        <v>0</v>
      </c>
      <c r="AC167" s="454">
        <f t="shared" si="174"/>
        <v>0</v>
      </c>
      <c r="AD167" s="454">
        <f t="shared" si="174"/>
        <v>0</v>
      </c>
      <c r="AE167" s="454">
        <f t="shared" si="174"/>
        <v>0</v>
      </c>
      <c r="AF167" s="454">
        <f t="shared" si="174"/>
        <v>0</v>
      </c>
      <c r="AG167" s="454">
        <f t="shared" si="174"/>
        <v>0</v>
      </c>
      <c r="AH167" s="454">
        <f t="shared" si="174"/>
        <v>0</v>
      </c>
      <c r="AI167" s="454">
        <f t="shared" si="174"/>
        <v>0</v>
      </c>
      <c r="AJ167" s="454">
        <f t="shared" ref="AJ167:BO167" si="175">IF(AJ28=0,0,((AJ10*0.5)+AI28-AJ46)*AJ83*AJ132*AJ$2)</f>
        <v>0</v>
      </c>
      <c r="AK167" s="454">
        <f t="shared" si="175"/>
        <v>0</v>
      </c>
      <c r="AL167" s="454">
        <f t="shared" si="175"/>
        <v>0</v>
      </c>
      <c r="AM167" s="454">
        <f t="shared" si="175"/>
        <v>0</v>
      </c>
      <c r="AN167" s="454">
        <f t="shared" si="175"/>
        <v>0</v>
      </c>
      <c r="AO167" s="454">
        <f t="shared" si="175"/>
        <v>0</v>
      </c>
      <c r="AP167" s="454">
        <f t="shared" si="175"/>
        <v>0</v>
      </c>
      <c r="AQ167" s="454">
        <f t="shared" si="175"/>
        <v>0</v>
      </c>
      <c r="AR167" s="454">
        <f t="shared" si="175"/>
        <v>0</v>
      </c>
      <c r="AS167" s="454">
        <f t="shared" si="175"/>
        <v>0</v>
      </c>
      <c r="AT167" s="454">
        <f t="shared" si="175"/>
        <v>0</v>
      </c>
      <c r="AU167" s="454">
        <f t="shared" si="175"/>
        <v>0</v>
      </c>
      <c r="AV167" s="454">
        <f t="shared" si="175"/>
        <v>0</v>
      </c>
      <c r="AW167" s="454">
        <f t="shared" si="175"/>
        <v>0</v>
      </c>
      <c r="AX167" s="454">
        <f t="shared" si="175"/>
        <v>0</v>
      </c>
      <c r="AY167" s="454">
        <f t="shared" si="175"/>
        <v>0</v>
      </c>
      <c r="AZ167" s="454">
        <f t="shared" si="175"/>
        <v>0</v>
      </c>
      <c r="BA167" s="454">
        <f t="shared" si="175"/>
        <v>0</v>
      </c>
      <c r="BB167" s="454">
        <f t="shared" si="175"/>
        <v>0</v>
      </c>
      <c r="BC167" s="454">
        <f t="shared" si="175"/>
        <v>0</v>
      </c>
      <c r="BD167" s="454">
        <f t="shared" si="175"/>
        <v>0</v>
      </c>
      <c r="BE167" s="454">
        <f t="shared" si="175"/>
        <v>0</v>
      </c>
      <c r="BF167" s="454">
        <f t="shared" si="175"/>
        <v>0</v>
      </c>
      <c r="BG167" s="454">
        <f t="shared" si="175"/>
        <v>0</v>
      </c>
      <c r="BH167" s="454">
        <f t="shared" si="175"/>
        <v>0</v>
      </c>
      <c r="BI167" s="454">
        <f t="shared" si="175"/>
        <v>0</v>
      </c>
      <c r="BJ167" s="454">
        <f t="shared" si="175"/>
        <v>0</v>
      </c>
      <c r="BK167" s="454">
        <f t="shared" si="175"/>
        <v>0</v>
      </c>
      <c r="BL167" s="454">
        <f t="shared" si="175"/>
        <v>0</v>
      </c>
      <c r="BM167" s="454">
        <f t="shared" si="175"/>
        <v>0</v>
      </c>
      <c r="BN167" s="454">
        <f t="shared" si="175"/>
        <v>0</v>
      </c>
      <c r="BO167" s="454">
        <f t="shared" si="175"/>
        <v>0</v>
      </c>
      <c r="BP167" s="454">
        <f t="shared" ref="BP167:CH167" si="176">IF(BP28=0,0,((BP10*0.5)+BO28-BP46)*BP83*BP132*BP$2)</f>
        <v>0</v>
      </c>
      <c r="BQ167" s="454">
        <f t="shared" si="176"/>
        <v>0</v>
      </c>
      <c r="BR167" s="454">
        <f t="shared" si="176"/>
        <v>0</v>
      </c>
      <c r="BS167" s="454">
        <f t="shared" si="176"/>
        <v>0</v>
      </c>
      <c r="BT167" s="454">
        <f t="shared" si="176"/>
        <v>0</v>
      </c>
      <c r="BU167" s="454">
        <f t="shared" si="176"/>
        <v>0</v>
      </c>
      <c r="BV167" s="454">
        <f t="shared" si="176"/>
        <v>0</v>
      </c>
      <c r="BW167" s="454">
        <f t="shared" si="176"/>
        <v>0</v>
      </c>
      <c r="BX167" s="454">
        <f t="shared" si="176"/>
        <v>0</v>
      </c>
      <c r="BY167" s="454">
        <f t="shared" si="176"/>
        <v>0</v>
      </c>
      <c r="BZ167" s="454">
        <f t="shared" si="176"/>
        <v>0</v>
      </c>
      <c r="CA167" s="454">
        <f t="shared" si="176"/>
        <v>0</v>
      </c>
      <c r="CB167" s="454">
        <f t="shared" si="176"/>
        <v>0</v>
      </c>
      <c r="CC167" s="454">
        <f t="shared" si="176"/>
        <v>0</v>
      </c>
      <c r="CD167" s="454">
        <f t="shared" si="176"/>
        <v>0</v>
      </c>
      <c r="CE167" s="454">
        <f t="shared" si="176"/>
        <v>0</v>
      </c>
      <c r="CF167" s="454">
        <f t="shared" si="176"/>
        <v>0</v>
      </c>
      <c r="CG167" s="454">
        <f t="shared" si="176"/>
        <v>0</v>
      </c>
      <c r="CH167" s="455">
        <f t="shared" si="176"/>
        <v>0</v>
      </c>
    </row>
    <row r="168" spans="1:86" s="110" customFormat="1" hidden="1" x14ac:dyDescent="0.25">
      <c r="A168" s="647"/>
      <c r="B168" s="89" t="s">
        <v>3</v>
      </c>
      <c r="C168" s="454">
        <f t="shared" si="158"/>
        <v>0</v>
      </c>
      <c r="D168" s="454">
        <f t="shared" ref="D168:AI168" si="177">IF(D29=0,0,((D11*0.5)+C29-D47)*D84*D133*D$2)</f>
        <v>0</v>
      </c>
      <c r="E168" s="454">
        <f t="shared" si="177"/>
        <v>0</v>
      </c>
      <c r="F168" s="454">
        <f t="shared" si="177"/>
        <v>0</v>
      </c>
      <c r="G168" s="454">
        <f t="shared" si="177"/>
        <v>0</v>
      </c>
      <c r="H168" s="454">
        <f t="shared" si="177"/>
        <v>0</v>
      </c>
      <c r="I168" s="454">
        <f t="shared" si="177"/>
        <v>0</v>
      </c>
      <c r="J168" s="454">
        <f t="shared" si="177"/>
        <v>0</v>
      </c>
      <c r="K168" s="454">
        <f t="shared" si="177"/>
        <v>0</v>
      </c>
      <c r="L168" s="454">
        <f t="shared" si="177"/>
        <v>0</v>
      </c>
      <c r="M168" s="454">
        <f t="shared" si="177"/>
        <v>0</v>
      </c>
      <c r="N168" s="454">
        <f t="shared" si="177"/>
        <v>0</v>
      </c>
      <c r="O168" s="454">
        <f t="shared" si="177"/>
        <v>0</v>
      </c>
      <c r="P168" s="454">
        <f t="shared" si="177"/>
        <v>0</v>
      </c>
      <c r="Q168" s="454">
        <f t="shared" si="177"/>
        <v>0</v>
      </c>
      <c r="R168" s="454">
        <f t="shared" si="177"/>
        <v>0</v>
      </c>
      <c r="S168" s="454">
        <f t="shared" si="177"/>
        <v>0</v>
      </c>
      <c r="T168" s="454">
        <f t="shared" si="177"/>
        <v>0</v>
      </c>
      <c r="U168" s="454">
        <f t="shared" si="177"/>
        <v>0</v>
      </c>
      <c r="V168" s="454">
        <f t="shared" si="177"/>
        <v>0</v>
      </c>
      <c r="W168" s="454">
        <f t="shared" si="177"/>
        <v>0</v>
      </c>
      <c r="X168" s="454">
        <f t="shared" si="177"/>
        <v>0</v>
      </c>
      <c r="Y168" s="454">
        <f t="shared" si="177"/>
        <v>0</v>
      </c>
      <c r="Z168" s="454">
        <f t="shared" si="177"/>
        <v>0</v>
      </c>
      <c r="AA168" s="454">
        <f t="shared" si="177"/>
        <v>0</v>
      </c>
      <c r="AB168" s="454">
        <f t="shared" si="177"/>
        <v>0</v>
      </c>
      <c r="AC168" s="454">
        <f t="shared" si="177"/>
        <v>0</v>
      </c>
      <c r="AD168" s="454">
        <f t="shared" si="177"/>
        <v>0</v>
      </c>
      <c r="AE168" s="454">
        <f t="shared" si="177"/>
        <v>0</v>
      </c>
      <c r="AF168" s="454">
        <f t="shared" si="177"/>
        <v>0</v>
      </c>
      <c r="AG168" s="454">
        <f t="shared" si="177"/>
        <v>0</v>
      </c>
      <c r="AH168" s="454">
        <f t="shared" si="177"/>
        <v>0</v>
      </c>
      <c r="AI168" s="454">
        <f t="shared" si="177"/>
        <v>0</v>
      </c>
      <c r="AJ168" s="454">
        <f t="shared" ref="AJ168:BO168" si="178">IF(AJ29=0,0,((AJ11*0.5)+AI29-AJ47)*AJ84*AJ133*AJ$2)</f>
        <v>0</v>
      </c>
      <c r="AK168" s="454">
        <f t="shared" si="178"/>
        <v>0</v>
      </c>
      <c r="AL168" s="454">
        <f t="shared" si="178"/>
        <v>0</v>
      </c>
      <c r="AM168" s="454">
        <f t="shared" si="178"/>
        <v>0</v>
      </c>
      <c r="AN168" s="454">
        <f t="shared" si="178"/>
        <v>0</v>
      </c>
      <c r="AO168" s="454">
        <f t="shared" si="178"/>
        <v>0</v>
      </c>
      <c r="AP168" s="454">
        <f t="shared" si="178"/>
        <v>0</v>
      </c>
      <c r="AQ168" s="454">
        <f t="shared" si="178"/>
        <v>0</v>
      </c>
      <c r="AR168" s="454">
        <f t="shared" si="178"/>
        <v>0</v>
      </c>
      <c r="AS168" s="454">
        <f t="shared" si="178"/>
        <v>0</v>
      </c>
      <c r="AT168" s="454">
        <f t="shared" si="178"/>
        <v>0</v>
      </c>
      <c r="AU168" s="454">
        <f t="shared" si="178"/>
        <v>0</v>
      </c>
      <c r="AV168" s="454">
        <f t="shared" si="178"/>
        <v>0</v>
      </c>
      <c r="AW168" s="454">
        <f t="shared" si="178"/>
        <v>0</v>
      </c>
      <c r="AX168" s="454">
        <f t="shared" si="178"/>
        <v>0</v>
      </c>
      <c r="AY168" s="454">
        <f t="shared" si="178"/>
        <v>0</v>
      </c>
      <c r="AZ168" s="454">
        <f t="shared" si="178"/>
        <v>0</v>
      </c>
      <c r="BA168" s="454">
        <f t="shared" si="178"/>
        <v>0</v>
      </c>
      <c r="BB168" s="454">
        <f t="shared" si="178"/>
        <v>0</v>
      </c>
      <c r="BC168" s="454">
        <f t="shared" si="178"/>
        <v>0</v>
      </c>
      <c r="BD168" s="454">
        <f t="shared" si="178"/>
        <v>0</v>
      </c>
      <c r="BE168" s="454">
        <f t="shared" si="178"/>
        <v>0</v>
      </c>
      <c r="BF168" s="454">
        <f t="shared" si="178"/>
        <v>0</v>
      </c>
      <c r="BG168" s="454">
        <f t="shared" si="178"/>
        <v>0</v>
      </c>
      <c r="BH168" s="454">
        <f t="shared" si="178"/>
        <v>0</v>
      </c>
      <c r="BI168" s="454">
        <f t="shared" si="178"/>
        <v>0</v>
      </c>
      <c r="BJ168" s="454">
        <f t="shared" si="178"/>
        <v>0</v>
      </c>
      <c r="BK168" s="454">
        <f t="shared" si="178"/>
        <v>0</v>
      </c>
      <c r="BL168" s="454">
        <f t="shared" si="178"/>
        <v>0</v>
      </c>
      <c r="BM168" s="454">
        <f t="shared" si="178"/>
        <v>0</v>
      </c>
      <c r="BN168" s="454">
        <f t="shared" si="178"/>
        <v>0</v>
      </c>
      <c r="BO168" s="454">
        <f t="shared" si="178"/>
        <v>0</v>
      </c>
      <c r="BP168" s="454">
        <f t="shared" ref="BP168:CH168" si="179">IF(BP29=0,0,((BP11*0.5)+BO29-BP47)*BP84*BP133*BP$2)</f>
        <v>0</v>
      </c>
      <c r="BQ168" s="454">
        <f t="shared" si="179"/>
        <v>0</v>
      </c>
      <c r="BR168" s="454">
        <f t="shared" si="179"/>
        <v>0</v>
      </c>
      <c r="BS168" s="454">
        <f t="shared" si="179"/>
        <v>0</v>
      </c>
      <c r="BT168" s="454">
        <f t="shared" si="179"/>
        <v>0</v>
      </c>
      <c r="BU168" s="454">
        <f t="shared" si="179"/>
        <v>0</v>
      </c>
      <c r="BV168" s="454">
        <f t="shared" si="179"/>
        <v>0</v>
      </c>
      <c r="BW168" s="454">
        <f t="shared" si="179"/>
        <v>0</v>
      </c>
      <c r="BX168" s="454">
        <f t="shared" si="179"/>
        <v>0</v>
      </c>
      <c r="BY168" s="454">
        <f t="shared" si="179"/>
        <v>0</v>
      </c>
      <c r="BZ168" s="454">
        <f t="shared" si="179"/>
        <v>0</v>
      </c>
      <c r="CA168" s="454">
        <f t="shared" si="179"/>
        <v>0</v>
      </c>
      <c r="CB168" s="454">
        <f t="shared" si="179"/>
        <v>0</v>
      </c>
      <c r="CC168" s="454">
        <f t="shared" si="179"/>
        <v>0</v>
      </c>
      <c r="CD168" s="454">
        <f t="shared" si="179"/>
        <v>0</v>
      </c>
      <c r="CE168" s="454">
        <f t="shared" si="179"/>
        <v>0</v>
      </c>
      <c r="CF168" s="454">
        <f t="shared" si="179"/>
        <v>0</v>
      </c>
      <c r="CG168" s="454">
        <f t="shared" si="179"/>
        <v>0</v>
      </c>
      <c r="CH168" s="455">
        <f t="shared" si="179"/>
        <v>0</v>
      </c>
    </row>
    <row r="169" spans="1:86" s="110" customFormat="1" ht="15.75" hidden="1" customHeight="1" x14ac:dyDescent="0.25">
      <c r="A169" s="647"/>
      <c r="B169" s="89" t="s">
        <v>4</v>
      </c>
      <c r="C169" s="454">
        <f t="shared" si="158"/>
        <v>0</v>
      </c>
      <c r="D169" s="454">
        <f t="shared" ref="D169:AI169" si="180">IF(D30=0,0,((D12*0.5)+C30-D48)*D85*D134*D$2)</f>
        <v>5.7728390744870248</v>
      </c>
      <c r="E169" s="454">
        <f t="shared" si="180"/>
        <v>234.94559339348874</v>
      </c>
      <c r="F169" s="454">
        <f t="shared" si="180"/>
        <v>400.99225304326518</v>
      </c>
      <c r="G169" s="454">
        <f t="shared" si="180"/>
        <v>726.80930470718693</v>
      </c>
      <c r="H169" s="454">
        <f t="shared" si="180"/>
        <v>3113.1127630443011</v>
      </c>
      <c r="I169" s="454">
        <f t="shared" si="180"/>
        <v>4529.0715737121382</v>
      </c>
      <c r="J169" s="454">
        <f t="shared" si="180"/>
        <v>4343.1594087280082</v>
      </c>
      <c r="K169" s="454">
        <f t="shared" si="180"/>
        <v>4121.8536500757573</v>
      </c>
      <c r="L169" s="454">
        <f t="shared" si="180"/>
        <v>1967.3152122065476</v>
      </c>
      <c r="M169" s="454">
        <f t="shared" si="180"/>
        <v>1465.9793002132049</v>
      </c>
      <c r="N169" s="454">
        <f t="shared" si="180"/>
        <v>1232.3309848630149</v>
      </c>
      <c r="O169" s="454">
        <f t="shared" si="180"/>
        <v>1544.7514335290659</v>
      </c>
      <c r="P169" s="454">
        <f t="shared" si="180"/>
        <v>1118.6582925824232</v>
      </c>
      <c r="Q169" s="454">
        <f t="shared" si="180"/>
        <v>1365.8436790290757</v>
      </c>
      <c r="R169" s="454">
        <f t="shared" si="180"/>
        <v>1025.17041523955</v>
      </c>
      <c r="S169" s="454">
        <f t="shared" si="180"/>
        <v>1456.8769554608007</v>
      </c>
      <c r="T169" s="454">
        <f t="shared" si="180"/>
        <v>279.6504834910163</v>
      </c>
      <c r="U169" s="454">
        <f t="shared" si="180"/>
        <v>326.56974886295853</v>
      </c>
      <c r="V169" s="454">
        <f t="shared" si="180"/>
        <v>281.24728724145291</v>
      </c>
      <c r="W169" s="454">
        <f t="shared" si="180"/>
        <v>266.80645762386507</v>
      </c>
      <c r="X169" s="454">
        <f t="shared" si="180"/>
        <v>119.14396605241581</v>
      </c>
      <c r="Y169" s="454">
        <f t="shared" si="180"/>
        <v>90.653009350399429</v>
      </c>
      <c r="Z169" s="454">
        <f t="shared" si="180"/>
        <v>74.824347198653172</v>
      </c>
      <c r="AA169" s="454">
        <f t="shared" si="180"/>
        <v>87.660388042940781</v>
      </c>
      <c r="AB169" s="454">
        <f t="shared" si="180"/>
        <v>68.43412669268703</v>
      </c>
      <c r="AC169" s="454">
        <f t="shared" si="180"/>
        <v>81.097129917242029</v>
      </c>
      <c r="AD169" s="454">
        <f t="shared" si="180"/>
        <v>84.330113271808429</v>
      </c>
      <c r="AE169" s="454">
        <f t="shared" si="180"/>
        <v>118.72024437042339</v>
      </c>
      <c r="AF169" s="454">
        <f t="shared" si="180"/>
        <v>279.6504834910163</v>
      </c>
      <c r="AG169" s="454">
        <f t="shared" si="180"/>
        <v>326.56974886295853</v>
      </c>
      <c r="AH169" s="454">
        <f t="shared" si="180"/>
        <v>281.24728724145291</v>
      </c>
      <c r="AI169" s="454">
        <f t="shared" si="180"/>
        <v>266.80645762386507</v>
      </c>
      <c r="AJ169" s="454">
        <f t="shared" ref="AJ169:BO169" si="181">IF(AJ30=0,0,((AJ12*0.5)+AI30-AJ48)*AJ85*AJ134*AJ$2)</f>
        <v>119.14396605241581</v>
      </c>
      <c r="AK169" s="454">
        <f t="shared" si="181"/>
        <v>90.653009350399429</v>
      </c>
      <c r="AL169" s="454">
        <f t="shared" si="181"/>
        <v>74.824347198653172</v>
      </c>
      <c r="AM169" s="454">
        <f t="shared" si="181"/>
        <v>87.660388042940781</v>
      </c>
      <c r="AN169" s="454">
        <f t="shared" si="181"/>
        <v>68.43412669268703</v>
      </c>
      <c r="AO169" s="454">
        <f t="shared" si="181"/>
        <v>81.097129917242029</v>
      </c>
      <c r="AP169" s="454">
        <f t="shared" si="181"/>
        <v>84.330113271808429</v>
      </c>
      <c r="AQ169" s="454">
        <f t="shared" si="181"/>
        <v>118.72024437042339</v>
      </c>
      <c r="AR169" s="454">
        <f t="shared" si="181"/>
        <v>279.6504834910163</v>
      </c>
      <c r="AS169" s="454">
        <f t="shared" si="181"/>
        <v>326.56974886295853</v>
      </c>
      <c r="AT169" s="454">
        <f t="shared" si="181"/>
        <v>281.24728724145291</v>
      </c>
      <c r="AU169" s="454">
        <f t="shared" si="181"/>
        <v>266.80645762386507</v>
      </c>
      <c r="AV169" s="454">
        <f t="shared" si="181"/>
        <v>119.14396605241581</v>
      </c>
      <c r="AW169" s="454">
        <f t="shared" si="181"/>
        <v>90.653009350399429</v>
      </c>
      <c r="AX169" s="454">
        <f t="shared" si="181"/>
        <v>74.824347198653172</v>
      </c>
      <c r="AY169" s="454">
        <f t="shared" si="181"/>
        <v>87.660388042940781</v>
      </c>
      <c r="AZ169" s="454">
        <f t="shared" si="181"/>
        <v>68.43412669268703</v>
      </c>
      <c r="BA169" s="454">
        <f t="shared" si="181"/>
        <v>81.097129917242029</v>
      </c>
      <c r="BB169" s="454">
        <f t="shared" si="181"/>
        <v>84.330113271808429</v>
      </c>
      <c r="BC169" s="454">
        <f t="shared" si="181"/>
        <v>118.72024437042339</v>
      </c>
      <c r="BD169" s="454">
        <f t="shared" si="181"/>
        <v>279.6504834910163</v>
      </c>
      <c r="BE169" s="454">
        <f t="shared" si="181"/>
        <v>326.56974886295853</v>
      </c>
      <c r="BF169" s="454">
        <f t="shared" si="181"/>
        <v>281.24728724145291</v>
      </c>
      <c r="BG169" s="454">
        <f t="shared" si="181"/>
        <v>266.80645762386507</v>
      </c>
      <c r="BH169" s="454">
        <f t="shared" si="181"/>
        <v>119.14396605241581</v>
      </c>
      <c r="BI169" s="454">
        <f t="shared" si="181"/>
        <v>90.653009350399429</v>
      </c>
      <c r="BJ169" s="454">
        <f t="shared" si="181"/>
        <v>74.824347198653172</v>
      </c>
      <c r="BK169" s="454">
        <f t="shared" si="181"/>
        <v>87.660388042940781</v>
      </c>
      <c r="BL169" s="454">
        <f t="shared" si="181"/>
        <v>68.43412669268703</v>
      </c>
      <c r="BM169" s="454">
        <f t="shared" si="181"/>
        <v>81.097129917242029</v>
      </c>
      <c r="BN169" s="454">
        <f t="shared" si="181"/>
        <v>84.330113271808429</v>
      </c>
      <c r="BO169" s="454">
        <f t="shared" si="181"/>
        <v>118.72024437042339</v>
      </c>
      <c r="BP169" s="454">
        <f t="shared" ref="BP169:CH169" si="182">IF(BP30=0,0,((BP12*0.5)+BO30-BP48)*BP85*BP134*BP$2)</f>
        <v>279.6504834910163</v>
      </c>
      <c r="BQ169" s="454">
        <f t="shared" si="182"/>
        <v>326.56974886295853</v>
      </c>
      <c r="BR169" s="454">
        <f t="shared" si="182"/>
        <v>281.24728724145291</v>
      </c>
      <c r="BS169" s="454">
        <f t="shared" si="182"/>
        <v>266.80645762386507</v>
      </c>
      <c r="BT169" s="454">
        <f t="shared" si="182"/>
        <v>119.14396605241581</v>
      </c>
      <c r="BU169" s="454">
        <f t="shared" si="182"/>
        <v>90.653009350399429</v>
      </c>
      <c r="BV169" s="454">
        <f t="shared" si="182"/>
        <v>74.824347198653172</v>
      </c>
      <c r="BW169" s="454">
        <f t="shared" si="182"/>
        <v>87.660388042940781</v>
      </c>
      <c r="BX169" s="454">
        <f t="shared" si="182"/>
        <v>68.43412669268703</v>
      </c>
      <c r="BY169" s="454">
        <f t="shared" si="182"/>
        <v>81.097129917242029</v>
      </c>
      <c r="BZ169" s="454">
        <f t="shared" si="182"/>
        <v>84.330113271808429</v>
      </c>
      <c r="CA169" s="454">
        <f t="shared" si="182"/>
        <v>118.72024437042339</v>
      </c>
      <c r="CB169" s="454">
        <f t="shared" si="182"/>
        <v>279.6504834910163</v>
      </c>
      <c r="CC169" s="454">
        <f t="shared" si="182"/>
        <v>326.56974886295853</v>
      </c>
      <c r="CD169" s="454">
        <f t="shared" si="182"/>
        <v>281.24728724145291</v>
      </c>
      <c r="CE169" s="454">
        <f t="shared" si="182"/>
        <v>266.80645762386507</v>
      </c>
      <c r="CF169" s="454">
        <f t="shared" si="182"/>
        <v>119.14396605241581</v>
      </c>
      <c r="CG169" s="454">
        <f t="shared" si="182"/>
        <v>90.653009350399429</v>
      </c>
      <c r="CH169" s="455">
        <f t="shared" si="182"/>
        <v>74.824347198653172</v>
      </c>
    </row>
    <row r="170" spans="1:86" s="110" customFormat="1" hidden="1" x14ac:dyDescent="0.25">
      <c r="A170" s="647"/>
      <c r="B170" s="89" t="s">
        <v>5</v>
      </c>
      <c r="C170" s="454">
        <f t="shared" si="158"/>
        <v>0</v>
      </c>
      <c r="D170" s="454">
        <f t="shared" ref="D170:AI170" si="183">IF(D31=0,0,((D13*0.5)+C31-D49)*D86*D135*D$2)</f>
        <v>0</v>
      </c>
      <c r="E170" s="454">
        <f t="shared" si="183"/>
        <v>0</v>
      </c>
      <c r="F170" s="454">
        <f t="shared" si="183"/>
        <v>0</v>
      </c>
      <c r="G170" s="454">
        <f t="shared" si="183"/>
        <v>0</v>
      </c>
      <c r="H170" s="454">
        <f t="shared" si="183"/>
        <v>0</v>
      </c>
      <c r="I170" s="454">
        <f t="shared" si="183"/>
        <v>0</v>
      </c>
      <c r="J170" s="454">
        <f t="shared" si="183"/>
        <v>0</v>
      </c>
      <c r="K170" s="454">
        <f t="shared" si="183"/>
        <v>0</v>
      </c>
      <c r="L170" s="454">
        <f t="shared" si="183"/>
        <v>0</v>
      </c>
      <c r="M170" s="454">
        <f t="shared" si="183"/>
        <v>0</v>
      </c>
      <c r="N170" s="454">
        <f t="shared" si="183"/>
        <v>0</v>
      </c>
      <c r="O170" s="454">
        <f t="shared" si="183"/>
        <v>0</v>
      </c>
      <c r="P170" s="454">
        <f t="shared" si="183"/>
        <v>0</v>
      </c>
      <c r="Q170" s="454">
        <f t="shared" si="183"/>
        <v>0</v>
      </c>
      <c r="R170" s="454">
        <f t="shared" si="183"/>
        <v>0</v>
      </c>
      <c r="S170" s="454">
        <f t="shared" si="183"/>
        <v>0</v>
      </c>
      <c r="T170" s="454">
        <f t="shared" si="183"/>
        <v>0</v>
      </c>
      <c r="U170" s="454">
        <f t="shared" si="183"/>
        <v>0</v>
      </c>
      <c r="V170" s="454">
        <f t="shared" si="183"/>
        <v>0</v>
      </c>
      <c r="W170" s="454">
        <f t="shared" si="183"/>
        <v>0</v>
      </c>
      <c r="X170" s="454">
        <f t="shared" si="183"/>
        <v>0</v>
      </c>
      <c r="Y170" s="454">
        <f t="shared" si="183"/>
        <v>0</v>
      </c>
      <c r="Z170" s="454">
        <f t="shared" si="183"/>
        <v>0</v>
      </c>
      <c r="AA170" s="454">
        <f t="shared" si="183"/>
        <v>0</v>
      </c>
      <c r="AB170" s="454">
        <f t="shared" si="183"/>
        <v>0</v>
      </c>
      <c r="AC170" s="454">
        <f t="shared" si="183"/>
        <v>0</v>
      </c>
      <c r="AD170" s="454">
        <f t="shared" si="183"/>
        <v>0</v>
      </c>
      <c r="AE170" s="454">
        <f t="shared" si="183"/>
        <v>0</v>
      </c>
      <c r="AF170" s="454">
        <f t="shared" si="183"/>
        <v>0</v>
      </c>
      <c r="AG170" s="454">
        <f t="shared" si="183"/>
        <v>0</v>
      </c>
      <c r="AH170" s="454">
        <f t="shared" si="183"/>
        <v>0</v>
      </c>
      <c r="AI170" s="454">
        <f t="shared" si="183"/>
        <v>0</v>
      </c>
      <c r="AJ170" s="454">
        <f t="shared" ref="AJ170:BO170" si="184">IF(AJ31=0,0,((AJ13*0.5)+AI31-AJ49)*AJ86*AJ135*AJ$2)</f>
        <v>0</v>
      </c>
      <c r="AK170" s="454">
        <f t="shared" si="184"/>
        <v>0</v>
      </c>
      <c r="AL170" s="454">
        <f t="shared" si="184"/>
        <v>0</v>
      </c>
      <c r="AM170" s="454">
        <f t="shared" si="184"/>
        <v>0</v>
      </c>
      <c r="AN170" s="454">
        <f t="shared" si="184"/>
        <v>0</v>
      </c>
      <c r="AO170" s="454">
        <f t="shared" si="184"/>
        <v>0</v>
      </c>
      <c r="AP170" s="454">
        <f t="shared" si="184"/>
        <v>0</v>
      </c>
      <c r="AQ170" s="454">
        <f t="shared" si="184"/>
        <v>0</v>
      </c>
      <c r="AR170" s="454">
        <f t="shared" si="184"/>
        <v>0</v>
      </c>
      <c r="AS170" s="454">
        <f t="shared" si="184"/>
        <v>0</v>
      </c>
      <c r="AT170" s="454">
        <f t="shared" si="184"/>
        <v>0</v>
      </c>
      <c r="AU170" s="454">
        <f t="shared" si="184"/>
        <v>0</v>
      </c>
      <c r="AV170" s="454">
        <f t="shared" si="184"/>
        <v>0</v>
      </c>
      <c r="AW170" s="454">
        <f t="shared" si="184"/>
        <v>0</v>
      </c>
      <c r="AX170" s="454">
        <f t="shared" si="184"/>
        <v>0</v>
      </c>
      <c r="AY170" s="454">
        <f t="shared" si="184"/>
        <v>0</v>
      </c>
      <c r="AZ170" s="454">
        <f t="shared" si="184"/>
        <v>0</v>
      </c>
      <c r="BA170" s="454">
        <f t="shared" si="184"/>
        <v>0</v>
      </c>
      <c r="BB170" s="454">
        <f t="shared" si="184"/>
        <v>0</v>
      </c>
      <c r="BC170" s="454">
        <f t="shared" si="184"/>
        <v>0</v>
      </c>
      <c r="BD170" s="454">
        <f t="shared" si="184"/>
        <v>0</v>
      </c>
      <c r="BE170" s="454">
        <f t="shared" si="184"/>
        <v>0</v>
      </c>
      <c r="BF170" s="454">
        <f t="shared" si="184"/>
        <v>0</v>
      </c>
      <c r="BG170" s="454">
        <f t="shared" si="184"/>
        <v>0</v>
      </c>
      <c r="BH170" s="454">
        <f t="shared" si="184"/>
        <v>0</v>
      </c>
      <c r="BI170" s="454">
        <f t="shared" si="184"/>
        <v>0</v>
      </c>
      <c r="BJ170" s="454">
        <f t="shared" si="184"/>
        <v>0</v>
      </c>
      <c r="BK170" s="454">
        <f t="shared" si="184"/>
        <v>0</v>
      </c>
      <c r="BL170" s="454">
        <f t="shared" si="184"/>
        <v>0</v>
      </c>
      <c r="BM170" s="454">
        <f t="shared" si="184"/>
        <v>0</v>
      </c>
      <c r="BN170" s="454">
        <f t="shared" si="184"/>
        <v>0</v>
      </c>
      <c r="BO170" s="454">
        <f t="shared" si="184"/>
        <v>0</v>
      </c>
      <c r="BP170" s="454">
        <f t="shared" ref="BP170:CH170" si="185">IF(BP31=0,0,((BP13*0.5)+BO31-BP49)*BP86*BP135*BP$2)</f>
        <v>0</v>
      </c>
      <c r="BQ170" s="454">
        <f t="shared" si="185"/>
        <v>0</v>
      </c>
      <c r="BR170" s="454">
        <f t="shared" si="185"/>
        <v>0</v>
      </c>
      <c r="BS170" s="454">
        <f t="shared" si="185"/>
        <v>0</v>
      </c>
      <c r="BT170" s="454">
        <f t="shared" si="185"/>
        <v>0</v>
      </c>
      <c r="BU170" s="454">
        <f t="shared" si="185"/>
        <v>0</v>
      </c>
      <c r="BV170" s="454">
        <f t="shared" si="185"/>
        <v>0</v>
      </c>
      <c r="BW170" s="454">
        <f t="shared" si="185"/>
        <v>0</v>
      </c>
      <c r="BX170" s="454">
        <f t="shared" si="185"/>
        <v>0</v>
      </c>
      <c r="BY170" s="454">
        <f t="shared" si="185"/>
        <v>0</v>
      </c>
      <c r="BZ170" s="454">
        <f t="shared" si="185"/>
        <v>0</v>
      </c>
      <c r="CA170" s="454">
        <f t="shared" si="185"/>
        <v>0</v>
      </c>
      <c r="CB170" s="454">
        <f t="shared" si="185"/>
        <v>0</v>
      </c>
      <c r="CC170" s="454">
        <f t="shared" si="185"/>
        <v>0</v>
      </c>
      <c r="CD170" s="454">
        <f t="shared" si="185"/>
        <v>0</v>
      </c>
      <c r="CE170" s="454">
        <f t="shared" si="185"/>
        <v>0</v>
      </c>
      <c r="CF170" s="454">
        <f t="shared" si="185"/>
        <v>0</v>
      </c>
      <c r="CG170" s="454">
        <f t="shared" si="185"/>
        <v>0</v>
      </c>
      <c r="CH170" s="455">
        <f t="shared" si="185"/>
        <v>0</v>
      </c>
    </row>
    <row r="171" spans="1:86" s="110" customFormat="1" hidden="1" x14ac:dyDescent="0.25">
      <c r="A171" s="647"/>
      <c r="B171" s="89" t="s">
        <v>23</v>
      </c>
      <c r="C171" s="454">
        <f t="shared" si="158"/>
        <v>0</v>
      </c>
      <c r="D171" s="454">
        <f t="shared" ref="D171:AI171" si="186">IF(D32=0,0,((D14*0.5)+C32-D50)*D87*D136*D$2)</f>
        <v>0</v>
      </c>
      <c r="E171" s="454">
        <f t="shared" si="186"/>
        <v>0</v>
      </c>
      <c r="F171" s="454">
        <f t="shared" si="186"/>
        <v>0</v>
      </c>
      <c r="G171" s="454">
        <f t="shared" si="186"/>
        <v>0</v>
      </c>
      <c r="H171" s="454">
        <f t="shared" si="186"/>
        <v>0</v>
      </c>
      <c r="I171" s="454">
        <f t="shared" si="186"/>
        <v>0</v>
      </c>
      <c r="J171" s="454">
        <f t="shared" si="186"/>
        <v>0</v>
      </c>
      <c r="K171" s="454">
        <f t="shared" si="186"/>
        <v>0</v>
      </c>
      <c r="L171" s="454">
        <f t="shared" si="186"/>
        <v>0</v>
      </c>
      <c r="M171" s="454">
        <f t="shared" si="186"/>
        <v>0</v>
      </c>
      <c r="N171" s="454">
        <f t="shared" si="186"/>
        <v>0</v>
      </c>
      <c r="O171" s="454">
        <f t="shared" si="186"/>
        <v>0</v>
      </c>
      <c r="P171" s="454">
        <f t="shared" si="186"/>
        <v>0</v>
      </c>
      <c r="Q171" s="454">
        <f t="shared" si="186"/>
        <v>0</v>
      </c>
      <c r="R171" s="454">
        <f t="shared" si="186"/>
        <v>0</v>
      </c>
      <c r="S171" s="454">
        <f t="shared" si="186"/>
        <v>0</v>
      </c>
      <c r="T171" s="454">
        <f t="shared" si="186"/>
        <v>0</v>
      </c>
      <c r="U171" s="454">
        <f t="shared" si="186"/>
        <v>0</v>
      </c>
      <c r="V171" s="454">
        <f t="shared" si="186"/>
        <v>0</v>
      </c>
      <c r="W171" s="454">
        <f t="shared" si="186"/>
        <v>0</v>
      </c>
      <c r="X171" s="454">
        <f t="shared" si="186"/>
        <v>0</v>
      </c>
      <c r="Y171" s="454">
        <f t="shared" si="186"/>
        <v>0</v>
      </c>
      <c r="Z171" s="454">
        <f t="shared" si="186"/>
        <v>0</v>
      </c>
      <c r="AA171" s="454">
        <f t="shared" si="186"/>
        <v>0</v>
      </c>
      <c r="AB171" s="454">
        <f t="shared" si="186"/>
        <v>0</v>
      </c>
      <c r="AC171" s="454">
        <f t="shared" si="186"/>
        <v>0</v>
      </c>
      <c r="AD171" s="454">
        <f t="shared" si="186"/>
        <v>0</v>
      </c>
      <c r="AE171" s="454">
        <f t="shared" si="186"/>
        <v>0</v>
      </c>
      <c r="AF171" s="454">
        <f t="shared" si="186"/>
        <v>0</v>
      </c>
      <c r="AG171" s="454">
        <f t="shared" si="186"/>
        <v>0</v>
      </c>
      <c r="AH171" s="454">
        <f t="shared" si="186"/>
        <v>0</v>
      </c>
      <c r="AI171" s="454">
        <f t="shared" si="186"/>
        <v>0</v>
      </c>
      <c r="AJ171" s="454">
        <f t="shared" ref="AJ171:BO171" si="187">IF(AJ32=0,0,((AJ14*0.5)+AI32-AJ50)*AJ87*AJ136*AJ$2)</f>
        <v>0</v>
      </c>
      <c r="AK171" s="454">
        <f t="shared" si="187"/>
        <v>0</v>
      </c>
      <c r="AL171" s="454">
        <f t="shared" si="187"/>
        <v>0</v>
      </c>
      <c r="AM171" s="454">
        <f t="shared" si="187"/>
        <v>0</v>
      </c>
      <c r="AN171" s="454">
        <f t="shared" si="187"/>
        <v>0</v>
      </c>
      <c r="AO171" s="454">
        <f t="shared" si="187"/>
        <v>0</v>
      </c>
      <c r="AP171" s="454">
        <f t="shared" si="187"/>
        <v>0</v>
      </c>
      <c r="AQ171" s="454">
        <f t="shared" si="187"/>
        <v>0</v>
      </c>
      <c r="AR171" s="454">
        <f t="shared" si="187"/>
        <v>0</v>
      </c>
      <c r="AS171" s="454">
        <f t="shared" si="187"/>
        <v>0</v>
      </c>
      <c r="AT171" s="454">
        <f t="shared" si="187"/>
        <v>0</v>
      </c>
      <c r="AU171" s="454">
        <f t="shared" si="187"/>
        <v>0</v>
      </c>
      <c r="AV171" s="454">
        <f t="shared" si="187"/>
        <v>0</v>
      </c>
      <c r="AW171" s="454">
        <f t="shared" si="187"/>
        <v>0</v>
      </c>
      <c r="AX171" s="454">
        <f t="shared" si="187"/>
        <v>0</v>
      </c>
      <c r="AY171" s="454">
        <f t="shared" si="187"/>
        <v>0</v>
      </c>
      <c r="AZ171" s="454">
        <f t="shared" si="187"/>
        <v>0</v>
      </c>
      <c r="BA171" s="454">
        <f t="shared" si="187"/>
        <v>0</v>
      </c>
      <c r="BB171" s="454">
        <f t="shared" si="187"/>
        <v>0</v>
      </c>
      <c r="BC171" s="454">
        <f t="shared" si="187"/>
        <v>0</v>
      </c>
      <c r="BD171" s="454">
        <f t="shared" si="187"/>
        <v>0</v>
      </c>
      <c r="BE171" s="454">
        <f t="shared" si="187"/>
        <v>0</v>
      </c>
      <c r="BF171" s="454">
        <f t="shared" si="187"/>
        <v>0</v>
      </c>
      <c r="BG171" s="454">
        <f t="shared" si="187"/>
        <v>0</v>
      </c>
      <c r="BH171" s="454">
        <f t="shared" si="187"/>
        <v>0</v>
      </c>
      <c r="BI171" s="454">
        <f t="shared" si="187"/>
        <v>0</v>
      </c>
      <c r="BJ171" s="454">
        <f t="shared" si="187"/>
        <v>0</v>
      </c>
      <c r="BK171" s="454">
        <f t="shared" si="187"/>
        <v>0</v>
      </c>
      <c r="BL171" s="454">
        <f t="shared" si="187"/>
        <v>0</v>
      </c>
      <c r="BM171" s="454">
        <f t="shared" si="187"/>
        <v>0</v>
      </c>
      <c r="BN171" s="454">
        <f t="shared" si="187"/>
        <v>0</v>
      </c>
      <c r="BO171" s="454">
        <f t="shared" si="187"/>
        <v>0</v>
      </c>
      <c r="BP171" s="454">
        <f t="shared" ref="BP171:CH171" si="188">IF(BP32=0,0,((BP14*0.5)+BO32-BP50)*BP87*BP136*BP$2)</f>
        <v>0</v>
      </c>
      <c r="BQ171" s="454">
        <f t="shared" si="188"/>
        <v>0</v>
      </c>
      <c r="BR171" s="454">
        <f t="shared" si="188"/>
        <v>0</v>
      </c>
      <c r="BS171" s="454">
        <f t="shared" si="188"/>
        <v>0</v>
      </c>
      <c r="BT171" s="454">
        <f t="shared" si="188"/>
        <v>0</v>
      </c>
      <c r="BU171" s="454">
        <f t="shared" si="188"/>
        <v>0</v>
      </c>
      <c r="BV171" s="454">
        <f t="shared" si="188"/>
        <v>0</v>
      </c>
      <c r="BW171" s="454">
        <f t="shared" si="188"/>
        <v>0</v>
      </c>
      <c r="BX171" s="454">
        <f t="shared" si="188"/>
        <v>0</v>
      </c>
      <c r="BY171" s="454">
        <f t="shared" si="188"/>
        <v>0</v>
      </c>
      <c r="BZ171" s="454">
        <f t="shared" si="188"/>
        <v>0</v>
      </c>
      <c r="CA171" s="454">
        <f t="shared" si="188"/>
        <v>0</v>
      </c>
      <c r="CB171" s="454">
        <f t="shared" si="188"/>
        <v>0</v>
      </c>
      <c r="CC171" s="454">
        <f t="shared" si="188"/>
        <v>0</v>
      </c>
      <c r="CD171" s="454">
        <f t="shared" si="188"/>
        <v>0</v>
      </c>
      <c r="CE171" s="454">
        <f t="shared" si="188"/>
        <v>0</v>
      </c>
      <c r="CF171" s="454">
        <f t="shared" si="188"/>
        <v>0</v>
      </c>
      <c r="CG171" s="454">
        <f t="shared" si="188"/>
        <v>0</v>
      </c>
      <c r="CH171" s="455">
        <f t="shared" si="188"/>
        <v>0</v>
      </c>
    </row>
    <row r="172" spans="1:86" s="110" customFormat="1" hidden="1" x14ac:dyDescent="0.25">
      <c r="A172" s="647"/>
      <c r="B172" s="89" t="s">
        <v>24</v>
      </c>
      <c r="C172" s="454">
        <f t="shared" si="158"/>
        <v>0</v>
      </c>
      <c r="D172" s="454">
        <f t="shared" ref="D172:AI172" si="189">IF(D33=0,0,((D15*0.5)+C33-D51)*D88*D137*D$2)</f>
        <v>0</v>
      </c>
      <c r="E172" s="454">
        <f t="shared" si="189"/>
        <v>0</v>
      </c>
      <c r="F172" s="454">
        <f t="shared" si="189"/>
        <v>0</v>
      </c>
      <c r="G172" s="454">
        <f t="shared" si="189"/>
        <v>0</v>
      </c>
      <c r="H172" s="454">
        <f t="shared" si="189"/>
        <v>0</v>
      </c>
      <c r="I172" s="454">
        <f t="shared" si="189"/>
        <v>0</v>
      </c>
      <c r="J172" s="454">
        <f t="shared" si="189"/>
        <v>0</v>
      </c>
      <c r="K172" s="454">
        <f t="shared" si="189"/>
        <v>0</v>
      </c>
      <c r="L172" s="454">
        <f t="shared" si="189"/>
        <v>0</v>
      </c>
      <c r="M172" s="454">
        <f t="shared" si="189"/>
        <v>0</v>
      </c>
      <c r="N172" s="454">
        <f t="shared" si="189"/>
        <v>0</v>
      </c>
      <c r="O172" s="454">
        <f t="shared" si="189"/>
        <v>0</v>
      </c>
      <c r="P172" s="454">
        <f t="shared" si="189"/>
        <v>0</v>
      </c>
      <c r="Q172" s="454">
        <f t="shared" si="189"/>
        <v>0</v>
      </c>
      <c r="R172" s="454">
        <f t="shared" si="189"/>
        <v>0</v>
      </c>
      <c r="S172" s="454">
        <f t="shared" si="189"/>
        <v>0</v>
      </c>
      <c r="T172" s="454">
        <f t="shared" si="189"/>
        <v>0</v>
      </c>
      <c r="U172" s="454">
        <f t="shared" si="189"/>
        <v>0</v>
      </c>
      <c r="V172" s="454">
        <f t="shared" si="189"/>
        <v>0</v>
      </c>
      <c r="W172" s="454">
        <f t="shared" si="189"/>
        <v>0</v>
      </c>
      <c r="X172" s="454">
        <f t="shared" si="189"/>
        <v>0</v>
      </c>
      <c r="Y172" s="454">
        <f t="shared" si="189"/>
        <v>0</v>
      </c>
      <c r="Z172" s="454">
        <f t="shared" si="189"/>
        <v>0</v>
      </c>
      <c r="AA172" s="454">
        <f t="shared" si="189"/>
        <v>0</v>
      </c>
      <c r="AB172" s="454">
        <f t="shared" si="189"/>
        <v>0</v>
      </c>
      <c r="AC172" s="454">
        <f t="shared" si="189"/>
        <v>0</v>
      </c>
      <c r="AD172" s="454">
        <f t="shared" si="189"/>
        <v>0</v>
      </c>
      <c r="AE172" s="454">
        <f t="shared" si="189"/>
        <v>0</v>
      </c>
      <c r="AF172" s="454">
        <f t="shared" si="189"/>
        <v>0</v>
      </c>
      <c r="AG172" s="454">
        <f t="shared" si="189"/>
        <v>0</v>
      </c>
      <c r="AH172" s="454">
        <f t="shared" si="189"/>
        <v>0</v>
      </c>
      <c r="AI172" s="454">
        <f t="shared" si="189"/>
        <v>0</v>
      </c>
      <c r="AJ172" s="454">
        <f t="shared" ref="AJ172:BO172" si="190">IF(AJ33=0,0,((AJ15*0.5)+AI33-AJ51)*AJ88*AJ137*AJ$2)</f>
        <v>0</v>
      </c>
      <c r="AK172" s="454">
        <f t="shared" si="190"/>
        <v>0</v>
      </c>
      <c r="AL172" s="454">
        <f t="shared" si="190"/>
        <v>0</v>
      </c>
      <c r="AM172" s="454">
        <f t="shared" si="190"/>
        <v>0</v>
      </c>
      <c r="AN172" s="454">
        <f t="shared" si="190"/>
        <v>0</v>
      </c>
      <c r="AO172" s="454">
        <f t="shared" si="190"/>
        <v>0</v>
      </c>
      <c r="AP172" s="454">
        <f t="shared" si="190"/>
        <v>0</v>
      </c>
      <c r="AQ172" s="454">
        <f t="shared" si="190"/>
        <v>0</v>
      </c>
      <c r="AR172" s="454">
        <f t="shared" si="190"/>
        <v>0</v>
      </c>
      <c r="AS172" s="454">
        <f t="shared" si="190"/>
        <v>0</v>
      </c>
      <c r="AT172" s="454">
        <f t="shared" si="190"/>
        <v>0</v>
      </c>
      <c r="AU172" s="454">
        <f t="shared" si="190"/>
        <v>0</v>
      </c>
      <c r="AV172" s="454">
        <f t="shared" si="190"/>
        <v>0</v>
      </c>
      <c r="AW172" s="454">
        <f t="shared" si="190"/>
        <v>0</v>
      </c>
      <c r="AX172" s="454">
        <f t="shared" si="190"/>
        <v>0</v>
      </c>
      <c r="AY172" s="454">
        <f t="shared" si="190"/>
        <v>0</v>
      </c>
      <c r="AZ172" s="454">
        <f t="shared" si="190"/>
        <v>0</v>
      </c>
      <c r="BA172" s="454">
        <f t="shared" si="190"/>
        <v>0</v>
      </c>
      <c r="BB172" s="454">
        <f t="shared" si="190"/>
        <v>0</v>
      </c>
      <c r="BC172" s="454">
        <f t="shared" si="190"/>
        <v>0</v>
      </c>
      <c r="BD172" s="454">
        <f t="shared" si="190"/>
        <v>0</v>
      </c>
      <c r="BE172" s="454">
        <f t="shared" si="190"/>
        <v>0</v>
      </c>
      <c r="BF172" s="454">
        <f t="shared" si="190"/>
        <v>0</v>
      </c>
      <c r="BG172" s="454">
        <f t="shared" si="190"/>
        <v>0</v>
      </c>
      <c r="BH172" s="454">
        <f t="shared" si="190"/>
        <v>0</v>
      </c>
      <c r="BI172" s="454">
        <f t="shared" si="190"/>
        <v>0</v>
      </c>
      <c r="BJ172" s="454">
        <f t="shared" si="190"/>
        <v>0</v>
      </c>
      <c r="BK172" s="454">
        <f t="shared" si="190"/>
        <v>0</v>
      </c>
      <c r="BL172" s="454">
        <f t="shared" si="190"/>
        <v>0</v>
      </c>
      <c r="BM172" s="454">
        <f t="shared" si="190"/>
        <v>0</v>
      </c>
      <c r="BN172" s="454">
        <f t="shared" si="190"/>
        <v>0</v>
      </c>
      <c r="BO172" s="454">
        <f t="shared" si="190"/>
        <v>0</v>
      </c>
      <c r="BP172" s="454">
        <f t="shared" ref="BP172:CH172" si="191">IF(BP33=0,0,((BP15*0.5)+BO33-BP51)*BP88*BP137*BP$2)</f>
        <v>0</v>
      </c>
      <c r="BQ172" s="454">
        <f t="shared" si="191"/>
        <v>0</v>
      </c>
      <c r="BR172" s="454">
        <f t="shared" si="191"/>
        <v>0</v>
      </c>
      <c r="BS172" s="454">
        <f t="shared" si="191"/>
        <v>0</v>
      </c>
      <c r="BT172" s="454">
        <f t="shared" si="191"/>
        <v>0</v>
      </c>
      <c r="BU172" s="454">
        <f t="shared" si="191"/>
        <v>0</v>
      </c>
      <c r="BV172" s="454">
        <f t="shared" si="191"/>
        <v>0</v>
      </c>
      <c r="BW172" s="454">
        <f t="shared" si="191"/>
        <v>0</v>
      </c>
      <c r="BX172" s="454">
        <f t="shared" si="191"/>
        <v>0</v>
      </c>
      <c r="BY172" s="454">
        <f t="shared" si="191"/>
        <v>0</v>
      </c>
      <c r="BZ172" s="454">
        <f t="shared" si="191"/>
        <v>0</v>
      </c>
      <c r="CA172" s="454">
        <f t="shared" si="191"/>
        <v>0</v>
      </c>
      <c r="CB172" s="454">
        <f t="shared" si="191"/>
        <v>0</v>
      </c>
      <c r="CC172" s="454">
        <f t="shared" si="191"/>
        <v>0</v>
      </c>
      <c r="CD172" s="454">
        <f t="shared" si="191"/>
        <v>0</v>
      </c>
      <c r="CE172" s="454">
        <f t="shared" si="191"/>
        <v>0</v>
      </c>
      <c r="CF172" s="454">
        <f t="shared" si="191"/>
        <v>0</v>
      </c>
      <c r="CG172" s="454">
        <f t="shared" si="191"/>
        <v>0</v>
      </c>
      <c r="CH172" s="455">
        <f t="shared" si="191"/>
        <v>0</v>
      </c>
    </row>
    <row r="173" spans="1:86" s="110" customFormat="1" ht="15.75" hidden="1" customHeight="1" x14ac:dyDescent="0.25">
      <c r="A173" s="647"/>
      <c r="B173" s="89" t="s">
        <v>7</v>
      </c>
      <c r="C173" s="454">
        <f t="shared" si="158"/>
        <v>0</v>
      </c>
      <c r="D173" s="454">
        <f t="shared" ref="D173:AI173" si="192">IF(D34=0,0,((D16*0.5)+C34-D52)*D89*D138*D$2)</f>
        <v>0</v>
      </c>
      <c r="E173" s="454">
        <f t="shared" si="192"/>
        <v>0</v>
      </c>
      <c r="F173" s="454">
        <f t="shared" si="192"/>
        <v>0</v>
      </c>
      <c r="G173" s="454">
        <f t="shared" si="192"/>
        <v>0</v>
      </c>
      <c r="H173" s="454">
        <f t="shared" si="192"/>
        <v>0</v>
      </c>
      <c r="I173" s="454">
        <f t="shared" si="192"/>
        <v>0</v>
      </c>
      <c r="J173" s="454">
        <f t="shared" si="192"/>
        <v>0</v>
      </c>
      <c r="K173" s="454">
        <f t="shared" si="192"/>
        <v>0</v>
      </c>
      <c r="L173" s="454">
        <f t="shared" si="192"/>
        <v>0</v>
      </c>
      <c r="M173" s="454">
        <f t="shared" si="192"/>
        <v>0</v>
      </c>
      <c r="N173" s="454">
        <f t="shared" si="192"/>
        <v>0</v>
      </c>
      <c r="O173" s="454">
        <f t="shared" si="192"/>
        <v>0</v>
      </c>
      <c r="P173" s="454">
        <f t="shared" si="192"/>
        <v>0</v>
      </c>
      <c r="Q173" s="454">
        <f t="shared" si="192"/>
        <v>0</v>
      </c>
      <c r="R173" s="454">
        <f t="shared" si="192"/>
        <v>0</v>
      </c>
      <c r="S173" s="454">
        <f t="shared" si="192"/>
        <v>0</v>
      </c>
      <c r="T173" s="454">
        <f t="shared" si="192"/>
        <v>0</v>
      </c>
      <c r="U173" s="454">
        <f t="shared" si="192"/>
        <v>0</v>
      </c>
      <c r="V173" s="454">
        <f t="shared" si="192"/>
        <v>0</v>
      </c>
      <c r="W173" s="454">
        <f t="shared" si="192"/>
        <v>0</v>
      </c>
      <c r="X173" s="454">
        <f t="shared" si="192"/>
        <v>0</v>
      </c>
      <c r="Y173" s="454">
        <f t="shared" si="192"/>
        <v>0</v>
      </c>
      <c r="Z173" s="454">
        <f t="shared" si="192"/>
        <v>0</v>
      </c>
      <c r="AA173" s="454">
        <f t="shared" si="192"/>
        <v>0</v>
      </c>
      <c r="AB173" s="454">
        <f t="shared" si="192"/>
        <v>0</v>
      </c>
      <c r="AC173" s="454">
        <f t="shared" si="192"/>
        <v>0</v>
      </c>
      <c r="AD173" s="454">
        <f t="shared" si="192"/>
        <v>0</v>
      </c>
      <c r="AE173" s="454">
        <f t="shared" si="192"/>
        <v>0</v>
      </c>
      <c r="AF173" s="454">
        <f t="shared" si="192"/>
        <v>0</v>
      </c>
      <c r="AG173" s="454">
        <f t="shared" si="192"/>
        <v>0</v>
      </c>
      <c r="AH173" s="454">
        <f t="shared" si="192"/>
        <v>0</v>
      </c>
      <c r="AI173" s="454">
        <f t="shared" si="192"/>
        <v>0</v>
      </c>
      <c r="AJ173" s="454">
        <f t="shared" ref="AJ173:BO173" si="193">IF(AJ34=0,0,((AJ16*0.5)+AI34-AJ52)*AJ89*AJ138*AJ$2)</f>
        <v>0</v>
      </c>
      <c r="AK173" s="454">
        <f t="shared" si="193"/>
        <v>0</v>
      </c>
      <c r="AL173" s="454">
        <f t="shared" si="193"/>
        <v>0</v>
      </c>
      <c r="AM173" s="454">
        <f t="shared" si="193"/>
        <v>0</v>
      </c>
      <c r="AN173" s="454">
        <f t="shared" si="193"/>
        <v>0</v>
      </c>
      <c r="AO173" s="454">
        <f t="shared" si="193"/>
        <v>0</v>
      </c>
      <c r="AP173" s="454">
        <f t="shared" si="193"/>
        <v>0</v>
      </c>
      <c r="AQ173" s="454">
        <f t="shared" si="193"/>
        <v>0</v>
      </c>
      <c r="AR173" s="454">
        <f t="shared" si="193"/>
        <v>0</v>
      </c>
      <c r="AS173" s="454">
        <f t="shared" si="193"/>
        <v>0</v>
      </c>
      <c r="AT173" s="454">
        <f t="shared" si="193"/>
        <v>0</v>
      </c>
      <c r="AU173" s="454">
        <f t="shared" si="193"/>
        <v>0</v>
      </c>
      <c r="AV173" s="454">
        <f t="shared" si="193"/>
        <v>0</v>
      </c>
      <c r="AW173" s="454">
        <f t="shared" si="193"/>
        <v>0</v>
      </c>
      <c r="AX173" s="454">
        <f t="shared" si="193"/>
        <v>0</v>
      </c>
      <c r="AY173" s="454">
        <f t="shared" si="193"/>
        <v>0</v>
      </c>
      <c r="AZ173" s="454">
        <f t="shared" si="193"/>
        <v>0</v>
      </c>
      <c r="BA173" s="454">
        <f t="shared" si="193"/>
        <v>0</v>
      </c>
      <c r="BB173" s="454">
        <f t="shared" si="193"/>
        <v>0</v>
      </c>
      <c r="BC173" s="454">
        <f t="shared" si="193"/>
        <v>0</v>
      </c>
      <c r="BD173" s="454">
        <f t="shared" si="193"/>
        <v>0</v>
      </c>
      <c r="BE173" s="454">
        <f t="shared" si="193"/>
        <v>0</v>
      </c>
      <c r="BF173" s="454">
        <f t="shared" si="193"/>
        <v>0</v>
      </c>
      <c r="BG173" s="454">
        <f t="shared" si="193"/>
        <v>0</v>
      </c>
      <c r="BH173" s="454">
        <f t="shared" si="193"/>
        <v>0</v>
      </c>
      <c r="BI173" s="454">
        <f t="shared" si="193"/>
        <v>0</v>
      </c>
      <c r="BJ173" s="454">
        <f t="shared" si="193"/>
        <v>0</v>
      </c>
      <c r="BK173" s="454">
        <f t="shared" si="193"/>
        <v>0</v>
      </c>
      <c r="BL173" s="454">
        <f t="shared" si="193"/>
        <v>0</v>
      </c>
      <c r="BM173" s="454">
        <f t="shared" si="193"/>
        <v>0</v>
      </c>
      <c r="BN173" s="454">
        <f t="shared" si="193"/>
        <v>0</v>
      </c>
      <c r="BO173" s="454">
        <f t="shared" si="193"/>
        <v>0</v>
      </c>
      <c r="BP173" s="454">
        <f t="shared" ref="BP173:CH173" si="194">IF(BP34=0,0,((BP16*0.5)+BO34-BP52)*BP89*BP138*BP$2)</f>
        <v>0</v>
      </c>
      <c r="BQ173" s="454">
        <f t="shared" si="194"/>
        <v>0</v>
      </c>
      <c r="BR173" s="454">
        <f t="shared" si="194"/>
        <v>0</v>
      </c>
      <c r="BS173" s="454">
        <f t="shared" si="194"/>
        <v>0</v>
      </c>
      <c r="BT173" s="454">
        <f t="shared" si="194"/>
        <v>0</v>
      </c>
      <c r="BU173" s="454">
        <f t="shared" si="194"/>
        <v>0</v>
      </c>
      <c r="BV173" s="454">
        <f t="shared" si="194"/>
        <v>0</v>
      </c>
      <c r="BW173" s="454">
        <f t="shared" si="194"/>
        <v>0</v>
      </c>
      <c r="BX173" s="454">
        <f t="shared" si="194"/>
        <v>0</v>
      </c>
      <c r="BY173" s="454">
        <f t="shared" si="194"/>
        <v>0</v>
      </c>
      <c r="BZ173" s="454">
        <f t="shared" si="194"/>
        <v>0</v>
      </c>
      <c r="CA173" s="454">
        <f t="shared" si="194"/>
        <v>0</v>
      </c>
      <c r="CB173" s="454">
        <f t="shared" si="194"/>
        <v>0</v>
      </c>
      <c r="CC173" s="454">
        <f t="shared" si="194"/>
        <v>0</v>
      </c>
      <c r="CD173" s="454">
        <f t="shared" si="194"/>
        <v>0</v>
      </c>
      <c r="CE173" s="454">
        <f t="shared" si="194"/>
        <v>0</v>
      </c>
      <c r="CF173" s="454">
        <f t="shared" si="194"/>
        <v>0</v>
      </c>
      <c r="CG173" s="454">
        <f t="shared" si="194"/>
        <v>0</v>
      </c>
      <c r="CH173" s="455">
        <f t="shared" si="194"/>
        <v>0</v>
      </c>
    </row>
    <row r="174" spans="1:86" s="110" customFormat="1" ht="15.75" hidden="1" customHeight="1" x14ac:dyDescent="0.25">
      <c r="A174" s="647"/>
      <c r="B174" s="89" t="s">
        <v>8</v>
      </c>
      <c r="C174" s="454">
        <f t="shared" si="158"/>
        <v>0</v>
      </c>
      <c r="D174" s="454">
        <f t="shared" ref="D174:AI174" si="195">IF(D35=0,0,((D17*0.5)+C35-D53)*D90*D139*D$2)</f>
        <v>0</v>
      </c>
      <c r="E174" s="454">
        <f t="shared" si="195"/>
        <v>0</v>
      </c>
      <c r="F174" s="454">
        <f t="shared" si="195"/>
        <v>0</v>
      </c>
      <c r="G174" s="454">
        <f t="shared" si="195"/>
        <v>0</v>
      </c>
      <c r="H174" s="454">
        <f t="shared" si="195"/>
        <v>0</v>
      </c>
      <c r="I174" s="454">
        <f t="shared" si="195"/>
        <v>0</v>
      </c>
      <c r="J174" s="454">
        <f t="shared" si="195"/>
        <v>0</v>
      </c>
      <c r="K174" s="454">
        <f t="shared" si="195"/>
        <v>0</v>
      </c>
      <c r="L174" s="454">
        <f t="shared" si="195"/>
        <v>0</v>
      </c>
      <c r="M174" s="454">
        <f t="shared" si="195"/>
        <v>0</v>
      </c>
      <c r="N174" s="454">
        <f t="shared" si="195"/>
        <v>0</v>
      </c>
      <c r="O174" s="454">
        <f t="shared" si="195"/>
        <v>0</v>
      </c>
      <c r="P174" s="454">
        <f t="shared" si="195"/>
        <v>0</v>
      </c>
      <c r="Q174" s="454">
        <f t="shared" si="195"/>
        <v>0</v>
      </c>
      <c r="R174" s="454">
        <f t="shared" si="195"/>
        <v>0</v>
      </c>
      <c r="S174" s="454">
        <f t="shared" si="195"/>
        <v>0</v>
      </c>
      <c r="T174" s="454">
        <f t="shared" si="195"/>
        <v>0</v>
      </c>
      <c r="U174" s="454">
        <f t="shared" si="195"/>
        <v>0</v>
      </c>
      <c r="V174" s="454">
        <f t="shared" si="195"/>
        <v>0</v>
      </c>
      <c r="W174" s="454">
        <f t="shared" si="195"/>
        <v>0</v>
      </c>
      <c r="X174" s="454">
        <f t="shared" si="195"/>
        <v>0</v>
      </c>
      <c r="Y174" s="454">
        <f t="shared" si="195"/>
        <v>0</v>
      </c>
      <c r="Z174" s="454">
        <f t="shared" si="195"/>
        <v>0</v>
      </c>
      <c r="AA174" s="454">
        <f t="shared" si="195"/>
        <v>0</v>
      </c>
      <c r="AB174" s="454">
        <f t="shared" si="195"/>
        <v>0</v>
      </c>
      <c r="AC174" s="454">
        <f t="shared" si="195"/>
        <v>0</v>
      </c>
      <c r="AD174" s="454">
        <f t="shared" si="195"/>
        <v>0</v>
      </c>
      <c r="AE174" s="454">
        <f t="shared" si="195"/>
        <v>0</v>
      </c>
      <c r="AF174" s="454">
        <f t="shared" si="195"/>
        <v>0</v>
      </c>
      <c r="AG174" s="454">
        <f t="shared" si="195"/>
        <v>0</v>
      </c>
      <c r="AH174" s="454">
        <f t="shared" si="195"/>
        <v>0</v>
      </c>
      <c r="AI174" s="454">
        <f t="shared" si="195"/>
        <v>0</v>
      </c>
      <c r="AJ174" s="454">
        <f t="shared" ref="AJ174:BO174" si="196">IF(AJ35=0,0,((AJ17*0.5)+AI35-AJ53)*AJ90*AJ139*AJ$2)</f>
        <v>0</v>
      </c>
      <c r="AK174" s="454">
        <f t="shared" si="196"/>
        <v>0</v>
      </c>
      <c r="AL174" s="454">
        <f t="shared" si="196"/>
        <v>0</v>
      </c>
      <c r="AM174" s="454">
        <f t="shared" si="196"/>
        <v>0</v>
      </c>
      <c r="AN174" s="454">
        <f t="shared" si="196"/>
        <v>0</v>
      </c>
      <c r="AO174" s="454">
        <f t="shared" si="196"/>
        <v>0</v>
      </c>
      <c r="AP174" s="454">
        <f t="shared" si="196"/>
        <v>0</v>
      </c>
      <c r="AQ174" s="454">
        <f t="shared" si="196"/>
        <v>0</v>
      </c>
      <c r="AR174" s="454">
        <f t="shared" si="196"/>
        <v>0</v>
      </c>
      <c r="AS174" s="454">
        <f t="shared" si="196"/>
        <v>0</v>
      </c>
      <c r="AT174" s="454">
        <f t="shared" si="196"/>
        <v>0</v>
      </c>
      <c r="AU174" s="454">
        <f t="shared" si="196"/>
        <v>0</v>
      </c>
      <c r="AV174" s="454">
        <f t="shared" si="196"/>
        <v>0</v>
      </c>
      <c r="AW174" s="454">
        <f t="shared" si="196"/>
        <v>0</v>
      </c>
      <c r="AX174" s="454">
        <f t="shared" si="196"/>
        <v>0</v>
      </c>
      <c r="AY174" s="454">
        <f t="shared" si="196"/>
        <v>0</v>
      </c>
      <c r="AZ174" s="454">
        <f t="shared" si="196"/>
        <v>0</v>
      </c>
      <c r="BA174" s="454">
        <f t="shared" si="196"/>
        <v>0</v>
      </c>
      <c r="BB174" s="454">
        <f t="shared" si="196"/>
        <v>0</v>
      </c>
      <c r="BC174" s="454">
        <f t="shared" si="196"/>
        <v>0</v>
      </c>
      <c r="BD174" s="454">
        <f t="shared" si="196"/>
        <v>0</v>
      </c>
      <c r="BE174" s="454">
        <f t="shared" si="196"/>
        <v>0</v>
      </c>
      <c r="BF174" s="454">
        <f t="shared" si="196"/>
        <v>0</v>
      </c>
      <c r="BG174" s="454">
        <f t="shared" si="196"/>
        <v>0</v>
      </c>
      <c r="BH174" s="454">
        <f t="shared" si="196"/>
        <v>0</v>
      </c>
      <c r="BI174" s="454">
        <f t="shared" si="196"/>
        <v>0</v>
      </c>
      <c r="BJ174" s="454">
        <f t="shared" si="196"/>
        <v>0</v>
      </c>
      <c r="BK174" s="454">
        <f t="shared" si="196"/>
        <v>0</v>
      </c>
      <c r="BL174" s="454">
        <f t="shared" si="196"/>
        <v>0</v>
      </c>
      <c r="BM174" s="454">
        <f t="shared" si="196"/>
        <v>0</v>
      </c>
      <c r="BN174" s="454">
        <f t="shared" si="196"/>
        <v>0</v>
      </c>
      <c r="BO174" s="454">
        <f t="shared" si="196"/>
        <v>0</v>
      </c>
      <c r="BP174" s="454">
        <f t="shared" ref="BP174:CH174" si="197">IF(BP35=0,0,((BP17*0.5)+BO35-BP53)*BP90*BP139*BP$2)</f>
        <v>0</v>
      </c>
      <c r="BQ174" s="454">
        <f t="shared" si="197"/>
        <v>0</v>
      </c>
      <c r="BR174" s="454">
        <f t="shared" si="197"/>
        <v>0</v>
      </c>
      <c r="BS174" s="454">
        <f t="shared" si="197"/>
        <v>0</v>
      </c>
      <c r="BT174" s="454">
        <f t="shared" si="197"/>
        <v>0</v>
      </c>
      <c r="BU174" s="454">
        <f t="shared" si="197"/>
        <v>0</v>
      </c>
      <c r="BV174" s="454">
        <f t="shared" si="197"/>
        <v>0</v>
      </c>
      <c r="BW174" s="454">
        <f t="shared" si="197"/>
        <v>0</v>
      </c>
      <c r="BX174" s="454">
        <f t="shared" si="197"/>
        <v>0</v>
      </c>
      <c r="BY174" s="454">
        <f t="shared" si="197"/>
        <v>0</v>
      </c>
      <c r="BZ174" s="454">
        <f t="shared" si="197"/>
        <v>0</v>
      </c>
      <c r="CA174" s="454">
        <f t="shared" si="197"/>
        <v>0</v>
      </c>
      <c r="CB174" s="454">
        <f t="shared" si="197"/>
        <v>0</v>
      </c>
      <c r="CC174" s="454">
        <f t="shared" si="197"/>
        <v>0</v>
      </c>
      <c r="CD174" s="454">
        <f t="shared" si="197"/>
        <v>0</v>
      </c>
      <c r="CE174" s="454">
        <f t="shared" si="197"/>
        <v>0</v>
      </c>
      <c r="CF174" s="454">
        <f t="shared" si="197"/>
        <v>0</v>
      </c>
      <c r="CG174" s="454">
        <f t="shared" si="197"/>
        <v>0</v>
      </c>
      <c r="CH174" s="455">
        <f t="shared" si="197"/>
        <v>0</v>
      </c>
    </row>
    <row r="175" spans="1:86" s="110" customFormat="1" ht="15.75" hidden="1" customHeight="1" x14ac:dyDescent="0.25">
      <c r="A175" s="647"/>
      <c r="B175" s="14"/>
      <c r="C175" s="351"/>
      <c r="D175" s="351"/>
      <c r="E175" s="351"/>
      <c r="F175" s="351"/>
      <c r="G175" s="351"/>
      <c r="H175" s="351"/>
      <c r="I175" s="351"/>
      <c r="J175" s="351"/>
      <c r="K175" s="351"/>
      <c r="L175" s="351"/>
      <c r="M175" s="351"/>
      <c r="N175" s="351"/>
      <c r="O175" s="351"/>
      <c r="P175" s="351"/>
      <c r="Q175" s="351"/>
      <c r="R175" s="351"/>
      <c r="S175" s="351"/>
      <c r="T175" s="351"/>
      <c r="U175" s="351"/>
      <c r="V175" s="351"/>
      <c r="W175" s="351"/>
      <c r="X175" s="351"/>
      <c r="Y175" s="351"/>
      <c r="Z175" s="351"/>
      <c r="AA175" s="351"/>
      <c r="AB175" s="351"/>
      <c r="AC175" s="351"/>
      <c r="AD175" s="351"/>
      <c r="AE175" s="351"/>
      <c r="AF175" s="351"/>
      <c r="AG175" s="351"/>
      <c r="AH175" s="351"/>
      <c r="AI175" s="351"/>
      <c r="AJ175" s="351"/>
      <c r="AK175" s="351"/>
      <c r="AL175" s="351"/>
      <c r="AM175" s="351"/>
      <c r="AN175" s="351"/>
      <c r="AO175" s="351"/>
      <c r="AP175" s="351"/>
      <c r="AQ175" s="351"/>
      <c r="AR175" s="351"/>
      <c r="AS175" s="351"/>
      <c r="AT175" s="351"/>
      <c r="AU175" s="351"/>
      <c r="AV175" s="351"/>
      <c r="AW175" s="351"/>
      <c r="AX175" s="351"/>
      <c r="AY175" s="351"/>
      <c r="AZ175" s="351"/>
      <c r="BA175" s="351"/>
      <c r="BB175" s="351"/>
      <c r="BC175" s="351"/>
      <c r="BD175" s="351"/>
      <c r="BE175" s="351"/>
      <c r="BF175" s="351"/>
      <c r="BG175" s="351"/>
      <c r="BH175" s="351"/>
      <c r="BI175" s="351"/>
      <c r="BJ175" s="351"/>
      <c r="BK175" s="351"/>
      <c r="BL175" s="351"/>
      <c r="BM175" s="351"/>
      <c r="BN175" s="351"/>
      <c r="BO175" s="351"/>
      <c r="BP175" s="351"/>
      <c r="BQ175" s="351"/>
      <c r="BR175" s="351"/>
      <c r="BS175" s="351"/>
      <c r="BT175" s="351"/>
      <c r="BU175" s="351"/>
      <c r="BV175" s="351"/>
      <c r="BW175" s="351"/>
      <c r="BX175" s="351"/>
      <c r="BY175" s="351"/>
      <c r="BZ175" s="351"/>
      <c r="CA175" s="351"/>
      <c r="CB175" s="351"/>
      <c r="CC175" s="351"/>
      <c r="CD175" s="351"/>
      <c r="CE175" s="351"/>
      <c r="CF175" s="351"/>
      <c r="CG175" s="351"/>
      <c r="CH175" s="462"/>
    </row>
    <row r="176" spans="1:86" s="110" customFormat="1" ht="15.75" hidden="1" customHeight="1" x14ac:dyDescent="0.25">
      <c r="A176" s="647"/>
      <c r="B176" s="269" t="s">
        <v>26</v>
      </c>
      <c r="C176" s="454">
        <f>SUM(C162:C175)</f>
        <v>0</v>
      </c>
      <c r="D176" s="454">
        <f>SUM(D162:D175)</f>
        <v>5.7728390744870248</v>
      </c>
      <c r="E176" s="454">
        <f t="shared" ref="E176:BP176" si="198">SUM(E162:E175)</f>
        <v>234.94559339348874</v>
      </c>
      <c r="F176" s="454">
        <f t="shared" si="198"/>
        <v>400.99225304326518</v>
      </c>
      <c r="G176" s="454">
        <f t="shared" si="198"/>
        <v>726.80930470718693</v>
      </c>
      <c r="H176" s="454">
        <f t="shared" si="198"/>
        <v>3113.1127630443011</v>
      </c>
      <c r="I176" s="454">
        <f t="shared" si="198"/>
        <v>4529.0715737121382</v>
      </c>
      <c r="J176" s="454">
        <f t="shared" si="198"/>
        <v>4343.1594087280082</v>
      </c>
      <c r="K176" s="454">
        <f t="shared" si="198"/>
        <v>4121.8536500757573</v>
      </c>
      <c r="L176" s="454">
        <f t="shared" si="198"/>
        <v>1967.3152122065476</v>
      </c>
      <c r="M176" s="454">
        <f t="shared" si="198"/>
        <v>1465.9793002132049</v>
      </c>
      <c r="N176" s="454">
        <f t="shared" si="198"/>
        <v>1232.3309848630149</v>
      </c>
      <c r="O176" s="454">
        <f t="shared" si="198"/>
        <v>1544.7514335290659</v>
      </c>
      <c r="P176" s="454">
        <f t="shared" si="198"/>
        <v>1118.6582925824232</v>
      </c>
      <c r="Q176" s="454">
        <f t="shared" si="198"/>
        <v>1365.8436790290757</v>
      </c>
      <c r="R176" s="454">
        <f t="shared" si="198"/>
        <v>1025.17041523955</v>
      </c>
      <c r="S176" s="454">
        <f t="shared" si="198"/>
        <v>1456.8769554608007</v>
      </c>
      <c r="T176" s="454">
        <f t="shared" si="198"/>
        <v>279.6504834910163</v>
      </c>
      <c r="U176" s="454">
        <f t="shared" si="198"/>
        <v>326.56974886295853</v>
      </c>
      <c r="V176" s="454">
        <f t="shared" si="198"/>
        <v>281.24728724145291</v>
      </c>
      <c r="W176" s="454">
        <f t="shared" si="198"/>
        <v>266.80645762386507</v>
      </c>
      <c r="X176" s="454">
        <f t="shared" si="198"/>
        <v>119.14396605241581</v>
      </c>
      <c r="Y176" s="454">
        <f t="shared" si="198"/>
        <v>90.653009350399429</v>
      </c>
      <c r="Z176" s="454">
        <f t="shared" si="198"/>
        <v>74.824347198653172</v>
      </c>
      <c r="AA176" s="454">
        <f t="shared" si="198"/>
        <v>87.660388042940781</v>
      </c>
      <c r="AB176" s="454">
        <f t="shared" si="198"/>
        <v>68.43412669268703</v>
      </c>
      <c r="AC176" s="454">
        <f t="shared" si="198"/>
        <v>81.097129917242029</v>
      </c>
      <c r="AD176" s="454">
        <f t="shared" si="198"/>
        <v>84.330113271808429</v>
      </c>
      <c r="AE176" s="454">
        <f t="shared" si="198"/>
        <v>118.72024437042339</v>
      </c>
      <c r="AF176" s="454">
        <f t="shared" si="198"/>
        <v>279.6504834910163</v>
      </c>
      <c r="AG176" s="454">
        <f t="shared" si="198"/>
        <v>326.56974886295853</v>
      </c>
      <c r="AH176" s="454">
        <f t="shared" si="198"/>
        <v>281.24728724145291</v>
      </c>
      <c r="AI176" s="454">
        <f t="shared" si="198"/>
        <v>266.80645762386507</v>
      </c>
      <c r="AJ176" s="454">
        <f t="shared" si="198"/>
        <v>119.14396605241581</v>
      </c>
      <c r="AK176" s="454">
        <f t="shared" si="198"/>
        <v>90.653009350399429</v>
      </c>
      <c r="AL176" s="454">
        <f t="shared" si="198"/>
        <v>74.824347198653172</v>
      </c>
      <c r="AM176" s="454">
        <f t="shared" si="198"/>
        <v>87.660388042940781</v>
      </c>
      <c r="AN176" s="454">
        <f t="shared" si="198"/>
        <v>68.43412669268703</v>
      </c>
      <c r="AO176" s="454">
        <f t="shared" si="198"/>
        <v>81.097129917242029</v>
      </c>
      <c r="AP176" s="454">
        <f t="shared" si="198"/>
        <v>84.330113271808429</v>
      </c>
      <c r="AQ176" s="454">
        <f t="shared" si="198"/>
        <v>118.72024437042339</v>
      </c>
      <c r="AR176" s="454">
        <f t="shared" si="198"/>
        <v>279.6504834910163</v>
      </c>
      <c r="AS176" s="454">
        <f t="shared" si="198"/>
        <v>326.56974886295853</v>
      </c>
      <c r="AT176" s="454">
        <f t="shared" si="198"/>
        <v>281.24728724145291</v>
      </c>
      <c r="AU176" s="454">
        <f t="shared" si="198"/>
        <v>266.80645762386507</v>
      </c>
      <c r="AV176" s="454">
        <f t="shared" si="198"/>
        <v>119.14396605241581</v>
      </c>
      <c r="AW176" s="454">
        <f t="shared" si="198"/>
        <v>90.653009350399429</v>
      </c>
      <c r="AX176" s="454">
        <f t="shared" si="198"/>
        <v>74.824347198653172</v>
      </c>
      <c r="AY176" s="454">
        <f t="shared" si="198"/>
        <v>87.660388042940781</v>
      </c>
      <c r="AZ176" s="454">
        <f t="shared" si="198"/>
        <v>68.43412669268703</v>
      </c>
      <c r="BA176" s="454">
        <f t="shared" si="198"/>
        <v>81.097129917242029</v>
      </c>
      <c r="BB176" s="454">
        <f t="shared" si="198"/>
        <v>84.330113271808429</v>
      </c>
      <c r="BC176" s="454">
        <f t="shared" si="198"/>
        <v>118.72024437042339</v>
      </c>
      <c r="BD176" s="454">
        <f t="shared" si="198"/>
        <v>279.6504834910163</v>
      </c>
      <c r="BE176" s="454">
        <f t="shared" si="198"/>
        <v>326.56974886295853</v>
      </c>
      <c r="BF176" s="454">
        <f t="shared" si="198"/>
        <v>281.24728724145291</v>
      </c>
      <c r="BG176" s="454">
        <f t="shared" si="198"/>
        <v>266.80645762386507</v>
      </c>
      <c r="BH176" s="454">
        <f t="shared" si="198"/>
        <v>119.14396605241581</v>
      </c>
      <c r="BI176" s="454">
        <f t="shared" si="198"/>
        <v>90.653009350399429</v>
      </c>
      <c r="BJ176" s="454">
        <f t="shared" si="198"/>
        <v>74.824347198653172</v>
      </c>
      <c r="BK176" s="454">
        <f t="shared" si="198"/>
        <v>87.660388042940781</v>
      </c>
      <c r="BL176" s="454">
        <f t="shared" si="198"/>
        <v>68.43412669268703</v>
      </c>
      <c r="BM176" s="454">
        <f t="shared" si="198"/>
        <v>81.097129917242029</v>
      </c>
      <c r="BN176" s="454">
        <f t="shared" si="198"/>
        <v>84.330113271808429</v>
      </c>
      <c r="BO176" s="454">
        <f t="shared" si="198"/>
        <v>118.72024437042339</v>
      </c>
      <c r="BP176" s="454">
        <f t="shared" si="198"/>
        <v>279.6504834910163</v>
      </c>
      <c r="BQ176" s="454">
        <f t="shared" ref="BQ176:CH176" si="199">SUM(BQ162:BQ175)</f>
        <v>326.56974886295853</v>
      </c>
      <c r="BR176" s="454">
        <f t="shared" si="199"/>
        <v>281.24728724145291</v>
      </c>
      <c r="BS176" s="454">
        <f t="shared" si="199"/>
        <v>266.80645762386507</v>
      </c>
      <c r="BT176" s="454">
        <f t="shared" si="199"/>
        <v>119.14396605241581</v>
      </c>
      <c r="BU176" s="454">
        <f t="shared" si="199"/>
        <v>90.653009350399429</v>
      </c>
      <c r="BV176" s="454">
        <f t="shared" si="199"/>
        <v>74.824347198653172</v>
      </c>
      <c r="BW176" s="454">
        <f t="shared" si="199"/>
        <v>87.660388042940781</v>
      </c>
      <c r="BX176" s="454">
        <f t="shared" si="199"/>
        <v>68.43412669268703</v>
      </c>
      <c r="BY176" s="454">
        <f t="shared" si="199"/>
        <v>81.097129917242029</v>
      </c>
      <c r="BZ176" s="454">
        <f t="shared" si="199"/>
        <v>84.330113271808429</v>
      </c>
      <c r="CA176" s="454">
        <f t="shared" si="199"/>
        <v>118.72024437042339</v>
      </c>
      <c r="CB176" s="454">
        <f t="shared" si="199"/>
        <v>279.6504834910163</v>
      </c>
      <c r="CC176" s="454">
        <f t="shared" si="199"/>
        <v>326.56974886295853</v>
      </c>
      <c r="CD176" s="454">
        <f t="shared" si="199"/>
        <v>281.24728724145291</v>
      </c>
      <c r="CE176" s="454">
        <f t="shared" si="199"/>
        <v>266.80645762386507</v>
      </c>
      <c r="CF176" s="454">
        <f t="shared" si="199"/>
        <v>119.14396605241581</v>
      </c>
      <c r="CG176" s="454">
        <f t="shared" si="199"/>
        <v>90.653009350399429</v>
      </c>
      <c r="CH176" s="455">
        <f t="shared" si="199"/>
        <v>74.824347198653172</v>
      </c>
    </row>
    <row r="177" spans="1:86" s="110" customFormat="1" ht="16.5" hidden="1" customHeight="1" thickBot="1" x14ac:dyDescent="0.3">
      <c r="A177" s="648"/>
      <c r="B177" s="144" t="s">
        <v>27</v>
      </c>
      <c r="C177" s="464">
        <f>C176</f>
        <v>0</v>
      </c>
      <c r="D177" s="464">
        <f>C177+D176</f>
        <v>5.7728390744870248</v>
      </c>
      <c r="E177" s="464">
        <f t="shared" ref="E177:BP177" si="200">D177+E176</f>
        <v>240.71843246797576</v>
      </c>
      <c r="F177" s="464">
        <f t="shared" si="200"/>
        <v>641.71068551124097</v>
      </c>
      <c r="G177" s="464">
        <f t="shared" si="200"/>
        <v>1368.5199902184279</v>
      </c>
      <c r="H177" s="464">
        <f t="shared" si="200"/>
        <v>4481.6327532627292</v>
      </c>
      <c r="I177" s="464">
        <f t="shared" si="200"/>
        <v>9010.7043269748683</v>
      </c>
      <c r="J177" s="464">
        <f t="shared" si="200"/>
        <v>13353.863735702877</v>
      </c>
      <c r="K177" s="464">
        <f t="shared" si="200"/>
        <v>17475.717385778633</v>
      </c>
      <c r="L177" s="464">
        <f t="shared" si="200"/>
        <v>19443.03259798518</v>
      </c>
      <c r="M177" s="464">
        <f t="shared" si="200"/>
        <v>20909.011898198387</v>
      </c>
      <c r="N177" s="464">
        <f t="shared" si="200"/>
        <v>22141.342883061403</v>
      </c>
      <c r="O177" s="464">
        <f t="shared" si="200"/>
        <v>23686.094316590468</v>
      </c>
      <c r="P177" s="464">
        <f t="shared" si="200"/>
        <v>24804.752609172891</v>
      </c>
      <c r="Q177" s="464">
        <f t="shared" si="200"/>
        <v>26170.596288201967</v>
      </c>
      <c r="R177" s="464">
        <f t="shared" si="200"/>
        <v>27195.766703441517</v>
      </c>
      <c r="S177" s="464">
        <f t="shared" si="200"/>
        <v>28652.643658902318</v>
      </c>
      <c r="T177" s="464">
        <f t="shared" si="200"/>
        <v>28932.294142393333</v>
      </c>
      <c r="U177" s="464">
        <f t="shared" si="200"/>
        <v>29258.863891256293</v>
      </c>
      <c r="V177" s="464">
        <f t="shared" si="200"/>
        <v>29540.111178497747</v>
      </c>
      <c r="W177" s="464">
        <f t="shared" si="200"/>
        <v>29806.917636121612</v>
      </c>
      <c r="X177" s="464">
        <f t="shared" si="200"/>
        <v>29926.061602174028</v>
      </c>
      <c r="Y177" s="464">
        <f t="shared" si="200"/>
        <v>30016.714611524429</v>
      </c>
      <c r="Z177" s="464">
        <f t="shared" si="200"/>
        <v>30091.538958723082</v>
      </c>
      <c r="AA177" s="464">
        <f t="shared" si="200"/>
        <v>30179.199346766021</v>
      </c>
      <c r="AB177" s="464">
        <f t="shared" si="200"/>
        <v>30247.633473458707</v>
      </c>
      <c r="AC177" s="464">
        <f t="shared" si="200"/>
        <v>30328.730603375949</v>
      </c>
      <c r="AD177" s="464">
        <f t="shared" si="200"/>
        <v>30413.060716647757</v>
      </c>
      <c r="AE177" s="464">
        <f t="shared" si="200"/>
        <v>30531.780961018179</v>
      </c>
      <c r="AF177" s="464">
        <f t="shared" si="200"/>
        <v>30811.431444509195</v>
      </c>
      <c r="AG177" s="464">
        <f t="shared" si="200"/>
        <v>31138.001193372154</v>
      </c>
      <c r="AH177" s="464">
        <f t="shared" si="200"/>
        <v>31419.248480613609</v>
      </c>
      <c r="AI177" s="464">
        <f t="shared" si="200"/>
        <v>31686.054938237474</v>
      </c>
      <c r="AJ177" s="464">
        <f t="shared" si="200"/>
        <v>31805.198904289889</v>
      </c>
      <c r="AK177" s="464">
        <f t="shared" si="200"/>
        <v>31895.85191364029</v>
      </c>
      <c r="AL177" s="464">
        <f t="shared" si="200"/>
        <v>31970.676260838944</v>
      </c>
      <c r="AM177" s="464">
        <f t="shared" si="200"/>
        <v>32058.336648881883</v>
      </c>
      <c r="AN177" s="464">
        <f t="shared" si="200"/>
        <v>32126.770775574569</v>
      </c>
      <c r="AO177" s="464">
        <f t="shared" si="200"/>
        <v>32207.86790549181</v>
      </c>
      <c r="AP177" s="464">
        <f t="shared" si="200"/>
        <v>32292.198018763618</v>
      </c>
      <c r="AQ177" s="464">
        <f t="shared" si="200"/>
        <v>32410.918263134041</v>
      </c>
      <c r="AR177" s="464">
        <f t="shared" si="200"/>
        <v>32690.568746625057</v>
      </c>
      <c r="AS177" s="464">
        <f t="shared" si="200"/>
        <v>33017.138495488012</v>
      </c>
      <c r="AT177" s="464">
        <f t="shared" si="200"/>
        <v>33298.385782729463</v>
      </c>
      <c r="AU177" s="464">
        <f t="shared" si="200"/>
        <v>33565.192240353332</v>
      </c>
      <c r="AV177" s="464">
        <f t="shared" si="200"/>
        <v>33684.336206405751</v>
      </c>
      <c r="AW177" s="464">
        <f t="shared" si="200"/>
        <v>33774.989215756148</v>
      </c>
      <c r="AX177" s="464">
        <f t="shared" si="200"/>
        <v>33849.813562954798</v>
      </c>
      <c r="AY177" s="464">
        <f t="shared" si="200"/>
        <v>33937.473950997737</v>
      </c>
      <c r="AZ177" s="464">
        <f t="shared" si="200"/>
        <v>34005.908077690423</v>
      </c>
      <c r="BA177" s="464">
        <f t="shared" si="200"/>
        <v>34087.005207607668</v>
      </c>
      <c r="BB177" s="464">
        <f t="shared" si="200"/>
        <v>34171.33532087948</v>
      </c>
      <c r="BC177" s="464">
        <f t="shared" si="200"/>
        <v>34290.055565249902</v>
      </c>
      <c r="BD177" s="464">
        <f t="shared" si="200"/>
        <v>34569.706048740918</v>
      </c>
      <c r="BE177" s="464">
        <f t="shared" si="200"/>
        <v>34896.275797603877</v>
      </c>
      <c r="BF177" s="464">
        <f t="shared" si="200"/>
        <v>35177.523084845328</v>
      </c>
      <c r="BG177" s="464">
        <f t="shared" si="200"/>
        <v>35444.329542469197</v>
      </c>
      <c r="BH177" s="464">
        <f t="shared" si="200"/>
        <v>35563.473508521616</v>
      </c>
      <c r="BI177" s="464">
        <f t="shared" si="200"/>
        <v>35654.126517872013</v>
      </c>
      <c r="BJ177" s="464">
        <f t="shared" si="200"/>
        <v>35728.950865070663</v>
      </c>
      <c r="BK177" s="464">
        <f t="shared" si="200"/>
        <v>35816.611253113602</v>
      </c>
      <c r="BL177" s="464">
        <f t="shared" si="200"/>
        <v>35885.045379806288</v>
      </c>
      <c r="BM177" s="464">
        <f t="shared" si="200"/>
        <v>35966.142509723533</v>
      </c>
      <c r="BN177" s="464">
        <f t="shared" si="200"/>
        <v>36050.472622995345</v>
      </c>
      <c r="BO177" s="464">
        <f t="shared" si="200"/>
        <v>36169.192867365768</v>
      </c>
      <c r="BP177" s="464">
        <f t="shared" si="200"/>
        <v>36448.843350856783</v>
      </c>
      <c r="BQ177" s="464">
        <f t="shared" ref="BQ177:CH177" si="201">BP177+BQ176</f>
        <v>36775.413099719743</v>
      </c>
      <c r="BR177" s="464">
        <f t="shared" si="201"/>
        <v>37056.660386961194</v>
      </c>
      <c r="BS177" s="464">
        <f t="shared" si="201"/>
        <v>37323.466844585062</v>
      </c>
      <c r="BT177" s="464">
        <f t="shared" si="201"/>
        <v>37442.610810637481</v>
      </c>
      <c r="BU177" s="464">
        <f t="shared" si="201"/>
        <v>37533.263819987878</v>
      </c>
      <c r="BV177" s="464">
        <f t="shared" si="201"/>
        <v>37608.088167186528</v>
      </c>
      <c r="BW177" s="464">
        <f t="shared" si="201"/>
        <v>37695.748555229467</v>
      </c>
      <c r="BX177" s="464">
        <f t="shared" si="201"/>
        <v>37764.182681922153</v>
      </c>
      <c r="BY177" s="464">
        <f t="shared" si="201"/>
        <v>37845.279811839398</v>
      </c>
      <c r="BZ177" s="464">
        <f t="shared" si="201"/>
        <v>37929.60992511121</v>
      </c>
      <c r="CA177" s="464">
        <f t="shared" si="201"/>
        <v>38048.330169481633</v>
      </c>
      <c r="CB177" s="464">
        <f t="shared" si="201"/>
        <v>38327.980652972648</v>
      </c>
      <c r="CC177" s="464">
        <f t="shared" si="201"/>
        <v>38654.550401835608</v>
      </c>
      <c r="CD177" s="464">
        <f t="shared" si="201"/>
        <v>38935.797689077059</v>
      </c>
      <c r="CE177" s="464">
        <f t="shared" si="201"/>
        <v>39202.604146700927</v>
      </c>
      <c r="CF177" s="464">
        <f t="shared" si="201"/>
        <v>39321.748112753347</v>
      </c>
      <c r="CG177" s="464">
        <f t="shared" si="201"/>
        <v>39412.401122103744</v>
      </c>
      <c r="CH177" s="465">
        <f t="shared" si="201"/>
        <v>39487.225469302393</v>
      </c>
    </row>
    <row r="178" spans="1:86" hidden="1" x14ac:dyDescent="0.25">
      <c r="A178" s="110"/>
      <c r="B178" s="110" t="s">
        <v>129</v>
      </c>
      <c r="C178" s="114">
        <f>C157+C176</f>
        <v>0</v>
      </c>
      <c r="D178" s="114"/>
      <c r="E178" s="114">
        <f>E157+E176</f>
        <v>3228.1348071861271</v>
      </c>
      <c r="F178" s="114">
        <f t="shared" ref="F178:N178" si="202">F157+F176</f>
        <v>7277.5177246531612</v>
      </c>
      <c r="G178" s="114">
        <f t="shared" si="202"/>
        <v>11685.544285746626</v>
      </c>
      <c r="H178" s="114">
        <f t="shared" si="202"/>
        <v>23828.117095544061</v>
      </c>
      <c r="I178" s="114">
        <f t="shared" si="202"/>
        <v>37640.709468098612</v>
      </c>
      <c r="J178" s="114">
        <f t="shared" si="202"/>
        <v>34925.114645760972</v>
      </c>
      <c r="K178" s="114">
        <f t="shared" si="202"/>
        <v>36086.419204675229</v>
      </c>
      <c r="L178" s="114">
        <f t="shared" si="202"/>
        <v>22794.13125995162</v>
      </c>
      <c r="M178" s="114">
        <f t="shared" si="202"/>
        <v>18836.467108751312</v>
      </c>
      <c r="N178" s="114">
        <f t="shared" si="202"/>
        <v>19711.661396374322</v>
      </c>
    </row>
    <row r="179" spans="1:86" hidden="1" x14ac:dyDescent="0.25">
      <c r="A179" s="110"/>
      <c r="B179" s="110" t="s">
        <v>183</v>
      </c>
      <c r="C179" s="112">
        <f>C178-C73</f>
        <v>0</v>
      </c>
      <c r="D179" s="112">
        <f t="shared" ref="D179:BO179" si="203">D178-D73</f>
        <v>-86.251304116058051</v>
      </c>
      <c r="E179" s="112">
        <f t="shared" si="203"/>
        <v>0</v>
      </c>
      <c r="F179" s="112">
        <f t="shared" si="203"/>
        <v>0</v>
      </c>
      <c r="G179" s="112">
        <f t="shared" si="203"/>
        <v>0</v>
      </c>
      <c r="H179" s="112">
        <f t="shared" si="203"/>
        <v>0</v>
      </c>
      <c r="I179" s="112">
        <f t="shared" si="203"/>
        <v>0</v>
      </c>
      <c r="J179" s="112">
        <f t="shared" si="203"/>
        <v>0</v>
      </c>
      <c r="K179" s="112">
        <f t="shared" si="203"/>
        <v>0</v>
      </c>
      <c r="L179" s="112">
        <f t="shared" si="203"/>
        <v>0</v>
      </c>
      <c r="M179" s="112">
        <f t="shared" si="203"/>
        <v>0</v>
      </c>
      <c r="N179" s="112">
        <f t="shared" si="203"/>
        <v>0</v>
      </c>
      <c r="O179" s="112">
        <f t="shared" si="203"/>
        <v>-21833.197286018109</v>
      </c>
      <c r="P179" s="112">
        <f t="shared" si="203"/>
        <v>-16713.740908159747</v>
      </c>
      <c r="Q179" s="112">
        <f t="shared" si="203"/>
        <v>-18766.589565544538</v>
      </c>
      <c r="R179" s="112">
        <f t="shared" si="203"/>
        <v>-18605.586045800468</v>
      </c>
      <c r="S179" s="112">
        <f t="shared" si="203"/>
        <v>-23423.475830127962</v>
      </c>
      <c r="T179" s="112">
        <f t="shared" si="203"/>
        <v>-2069.2567698864514</v>
      </c>
      <c r="U179" s="112">
        <f t="shared" si="203"/>
        <v>-2534.4059866254461</v>
      </c>
      <c r="V179" s="112">
        <f t="shared" si="203"/>
        <v>-2084.8980181619863</v>
      </c>
      <c r="W179" s="112">
        <f t="shared" si="203"/>
        <v>-2115.2798935002274</v>
      </c>
      <c r="X179" s="112">
        <f t="shared" si="203"/>
        <v>-1348.2107593496503</v>
      </c>
      <c r="Y179" s="112">
        <f t="shared" si="203"/>
        <v>-1102.8454740389823</v>
      </c>
      <c r="Z179" s="112">
        <f t="shared" si="203"/>
        <v>-1132.3192120979597</v>
      </c>
      <c r="AA179" s="112">
        <f t="shared" si="203"/>
        <v>-1234.8362643402268</v>
      </c>
      <c r="AB179" s="112">
        <f t="shared" si="203"/>
        <v>-958.5343654760411</v>
      </c>
      <c r="AC179" s="112">
        <f t="shared" si="203"/>
        <v>-1091.9625431398456</v>
      </c>
      <c r="AD179" s="112">
        <f t="shared" si="203"/>
        <v>-1086.0557851792048</v>
      </c>
      <c r="AE179" s="112">
        <f t="shared" si="203"/>
        <v>-1394.0887250945275</v>
      </c>
      <c r="AF179" s="112">
        <f t="shared" si="203"/>
        <v>-2069.2567698864514</v>
      </c>
      <c r="AG179" s="112">
        <f t="shared" si="203"/>
        <v>-2534.4059866254461</v>
      </c>
      <c r="AH179" s="112">
        <f t="shared" si="203"/>
        <v>-2084.8980181619863</v>
      </c>
      <c r="AI179" s="112">
        <f t="shared" si="203"/>
        <v>-2115.2798935002274</v>
      </c>
      <c r="AJ179" s="112">
        <f t="shared" si="203"/>
        <v>-1348.2107593496503</v>
      </c>
      <c r="AK179" s="112">
        <f t="shared" si="203"/>
        <v>-1102.8454740389823</v>
      </c>
      <c r="AL179" s="112">
        <f t="shared" si="203"/>
        <v>-1132.3192120979597</v>
      </c>
      <c r="AM179" s="112">
        <f t="shared" si="203"/>
        <v>-1234.8362643402268</v>
      </c>
      <c r="AN179" s="112">
        <f t="shared" si="203"/>
        <v>-958.5343654760411</v>
      </c>
      <c r="AO179" s="112">
        <f t="shared" si="203"/>
        <v>-1091.9625431398456</v>
      </c>
      <c r="AP179" s="112">
        <f t="shared" si="203"/>
        <v>-1086.0557851792048</v>
      </c>
      <c r="AQ179" s="112">
        <f t="shared" si="203"/>
        <v>-1394.0887250945275</v>
      </c>
      <c r="AR179" s="112">
        <f t="shared" si="203"/>
        <v>-2069.2567698864514</v>
      </c>
      <c r="AS179" s="112">
        <f t="shared" si="203"/>
        <v>-2534.4059866254461</v>
      </c>
      <c r="AT179" s="112">
        <f t="shared" si="203"/>
        <v>-2084.8980181619863</v>
      </c>
      <c r="AU179" s="112">
        <f t="shared" si="203"/>
        <v>-2115.2798935002274</v>
      </c>
      <c r="AV179" s="112">
        <f t="shared" si="203"/>
        <v>-1348.2107593496503</v>
      </c>
      <c r="AW179" s="112">
        <f t="shared" si="203"/>
        <v>-1102.8454740389823</v>
      </c>
      <c r="AX179" s="112">
        <f t="shared" si="203"/>
        <v>-1132.3192120979597</v>
      </c>
      <c r="AY179" s="112">
        <f t="shared" si="203"/>
        <v>-1234.8362643402268</v>
      </c>
      <c r="AZ179" s="112">
        <f t="shared" si="203"/>
        <v>-958.5343654760411</v>
      </c>
      <c r="BA179" s="112">
        <f t="shared" si="203"/>
        <v>-1091.9625431398456</v>
      </c>
      <c r="BB179" s="112">
        <f t="shared" si="203"/>
        <v>-1086.0557851792048</v>
      </c>
      <c r="BC179" s="112">
        <f t="shared" si="203"/>
        <v>-1394.0887250945275</v>
      </c>
      <c r="BD179" s="112">
        <f t="shared" si="203"/>
        <v>-2069.2567698864514</v>
      </c>
      <c r="BE179" s="112">
        <f t="shared" si="203"/>
        <v>-2534.4059866254461</v>
      </c>
      <c r="BF179" s="112">
        <f t="shared" si="203"/>
        <v>-2084.8980181619863</v>
      </c>
      <c r="BG179" s="112">
        <f t="shared" si="203"/>
        <v>-2115.2798935002274</v>
      </c>
      <c r="BH179" s="112">
        <f t="shared" si="203"/>
        <v>-1348.2107593496503</v>
      </c>
      <c r="BI179" s="112">
        <f t="shared" si="203"/>
        <v>-1102.8454740389823</v>
      </c>
      <c r="BJ179" s="112">
        <f t="shared" si="203"/>
        <v>-1132.3192120979597</v>
      </c>
      <c r="BK179" s="112">
        <f t="shared" si="203"/>
        <v>-1234.8362643402268</v>
      </c>
      <c r="BL179" s="112">
        <f t="shared" si="203"/>
        <v>-958.5343654760411</v>
      </c>
      <c r="BM179" s="112">
        <f t="shared" si="203"/>
        <v>-1091.9625431398456</v>
      </c>
      <c r="BN179" s="112">
        <f t="shared" si="203"/>
        <v>-1086.0557851792048</v>
      </c>
      <c r="BO179" s="112">
        <f t="shared" si="203"/>
        <v>-1394.0887250945275</v>
      </c>
      <c r="BP179" s="112">
        <f t="shared" ref="BP179:CH179" si="204">BP178-BP73</f>
        <v>-2069.2567698864514</v>
      </c>
      <c r="BQ179" s="112">
        <f t="shared" si="204"/>
        <v>-2534.4059866254461</v>
      </c>
      <c r="BR179" s="112">
        <f t="shared" si="204"/>
        <v>-2084.8980181619863</v>
      </c>
      <c r="BS179" s="112">
        <f t="shared" si="204"/>
        <v>-2115.2798935002274</v>
      </c>
      <c r="BT179" s="112">
        <f t="shared" si="204"/>
        <v>-1348.2107593496503</v>
      </c>
      <c r="BU179" s="112">
        <f t="shared" si="204"/>
        <v>-1102.8454740389823</v>
      </c>
      <c r="BV179" s="112">
        <f t="shared" si="204"/>
        <v>-1132.3192120979597</v>
      </c>
      <c r="BW179" s="112">
        <f t="shared" si="204"/>
        <v>-1234.8362643402268</v>
      </c>
      <c r="BX179" s="112">
        <f t="shared" si="204"/>
        <v>-958.5343654760411</v>
      </c>
      <c r="BY179" s="112">
        <f t="shared" si="204"/>
        <v>-1091.9625431398456</v>
      </c>
      <c r="BZ179" s="112">
        <f t="shared" si="204"/>
        <v>-1086.0557851792048</v>
      </c>
      <c r="CA179" s="112">
        <f t="shared" si="204"/>
        <v>-1394.0887250945275</v>
      </c>
      <c r="CB179" s="112">
        <f t="shared" si="204"/>
        <v>-2069.2567698864514</v>
      </c>
      <c r="CC179" s="112">
        <f t="shared" si="204"/>
        <v>-2534.4059866254461</v>
      </c>
      <c r="CD179" s="112">
        <f t="shared" si="204"/>
        <v>-2084.8980181619863</v>
      </c>
      <c r="CE179" s="112">
        <f t="shared" si="204"/>
        <v>-2115.2798935002274</v>
      </c>
      <c r="CF179" s="112">
        <f t="shared" si="204"/>
        <v>-1348.2107593496503</v>
      </c>
      <c r="CG179" s="112">
        <f t="shared" si="204"/>
        <v>-1102.8454740389823</v>
      </c>
      <c r="CH179" s="112">
        <f t="shared" si="204"/>
        <v>-1132.3192120979597</v>
      </c>
    </row>
    <row r="180" spans="1:86" ht="15.75" hidden="1" thickBot="1" x14ac:dyDescent="0.3">
      <c r="A180" s="110"/>
      <c r="B180" s="110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86" ht="15.75" hidden="1" thickBot="1" x14ac:dyDescent="0.3">
      <c r="A181" s="110"/>
      <c r="B181" s="287" t="s">
        <v>39</v>
      </c>
      <c r="C181" s="162">
        <f>C$4</f>
        <v>45292</v>
      </c>
      <c r="D181" s="162">
        <f t="shared" ref="D181:BO181" si="205">D$4</f>
        <v>45323</v>
      </c>
      <c r="E181" s="162">
        <f t="shared" si="205"/>
        <v>45352</v>
      </c>
      <c r="F181" s="162">
        <f t="shared" si="205"/>
        <v>45383</v>
      </c>
      <c r="G181" s="162">
        <f t="shared" si="205"/>
        <v>45413</v>
      </c>
      <c r="H181" s="162">
        <f t="shared" si="205"/>
        <v>45444</v>
      </c>
      <c r="I181" s="162">
        <f t="shared" si="205"/>
        <v>45474</v>
      </c>
      <c r="J181" s="162">
        <f t="shared" si="205"/>
        <v>45505</v>
      </c>
      <c r="K181" s="162">
        <f t="shared" si="205"/>
        <v>45536</v>
      </c>
      <c r="L181" s="162">
        <f t="shared" si="205"/>
        <v>45566</v>
      </c>
      <c r="M181" s="162">
        <f t="shared" si="205"/>
        <v>45597</v>
      </c>
      <c r="N181" s="162">
        <f t="shared" si="205"/>
        <v>45627</v>
      </c>
      <c r="O181" s="162">
        <f t="shared" si="205"/>
        <v>45658</v>
      </c>
      <c r="P181" s="162">
        <f t="shared" si="205"/>
        <v>45689</v>
      </c>
      <c r="Q181" s="162">
        <f t="shared" si="205"/>
        <v>45717</v>
      </c>
      <c r="R181" s="162">
        <f t="shared" si="205"/>
        <v>45748</v>
      </c>
      <c r="S181" s="162">
        <f t="shared" si="205"/>
        <v>45778</v>
      </c>
      <c r="T181" s="162">
        <f t="shared" si="205"/>
        <v>45809</v>
      </c>
      <c r="U181" s="162">
        <f t="shared" si="205"/>
        <v>45839</v>
      </c>
      <c r="V181" s="162">
        <f t="shared" si="205"/>
        <v>45870</v>
      </c>
      <c r="W181" s="162">
        <f t="shared" si="205"/>
        <v>45901</v>
      </c>
      <c r="X181" s="162">
        <f t="shared" si="205"/>
        <v>45931</v>
      </c>
      <c r="Y181" s="162">
        <f t="shared" si="205"/>
        <v>45962</v>
      </c>
      <c r="Z181" s="162">
        <f t="shared" si="205"/>
        <v>45992</v>
      </c>
      <c r="AA181" s="162">
        <f t="shared" si="205"/>
        <v>46023</v>
      </c>
      <c r="AB181" s="162">
        <f t="shared" si="205"/>
        <v>46054</v>
      </c>
      <c r="AC181" s="162">
        <f t="shared" si="205"/>
        <v>46082</v>
      </c>
      <c r="AD181" s="162">
        <f t="shared" si="205"/>
        <v>46113</v>
      </c>
      <c r="AE181" s="162">
        <f t="shared" si="205"/>
        <v>46143</v>
      </c>
      <c r="AF181" s="162">
        <f t="shared" si="205"/>
        <v>46174</v>
      </c>
      <c r="AG181" s="162">
        <f t="shared" si="205"/>
        <v>46204</v>
      </c>
      <c r="AH181" s="162">
        <f t="shared" si="205"/>
        <v>46235</v>
      </c>
      <c r="AI181" s="162">
        <f t="shared" si="205"/>
        <v>46266</v>
      </c>
      <c r="AJ181" s="162">
        <f t="shared" si="205"/>
        <v>46296</v>
      </c>
      <c r="AK181" s="162">
        <f t="shared" si="205"/>
        <v>46327</v>
      </c>
      <c r="AL181" s="162">
        <f t="shared" si="205"/>
        <v>46357</v>
      </c>
      <c r="AM181" s="162">
        <f t="shared" si="205"/>
        <v>46388</v>
      </c>
      <c r="AN181" s="162">
        <f t="shared" si="205"/>
        <v>46419</v>
      </c>
      <c r="AO181" s="162">
        <f t="shared" si="205"/>
        <v>46447</v>
      </c>
      <c r="AP181" s="162">
        <f t="shared" si="205"/>
        <v>46478</v>
      </c>
      <c r="AQ181" s="162">
        <f t="shared" si="205"/>
        <v>46508</v>
      </c>
      <c r="AR181" s="162">
        <f t="shared" si="205"/>
        <v>46539</v>
      </c>
      <c r="AS181" s="162">
        <f t="shared" si="205"/>
        <v>46569</v>
      </c>
      <c r="AT181" s="162">
        <f t="shared" si="205"/>
        <v>46600</v>
      </c>
      <c r="AU181" s="162">
        <f t="shared" si="205"/>
        <v>46631</v>
      </c>
      <c r="AV181" s="162">
        <f t="shared" si="205"/>
        <v>46661</v>
      </c>
      <c r="AW181" s="162">
        <f t="shared" si="205"/>
        <v>46692</v>
      </c>
      <c r="AX181" s="162">
        <f t="shared" si="205"/>
        <v>46722</v>
      </c>
      <c r="AY181" s="162">
        <f t="shared" si="205"/>
        <v>46753</v>
      </c>
      <c r="AZ181" s="162">
        <f t="shared" si="205"/>
        <v>46784</v>
      </c>
      <c r="BA181" s="162">
        <f t="shared" si="205"/>
        <v>46813</v>
      </c>
      <c r="BB181" s="162">
        <f t="shared" si="205"/>
        <v>46844</v>
      </c>
      <c r="BC181" s="162">
        <f t="shared" si="205"/>
        <v>46874</v>
      </c>
      <c r="BD181" s="162">
        <f t="shared" si="205"/>
        <v>46905</v>
      </c>
      <c r="BE181" s="162">
        <f t="shared" si="205"/>
        <v>46935</v>
      </c>
      <c r="BF181" s="162">
        <f t="shared" si="205"/>
        <v>46966</v>
      </c>
      <c r="BG181" s="162">
        <f t="shared" si="205"/>
        <v>46997</v>
      </c>
      <c r="BH181" s="162">
        <f t="shared" si="205"/>
        <v>47027</v>
      </c>
      <c r="BI181" s="162">
        <f t="shared" si="205"/>
        <v>47058</v>
      </c>
      <c r="BJ181" s="162">
        <f t="shared" si="205"/>
        <v>47088</v>
      </c>
      <c r="BK181" s="162">
        <f t="shared" si="205"/>
        <v>47119</v>
      </c>
      <c r="BL181" s="162">
        <f t="shared" si="205"/>
        <v>47150</v>
      </c>
      <c r="BM181" s="162">
        <f t="shared" si="205"/>
        <v>47178</v>
      </c>
      <c r="BN181" s="162">
        <f t="shared" si="205"/>
        <v>47209</v>
      </c>
      <c r="BO181" s="162">
        <f t="shared" si="205"/>
        <v>47239</v>
      </c>
      <c r="BP181" s="162">
        <f t="shared" ref="BP181:CH181" si="206">BP$4</f>
        <v>47270</v>
      </c>
      <c r="BQ181" s="162">
        <f t="shared" si="206"/>
        <v>47300</v>
      </c>
      <c r="BR181" s="162">
        <f t="shared" si="206"/>
        <v>47331</v>
      </c>
      <c r="BS181" s="162">
        <f t="shared" si="206"/>
        <v>47362</v>
      </c>
      <c r="BT181" s="162">
        <f t="shared" si="206"/>
        <v>47392</v>
      </c>
      <c r="BU181" s="162">
        <f t="shared" si="206"/>
        <v>47423</v>
      </c>
      <c r="BV181" s="162">
        <f t="shared" si="206"/>
        <v>47453</v>
      </c>
      <c r="BW181" s="162">
        <f t="shared" si="206"/>
        <v>47484</v>
      </c>
      <c r="BX181" s="162">
        <f t="shared" si="206"/>
        <v>47515</v>
      </c>
      <c r="BY181" s="162">
        <f t="shared" si="206"/>
        <v>47543</v>
      </c>
      <c r="BZ181" s="162">
        <f t="shared" si="206"/>
        <v>47574</v>
      </c>
      <c r="CA181" s="162">
        <f t="shared" si="206"/>
        <v>47604</v>
      </c>
      <c r="CB181" s="162">
        <f t="shared" si="206"/>
        <v>47635</v>
      </c>
      <c r="CC181" s="162">
        <f t="shared" si="206"/>
        <v>47665</v>
      </c>
      <c r="CD181" s="162">
        <f t="shared" si="206"/>
        <v>47696</v>
      </c>
      <c r="CE181" s="162">
        <f t="shared" si="206"/>
        <v>47727</v>
      </c>
      <c r="CF181" s="162">
        <f t="shared" si="206"/>
        <v>47757</v>
      </c>
      <c r="CG181" s="162">
        <f t="shared" si="206"/>
        <v>47788</v>
      </c>
      <c r="CH181" s="163">
        <f t="shared" si="206"/>
        <v>47818</v>
      </c>
    </row>
    <row r="182" spans="1:86" hidden="1" x14ac:dyDescent="0.25">
      <c r="A182" s="110"/>
      <c r="B182" s="281" t="s">
        <v>130</v>
      </c>
      <c r="C182" s="122">
        <f>C157*'YTD PROGRAM SUMMARY'!C39</f>
        <v>0</v>
      </c>
      <c r="D182" s="122">
        <f>D157*'YTD PROGRAM SUMMARY'!D39</f>
        <v>80.478465041571027</v>
      </c>
      <c r="E182" s="122">
        <f>E157*'YTD PROGRAM SUMMARY'!E39</f>
        <v>2993.1892137926384</v>
      </c>
      <c r="F182" s="122">
        <f>F157*'YTD PROGRAM SUMMARY'!F39</f>
        <v>6876.5254716098962</v>
      </c>
      <c r="G182" s="122">
        <f>G157*'YTD PROGRAM SUMMARY'!G39</f>
        <v>10958.734981039439</v>
      </c>
      <c r="H182" s="122">
        <f>H157*'YTD PROGRAM SUMMARY'!H39</f>
        <v>20715.00433249976</v>
      </c>
      <c r="I182" s="122">
        <f>I157*'YTD PROGRAM SUMMARY'!I39</f>
        <v>33111.637894386477</v>
      </c>
      <c r="J182" s="122">
        <f>J157*'YTD PROGRAM SUMMARY'!J39</f>
        <v>30581.955237032966</v>
      </c>
      <c r="K182" s="122">
        <f>K157*'YTD PROGRAM SUMMARY'!K39</f>
        <v>31964.56555459947</v>
      </c>
      <c r="L182" s="122">
        <f>L157*'YTD PROGRAM SUMMARY'!L39</f>
        <v>20826.816047745073</v>
      </c>
      <c r="M182" s="122">
        <f>M157*'YTD PROGRAM SUMMARY'!M39</f>
        <v>17370.487808538106</v>
      </c>
      <c r="N182" s="122">
        <f>N157*'YTD PROGRAM SUMMARY'!N39</f>
        <v>18303.911649703954</v>
      </c>
      <c r="O182" s="246">
        <f>O157*'YTD PROGRAM SUMMARY'!O39</f>
        <v>0</v>
      </c>
      <c r="P182" s="246">
        <f>P157*'YTD PROGRAM SUMMARY'!P39</f>
        <v>0</v>
      </c>
      <c r="Q182" s="246">
        <f>Q157*'YTD PROGRAM SUMMARY'!Q39</f>
        <v>0</v>
      </c>
      <c r="R182" s="246">
        <f>R157*'YTD PROGRAM SUMMARY'!R39</f>
        <v>0</v>
      </c>
      <c r="S182" s="246">
        <f>S157*'YTD PROGRAM SUMMARY'!S39</f>
        <v>0</v>
      </c>
      <c r="T182" s="246">
        <f>T157*'YTD PROGRAM SUMMARY'!T39</f>
        <v>0</v>
      </c>
      <c r="U182" s="246">
        <f>U157*'YTD PROGRAM SUMMARY'!U39</f>
        <v>0</v>
      </c>
      <c r="V182" s="246">
        <f>V157*'YTD PROGRAM SUMMARY'!V39</f>
        <v>0</v>
      </c>
      <c r="W182" s="246">
        <f>W157*'YTD PROGRAM SUMMARY'!W39</f>
        <v>0</v>
      </c>
      <c r="X182" s="246">
        <f>X157*'YTD PROGRAM SUMMARY'!X39</f>
        <v>0</v>
      </c>
      <c r="Y182" s="246">
        <f>Y157*'YTD PROGRAM SUMMARY'!Y39</f>
        <v>0</v>
      </c>
      <c r="Z182" s="246">
        <f>Z157*'YTD PROGRAM SUMMARY'!Z39</f>
        <v>0</v>
      </c>
      <c r="AA182" s="246">
        <f>AA157*'YTD PROGRAM SUMMARY'!AA39</f>
        <v>0</v>
      </c>
      <c r="AB182" s="246">
        <f>AB157*'YTD PROGRAM SUMMARY'!AB39</f>
        <v>0</v>
      </c>
      <c r="AC182" s="246">
        <f>AC157*'YTD PROGRAM SUMMARY'!AC39</f>
        <v>0</v>
      </c>
      <c r="AD182" s="246">
        <f>AD157*'YTD PROGRAM SUMMARY'!AD39</f>
        <v>0</v>
      </c>
      <c r="AE182" s="246">
        <f>AE157*'YTD PROGRAM SUMMARY'!AE39</f>
        <v>0</v>
      </c>
      <c r="AF182" s="246">
        <f>AF157*'YTD PROGRAM SUMMARY'!AF39</f>
        <v>0</v>
      </c>
      <c r="AG182" s="246">
        <f>AG157*'YTD PROGRAM SUMMARY'!AG39</f>
        <v>0</v>
      </c>
      <c r="AH182" s="246">
        <f>AH157*'YTD PROGRAM SUMMARY'!AH39</f>
        <v>0</v>
      </c>
      <c r="AI182" s="246">
        <f>AI157*'YTD PROGRAM SUMMARY'!AI39</f>
        <v>0</v>
      </c>
      <c r="AJ182" s="246">
        <f>AJ157*'YTD PROGRAM SUMMARY'!AJ39</f>
        <v>0</v>
      </c>
      <c r="AK182" s="246">
        <f>AK157*'YTD PROGRAM SUMMARY'!AK39</f>
        <v>0</v>
      </c>
      <c r="AL182" s="246">
        <f>AL157*'YTD PROGRAM SUMMARY'!AL39</f>
        <v>0</v>
      </c>
      <c r="AM182" s="246">
        <f>AM157*'YTD PROGRAM SUMMARY'!AM39</f>
        <v>0</v>
      </c>
      <c r="AN182" s="246">
        <f>AN157*'YTD PROGRAM SUMMARY'!AN39</f>
        <v>0</v>
      </c>
      <c r="AO182" s="246">
        <f>AO157*'YTD PROGRAM SUMMARY'!AO39</f>
        <v>0</v>
      </c>
      <c r="AP182" s="246">
        <f>AP157*'YTD PROGRAM SUMMARY'!AP39</f>
        <v>0</v>
      </c>
      <c r="AQ182" s="246">
        <f>AQ157*'YTD PROGRAM SUMMARY'!AQ39</f>
        <v>0</v>
      </c>
      <c r="AR182" s="246">
        <f>AR157*'YTD PROGRAM SUMMARY'!AR39</f>
        <v>0</v>
      </c>
      <c r="AS182" s="246">
        <f>AS157*'YTD PROGRAM SUMMARY'!AS39</f>
        <v>0</v>
      </c>
      <c r="AT182" s="246">
        <f>AT157*'YTD PROGRAM SUMMARY'!AT39</f>
        <v>0</v>
      </c>
      <c r="AU182" s="246">
        <f>AU157*'YTD PROGRAM SUMMARY'!AU39</f>
        <v>0</v>
      </c>
      <c r="AV182" s="246">
        <f>AV157*'YTD PROGRAM SUMMARY'!AV39</f>
        <v>0</v>
      </c>
      <c r="AW182" s="246">
        <f>AW157*'YTD PROGRAM SUMMARY'!AW39</f>
        <v>0</v>
      </c>
      <c r="AX182" s="246">
        <f>AX157*'YTD PROGRAM SUMMARY'!AX39</f>
        <v>0</v>
      </c>
      <c r="AY182" s="246">
        <f>AY157*'YTD PROGRAM SUMMARY'!AY39</f>
        <v>0</v>
      </c>
      <c r="AZ182" s="246">
        <f>AZ157*'YTD PROGRAM SUMMARY'!AZ39</f>
        <v>0</v>
      </c>
      <c r="BA182" s="246">
        <f>BA157*'YTD PROGRAM SUMMARY'!BA39</f>
        <v>0</v>
      </c>
      <c r="BB182" s="246">
        <f>BB157*'YTD PROGRAM SUMMARY'!BB39</f>
        <v>0</v>
      </c>
      <c r="BC182" s="246">
        <f>BC157*'YTD PROGRAM SUMMARY'!BC39</f>
        <v>0</v>
      </c>
      <c r="BD182" s="246">
        <f>BD157*'YTD PROGRAM SUMMARY'!BD39</f>
        <v>0</v>
      </c>
      <c r="BE182" s="246">
        <f>BE157*'YTD PROGRAM SUMMARY'!BE39</f>
        <v>0</v>
      </c>
      <c r="BF182" s="246">
        <f>BF157*'YTD PROGRAM SUMMARY'!BF39</f>
        <v>0</v>
      </c>
      <c r="BG182" s="246">
        <f>BG157*'YTD PROGRAM SUMMARY'!BG39</f>
        <v>0</v>
      </c>
      <c r="BH182" s="246">
        <f>BH157*'YTD PROGRAM SUMMARY'!BH39</f>
        <v>0</v>
      </c>
      <c r="BI182" s="246">
        <f>BI157*'YTD PROGRAM SUMMARY'!BI39</f>
        <v>0</v>
      </c>
      <c r="BJ182" s="246">
        <f>BJ157*'YTD PROGRAM SUMMARY'!BJ39</f>
        <v>0</v>
      </c>
      <c r="BK182" s="246">
        <f>BK157*'YTD PROGRAM SUMMARY'!BK39</f>
        <v>0</v>
      </c>
      <c r="BL182" s="246">
        <f>BL157*'YTD PROGRAM SUMMARY'!BL39</f>
        <v>0</v>
      </c>
      <c r="BM182" s="246">
        <f>BM157*'YTD PROGRAM SUMMARY'!BM39</f>
        <v>0</v>
      </c>
      <c r="BN182" s="246">
        <f>BN157*'YTD PROGRAM SUMMARY'!BN39</f>
        <v>0</v>
      </c>
      <c r="BO182" s="246">
        <f>BO157*'YTD PROGRAM SUMMARY'!BO39</f>
        <v>0</v>
      </c>
      <c r="BP182" s="246">
        <f>BP157*'YTD PROGRAM SUMMARY'!BP39</f>
        <v>0</v>
      </c>
      <c r="BQ182" s="246">
        <f>BQ157*'YTD PROGRAM SUMMARY'!BQ39</f>
        <v>0</v>
      </c>
      <c r="BR182" s="246">
        <f>BR157*'YTD PROGRAM SUMMARY'!BR39</f>
        <v>0</v>
      </c>
      <c r="BS182" s="246">
        <f>BS157*'YTD PROGRAM SUMMARY'!BS39</f>
        <v>0</v>
      </c>
      <c r="BT182" s="246">
        <f>BT157*'YTD PROGRAM SUMMARY'!BT39</f>
        <v>0</v>
      </c>
      <c r="BU182" s="246">
        <f>BU157*'YTD PROGRAM SUMMARY'!BU39</f>
        <v>0</v>
      </c>
      <c r="BV182" s="246">
        <f>BV157*'YTD PROGRAM SUMMARY'!BV39</f>
        <v>0</v>
      </c>
      <c r="BW182" s="246">
        <f>BW157*'YTD PROGRAM SUMMARY'!BW39</f>
        <v>0</v>
      </c>
      <c r="BX182" s="246">
        <f>BX157*'YTD PROGRAM SUMMARY'!BX39</f>
        <v>0</v>
      </c>
      <c r="BY182" s="246">
        <f>BY157*'YTD PROGRAM SUMMARY'!BY39</f>
        <v>0</v>
      </c>
      <c r="BZ182" s="246">
        <f>BZ157*'YTD PROGRAM SUMMARY'!BZ39</f>
        <v>0</v>
      </c>
      <c r="CA182" s="246">
        <f>CA157*'YTD PROGRAM SUMMARY'!CA39</f>
        <v>0</v>
      </c>
      <c r="CB182" s="246">
        <f>CB157*'YTD PROGRAM SUMMARY'!CB39</f>
        <v>0</v>
      </c>
      <c r="CC182" s="246">
        <f>CC157*'YTD PROGRAM SUMMARY'!CC39</f>
        <v>0</v>
      </c>
      <c r="CD182" s="246">
        <f>CD157*'YTD PROGRAM SUMMARY'!CD39</f>
        <v>0</v>
      </c>
      <c r="CE182" s="246">
        <f>CE157*'YTD PROGRAM SUMMARY'!CE39</f>
        <v>0</v>
      </c>
      <c r="CF182" s="246">
        <f>CF157*'YTD PROGRAM SUMMARY'!CF39</f>
        <v>0</v>
      </c>
      <c r="CG182" s="246">
        <f>CG157*'YTD PROGRAM SUMMARY'!CG39</f>
        <v>0</v>
      </c>
      <c r="CH182" s="247">
        <f>CH157*'YTD PROGRAM SUMMARY'!CH39</f>
        <v>0</v>
      </c>
    </row>
    <row r="183" spans="1:86" ht="15.75" hidden="1" thickBot="1" x14ac:dyDescent="0.3">
      <c r="A183" s="110"/>
      <c r="B183" s="91" t="s">
        <v>131</v>
      </c>
      <c r="C183" s="115">
        <f>C176*'YTD PROGRAM SUMMARY'!C39</f>
        <v>0</v>
      </c>
      <c r="D183" s="115">
        <f>D176*'YTD PROGRAM SUMMARY'!D39</f>
        <v>5.7728390744870248</v>
      </c>
      <c r="E183" s="115">
        <f>E176*'YTD PROGRAM SUMMARY'!E39</f>
        <v>234.94559339348874</v>
      </c>
      <c r="F183" s="115">
        <f>F176*'YTD PROGRAM SUMMARY'!F39</f>
        <v>400.99225304326518</v>
      </c>
      <c r="G183" s="115">
        <f>G176*'YTD PROGRAM SUMMARY'!G39</f>
        <v>726.80930470718693</v>
      </c>
      <c r="H183" s="115">
        <f>H176*'YTD PROGRAM SUMMARY'!H39</f>
        <v>3113.1127630443011</v>
      </c>
      <c r="I183" s="115">
        <f>I176*'YTD PROGRAM SUMMARY'!I39</f>
        <v>4529.0715737121382</v>
      </c>
      <c r="J183" s="115">
        <f>J176*'YTD PROGRAM SUMMARY'!J39</f>
        <v>4343.1594087280082</v>
      </c>
      <c r="K183" s="115">
        <f>K176*'YTD PROGRAM SUMMARY'!K39</f>
        <v>4121.8536500757573</v>
      </c>
      <c r="L183" s="115">
        <f>L176*'YTD PROGRAM SUMMARY'!L39</f>
        <v>1967.3152122065476</v>
      </c>
      <c r="M183" s="115">
        <f>M176*'YTD PROGRAM SUMMARY'!M39</f>
        <v>1465.9793002132049</v>
      </c>
      <c r="N183" s="115">
        <f>N176*'YTD PROGRAM SUMMARY'!N39</f>
        <v>1220.6328350552251</v>
      </c>
      <c r="O183" s="238">
        <f>O176*'YTD PROGRAM SUMMARY'!O39</f>
        <v>0</v>
      </c>
      <c r="P183" s="238">
        <f>P176*'YTD PROGRAM SUMMARY'!P39</f>
        <v>0</v>
      </c>
      <c r="Q183" s="238">
        <f>Q176*'YTD PROGRAM SUMMARY'!Q39</f>
        <v>0</v>
      </c>
      <c r="R183" s="238">
        <f>R176*'YTD PROGRAM SUMMARY'!R39</f>
        <v>0</v>
      </c>
      <c r="S183" s="238">
        <f>S176*'YTD PROGRAM SUMMARY'!S39</f>
        <v>0</v>
      </c>
      <c r="T183" s="238">
        <f>T176*'YTD PROGRAM SUMMARY'!T39</f>
        <v>0</v>
      </c>
      <c r="U183" s="238">
        <f>U176*'YTD PROGRAM SUMMARY'!U39</f>
        <v>0</v>
      </c>
      <c r="V183" s="238">
        <f>V176*'YTD PROGRAM SUMMARY'!V39</f>
        <v>0</v>
      </c>
      <c r="W183" s="238">
        <f>W176*'YTD PROGRAM SUMMARY'!W39</f>
        <v>0</v>
      </c>
      <c r="X183" s="238">
        <f>X176*'YTD PROGRAM SUMMARY'!X39</f>
        <v>0</v>
      </c>
      <c r="Y183" s="238">
        <f>Y176*'YTD PROGRAM SUMMARY'!Y39</f>
        <v>0</v>
      </c>
      <c r="Z183" s="238">
        <f>Z176*'YTD PROGRAM SUMMARY'!Z39</f>
        <v>0</v>
      </c>
      <c r="AA183" s="238">
        <f>AA176*'YTD PROGRAM SUMMARY'!AA39</f>
        <v>0</v>
      </c>
      <c r="AB183" s="238">
        <f>AB176*'YTD PROGRAM SUMMARY'!AB39</f>
        <v>0</v>
      </c>
      <c r="AC183" s="238">
        <f>AC176*'YTD PROGRAM SUMMARY'!AC39</f>
        <v>0</v>
      </c>
      <c r="AD183" s="238">
        <f>AD176*'YTD PROGRAM SUMMARY'!AD39</f>
        <v>0</v>
      </c>
      <c r="AE183" s="238">
        <f>AE176*'YTD PROGRAM SUMMARY'!AE39</f>
        <v>0</v>
      </c>
      <c r="AF183" s="238">
        <f>AF176*'YTD PROGRAM SUMMARY'!AF39</f>
        <v>0</v>
      </c>
      <c r="AG183" s="238">
        <f>AG176*'YTD PROGRAM SUMMARY'!AG39</f>
        <v>0</v>
      </c>
      <c r="AH183" s="238">
        <f>AH176*'YTD PROGRAM SUMMARY'!AH39</f>
        <v>0</v>
      </c>
      <c r="AI183" s="238">
        <f>AI176*'YTD PROGRAM SUMMARY'!AI39</f>
        <v>0</v>
      </c>
      <c r="AJ183" s="238">
        <f>AJ176*'YTD PROGRAM SUMMARY'!AJ39</f>
        <v>0</v>
      </c>
      <c r="AK183" s="238">
        <f>AK176*'YTD PROGRAM SUMMARY'!AK39</f>
        <v>0</v>
      </c>
      <c r="AL183" s="238">
        <f>AL176*'YTD PROGRAM SUMMARY'!AL39</f>
        <v>0</v>
      </c>
      <c r="AM183" s="238">
        <f>AM176*'YTD PROGRAM SUMMARY'!AM39</f>
        <v>0</v>
      </c>
      <c r="AN183" s="238">
        <f>AN176*'YTD PROGRAM SUMMARY'!AN39</f>
        <v>0</v>
      </c>
      <c r="AO183" s="238">
        <f>AO176*'YTD PROGRAM SUMMARY'!AO39</f>
        <v>0</v>
      </c>
      <c r="AP183" s="238">
        <f>AP176*'YTD PROGRAM SUMMARY'!AP39</f>
        <v>0</v>
      </c>
      <c r="AQ183" s="238">
        <f>AQ176*'YTD PROGRAM SUMMARY'!AQ39</f>
        <v>0</v>
      </c>
      <c r="AR183" s="238">
        <f>AR176*'YTD PROGRAM SUMMARY'!AR39</f>
        <v>0</v>
      </c>
      <c r="AS183" s="238">
        <f>AS176*'YTD PROGRAM SUMMARY'!AS39</f>
        <v>0</v>
      </c>
      <c r="AT183" s="238">
        <f>AT176*'YTD PROGRAM SUMMARY'!AT39</f>
        <v>0</v>
      </c>
      <c r="AU183" s="238">
        <f>AU176*'YTD PROGRAM SUMMARY'!AU39</f>
        <v>0</v>
      </c>
      <c r="AV183" s="238">
        <f>AV176*'YTD PROGRAM SUMMARY'!AV39</f>
        <v>0</v>
      </c>
      <c r="AW183" s="238">
        <f>AW176*'YTD PROGRAM SUMMARY'!AW39</f>
        <v>0</v>
      </c>
      <c r="AX183" s="238">
        <f>AX176*'YTD PROGRAM SUMMARY'!AX39</f>
        <v>0</v>
      </c>
      <c r="AY183" s="238">
        <f>AY176*'YTD PROGRAM SUMMARY'!AY39</f>
        <v>0</v>
      </c>
      <c r="AZ183" s="238">
        <f>AZ176*'YTD PROGRAM SUMMARY'!AZ39</f>
        <v>0</v>
      </c>
      <c r="BA183" s="238">
        <f>BA176*'YTD PROGRAM SUMMARY'!BA39</f>
        <v>0</v>
      </c>
      <c r="BB183" s="238">
        <f>BB176*'YTD PROGRAM SUMMARY'!BB39</f>
        <v>0</v>
      </c>
      <c r="BC183" s="238">
        <f>BC176*'YTD PROGRAM SUMMARY'!BC39</f>
        <v>0</v>
      </c>
      <c r="BD183" s="238">
        <f>BD176*'YTD PROGRAM SUMMARY'!BD39</f>
        <v>0</v>
      </c>
      <c r="BE183" s="238">
        <f>BE176*'YTD PROGRAM SUMMARY'!BE39</f>
        <v>0</v>
      </c>
      <c r="BF183" s="238">
        <f>BF176*'YTD PROGRAM SUMMARY'!BF39</f>
        <v>0</v>
      </c>
      <c r="BG183" s="238">
        <f>BG176*'YTD PROGRAM SUMMARY'!BG39</f>
        <v>0</v>
      </c>
      <c r="BH183" s="238">
        <f>BH176*'YTD PROGRAM SUMMARY'!BH39</f>
        <v>0</v>
      </c>
      <c r="BI183" s="238">
        <f>BI176*'YTD PROGRAM SUMMARY'!BI39</f>
        <v>0</v>
      </c>
      <c r="BJ183" s="238">
        <f>BJ176*'YTD PROGRAM SUMMARY'!BJ39</f>
        <v>0</v>
      </c>
      <c r="BK183" s="238">
        <f>BK176*'YTD PROGRAM SUMMARY'!BK39</f>
        <v>0</v>
      </c>
      <c r="BL183" s="238">
        <f>BL176*'YTD PROGRAM SUMMARY'!BL39</f>
        <v>0</v>
      </c>
      <c r="BM183" s="238">
        <f>BM176*'YTD PROGRAM SUMMARY'!BM39</f>
        <v>0</v>
      </c>
      <c r="BN183" s="238">
        <f>BN176*'YTD PROGRAM SUMMARY'!BN39</f>
        <v>0</v>
      </c>
      <c r="BO183" s="238">
        <f>BO176*'YTD PROGRAM SUMMARY'!BO39</f>
        <v>0</v>
      </c>
      <c r="BP183" s="238">
        <f>BP176*'YTD PROGRAM SUMMARY'!BP39</f>
        <v>0</v>
      </c>
      <c r="BQ183" s="238">
        <f>BQ176*'YTD PROGRAM SUMMARY'!BQ39</f>
        <v>0</v>
      </c>
      <c r="BR183" s="238">
        <f>BR176*'YTD PROGRAM SUMMARY'!BR39</f>
        <v>0</v>
      </c>
      <c r="BS183" s="238">
        <f>BS176*'YTD PROGRAM SUMMARY'!BS39</f>
        <v>0</v>
      </c>
      <c r="BT183" s="238">
        <f>BT176*'YTD PROGRAM SUMMARY'!BT39</f>
        <v>0</v>
      </c>
      <c r="BU183" s="238">
        <f>BU176*'YTD PROGRAM SUMMARY'!BU39</f>
        <v>0</v>
      </c>
      <c r="BV183" s="238">
        <f>BV176*'YTD PROGRAM SUMMARY'!BV39</f>
        <v>0</v>
      </c>
      <c r="BW183" s="238">
        <f>BW176*'YTD PROGRAM SUMMARY'!BW39</f>
        <v>0</v>
      </c>
      <c r="BX183" s="238">
        <f>BX176*'YTD PROGRAM SUMMARY'!BX39</f>
        <v>0</v>
      </c>
      <c r="BY183" s="238">
        <f>BY176*'YTD PROGRAM SUMMARY'!BY39</f>
        <v>0</v>
      </c>
      <c r="BZ183" s="238">
        <f>BZ176*'YTD PROGRAM SUMMARY'!BZ39</f>
        <v>0</v>
      </c>
      <c r="CA183" s="238">
        <f>CA176*'YTD PROGRAM SUMMARY'!CA39</f>
        <v>0</v>
      </c>
      <c r="CB183" s="238">
        <f>CB176*'YTD PROGRAM SUMMARY'!CB39</f>
        <v>0</v>
      </c>
      <c r="CC183" s="238">
        <f>CC176*'YTD PROGRAM SUMMARY'!CC39</f>
        <v>0</v>
      </c>
      <c r="CD183" s="238">
        <f>CD176*'YTD PROGRAM SUMMARY'!CD39</f>
        <v>0</v>
      </c>
      <c r="CE183" s="238">
        <f>CE176*'YTD PROGRAM SUMMARY'!CE39</f>
        <v>0</v>
      </c>
      <c r="CF183" s="238">
        <f>CF176*'YTD PROGRAM SUMMARY'!CF39</f>
        <v>0</v>
      </c>
      <c r="CG183" s="238">
        <f>CG176*'YTD PROGRAM SUMMARY'!CG39</f>
        <v>0</v>
      </c>
      <c r="CH183" s="239">
        <f>CH176*'YTD PROGRAM SUMMARY'!CH39</f>
        <v>0</v>
      </c>
    </row>
    <row r="184" spans="1:86" hidden="1" x14ac:dyDescent="0.25">
      <c r="A184" s="110"/>
      <c r="B184" s="281" t="s">
        <v>132</v>
      </c>
      <c r="C184" s="116">
        <f>IFERROR(C182/C73,0)</f>
        <v>0</v>
      </c>
      <c r="D184" s="116">
        <f t="shared" ref="D184:BO184" si="207">IFERROR(D182/D73,0)</f>
        <v>0.93306954447066437</v>
      </c>
      <c r="E184" s="116">
        <f t="shared" si="207"/>
        <v>0.92721939837503753</v>
      </c>
      <c r="F184" s="116">
        <f t="shared" si="207"/>
        <v>0.94489985896085538</v>
      </c>
      <c r="G184" s="116">
        <f t="shared" si="207"/>
        <v>0.93780269990558263</v>
      </c>
      <c r="H184" s="116">
        <f t="shared" si="207"/>
        <v>0.8693512898832253</v>
      </c>
      <c r="I184" s="116">
        <f t="shared" si="207"/>
        <v>0.87967624314970394</v>
      </c>
      <c r="J184" s="116">
        <f t="shared" si="207"/>
        <v>0.87564366064993993</v>
      </c>
      <c r="K184" s="116">
        <f t="shared" si="207"/>
        <v>0.88577825838863655</v>
      </c>
      <c r="L184" s="116">
        <f t="shared" si="207"/>
        <v>0.91369202933111815</v>
      </c>
      <c r="M184" s="116">
        <f t="shared" si="207"/>
        <v>0.9221733411180848</v>
      </c>
      <c r="N184" s="116">
        <f t="shared" si="207"/>
        <v>0.92858289728285903</v>
      </c>
      <c r="O184" s="240">
        <f t="shared" si="207"/>
        <v>0</v>
      </c>
      <c r="P184" s="240">
        <f t="shared" si="207"/>
        <v>0</v>
      </c>
      <c r="Q184" s="240">
        <f t="shared" si="207"/>
        <v>0</v>
      </c>
      <c r="R184" s="240">
        <f t="shared" si="207"/>
        <v>0</v>
      </c>
      <c r="S184" s="240">
        <f t="shared" si="207"/>
        <v>0</v>
      </c>
      <c r="T184" s="240">
        <f t="shared" si="207"/>
        <v>0</v>
      </c>
      <c r="U184" s="240">
        <f t="shared" si="207"/>
        <v>0</v>
      </c>
      <c r="V184" s="240">
        <f t="shared" si="207"/>
        <v>0</v>
      </c>
      <c r="W184" s="240">
        <f t="shared" si="207"/>
        <v>0</v>
      </c>
      <c r="X184" s="240">
        <f t="shared" si="207"/>
        <v>0</v>
      </c>
      <c r="Y184" s="240">
        <f t="shared" si="207"/>
        <v>0</v>
      </c>
      <c r="Z184" s="240">
        <f t="shared" si="207"/>
        <v>0</v>
      </c>
      <c r="AA184" s="240">
        <f t="shared" si="207"/>
        <v>0</v>
      </c>
      <c r="AB184" s="240">
        <f t="shared" si="207"/>
        <v>0</v>
      </c>
      <c r="AC184" s="240">
        <f t="shared" si="207"/>
        <v>0</v>
      </c>
      <c r="AD184" s="240">
        <f t="shared" si="207"/>
        <v>0</v>
      </c>
      <c r="AE184" s="240">
        <f t="shared" si="207"/>
        <v>0</v>
      </c>
      <c r="AF184" s="240">
        <f t="shared" si="207"/>
        <v>0</v>
      </c>
      <c r="AG184" s="240">
        <f t="shared" si="207"/>
        <v>0</v>
      </c>
      <c r="AH184" s="240">
        <f t="shared" si="207"/>
        <v>0</v>
      </c>
      <c r="AI184" s="240">
        <f t="shared" si="207"/>
        <v>0</v>
      </c>
      <c r="AJ184" s="240">
        <f t="shared" si="207"/>
        <v>0</v>
      </c>
      <c r="AK184" s="240">
        <f t="shared" si="207"/>
        <v>0</v>
      </c>
      <c r="AL184" s="240">
        <f t="shared" si="207"/>
        <v>0</v>
      </c>
      <c r="AM184" s="240">
        <f t="shared" si="207"/>
        <v>0</v>
      </c>
      <c r="AN184" s="240">
        <f t="shared" si="207"/>
        <v>0</v>
      </c>
      <c r="AO184" s="240">
        <f t="shared" si="207"/>
        <v>0</v>
      </c>
      <c r="AP184" s="240">
        <f t="shared" si="207"/>
        <v>0</v>
      </c>
      <c r="AQ184" s="240">
        <f t="shared" si="207"/>
        <v>0</v>
      </c>
      <c r="AR184" s="240">
        <f t="shared" si="207"/>
        <v>0</v>
      </c>
      <c r="AS184" s="240">
        <f t="shared" si="207"/>
        <v>0</v>
      </c>
      <c r="AT184" s="240">
        <f t="shared" si="207"/>
        <v>0</v>
      </c>
      <c r="AU184" s="240">
        <f t="shared" si="207"/>
        <v>0</v>
      </c>
      <c r="AV184" s="240">
        <f t="shared" si="207"/>
        <v>0</v>
      </c>
      <c r="AW184" s="240">
        <f t="shared" si="207"/>
        <v>0</v>
      </c>
      <c r="AX184" s="240">
        <f t="shared" si="207"/>
        <v>0</v>
      </c>
      <c r="AY184" s="240">
        <f t="shared" si="207"/>
        <v>0</v>
      </c>
      <c r="AZ184" s="240">
        <f t="shared" si="207"/>
        <v>0</v>
      </c>
      <c r="BA184" s="240">
        <f t="shared" si="207"/>
        <v>0</v>
      </c>
      <c r="BB184" s="240">
        <f t="shared" si="207"/>
        <v>0</v>
      </c>
      <c r="BC184" s="240">
        <f t="shared" si="207"/>
        <v>0</v>
      </c>
      <c r="BD184" s="240">
        <f t="shared" si="207"/>
        <v>0</v>
      </c>
      <c r="BE184" s="240">
        <f t="shared" si="207"/>
        <v>0</v>
      </c>
      <c r="BF184" s="240">
        <f t="shared" si="207"/>
        <v>0</v>
      </c>
      <c r="BG184" s="240">
        <f t="shared" si="207"/>
        <v>0</v>
      </c>
      <c r="BH184" s="240">
        <f t="shared" si="207"/>
        <v>0</v>
      </c>
      <c r="BI184" s="240">
        <f t="shared" si="207"/>
        <v>0</v>
      </c>
      <c r="BJ184" s="240">
        <f t="shared" si="207"/>
        <v>0</v>
      </c>
      <c r="BK184" s="240">
        <f t="shared" si="207"/>
        <v>0</v>
      </c>
      <c r="BL184" s="240">
        <f t="shared" si="207"/>
        <v>0</v>
      </c>
      <c r="BM184" s="240">
        <f t="shared" si="207"/>
        <v>0</v>
      </c>
      <c r="BN184" s="240">
        <f t="shared" si="207"/>
        <v>0</v>
      </c>
      <c r="BO184" s="240">
        <f t="shared" si="207"/>
        <v>0</v>
      </c>
      <c r="BP184" s="240">
        <f t="shared" ref="BP184:CH184" si="208">IFERROR(BP182/BP73,0)</f>
        <v>0</v>
      </c>
      <c r="BQ184" s="240">
        <f t="shared" si="208"/>
        <v>0</v>
      </c>
      <c r="BR184" s="240">
        <f t="shared" si="208"/>
        <v>0</v>
      </c>
      <c r="BS184" s="240">
        <f t="shared" si="208"/>
        <v>0</v>
      </c>
      <c r="BT184" s="240">
        <f t="shared" si="208"/>
        <v>0</v>
      </c>
      <c r="BU184" s="240">
        <f t="shared" si="208"/>
        <v>0</v>
      </c>
      <c r="BV184" s="240">
        <f t="shared" si="208"/>
        <v>0</v>
      </c>
      <c r="BW184" s="240">
        <f t="shared" si="208"/>
        <v>0</v>
      </c>
      <c r="BX184" s="240">
        <f t="shared" si="208"/>
        <v>0</v>
      </c>
      <c r="BY184" s="240">
        <f t="shared" si="208"/>
        <v>0</v>
      </c>
      <c r="BZ184" s="240">
        <f t="shared" si="208"/>
        <v>0</v>
      </c>
      <c r="CA184" s="240">
        <f t="shared" si="208"/>
        <v>0</v>
      </c>
      <c r="CB184" s="240">
        <f t="shared" si="208"/>
        <v>0</v>
      </c>
      <c r="CC184" s="240">
        <f t="shared" si="208"/>
        <v>0</v>
      </c>
      <c r="CD184" s="240">
        <f t="shared" si="208"/>
        <v>0</v>
      </c>
      <c r="CE184" s="240">
        <f t="shared" si="208"/>
        <v>0</v>
      </c>
      <c r="CF184" s="240">
        <f t="shared" si="208"/>
        <v>0</v>
      </c>
      <c r="CG184" s="240">
        <f t="shared" si="208"/>
        <v>0</v>
      </c>
      <c r="CH184" s="248">
        <f t="shared" si="208"/>
        <v>0</v>
      </c>
    </row>
    <row r="185" spans="1:86" ht="15.75" hidden="1" thickBot="1" x14ac:dyDescent="0.3">
      <c r="A185" s="110"/>
      <c r="B185" s="91" t="s">
        <v>133</v>
      </c>
      <c r="C185" s="117">
        <f>IFERROR(C183/C73,0)</f>
        <v>0</v>
      </c>
      <c r="D185" s="117">
        <f t="shared" ref="D185:BO185" si="209">IFERROR(D183/D73,0)</f>
        <v>6.6930455529335603E-2</v>
      </c>
      <c r="E185" s="117">
        <f t="shared" si="209"/>
        <v>7.2780601624962526E-2</v>
      </c>
      <c r="F185" s="117">
        <f t="shared" si="209"/>
        <v>5.5100141039144783E-2</v>
      </c>
      <c r="G185" s="117">
        <f t="shared" si="209"/>
        <v>6.2197300094417367E-2</v>
      </c>
      <c r="H185" s="117">
        <f t="shared" si="209"/>
        <v>0.13064871011677476</v>
      </c>
      <c r="I185" s="117">
        <f t="shared" si="209"/>
        <v>0.12032375685029617</v>
      </c>
      <c r="J185" s="117">
        <f t="shared" si="209"/>
        <v>0.12435633935006017</v>
      </c>
      <c r="K185" s="117">
        <f t="shared" si="209"/>
        <v>0.11422174161136343</v>
      </c>
      <c r="L185" s="117">
        <f t="shared" si="209"/>
        <v>8.6307970668881864E-2</v>
      </c>
      <c r="M185" s="117">
        <f t="shared" si="209"/>
        <v>7.782665888191527E-2</v>
      </c>
      <c r="N185" s="117">
        <f t="shared" si="209"/>
        <v>6.1924401526080544E-2</v>
      </c>
      <c r="O185" s="241">
        <f t="shared" si="209"/>
        <v>0</v>
      </c>
      <c r="P185" s="241">
        <f t="shared" si="209"/>
        <v>0</v>
      </c>
      <c r="Q185" s="241">
        <f t="shared" si="209"/>
        <v>0</v>
      </c>
      <c r="R185" s="241">
        <f t="shared" si="209"/>
        <v>0</v>
      </c>
      <c r="S185" s="241">
        <f t="shared" si="209"/>
        <v>0</v>
      </c>
      <c r="T185" s="241">
        <f t="shared" si="209"/>
        <v>0</v>
      </c>
      <c r="U185" s="241">
        <f t="shared" si="209"/>
        <v>0</v>
      </c>
      <c r="V185" s="241">
        <f t="shared" si="209"/>
        <v>0</v>
      </c>
      <c r="W185" s="241">
        <f t="shared" si="209"/>
        <v>0</v>
      </c>
      <c r="X185" s="241">
        <f t="shared" si="209"/>
        <v>0</v>
      </c>
      <c r="Y185" s="241">
        <f t="shared" si="209"/>
        <v>0</v>
      </c>
      <c r="Z185" s="241">
        <f t="shared" si="209"/>
        <v>0</v>
      </c>
      <c r="AA185" s="241">
        <f t="shared" si="209"/>
        <v>0</v>
      </c>
      <c r="AB185" s="241">
        <f t="shared" si="209"/>
        <v>0</v>
      </c>
      <c r="AC185" s="241">
        <f t="shared" si="209"/>
        <v>0</v>
      </c>
      <c r="AD185" s="241">
        <f t="shared" si="209"/>
        <v>0</v>
      </c>
      <c r="AE185" s="241">
        <f t="shared" si="209"/>
        <v>0</v>
      </c>
      <c r="AF185" s="241">
        <f t="shared" si="209"/>
        <v>0</v>
      </c>
      <c r="AG185" s="241">
        <f t="shared" si="209"/>
        <v>0</v>
      </c>
      <c r="AH185" s="241">
        <f t="shared" si="209"/>
        <v>0</v>
      </c>
      <c r="AI185" s="241">
        <f t="shared" si="209"/>
        <v>0</v>
      </c>
      <c r="AJ185" s="241">
        <f t="shared" si="209"/>
        <v>0</v>
      </c>
      <c r="AK185" s="241">
        <f t="shared" si="209"/>
        <v>0</v>
      </c>
      <c r="AL185" s="241">
        <f t="shared" si="209"/>
        <v>0</v>
      </c>
      <c r="AM185" s="241">
        <f t="shared" si="209"/>
        <v>0</v>
      </c>
      <c r="AN185" s="241">
        <f t="shared" si="209"/>
        <v>0</v>
      </c>
      <c r="AO185" s="241">
        <f t="shared" si="209"/>
        <v>0</v>
      </c>
      <c r="AP185" s="241">
        <f t="shared" si="209"/>
        <v>0</v>
      </c>
      <c r="AQ185" s="241">
        <f t="shared" si="209"/>
        <v>0</v>
      </c>
      <c r="AR185" s="241">
        <f t="shared" si="209"/>
        <v>0</v>
      </c>
      <c r="AS185" s="241">
        <f t="shared" si="209"/>
        <v>0</v>
      </c>
      <c r="AT185" s="241">
        <f t="shared" si="209"/>
        <v>0</v>
      </c>
      <c r="AU185" s="241">
        <f t="shared" si="209"/>
        <v>0</v>
      </c>
      <c r="AV185" s="241">
        <f t="shared" si="209"/>
        <v>0</v>
      </c>
      <c r="AW185" s="241">
        <f t="shared" si="209"/>
        <v>0</v>
      </c>
      <c r="AX185" s="241">
        <f t="shared" si="209"/>
        <v>0</v>
      </c>
      <c r="AY185" s="241">
        <f t="shared" si="209"/>
        <v>0</v>
      </c>
      <c r="AZ185" s="241">
        <f t="shared" si="209"/>
        <v>0</v>
      </c>
      <c r="BA185" s="241">
        <f t="shared" si="209"/>
        <v>0</v>
      </c>
      <c r="BB185" s="241">
        <f t="shared" si="209"/>
        <v>0</v>
      </c>
      <c r="BC185" s="241">
        <f t="shared" si="209"/>
        <v>0</v>
      </c>
      <c r="BD185" s="241">
        <f t="shared" si="209"/>
        <v>0</v>
      </c>
      <c r="BE185" s="241">
        <f t="shared" si="209"/>
        <v>0</v>
      </c>
      <c r="BF185" s="241">
        <f t="shared" si="209"/>
        <v>0</v>
      </c>
      <c r="BG185" s="241">
        <f t="shared" si="209"/>
        <v>0</v>
      </c>
      <c r="BH185" s="241">
        <f t="shared" si="209"/>
        <v>0</v>
      </c>
      <c r="BI185" s="241">
        <f t="shared" si="209"/>
        <v>0</v>
      </c>
      <c r="BJ185" s="241">
        <f t="shared" si="209"/>
        <v>0</v>
      </c>
      <c r="BK185" s="241">
        <f t="shared" si="209"/>
        <v>0</v>
      </c>
      <c r="BL185" s="241">
        <f t="shared" si="209"/>
        <v>0</v>
      </c>
      <c r="BM185" s="241">
        <f t="shared" si="209"/>
        <v>0</v>
      </c>
      <c r="BN185" s="241">
        <f t="shared" si="209"/>
        <v>0</v>
      </c>
      <c r="BO185" s="241">
        <f t="shared" si="209"/>
        <v>0</v>
      </c>
      <c r="BP185" s="241">
        <f t="shared" ref="BP185:CH185" si="210">IFERROR(BP183/BP73,0)</f>
        <v>0</v>
      </c>
      <c r="BQ185" s="241">
        <f t="shared" si="210"/>
        <v>0</v>
      </c>
      <c r="BR185" s="241">
        <f t="shared" si="210"/>
        <v>0</v>
      </c>
      <c r="BS185" s="241">
        <f t="shared" si="210"/>
        <v>0</v>
      </c>
      <c r="BT185" s="241">
        <f t="shared" si="210"/>
        <v>0</v>
      </c>
      <c r="BU185" s="241">
        <f t="shared" si="210"/>
        <v>0</v>
      </c>
      <c r="BV185" s="241">
        <f t="shared" si="210"/>
        <v>0</v>
      </c>
      <c r="BW185" s="241">
        <f t="shared" si="210"/>
        <v>0</v>
      </c>
      <c r="BX185" s="241">
        <f t="shared" si="210"/>
        <v>0</v>
      </c>
      <c r="BY185" s="241">
        <f t="shared" si="210"/>
        <v>0</v>
      </c>
      <c r="BZ185" s="241">
        <f t="shared" si="210"/>
        <v>0</v>
      </c>
      <c r="CA185" s="241">
        <f t="shared" si="210"/>
        <v>0</v>
      </c>
      <c r="CB185" s="241">
        <f t="shared" si="210"/>
        <v>0</v>
      </c>
      <c r="CC185" s="241">
        <f t="shared" si="210"/>
        <v>0</v>
      </c>
      <c r="CD185" s="241">
        <f t="shared" si="210"/>
        <v>0</v>
      </c>
      <c r="CE185" s="241">
        <f t="shared" si="210"/>
        <v>0</v>
      </c>
      <c r="CF185" s="241">
        <f t="shared" si="210"/>
        <v>0</v>
      </c>
      <c r="CG185" s="241">
        <f t="shared" si="210"/>
        <v>0</v>
      </c>
      <c r="CH185" s="242">
        <f t="shared" si="210"/>
        <v>0</v>
      </c>
    </row>
    <row r="186" spans="1:86" ht="15.75" hidden="1" thickBot="1" x14ac:dyDescent="0.3">
      <c r="A186" s="110"/>
      <c r="B186" s="288" t="s">
        <v>134</v>
      </c>
      <c r="C186" s="119">
        <f>C184+C185</f>
        <v>0</v>
      </c>
      <c r="D186" s="119">
        <f t="shared" ref="D186:BO186" si="211">D184+D185</f>
        <v>1</v>
      </c>
      <c r="E186" s="120">
        <f t="shared" si="211"/>
        <v>1</v>
      </c>
      <c r="F186" s="120">
        <f t="shared" si="211"/>
        <v>1.0000000000000002</v>
      </c>
      <c r="G186" s="120">
        <f t="shared" si="211"/>
        <v>1</v>
      </c>
      <c r="H186" s="120">
        <f t="shared" si="211"/>
        <v>1</v>
      </c>
      <c r="I186" s="120">
        <f t="shared" si="211"/>
        <v>1</v>
      </c>
      <c r="J186" s="120">
        <f t="shared" si="211"/>
        <v>1</v>
      </c>
      <c r="K186" s="120">
        <f t="shared" si="211"/>
        <v>1</v>
      </c>
      <c r="L186" s="120">
        <f t="shared" si="211"/>
        <v>1</v>
      </c>
      <c r="M186" s="120">
        <f t="shared" si="211"/>
        <v>1</v>
      </c>
      <c r="N186" s="120">
        <f t="shared" si="211"/>
        <v>0.99050729880893962</v>
      </c>
      <c r="O186" s="243">
        <f t="shared" si="211"/>
        <v>0</v>
      </c>
      <c r="P186" s="243">
        <f t="shared" si="211"/>
        <v>0</v>
      </c>
      <c r="Q186" s="244">
        <f t="shared" si="211"/>
        <v>0</v>
      </c>
      <c r="R186" s="244">
        <f t="shared" si="211"/>
        <v>0</v>
      </c>
      <c r="S186" s="244">
        <f t="shared" si="211"/>
        <v>0</v>
      </c>
      <c r="T186" s="244">
        <f t="shared" si="211"/>
        <v>0</v>
      </c>
      <c r="U186" s="244">
        <f t="shared" si="211"/>
        <v>0</v>
      </c>
      <c r="V186" s="244">
        <f t="shared" si="211"/>
        <v>0</v>
      </c>
      <c r="W186" s="244">
        <f t="shared" si="211"/>
        <v>0</v>
      </c>
      <c r="X186" s="244">
        <f t="shared" si="211"/>
        <v>0</v>
      </c>
      <c r="Y186" s="245">
        <f t="shared" si="211"/>
        <v>0</v>
      </c>
      <c r="Z186" s="245">
        <f t="shared" si="211"/>
        <v>0</v>
      </c>
      <c r="AA186" s="243">
        <f t="shared" si="211"/>
        <v>0</v>
      </c>
      <c r="AB186" s="243">
        <f t="shared" si="211"/>
        <v>0</v>
      </c>
      <c r="AC186" s="244">
        <f t="shared" si="211"/>
        <v>0</v>
      </c>
      <c r="AD186" s="244">
        <f t="shared" si="211"/>
        <v>0</v>
      </c>
      <c r="AE186" s="244">
        <f t="shared" si="211"/>
        <v>0</v>
      </c>
      <c r="AF186" s="244">
        <f t="shared" si="211"/>
        <v>0</v>
      </c>
      <c r="AG186" s="244">
        <f t="shared" si="211"/>
        <v>0</v>
      </c>
      <c r="AH186" s="244">
        <f t="shared" si="211"/>
        <v>0</v>
      </c>
      <c r="AI186" s="244">
        <f t="shared" si="211"/>
        <v>0</v>
      </c>
      <c r="AJ186" s="244">
        <f t="shared" si="211"/>
        <v>0</v>
      </c>
      <c r="AK186" s="245">
        <f t="shared" si="211"/>
        <v>0</v>
      </c>
      <c r="AL186" s="245">
        <f t="shared" si="211"/>
        <v>0</v>
      </c>
      <c r="AM186" s="243">
        <f t="shared" si="211"/>
        <v>0</v>
      </c>
      <c r="AN186" s="243">
        <f t="shared" si="211"/>
        <v>0</v>
      </c>
      <c r="AO186" s="244">
        <f t="shared" si="211"/>
        <v>0</v>
      </c>
      <c r="AP186" s="244">
        <f t="shared" si="211"/>
        <v>0</v>
      </c>
      <c r="AQ186" s="244">
        <f t="shared" si="211"/>
        <v>0</v>
      </c>
      <c r="AR186" s="244">
        <f t="shared" si="211"/>
        <v>0</v>
      </c>
      <c r="AS186" s="244">
        <f t="shared" si="211"/>
        <v>0</v>
      </c>
      <c r="AT186" s="244">
        <f t="shared" si="211"/>
        <v>0</v>
      </c>
      <c r="AU186" s="244">
        <f t="shared" si="211"/>
        <v>0</v>
      </c>
      <c r="AV186" s="244">
        <f t="shared" si="211"/>
        <v>0</v>
      </c>
      <c r="AW186" s="245">
        <f t="shared" si="211"/>
        <v>0</v>
      </c>
      <c r="AX186" s="245">
        <f t="shared" si="211"/>
        <v>0</v>
      </c>
      <c r="AY186" s="243">
        <f t="shared" si="211"/>
        <v>0</v>
      </c>
      <c r="AZ186" s="243">
        <f t="shared" si="211"/>
        <v>0</v>
      </c>
      <c r="BA186" s="244">
        <f t="shared" si="211"/>
        <v>0</v>
      </c>
      <c r="BB186" s="244">
        <f t="shared" si="211"/>
        <v>0</v>
      </c>
      <c r="BC186" s="244">
        <f t="shared" si="211"/>
        <v>0</v>
      </c>
      <c r="BD186" s="244">
        <f t="shared" si="211"/>
        <v>0</v>
      </c>
      <c r="BE186" s="244">
        <f t="shared" si="211"/>
        <v>0</v>
      </c>
      <c r="BF186" s="244">
        <f t="shared" si="211"/>
        <v>0</v>
      </c>
      <c r="BG186" s="244">
        <f t="shared" si="211"/>
        <v>0</v>
      </c>
      <c r="BH186" s="244">
        <f t="shared" si="211"/>
        <v>0</v>
      </c>
      <c r="BI186" s="245">
        <f t="shared" si="211"/>
        <v>0</v>
      </c>
      <c r="BJ186" s="245">
        <f t="shared" si="211"/>
        <v>0</v>
      </c>
      <c r="BK186" s="243">
        <f t="shared" si="211"/>
        <v>0</v>
      </c>
      <c r="BL186" s="243">
        <f t="shared" si="211"/>
        <v>0</v>
      </c>
      <c r="BM186" s="244">
        <f t="shared" si="211"/>
        <v>0</v>
      </c>
      <c r="BN186" s="244">
        <f t="shared" si="211"/>
        <v>0</v>
      </c>
      <c r="BO186" s="244">
        <f t="shared" si="211"/>
        <v>0</v>
      </c>
      <c r="BP186" s="244">
        <f t="shared" ref="BP186:CH186" si="212">BP184+BP185</f>
        <v>0</v>
      </c>
      <c r="BQ186" s="244">
        <f t="shared" si="212"/>
        <v>0</v>
      </c>
      <c r="BR186" s="244">
        <f t="shared" si="212"/>
        <v>0</v>
      </c>
      <c r="BS186" s="244">
        <f t="shared" si="212"/>
        <v>0</v>
      </c>
      <c r="BT186" s="244">
        <f t="shared" si="212"/>
        <v>0</v>
      </c>
      <c r="BU186" s="245">
        <f t="shared" si="212"/>
        <v>0</v>
      </c>
      <c r="BV186" s="245">
        <f t="shared" si="212"/>
        <v>0</v>
      </c>
      <c r="BW186" s="243">
        <f t="shared" si="212"/>
        <v>0</v>
      </c>
      <c r="BX186" s="243">
        <f t="shared" si="212"/>
        <v>0</v>
      </c>
      <c r="BY186" s="244">
        <f t="shared" si="212"/>
        <v>0</v>
      </c>
      <c r="BZ186" s="244">
        <f t="shared" si="212"/>
        <v>0</v>
      </c>
      <c r="CA186" s="244">
        <f t="shared" si="212"/>
        <v>0</v>
      </c>
      <c r="CB186" s="244">
        <f t="shared" si="212"/>
        <v>0</v>
      </c>
      <c r="CC186" s="244">
        <f t="shared" si="212"/>
        <v>0</v>
      </c>
      <c r="CD186" s="244">
        <f t="shared" si="212"/>
        <v>0</v>
      </c>
      <c r="CE186" s="244">
        <f t="shared" si="212"/>
        <v>0</v>
      </c>
      <c r="CF186" s="244">
        <f t="shared" si="212"/>
        <v>0</v>
      </c>
      <c r="CG186" s="245">
        <f t="shared" si="212"/>
        <v>0</v>
      </c>
      <c r="CH186" s="249">
        <f t="shared" si="212"/>
        <v>0</v>
      </c>
    </row>
    <row r="187" spans="1:86" ht="15.75" hidden="1" thickBot="1" x14ac:dyDescent="0.3">
      <c r="A187" s="110"/>
      <c r="B187" s="110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</row>
    <row r="188" spans="1:86" ht="15.75" hidden="1" thickBot="1" x14ac:dyDescent="0.3">
      <c r="A188" s="110"/>
      <c r="B188" s="287" t="s">
        <v>37</v>
      </c>
      <c r="C188" s="162">
        <f>C$4</f>
        <v>45292</v>
      </c>
      <c r="D188" s="162">
        <f t="shared" ref="D188:BO188" si="213">D$4</f>
        <v>45323</v>
      </c>
      <c r="E188" s="162">
        <f t="shared" si="213"/>
        <v>45352</v>
      </c>
      <c r="F188" s="162">
        <f t="shared" si="213"/>
        <v>45383</v>
      </c>
      <c r="G188" s="162">
        <f t="shared" si="213"/>
        <v>45413</v>
      </c>
      <c r="H188" s="162">
        <f t="shared" si="213"/>
        <v>45444</v>
      </c>
      <c r="I188" s="162">
        <f t="shared" si="213"/>
        <v>45474</v>
      </c>
      <c r="J188" s="162">
        <f t="shared" si="213"/>
        <v>45505</v>
      </c>
      <c r="K188" s="162">
        <f t="shared" si="213"/>
        <v>45536</v>
      </c>
      <c r="L188" s="162">
        <f t="shared" si="213"/>
        <v>45566</v>
      </c>
      <c r="M188" s="162">
        <f t="shared" si="213"/>
        <v>45597</v>
      </c>
      <c r="N188" s="162">
        <f t="shared" si="213"/>
        <v>45627</v>
      </c>
      <c r="O188" s="162">
        <f t="shared" si="213"/>
        <v>45658</v>
      </c>
      <c r="P188" s="162">
        <f t="shared" si="213"/>
        <v>45689</v>
      </c>
      <c r="Q188" s="162">
        <f t="shared" si="213"/>
        <v>45717</v>
      </c>
      <c r="R188" s="162">
        <f t="shared" si="213"/>
        <v>45748</v>
      </c>
      <c r="S188" s="162">
        <f t="shared" si="213"/>
        <v>45778</v>
      </c>
      <c r="T188" s="162">
        <f t="shared" si="213"/>
        <v>45809</v>
      </c>
      <c r="U188" s="162">
        <f t="shared" si="213"/>
        <v>45839</v>
      </c>
      <c r="V188" s="162">
        <f t="shared" si="213"/>
        <v>45870</v>
      </c>
      <c r="W188" s="162">
        <f t="shared" si="213"/>
        <v>45901</v>
      </c>
      <c r="X188" s="162">
        <f t="shared" si="213"/>
        <v>45931</v>
      </c>
      <c r="Y188" s="162">
        <f t="shared" si="213"/>
        <v>45962</v>
      </c>
      <c r="Z188" s="162">
        <f t="shared" si="213"/>
        <v>45992</v>
      </c>
      <c r="AA188" s="162">
        <f t="shared" si="213"/>
        <v>46023</v>
      </c>
      <c r="AB188" s="162">
        <f t="shared" si="213"/>
        <v>46054</v>
      </c>
      <c r="AC188" s="162">
        <f t="shared" si="213"/>
        <v>46082</v>
      </c>
      <c r="AD188" s="162">
        <f t="shared" si="213"/>
        <v>46113</v>
      </c>
      <c r="AE188" s="162">
        <f t="shared" si="213"/>
        <v>46143</v>
      </c>
      <c r="AF188" s="162">
        <f t="shared" si="213"/>
        <v>46174</v>
      </c>
      <c r="AG188" s="162">
        <f t="shared" si="213"/>
        <v>46204</v>
      </c>
      <c r="AH188" s="162">
        <f t="shared" si="213"/>
        <v>46235</v>
      </c>
      <c r="AI188" s="162">
        <f t="shared" si="213"/>
        <v>46266</v>
      </c>
      <c r="AJ188" s="162">
        <f t="shared" si="213"/>
        <v>46296</v>
      </c>
      <c r="AK188" s="162">
        <f t="shared" si="213"/>
        <v>46327</v>
      </c>
      <c r="AL188" s="162">
        <f t="shared" si="213"/>
        <v>46357</v>
      </c>
      <c r="AM188" s="162">
        <f t="shared" si="213"/>
        <v>46388</v>
      </c>
      <c r="AN188" s="162">
        <f t="shared" si="213"/>
        <v>46419</v>
      </c>
      <c r="AO188" s="162">
        <f t="shared" si="213"/>
        <v>46447</v>
      </c>
      <c r="AP188" s="162">
        <f t="shared" si="213"/>
        <v>46478</v>
      </c>
      <c r="AQ188" s="162">
        <f t="shared" si="213"/>
        <v>46508</v>
      </c>
      <c r="AR188" s="162">
        <f t="shared" si="213"/>
        <v>46539</v>
      </c>
      <c r="AS188" s="162">
        <f t="shared" si="213"/>
        <v>46569</v>
      </c>
      <c r="AT188" s="162">
        <f t="shared" si="213"/>
        <v>46600</v>
      </c>
      <c r="AU188" s="162">
        <f t="shared" si="213"/>
        <v>46631</v>
      </c>
      <c r="AV188" s="162">
        <f t="shared" si="213"/>
        <v>46661</v>
      </c>
      <c r="AW188" s="162">
        <f t="shared" si="213"/>
        <v>46692</v>
      </c>
      <c r="AX188" s="162">
        <f t="shared" si="213"/>
        <v>46722</v>
      </c>
      <c r="AY188" s="162">
        <f t="shared" si="213"/>
        <v>46753</v>
      </c>
      <c r="AZ188" s="162">
        <f t="shared" si="213"/>
        <v>46784</v>
      </c>
      <c r="BA188" s="162">
        <f t="shared" si="213"/>
        <v>46813</v>
      </c>
      <c r="BB188" s="162">
        <f t="shared" si="213"/>
        <v>46844</v>
      </c>
      <c r="BC188" s="162">
        <f t="shared" si="213"/>
        <v>46874</v>
      </c>
      <c r="BD188" s="162">
        <f t="shared" si="213"/>
        <v>46905</v>
      </c>
      <c r="BE188" s="162">
        <f t="shared" si="213"/>
        <v>46935</v>
      </c>
      <c r="BF188" s="162">
        <f t="shared" si="213"/>
        <v>46966</v>
      </c>
      <c r="BG188" s="162">
        <f t="shared" si="213"/>
        <v>46997</v>
      </c>
      <c r="BH188" s="162">
        <f t="shared" si="213"/>
        <v>47027</v>
      </c>
      <c r="BI188" s="162">
        <f t="shared" si="213"/>
        <v>47058</v>
      </c>
      <c r="BJ188" s="162">
        <f t="shared" si="213"/>
        <v>47088</v>
      </c>
      <c r="BK188" s="162">
        <f t="shared" si="213"/>
        <v>47119</v>
      </c>
      <c r="BL188" s="162">
        <f t="shared" si="213"/>
        <v>47150</v>
      </c>
      <c r="BM188" s="162">
        <f t="shared" si="213"/>
        <v>47178</v>
      </c>
      <c r="BN188" s="162">
        <f t="shared" si="213"/>
        <v>47209</v>
      </c>
      <c r="BO188" s="162">
        <f t="shared" si="213"/>
        <v>47239</v>
      </c>
      <c r="BP188" s="162">
        <f t="shared" ref="BP188:CH188" si="214">BP$4</f>
        <v>47270</v>
      </c>
      <c r="BQ188" s="162">
        <f t="shared" si="214"/>
        <v>47300</v>
      </c>
      <c r="BR188" s="162">
        <f t="shared" si="214"/>
        <v>47331</v>
      </c>
      <c r="BS188" s="162">
        <f t="shared" si="214"/>
        <v>47362</v>
      </c>
      <c r="BT188" s="162">
        <f t="shared" si="214"/>
        <v>47392</v>
      </c>
      <c r="BU188" s="162">
        <f t="shared" si="214"/>
        <v>47423</v>
      </c>
      <c r="BV188" s="162">
        <f t="shared" si="214"/>
        <v>47453</v>
      </c>
      <c r="BW188" s="162">
        <f t="shared" si="214"/>
        <v>47484</v>
      </c>
      <c r="BX188" s="162">
        <f t="shared" si="214"/>
        <v>47515</v>
      </c>
      <c r="BY188" s="162">
        <f t="shared" si="214"/>
        <v>47543</v>
      </c>
      <c r="BZ188" s="162">
        <f t="shared" si="214"/>
        <v>47574</v>
      </c>
      <c r="CA188" s="162">
        <f t="shared" si="214"/>
        <v>47604</v>
      </c>
      <c r="CB188" s="162">
        <f t="shared" si="214"/>
        <v>47635</v>
      </c>
      <c r="CC188" s="162">
        <f t="shared" si="214"/>
        <v>47665</v>
      </c>
      <c r="CD188" s="162">
        <f t="shared" si="214"/>
        <v>47696</v>
      </c>
      <c r="CE188" s="162">
        <f t="shared" si="214"/>
        <v>47727</v>
      </c>
      <c r="CF188" s="162">
        <f t="shared" si="214"/>
        <v>47757</v>
      </c>
      <c r="CG188" s="162">
        <f t="shared" si="214"/>
        <v>47788</v>
      </c>
      <c r="CH188" s="163">
        <f t="shared" si="214"/>
        <v>47818</v>
      </c>
    </row>
    <row r="189" spans="1:86" hidden="1" x14ac:dyDescent="0.25">
      <c r="A189" s="110"/>
      <c r="B189" s="281" t="s">
        <v>135</v>
      </c>
      <c r="C189" s="122">
        <f>C157*'YTD PROGRAM SUMMARY'!C40</f>
        <v>0</v>
      </c>
      <c r="D189" s="122">
        <f>D157*'YTD PROGRAM SUMMARY'!D40</f>
        <v>0</v>
      </c>
      <c r="E189" s="122">
        <f>E157*'YTD PROGRAM SUMMARY'!E40</f>
        <v>0</v>
      </c>
      <c r="F189" s="122">
        <f>F157*'YTD PROGRAM SUMMARY'!F40</f>
        <v>0</v>
      </c>
      <c r="G189" s="122">
        <f>G157*'YTD PROGRAM SUMMARY'!G40</f>
        <v>0</v>
      </c>
      <c r="H189" s="122">
        <f>H157*'YTD PROGRAM SUMMARY'!H40</f>
        <v>0</v>
      </c>
      <c r="I189" s="122">
        <f>I157*'YTD PROGRAM SUMMARY'!I40</f>
        <v>0</v>
      </c>
      <c r="J189" s="122">
        <f>J157*'YTD PROGRAM SUMMARY'!J40</f>
        <v>0</v>
      </c>
      <c r="K189" s="122">
        <f>K157*'YTD PROGRAM SUMMARY'!K40</f>
        <v>0</v>
      </c>
      <c r="L189" s="122">
        <f>L157*'YTD PROGRAM SUMMARY'!L40</f>
        <v>0</v>
      </c>
      <c r="M189" s="122">
        <f>M157*'YTD PROGRAM SUMMARY'!M40</f>
        <v>0</v>
      </c>
      <c r="N189" s="122">
        <f>N157*'YTD PROGRAM SUMMARY'!N40</f>
        <v>175.4187618073515</v>
      </c>
      <c r="O189" s="246">
        <f>O157*'YTD PROGRAM SUMMARY'!O40</f>
        <v>0</v>
      </c>
      <c r="P189" s="246">
        <f>P157*'YTD PROGRAM SUMMARY'!P40</f>
        <v>0</v>
      </c>
      <c r="Q189" s="246">
        <f>Q157*'YTD PROGRAM SUMMARY'!Q40</f>
        <v>0</v>
      </c>
      <c r="R189" s="246">
        <f>R157*'YTD PROGRAM SUMMARY'!R40</f>
        <v>0</v>
      </c>
      <c r="S189" s="246">
        <f>S157*'YTD PROGRAM SUMMARY'!S40</f>
        <v>0</v>
      </c>
      <c r="T189" s="246">
        <f>T157*'YTD PROGRAM SUMMARY'!T40</f>
        <v>0</v>
      </c>
      <c r="U189" s="246">
        <f>U157*'YTD PROGRAM SUMMARY'!U40</f>
        <v>0</v>
      </c>
      <c r="V189" s="246">
        <f>V157*'YTD PROGRAM SUMMARY'!V40</f>
        <v>0</v>
      </c>
      <c r="W189" s="246">
        <f>W157*'YTD PROGRAM SUMMARY'!W40</f>
        <v>0</v>
      </c>
      <c r="X189" s="246">
        <f>X157*'YTD PROGRAM SUMMARY'!X40</f>
        <v>0</v>
      </c>
      <c r="Y189" s="246">
        <f>Y157*'YTD PROGRAM SUMMARY'!Y40</f>
        <v>0</v>
      </c>
      <c r="Z189" s="246">
        <f>Z157*'YTD PROGRAM SUMMARY'!Z40</f>
        <v>0</v>
      </c>
      <c r="AA189" s="246">
        <f>AA157*'YTD PROGRAM SUMMARY'!AA40</f>
        <v>0</v>
      </c>
      <c r="AB189" s="246">
        <f>AB157*'YTD PROGRAM SUMMARY'!AB40</f>
        <v>0</v>
      </c>
      <c r="AC189" s="246">
        <f>AC157*'YTD PROGRAM SUMMARY'!AC40</f>
        <v>0</v>
      </c>
      <c r="AD189" s="246">
        <f>AD157*'YTD PROGRAM SUMMARY'!AD40</f>
        <v>0</v>
      </c>
      <c r="AE189" s="246">
        <f>AE157*'YTD PROGRAM SUMMARY'!AE40</f>
        <v>0</v>
      </c>
      <c r="AF189" s="246">
        <f>AF157*'YTD PROGRAM SUMMARY'!AF40</f>
        <v>0</v>
      </c>
      <c r="AG189" s="246">
        <f>AG157*'YTD PROGRAM SUMMARY'!AG40</f>
        <v>0</v>
      </c>
      <c r="AH189" s="246">
        <f>AH157*'YTD PROGRAM SUMMARY'!AH40</f>
        <v>0</v>
      </c>
      <c r="AI189" s="246">
        <f>AI157*'YTD PROGRAM SUMMARY'!AI40</f>
        <v>0</v>
      </c>
      <c r="AJ189" s="246">
        <f>AJ157*'YTD PROGRAM SUMMARY'!AJ40</f>
        <v>0</v>
      </c>
      <c r="AK189" s="246">
        <f>AK157*'YTD PROGRAM SUMMARY'!AK40</f>
        <v>0</v>
      </c>
      <c r="AL189" s="246">
        <f>AL157*'YTD PROGRAM SUMMARY'!AL40</f>
        <v>0</v>
      </c>
      <c r="AM189" s="246">
        <f>AM157*'YTD PROGRAM SUMMARY'!AM40</f>
        <v>0</v>
      </c>
      <c r="AN189" s="246">
        <f>AN157*'YTD PROGRAM SUMMARY'!AN40</f>
        <v>0</v>
      </c>
      <c r="AO189" s="246">
        <f>AO157*'YTD PROGRAM SUMMARY'!AO40</f>
        <v>0</v>
      </c>
      <c r="AP189" s="246">
        <f>AP157*'YTD PROGRAM SUMMARY'!AP40</f>
        <v>0</v>
      </c>
      <c r="AQ189" s="246">
        <f>AQ157*'YTD PROGRAM SUMMARY'!AQ40</f>
        <v>0</v>
      </c>
      <c r="AR189" s="246">
        <f>AR157*'YTD PROGRAM SUMMARY'!AR40</f>
        <v>0</v>
      </c>
      <c r="AS189" s="246">
        <f>AS157*'YTD PROGRAM SUMMARY'!AS40</f>
        <v>0</v>
      </c>
      <c r="AT189" s="246">
        <f>AT157*'YTD PROGRAM SUMMARY'!AT40</f>
        <v>0</v>
      </c>
      <c r="AU189" s="246">
        <f>AU157*'YTD PROGRAM SUMMARY'!AU40</f>
        <v>0</v>
      </c>
      <c r="AV189" s="246">
        <f>AV157*'YTD PROGRAM SUMMARY'!AV40</f>
        <v>0</v>
      </c>
      <c r="AW189" s="246">
        <f>AW157*'YTD PROGRAM SUMMARY'!AW40</f>
        <v>0</v>
      </c>
      <c r="AX189" s="246">
        <f>AX157*'YTD PROGRAM SUMMARY'!AX40</f>
        <v>0</v>
      </c>
      <c r="AY189" s="246">
        <f>AY157*'YTD PROGRAM SUMMARY'!AY40</f>
        <v>0</v>
      </c>
      <c r="AZ189" s="246">
        <f>AZ157*'YTD PROGRAM SUMMARY'!AZ40</f>
        <v>0</v>
      </c>
      <c r="BA189" s="246">
        <f>BA157*'YTD PROGRAM SUMMARY'!BA40</f>
        <v>0</v>
      </c>
      <c r="BB189" s="246">
        <f>BB157*'YTD PROGRAM SUMMARY'!BB40</f>
        <v>0</v>
      </c>
      <c r="BC189" s="246">
        <f>BC157*'YTD PROGRAM SUMMARY'!BC40</f>
        <v>0</v>
      </c>
      <c r="BD189" s="246">
        <f>BD157*'YTD PROGRAM SUMMARY'!BD40</f>
        <v>0</v>
      </c>
      <c r="BE189" s="246">
        <f>BE157*'YTD PROGRAM SUMMARY'!BE40</f>
        <v>0</v>
      </c>
      <c r="BF189" s="246">
        <f>BF157*'YTD PROGRAM SUMMARY'!BF40</f>
        <v>0</v>
      </c>
      <c r="BG189" s="246">
        <f>BG157*'YTD PROGRAM SUMMARY'!BG40</f>
        <v>0</v>
      </c>
      <c r="BH189" s="246">
        <f>BH157*'YTD PROGRAM SUMMARY'!BH40</f>
        <v>0</v>
      </c>
      <c r="BI189" s="246">
        <f>BI157*'YTD PROGRAM SUMMARY'!BI40</f>
        <v>0</v>
      </c>
      <c r="BJ189" s="246">
        <f>BJ157*'YTD PROGRAM SUMMARY'!BJ40</f>
        <v>0</v>
      </c>
      <c r="BK189" s="246">
        <f>BK157*'YTD PROGRAM SUMMARY'!BK40</f>
        <v>0</v>
      </c>
      <c r="BL189" s="246">
        <f>BL157*'YTD PROGRAM SUMMARY'!BL40</f>
        <v>0</v>
      </c>
      <c r="BM189" s="246">
        <f>BM157*'YTD PROGRAM SUMMARY'!BM40</f>
        <v>0</v>
      </c>
      <c r="BN189" s="246">
        <f>BN157*'YTD PROGRAM SUMMARY'!BN40</f>
        <v>0</v>
      </c>
      <c r="BO189" s="246">
        <f>BO157*'YTD PROGRAM SUMMARY'!BO40</f>
        <v>0</v>
      </c>
      <c r="BP189" s="246">
        <f>BP157*'YTD PROGRAM SUMMARY'!BP40</f>
        <v>0</v>
      </c>
      <c r="BQ189" s="246">
        <f>BQ157*'YTD PROGRAM SUMMARY'!BQ40</f>
        <v>0</v>
      </c>
      <c r="BR189" s="246">
        <f>BR157*'YTD PROGRAM SUMMARY'!BR40</f>
        <v>0</v>
      </c>
      <c r="BS189" s="246">
        <f>BS157*'YTD PROGRAM SUMMARY'!BS40</f>
        <v>0</v>
      </c>
      <c r="BT189" s="246">
        <f>BT157*'YTD PROGRAM SUMMARY'!BT40</f>
        <v>0</v>
      </c>
      <c r="BU189" s="246">
        <f>BU157*'YTD PROGRAM SUMMARY'!BU40</f>
        <v>0</v>
      </c>
      <c r="BV189" s="246">
        <f>BV157*'YTD PROGRAM SUMMARY'!BV40</f>
        <v>0</v>
      </c>
      <c r="BW189" s="246">
        <f>BW157*'YTD PROGRAM SUMMARY'!BW40</f>
        <v>0</v>
      </c>
      <c r="BX189" s="246">
        <f>BX157*'YTD PROGRAM SUMMARY'!BX40</f>
        <v>0</v>
      </c>
      <c r="BY189" s="246">
        <f>BY157*'YTD PROGRAM SUMMARY'!BY40</f>
        <v>0</v>
      </c>
      <c r="BZ189" s="246">
        <f>BZ157*'YTD PROGRAM SUMMARY'!BZ40</f>
        <v>0</v>
      </c>
      <c r="CA189" s="246">
        <f>CA157*'YTD PROGRAM SUMMARY'!CA40</f>
        <v>0</v>
      </c>
      <c r="CB189" s="246">
        <f>CB157*'YTD PROGRAM SUMMARY'!CB40</f>
        <v>0</v>
      </c>
      <c r="CC189" s="246">
        <f>CC157*'YTD PROGRAM SUMMARY'!CC40</f>
        <v>0</v>
      </c>
      <c r="CD189" s="246">
        <f>CD157*'YTD PROGRAM SUMMARY'!CD40</f>
        <v>0</v>
      </c>
      <c r="CE189" s="246">
        <f>CE157*'YTD PROGRAM SUMMARY'!CE40</f>
        <v>0</v>
      </c>
      <c r="CF189" s="246">
        <f>CF157*'YTD PROGRAM SUMMARY'!CF40</f>
        <v>0</v>
      </c>
      <c r="CG189" s="246">
        <f>CG157*'YTD PROGRAM SUMMARY'!CG40</f>
        <v>0</v>
      </c>
      <c r="CH189" s="247">
        <f>CH157*'YTD PROGRAM SUMMARY'!CH40</f>
        <v>0</v>
      </c>
    </row>
    <row r="190" spans="1:86" ht="15.75" hidden="1" thickBot="1" x14ac:dyDescent="0.3">
      <c r="A190" s="110"/>
      <c r="B190" s="91" t="s">
        <v>136</v>
      </c>
      <c r="C190" s="115">
        <f>C176*'YTD PROGRAM SUMMARY'!C40</f>
        <v>0</v>
      </c>
      <c r="D190" s="115">
        <f>D176*'YTD PROGRAM SUMMARY'!D40</f>
        <v>0</v>
      </c>
      <c r="E190" s="115">
        <f>E176*'YTD PROGRAM SUMMARY'!E40</f>
        <v>0</v>
      </c>
      <c r="F190" s="115">
        <f>F176*'YTD PROGRAM SUMMARY'!F40</f>
        <v>0</v>
      </c>
      <c r="G190" s="115">
        <f>G176*'YTD PROGRAM SUMMARY'!G40</f>
        <v>0</v>
      </c>
      <c r="H190" s="115">
        <f>H176*'YTD PROGRAM SUMMARY'!H40</f>
        <v>0</v>
      </c>
      <c r="I190" s="115">
        <f>I176*'YTD PROGRAM SUMMARY'!I40</f>
        <v>0</v>
      </c>
      <c r="J190" s="115">
        <f>J176*'YTD PROGRAM SUMMARY'!J40</f>
        <v>0</v>
      </c>
      <c r="K190" s="115">
        <f>K176*'YTD PROGRAM SUMMARY'!K40</f>
        <v>0</v>
      </c>
      <c r="L190" s="115">
        <f>L176*'YTD PROGRAM SUMMARY'!L40</f>
        <v>0</v>
      </c>
      <c r="M190" s="115">
        <f>M176*'YTD PROGRAM SUMMARY'!M40</f>
        <v>0</v>
      </c>
      <c r="N190" s="115">
        <f>N176*'YTD PROGRAM SUMMARY'!N40</f>
        <v>11.69814980778974</v>
      </c>
      <c r="O190" s="238">
        <f>O176*'YTD PROGRAM SUMMARY'!O40</f>
        <v>0</v>
      </c>
      <c r="P190" s="238">
        <f>P176*'YTD PROGRAM SUMMARY'!P40</f>
        <v>0</v>
      </c>
      <c r="Q190" s="238">
        <f>Q176*'YTD PROGRAM SUMMARY'!Q40</f>
        <v>0</v>
      </c>
      <c r="R190" s="238">
        <f>R176*'YTD PROGRAM SUMMARY'!R40</f>
        <v>0</v>
      </c>
      <c r="S190" s="238">
        <f>S176*'YTD PROGRAM SUMMARY'!S40</f>
        <v>0</v>
      </c>
      <c r="T190" s="238">
        <f>T176*'YTD PROGRAM SUMMARY'!T40</f>
        <v>0</v>
      </c>
      <c r="U190" s="238">
        <f>U176*'YTD PROGRAM SUMMARY'!U40</f>
        <v>0</v>
      </c>
      <c r="V190" s="238">
        <f>V176*'YTD PROGRAM SUMMARY'!V40</f>
        <v>0</v>
      </c>
      <c r="W190" s="238">
        <f>W176*'YTD PROGRAM SUMMARY'!W40</f>
        <v>0</v>
      </c>
      <c r="X190" s="238">
        <f>X176*'YTD PROGRAM SUMMARY'!X40</f>
        <v>0</v>
      </c>
      <c r="Y190" s="238">
        <f>Y176*'YTD PROGRAM SUMMARY'!Y40</f>
        <v>0</v>
      </c>
      <c r="Z190" s="238">
        <f>Z176*'YTD PROGRAM SUMMARY'!Z40</f>
        <v>0</v>
      </c>
      <c r="AA190" s="238">
        <f>AA176*'YTD PROGRAM SUMMARY'!AA40</f>
        <v>0</v>
      </c>
      <c r="AB190" s="238">
        <f>AB176*'YTD PROGRAM SUMMARY'!AB40</f>
        <v>0</v>
      </c>
      <c r="AC190" s="238">
        <f>AC176*'YTD PROGRAM SUMMARY'!AC40</f>
        <v>0</v>
      </c>
      <c r="AD190" s="238">
        <f>AD176*'YTD PROGRAM SUMMARY'!AD40</f>
        <v>0</v>
      </c>
      <c r="AE190" s="238">
        <f>AE176*'YTD PROGRAM SUMMARY'!AE40</f>
        <v>0</v>
      </c>
      <c r="AF190" s="238">
        <f>AF176*'YTD PROGRAM SUMMARY'!AF40</f>
        <v>0</v>
      </c>
      <c r="AG190" s="238">
        <f>AG176*'YTD PROGRAM SUMMARY'!AG40</f>
        <v>0</v>
      </c>
      <c r="AH190" s="238">
        <f>AH176*'YTD PROGRAM SUMMARY'!AH40</f>
        <v>0</v>
      </c>
      <c r="AI190" s="238">
        <f>AI176*'YTD PROGRAM SUMMARY'!AI40</f>
        <v>0</v>
      </c>
      <c r="AJ190" s="238">
        <f>AJ176*'YTD PROGRAM SUMMARY'!AJ40</f>
        <v>0</v>
      </c>
      <c r="AK190" s="238">
        <f>AK176*'YTD PROGRAM SUMMARY'!AK40</f>
        <v>0</v>
      </c>
      <c r="AL190" s="238">
        <f>AL176*'YTD PROGRAM SUMMARY'!AL40</f>
        <v>0</v>
      </c>
      <c r="AM190" s="238">
        <f>AM176*'YTD PROGRAM SUMMARY'!AM40</f>
        <v>0</v>
      </c>
      <c r="AN190" s="238">
        <f>AN176*'YTD PROGRAM SUMMARY'!AN40</f>
        <v>0</v>
      </c>
      <c r="AO190" s="238">
        <f>AO176*'YTD PROGRAM SUMMARY'!AO40</f>
        <v>0</v>
      </c>
      <c r="AP190" s="238">
        <f>AP176*'YTD PROGRAM SUMMARY'!AP40</f>
        <v>0</v>
      </c>
      <c r="AQ190" s="238">
        <f>AQ176*'YTD PROGRAM SUMMARY'!AQ40</f>
        <v>0</v>
      </c>
      <c r="AR190" s="238">
        <f>AR176*'YTD PROGRAM SUMMARY'!AR40</f>
        <v>0</v>
      </c>
      <c r="AS190" s="238">
        <f>AS176*'YTD PROGRAM SUMMARY'!AS40</f>
        <v>0</v>
      </c>
      <c r="AT190" s="238">
        <f>AT176*'YTD PROGRAM SUMMARY'!AT40</f>
        <v>0</v>
      </c>
      <c r="AU190" s="238">
        <f>AU176*'YTD PROGRAM SUMMARY'!AU40</f>
        <v>0</v>
      </c>
      <c r="AV190" s="238">
        <f>AV176*'YTD PROGRAM SUMMARY'!AV40</f>
        <v>0</v>
      </c>
      <c r="AW190" s="238">
        <f>AW176*'YTD PROGRAM SUMMARY'!AW40</f>
        <v>0</v>
      </c>
      <c r="AX190" s="238">
        <f>AX176*'YTD PROGRAM SUMMARY'!AX40</f>
        <v>0</v>
      </c>
      <c r="AY190" s="238">
        <f>AY176*'YTD PROGRAM SUMMARY'!AY40</f>
        <v>0</v>
      </c>
      <c r="AZ190" s="238">
        <f>AZ176*'YTD PROGRAM SUMMARY'!AZ40</f>
        <v>0</v>
      </c>
      <c r="BA190" s="238">
        <f>BA176*'YTD PROGRAM SUMMARY'!BA40</f>
        <v>0</v>
      </c>
      <c r="BB190" s="238">
        <f>BB176*'YTD PROGRAM SUMMARY'!BB40</f>
        <v>0</v>
      </c>
      <c r="BC190" s="238">
        <f>BC176*'YTD PROGRAM SUMMARY'!BC40</f>
        <v>0</v>
      </c>
      <c r="BD190" s="238">
        <f>BD176*'YTD PROGRAM SUMMARY'!BD40</f>
        <v>0</v>
      </c>
      <c r="BE190" s="238">
        <f>BE176*'YTD PROGRAM SUMMARY'!BE40</f>
        <v>0</v>
      </c>
      <c r="BF190" s="238">
        <f>BF176*'YTD PROGRAM SUMMARY'!BF40</f>
        <v>0</v>
      </c>
      <c r="BG190" s="238">
        <f>BG176*'YTD PROGRAM SUMMARY'!BG40</f>
        <v>0</v>
      </c>
      <c r="BH190" s="238">
        <f>BH176*'YTD PROGRAM SUMMARY'!BH40</f>
        <v>0</v>
      </c>
      <c r="BI190" s="238">
        <f>BI176*'YTD PROGRAM SUMMARY'!BI40</f>
        <v>0</v>
      </c>
      <c r="BJ190" s="238">
        <f>BJ176*'YTD PROGRAM SUMMARY'!BJ40</f>
        <v>0</v>
      </c>
      <c r="BK190" s="238">
        <f>BK176*'YTD PROGRAM SUMMARY'!BK40</f>
        <v>0</v>
      </c>
      <c r="BL190" s="238">
        <f>BL176*'YTD PROGRAM SUMMARY'!BL40</f>
        <v>0</v>
      </c>
      <c r="BM190" s="238">
        <f>BM176*'YTD PROGRAM SUMMARY'!BM40</f>
        <v>0</v>
      </c>
      <c r="BN190" s="238">
        <f>BN176*'YTD PROGRAM SUMMARY'!BN40</f>
        <v>0</v>
      </c>
      <c r="BO190" s="238">
        <f>BO176*'YTD PROGRAM SUMMARY'!BO40</f>
        <v>0</v>
      </c>
      <c r="BP190" s="238">
        <f>BP176*'YTD PROGRAM SUMMARY'!BP40</f>
        <v>0</v>
      </c>
      <c r="BQ190" s="238">
        <f>BQ176*'YTD PROGRAM SUMMARY'!BQ40</f>
        <v>0</v>
      </c>
      <c r="BR190" s="238">
        <f>BR176*'YTD PROGRAM SUMMARY'!BR40</f>
        <v>0</v>
      </c>
      <c r="BS190" s="238">
        <f>BS176*'YTD PROGRAM SUMMARY'!BS40</f>
        <v>0</v>
      </c>
      <c r="BT190" s="238">
        <f>BT176*'YTD PROGRAM SUMMARY'!BT40</f>
        <v>0</v>
      </c>
      <c r="BU190" s="238">
        <f>BU176*'YTD PROGRAM SUMMARY'!BU40</f>
        <v>0</v>
      </c>
      <c r="BV190" s="238">
        <f>BV176*'YTD PROGRAM SUMMARY'!BV40</f>
        <v>0</v>
      </c>
      <c r="BW190" s="238">
        <f>BW176*'YTD PROGRAM SUMMARY'!BW40</f>
        <v>0</v>
      </c>
      <c r="BX190" s="238">
        <f>BX176*'YTD PROGRAM SUMMARY'!BX40</f>
        <v>0</v>
      </c>
      <c r="BY190" s="238">
        <f>BY176*'YTD PROGRAM SUMMARY'!BY40</f>
        <v>0</v>
      </c>
      <c r="BZ190" s="238">
        <f>BZ176*'YTD PROGRAM SUMMARY'!BZ40</f>
        <v>0</v>
      </c>
      <c r="CA190" s="238">
        <f>CA176*'YTD PROGRAM SUMMARY'!CA40</f>
        <v>0</v>
      </c>
      <c r="CB190" s="238">
        <f>CB176*'YTD PROGRAM SUMMARY'!CB40</f>
        <v>0</v>
      </c>
      <c r="CC190" s="238">
        <f>CC176*'YTD PROGRAM SUMMARY'!CC40</f>
        <v>0</v>
      </c>
      <c r="CD190" s="238">
        <f>CD176*'YTD PROGRAM SUMMARY'!CD40</f>
        <v>0</v>
      </c>
      <c r="CE190" s="238">
        <f>CE176*'YTD PROGRAM SUMMARY'!CE40</f>
        <v>0</v>
      </c>
      <c r="CF190" s="238">
        <f>CF176*'YTD PROGRAM SUMMARY'!CF40</f>
        <v>0</v>
      </c>
      <c r="CG190" s="238">
        <f>CG176*'YTD PROGRAM SUMMARY'!CG40</f>
        <v>0</v>
      </c>
      <c r="CH190" s="239">
        <f>CH176*'YTD PROGRAM SUMMARY'!CH40</f>
        <v>0</v>
      </c>
    </row>
    <row r="191" spans="1:86" hidden="1" x14ac:dyDescent="0.25">
      <c r="A191" s="110"/>
      <c r="B191" s="281" t="s">
        <v>137</v>
      </c>
      <c r="C191" s="116">
        <f>IFERROR(C189/C73,0)</f>
        <v>0</v>
      </c>
      <c r="D191" s="116">
        <f t="shared" ref="D191:BO191" si="215">IFERROR(D189/D73,0)</f>
        <v>0</v>
      </c>
      <c r="E191" s="116">
        <f t="shared" si="215"/>
        <v>0</v>
      </c>
      <c r="F191" s="116">
        <f t="shared" si="215"/>
        <v>0</v>
      </c>
      <c r="G191" s="116">
        <f t="shared" si="215"/>
        <v>0</v>
      </c>
      <c r="H191" s="116">
        <f t="shared" si="215"/>
        <v>0</v>
      </c>
      <c r="I191" s="116">
        <f t="shared" si="215"/>
        <v>0</v>
      </c>
      <c r="J191" s="116">
        <f t="shared" si="215"/>
        <v>0</v>
      </c>
      <c r="K191" s="116">
        <f t="shared" si="215"/>
        <v>0</v>
      </c>
      <c r="L191" s="116">
        <f t="shared" si="215"/>
        <v>0</v>
      </c>
      <c r="M191" s="116">
        <f t="shared" si="215"/>
        <v>0</v>
      </c>
      <c r="N191" s="116">
        <f t="shared" si="215"/>
        <v>8.8992377801100659E-3</v>
      </c>
      <c r="O191" s="240">
        <f t="shared" si="215"/>
        <v>0</v>
      </c>
      <c r="P191" s="240">
        <f t="shared" si="215"/>
        <v>0</v>
      </c>
      <c r="Q191" s="240">
        <f t="shared" si="215"/>
        <v>0</v>
      </c>
      <c r="R191" s="240">
        <f t="shared" si="215"/>
        <v>0</v>
      </c>
      <c r="S191" s="240">
        <f t="shared" si="215"/>
        <v>0</v>
      </c>
      <c r="T191" s="240">
        <f t="shared" si="215"/>
        <v>0</v>
      </c>
      <c r="U191" s="240">
        <f t="shared" si="215"/>
        <v>0</v>
      </c>
      <c r="V191" s="240">
        <f t="shared" si="215"/>
        <v>0</v>
      </c>
      <c r="W191" s="240">
        <f t="shared" si="215"/>
        <v>0</v>
      </c>
      <c r="X191" s="240">
        <f t="shared" si="215"/>
        <v>0</v>
      </c>
      <c r="Y191" s="240">
        <f t="shared" si="215"/>
        <v>0</v>
      </c>
      <c r="Z191" s="240">
        <f t="shared" si="215"/>
        <v>0</v>
      </c>
      <c r="AA191" s="240">
        <f t="shared" si="215"/>
        <v>0</v>
      </c>
      <c r="AB191" s="240">
        <f t="shared" si="215"/>
        <v>0</v>
      </c>
      <c r="AC191" s="240">
        <f t="shared" si="215"/>
        <v>0</v>
      </c>
      <c r="AD191" s="240">
        <f t="shared" si="215"/>
        <v>0</v>
      </c>
      <c r="AE191" s="240">
        <f t="shared" si="215"/>
        <v>0</v>
      </c>
      <c r="AF191" s="240">
        <f t="shared" si="215"/>
        <v>0</v>
      </c>
      <c r="AG191" s="240">
        <f t="shared" si="215"/>
        <v>0</v>
      </c>
      <c r="AH191" s="240">
        <f t="shared" si="215"/>
        <v>0</v>
      </c>
      <c r="AI191" s="240">
        <f t="shared" si="215"/>
        <v>0</v>
      </c>
      <c r="AJ191" s="240">
        <f t="shared" si="215"/>
        <v>0</v>
      </c>
      <c r="AK191" s="240">
        <f t="shared" si="215"/>
        <v>0</v>
      </c>
      <c r="AL191" s="240">
        <f t="shared" si="215"/>
        <v>0</v>
      </c>
      <c r="AM191" s="240">
        <f t="shared" si="215"/>
        <v>0</v>
      </c>
      <c r="AN191" s="240">
        <f t="shared" si="215"/>
        <v>0</v>
      </c>
      <c r="AO191" s="240">
        <f t="shared" si="215"/>
        <v>0</v>
      </c>
      <c r="AP191" s="240">
        <f t="shared" si="215"/>
        <v>0</v>
      </c>
      <c r="AQ191" s="240">
        <f t="shared" si="215"/>
        <v>0</v>
      </c>
      <c r="AR191" s="240">
        <f t="shared" si="215"/>
        <v>0</v>
      </c>
      <c r="AS191" s="240">
        <f t="shared" si="215"/>
        <v>0</v>
      </c>
      <c r="AT191" s="240">
        <f t="shared" si="215"/>
        <v>0</v>
      </c>
      <c r="AU191" s="240">
        <f t="shared" si="215"/>
        <v>0</v>
      </c>
      <c r="AV191" s="240">
        <f t="shared" si="215"/>
        <v>0</v>
      </c>
      <c r="AW191" s="240">
        <f t="shared" si="215"/>
        <v>0</v>
      </c>
      <c r="AX191" s="240">
        <f t="shared" si="215"/>
        <v>0</v>
      </c>
      <c r="AY191" s="240">
        <f t="shared" si="215"/>
        <v>0</v>
      </c>
      <c r="AZ191" s="240">
        <f t="shared" si="215"/>
        <v>0</v>
      </c>
      <c r="BA191" s="240">
        <f t="shared" si="215"/>
        <v>0</v>
      </c>
      <c r="BB191" s="240">
        <f t="shared" si="215"/>
        <v>0</v>
      </c>
      <c r="BC191" s="240">
        <f t="shared" si="215"/>
        <v>0</v>
      </c>
      <c r="BD191" s="240">
        <f t="shared" si="215"/>
        <v>0</v>
      </c>
      <c r="BE191" s="240">
        <f t="shared" si="215"/>
        <v>0</v>
      </c>
      <c r="BF191" s="240">
        <f t="shared" si="215"/>
        <v>0</v>
      </c>
      <c r="BG191" s="240">
        <f t="shared" si="215"/>
        <v>0</v>
      </c>
      <c r="BH191" s="240">
        <f t="shared" si="215"/>
        <v>0</v>
      </c>
      <c r="BI191" s="240">
        <f t="shared" si="215"/>
        <v>0</v>
      </c>
      <c r="BJ191" s="240">
        <f t="shared" si="215"/>
        <v>0</v>
      </c>
      <c r="BK191" s="240">
        <f t="shared" si="215"/>
        <v>0</v>
      </c>
      <c r="BL191" s="240">
        <f t="shared" si="215"/>
        <v>0</v>
      </c>
      <c r="BM191" s="240">
        <f t="shared" si="215"/>
        <v>0</v>
      </c>
      <c r="BN191" s="240">
        <f t="shared" si="215"/>
        <v>0</v>
      </c>
      <c r="BO191" s="240">
        <f t="shared" si="215"/>
        <v>0</v>
      </c>
      <c r="BP191" s="240">
        <f t="shared" ref="BP191:CH191" si="216">IFERROR(BP189/BP73,0)</f>
        <v>0</v>
      </c>
      <c r="BQ191" s="240">
        <f t="shared" si="216"/>
        <v>0</v>
      </c>
      <c r="BR191" s="240">
        <f t="shared" si="216"/>
        <v>0</v>
      </c>
      <c r="BS191" s="240">
        <f t="shared" si="216"/>
        <v>0</v>
      </c>
      <c r="BT191" s="240">
        <f t="shared" si="216"/>
        <v>0</v>
      </c>
      <c r="BU191" s="240">
        <f t="shared" si="216"/>
        <v>0</v>
      </c>
      <c r="BV191" s="240">
        <f t="shared" si="216"/>
        <v>0</v>
      </c>
      <c r="BW191" s="240">
        <f t="shared" si="216"/>
        <v>0</v>
      </c>
      <c r="BX191" s="240">
        <f t="shared" si="216"/>
        <v>0</v>
      </c>
      <c r="BY191" s="240">
        <f t="shared" si="216"/>
        <v>0</v>
      </c>
      <c r="BZ191" s="240">
        <f t="shared" si="216"/>
        <v>0</v>
      </c>
      <c r="CA191" s="240">
        <f t="shared" si="216"/>
        <v>0</v>
      </c>
      <c r="CB191" s="240">
        <f t="shared" si="216"/>
        <v>0</v>
      </c>
      <c r="CC191" s="240">
        <f t="shared" si="216"/>
        <v>0</v>
      </c>
      <c r="CD191" s="240">
        <f t="shared" si="216"/>
        <v>0</v>
      </c>
      <c r="CE191" s="240">
        <f t="shared" si="216"/>
        <v>0</v>
      </c>
      <c r="CF191" s="240">
        <f t="shared" si="216"/>
        <v>0</v>
      </c>
      <c r="CG191" s="240">
        <f t="shared" si="216"/>
        <v>0</v>
      </c>
      <c r="CH191" s="248">
        <f t="shared" si="216"/>
        <v>0</v>
      </c>
    </row>
    <row r="192" spans="1:86" ht="15.75" hidden="1" thickBot="1" x14ac:dyDescent="0.3">
      <c r="A192" s="110"/>
      <c r="B192" s="91" t="s">
        <v>138</v>
      </c>
      <c r="C192" s="117">
        <f>IFERROR(C190/C73,0)</f>
        <v>0</v>
      </c>
      <c r="D192" s="117">
        <f t="shared" ref="D192:BO192" si="217">IFERROR(D190/D73,0)</f>
        <v>0</v>
      </c>
      <c r="E192" s="117">
        <f t="shared" si="217"/>
        <v>0</v>
      </c>
      <c r="F192" s="117">
        <f t="shared" si="217"/>
        <v>0</v>
      </c>
      <c r="G192" s="117">
        <f t="shared" si="217"/>
        <v>0</v>
      </c>
      <c r="H192" s="117">
        <f t="shared" si="217"/>
        <v>0</v>
      </c>
      <c r="I192" s="117">
        <f t="shared" si="217"/>
        <v>0</v>
      </c>
      <c r="J192" s="117">
        <f t="shared" si="217"/>
        <v>0</v>
      </c>
      <c r="K192" s="117">
        <f t="shared" si="217"/>
        <v>0</v>
      </c>
      <c r="L192" s="117">
        <f t="shared" si="217"/>
        <v>0</v>
      </c>
      <c r="M192" s="117">
        <f t="shared" si="217"/>
        <v>0</v>
      </c>
      <c r="N192" s="117">
        <f t="shared" si="217"/>
        <v>5.9346341095030408E-4</v>
      </c>
      <c r="O192" s="241">
        <f t="shared" si="217"/>
        <v>0</v>
      </c>
      <c r="P192" s="241">
        <f t="shared" si="217"/>
        <v>0</v>
      </c>
      <c r="Q192" s="241">
        <f t="shared" si="217"/>
        <v>0</v>
      </c>
      <c r="R192" s="241">
        <f t="shared" si="217"/>
        <v>0</v>
      </c>
      <c r="S192" s="241">
        <f t="shared" si="217"/>
        <v>0</v>
      </c>
      <c r="T192" s="241">
        <f t="shared" si="217"/>
        <v>0</v>
      </c>
      <c r="U192" s="241">
        <f t="shared" si="217"/>
        <v>0</v>
      </c>
      <c r="V192" s="241">
        <f t="shared" si="217"/>
        <v>0</v>
      </c>
      <c r="W192" s="241">
        <f t="shared" si="217"/>
        <v>0</v>
      </c>
      <c r="X192" s="241">
        <f t="shared" si="217"/>
        <v>0</v>
      </c>
      <c r="Y192" s="241">
        <f t="shared" si="217"/>
        <v>0</v>
      </c>
      <c r="Z192" s="241">
        <f t="shared" si="217"/>
        <v>0</v>
      </c>
      <c r="AA192" s="241">
        <f t="shared" si="217"/>
        <v>0</v>
      </c>
      <c r="AB192" s="241">
        <f t="shared" si="217"/>
        <v>0</v>
      </c>
      <c r="AC192" s="241">
        <f t="shared" si="217"/>
        <v>0</v>
      </c>
      <c r="AD192" s="241">
        <f t="shared" si="217"/>
        <v>0</v>
      </c>
      <c r="AE192" s="241">
        <f t="shared" si="217"/>
        <v>0</v>
      </c>
      <c r="AF192" s="241">
        <f t="shared" si="217"/>
        <v>0</v>
      </c>
      <c r="AG192" s="241">
        <f t="shared" si="217"/>
        <v>0</v>
      </c>
      <c r="AH192" s="241">
        <f t="shared" si="217"/>
        <v>0</v>
      </c>
      <c r="AI192" s="241">
        <f t="shared" si="217"/>
        <v>0</v>
      </c>
      <c r="AJ192" s="241">
        <f t="shared" si="217"/>
        <v>0</v>
      </c>
      <c r="AK192" s="241">
        <f t="shared" si="217"/>
        <v>0</v>
      </c>
      <c r="AL192" s="241">
        <f t="shared" si="217"/>
        <v>0</v>
      </c>
      <c r="AM192" s="241">
        <f t="shared" si="217"/>
        <v>0</v>
      </c>
      <c r="AN192" s="241">
        <f t="shared" si="217"/>
        <v>0</v>
      </c>
      <c r="AO192" s="241">
        <f t="shared" si="217"/>
        <v>0</v>
      </c>
      <c r="AP192" s="241">
        <f t="shared" si="217"/>
        <v>0</v>
      </c>
      <c r="AQ192" s="241">
        <f t="shared" si="217"/>
        <v>0</v>
      </c>
      <c r="AR192" s="241">
        <f t="shared" si="217"/>
        <v>0</v>
      </c>
      <c r="AS192" s="241">
        <f t="shared" si="217"/>
        <v>0</v>
      </c>
      <c r="AT192" s="241">
        <f t="shared" si="217"/>
        <v>0</v>
      </c>
      <c r="AU192" s="241">
        <f t="shared" si="217"/>
        <v>0</v>
      </c>
      <c r="AV192" s="241">
        <f t="shared" si="217"/>
        <v>0</v>
      </c>
      <c r="AW192" s="241">
        <f t="shared" si="217"/>
        <v>0</v>
      </c>
      <c r="AX192" s="241">
        <f t="shared" si="217"/>
        <v>0</v>
      </c>
      <c r="AY192" s="241">
        <f t="shared" si="217"/>
        <v>0</v>
      </c>
      <c r="AZ192" s="241">
        <f t="shared" si="217"/>
        <v>0</v>
      </c>
      <c r="BA192" s="241">
        <f t="shared" si="217"/>
        <v>0</v>
      </c>
      <c r="BB192" s="241">
        <f t="shared" si="217"/>
        <v>0</v>
      </c>
      <c r="BC192" s="241">
        <f t="shared" si="217"/>
        <v>0</v>
      </c>
      <c r="BD192" s="241">
        <f t="shared" si="217"/>
        <v>0</v>
      </c>
      <c r="BE192" s="241">
        <f t="shared" si="217"/>
        <v>0</v>
      </c>
      <c r="BF192" s="241">
        <f t="shared" si="217"/>
        <v>0</v>
      </c>
      <c r="BG192" s="241">
        <f t="shared" si="217"/>
        <v>0</v>
      </c>
      <c r="BH192" s="241">
        <f t="shared" si="217"/>
        <v>0</v>
      </c>
      <c r="BI192" s="241">
        <f t="shared" si="217"/>
        <v>0</v>
      </c>
      <c r="BJ192" s="241">
        <f t="shared" si="217"/>
        <v>0</v>
      </c>
      <c r="BK192" s="241">
        <f t="shared" si="217"/>
        <v>0</v>
      </c>
      <c r="BL192" s="241">
        <f t="shared" si="217"/>
        <v>0</v>
      </c>
      <c r="BM192" s="241">
        <f t="shared" si="217"/>
        <v>0</v>
      </c>
      <c r="BN192" s="241">
        <f t="shared" si="217"/>
        <v>0</v>
      </c>
      <c r="BO192" s="241">
        <f t="shared" si="217"/>
        <v>0</v>
      </c>
      <c r="BP192" s="241">
        <f t="shared" ref="BP192:CH192" si="218">IFERROR(BP190/BP73,0)</f>
        <v>0</v>
      </c>
      <c r="BQ192" s="241">
        <f t="shared" si="218"/>
        <v>0</v>
      </c>
      <c r="BR192" s="241">
        <f t="shared" si="218"/>
        <v>0</v>
      </c>
      <c r="BS192" s="241">
        <f t="shared" si="218"/>
        <v>0</v>
      </c>
      <c r="BT192" s="241">
        <f t="shared" si="218"/>
        <v>0</v>
      </c>
      <c r="BU192" s="241">
        <f t="shared" si="218"/>
        <v>0</v>
      </c>
      <c r="BV192" s="241">
        <f t="shared" si="218"/>
        <v>0</v>
      </c>
      <c r="BW192" s="241">
        <f t="shared" si="218"/>
        <v>0</v>
      </c>
      <c r="BX192" s="241">
        <f t="shared" si="218"/>
        <v>0</v>
      </c>
      <c r="BY192" s="241">
        <f t="shared" si="218"/>
        <v>0</v>
      </c>
      <c r="BZ192" s="241">
        <f t="shared" si="218"/>
        <v>0</v>
      </c>
      <c r="CA192" s="241">
        <f t="shared" si="218"/>
        <v>0</v>
      </c>
      <c r="CB192" s="241">
        <f t="shared" si="218"/>
        <v>0</v>
      </c>
      <c r="CC192" s="241">
        <f t="shared" si="218"/>
        <v>0</v>
      </c>
      <c r="CD192" s="241">
        <f t="shared" si="218"/>
        <v>0</v>
      </c>
      <c r="CE192" s="241">
        <f t="shared" si="218"/>
        <v>0</v>
      </c>
      <c r="CF192" s="241">
        <f t="shared" si="218"/>
        <v>0</v>
      </c>
      <c r="CG192" s="241">
        <f t="shared" si="218"/>
        <v>0</v>
      </c>
      <c r="CH192" s="242">
        <f t="shared" si="218"/>
        <v>0</v>
      </c>
    </row>
    <row r="193" spans="1:86" ht="15.75" hidden="1" thickBot="1" x14ac:dyDescent="0.3">
      <c r="A193" s="110"/>
      <c r="B193" s="288" t="s">
        <v>139</v>
      </c>
      <c r="C193" s="119">
        <f>C191+C192</f>
        <v>0</v>
      </c>
      <c r="D193" s="119">
        <f t="shared" ref="D193:BO193" si="219">D191+D192</f>
        <v>0</v>
      </c>
      <c r="E193" s="120">
        <f t="shared" si="219"/>
        <v>0</v>
      </c>
      <c r="F193" s="120">
        <f t="shared" si="219"/>
        <v>0</v>
      </c>
      <c r="G193" s="120">
        <f t="shared" si="219"/>
        <v>0</v>
      </c>
      <c r="H193" s="120">
        <f t="shared" si="219"/>
        <v>0</v>
      </c>
      <c r="I193" s="120">
        <f t="shared" si="219"/>
        <v>0</v>
      </c>
      <c r="J193" s="120">
        <f t="shared" si="219"/>
        <v>0</v>
      </c>
      <c r="K193" s="120">
        <f t="shared" si="219"/>
        <v>0</v>
      </c>
      <c r="L193" s="120">
        <f t="shared" si="219"/>
        <v>0</v>
      </c>
      <c r="M193" s="120">
        <f t="shared" si="219"/>
        <v>0</v>
      </c>
      <c r="N193" s="120">
        <f t="shared" si="219"/>
        <v>9.4927011910603699E-3</v>
      </c>
      <c r="O193" s="243">
        <f t="shared" si="219"/>
        <v>0</v>
      </c>
      <c r="P193" s="243">
        <f t="shared" si="219"/>
        <v>0</v>
      </c>
      <c r="Q193" s="244">
        <f t="shared" si="219"/>
        <v>0</v>
      </c>
      <c r="R193" s="244">
        <f t="shared" si="219"/>
        <v>0</v>
      </c>
      <c r="S193" s="244">
        <f t="shared" si="219"/>
        <v>0</v>
      </c>
      <c r="T193" s="244">
        <f t="shared" si="219"/>
        <v>0</v>
      </c>
      <c r="U193" s="244">
        <f t="shared" si="219"/>
        <v>0</v>
      </c>
      <c r="V193" s="244">
        <f t="shared" si="219"/>
        <v>0</v>
      </c>
      <c r="W193" s="244">
        <f t="shared" si="219"/>
        <v>0</v>
      </c>
      <c r="X193" s="244">
        <f t="shared" si="219"/>
        <v>0</v>
      </c>
      <c r="Y193" s="245">
        <f t="shared" si="219"/>
        <v>0</v>
      </c>
      <c r="Z193" s="245">
        <f t="shared" si="219"/>
        <v>0</v>
      </c>
      <c r="AA193" s="243">
        <f t="shared" si="219"/>
        <v>0</v>
      </c>
      <c r="AB193" s="243">
        <f t="shared" si="219"/>
        <v>0</v>
      </c>
      <c r="AC193" s="244">
        <f t="shared" si="219"/>
        <v>0</v>
      </c>
      <c r="AD193" s="244">
        <f t="shared" si="219"/>
        <v>0</v>
      </c>
      <c r="AE193" s="244">
        <f t="shared" si="219"/>
        <v>0</v>
      </c>
      <c r="AF193" s="244">
        <f t="shared" si="219"/>
        <v>0</v>
      </c>
      <c r="AG193" s="244">
        <f t="shared" si="219"/>
        <v>0</v>
      </c>
      <c r="AH193" s="244">
        <f t="shared" si="219"/>
        <v>0</v>
      </c>
      <c r="AI193" s="244">
        <f t="shared" si="219"/>
        <v>0</v>
      </c>
      <c r="AJ193" s="244">
        <f t="shared" si="219"/>
        <v>0</v>
      </c>
      <c r="AK193" s="245">
        <f t="shared" si="219"/>
        <v>0</v>
      </c>
      <c r="AL193" s="245">
        <f t="shared" si="219"/>
        <v>0</v>
      </c>
      <c r="AM193" s="243">
        <f t="shared" si="219"/>
        <v>0</v>
      </c>
      <c r="AN193" s="243">
        <f t="shared" si="219"/>
        <v>0</v>
      </c>
      <c r="AO193" s="244">
        <f t="shared" si="219"/>
        <v>0</v>
      </c>
      <c r="AP193" s="244">
        <f t="shared" si="219"/>
        <v>0</v>
      </c>
      <c r="AQ193" s="244">
        <f t="shared" si="219"/>
        <v>0</v>
      </c>
      <c r="AR193" s="244">
        <f t="shared" si="219"/>
        <v>0</v>
      </c>
      <c r="AS193" s="244">
        <f t="shared" si="219"/>
        <v>0</v>
      </c>
      <c r="AT193" s="244">
        <f t="shared" si="219"/>
        <v>0</v>
      </c>
      <c r="AU193" s="244">
        <f t="shared" si="219"/>
        <v>0</v>
      </c>
      <c r="AV193" s="244">
        <f t="shared" si="219"/>
        <v>0</v>
      </c>
      <c r="AW193" s="245">
        <f t="shared" si="219"/>
        <v>0</v>
      </c>
      <c r="AX193" s="245">
        <f t="shared" si="219"/>
        <v>0</v>
      </c>
      <c r="AY193" s="243">
        <f t="shared" si="219"/>
        <v>0</v>
      </c>
      <c r="AZ193" s="243">
        <f t="shared" si="219"/>
        <v>0</v>
      </c>
      <c r="BA193" s="244">
        <f t="shared" si="219"/>
        <v>0</v>
      </c>
      <c r="BB193" s="244">
        <f t="shared" si="219"/>
        <v>0</v>
      </c>
      <c r="BC193" s="244">
        <f t="shared" si="219"/>
        <v>0</v>
      </c>
      <c r="BD193" s="244">
        <f t="shared" si="219"/>
        <v>0</v>
      </c>
      <c r="BE193" s="244">
        <f t="shared" si="219"/>
        <v>0</v>
      </c>
      <c r="BF193" s="244">
        <f t="shared" si="219"/>
        <v>0</v>
      </c>
      <c r="BG193" s="244">
        <f t="shared" si="219"/>
        <v>0</v>
      </c>
      <c r="BH193" s="244">
        <f t="shared" si="219"/>
        <v>0</v>
      </c>
      <c r="BI193" s="245">
        <f t="shared" si="219"/>
        <v>0</v>
      </c>
      <c r="BJ193" s="245">
        <f t="shared" si="219"/>
        <v>0</v>
      </c>
      <c r="BK193" s="243">
        <f t="shared" si="219"/>
        <v>0</v>
      </c>
      <c r="BL193" s="243">
        <f t="shared" si="219"/>
        <v>0</v>
      </c>
      <c r="BM193" s="244">
        <f t="shared" si="219"/>
        <v>0</v>
      </c>
      <c r="BN193" s="244">
        <f t="shared" si="219"/>
        <v>0</v>
      </c>
      <c r="BO193" s="244">
        <f t="shared" si="219"/>
        <v>0</v>
      </c>
      <c r="BP193" s="244">
        <f t="shared" ref="BP193:CH193" si="220">BP191+BP192</f>
        <v>0</v>
      </c>
      <c r="BQ193" s="244">
        <f t="shared" si="220"/>
        <v>0</v>
      </c>
      <c r="BR193" s="244">
        <f t="shared" si="220"/>
        <v>0</v>
      </c>
      <c r="BS193" s="244">
        <f t="shared" si="220"/>
        <v>0</v>
      </c>
      <c r="BT193" s="244">
        <f t="shared" si="220"/>
        <v>0</v>
      </c>
      <c r="BU193" s="245">
        <f t="shared" si="220"/>
        <v>0</v>
      </c>
      <c r="BV193" s="245">
        <f t="shared" si="220"/>
        <v>0</v>
      </c>
      <c r="BW193" s="243">
        <f t="shared" si="220"/>
        <v>0</v>
      </c>
      <c r="BX193" s="243">
        <f t="shared" si="220"/>
        <v>0</v>
      </c>
      <c r="BY193" s="244">
        <f t="shared" si="220"/>
        <v>0</v>
      </c>
      <c r="BZ193" s="244">
        <f t="shared" si="220"/>
        <v>0</v>
      </c>
      <c r="CA193" s="244">
        <f t="shared" si="220"/>
        <v>0</v>
      </c>
      <c r="CB193" s="244">
        <f t="shared" si="220"/>
        <v>0</v>
      </c>
      <c r="CC193" s="244">
        <f t="shared" si="220"/>
        <v>0</v>
      </c>
      <c r="CD193" s="244">
        <f t="shared" si="220"/>
        <v>0</v>
      </c>
      <c r="CE193" s="244">
        <f t="shared" si="220"/>
        <v>0</v>
      </c>
      <c r="CF193" s="244">
        <f t="shared" si="220"/>
        <v>0</v>
      </c>
      <c r="CG193" s="245">
        <f t="shared" si="220"/>
        <v>0</v>
      </c>
      <c r="CH193" s="249">
        <f t="shared" si="220"/>
        <v>0</v>
      </c>
    </row>
    <row r="194" spans="1:86" hidden="1" x14ac:dyDescent="0.25">
      <c r="A194" s="110"/>
      <c r="B194" s="110" t="s">
        <v>140</v>
      </c>
      <c r="C194" s="123">
        <f>C186+C193</f>
        <v>0</v>
      </c>
      <c r="D194" s="123">
        <f t="shared" ref="D194:BO194" si="221">D186+D193</f>
        <v>1</v>
      </c>
      <c r="E194" s="123">
        <f t="shared" si="221"/>
        <v>1</v>
      </c>
      <c r="F194" s="123">
        <f t="shared" si="221"/>
        <v>1.0000000000000002</v>
      </c>
      <c r="G194" s="123">
        <f t="shared" si="221"/>
        <v>1</v>
      </c>
      <c r="H194" s="123">
        <f t="shared" si="221"/>
        <v>1</v>
      </c>
      <c r="I194" s="123">
        <f t="shared" si="221"/>
        <v>1</v>
      </c>
      <c r="J194" s="123">
        <f t="shared" si="221"/>
        <v>1</v>
      </c>
      <c r="K194" s="123">
        <f t="shared" si="221"/>
        <v>1</v>
      </c>
      <c r="L194" s="123">
        <f t="shared" si="221"/>
        <v>1</v>
      </c>
      <c r="M194" s="123">
        <f t="shared" si="221"/>
        <v>1</v>
      </c>
      <c r="N194" s="123">
        <f t="shared" si="221"/>
        <v>1</v>
      </c>
      <c r="O194" s="250">
        <f t="shared" si="221"/>
        <v>0</v>
      </c>
      <c r="P194" s="250">
        <f t="shared" si="221"/>
        <v>0</v>
      </c>
      <c r="Q194" s="250">
        <f t="shared" si="221"/>
        <v>0</v>
      </c>
      <c r="R194" s="250">
        <f t="shared" si="221"/>
        <v>0</v>
      </c>
      <c r="S194" s="250">
        <f t="shared" si="221"/>
        <v>0</v>
      </c>
      <c r="T194" s="250">
        <f t="shared" si="221"/>
        <v>0</v>
      </c>
      <c r="U194" s="250">
        <f t="shared" si="221"/>
        <v>0</v>
      </c>
      <c r="V194" s="250">
        <f t="shared" si="221"/>
        <v>0</v>
      </c>
      <c r="W194" s="250">
        <f t="shared" si="221"/>
        <v>0</v>
      </c>
      <c r="X194" s="250">
        <f t="shared" si="221"/>
        <v>0</v>
      </c>
      <c r="Y194" s="250">
        <f t="shared" si="221"/>
        <v>0</v>
      </c>
      <c r="Z194" s="250">
        <f t="shared" si="221"/>
        <v>0</v>
      </c>
      <c r="AA194" s="250">
        <f t="shared" si="221"/>
        <v>0</v>
      </c>
      <c r="AB194" s="250">
        <f t="shared" si="221"/>
        <v>0</v>
      </c>
      <c r="AC194" s="250">
        <f t="shared" si="221"/>
        <v>0</v>
      </c>
      <c r="AD194" s="250">
        <f t="shared" si="221"/>
        <v>0</v>
      </c>
      <c r="AE194" s="250">
        <f t="shared" si="221"/>
        <v>0</v>
      </c>
      <c r="AF194" s="250">
        <f t="shared" si="221"/>
        <v>0</v>
      </c>
      <c r="AG194" s="250">
        <f t="shared" si="221"/>
        <v>0</v>
      </c>
      <c r="AH194" s="250">
        <f t="shared" si="221"/>
        <v>0</v>
      </c>
      <c r="AI194" s="250">
        <f t="shared" si="221"/>
        <v>0</v>
      </c>
      <c r="AJ194" s="250">
        <f t="shared" si="221"/>
        <v>0</v>
      </c>
      <c r="AK194" s="250">
        <f t="shared" si="221"/>
        <v>0</v>
      </c>
      <c r="AL194" s="250">
        <f t="shared" si="221"/>
        <v>0</v>
      </c>
      <c r="AM194" s="250">
        <f t="shared" si="221"/>
        <v>0</v>
      </c>
      <c r="AN194" s="250">
        <f t="shared" si="221"/>
        <v>0</v>
      </c>
      <c r="AO194" s="250">
        <f t="shared" si="221"/>
        <v>0</v>
      </c>
      <c r="AP194" s="250">
        <f t="shared" si="221"/>
        <v>0</v>
      </c>
      <c r="AQ194" s="250">
        <f t="shared" si="221"/>
        <v>0</v>
      </c>
      <c r="AR194" s="250">
        <f t="shared" si="221"/>
        <v>0</v>
      </c>
      <c r="AS194" s="250">
        <f t="shared" si="221"/>
        <v>0</v>
      </c>
      <c r="AT194" s="250">
        <f t="shared" si="221"/>
        <v>0</v>
      </c>
      <c r="AU194" s="250">
        <f t="shared" si="221"/>
        <v>0</v>
      </c>
      <c r="AV194" s="250">
        <f t="shared" si="221"/>
        <v>0</v>
      </c>
      <c r="AW194" s="250">
        <f t="shared" si="221"/>
        <v>0</v>
      </c>
      <c r="AX194" s="250">
        <f t="shared" si="221"/>
        <v>0</v>
      </c>
      <c r="AY194" s="250">
        <f t="shared" si="221"/>
        <v>0</v>
      </c>
      <c r="AZ194" s="250">
        <f t="shared" si="221"/>
        <v>0</v>
      </c>
      <c r="BA194" s="250">
        <f t="shared" si="221"/>
        <v>0</v>
      </c>
      <c r="BB194" s="250">
        <f t="shared" si="221"/>
        <v>0</v>
      </c>
      <c r="BC194" s="250">
        <f t="shared" si="221"/>
        <v>0</v>
      </c>
      <c r="BD194" s="250">
        <f t="shared" si="221"/>
        <v>0</v>
      </c>
      <c r="BE194" s="250">
        <f t="shared" si="221"/>
        <v>0</v>
      </c>
      <c r="BF194" s="250">
        <f t="shared" si="221"/>
        <v>0</v>
      </c>
      <c r="BG194" s="250">
        <f t="shared" si="221"/>
        <v>0</v>
      </c>
      <c r="BH194" s="250">
        <f t="shared" si="221"/>
        <v>0</v>
      </c>
      <c r="BI194" s="250">
        <f t="shared" si="221"/>
        <v>0</v>
      </c>
      <c r="BJ194" s="250">
        <f t="shared" si="221"/>
        <v>0</v>
      </c>
      <c r="BK194" s="250">
        <f t="shared" si="221"/>
        <v>0</v>
      </c>
      <c r="BL194" s="250">
        <f t="shared" si="221"/>
        <v>0</v>
      </c>
      <c r="BM194" s="250">
        <f t="shared" si="221"/>
        <v>0</v>
      </c>
      <c r="BN194" s="250">
        <f t="shared" si="221"/>
        <v>0</v>
      </c>
      <c r="BO194" s="250">
        <f t="shared" si="221"/>
        <v>0</v>
      </c>
      <c r="BP194" s="250">
        <f t="shared" ref="BP194:CH194" si="222">BP186+BP193</f>
        <v>0</v>
      </c>
      <c r="BQ194" s="250">
        <f t="shared" si="222"/>
        <v>0</v>
      </c>
      <c r="BR194" s="250">
        <f t="shared" si="222"/>
        <v>0</v>
      </c>
      <c r="BS194" s="250">
        <f t="shared" si="222"/>
        <v>0</v>
      </c>
      <c r="BT194" s="250">
        <f t="shared" si="222"/>
        <v>0</v>
      </c>
      <c r="BU194" s="250">
        <f t="shared" si="222"/>
        <v>0</v>
      </c>
      <c r="BV194" s="250">
        <f t="shared" si="222"/>
        <v>0</v>
      </c>
      <c r="BW194" s="250">
        <f t="shared" si="222"/>
        <v>0</v>
      </c>
      <c r="BX194" s="250">
        <f t="shared" si="222"/>
        <v>0</v>
      </c>
      <c r="BY194" s="250">
        <f t="shared" si="222"/>
        <v>0</v>
      </c>
      <c r="BZ194" s="250">
        <f t="shared" si="222"/>
        <v>0</v>
      </c>
      <c r="CA194" s="250">
        <f t="shared" si="222"/>
        <v>0</v>
      </c>
      <c r="CB194" s="250">
        <f t="shared" si="222"/>
        <v>0</v>
      </c>
      <c r="CC194" s="250">
        <f t="shared" si="222"/>
        <v>0</v>
      </c>
      <c r="CD194" s="250">
        <f t="shared" si="222"/>
        <v>0</v>
      </c>
      <c r="CE194" s="250">
        <f t="shared" si="222"/>
        <v>0</v>
      </c>
      <c r="CF194" s="250">
        <f t="shared" si="222"/>
        <v>0</v>
      </c>
      <c r="CG194" s="250">
        <f t="shared" si="222"/>
        <v>0</v>
      </c>
      <c r="CH194" s="250">
        <f t="shared" si="222"/>
        <v>0</v>
      </c>
    </row>
    <row r="195" spans="1:86" hidden="1" x14ac:dyDescent="0.25">
      <c r="A195" s="110"/>
      <c r="B195" s="110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</row>
    <row r="196" spans="1:86" hidden="1" x14ac:dyDescent="0.25">
      <c r="A196" s="110"/>
      <c r="B196" s="110" t="s">
        <v>141</v>
      </c>
      <c r="C196" s="124">
        <f t="shared" ref="C196" si="223">SUM(C182:C183)</f>
        <v>0</v>
      </c>
      <c r="D196" s="124">
        <f t="shared" ref="D196:BO196" si="224">SUM(D182:D183)</f>
        <v>86.251304116058051</v>
      </c>
      <c r="E196" s="125">
        <f t="shared" si="224"/>
        <v>3228.1348071861271</v>
      </c>
      <c r="F196" s="125">
        <f t="shared" si="224"/>
        <v>7277.5177246531612</v>
      </c>
      <c r="G196" s="125">
        <f t="shared" si="224"/>
        <v>11685.544285746626</v>
      </c>
      <c r="H196" s="125">
        <f t="shared" si="224"/>
        <v>23828.117095544061</v>
      </c>
      <c r="I196" s="125">
        <f t="shared" si="224"/>
        <v>37640.709468098612</v>
      </c>
      <c r="J196" s="125">
        <f t="shared" si="224"/>
        <v>34925.114645760972</v>
      </c>
      <c r="K196" s="125">
        <f t="shared" si="224"/>
        <v>36086.419204675229</v>
      </c>
      <c r="L196" s="125">
        <f t="shared" si="224"/>
        <v>22794.13125995162</v>
      </c>
      <c r="M196" s="126">
        <f t="shared" si="224"/>
        <v>18836.467108751312</v>
      </c>
      <c r="N196" s="126">
        <f t="shared" si="224"/>
        <v>19524.544484759179</v>
      </c>
      <c r="O196" s="256">
        <f t="shared" si="224"/>
        <v>0</v>
      </c>
      <c r="P196" s="256">
        <f t="shared" si="224"/>
        <v>0</v>
      </c>
      <c r="Q196" s="257">
        <f t="shared" si="224"/>
        <v>0</v>
      </c>
      <c r="R196" s="257">
        <f t="shared" si="224"/>
        <v>0</v>
      </c>
      <c r="S196" s="257">
        <f t="shared" si="224"/>
        <v>0</v>
      </c>
      <c r="T196" s="257">
        <f t="shared" si="224"/>
        <v>0</v>
      </c>
      <c r="U196" s="257">
        <f t="shared" si="224"/>
        <v>0</v>
      </c>
      <c r="V196" s="257">
        <f t="shared" si="224"/>
        <v>0</v>
      </c>
      <c r="W196" s="257">
        <f t="shared" si="224"/>
        <v>0</v>
      </c>
      <c r="X196" s="257">
        <f t="shared" si="224"/>
        <v>0</v>
      </c>
      <c r="Y196" s="258">
        <f t="shared" si="224"/>
        <v>0</v>
      </c>
      <c r="Z196" s="258">
        <f t="shared" si="224"/>
        <v>0</v>
      </c>
      <c r="AA196" s="256">
        <f t="shared" si="224"/>
        <v>0</v>
      </c>
      <c r="AB196" s="256">
        <f t="shared" si="224"/>
        <v>0</v>
      </c>
      <c r="AC196" s="257">
        <f t="shared" si="224"/>
        <v>0</v>
      </c>
      <c r="AD196" s="257">
        <f t="shared" si="224"/>
        <v>0</v>
      </c>
      <c r="AE196" s="257">
        <f t="shared" si="224"/>
        <v>0</v>
      </c>
      <c r="AF196" s="257">
        <f t="shared" si="224"/>
        <v>0</v>
      </c>
      <c r="AG196" s="257">
        <f t="shared" si="224"/>
        <v>0</v>
      </c>
      <c r="AH196" s="257">
        <f t="shared" si="224"/>
        <v>0</v>
      </c>
      <c r="AI196" s="257">
        <f t="shared" si="224"/>
        <v>0</v>
      </c>
      <c r="AJ196" s="257">
        <f t="shared" si="224"/>
        <v>0</v>
      </c>
      <c r="AK196" s="258">
        <f t="shared" si="224"/>
        <v>0</v>
      </c>
      <c r="AL196" s="258">
        <f t="shared" si="224"/>
        <v>0</v>
      </c>
      <c r="AM196" s="256">
        <f t="shared" si="224"/>
        <v>0</v>
      </c>
      <c r="AN196" s="256">
        <f t="shared" si="224"/>
        <v>0</v>
      </c>
      <c r="AO196" s="257">
        <f t="shared" si="224"/>
        <v>0</v>
      </c>
      <c r="AP196" s="257">
        <f t="shared" si="224"/>
        <v>0</v>
      </c>
      <c r="AQ196" s="257">
        <f t="shared" si="224"/>
        <v>0</v>
      </c>
      <c r="AR196" s="257">
        <f t="shared" si="224"/>
        <v>0</v>
      </c>
      <c r="AS196" s="257">
        <f t="shared" si="224"/>
        <v>0</v>
      </c>
      <c r="AT196" s="257">
        <f t="shared" si="224"/>
        <v>0</v>
      </c>
      <c r="AU196" s="257">
        <f t="shared" si="224"/>
        <v>0</v>
      </c>
      <c r="AV196" s="257">
        <f t="shared" si="224"/>
        <v>0</v>
      </c>
      <c r="AW196" s="258">
        <f t="shared" si="224"/>
        <v>0</v>
      </c>
      <c r="AX196" s="258">
        <f t="shared" si="224"/>
        <v>0</v>
      </c>
      <c r="AY196" s="256">
        <f t="shared" si="224"/>
        <v>0</v>
      </c>
      <c r="AZ196" s="256">
        <f t="shared" si="224"/>
        <v>0</v>
      </c>
      <c r="BA196" s="257">
        <f t="shared" si="224"/>
        <v>0</v>
      </c>
      <c r="BB196" s="257">
        <f t="shared" si="224"/>
        <v>0</v>
      </c>
      <c r="BC196" s="257">
        <f t="shared" si="224"/>
        <v>0</v>
      </c>
      <c r="BD196" s="257">
        <f t="shared" si="224"/>
        <v>0</v>
      </c>
      <c r="BE196" s="257">
        <f t="shared" si="224"/>
        <v>0</v>
      </c>
      <c r="BF196" s="257">
        <f t="shared" si="224"/>
        <v>0</v>
      </c>
      <c r="BG196" s="257">
        <f t="shared" si="224"/>
        <v>0</v>
      </c>
      <c r="BH196" s="257">
        <f t="shared" si="224"/>
        <v>0</v>
      </c>
      <c r="BI196" s="258">
        <f t="shared" si="224"/>
        <v>0</v>
      </c>
      <c r="BJ196" s="258">
        <f t="shared" si="224"/>
        <v>0</v>
      </c>
      <c r="BK196" s="256">
        <f t="shared" si="224"/>
        <v>0</v>
      </c>
      <c r="BL196" s="256">
        <f t="shared" si="224"/>
        <v>0</v>
      </c>
      <c r="BM196" s="257">
        <f t="shared" si="224"/>
        <v>0</v>
      </c>
      <c r="BN196" s="257">
        <f t="shared" si="224"/>
        <v>0</v>
      </c>
      <c r="BO196" s="257">
        <f t="shared" si="224"/>
        <v>0</v>
      </c>
      <c r="BP196" s="257">
        <f t="shared" ref="BP196:CH196" si="225">SUM(BP182:BP183)</f>
        <v>0</v>
      </c>
      <c r="BQ196" s="257">
        <f t="shared" si="225"/>
        <v>0</v>
      </c>
      <c r="BR196" s="257">
        <f t="shared" si="225"/>
        <v>0</v>
      </c>
      <c r="BS196" s="257">
        <f t="shared" si="225"/>
        <v>0</v>
      </c>
      <c r="BT196" s="257">
        <f t="shared" si="225"/>
        <v>0</v>
      </c>
      <c r="BU196" s="258">
        <f t="shared" si="225"/>
        <v>0</v>
      </c>
      <c r="BV196" s="258">
        <f t="shared" si="225"/>
        <v>0</v>
      </c>
      <c r="BW196" s="256">
        <f t="shared" si="225"/>
        <v>0</v>
      </c>
      <c r="BX196" s="256">
        <f t="shared" si="225"/>
        <v>0</v>
      </c>
      <c r="BY196" s="257">
        <f t="shared" si="225"/>
        <v>0</v>
      </c>
      <c r="BZ196" s="257">
        <f t="shared" si="225"/>
        <v>0</v>
      </c>
      <c r="CA196" s="257">
        <f t="shared" si="225"/>
        <v>0</v>
      </c>
      <c r="CB196" s="257">
        <f t="shared" si="225"/>
        <v>0</v>
      </c>
      <c r="CC196" s="257">
        <f t="shared" si="225"/>
        <v>0</v>
      </c>
      <c r="CD196" s="257">
        <f t="shared" si="225"/>
        <v>0</v>
      </c>
      <c r="CE196" s="257">
        <f t="shared" si="225"/>
        <v>0</v>
      </c>
      <c r="CF196" s="257">
        <f t="shared" si="225"/>
        <v>0</v>
      </c>
      <c r="CG196" s="258">
        <f t="shared" si="225"/>
        <v>0</v>
      </c>
      <c r="CH196" s="258">
        <f t="shared" si="225"/>
        <v>0</v>
      </c>
    </row>
    <row r="197" spans="1:86" hidden="1" x14ac:dyDescent="0.25">
      <c r="A197" s="110"/>
      <c r="B197" s="110" t="s">
        <v>142</v>
      </c>
      <c r="C197" s="124">
        <f t="shared" ref="C197" si="226">SUM(C189:C190)</f>
        <v>0</v>
      </c>
      <c r="D197" s="124">
        <f t="shared" ref="D197:BO197" si="227">SUM(D189:D190)</f>
        <v>0</v>
      </c>
      <c r="E197" s="125">
        <f t="shared" si="227"/>
        <v>0</v>
      </c>
      <c r="F197" s="125">
        <f t="shared" si="227"/>
        <v>0</v>
      </c>
      <c r="G197" s="125">
        <f t="shared" si="227"/>
        <v>0</v>
      </c>
      <c r="H197" s="125">
        <f t="shared" si="227"/>
        <v>0</v>
      </c>
      <c r="I197" s="125">
        <f t="shared" si="227"/>
        <v>0</v>
      </c>
      <c r="J197" s="125">
        <f t="shared" si="227"/>
        <v>0</v>
      </c>
      <c r="K197" s="125">
        <f t="shared" si="227"/>
        <v>0</v>
      </c>
      <c r="L197" s="125">
        <f t="shared" si="227"/>
        <v>0</v>
      </c>
      <c r="M197" s="126">
        <f t="shared" si="227"/>
        <v>0</v>
      </c>
      <c r="N197" s="126">
        <f t="shared" si="227"/>
        <v>187.11691161514125</v>
      </c>
      <c r="O197" s="256">
        <f t="shared" si="227"/>
        <v>0</v>
      </c>
      <c r="P197" s="256">
        <f t="shared" si="227"/>
        <v>0</v>
      </c>
      <c r="Q197" s="257">
        <f t="shared" si="227"/>
        <v>0</v>
      </c>
      <c r="R197" s="257">
        <f t="shared" si="227"/>
        <v>0</v>
      </c>
      <c r="S197" s="257">
        <f t="shared" si="227"/>
        <v>0</v>
      </c>
      <c r="T197" s="257">
        <f t="shared" si="227"/>
        <v>0</v>
      </c>
      <c r="U197" s="257">
        <f t="shared" si="227"/>
        <v>0</v>
      </c>
      <c r="V197" s="257">
        <f t="shared" si="227"/>
        <v>0</v>
      </c>
      <c r="W197" s="257">
        <f t="shared" si="227"/>
        <v>0</v>
      </c>
      <c r="X197" s="257">
        <f t="shared" si="227"/>
        <v>0</v>
      </c>
      <c r="Y197" s="258">
        <f t="shared" si="227"/>
        <v>0</v>
      </c>
      <c r="Z197" s="258">
        <f t="shared" si="227"/>
        <v>0</v>
      </c>
      <c r="AA197" s="256">
        <f t="shared" si="227"/>
        <v>0</v>
      </c>
      <c r="AB197" s="256">
        <f t="shared" si="227"/>
        <v>0</v>
      </c>
      <c r="AC197" s="257">
        <f t="shared" si="227"/>
        <v>0</v>
      </c>
      <c r="AD197" s="257">
        <f t="shared" si="227"/>
        <v>0</v>
      </c>
      <c r="AE197" s="257">
        <f t="shared" si="227"/>
        <v>0</v>
      </c>
      <c r="AF197" s="257">
        <f t="shared" si="227"/>
        <v>0</v>
      </c>
      <c r="AG197" s="257">
        <f t="shared" si="227"/>
        <v>0</v>
      </c>
      <c r="AH197" s="257">
        <f t="shared" si="227"/>
        <v>0</v>
      </c>
      <c r="AI197" s="257">
        <f t="shared" si="227"/>
        <v>0</v>
      </c>
      <c r="AJ197" s="257">
        <f t="shared" si="227"/>
        <v>0</v>
      </c>
      <c r="AK197" s="258">
        <f t="shared" si="227"/>
        <v>0</v>
      </c>
      <c r="AL197" s="258">
        <f t="shared" si="227"/>
        <v>0</v>
      </c>
      <c r="AM197" s="256">
        <f t="shared" si="227"/>
        <v>0</v>
      </c>
      <c r="AN197" s="256">
        <f t="shared" si="227"/>
        <v>0</v>
      </c>
      <c r="AO197" s="257">
        <f t="shared" si="227"/>
        <v>0</v>
      </c>
      <c r="AP197" s="257">
        <f t="shared" si="227"/>
        <v>0</v>
      </c>
      <c r="AQ197" s="257">
        <f t="shared" si="227"/>
        <v>0</v>
      </c>
      <c r="AR197" s="257">
        <f t="shared" si="227"/>
        <v>0</v>
      </c>
      <c r="AS197" s="257">
        <f t="shared" si="227"/>
        <v>0</v>
      </c>
      <c r="AT197" s="257">
        <f t="shared" si="227"/>
        <v>0</v>
      </c>
      <c r="AU197" s="257">
        <f t="shared" si="227"/>
        <v>0</v>
      </c>
      <c r="AV197" s="257">
        <f t="shared" si="227"/>
        <v>0</v>
      </c>
      <c r="AW197" s="258">
        <f t="shared" si="227"/>
        <v>0</v>
      </c>
      <c r="AX197" s="258">
        <f t="shared" si="227"/>
        <v>0</v>
      </c>
      <c r="AY197" s="256">
        <f t="shared" si="227"/>
        <v>0</v>
      </c>
      <c r="AZ197" s="256">
        <f t="shared" si="227"/>
        <v>0</v>
      </c>
      <c r="BA197" s="257">
        <f t="shared" si="227"/>
        <v>0</v>
      </c>
      <c r="BB197" s="257">
        <f t="shared" si="227"/>
        <v>0</v>
      </c>
      <c r="BC197" s="257">
        <f t="shared" si="227"/>
        <v>0</v>
      </c>
      <c r="BD197" s="257">
        <f t="shared" si="227"/>
        <v>0</v>
      </c>
      <c r="BE197" s="257">
        <f t="shared" si="227"/>
        <v>0</v>
      </c>
      <c r="BF197" s="257">
        <f t="shared" si="227"/>
        <v>0</v>
      </c>
      <c r="BG197" s="257">
        <f t="shared" si="227"/>
        <v>0</v>
      </c>
      <c r="BH197" s="257">
        <f t="shared" si="227"/>
        <v>0</v>
      </c>
      <c r="BI197" s="258">
        <f t="shared" si="227"/>
        <v>0</v>
      </c>
      <c r="BJ197" s="258">
        <f t="shared" si="227"/>
        <v>0</v>
      </c>
      <c r="BK197" s="256">
        <f t="shared" si="227"/>
        <v>0</v>
      </c>
      <c r="BL197" s="256">
        <f t="shared" si="227"/>
        <v>0</v>
      </c>
      <c r="BM197" s="257">
        <f t="shared" si="227"/>
        <v>0</v>
      </c>
      <c r="BN197" s="257">
        <f t="shared" si="227"/>
        <v>0</v>
      </c>
      <c r="BO197" s="257">
        <f t="shared" si="227"/>
        <v>0</v>
      </c>
      <c r="BP197" s="257">
        <f t="shared" ref="BP197:CH197" si="228">SUM(BP189:BP190)</f>
        <v>0</v>
      </c>
      <c r="BQ197" s="257">
        <f t="shared" si="228"/>
        <v>0</v>
      </c>
      <c r="BR197" s="257">
        <f t="shared" si="228"/>
        <v>0</v>
      </c>
      <c r="BS197" s="257">
        <f t="shared" si="228"/>
        <v>0</v>
      </c>
      <c r="BT197" s="257">
        <f t="shared" si="228"/>
        <v>0</v>
      </c>
      <c r="BU197" s="258">
        <f t="shared" si="228"/>
        <v>0</v>
      </c>
      <c r="BV197" s="258">
        <f t="shared" si="228"/>
        <v>0</v>
      </c>
      <c r="BW197" s="256">
        <f t="shared" si="228"/>
        <v>0</v>
      </c>
      <c r="BX197" s="256">
        <f t="shared" si="228"/>
        <v>0</v>
      </c>
      <c r="BY197" s="257">
        <f t="shared" si="228"/>
        <v>0</v>
      </c>
      <c r="BZ197" s="257">
        <f t="shared" si="228"/>
        <v>0</v>
      </c>
      <c r="CA197" s="257">
        <f t="shared" si="228"/>
        <v>0</v>
      </c>
      <c r="CB197" s="257">
        <f t="shared" si="228"/>
        <v>0</v>
      </c>
      <c r="CC197" s="257">
        <f t="shared" si="228"/>
        <v>0</v>
      </c>
      <c r="CD197" s="257">
        <f t="shared" si="228"/>
        <v>0</v>
      </c>
      <c r="CE197" s="257">
        <f t="shared" si="228"/>
        <v>0</v>
      </c>
      <c r="CF197" s="257">
        <f t="shared" si="228"/>
        <v>0</v>
      </c>
      <c r="CG197" s="258">
        <f t="shared" si="228"/>
        <v>0</v>
      </c>
      <c r="CH197" s="258">
        <f t="shared" si="228"/>
        <v>0</v>
      </c>
    </row>
    <row r="198" spans="1:86" hidden="1" x14ac:dyDescent="0.25">
      <c r="A198" s="110"/>
      <c r="B198" s="110" t="s">
        <v>129</v>
      </c>
      <c r="C198" s="127">
        <f t="shared" ref="C198" si="229">SUM(C196:C197)</f>
        <v>0</v>
      </c>
      <c r="D198" s="127">
        <f t="shared" ref="D198:BO198" si="230">SUM(D196:D197)</f>
        <v>86.251304116058051</v>
      </c>
      <c r="E198" s="127">
        <f t="shared" si="230"/>
        <v>3228.1348071861271</v>
      </c>
      <c r="F198" s="127">
        <f t="shared" si="230"/>
        <v>7277.5177246531612</v>
      </c>
      <c r="G198" s="127">
        <f t="shared" si="230"/>
        <v>11685.544285746626</v>
      </c>
      <c r="H198" s="127">
        <f t="shared" si="230"/>
        <v>23828.117095544061</v>
      </c>
      <c r="I198" s="127">
        <f t="shared" si="230"/>
        <v>37640.709468098612</v>
      </c>
      <c r="J198" s="127">
        <f t="shared" si="230"/>
        <v>34925.114645760972</v>
      </c>
      <c r="K198" s="127">
        <f t="shared" si="230"/>
        <v>36086.419204675229</v>
      </c>
      <c r="L198" s="127">
        <f t="shared" si="230"/>
        <v>22794.13125995162</v>
      </c>
      <c r="M198" s="128">
        <f t="shared" si="230"/>
        <v>18836.467108751312</v>
      </c>
      <c r="N198" s="128">
        <f t="shared" si="230"/>
        <v>19711.661396374318</v>
      </c>
      <c r="O198" s="259">
        <f t="shared" si="230"/>
        <v>0</v>
      </c>
      <c r="P198" s="259">
        <f t="shared" si="230"/>
        <v>0</v>
      </c>
      <c r="Q198" s="259">
        <f t="shared" si="230"/>
        <v>0</v>
      </c>
      <c r="R198" s="259">
        <f t="shared" si="230"/>
        <v>0</v>
      </c>
      <c r="S198" s="259">
        <f t="shared" si="230"/>
        <v>0</v>
      </c>
      <c r="T198" s="259">
        <f t="shared" si="230"/>
        <v>0</v>
      </c>
      <c r="U198" s="259">
        <f t="shared" si="230"/>
        <v>0</v>
      </c>
      <c r="V198" s="259">
        <f t="shared" si="230"/>
        <v>0</v>
      </c>
      <c r="W198" s="259">
        <f t="shared" si="230"/>
        <v>0</v>
      </c>
      <c r="X198" s="259">
        <f t="shared" si="230"/>
        <v>0</v>
      </c>
      <c r="Y198" s="260">
        <f t="shared" si="230"/>
        <v>0</v>
      </c>
      <c r="Z198" s="260">
        <f t="shared" si="230"/>
        <v>0</v>
      </c>
      <c r="AA198" s="259">
        <f t="shared" si="230"/>
        <v>0</v>
      </c>
      <c r="AB198" s="259">
        <f t="shared" si="230"/>
        <v>0</v>
      </c>
      <c r="AC198" s="259">
        <f t="shared" si="230"/>
        <v>0</v>
      </c>
      <c r="AD198" s="259">
        <f t="shared" si="230"/>
        <v>0</v>
      </c>
      <c r="AE198" s="259">
        <f t="shared" si="230"/>
        <v>0</v>
      </c>
      <c r="AF198" s="259">
        <f t="shared" si="230"/>
        <v>0</v>
      </c>
      <c r="AG198" s="259">
        <f t="shared" si="230"/>
        <v>0</v>
      </c>
      <c r="AH198" s="259">
        <f t="shared" si="230"/>
        <v>0</v>
      </c>
      <c r="AI198" s="259">
        <f t="shared" si="230"/>
        <v>0</v>
      </c>
      <c r="AJ198" s="259">
        <f t="shared" si="230"/>
        <v>0</v>
      </c>
      <c r="AK198" s="260">
        <f t="shared" si="230"/>
        <v>0</v>
      </c>
      <c r="AL198" s="260">
        <f t="shared" si="230"/>
        <v>0</v>
      </c>
      <c r="AM198" s="259">
        <f t="shared" si="230"/>
        <v>0</v>
      </c>
      <c r="AN198" s="259">
        <f t="shared" si="230"/>
        <v>0</v>
      </c>
      <c r="AO198" s="259">
        <f t="shared" si="230"/>
        <v>0</v>
      </c>
      <c r="AP198" s="259">
        <f t="shared" si="230"/>
        <v>0</v>
      </c>
      <c r="AQ198" s="259">
        <f t="shared" si="230"/>
        <v>0</v>
      </c>
      <c r="AR198" s="259">
        <f t="shared" si="230"/>
        <v>0</v>
      </c>
      <c r="AS198" s="259">
        <f t="shared" si="230"/>
        <v>0</v>
      </c>
      <c r="AT198" s="259">
        <f t="shared" si="230"/>
        <v>0</v>
      </c>
      <c r="AU198" s="259">
        <f t="shared" si="230"/>
        <v>0</v>
      </c>
      <c r="AV198" s="259">
        <f t="shared" si="230"/>
        <v>0</v>
      </c>
      <c r="AW198" s="260">
        <f t="shared" si="230"/>
        <v>0</v>
      </c>
      <c r="AX198" s="260">
        <f t="shared" si="230"/>
        <v>0</v>
      </c>
      <c r="AY198" s="259">
        <f t="shared" si="230"/>
        <v>0</v>
      </c>
      <c r="AZ198" s="259">
        <f t="shared" si="230"/>
        <v>0</v>
      </c>
      <c r="BA198" s="259">
        <f t="shared" si="230"/>
        <v>0</v>
      </c>
      <c r="BB198" s="259">
        <f t="shared" si="230"/>
        <v>0</v>
      </c>
      <c r="BC198" s="259">
        <f t="shared" si="230"/>
        <v>0</v>
      </c>
      <c r="BD198" s="259">
        <f t="shared" si="230"/>
        <v>0</v>
      </c>
      <c r="BE198" s="259">
        <f t="shared" si="230"/>
        <v>0</v>
      </c>
      <c r="BF198" s="259">
        <f t="shared" si="230"/>
        <v>0</v>
      </c>
      <c r="BG198" s="259">
        <f t="shared" si="230"/>
        <v>0</v>
      </c>
      <c r="BH198" s="259">
        <f t="shared" si="230"/>
        <v>0</v>
      </c>
      <c r="BI198" s="260">
        <f t="shared" si="230"/>
        <v>0</v>
      </c>
      <c r="BJ198" s="260">
        <f t="shared" si="230"/>
        <v>0</v>
      </c>
      <c r="BK198" s="259">
        <f t="shared" si="230"/>
        <v>0</v>
      </c>
      <c r="BL198" s="259">
        <f t="shared" si="230"/>
        <v>0</v>
      </c>
      <c r="BM198" s="259">
        <f t="shared" si="230"/>
        <v>0</v>
      </c>
      <c r="BN198" s="259">
        <f t="shared" si="230"/>
        <v>0</v>
      </c>
      <c r="BO198" s="259">
        <f t="shared" si="230"/>
        <v>0</v>
      </c>
      <c r="BP198" s="259">
        <f t="shared" ref="BP198:CH198" si="231">SUM(BP196:BP197)</f>
        <v>0</v>
      </c>
      <c r="BQ198" s="259">
        <f t="shared" si="231"/>
        <v>0</v>
      </c>
      <c r="BR198" s="259">
        <f t="shared" si="231"/>
        <v>0</v>
      </c>
      <c r="BS198" s="259">
        <f t="shared" si="231"/>
        <v>0</v>
      </c>
      <c r="BT198" s="259">
        <f t="shared" si="231"/>
        <v>0</v>
      </c>
      <c r="BU198" s="260">
        <f t="shared" si="231"/>
        <v>0</v>
      </c>
      <c r="BV198" s="260">
        <f t="shared" si="231"/>
        <v>0</v>
      </c>
      <c r="BW198" s="259">
        <f t="shared" si="231"/>
        <v>0</v>
      </c>
      <c r="BX198" s="259">
        <f t="shared" si="231"/>
        <v>0</v>
      </c>
      <c r="BY198" s="259">
        <f t="shared" si="231"/>
        <v>0</v>
      </c>
      <c r="BZ198" s="259">
        <f t="shared" si="231"/>
        <v>0</v>
      </c>
      <c r="CA198" s="259">
        <f t="shared" si="231"/>
        <v>0</v>
      </c>
      <c r="CB198" s="259">
        <f t="shared" si="231"/>
        <v>0</v>
      </c>
      <c r="CC198" s="259">
        <f t="shared" si="231"/>
        <v>0</v>
      </c>
      <c r="CD198" s="259">
        <f t="shared" si="231"/>
        <v>0</v>
      </c>
      <c r="CE198" s="259">
        <f t="shared" si="231"/>
        <v>0</v>
      </c>
      <c r="CF198" s="259">
        <f t="shared" si="231"/>
        <v>0</v>
      </c>
      <c r="CG198" s="260">
        <f t="shared" si="231"/>
        <v>0</v>
      </c>
      <c r="CH198" s="260">
        <f t="shared" si="231"/>
        <v>0</v>
      </c>
    </row>
    <row r="199" spans="1:86" hidden="1" x14ac:dyDescent="0.25"/>
    <row r="200" spans="1:86" hidden="1" x14ac:dyDescent="0.25">
      <c r="B200" s="190" t="s">
        <v>225</v>
      </c>
      <c r="C200" s="381">
        <f>IF('YTD PROGRAM SUMMARY'!C4=0,0,C198-C73)</f>
        <v>0</v>
      </c>
      <c r="D200" s="381">
        <f>IF('YTD PROGRAM SUMMARY'!D4=0,0,D198-D73)</f>
        <v>0</v>
      </c>
      <c r="E200" s="381">
        <f>IF('YTD PROGRAM SUMMARY'!E4=0,0,E198-E73)</f>
        <v>0</v>
      </c>
      <c r="F200" s="381">
        <f>IF('YTD PROGRAM SUMMARY'!F4=0,0,F198-F73)</f>
        <v>9.0949470177292824E-13</v>
      </c>
      <c r="G200" s="381">
        <f>IF('YTD PROGRAM SUMMARY'!G4=0,0,G198-G73)</f>
        <v>0</v>
      </c>
      <c r="H200" s="381">
        <f>IF('YTD PROGRAM SUMMARY'!H4=0,0,H198-H73)</f>
        <v>0</v>
      </c>
      <c r="I200" s="381">
        <f>IF('YTD PROGRAM SUMMARY'!I4=0,0,I198-I73)</f>
        <v>0</v>
      </c>
      <c r="J200" s="381">
        <f>IF('YTD PROGRAM SUMMARY'!J4=0,0,J198-J73)</f>
        <v>0</v>
      </c>
      <c r="K200" s="381">
        <f>IF('YTD PROGRAM SUMMARY'!K4=0,0,K198-K73)</f>
        <v>0</v>
      </c>
      <c r="L200" s="381">
        <f>IF('YTD PROGRAM SUMMARY'!L4=0,0,L198-L73)</f>
        <v>0</v>
      </c>
      <c r="M200" s="381">
        <f>IF('YTD PROGRAM SUMMARY'!M4=0,0,M198-M73)</f>
        <v>3.637978807091713E-12</v>
      </c>
      <c r="N200" s="381">
        <f>IF('YTD PROGRAM SUMMARY'!N4=0,0,N198-N73)</f>
        <v>-3.637978807091713E-12</v>
      </c>
    </row>
    <row r="201" spans="1:86" hidden="1" x14ac:dyDescent="0.25"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</row>
  </sheetData>
  <mergeCells count="24">
    <mergeCell ref="A77:A90"/>
    <mergeCell ref="A4:A19"/>
    <mergeCell ref="A22:A37"/>
    <mergeCell ref="A40:A55"/>
    <mergeCell ref="A58:A74"/>
    <mergeCell ref="A126:A139"/>
    <mergeCell ref="A142:A158"/>
    <mergeCell ref="A161:A177"/>
    <mergeCell ref="A107:A122"/>
    <mergeCell ref="A92:A105"/>
    <mergeCell ref="BK125:BV125"/>
    <mergeCell ref="BW125:CH125"/>
    <mergeCell ref="B108:N108"/>
    <mergeCell ref="O108:Z108"/>
    <mergeCell ref="AA108:AL108"/>
    <mergeCell ref="AM108:AX108"/>
    <mergeCell ref="AY108:BJ108"/>
    <mergeCell ref="BK108:BV108"/>
    <mergeCell ref="BW108:CH108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CJ231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9.710937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86" width="13.7109375" customWidth="1"/>
    <col min="87" max="87" width="10.5703125" bestFit="1" customWidth="1"/>
    <col min="88" max="88" width="15.140625" customWidth="1"/>
    <col min="99" max="99" width="9.2851562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LI 1M - RES'!C2</f>
        <v>1</v>
      </c>
      <c r="D2" s="367">
        <f>C2</f>
        <v>1</v>
      </c>
      <c r="E2" s="360">
        <f t="shared" ref="E2:BP2" si="0">D2</f>
        <v>1</v>
      </c>
      <c r="F2" s="369">
        <f t="shared" si="0"/>
        <v>1</v>
      </c>
      <c r="G2" s="369">
        <f t="shared" si="0"/>
        <v>1</v>
      </c>
      <c r="H2" s="369">
        <f t="shared" si="0"/>
        <v>1</v>
      </c>
      <c r="I2" s="369">
        <f t="shared" si="0"/>
        <v>1</v>
      </c>
      <c r="J2" s="369">
        <f t="shared" si="0"/>
        <v>1</v>
      </c>
      <c r="K2" s="369">
        <f t="shared" si="0"/>
        <v>1</v>
      </c>
      <c r="L2" s="369">
        <f t="shared" si="0"/>
        <v>1</v>
      </c>
      <c r="M2" s="369">
        <f t="shared" si="0"/>
        <v>1</v>
      </c>
      <c r="N2" s="369">
        <f t="shared" si="0"/>
        <v>1</v>
      </c>
      <c r="O2" s="369">
        <f t="shared" si="0"/>
        <v>1</v>
      </c>
      <c r="P2" s="369">
        <f t="shared" si="0"/>
        <v>1</v>
      </c>
      <c r="Q2" s="369">
        <f t="shared" si="0"/>
        <v>1</v>
      </c>
      <c r="R2" s="369">
        <f t="shared" si="0"/>
        <v>1</v>
      </c>
      <c r="S2" s="369">
        <f t="shared" si="0"/>
        <v>1</v>
      </c>
      <c r="T2" s="369">
        <f t="shared" si="0"/>
        <v>1</v>
      </c>
      <c r="U2" s="369">
        <f t="shared" si="0"/>
        <v>1</v>
      </c>
      <c r="V2" s="369">
        <f t="shared" si="0"/>
        <v>1</v>
      </c>
      <c r="W2" s="369">
        <f t="shared" si="0"/>
        <v>1</v>
      </c>
      <c r="X2" s="369">
        <f t="shared" si="0"/>
        <v>1</v>
      </c>
      <c r="Y2" s="369">
        <f t="shared" si="0"/>
        <v>1</v>
      </c>
      <c r="Z2" s="369">
        <f t="shared" si="0"/>
        <v>1</v>
      </c>
      <c r="AA2" s="369">
        <f t="shared" si="0"/>
        <v>1</v>
      </c>
      <c r="AB2" s="369">
        <f t="shared" si="0"/>
        <v>1</v>
      </c>
      <c r="AC2" s="369">
        <f t="shared" si="0"/>
        <v>1</v>
      </c>
      <c r="AD2" s="369">
        <f t="shared" si="0"/>
        <v>1</v>
      </c>
      <c r="AE2" s="369">
        <f t="shared" si="0"/>
        <v>1</v>
      </c>
      <c r="AF2" s="369">
        <f t="shared" si="0"/>
        <v>1</v>
      </c>
      <c r="AG2" s="369">
        <f t="shared" si="0"/>
        <v>1</v>
      </c>
      <c r="AH2" s="369">
        <f t="shared" si="0"/>
        <v>1</v>
      </c>
      <c r="AI2" s="369">
        <f t="shared" si="0"/>
        <v>1</v>
      </c>
      <c r="AJ2" s="369">
        <f t="shared" si="0"/>
        <v>1</v>
      </c>
      <c r="AK2" s="369">
        <f t="shared" si="0"/>
        <v>1</v>
      </c>
      <c r="AL2" s="369">
        <f t="shared" si="0"/>
        <v>1</v>
      </c>
      <c r="AM2" s="369">
        <f t="shared" si="0"/>
        <v>1</v>
      </c>
      <c r="AN2" s="369">
        <f t="shared" si="0"/>
        <v>1</v>
      </c>
      <c r="AO2" s="369">
        <f t="shared" si="0"/>
        <v>1</v>
      </c>
      <c r="AP2" s="369">
        <f t="shared" si="0"/>
        <v>1</v>
      </c>
      <c r="AQ2" s="369">
        <f t="shared" si="0"/>
        <v>1</v>
      </c>
      <c r="AR2" s="369">
        <f t="shared" si="0"/>
        <v>1</v>
      </c>
      <c r="AS2" s="369">
        <f t="shared" si="0"/>
        <v>1</v>
      </c>
      <c r="AT2" s="369">
        <f t="shared" si="0"/>
        <v>1</v>
      </c>
      <c r="AU2" s="369">
        <f t="shared" si="0"/>
        <v>1</v>
      </c>
      <c r="AV2" s="369">
        <f t="shared" si="0"/>
        <v>1</v>
      </c>
      <c r="AW2" s="369">
        <f t="shared" si="0"/>
        <v>1</v>
      </c>
      <c r="AX2" s="369">
        <f t="shared" si="0"/>
        <v>1</v>
      </c>
      <c r="AY2" s="369">
        <f t="shared" si="0"/>
        <v>1</v>
      </c>
      <c r="AZ2" s="369">
        <f t="shared" si="0"/>
        <v>1</v>
      </c>
      <c r="BA2" s="369">
        <f t="shared" si="0"/>
        <v>1</v>
      </c>
      <c r="BB2" s="369">
        <f t="shared" si="0"/>
        <v>1</v>
      </c>
      <c r="BC2" s="369">
        <f t="shared" si="0"/>
        <v>1</v>
      </c>
      <c r="BD2" s="369">
        <f t="shared" si="0"/>
        <v>1</v>
      </c>
      <c r="BE2" s="369">
        <f t="shared" si="0"/>
        <v>1</v>
      </c>
      <c r="BF2" s="369">
        <f t="shared" si="0"/>
        <v>1</v>
      </c>
      <c r="BG2" s="369">
        <f t="shared" si="0"/>
        <v>1</v>
      </c>
      <c r="BH2" s="369">
        <f t="shared" si="0"/>
        <v>1</v>
      </c>
      <c r="BI2" s="369">
        <f t="shared" si="0"/>
        <v>1</v>
      </c>
      <c r="BJ2" s="369">
        <f t="shared" si="0"/>
        <v>1</v>
      </c>
      <c r="BK2" s="369">
        <f t="shared" si="0"/>
        <v>1</v>
      </c>
      <c r="BL2" s="369">
        <f t="shared" si="0"/>
        <v>1</v>
      </c>
      <c r="BM2" s="369">
        <f t="shared" si="0"/>
        <v>1</v>
      </c>
      <c r="BN2" s="369">
        <f t="shared" si="0"/>
        <v>1</v>
      </c>
      <c r="BO2" s="369">
        <f t="shared" si="0"/>
        <v>1</v>
      </c>
      <c r="BP2" s="369">
        <f t="shared" si="0"/>
        <v>1</v>
      </c>
      <c r="BQ2" s="369">
        <f t="shared" ref="BQ2:CH2" si="1">BP2</f>
        <v>1</v>
      </c>
      <c r="BR2" s="369">
        <f t="shared" si="1"/>
        <v>1</v>
      </c>
      <c r="BS2" s="369">
        <f t="shared" si="1"/>
        <v>1</v>
      </c>
      <c r="BT2" s="369">
        <f t="shared" si="1"/>
        <v>1</v>
      </c>
      <c r="BU2" s="369">
        <f t="shared" si="1"/>
        <v>1</v>
      </c>
      <c r="BV2" s="369">
        <f t="shared" si="1"/>
        <v>1</v>
      </c>
      <c r="BW2" s="369">
        <f t="shared" si="1"/>
        <v>1</v>
      </c>
      <c r="BX2" s="369">
        <f t="shared" si="1"/>
        <v>1</v>
      </c>
      <c r="BY2" s="369">
        <f t="shared" si="1"/>
        <v>1</v>
      </c>
      <c r="BZ2" s="369">
        <f t="shared" si="1"/>
        <v>1</v>
      </c>
      <c r="CA2" s="369">
        <f t="shared" si="1"/>
        <v>1</v>
      </c>
      <c r="CB2" s="369">
        <f t="shared" si="1"/>
        <v>1</v>
      </c>
      <c r="CC2" s="369">
        <f t="shared" si="1"/>
        <v>1</v>
      </c>
      <c r="CD2" s="369">
        <f t="shared" si="1"/>
        <v>1</v>
      </c>
      <c r="CE2" s="369">
        <f t="shared" si="1"/>
        <v>1</v>
      </c>
      <c r="CF2" s="369">
        <f t="shared" si="1"/>
        <v>1</v>
      </c>
      <c r="CG2" s="369">
        <f t="shared" si="1"/>
        <v>1</v>
      </c>
      <c r="CH2" s="370">
        <f t="shared" si="1"/>
        <v>1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0</v>
      </c>
      <c r="N12" s="3">
        <f>'BIZ kWh ENTRY'!AT187</f>
        <v>0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209" t="str">
        <f>' LI 1M - RES'!B16</f>
        <v>Monthly kWh</v>
      </c>
      <c r="C19" s="264">
        <f>SUM(C5:C18)</f>
        <v>0</v>
      </c>
      <c r="D19" s="264">
        <f t="shared" ref="D19:BO19" si="2">SUM(D5:D18)</f>
        <v>0</v>
      </c>
      <c r="E19" s="264">
        <f t="shared" si="2"/>
        <v>0</v>
      </c>
      <c r="F19" s="264">
        <f t="shared" si="2"/>
        <v>0</v>
      </c>
      <c r="G19" s="264">
        <f t="shared" si="2"/>
        <v>0</v>
      </c>
      <c r="H19" s="264">
        <f t="shared" si="2"/>
        <v>0</v>
      </c>
      <c r="I19" s="264">
        <f t="shared" si="2"/>
        <v>0</v>
      </c>
      <c r="J19" s="264">
        <f t="shared" si="2"/>
        <v>0</v>
      </c>
      <c r="K19" s="264">
        <f t="shared" si="2"/>
        <v>0</v>
      </c>
      <c r="L19" s="264">
        <f t="shared" si="2"/>
        <v>0</v>
      </c>
      <c r="M19" s="264">
        <f t="shared" si="2"/>
        <v>0</v>
      </c>
      <c r="N19" s="264">
        <f t="shared" si="2"/>
        <v>0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284"/>
      <c r="B20" s="285"/>
      <c r="C20" s="9"/>
      <c r="D20" s="285"/>
      <c r="E20" s="9"/>
      <c r="F20" s="285"/>
      <c r="G20" s="285"/>
      <c r="H20" s="9"/>
      <c r="I20" s="285"/>
      <c r="J20" s="285"/>
      <c r="K20" s="9"/>
      <c r="L20" s="285"/>
      <c r="M20" s="285"/>
      <c r="N20" s="9"/>
      <c r="O20" s="285"/>
      <c r="P20" s="285"/>
      <c r="Q20" s="9"/>
      <c r="R20" s="285"/>
      <c r="S20" s="285"/>
      <c r="T20" s="9"/>
      <c r="U20" s="285"/>
      <c r="V20" s="285"/>
      <c r="W20" s="9"/>
      <c r="X20" s="285"/>
      <c r="Y20" s="285"/>
      <c r="Z20" s="9"/>
      <c r="AA20" s="285"/>
      <c r="AB20" s="285"/>
      <c r="AC20" s="9"/>
      <c r="AD20" s="285"/>
      <c r="AE20" s="285"/>
      <c r="AF20" s="9"/>
      <c r="AG20" s="285"/>
      <c r="AH20" s="285"/>
      <c r="AI20" s="9"/>
      <c r="AJ20" s="285"/>
      <c r="AK20" s="285"/>
      <c r="AL20" s="9"/>
      <c r="AM20" s="285"/>
      <c r="AN20" s="285"/>
      <c r="AO20" s="9"/>
      <c r="AP20" s="285"/>
      <c r="AQ20" s="285"/>
      <c r="AR20" s="9"/>
      <c r="AS20" s="285"/>
      <c r="AT20" s="285"/>
      <c r="AU20" s="9"/>
      <c r="AV20" s="285"/>
      <c r="AW20" s="285"/>
      <c r="AX20" s="9"/>
      <c r="AY20" s="285"/>
      <c r="AZ20" s="285"/>
      <c r="BA20" s="9"/>
      <c r="BB20" s="285"/>
      <c r="BC20" s="285"/>
      <c r="BD20" s="9"/>
      <c r="BE20" s="285"/>
      <c r="BF20" s="285"/>
      <c r="BG20" s="9"/>
      <c r="BH20" s="285"/>
      <c r="BI20" s="285"/>
      <c r="BJ20" s="9"/>
      <c r="BK20" s="285"/>
      <c r="BL20" s="285"/>
      <c r="BM20" s="9"/>
      <c r="BN20" s="285"/>
      <c r="BO20" s="285"/>
      <c r="BP20" s="9"/>
      <c r="BQ20" s="285"/>
      <c r="BR20" s="285"/>
      <c r="BS20" s="9"/>
      <c r="BT20" s="285"/>
      <c r="BU20" s="285"/>
      <c r="BV20" s="9"/>
      <c r="BW20" s="285"/>
      <c r="BX20" s="285"/>
      <c r="BY20" s="9"/>
      <c r="BZ20" s="285"/>
      <c r="CA20" s="285"/>
      <c r="CB20" s="9"/>
      <c r="CC20" s="285"/>
      <c r="CD20" s="285"/>
      <c r="CE20" s="9"/>
      <c r="CF20" s="285"/>
      <c r="CG20" s="285"/>
      <c r="CH20" s="137"/>
    </row>
    <row r="21" spans="1:86" ht="15.75" thickBot="1" x14ac:dyDescent="0.3"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</row>
    <row r="22" spans="1:86" ht="16.5" thickBot="1" x14ac:dyDescent="0.3">
      <c r="A22" s="599" t="s">
        <v>15</v>
      </c>
      <c r="B22" s="18" t="str">
        <f t="shared" ref="B22" si="4">B4</f>
        <v>End Use</v>
      </c>
      <c r="C22" s="162">
        <f>C$4</f>
        <v>45292</v>
      </c>
      <c r="D22" s="162">
        <f t="shared" ref="D22:BO22" si="5">D$4</f>
        <v>45323</v>
      </c>
      <c r="E22" s="162">
        <f t="shared" si="5"/>
        <v>45352</v>
      </c>
      <c r="F22" s="162">
        <f t="shared" si="5"/>
        <v>45383</v>
      </c>
      <c r="G22" s="162">
        <f t="shared" si="5"/>
        <v>45413</v>
      </c>
      <c r="H22" s="162">
        <f t="shared" si="5"/>
        <v>45444</v>
      </c>
      <c r="I22" s="162">
        <f t="shared" si="5"/>
        <v>45474</v>
      </c>
      <c r="J22" s="162">
        <f t="shared" si="5"/>
        <v>45505</v>
      </c>
      <c r="K22" s="162">
        <f t="shared" si="5"/>
        <v>45536</v>
      </c>
      <c r="L22" s="162">
        <f t="shared" si="5"/>
        <v>45566</v>
      </c>
      <c r="M22" s="162">
        <f t="shared" si="5"/>
        <v>45597</v>
      </c>
      <c r="N22" s="162">
        <f t="shared" si="5"/>
        <v>45627</v>
      </c>
      <c r="O22" s="162">
        <f t="shared" si="5"/>
        <v>45658</v>
      </c>
      <c r="P22" s="162">
        <f t="shared" si="5"/>
        <v>45689</v>
      </c>
      <c r="Q22" s="162">
        <f t="shared" si="5"/>
        <v>45717</v>
      </c>
      <c r="R22" s="162">
        <f t="shared" si="5"/>
        <v>45748</v>
      </c>
      <c r="S22" s="162">
        <f t="shared" si="5"/>
        <v>45778</v>
      </c>
      <c r="T22" s="162">
        <f t="shared" si="5"/>
        <v>45809</v>
      </c>
      <c r="U22" s="162">
        <f t="shared" si="5"/>
        <v>45839</v>
      </c>
      <c r="V22" s="162">
        <f t="shared" si="5"/>
        <v>45870</v>
      </c>
      <c r="W22" s="162">
        <f t="shared" si="5"/>
        <v>45901</v>
      </c>
      <c r="X22" s="162">
        <f t="shared" si="5"/>
        <v>45931</v>
      </c>
      <c r="Y22" s="162">
        <f t="shared" si="5"/>
        <v>45962</v>
      </c>
      <c r="Z22" s="162">
        <f t="shared" si="5"/>
        <v>45992</v>
      </c>
      <c r="AA22" s="162">
        <f t="shared" si="5"/>
        <v>46023</v>
      </c>
      <c r="AB22" s="162">
        <f t="shared" si="5"/>
        <v>46054</v>
      </c>
      <c r="AC22" s="162">
        <f t="shared" si="5"/>
        <v>46082</v>
      </c>
      <c r="AD22" s="162">
        <f t="shared" si="5"/>
        <v>46113</v>
      </c>
      <c r="AE22" s="162">
        <f t="shared" si="5"/>
        <v>46143</v>
      </c>
      <c r="AF22" s="162">
        <f t="shared" si="5"/>
        <v>46174</v>
      </c>
      <c r="AG22" s="162">
        <f t="shared" si="5"/>
        <v>46204</v>
      </c>
      <c r="AH22" s="162">
        <f t="shared" si="5"/>
        <v>46235</v>
      </c>
      <c r="AI22" s="162">
        <f t="shared" si="5"/>
        <v>46266</v>
      </c>
      <c r="AJ22" s="162">
        <f t="shared" si="5"/>
        <v>46296</v>
      </c>
      <c r="AK22" s="162">
        <f t="shared" si="5"/>
        <v>46327</v>
      </c>
      <c r="AL22" s="162">
        <f t="shared" si="5"/>
        <v>46357</v>
      </c>
      <c r="AM22" s="162">
        <f t="shared" si="5"/>
        <v>46388</v>
      </c>
      <c r="AN22" s="162">
        <f t="shared" si="5"/>
        <v>46419</v>
      </c>
      <c r="AO22" s="162">
        <f t="shared" si="5"/>
        <v>46447</v>
      </c>
      <c r="AP22" s="162">
        <f t="shared" si="5"/>
        <v>46478</v>
      </c>
      <c r="AQ22" s="162">
        <f t="shared" si="5"/>
        <v>46508</v>
      </c>
      <c r="AR22" s="162">
        <f t="shared" si="5"/>
        <v>46539</v>
      </c>
      <c r="AS22" s="162">
        <f t="shared" si="5"/>
        <v>46569</v>
      </c>
      <c r="AT22" s="162">
        <f t="shared" si="5"/>
        <v>46600</v>
      </c>
      <c r="AU22" s="162">
        <f t="shared" si="5"/>
        <v>46631</v>
      </c>
      <c r="AV22" s="162">
        <f t="shared" si="5"/>
        <v>46661</v>
      </c>
      <c r="AW22" s="162">
        <f t="shared" si="5"/>
        <v>46692</v>
      </c>
      <c r="AX22" s="162">
        <f t="shared" si="5"/>
        <v>46722</v>
      </c>
      <c r="AY22" s="162">
        <f t="shared" si="5"/>
        <v>46753</v>
      </c>
      <c r="AZ22" s="162">
        <f t="shared" si="5"/>
        <v>46784</v>
      </c>
      <c r="BA22" s="162">
        <f t="shared" si="5"/>
        <v>46813</v>
      </c>
      <c r="BB22" s="162">
        <f t="shared" si="5"/>
        <v>46844</v>
      </c>
      <c r="BC22" s="162">
        <f t="shared" si="5"/>
        <v>46874</v>
      </c>
      <c r="BD22" s="162">
        <f t="shared" si="5"/>
        <v>46905</v>
      </c>
      <c r="BE22" s="162">
        <f t="shared" si="5"/>
        <v>46935</v>
      </c>
      <c r="BF22" s="162">
        <f t="shared" si="5"/>
        <v>46966</v>
      </c>
      <c r="BG22" s="162">
        <f t="shared" si="5"/>
        <v>46997</v>
      </c>
      <c r="BH22" s="162">
        <f t="shared" si="5"/>
        <v>47027</v>
      </c>
      <c r="BI22" s="162">
        <f t="shared" si="5"/>
        <v>47058</v>
      </c>
      <c r="BJ22" s="162">
        <f t="shared" si="5"/>
        <v>47088</v>
      </c>
      <c r="BK22" s="162">
        <f t="shared" si="5"/>
        <v>47119</v>
      </c>
      <c r="BL22" s="162">
        <f t="shared" si="5"/>
        <v>47150</v>
      </c>
      <c r="BM22" s="162">
        <f t="shared" si="5"/>
        <v>47178</v>
      </c>
      <c r="BN22" s="162">
        <f t="shared" si="5"/>
        <v>47209</v>
      </c>
      <c r="BO22" s="162">
        <f t="shared" si="5"/>
        <v>47239</v>
      </c>
      <c r="BP22" s="162">
        <f t="shared" ref="BP22:CH22" si="6">BP$4</f>
        <v>47270</v>
      </c>
      <c r="BQ22" s="162">
        <f t="shared" si="6"/>
        <v>47300</v>
      </c>
      <c r="BR22" s="162">
        <f t="shared" si="6"/>
        <v>47331</v>
      </c>
      <c r="BS22" s="162">
        <f t="shared" si="6"/>
        <v>47362</v>
      </c>
      <c r="BT22" s="162">
        <f t="shared" si="6"/>
        <v>47392</v>
      </c>
      <c r="BU22" s="162">
        <f t="shared" si="6"/>
        <v>47423</v>
      </c>
      <c r="BV22" s="162">
        <f t="shared" si="6"/>
        <v>47453</v>
      </c>
      <c r="BW22" s="162">
        <f t="shared" si="6"/>
        <v>47484</v>
      </c>
      <c r="BX22" s="162">
        <f t="shared" si="6"/>
        <v>47515</v>
      </c>
      <c r="BY22" s="162">
        <f t="shared" si="6"/>
        <v>47543</v>
      </c>
      <c r="BZ22" s="162">
        <f t="shared" si="6"/>
        <v>47574</v>
      </c>
      <c r="CA22" s="162">
        <f t="shared" si="6"/>
        <v>47604</v>
      </c>
      <c r="CB22" s="162">
        <f t="shared" si="6"/>
        <v>47635</v>
      </c>
      <c r="CC22" s="162">
        <f t="shared" si="6"/>
        <v>47665</v>
      </c>
      <c r="CD22" s="162">
        <f t="shared" si="6"/>
        <v>47696</v>
      </c>
      <c r="CE22" s="162">
        <f t="shared" si="6"/>
        <v>47727</v>
      </c>
      <c r="CF22" s="162">
        <f t="shared" si="6"/>
        <v>47757</v>
      </c>
      <c r="CG22" s="162">
        <f t="shared" si="6"/>
        <v>47788</v>
      </c>
      <c r="CH22" s="163">
        <f t="shared" si="6"/>
        <v>47818</v>
      </c>
    </row>
    <row r="23" spans="1:86" ht="15" customHeight="1" x14ac:dyDescent="0.25">
      <c r="A23" s="600"/>
      <c r="B23" s="11" t="str">
        <f t="shared" ref="B23:C37" si="7">B5</f>
        <v>Air Comp</v>
      </c>
      <c r="C23" s="3">
        <f>C5</f>
        <v>0</v>
      </c>
      <c r="D23" s="3">
        <f>IF(SUM($C$19:$N$19)=0,0,C23+D5)</f>
        <v>0</v>
      </c>
      <c r="E23" s="3">
        <f t="shared" ref="E23:BP23" si="8">IF(SUM($C$19:$N$19)=0,0,D23+E5)</f>
        <v>0</v>
      </c>
      <c r="F23" s="3">
        <f t="shared" si="8"/>
        <v>0</v>
      </c>
      <c r="G23" s="3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 t="shared" si="8"/>
        <v>0</v>
      </c>
      <c r="R23" s="3">
        <f t="shared" si="8"/>
        <v>0</v>
      </c>
      <c r="S23" s="3">
        <f t="shared" si="8"/>
        <v>0</v>
      </c>
      <c r="T23" s="3">
        <f t="shared" si="8"/>
        <v>0</v>
      </c>
      <c r="U23" s="3">
        <f t="shared" si="8"/>
        <v>0</v>
      </c>
      <c r="V23" s="3">
        <f t="shared" si="8"/>
        <v>0</v>
      </c>
      <c r="W23" s="3">
        <f t="shared" si="8"/>
        <v>0</v>
      </c>
      <c r="X23" s="3">
        <f t="shared" si="8"/>
        <v>0</v>
      </c>
      <c r="Y23" s="3">
        <f t="shared" si="8"/>
        <v>0</v>
      </c>
      <c r="Z23" s="3">
        <f t="shared" si="8"/>
        <v>0</v>
      </c>
      <c r="AA23" s="3">
        <f t="shared" si="8"/>
        <v>0</v>
      </c>
      <c r="AB23" s="3">
        <f t="shared" si="8"/>
        <v>0</v>
      </c>
      <c r="AC23" s="3">
        <f t="shared" si="8"/>
        <v>0</v>
      </c>
      <c r="AD23" s="3">
        <f t="shared" si="8"/>
        <v>0</v>
      </c>
      <c r="AE23" s="3">
        <f t="shared" si="8"/>
        <v>0</v>
      </c>
      <c r="AF23" s="3">
        <f t="shared" si="8"/>
        <v>0</v>
      </c>
      <c r="AG23" s="3">
        <f t="shared" si="8"/>
        <v>0</v>
      </c>
      <c r="AH23" s="3">
        <f t="shared" si="8"/>
        <v>0</v>
      </c>
      <c r="AI23" s="3">
        <f t="shared" si="8"/>
        <v>0</v>
      </c>
      <c r="AJ23" s="3">
        <f t="shared" si="8"/>
        <v>0</v>
      </c>
      <c r="AK23" s="3">
        <f t="shared" si="8"/>
        <v>0</v>
      </c>
      <c r="AL23" s="3">
        <f t="shared" si="8"/>
        <v>0</v>
      </c>
      <c r="AM23" s="3">
        <f t="shared" si="8"/>
        <v>0</v>
      </c>
      <c r="AN23" s="3">
        <f t="shared" si="8"/>
        <v>0</v>
      </c>
      <c r="AO23" s="3">
        <f t="shared" si="8"/>
        <v>0</v>
      </c>
      <c r="AP23" s="3">
        <f t="shared" si="8"/>
        <v>0</v>
      </c>
      <c r="AQ23" s="3">
        <f t="shared" si="8"/>
        <v>0</v>
      </c>
      <c r="AR23" s="3">
        <f t="shared" si="8"/>
        <v>0</v>
      </c>
      <c r="AS23" s="3">
        <f t="shared" si="8"/>
        <v>0</v>
      </c>
      <c r="AT23" s="3">
        <f t="shared" si="8"/>
        <v>0</v>
      </c>
      <c r="AU23" s="3">
        <f t="shared" si="8"/>
        <v>0</v>
      </c>
      <c r="AV23" s="3">
        <f t="shared" si="8"/>
        <v>0</v>
      </c>
      <c r="AW23" s="3">
        <f t="shared" si="8"/>
        <v>0</v>
      </c>
      <c r="AX23" s="3">
        <f t="shared" si="8"/>
        <v>0</v>
      </c>
      <c r="AY23" s="3">
        <f t="shared" si="8"/>
        <v>0</v>
      </c>
      <c r="AZ23" s="3">
        <f t="shared" si="8"/>
        <v>0</v>
      </c>
      <c r="BA23" s="3">
        <f t="shared" si="8"/>
        <v>0</v>
      </c>
      <c r="BB23" s="3">
        <f t="shared" si="8"/>
        <v>0</v>
      </c>
      <c r="BC23" s="3">
        <f t="shared" si="8"/>
        <v>0</v>
      </c>
      <c r="BD23" s="3">
        <f t="shared" si="8"/>
        <v>0</v>
      </c>
      <c r="BE23" s="3">
        <f t="shared" si="8"/>
        <v>0</v>
      </c>
      <c r="BF23" s="3">
        <f t="shared" si="8"/>
        <v>0</v>
      </c>
      <c r="BG23" s="3">
        <f t="shared" si="8"/>
        <v>0</v>
      </c>
      <c r="BH23" s="3">
        <f t="shared" si="8"/>
        <v>0</v>
      </c>
      <c r="BI23" s="3">
        <f t="shared" si="8"/>
        <v>0</v>
      </c>
      <c r="BJ23" s="3">
        <f t="shared" si="8"/>
        <v>0</v>
      </c>
      <c r="BK23" s="3">
        <f t="shared" si="8"/>
        <v>0</v>
      </c>
      <c r="BL23" s="3">
        <f t="shared" si="8"/>
        <v>0</v>
      </c>
      <c r="BM23" s="3">
        <f t="shared" si="8"/>
        <v>0</v>
      </c>
      <c r="BN23" s="3">
        <f t="shared" si="8"/>
        <v>0</v>
      </c>
      <c r="BO23" s="3">
        <f t="shared" si="8"/>
        <v>0</v>
      </c>
      <c r="BP23" s="3">
        <f t="shared" si="8"/>
        <v>0</v>
      </c>
      <c r="BQ23" s="3">
        <f t="shared" ref="BQ23:CH23" si="9">IF(SUM($C$19:$N$19)=0,0,BP23+BQ5)</f>
        <v>0</v>
      </c>
      <c r="BR23" s="3">
        <f t="shared" si="9"/>
        <v>0</v>
      </c>
      <c r="BS23" s="3">
        <f t="shared" si="9"/>
        <v>0</v>
      </c>
      <c r="BT23" s="3">
        <f t="shared" si="9"/>
        <v>0</v>
      </c>
      <c r="BU23" s="3">
        <f t="shared" si="9"/>
        <v>0</v>
      </c>
      <c r="BV23" s="3">
        <f t="shared" si="9"/>
        <v>0</v>
      </c>
      <c r="BW23" s="3">
        <f t="shared" si="9"/>
        <v>0</v>
      </c>
      <c r="BX23" s="3">
        <f t="shared" si="9"/>
        <v>0</v>
      </c>
      <c r="BY23" s="3">
        <f t="shared" si="9"/>
        <v>0</v>
      </c>
      <c r="BZ23" s="3">
        <f t="shared" si="9"/>
        <v>0</v>
      </c>
      <c r="CA23" s="3">
        <f t="shared" si="9"/>
        <v>0</v>
      </c>
      <c r="CB23" s="3">
        <f t="shared" si="9"/>
        <v>0</v>
      </c>
      <c r="CC23" s="3">
        <f t="shared" si="9"/>
        <v>0</v>
      </c>
      <c r="CD23" s="3">
        <f t="shared" si="9"/>
        <v>0</v>
      </c>
      <c r="CE23" s="3">
        <f t="shared" si="9"/>
        <v>0</v>
      </c>
      <c r="CF23" s="3">
        <f t="shared" si="9"/>
        <v>0</v>
      </c>
      <c r="CG23" s="3">
        <f t="shared" si="9"/>
        <v>0</v>
      </c>
      <c r="CH23" s="12">
        <f t="shared" si="9"/>
        <v>0</v>
      </c>
    </row>
    <row r="24" spans="1:86" x14ac:dyDescent="0.25">
      <c r="A24" s="600"/>
      <c r="B24" s="13" t="str">
        <f t="shared" si="7"/>
        <v>Building Shell</v>
      </c>
      <c r="C24" s="3">
        <f t="shared" si="7"/>
        <v>0</v>
      </c>
      <c r="D24" s="3">
        <f t="shared" ref="D24:BO24" si="10">IF(SUM($C$19:$N$19)=0,0,C24+D6)</f>
        <v>0</v>
      </c>
      <c r="E24" s="3">
        <f t="shared" si="10"/>
        <v>0</v>
      </c>
      <c r="F24" s="3">
        <f t="shared" si="10"/>
        <v>0</v>
      </c>
      <c r="G24" s="3">
        <f t="shared" si="10"/>
        <v>0</v>
      </c>
      <c r="H24" s="3">
        <f t="shared" si="10"/>
        <v>0</v>
      </c>
      <c r="I24" s="3">
        <f t="shared" si="10"/>
        <v>0</v>
      </c>
      <c r="J24" s="3">
        <f t="shared" si="10"/>
        <v>0</v>
      </c>
      <c r="K24" s="3">
        <f t="shared" si="10"/>
        <v>0</v>
      </c>
      <c r="L24" s="3">
        <f t="shared" si="10"/>
        <v>0</v>
      </c>
      <c r="M24" s="3">
        <f t="shared" si="10"/>
        <v>0</v>
      </c>
      <c r="N24" s="3">
        <f t="shared" si="10"/>
        <v>0</v>
      </c>
      <c r="O24" s="3">
        <f t="shared" si="10"/>
        <v>0</v>
      </c>
      <c r="P24" s="3">
        <f t="shared" si="10"/>
        <v>0</v>
      </c>
      <c r="Q24" s="3">
        <f t="shared" si="10"/>
        <v>0</v>
      </c>
      <c r="R24" s="3">
        <f t="shared" si="10"/>
        <v>0</v>
      </c>
      <c r="S24" s="3">
        <f t="shared" si="10"/>
        <v>0</v>
      </c>
      <c r="T24" s="3">
        <f t="shared" si="10"/>
        <v>0</v>
      </c>
      <c r="U24" s="3">
        <f t="shared" si="10"/>
        <v>0</v>
      </c>
      <c r="V24" s="3">
        <f t="shared" si="10"/>
        <v>0</v>
      </c>
      <c r="W24" s="3">
        <f t="shared" si="10"/>
        <v>0</v>
      </c>
      <c r="X24" s="3">
        <f t="shared" si="10"/>
        <v>0</v>
      </c>
      <c r="Y24" s="3">
        <f t="shared" si="10"/>
        <v>0</v>
      </c>
      <c r="Z24" s="3">
        <f t="shared" si="10"/>
        <v>0</v>
      </c>
      <c r="AA24" s="3">
        <f t="shared" si="10"/>
        <v>0</v>
      </c>
      <c r="AB24" s="3">
        <f t="shared" si="10"/>
        <v>0</v>
      </c>
      <c r="AC24" s="3">
        <f t="shared" si="10"/>
        <v>0</v>
      </c>
      <c r="AD24" s="3">
        <f t="shared" si="10"/>
        <v>0</v>
      </c>
      <c r="AE24" s="3">
        <f t="shared" si="10"/>
        <v>0</v>
      </c>
      <c r="AF24" s="3">
        <f t="shared" si="10"/>
        <v>0</v>
      </c>
      <c r="AG24" s="3">
        <f t="shared" si="10"/>
        <v>0</v>
      </c>
      <c r="AH24" s="3">
        <f t="shared" si="10"/>
        <v>0</v>
      </c>
      <c r="AI24" s="3">
        <f t="shared" si="10"/>
        <v>0</v>
      </c>
      <c r="AJ24" s="3">
        <f t="shared" si="10"/>
        <v>0</v>
      </c>
      <c r="AK24" s="3">
        <f t="shared" si="10"/>
        <v>0</v>
      </c>
      <c r="AL24" s="3">
        <f t="shared" si="10"/>
        <v>0</v>
      </c>
      <c r="AM24" s="3">
        <f t="shared" si="10"/>
        <v>0</v>
      </c>
      <c r="AN24" s="3">
        <f t="shared" si="10"/>
        <v>0</v>
      </c>
      <c r="AO24" s="3">
        <f t="shared" si="10"/>
        <v>0</v>
      </c>
      <c r="AP24" s="3">
        <f t="shared" si="10"/>
        <v>0</v>
      </c>
      <c r="AQ24" s="3">
        <f t="shared" si="10"/>
        <v>0</v>
      </c>
      <c r="AR24" s="3">
        <f t="shared" si="10"/>
        <v>0</v>
      </c>
      <c r="AS24" s="3">
        <f t="shared" si="10"/>
        <v>0</v>
      </c>
      <c r="AT24" s="3">
        <f t="shared" si="10"/>
        <v>0</v>
      </c>
      <c r="AU24" s="3">
        <f t="shared" si="10"/>
        <v>0</v>
      </c>
      <c r="AV24" s="3">
        <f t="shared" si="10"/>
        <v>0</v>
      </c>
      <c r="AW24" s="3">
        <f t="shared" si="10"/>
        <v>0</v>
      </c>
      <c r="AX24" s="3">
        <f t="shared" si="10"/>
        <v>0</v>
      </c>
      <c r="AY24" s="3">
        <f t="shared" si="10"/>
        <v>0</v>
      </c>
      <c r="AZ24" s="3">
        <f t="shared" si="10"/>
        <v>0</v>
      </c>
      <c r="BA24" s="3">
        <f t="shared" si="10"/>
        <v>0</v>
      </c>
      <c r="BB24" s="3">
        <f t="shared" si="10"/>
        <v>0</v>
      </c>
      <c r="BC24" s="3">
        <f t="shared" si="10"/>
        <v>0</v>
      </c>
      <c r="BD24" s="3">
        <f t="shared" si="10"/>
        <v>0</v>
      </c>
      <c r="BE24" s="3">
        <f t="shared" si="10"/>
        <v>0</v>
      </c>
      <c r="BF24" s="3">
        <f t="shared" si="10"/>
        <v>0</v>
      </c>
      <c r="BG24" s="3">
        <f t="shared" si="10"/>
        <v>0</v>
      </c>
      <c r="BH24" s="3">
        <f t="shared" si="10"/>
        <v>0</v>
      </c>
      <c r="BI24" s="3">
        <f t="shared" si="10"/>
        <v>0</v>
      </c>
      <c r="BJ24" s="3">
        <f t="shared" si="10"/>
        <v>0</v>
      </c>
      <c r="BK24" s="3">
        <f t="shared" si="10"/>
        <v>0</v>
      </c>
      <c r="BL24" s="3">
        <f t="shared" si="10"/>
        <v>0</v>
      </c>
      <c r="BM24" s="3">
        <f t="shared" si="10"/>
        <v>0</v>
      </c>
      <c r="BN24" s="3">
        <f t="shared" si="10"/>
        <v>0</v>
      </c>
      <c r="BO24" s="3">
        <f t="shared" si="10"/>
        <v>0</v>
      </c>
      <c r="BP24" s="3">
        <f t="shared" ref="BP24:CH24" si="11">IF(SUM($C$19:$N$19)=0,0,BO24+BP6)</f>
        <v>0</v>
      </c>
      <c r="BQ24" s="3">
        <f t="shared" si="11"/>
        <v>0</v>
      </c>
      <c r="BR24" s="3">
        <f t="shared" si="11"/>
        <v>0</v>
      </c>
      <c r="BS24" s="3">
        <f t="shared" si="11"/>
        <v>0</v>
      </c>
      <c r="BT24" s="3">
        <f t="shared" si="11"/>
        <v>0</v>
      </c>
      <c r="BU24" s="3">
        <f t="shared" si="11"/>
        <v>0</v>
      </c>
      <c r="BV24" s="3">
        <f t="shared" si="11"/>
        <v>0</v>
      </c>
      <c r="BW24" s="3">
        <f t="shared" si="11"/>
        <v>0</v>
      </c>
      <c r="BX24" s="3">
        <f t="shared" si="11"/>
        <v>0</v>
      </c>
      <c r="BY24" s="3">
        <f t="shared" si="11"/>
        <v>0</v>
      </c>
      <c r="BZ24" s="3">
        <f t="shared" si="11"/>
        <v>0</v>
      </c>
      <c r="CA24" s="3">
        <f t="shared" si="11"/>
        <v>0</v>
      </c>
      <c r="CB24" s="3">
        <f t="shared" si="11"/>
        <v>0</v>
      </c>
      <c r="CC24" s="3">
        <f t="shared" si="11"/>
        <v>0</v>
      </c>
      <c r="CD24" s="3">
        <f t="shared" si="11"/>
        <v>0</v>
      </c>
      <c r="CE24" s="3">
        <f t="shared" si="11"/>
        <v>0</v>
      </c>
      <c r="CF24" s="3">
        <f t="shared" si="11"/>
        <v>0</v>
      </c>
      <c r="CG24" s="3">
        <f t="shared" si="11"/>
        <v>0</v>
      </c>
      <c r="CH24" s="12">
        <f t="shared" si="11"/>
        <v>0</v>
      </c>
    </row>
    <row r="25" spans="1:86" x14ac:dyDescent="0.25">
      <c r="A25" s="600"/>
      <c r="B25" s="11" t="str">
        <f t="shared" si="7"/>
        <v>Cooking</v>
      </c>
      <c r="C25" s="3">
        <f t="shared" si="7"/>
        <v>0</v>
      </c>
      <c r="D25" s="3">
        <f t="shared" ref="D25:BO25" si="12">IF(SUM($C$19:$N$19)=0,0,C25+D7)</f>
        <v>0</v>
      </c>
      <c r="E25" s="3">
        <f t="shared" si="12"/>
        <v>0</v>
      </c>
      <c r="F25" s="3">
        <f t="shared" si="12"/>
        <v>0</v>
      </c>
      <c r="G25" s="3">
        <f t="shared" si="12"/>
        <v>0</v>
      </c>
      <c r="H25" s="3">
        <f t="shared" si="12"/>
        <v>0</v>
      </c>
      <c r="I25" s="3">
        <f t="shared" si="12"/>
        <v>0</v>
      </c>
      <c r="J25" s="3">
        <f t="shared" si="12"/>
        <v>0</v>
      </c>
      <c r="K25" s="3">
        <f t="shared" si="12"/>
        <v>0</v>
      </c>
      <c r="L25" s="3">
        <f t="shared" si="12"/>
        <v>0</v>
      </c>
      <c r="M25" s="3">
        <f t="shared" si="12"/>
        <v>0</v>
      </c>
      <c r="N25" s="3">
        <f t="shared" si="12"/>
        <v>0</v>
      </c>
      <c r="O25" s="3">
        <f t="shared" si="12"/>
        <v>0</v>
      </c>
      <c r="P25" s="3">
        <f t="shared" si="12"/>
        <v>0</v>
      </c>
      <c r="Q25" s="3">
        <f t="shared" si="12"/>
        <v>0</v>
      </c>
      <c r="R25" s="3">
        <f t="shared" si="12"/>
        <v>0</v>
      </c>
      <c r="S25" s="3">
        <f t="shared" si="12"/>
        <v>0</v>
      </c>
      <c r="T25" s="3">
        <f t="shared" si="12"/>
        <v>0</v>
      </c>
      <c r="U25" s="3">
        <f t="shared" si="12"/>
        <v>0</v>
      </c>
      <c r="V25" s="3">
        <f t="shared" si="12"/>
        <v>0</v>
      </c>
      <c r="W25" s="3">
        <f t="shared" si="12"/>
        <v>0</v>
      </c>
      <c r="X25" s="3">
        <f t="shared" si="12"/>
        <v>0</v>
      </c>
      <c r="Y25" s="3">
        <f t="shared" si="12"/>
        <v>0</v>
      </c>
      <c r="Z25" s="3">
        <f t="shared" si="12"/>
        <v>0</v>
      </c>
      <c r="AA25" s="3">
        <f t="shared" si="12"/>
        <v>0</v>
      </c>
      <c r="AB25" s="3">
        <f t="shared" si="12"/>
        <v>0</v>
      </c>
      <c r="AC25" s="3">
        <f t="shared" si="12"/>
        <v>0</v>
      </c>
      <c r="AD25" s="3">
        <f t="shared" si="12"/>
        <v>0</v>
      </c>
      <c r="AE25" s="3">
        <f t="shared" si="12"/>
        <v>0</v>
      </c>
      <c r="AF25" s="3">
        <f t="shared" si="12"/>
        <v>0</v>
      </c>
      <c r="AG25" s="3">
        <f t="shared" si="12"/>
        <v>0</v>
      </c>
      <c r="AH25" s="3">
        <f t="shared" si="12"/>
        <v>0</v>
      </c>
      <c r="AI25" s="3">
        <f t="shared" si="12"/>
        <v>0</v>
      </c>
      <c r="AJ25" s="3">
        <f t="shared" si="12"/>
        <v>0</v>
      </c>
      <c r="AK25" s="3">
        <f t="shared" si="12"/>
        <v>0</v>
      </c>
      <c r="AL25" s="3">
        <f t="shared" si="12"/>
        <v>0</v>
      </c>
      <c r="AM25" s="3">
        <f t="shared" si="12"/>
        <v>0</v>
      </c>
      <c r="AN25" s="3">
        <f t="shared" si="12"/>
        <v>0</v>
      </c>
      <c r="AO25" s="3">
        <f t="shared" si="12"/>
        <v>0</v>
      </c>
      <c r="AP25" s="3">
        <f t="shared" si="12"/>
        <v>0</v>
      </c>
      <c r="AQ25" s="3">
        <f t="shared" si="12"/>
        <v>0</v>
      </c>
      <c r="AR25" s="3">
        <f t="shared" si="12"/>
        <v>0</v>
      </c>
      <c r="AS25" s="3">
        <f t="shared" si="12"/>
        <v>0</v>
      </c>
      <c r="AT25" s="3">
        <f t="shared" si="12"/>
        <v>0</v>
      </c>
      <c r="AU25" s="3">
        <f t="shared" si="12"/>
        <v>0</v>
      </c>
      <c r="AV25" s="3">
        <f t="shared" si="12"/>
        <v>0</v>
      </c>
      <c r="AW25" s="3">
        <f t="shared" si="12"/>
        <v>0</v>
      </c>
      <c r="AX25" s="3">
        <f t="shared" si="12"/>
        <v>0</v>
      </c>
      <c r="AY25" s="3">
        <f t="shared" si="12"/>
        <v>0</v>
      </c>
      <c r="AZ25" s="3">
        <f t="shared" si="12"/>
        <v>0</v>
      </c>
      <c r="BA25" s="3">
        <f t="shared" si="12"/>
        <v>0</v>
      </c>
      <c r="BB25" s="3">
        <f t="shared" si="12"/>
        <v>0</v>
      </c>
      <c r="BC25" s="3">
        <f t="shared" si="12"/>
        <v>0</v>
      </c>
      <c r="BD25" s="3">
        <f t="shared" si="12"/>
        <v>0</v>
      </c>
      <c r="BE25" s="3">
        <f t="shared" si="12"/>
        <v>0</v>
      </c>
      <c r="BF25" s="3">
        <f t="shared" si="12"/>
        <v>0</v>
      </c>
      <c r="BG25" s="3">
        <f t="shared" si="12"/>
        <v>0</v>
      </c>
      <c r="BH25" s="3">
        <f t="shared" si="12"/>
        <v>0</v>
      </c>
      <c r="BI25" s="3">
        <f t="shared" si="12"/>
        <v>0</v>
      </c>
      <c r="BJ25" s="3">
        <f t="shared" si="12"/>
        <v>0</v>
      </c>
      <c r="BK25" s="3">
        <f t="shared" si="12"/>
        <v>0</v>
      </c>
      <c r="BL25" s="3">
        <f t="shared" si="12"/>
        <v>0</v>
      </c>
      <c r="BM25" s="3">
        <f t="shared" si="12"/>
        <v>0</v>
      </c>
      <c r="BN25" s="3">
        <f t="shared" si="12"/>
        <v>0</v>
      </c>
      <c r="BO25" s="3">
        <f t="shared" si="12"/>
        <v>0</v>
      </c>
      <c r="BP25" s="3">
        <f t="shared" ref="BP25:CH25" si="13">IF(SUM($C$19:$N$19)=0,0,BO25+BP7)</f>
        <v>0</v>
      </c>
      <c r="BQ25" s="3">
        <f t="shared" si="13"/>
        <v>0</v>
      </c>
      <c r="BR25" s="3">
        <f t="shared" si="13"/>
        <v>0</v>
      </c>
      <c r="BS25" s="3">
        <f t="shared" si="13"/>
        <v>0</v>
      </c>
      <c r="BT25" s="3">
        <f t="shared" si="13"/>
        <v>0</v>
      </c>
      <c r="BU25" s="3">
        <f t="shared" si="13"/>
        <v>0</v>
      </c>
      <c r="BV25" s="3">
        <f t="shared" si="13"/>
        <v>0</v>
      </c>
      <c r="BW25" s="3">
        <f t="shared" si="13"/>
        <v>0</v>
      </c>
      <c r="BX25" s="3">
        <f t="shared" si="13"/>
        <v>0</v>
      </c>
      <c r="BY25" s="3">
        <f t="shared" si="13"/>
        <v>0</v>
      </c>
      <c r="BZ25" s="3">
        <f t="shared" si="13"/>
        <v>0</v>
      </c>
      <c r="CA25" s="3">
        <f t="shared" si="13"/>
        <v>0</v>
      </c>
      <c r="CB25" s="3">
        <f t="shared" si="13"/>
        <v>0</v>
      </c>
      <c r="CC25" s="3">
        <f t="shared" si="13"/>
        <v>0</v>
      </c>
      <c r="CD25" s="3">
        <f t="shared" si="13"/>
        <v>0</v>
      </c>
      <c r="CE25" s="3">
        <f t="shared" si="13"/>
        <v>0</v>
      </c>
      <c r="CF25" s="3">
        <f t="shared" si="13"/>
        <v>0</v>
      </c>
      <c r="CG25" s="3">
        <f t="shared" si="13"/>
        <v>0</v>
      </c>
      <c r="CH25" s="12">
        <f t="shared" si="13"/>
        <v>0</v>
      </c>
    </row>
    <row r="26" spans="1:86" x14ac:dyDescent="0.25">
      <c r="A26" s="600"/>
      <c r="B26" s="11" t="str">
        <f t="shared" si="7"/>
        <v>Cooling</v>
      </c>
      <c r="C26" s="3">
        <f t="shared" si="7"/>
        <v>0</v>
      </c>
      <c r="D26" s="3">
        <f t="shared" ref="D26:BO26" si="14">IF(SUM($C$19:$N$19)=0,0,C26+D8)</f>
        <v>0</v>
      </c>
      <c r="E26" s="3">
        <f t="shared" si="14"/>
        <v>0</v>
      </c>
      <c r="F26" s="3">
        <f t="shared" si="14"/>
        <v>0</v>
      </c>
      <c r="G26" s="3">
        <f t="shared" si="14"/>
        <v>0</v>
      </c>
      <c r="H26" s="3">
        <f t="shared" si="14"/>
        <v>0</v>
      </c>
      <c r="I26" s="3">
        <f t="shared" si="14"/>
        <v>0</v>
      </c>
      <c r="J26" s="3">
        <f t="shared" si="14"/>
        <v>0</v>
      </c>
      <c r="K26" s="3">
        <f t="shared" si="14"/>
        <v>0</v>
      </c>
      <c r="L26" s="3">
        <f t="shared" si="14"/>
        <v>0</v>
      </c>
      <c r="M26" s="3">
        <f t="shared" si="14"/>
        <v>0</v>
      </c>
      <c r="N26" s="3">
        <f t="shared" si="14"/>
        <v>0</v>
      </c>
      <c r="O26" s="3">
        <f t="shared" si="14"/>
        <v>0</v>
      </c>
      <c r="P26" s="3">
        <f t="shared" si="14"/>
        <v>0</v>
      </c>
      <c r="Q26" s="3">
        <f t="shared" si="14"/>
        <v>0</v>
      </c>
      <c r="R26" s="3">
        <f t="shared" si="14"/>
        <v>0</v>
      </c>
      <c r="S26" s="3">
        <f t="shared" si="14"/>
        <v>0</v>
      </c>
      <c r="T26" s="3">
        <f t="shared" si="14"/>
        <v>0</v>
      </c>
      <c r="U26" s="3">
        <f t="shared" si="14"/>
        <v>0</v>
      </c>
      <c r="V26" s="3">
        <f t="shared" si="14"/>
        <v>0</v>
      </c>
      <c r="W26" s="3">
        <f t="shared" si="14"/>
        <v>0</v>
      </c>
      <c r="X26" s="3">
        <f t="shared" si="14"/>
        <v>0</v>
      </c>
      <c r="Y26" s="3">
        <f t="shared" si="14"/>
        <v>0</v>
      </c>
      <c r="Z26" s="3">
        <f t="shared" si="14"/>
        <v>0</v>
      </c>
      <c r="AA26" s="3">
        <f t="shared" si="14"/>
        <v>0</v>
      </c>
      <c r="AB26" s="3">
        <f t="shared" si="14"/>
        <v>0</v>
      </c>
      <c r="AC26" s="3">
        <f t="shared" si="14"/>
        <v>0</v>
      </c>
      <c r="AD26" s="3">
        <f t="shared" si="14"/>
        <v>0</v>
      </c>
      <c r="AE26" s="3">
        <f t="shared" si="14"/>
        <v>0</v>
      </c>
      <c r="AF26" s="3">
        <f t="shared" si="14"/>
        <v>0</v>
      </c>
      <c r="AG26" s="3">
        <f t="shared" si="14"/>
        <v>0</v>
      </c>
      <c r="AH26" s="3">
        <f t="shared" si="14"/>
        <v>0</v>
      </c>
      <c r="AI26" s="3">
        <f t="shared" si="14"/>
        <v>0</v>
      </c>
      <c r="AJ26" s="3">
        <f t="shared" si="14"/>
        <v>0</v>
      </c>
      <c r="AK26" s="3">
        <f t="shared" si="14"/>
        <v>0</v>
      </c>
      <c r="AL26" s="3">
        <f t="shared" si="14"/>
        <v>0</v>
      </c>
      <c r="AM26" s="3">
        <f t="shared" si="14"/>
        <v>0</v>
      </c>
      <c r="AN26" s="3">
        <f t="shared" si="14"/>
        <v>0</v>
      </c>
      <c r="AO26" s="3">
        <f t="shared" si="14"/>
        <v>0</v>
      </c>
      <c r="AP26" s="3">
        <f t="shared" si="14"/>
        <v>0</v>
      </c>
      <c r="AQ26" s="3">
        <f t="shared" si="14"/>
        <v>0</v>
      </c>
      <c r="AR26" s="3">
        <f t="shared" si="14"/>
        <v>0</v>
      </c>
      <c r="AS26" s="3">
        <f t="shared" si="14"/>
        <v>0</v>
      </c>
      <c r="AT26" s="3">
        <f t="shared" si="14"/>
        <v>0</v>
      </c>
      <c r="AU26" s="3">
        <f t="shared" si="14"/>
        <v>0</v>
      </c>
      <c r="AV26" s="3">
        <f t="shared" si="14"/>
        <v>0</v>
      </c>
      <c r="AW26" s="3">
        <f t="shared" si="14"/>
        <v>0</v>
      </c>
      <c r="AX26" s="3">
        <f t="shared" si="14"/>
        <v>0</v>
      </c>
      <c r="AY26" s="3">
        <f t="shared" si="14"/>
        <v>0</v>
      </c>
      <c r="AZ26" s="3">
        <f t="shared" si="14"/>
        <v>0</v>
      </c>
      <c r="BA26" s="3">
        <f t="shared" si="14"/>
        <v>0</v>
      </c>
      <c r="BB26" s="3">
        <f t="shared" si="14"/>
        <v>0</v>
      </c>
      <c r="BC26" s="3">
        <f t="shared" si="14"/>
        <v>0</v>
      </c>
      <c r="BD26" s="3">
        <f t="shared" si="14"/>
        <v>0</v>
      </c>
      <c r="BE26" s="3">
        <f t="shared" si="14"/>
        <v>0</v>
      </c>
      <c r="BF26" s="3">
        <f t="shared" si="14"/>
        <v>0</v>
      </c>
      <c r="BG26" s="3">
        <f t="shared" si="14"/>
        <v>0</v>
      </c>
      <c r="BH26" s="3">
        <f t="shared" si="14"/>
        <v>0</v>
      </c>
      <c r="BI26" s="3">
        <f t="shared" si="14"/>
        <v>0</v>
      </c>
      <c r="BJ26" s="3">
        <f t="shared" si="14"/>
        <v>0</v>
      </c>
      <c r="BK26" s="3">
        <f t="shared" si="14"/>
        <v>0</v>
      </c>
      <c r="BL26" s="3">
        <f t="shared" si="14"/>
        <v>0</v>
      </c>
      <c r="BM26" s="3">
        <f t="shared" si="14"/>
        <v>0</v>
      </c>
      <c r="BN26" s="3">
        <f t="shared" si="14"/>
        <v>0</v>
      </c>
      <c r="BO26" s="3">
        <f t="shared" si="14"/>
        <v>0</v>
      </c>
      <c r="BP26" s="3">
        <f t="shared" ref="BP26:CH26" si="15">IF(SUM($C$19:$N$19)=0,0,BO26+BP8)</f>
        <v>0</v>
      </c>
      <c r="BQ26" s="3">
        <f t="shared" si="15"/>
        <v>0</v>
      </c>
      <c r="BR26" s="3">
        <f t="shared" si="15"/>
        <v>0</v>
      </c>
      <c r="BS26" s="3">
        <f t="shared" si="15"/>
        <v>0</v>
      </c>
      <c r="BT26" s="3">
        <f t="shared" si="15"/>
        <v>0</v>
      </c>
      <c r="BU26" s="3">
        <f t="shared" si="15"/>
        <v>0</v>
      </c>
      <c r="BV26" s="3">
        <f t="shared" si="15"/>
        <v>0</v>
      </c>
      <c r="BW26" s="3">
        <f t="shared" si="15"/>
        <v>0</v>
      </c>
      <c r="BX26" s="3">
        <f t="shared" si="15"/>
        <v>0</v>
      </c>
      <c r="BY26" s="3">
        <f t="shared" si="15"/>
        <v>0</v>
      </c>
      <c r="BZ26" s="3">
        <f t="shared" si="15"/>
        <v>0</v>
      </c>
      <c r="CA26" s="3">
        <f t="shared" si="15"/>
        <v>0</v>
      </c>
      <c r="CB26" s="3">
        <f t="shared" si="15"/>
        <v>0</v>
      </c>
      <c r="CC26" s="3">
        <f t="shared" si="15"/>
        <v>0</v>
      </c>
      <c r="CD26" s="3">
        <f t="shared" si="15"/>
        <v>0</v>
      </c>
      <c r="CE26" s="3">
        <f t="shared" si="15"/>
        <v>0</v>
      </c>
      <c r="CF26" s="3">
        <f t="shared" si="15"/>
        <v>0</v>
      </c>
      <c r="CG26" s="3">
        <f t="shared" si="15"/>
        <v>0</v>
      </c>
      <c r="CH26" s="12">
        <f t="shared" si="15"/>
        <v>0</v>
      </c>
    </row>
    <row r="27" spans="1:86" x14ac:dyDescent="0.25">
      <c r="A27" s="600"/>
      <c r="B27" s="13" t="str">
        <f t="shared" si="7"/>
        <v>Ext Lighting</v>
      </c>
      <c r="C27" s="3">
        <f t="shared" si="7"/>
        <v>0</v>
      </c>
      <c r="D27" s="3">
        <f t="shared" ref="D27:BO27" si="16">IF(SUM($C$19:$N$19)=0,0,C27+D9)</f>
        <v>0</v>
      </c>
      <c r="E27" s="3">
        <f t="shared" si="16"/>
        <v>0</v>
      </c>
      <c r="F27" s="3">
        <f t="shared" si="16"/>
        <v>0</v>
      </c>
      <c r="G27" s="3">
        <f t="shared" si="16"/>
        <v>0</v>
      </c>
      <c r="H27" s="3">
        <f t="shared" si="16"/>
        <v>0</v>
      </c>
      <c r="I27" s="3">
        <f t="shared" si="16"/>
        <v>0</v>
      </c>
      <c r="J27" s="3">
        <f t="shared" si="16"/>
        <v>0</v>
      </c>
      <c r="K27" s="3">
        <f t="shared" si="16"/>
        <v>0</v>
      </c>
      <c r="L27" s="3">
        <f t="shared" si="16"/>
        <v>0</v>
      </c>
      <c r="M27" s="3">
        <f t="shared" si="16"/>
        <v>0</v>
      </c>
      <c r="N27" s="3">
        <f t="shared" si="16"/>
        <v>0</v>
      </c>
      <c r="O27" s="3">
        <f t="shared" si="16"/>
        <v>0</v>
      </c>
      <c r="P27" s="3">
        <f t="shared" si="16"/>
        <v>0</v>
      </c>
      <c r="Q27" s="3">
        <f t="shared" si="16"/>
        <v>0</v>
      </c>
      <c r="R27" s="3">
        <f t="shared" si="16"/>
        <v>0</v>
      </c>
      <c r="S27" s="3">
        <f t="shared" si="16"/>
        <v>0</v>
      </c>
      <c r="T27" s="3">
        <f t="shared" si="16"/>
        <v>0</v>
      </c>
      <c r="U27" s="3">
        <f t="shared" si="16"/>
        <v>0</v>
      </c>
      <c r="V27" s="3">
        <f t="shared" si="16"/>
        <v>0</v>
      </c>
      <c r="W27" s="3">
        <f t="shared" si="16"/>
        <v>0</v>
      </c>
      <c r="X27" s="3">
        <f t="shared" si="16"/>
        <v>0</v>
      </c>
      <c r="Y27" s="3">
        <f t="shared" si="16"/>
        <v>0</v>
      </c>
      <c r="Z27" s="3">
        <f t="shared" si="16"/>
        <v>0</v>
      </c>
      <c r="AA27" s="3">
        <f t="shared" si="16"/>
        <v>0</v>
      </c>
      <c r="AB27" s="3">
        <f t="shared" si="16"/>
        <v>0</v>
      </c>
      <c r="AC27" s="3">
        <f t="shared" si="16"/>
        <v>0</v>
      </c>
      <c r="AD27" s="3">
        <f t="shared" si="16"/>
        <v>0</v>
      </c>
      <c r="AE27" s="3">
        <f t="shared" si="16"/>
        <v>0</v>
      </c>
      <c r="AF27" s="3">
        <f t="shared" si="16"/>
        <v>0</v>
      </c>
      <c r="AG27" s="3">
        <f t="shared" si="16"/>
        <v>0</v>
      </c>
      <c r="AH27" s="3">
        <f t="shared" si="16"/>
        <v>0</v>
      </c>
      <c r="AI27" s="3">
        <f t="shared" si="16"/>
        <v>0</v>
      </c>
      <c r="AJ27" s="3">
        <f t="shared" si="16"/>
        <v>0</v>
      </c>
      <c r="AK27" s="3">
        <f t="shared" si="16"/>
        <v>0</v>
      </c>
      <c r="AL27" s="3">
        <f t="shared" si="16"/>
        <v>0</v>
      </c>
      <c r="AM27" s="3">
        <f t="shared" si="16"/>
        <v>0</v>
      </c>
      <c r="AN27" s="3">
        <f t="shared" si="16"/>
        <v>0</v>
      </c>
      <c r="AO27" s="3">
        <f t="shared" si="16"/>
        <v>0</v>
      </c>
      <c r="AP27" s="3">
        <f t="shared" si="16"/>
        <v>0</v>
      </c>
      <c r="AQ27" s="3">
        <f t="shared" si="16"/>
        <v>0</v>
      </c>
      <c r="AR27" s="3">
        <f t="shared" si="16"/>
        <v>0</v>
      </c>
      <c r="AS27" s="3">
        <f t="shared" si="16"/>
        <v>0</v>
      </c>
      <c r="AT27" s="3">
        <f t="shared" si="16"/>
        <v>0</v>
      </c>
      <c r="AU27" s="3">
        <f t="shared" si="16"/>
        <v>0</v>
      </c>
      <c r="AV27" s="3">
        <f t="shared" si="16"/>
        <v>0</v>
      </c>
      <c r="AW27" s="3">
        <f t="shared" si="16"/>
        <v>0</v>
      </c>
      <c r="AX27" s="3">
        <f t="shared" si="16"/>
        <v>0</v>
      </c>
      <c r="AY27" s="3">
        <f t="shared" si="16"/>
        <v>0</v>
      </c>
      <c r="AZ27" s="3">
        <f t="shared" si="16"/>
        <v>0</v>
      </c>
      <c r="BA27" s="3">
        <f t="shared" si="16"/>
        <v>0</v>
      </c>
      <c r="BB27" s="3">
        <f t="shared" si="16"/>
        <v>0</v>
      </c>
      <c r="BC27" s="3">
        <f t="shared" si="16"/>
        <v>0</v>
      </c>
      <c r="BD27" s="3">
        <f t="shared" si="16"/>
        <v>0</v>
      </c>
      <c r="BE27" s="3">
        <f t="shared" si="16"/>
        <v>0</v>
      </c>
      <c r="BF27" s="3">
        <f t="shared" si="16"/>
        <v>0</v>
      </c>
      <c r="BG27" s="3">
        <f t="shared" si="16"/>
        <v>0</v>
      </c>
      <c r="BH27" s="3">
        <f t="shared" si="16"/>
        <v>0</v>
      </c>
      <c r="BI27" s="3">
        <f t="shared" si="16"/>
        <v>0</v>
      </c>
      <c r="BJ27" s="3">
        <f t="shared" si="16"/>
        <v>0</v>
      </c>
      <c r="BK27" s="3">
        <f t="shared" si="16"/>
        <v>0</v>
      </c>
      <c r="BL27" s="3">
        <f t="shared" si="16"/>
        <v>0</v>
      </c>
      <c r="BM27" s="3">
        <f t="shared" si="16"/>
        <v>0</v>
      </c>
      <c r="BN27" s="3">
        <f t="shared" si="16"/>
        <v>0</v>
      </c>
      <c r="BO27" s="3">
        <f t="shared" si="16"/>
        <v>0</v>
      </c>
      <c r="BP27" s="3">
        <f t="shared" ref="BP27:CH27" si="17">IF(SUM($C$19:$N$19)=0,0,BO27+BP9)</f>
        <v>0</v>
      </c>
      <c r="BQ27" s="3">
        <f t="shared" si="17"/>
        <v>0</v>
      </c>
      <c r="BR27" s="3">
        <f t="shared" si="17"/>
        <v>0</v>
      </c>
      <c r="BS27" s="3">
        <f t="shared" si="17"/>
        <v>0</v>
      </c>
      <c r="BT27" s="3">
        <f t="shared" si="17"/>
        <v>0</v>
      </c>
      <c r="BU27" s="3">
        <f t="shared" si="17"/>
        <v>0</v>
      </c>
      <c r="BV27" s="3">
        <f t="shared" si="17"/>
        <v>0</v>
      </c>
      <c r="BW27" s="3">
        <f t="shared" si="17"/>
        <v>0</v>
      </c>
      <c r="BX27" s="3">
        <f t="shared" si="17"/>
        <v>0</v>
      </c>
      <c r="BY27" s="3">
        <f t="shared" si="17"/>
        <v>0</v>
      </c>
      <c r="BZ27" s="3">
        <f t="shared" si="17"/>
        <v>0</v>
      </c>
      <c r="CA27" s="3">
        <f t="shared" si="17"/>
        <v>0</v>
      </c>
      <c r="CB27" s="3">
        <f t="shared" si="17"/>
        <v>0</v>
      </c>
      <c r="CC27" s="3">
        <f t="shared" si="17"/>
        <v>0</v>
      </c>
      <c r="CD27" s="3">
        <f t="shared" si="17"/>
        <v>0</v>
      </c>
      <c r="CE27" s="3">
        <f t="shared" si="17"/>
        <v>0</v>
      </c>
      <c r="CF27" s="3">
        <f t="shared" si="17"/>
        <v>0</v>
      </c>
      <c r="CG27" s="3">
        <f t="shared" si="17"/>
        <v>0</v>
      </c>
      <c r="CH27" s="12">
        <f t="shared" si="17"/>
        <v>0</v>
      </c>
    </row>
    <row r="28" spans="1:86" x14ac:dyDescent="0.25">
      <c r="A28" s="600"/>
      <c r="B28" s="11" t="str">
        <f t="shared" si="7"/>
        <v>Heating</v>
      </c>
      <c r="C28" s="3">
        <f t="shared" si="7"/>
        <v>0</v>
      </c>
      <c r="D28" s="3">
        <f t="shared" ref="D28:BO28" si="18">IF(SUM($C$19:$N$19)=0,0,C28+D10)</f>
        <v>0</v>
      </c>
      <c r="E28" s="3">
        <f t="shared" si="18"/>
        <v>0</v>
      </c>
      <c r="F28" s="3">
        <f t="shared" si="18"/>
        <v>0</v>
      </c>
      <c r="G28" s="3">
        <f t="shared" si="18"/>
        <v>0</v>
      </c>
      <c r="H28" s="3">
        <f t="shared" si="18"/>
        <v>0</v>
      </c>
      <c r="I28" s="3">
        <f t="shared" si="18"/>
        <v>0</v>
      </c>
      <c r="J28" s="3">
        <f t="shared" si="18"/>
        <v>0</v>
      </c>
      <c r="K28" s="3">
        <f t="shared" si="18"/>
        <v>0</v>
      </c>
      <c r="L28" s="3">
        <f t="shared" si="18"/>
        <v>0</v>
      </c>
      <c r="M28" s="3">
        <f t="shared" si="18"/>
        <v>0</v>
      </c>
      <c r="N28" s="3">
        <f t="shared" si="18"/>
        <v>0</v>
      </c>
      <c r="O28" s="3">
        <f t="shared" si="18"/>
        <v>0</v>
      </c>
      <c r="P28" s="3">
        <f t="shared" si="18"/>
        <v>0</v>
      </c>
      <c r="Q28" s="3">
        <f t="shared" si="18"/>
        <v>0</v>
      </c>
      <c r="R28" s="3">
        <f t="shared" si="18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8"/>
        <v>0</v>
      </c>
      <c r="AJ28" s="3">
        <f t="shared" si="18"/>
        <v>0</v>
      </c>
      <c r="AK28" s="3">
        <f t="shared" si="18"/>
        <v>0</v>
      </c>
      <c r="AL28" s="3">
        <f t="shared" si="18"/>
        <v>0</v>
      </c>
      <c r="AM28" s="3">
        <f t="shared" si="18"/>
        <v>0</v>
      </c>
      <c r="AN28" s="3">
        <f t="shared" si="18"/>
        <v>0</v>
      </c>
      <c r="AO28" s="3">
        <f t="shared" si="18"/>
        <v>0</v>
      </c>
      <c r="AP28" s="3">
        <f t="shared" si="18"/>
        <v>0</v>
      </c>
      <c r="AQ28" s="3">
        <f t="shared" si="18"/>
        <v>0</v>
      </c>
      <c r="AR28" s="3">
        <f t="shared" si="18"/>
        <v>0</v>
      </c>
      <c r="AS28" s="3">
        <f t="shared" si="18"/>
        <v>0</v>
      </c>
      <c r="AT28" s="3">
        <f t="shared" si="18"/>
        <v>0</v>
      </c>
      <c r="AU28" s="3">
        <f t="shared" si="18"/>
        <v>0</v>
      </c>
      <c r="AV28" s="3">
        <f t="shared" si="18"/>
        <v>0</v>
      </c>
      <c r="AW28" s="3">
        <f t="shared" si="18"/>
        <v>0</v>
      </c>
      <c r="AX28" s="3">
        <f t="shared" si="18"/>
        <v>0</v>
      </c>
      <c r="AY28" s="3">
        <f t="shared" si="18"/>
        <v>0</v>
      </c>
      <c r="AZ28" s="3">
        <f t="shared" si="18"/>
        <v>0</v>
      </c>
      <c r="BA28" s="3">
        <f t="shared" si="18"/>
        <v>0</v>
      </c>
      <c r="BB28" s="3">
        <f t="shared" si="18"/>
        <v>0</v>
      </c>
      <c r="BC28" s="3">
        <f t="shared" si="18"/>
        <v>0</v>
      </c>
      <c r="BD28" s="3">
        <f t="shared" si="18"/>
        <v>0</v>
      </c>
      <c r="BE28" s="3">
        <f t="shared" si="18"/>
        <v>0</v>
      </c>
      <c r="BF28" s="3">
        <f t="shared" si="18"/>
        <v>0</v>
      </c>
      <c r="BG28" s="3">
        <f t="shared" si="18"/>
        <v>0</v>
      </c>
      <c r="BH28" s="3">
        <f t="shared" si="18"/>
        <v>0</v>
      </c>
      <c r="BI28" s="3">
        <f t="shared" si="18"/>
        <v>0</v>
      </c>
      <c r="BJ28" s="3">
        <f t="shared" si="18"/>
        <v>0</v>
      </c>
      <c r="BK28" s="3">
        <f t="shared" si="18"/>
        <v>0</v>
      </c>
      <c r="BL28" s="3">
        <f t="shared" si="18"/>
        <v>0</v>
      </c>
      <c r="BM28" s="3">
        <f t="shared" si="18"/>
        <v>0</v>
      </c>
      <c r="BN28" s="3">
        <f t="shared" si="18"/>
        <v>0</v>
      </c>
      <c r="BO28" s="3">
        <f t="shared" si="18"/>
        <v>0</v>
      </c>
      <c r="BP28" s="3">
        <f t="shared" ref="BP28:CH28" si="19">IF(SUM($C$19:$N$19)=0,0,BO28+BP10)</f>
        <v>0</v>
      </c>
      <c r="BQ28" s="3">
        <f t="shared" si="19"/>
        <v>0</v>
      </c>
      <c r="BR28" s="3">
        <f t="shared" si="19"/>
        <v>0</v>
      </c>
      <c r="BS28" s="3">
        <f t="shared" si="19"/>
        <v>0</v>
      </c>
      <c r="BT28" s="3">
        <f t="shared" si="19"/>
        <v>0</v>
      </c>
      <c r="BU28" s="3">
        <f t="shared" si="19"/>
        <v>0</v>
      </c>
      <c r="BV28" s="3">
        <f t="shared" si="19"/>
        <v>0</v>
      </c>
      <c r="BW28" s="3">
        <f t="shared" si="19"/>
        <v>0</v>
      </c>
      <c r="BX28" s="3">
        <f t="shared" si="19"/>
        <v>0</v>
      </c>
      <c r="BY28" s="3">
        <f t="shared" si="19"/>
        <v>0</v>
      </c>
      <c r="BZ28" s="3">
        <f t="shared" si="19"/>
        <v>0</v>
      </c>
      <c r="CA28" s="3">
        <f t="shared" si="19"/>
        <v>0</v>
      </c>
      <c r="CB28" s="3">
        <f t="shared" si="19"/>
        <v>0</v>
      </c>
      <c r="CC28" s="3">
        <f t="shared" si="19"/>
        <v>0</v>
      </c>
      <c r="CD28" s="3">
        <f t="shared" si="19"/>
        <v>0</v>
      </c>
      <c r="CE28" s="3">
        <f t="shared" si="19"/>
        <v>0</v>
      </c>
      <c r="CF28" s="3">
        <f t="shared" si="19"/>
        <v>0</v>
      </c>
      <c r="CG28" s="3">
        <f t="shared" si="19"/>
        <v>0</v>
      </c>
      <c r="CH28" s="12">
        <f t="shared" si="19"/>
        <v>0</v>
      </c>
    </row>
    <row r="29" spans="1:86" x14ac:dyDescent="0.25">
      <c r="A29" s="600"/>
      <c r="B29" s="11" t="str">
        <f t="shared" si="7"/>
        <v>HVAC</v>
      </c>
      <c r="C29" s="3">
        <f t="shared" si="7"/>
        <v>0</v>
      </c>
      <c r="D29" s="3">
        <f t="shared" ref="D29:BO29" si="20">IF(SUM($C$19:$N$19)=0,0,C29+D11)</f>
        <v>0</v>
      </c>
      <c r="E29" s="3">
        <f t="shared" si="20"/>
        <v>0</v>
      </c>
      <c r="F29" s="3">
        <f t="shared" si="20"/>
        <v>0</v>
      </c>
      <c r="G29" s="3">
        <f t="shared" si="20"/>
        <v>0</v>
      </c>
      <c r="H29" s="3">
        <f t="shared" si="20"/>
        <v>0</v>
      </c>
      <c r="I29" s="3">
        <f t="shared" si="20"/>
        <v>0</v>
      </c>
      <c r="J29" s="3">
        <f t="shared" si="20"/>
        <v>0</v>
      </c>
      <c r="K29" s="3">
        <f t="shared" si="20"/>
        <v>0</v>
      </c>
      <c r="L29" s="3">
        <f t="shared" si="20"/>
        <v>0</v>
      </c>
      <c r="M29" s="3">
        <f t="shared" si="20"/>
        <v>0</v>
      </c>
      <c r="N29" s="3">
        <f t="shared" si="20"/>
        <v>0</v>
      </c>
      <c r="O29" s="3">
        <f t="shared" si="20"/>
        <v>0</v>
      </c>
      <c r="P29" s="3">
        <f t="shared" si="20"/>
        <v>0</v>
      </c>
      <c r="Q29" s="3">
        <f t="shared" si="20"/>
        <v>0</v>
      </c>
      <c r="R29" s="3">
        <f t="shared" si="20"/>
        <v>0</v>
      </c>
      <c r="S29" s="3">
        <f t="shared" si="20"/>
        <v>0</v>
      </c>
      <c r="T29" s="3">
        <f t="shared" si="20"/>
        <v>0</v>
      </c>
      <c r="U29" s="3">
        <f t="shared" si="20"/>
        <v>0</v>
      </c>
      <c r="V29" s="3">
        <f t="shared" si="20"/>
        <v>0</v>
      </c>
      <c r="W29" s="3">
        <f t="shared" si="20"/>
        <v>0</v>
      </c>
      <c r="X29" s="3">
        <f t="shared" si="20"/>
        <v>0</v>
      </c>
      <c r="Y29" s="3">
        <f t="shared" si="20"/>
        <v>0</v>
      </c>
      <c r="Z29" s="3">
        <f t="shared" si="20"/>
        <v>0</v>
      </c>
      <c r="AA29" s="3">
        <f t="shared" si="20"/>
        <v>0</v>
      </c>
      <c r="AB29" s="3">
        <f t="shared" si="20"/>
        <v>0</v>
      </c>
      <c r="AC29" s="3">
        <f t="shared" si="20"/>
        <v>0</v>
      </c>
      <c r="AD29" s="3">
        <f t="shared" si="20"/>
        <v>0</v>
      </c>
      <c r="AE29" s="3">
        <f t="shared" si="20"/>
        <v>0</v>
      </c>
      <c r="AF29" s="3">
        <f t="shared" si="20"/>
        <v>0</v>
      </c>
      <c r="AG29" s="3">
        <f t="shared" si="20"/>
        <v>0</v>
      </c>
      <c r="AH29" s="3">
        <f t="shared" si="20"/>
        <v>0</v>
      </c>
      <c r="AI29" s="3">
        <f t="shared" si="20"/>
        <v>0</v>
      </c>
      <c r="AJ29" s="3">
        <f t="shared" si="20"/>
        <v>0</v>
      </c>
      <c r="AK29" s="3">
        <f t="shared" si="20"/>
        <v>0</v>
      </c>
      <c r="AL29" s="3">
        <f t="shared" si="20"/>
        <v>0</v>
      </c>
      <c r="AM29" s="3">
        <f t="shared" si="20"/>
        <v>0</v>
      </c>
      <c r="AN29" s="3">
        <f t="shared" si="20"/>
        <v>0</v>
      </c>
      <c r="AO29" s="3">
        <f t="shared" si="20"/>
        <v>0</v>
      </c>
      <c r="AP29" s="3">
        <f t="shared" si="20"/>
        <v>0</v>
      </c>
      <c r="AQ29" s="3">
        <f t="shared" si="20"/>
        <v>0</v>
      </c>
      <c r="AR29" s="3">
        <f t="shared" si="20"/>
        <v>0</v>
      </c>
      <c r="AS29" s="3">
        <f t="shared" si="20"/>
        <v>0</v>
      </c>
      <c r="AT29" s="3">
        <f t="shared" si="20"/>
        <v>0</v>
      </c>
      <c r="AU29" s="3">
        <f t="shared" si="20"/>
        <v>0</v>
      </c>
      <c r="AV29" s="3">
        <f t="shared" si="20"/>
        <v>0</v>
      </c>
      <c r="AW29" s="3">
        <f t="shared" si="20"/>
        <v>0</v>
      </c>
      <c r="AX29" s="3">
        <f t="shared" si="20"/>
        <v>0</v>
      </c>
      <c r="AY29" s="3">
        <f t="shared" si="20"/>
        <v>0</v>
      </c>
      <c r="AZ29" s="3">
        <f t="shared" si="20"/>
        <v>0</v>
      </c>
      <c r="BA29" s="3">
        <f t="shared" si="20"/>
        <v>0</v>
      </c>
      <c r="BB29" s="3">
        <f t="shared" si="20"/>
        <v>0</v>
      </c>
      <c r="BC29" s="3">
        <f t="shared" si="20"/>
        <v>0</v>
      </c>
      <c r="BD29" s="3">
        <f t="shared" si="20"/>
        <v>0</v>
      </c>
      <c r="BE29" s="3">
        <f t="shared" si="20"/>
        <v>0</v>
      </c>
      <c r="BF29" s="3">
        <f t="shared" si="20"/>
        <v>0</v>
      </c>
      <c r="BG29" s="3">
        <f t="shared" si="20"/>
        <v>0</v>
      </c>
      <c r="BH29" s="3">
        <f t="shared" si="20"/>
        <v>0</v>
      </c>
      <c r="BI29" s="3">
        <f t="shared" si="20"/>
        <v>0</v>
      </c>
      <c r="BJ29" s="3">
        <f t="shared" si="20"/>
        <v>0</v>
      </c>
      <c r="BK29" s="3">
        <f t="shared" si="20"/>
        <v>0</v>
      </c>
      <c r="BL29" s="3">
        <f t="shared" si="20"/>
        <v>0</v>
      </c>
      <c r="BM29" s="3">
        <f t="shared" si="20"/>
        <v>0</v>
      </c>
      <c r="BN29" s="3">
        <f t="shared" si="20"/>
        <v>0</v>
      </c>
      <c r="BO29" s="3">
        <f t="shared" si="20"/>
        <v>0</v>
      </c>
      <c r="BP29" s="3">
        <f t="shared" ref="BP29:CH29" si="21">IF(SUM($C$19:$N$19)=0,0,BO29+BP11)</f>
        <v>0</v>
      </c>
      <c r="BQ29" s="3">
        <f t="shared" si="21"/>
        <v>0</v>
      </c>
      <c r="BR29" s="3">
        <f t="shared" si="21"/>
        <v>0</v>
      </c>
      <c r="BS29" s="3">
        <f t="shared" si="21"/>
        <v>0</v>
      </c>
      <c r="BT29" s="3">
        <f t="shared" si="21"/>
        <v>0</v>
      </c>
      <c r="BU29" s="3">
        <f t="shared" si="21"/>
        <v>0</v>
      </c>
      <c r="BV29" s="3">
        <f t="shared" si="21"/>
        <v>0</v>
      </c>
      <c r="BW29" s="3">
        <f t="shared" si="21"/>
        <v>0</v>
      </c>
      <c r="BX29" s="3">
        <f t="shared" si="21"/>
        <v>0</v>
      </c>
      <c r="BY29" s="3">
        <f t="shared" si="21"/>
        <v>0</v>
      </c>
      <c r="BZ29" s="3">
        <f t="shared" si="21"/>
        <v>0</v>
      </c>
      <c r="CA29" s="3">
        <f t="shared" si="21"/>
        <v>0</v>
      </c>
      <c r="CB29" s="3">
        <f t="shared" si="21"/>
        <v>0</v>
      </c>
      <c r="CC29" s="3">
        <f t="shared" si="21"/>
        <v>0</v>
      </c>
      <c r="CD29" s="3">
        <f t="shared" si="21"/>
        <v>0</v>
      </c>
      <c r="CE29" s="3">
        <f t="shared" si="21"/>
        <v>0</v>
      </c>
      <c r="CF29" s="3">
        <f t="shared" si="21"/>
        <v>0</v>
      </c>
      <c r="CG29" s="3">
        <f t="shared" si="21"/>
        <v>0</v>
      </c>
      <c r="CH29" s="12">
        <f t="shared" si="21"/>
        <v>0</v>
      </c>
    </row>
    <row r="30" spans="1:86" x14ac:dyDescent="0.25">
      <c r="A30" s="600"/>
      <c r="B30" s="11" t="str">
        <f t="shared" si="7"/>
        <v>Lighting</v>
      </c>
      <c r="C30" s="3">
        <f t="shared" si="7"/>
        <v>0</v>
      </c>
      <c r="D30" s="3">
        <f t="shared" ref="D30:BO30" si="22">IF(SUM($C$19:$N$19)=0,0,C30+D12)</f>
        <v>0</v>
      </c>
      <c r="E30" s="3">
        <f t="shared" si="22"/>
        <v>0</v>
      </c>
      <c r="F30" s="3">
        <f t="shared" si="22"/>
        <v>0</v>
      </c>
      <c r="G30" s="3">
        <f t="shared" si="22"/>
        <v>0</v>
      </c>
      <c r="H30" s="3">
        <f t="shared" si="22"/>
        <v>0</v>
      </c>
      <c r="I30" s="3">
        <f t="shared" si="22"/>
        <v>0</v>
      </c>
      <c r="J30" s="3">
        <f t="shared" si="22"/>
        <v>0</v>
      </c>
      <c r="K30" s="3">
        <f t="shared" si="22"/>
        <v>0</v>
      </c>
      <c r="L30" s="3">
        <f t="shared" si="22"/>
        <v>0</v>
      </c>
      <c r="M30" s="3">
        <f t="shared" si="22"/>
        <v>0</v>
      </c>
      <c r="N30" s="3">
        <f t="shared" si="22"/>
        <v>0</v>
      </c>
      <c r="O30" s="3">
        <f t="shared" si="22"/>
        <v>0</v>
      </c>
      <c r="P30" s="3">
        <f t="shared" si="22"/>
        <v>0</v>
      </c>
      <c r="Q30" s="3">
        <f t="shared" si="22"/>
        <v>0</v>
      </c>
      <c r="R30" s="3">
        <f t="shared" si="22"/>
        <v>0</v>
      </c>
      <c r="S30" s="3">
        <f t="shared" si="22"/>
        <v>0</v>
      </c>
      <c r="T30" s="3">
        <f t="shared" si="22"/>
        <v>0</v>
      </c>
      <c r="U30" s="3">
        <f t="shared" si="22"/>
        <v>0</v>
      </c>
      <c r="V30" s="3">
        <f t="shared" si="22"/>
        <v>0</v>
      </c>
      <c r="W30" s="3">
        <f t="shared" si="22"/>
        <v>0</v>
      </c>
      <c r="X30" s="3">
        <f t="shared" si="22"/>
        <v>0</v>
      </c>
      <c r="Y30" s="3">
        <f t="shared" si="22"/>
        <v>0</v>
      </c>
      <c r="Z30" s="3">
        <f t="shared" si="22"/>
        <v>0</v>
      </c>
      <c r="AA30" s="3">
        <f t="shared" si="22"/>
        <v>0</v>
      </c>
      <c r="AB30" s="3">
        <f t="shared" si="22"/>
        <v>0</v>
      </c>
      <c r="AC30" s="3">
        <f t="shared" si="22"/>
        <v>0</v>
      </c>
      <c r="AD30" s="3">
        <f t="shared" si="22"/>
        <v>0</v>
      </c>
      <c r="AE30" s="3">
        <f t="shared" si="22"/>
        <v>0</v>
      </c>
      <c r="AF30" s="3">
        <f t="shared" si="22"/>
        <v>0</v>
      </c>
      <c r="AG30" s="3">
        <f t="shared" si="22"/>
        <v>0</v>
      </c>
      <c r="AH30" s="3">
        <f t="shared" si="22"/>
        <v>0</v>
      </c>
      <c r="AI30" s="3">
        <f t="shared" si="22"/>
        <v>0</v>
      </c>
      <c r="AJ30" s="3">
        <f t="shared" si="22"/>
        <v>0</v>
      </c>
      <c r="AK30" s="3">
        <f t="shared" si="22"/>
        <v>0</v>
      </c>
      <c r="AL30" s="3">
        <f t="shared" si="22"/>
        <v>0</v>
      </c>
      <c r="AM30" s="3">
        <f t="shared" si="22"/>
        <v>0</v>
      </c>
      <c r="AN30" s="3">
        <f t="shared" si="22"/>
        <v>0</v>
      </c>
      <c r="AO30" s="3">
        <f t="shared" si="22"/>
        <v>0</v>
      </c>
      <c r="AP30" s="3">
        <f t="shared" si="22"/>
        <v>0</v>
      </c>
      <c r="AQ30" s="3">
        <f t="shared" si="22"/>
        <v>0</v>
      </c>
      <c r="AR30" s="3">
        <f t="shared" si="22"/>
        <v>0</v>
      </c>
      <c r="AS30" s="3">
        <f t="shared" si="22"/>
        <v>0</v>
      </c>
      <c r="AT30" s="3">
        <f t="shared" si="22"/>
        <v>0</v>
      </c>
      <c r="AU30" s="3">
        <f t="shared" si="22"/>
        <v>0</v>
      </c>
      <c r="AV30" s="3">
        <f t="shared" si="22"/>
        <v>0</v>
      </c>
      <c r="AW30" s="3">
        <f t="shared" si="22"/>
        <v>0</v>
      </c>
      <c r="AX30" s="3">
        <f t="shared" si="22"/>
        <v>0</v>
      </c>
      <c r="AY30" s="3">
        <f t="shared" si="22"/>
        <v>0</v>
      </c>
      <c r="AZ30" s="3">
        <f t="shared" si="22"/>
        <v>0</v>
      </c>
      <c r="BA30" s="3">
        <f t="shared" si="22"/>
        <v>0</v>
      </c>
      <c r="BB30" s="3">
        <f t="shared" si="22"/>
        <v>0</v>
      </c>
      <c r="BC30" s="3">
        <f t="shared" si="22"/>
        <v>0</v>
      </c>
      <c r="BD30" s="3">
        <f t="shared" si="22"/>
        <v>0</v>
      </c>
      <c r="BE30" s="3">
        <f t="shared" si="22"/>
        <v>0</v>
      </c>
      <c r="BF30" s="3">
        <f t="shared" si="22"/>
        <v>0</v>
      </c>
      <c r="BG30" s="3">
        <f t="shared" si="22"/>
        <v>0</v>
      </c>
      <c r="BH30" s="3">
        <f t="shared" si="22"/>
        <v>0</v>
      </c>
      <c r="BI30" s="3">
        <f t="shared" si="22"/>
        <v>0</v>
      </c>
      <c r="BJ30" s="3">
        <f t="shared" si="22"/>
        <v>0</v>
      </c>
      <c r="BK30" s="3">
        <f t="shared" si="22"/>
        <v>0</v>
      </c>
      <c r="BL30" s="3">
        <f t="shared" si="22"/>
        <v>0</v>
      </c>
      <c r="BM30" s="3">
        <f t="shared" si="22"/>
        <v>0</v>
      </c>
      <c r="BN30" s="3">
        <f t="shared" si="22"/>
        <v>0</v>
      </c>
      <c r="BO30" s="3">
        <f t="shared" si="22"/>
        <v>0</v>
      </c>
      <c r="BP30" s="3">
        <f t="shared" ref="BP30:CH30" si="23">IF(SUM($C$19:$N$19)=0,0,BO30+BP12)</f>
        <v>0</v>
      </c>
      <c r="BQ30" s="3">
        <f t="shared" si="23"/>
        <v>0</v>
      </c>
      <c r="BR30" s="3">
        <f t="shared" si="23"/>
        <v>0</v>
      </c>
      <c r="BS30" s="3">
        <f t="shared" si="23"/>
        <v>0</v>
      </c>
      <c r="BT30" s="3">
        <f t="shared" si="23"/>
        <v>0</v>
      </c>
      <c r="BU30" s="3">
        <f t="shared" si="23"/>
        <v>0</v>
      </c>
      <c r="BV30" s="3">
        <f t="shared" si="23"/>
        <v>0</v>
      </c>
      <c r="BW30" s="3">
        <f t="shared" si="23"/>
        <v>0</v>
      </c>
      <c r="BX30" s="3">
        <f t="shared" si="23"/>
        <v>0</v>
      </c>
      <c r="BY30" s="3">
        <f t="shared" si="23"/>
        <v>0</v>
      </c>
      <c r="BZ30" s="3">
        <f t="shared" si="23"/>
        <v>0</v>
      </c>
      <c r="CA30" s="3">
        <f t="shared" si="23"/>
        <v>0</v>
      </c>
      <c r="CB30" s="3">
        <f t="shared" si="23"/>
        <v>0</v>
      </c>
      <c r="CC30" s="3">
        <f t="shared" si="23"/>
        <v>0</v>
      </c>
      <c r="CD30" s="3">
        <f t="shared" si="23"/>
        <v>0</v>
      </c>
      <c r="CE30" s="3">
        <f t="shared" si="23"/>
        <v>0</v>
      </c>
      <c r="CF30" s="3">
        <f t="shared" si="23"/>
        <v>0</v>
      </c>
      <c r="CG30" s="3">
        <f t="shared" si="23"/>
        <v>0</v>
      </c>
      <c r="CH30" s="12">
        <f t="shared" si="23"/>
        <v>0</v>
      </c>
    </row>
    <row r="31" spans="1:86" x14ac:dyDescent="0.25">
      <c r="A31" s="600"/>
      <c r="B31" s="11" t="str">
        <f t="shared" si="7"/>
        <v>Miscellaneous</v>
      </c>
      <c r="C31" s="3">
        <f t="shared" si="7"/>
        <v>0</v>
      </c>
      <c r="D31" s="3">
        <f t="shared" ref="D31:BO31" si="24">IF(SUM($C$19:$N$19)=0,0,C31+D13)</f>
        <v>0</v>
      </c>
      <c r="E31" s="3">
        <f t="shared" si="24"/>
        <v>0</v>
      </c>
      <c r="F31" s="3">
        <f t="shared" si="24"/>
        <v>0</v>
      </c>
      <c r="G31" s="3">
        <f t="shared" si="24"/>
        <v>0</v>
      </c>
      <c r="H31" s="3">
        <f t="shared" si="24"/>
        <v>0</v>
      </c>
      <c r="I31" s="3">
        <f t="shared" si="24"/>
        <v>0</v>
      </c>
      <c r="J31" s="3">
        <f t="shared" si="24"/>
        <v>0</v>
      </c>
      <c r="K31" s="3">
        <f t="shared" si="24"/>
        <v>0</v>
      </c>
      <c r="L31" s="3">
        <f t="shared" si="24"/>
        <v>0</v>
      </c>
      <c r="M31" s="3">
        <f t="shared" si="24"/>
        <v>0</v>
      </c>
      <c r="N31" s="3">
        <f t="shared" si="24"/>
        <v>0</v>
      </c>
      <c r="O31" s="3">
        <f t="shared" si="24"/>
        <v>0</v>
      </c>
      <c r="P31" s="3">
        <f t="shared" si="24"/>
        <v>0</v>
      </c>
      <c r="Q31" s="3">
        <f t="shared" si="24"/>
        <v>0</v>
      </c>
      <c r="R31" s="3">
        <f t="shared" si="24"/>
        <v>0</v>
      </c>
      <c r="S31" s="3">
        <f t="shared" si="24"/>
        <v>0</v>
      </c>
      <c r="T31" s="3">
        <f t="shared" si="24"/>
        <v>0</v>
      </c>
      <c r="U31" s="3">
        <f t="shared" si="24"/>
        <v>0</v>
      </c>
      <c r="V31" s="3">
        <f t="shared" si="24"/>
        <v>0</v>
      </c>
      <c r="W31" s="3">
        <f t="shared" si="24"/>
        <v>0</v>
      </c>
      <c r="X31" s="3">
        <f t="shared" si="24"/>
        <v>0</v>
      </c>
      <c r="Y31" s="3">
        <f t="shared" si="24"/>
        <v>0</v>
      </c>
      <c r="Z31" s="3">
        <f t="shared" si="24"/>
        <v>0</v>
      </c>
      <c r="AA31" s="3">
        <f t="shared" si="24"/>
        <v>0</v>
      </c>
      <c r="AB31" s="3">
        <f t="shared" si="24"/>
        <v>0</v>
      </c>
      <c r="AC31" s="3">
        <f t="shared" si="24"/>
        <v>0</v>
      </c>
      <c r="AD31" s="3">
        <f t="shared" si="24"/>
        <v>0</v>
      </c>
      <c r="AE31" s="3">
        <f t="shared" si="24"/>
        <v>0</v>
      </c>
      <c r="AF31" s="3">
        <f t="shared" si="24"/>
        <v>0</v>
      </c>
      <c r="AG31" s="3">
        <f t="shared" si="24"/>
        <v>0</v>
      </c>
      <c r="AH31" s="3">
        <f t="shared" si="24"/>
        <v>0</v>
      </c>
      <c r="AI31" s="3">
        <f t="shared" si="24"/>
        <v>0</v>
      </c>
      <c r="AJ31" s="3">
        <f t="shared" si="24"/>
        <v>0</v>
      </c>
      <c r="AK31" s="3">
        <f t="shared" si="24"/>
        <v>0</v>
      </c>
      <c r="AL31" s="3">
        <f t="shared" si="24"/>
        <v>0</v>
      </c>
      <c r="AM31" s="3">
        <f t="shared" si="24"/>
        <v>0</v>
      </c>
      <c r="AN31" s="3">
        <f t="shared" si="24"/>
        <v>0</v>
      </c>
      <c r="AO31" s="3">
        <f t="shared" si="24"/>
        <v>0</v>
      </c>
      <c r="AP31" s="3">
        <f t="shared" si="24"/>
        <v>0</v>
      </c>
      <c r="AQ31" s="3">
        <f t="shared" si="24"/>
        <v>0</v>
      </c>
      <c r="AR31" s="3">
        <f t="shared" si="24"/>
        <v>0</v>
      </c>
      <c r="AS31" s="3">
        <f t="shared" si="24"/>
        <v>0</v>
      </c>
      <c r="AT31" s="3">
        <f t="shared" si="24"/>
        <v>0</v>
      </c>
      <c r="AU31" s="3">
        <f t="shared" si="24"/>
        <v>0</v>
      </c>
      <c r="AV31" s="3">
        <f t="shared" si="24"/>
        <v>0</v>
      </c>
      <c r="AW31" s="3">
        <f t="shared" si="24"/>
        <v>0</v>
      </c>
      <c r="AX31" s="3">
        <f t="shared" si="24"/>
        <v>0</v>
      </c>
      <c r="AY31" s="3">
        <f t="shared" si="24"/>
        <v>0</v>
      </c>
      <c r="AZ31" s="3">
        <f t="shared" si="24"/>
        <v>0</v>
      </c>
      <c r="BA31" s="3">
        <f t="shared" si="24"/>
        <v>0</v>
      </c>
      <c r="BB31" s="3">
        <f t="shared" si="24"/>
        <v>0</v>
      </c>
      <c r="BC31" s="3">
        <f t="shared" si="24"/>
        <v>0</v>
      </c>
      <c r="BD31" s="3">
        <f t="shared" si="24"/>
        <v>0</v>
      </c>
      <c r="BE31" s="3">
        <f t="shared" si="24"/>
        <v>0</v>
      </c>
      <c r="BF31" s="3">
        <f t="shared" si="24"/>
        <v>0</v>
      </c>
      <c r="BG31" s="3">
        <f t="shared" si="24"/>
        <v>0</v>
      </c>
      <c r="BH31" s="3">
        <f t="shared" si="24"/>
        <v>0</v>
      </c>
      <c r="BI31" s="3">
        <f t="shared" si="24"/>
        <v>0</v>
      </c>
      <c r="BJ31" s="3">
        <f t="shared" si="24"/>
        <v>0</v>
      </c>
      <c r="BK31" s="3">
        <f t="shared" si="24"/>
        <v>0</v>
      </c>
      <c r="BL31" s="3">
        <f t="shared" si="24"/>
        <v>0</v>
      </c>
      <c r="BM31" s="3">
        <f t="shared" si="24"/>
        <v>0</v>
      </c>
      <c r="BN31" s="3">
        <f t="shared" si="24"/>
        <v>0</v>
      </c>
      <c r="BO31" s="3">
        <f t="shared" si="24"/>
        <v>0</v>
      </c>
      <c r="BP31" s="3">
        <f t="shared" ref="BP31:CH31" si="25">IF(SUM($C$19:$N$19)=0,0,BO31+BP13)</f>
        <v>0</v>
      </c>
      <c r="BQ31" s="3">
        <f t="shared" si="25"/>
        <v>0</v>
      </c>
      <c r="BR31" s="3">
        <f t="shared" si="25"/>
        <v>0</v>
      </c>
      <c r="BS31" s="3">
        <f t="shared" si="25"/>
        <v>0</v>
      </c>
      <c r="BT31" s="3">
        <f t="shared" si="25"/>
        <v>0</v>
      </c>
      <c r="BU31" s="3">
        <f t="shared" si="25"/>
        <v>0</v>
      </c>
      <c r="BV31" s="3">
        <f t="shared" si="25"/>
        <v>0</v>
      </c>
      <c r="BW31" s="3">
        <f t="shared" si="25"/>
        <v>0</v>
      </c>
      <c r="BX31" s="3">
        <f t="shared" si="25"/>
        <v>0</v>
      </c>
      <c r="BY31" s="3">
        <f t="shared" si="25"/>
        <v>0</v>
      </c>
      <c r="BZ31" s="3">
        <f t="shared" si="25"/>
        <v>0</v>
      </c>
      <c r="CA31" s="3">
        <f t="shared" si="25"/>
        <v>0</v>
      </c>
      <c r="CB31" s="3">
        <f t="shared" si="25"/>
        <v>0</v>
      </c>
      <c r="CC31" s="3">
        <f t="shared" si="25"/>
        <v>0</v>
      </c>
      <c r="CD31" s="3">
        <f t="shared" si="25"/>
        <v>0</v>
      </c>
      <c r="CE31" s="3">
        <f t="shared" si="25"/>
        <v>0</v>
      </c>
      <c r="CF31" s="3">
        <f t="shared" si="25"/>
        <v>0</v>
      </c>
      <c r="CG31" s="3">
        <f t="shared" si="25"/>
        <v>0</v>
      </c>
      <c r="CH31" s="12">
        <f t="shared" si="25"/>
        <v>0</v>
      </c>
    </row>
    <row r="32" spans="1:86" ht="15" customHeight="1" x14ac:dyDescent="0.25">
      <c r="A32" s="600"/>
      <c r="B32" s="11" t="str">
        <f t="shared" si="7"/>
        <v>Motors</v>
      </c>
      <c r="C32" s="3">
        <f t="shared" si="7"/>
        <v>0</v>
      </c>
      <c r="D32" s="3">
        <f t="shared" ref="D32:BO32" si="26">IF(SUM($C$19:$N$19)=0,0,C32+D14)</f>
        <v>0</v>
      </c>
      <c r="E32" s="3">
        <f t="shared" si="26"/>
        <v>0</v>
      </c>
      <c r="F32" s="3">
        <f t="shared" si="26"/>
        <v>0</v>
      </c>
      <c r="G32" s="3">
        <f t="shared" si="26"/>
        <v>0</v>
      </c>
      <c r="H32" s="3">
        <f t="shared" si="26"/>
        <v>0</v>
      </c>
      <c r="I32" s="3">
        <f t="shared" si="26"/>
        <v>0</v>
      </c>
      <c r="J32" s="3">
        <f t="shared" si="26"/>
        <v>0</v>
      </c>
      <c r="K32" s="3">
        <f t="shared" si="26"/>
        <v>0</v>
      </c>
      <c r="L32" s="3">
        <f t="shared" si="26"/>
        <v>0</v>
      </c>
      <c r="M32" s="3">
        <f t="shared" si="26"/>
        <v>0</v>
      </c>
      <c r="N32" s="3">
        <f t="shared" si="26"/>
        <v>0</v>
      </c>
      <c r="O32" s="3">
        <f t="shared" si="26"/>
        <v>0</v>
      </c>
      <c r="P32" s="3">
        <f t="shared" si="26"/>
        <v>0</v>
      </c>
      <c r="Q32" s="3">
        <f t="shared" si="26"/>
        <v>0</v>
      </c>
      <c r="R32" s="3">
        <f t="shared" si="26"/>
        <v>0</v>
      </c>
      <c r="S32" s="3">
        <f t="shared" si="26"/>
        <v>0</v>
      </c>
      <c r="T32" s="3">
        <f t="shared" si="26"/>
        <v>0</v>
      </c>
      <c r="U32" s="3">
        <f t="shared" si="26"/>
        <v>0</v>
      </c>
      <c r="V32" s="3">
        <f t="shared" si="26"/>
        <v>0</v>
      </c>
      <c r="W32" s="3">
        <f t="shared" si="26"/>
        <v>0</v>
      </c>
      <c r="X32" s="3">
        <f t="shared" si="26"/>
        <v>0</v>
      </c>
      <c r="Y32" s="3">
        <f t="shared" si="26"/>
        <v>0</v>
      </c>
      <c r="Z32" s="3">
        <f t="shared" si="26"/>
        <v>0</v>
      </c>
      <c r="AA32" s="3">
        <f t="shared" si="26"/>
        <v>0</v>
      </c>
      <c r="AB32" s="3">
        <f t="shared" si="26"/>
        <v>0</v>
      </c>
      <c r="AC32" s="3">
        <f t="shared" si="26"/>
        <v>0</v>
      </c>
      <c r="AD32" s="3">
        <f t="shared" si="26"/>
        <v>0</v>
      </c>
      <c r="AE32" s="3">
        <f t="shared" si="26"/>
        <v>0</v>
      </c>
      <c r="AF32" s="3">
        <f t="shared" si="26"/>
        <v>0</v>
      </c>
      <c r="AG32" s="3">
        <f t="shared" si="26"/>
        <v>0</v>
      </c>
      <c r="AH32" s="3">
        <f t="shared" si="26"/>
        <v>0</v>
      </c>
      <c r="AI32" s="3">
        <f t="shared" si="26"/>
        <v>0</v>
      </c>
      <c r="AJ32" s="3">
        <f t="shared" si="26"/>
        <v>0</v>
      </c>
      <c r="AK32" s="3">
        <f t="shared" si="26"/>
        <v>0</v>
      </c>
      <c r="AL32" s="3">
        <f t="shared" si="26"/>
        <v>0</v>
      </c>
      <c r="AM32" s="3">
        <f t="shared" si="26"/>
        <v>0</v>
      </c>
      <c r="AN32" s="3">
        <f t="shared" si="26"/>
        <v>0</v>
      </c>
      <c r="AO32" s="3">
        <f t="shared" si="26"/>
        <v>0</v>
      </c>
      <c r="AP32" s="3">
        <f t="shared" si="26"/>
        <v>0</v>
      </c>
      <c r="AQ32" s="3">
        <f t="shared" si="26"/>
        <v>0</v>
      </c>
      <c r="AR32" s="3">
        <f t="shared" si="26"/>
        <v>0</v>
      </c>
      <c r="AS32" s="3">
        <f t="shared" si="26"/>
        <v>0</v>
      </c>
      <c r="AT32" s="3">
        <f t="shared" si="26"/>
        <v>0</v>
      </c>
      <c r="AU32" s="3">
        <f t="shared" si="26"/>
        <v>0</v>
      </c>
      <c r="AV32" s="3">
        <f t="shared" si="26"/>
        <v>0</v>
      </c>
      <c r="AW32" s="3">
        <f t="shared" si="26"/>
        <v>0</v>
      </c>
      <c r="AX32" s="3">
        <f t="shared" si="26"/>
        <v>0</v>
      </c>
      <c r="AY32" s="3">
        <f t="shared" si="26"/>
        <v>0</v>
      </c>
      <c r="AZ32" s="3">
        <f t="shared" si="26"/>
        <v>0</v>
      </c>
      <c r="BA32" s="3">
        <f t="shared" si="26"/>
        <v>0</v>
      </c>
      <c r="BB32" s="3">
        <f t="shared" si="26"/>
        <v>0</v>
      </c>
      <c r="BC32" s="3">
        <f t="shared" si="26"/>
        <v>0</v>
      </c>
      <c r="BD32" s="3">
        <f t="shared" si="26"/>
        <v>0</v>
      </c>
      <c r="BE32" s="3">
        <f t="shared" si="26"/>
        <v>0</v>
      </c>
      <c r="BF32" s="3">
        <f t="shared" si="26"/>
        <v>0</v>
      </c>
      <c r="BG32" s="3">
        <f t="shared" si="26"/>
        <v>0</v>
      </c>
      <c r="BH32" s="3">
        <f t="shared" si="26"/>
        <v>0</v>
      </c>
      <c r="BI32" s="3">
        <f t="shared" si="26"/>
        <v>0</v>
      </c>
      <c r="BJ32" s="3">
        <f t="shared" si="26"/>
        <v>0</v>
      </c>
      <c r="BK32" s="3">
        <f t="shared" si="26"/>
        <v>0</v>
      </c>
      <c r="BL32" s="3">
        <f t="shared" si="26"/>
        <v>0</v>
      </c>
      <c r="BM32" s="3">
        <f t="shared" si="26"/>
        <v>0</v>
      </c>
      <c r="BN32" s="3">
        <f t="shared" si="26"/>
        <v>0</v>
      </c>
      <c r="BO32" s="3">
        <f t="shared" si="26"/>
        <v>0</v>
      </c>
      <c r="BP32" s="3">
        <f t="shared" ref="BP32:CH32" si="27">IF(SUM($C$19:$N$19)=0,0,BO32+BP14)</f>
        <v>0</v>
      </c>
      <c r="BQ32" s="3">
        <f t="shared" si="27"/>
        <v>0</v>
      </c>
      <c r="BR32" s="3">
        <f t="shared" si="27"/>
        <v>0</v>
      </c>
      <c r="BS32" s="3">
        <f t="shared" si="27"/>
        <v>0</v>
      </c>
      <c r="BT32" s="3">
        <f t="shared" si="27"/>
        <v>0</v>
      </c>
      <c r="BU32" s="3">
        <f t="shared" si="27"/>
        <v>0</v>
      </c>
      <c r="BV32" s="3">
        <f t="shared" si="27"/>
        <v>0</v>
      </c>
      <c r="BW32" s="3">
        <f t="shared" si="27"/>
        <v>0</v>
      </c>
      <c r="BX32" s="3">
        <f t="shared" si="27"/>
        <v>0</v>
      </c>
      <c r="BY32" s="3">
        <f t="shared" si="27"/>
        <v>0</v>
      </c>
      <c r="BZ32" s="3">
        <f t="shared" si="27"/>
        <v>0</v>
      </c>
      <c r="CA32" s="3">
        <f t="shared" si="27"/>
        <v>0</v>
      </c>
      <c r="CB32" s="3">
        <f t="shared" si="27"/>
        <v>0</v>
      </c>
      <c r="CC32" s="3">
        <f t="shared" si="27"/>
        <v>0</v>
      </c>
      <c r="CD32" s="3">
        <f t="shared" si="27"/>
        <v>0</v>
      </c>
      <c r="CE32" s="3">
        <f t="shared" si="27"/>
        <v>0</v>
      </c>
      <c r="CF32" s="3">
        <f t="shared" si="27"/>
        <v>0</v>
      </c>
      <c r="CG32" s="3">
        <f t="shared" si="27"/>
        <v>0</v>
      </c>
      <c r="CH32" s="12">
        <f t="shared" si="27"/>
        <v>0</v>
      </c>
    </row>
    <row r="33" spans="1:86" x14ac:dyDescent="0.25">
      <c r="A33" s="600"/>
      <c r="B33" s="11" t="str">
        <f t="shared" si="7"/>
        <v>Process</v>
      </c>
      <c r="C33" s="3">
        <f t="shared" si="7"/>
        <v>0</v>
      </c>
      <c r="D33" s="3">
        <f t="shared" ref="D33:BO33" si="28">IF(SUM($C$19:$N$19)=0,0,C33+D15)</f>
        <v>0</v>
      </c>
      <c r="E33" s="3">
        <f t="shared" si="28"/>
        <v>0</v>
      </c>
      <c r="F33" s="3">
        <f t="shared" si="28"/>
        <v>0</v>
      </c>
      <c r="G33" s="3">
        <f t="shared" si="28"/>
        <v>0</v>
      </c>
      <c r="H33" s="3">
        <f t="shared" si="28"/>
        <v>0</v>
      </c>
      <c r="I33" s="3">
        <f t="shared" si="28"/>
        <v>0</v>
      </c>
      <c r="J33" s="3">
        <f t="shared" si="28"/>
        <v>0</v>
      </c>
      <c r="K33" s="3">
        <f t="shared" si="28"/>
        <v>0</v>
      </c>
      <c r="L33" s="3">
        <f t="shared" si="28"/>
        <v>0</v>
      </c>
      <c r="M33" s="3">
        <f t="shared" si="28"/>
        <v>0</v>
      </c>
      <c r="N33" s="3">
        <f t="shared" si="28"/>
        <v>0</v>
      </c>
      <c r="O33" s="3">
        <f t="shared" si="28"/>
        <v>0</v>
      </c>
      <c r="P33" s="3">
        <f t="shared" si="28"/>
        <v>0</v>
      </c>
      <c r="Q33" s="3">
        <f t="shared" si="28"/>
        <v>0</v>
      </c>
      <c r="R33" s="3">
        <f t="shared" si="28"/>
        <v>0</v>
      </c>
      <c r="S33" s="3">
        <f t="shared" si="28"/>
        <v>0</v>
      </c>
      <c r="T33" s="3">
        <f t="shared" si="28"/>
        <v>0</v>
      </c>
      <c r="U33" s="3">
        <f t="shared" si="28"/>
        <v>0</v>
      </c>
      <c r="V33" s="3">
        <f t="shared" si="28"/>
        <v>0</v>
      </c>
      <c r="W33" s="3">
        <f t="shared" si="28"/>
        <v>0</v>
      </c>
      <c r="X33" s="3">
        <f t="shared" si="28"/>
        <v>0</v>
      </c>
      <c r="Y33" s="3">
        <f t="shared" si="28"/>
        <v>0</v>
      </c>
      <c r="Z33" s="3">
        <f t="shared" si="28"/>
        <v>0</v>
      </c>
      <c r="AA33" s="3">
        <f t="shared" si="28"/>
        <v>0</v>
      </c>
      <c r="AB33" s="3">
        <f t="shared" si="28"/>
        <v>0</v>
      </c>
      <c r="AC33" s="3">
        <f t="shared" si="28"/>
        <v>0</v>
      </c>
      <c r="AD33" s="3">
        <f t="shared" si="28"/>
        <v>0</v>
      </c>
      <c r="AE33" s="3">
        <f t="shared" si="28"/>
        <v>0</v>
      </c>
      <c r="AF33" s="3">
        <f t="shared" si="28"/>
        <v>0</v>
      </c>
      <c r="AG33" s="3">
        <f t="shared" si="28"/>
        <v>0</v>
      </c>
      <c r="AH33" s="3">
        <f t="shared" si="28"/>
        <v>0</v>
      </c>
      <c r="AI33" s="3">
        <f t="shared" si="28"/>
        <v>0</v>
      </c>
      <c r="AJ33" s="3">
        <f t="shared" si="28"/>
        <v>0</v>
      </c>
      <c r="AK33" s="3">
        <f t="shared" si="28"/>
        <v>0</v>
      </c>
      <c r="AL33" s="3">
        <f t="shared" si="28"/>
        <v>0</v>
      </c>
      <c r="AM33" s="3">
        <f t="shared" si="28"/>
        <v>0</v>
      </c>
      <c r="AN33" s="3">
        <f t="shared" si="28"/>
        <v>0</v>
      </c>
      <c r="AO33" s="3">
        <f t="shared" si="28"/>
        <v>0</v>
      </c>
      <c r="AP33" s="3">
        <f t="shared" si="28"/>
        <v>0</v>
      </c>
      <c r="AQ33" s="3">
        <f t="shared" si="28"/>
        <v>0</v>
      </c>
      <c r="AR33" s="3">
        <f t="shared" si="28"/>
        <v>0</v>
      </c>
      <c r="AS33" s="3">
        <f t="shared" si="28"/>
        <v>0</v>
      </c>
      <c r="AT33" s="3">
        <f t="shared" si="28"/>
        <v>0</v>
      </c>
      <c r="AU33" s="3">
        <f t="shared" si="28"/>
        <v>0</v>
      </c>
      <c r="AV33" s="3">
        <f t="shared" si="28"/>
        <v>0</v>
      </c>
      <c r="AW33" s="3">
        <f t="shared" si="28"/>
        <v>0</v>
      </c>
      <c r="AX33" s="3">
        <f t="shared" si="28"/>
        <v>0</v>
      </c>
      <c r="AY33" s="3">
        <f t="shared" si="28"/>
        <v>0</v>
      </c>
      <c r="AZ33" s="3">
        <f t="shared" si="28"/>
        <v>0</v>
      </c>
      <c r="BA33" s="3">
        <f t="shared" si="28"/>
        <v>0</v>
      </c>
      <c r="BB33" s="3">
        <f t="shared" si="28"/>
        <v>0</v>
      </c>
      <c r="BC33" s="3">
        <f t="shared" si="28"/>
        <v>0</v>
      </c>
      <c r="BD33" s="3">
        <f t="shared" si="28"/>
        <v>0</v>
      </c>
      <c r="BE33" s="3">
        <f t="shared" si="28"/>
        <v>0</v>
      </c>
      <c r="BF33" s="3">
        <f t="shared" si="28"/>
        <v>0</v>
      </c>
      <c r="BG33" s="3">
        <f t="shared" si="28"/>
        <v>0</v>
      </c>
      <c r="BH33" s="3">
        <f t="shared" si="28"/>
        <v>0</v>
      </c>
      <c r="BI33" s="3">
        <f t="shared" si="28"/>
        <v>0</v>
      </c>
      <c r="BJ33" s="3">
        <f t="shared" si="28"/>
        <v>0</v>
      </c>
      <c r="BK33" s="3">
        <f t="shared" si="28"/>
        <v>0</v>
      </c>
      <c r="BL33" s="3">
        <f t="shared" si="28"/>
        <v>0</v>
      </c>
      <c r="BM33" s="3">
        <f t="shared" si="28"/>
        <v>0</v>
      </c>
      <c r="BN33" s="3">
        <f t="shared" si="28"/>
        <v>0</v>
      </c>
      <c r="BO33" s="3">
        <f t="shared" si="28"/>
        <v>0</v>
      </c>
      <c r="BP33" s="3">
        <f t="shared" ref="BP33:CH33" si="29">IF(SUM($C$19:$N$19)=0,0,BO33+BP15)</f>
        <v>0</v>
      </c>
      <c r="BQ33" s="3">
        <f t="shared" si="29"/>
        <v>0</v>
      </c>
      <c r="BR33" s="3">
        <f t="shared" si="29"/>
        <v>0</v>
      </c>
      <c r="BS33" s="3">
        <f t="shared" si="29"/>
        <v>0</v>
      </c>
      <c r="BT33" s="3">
        <f t="shared" si="29"/>
        <v>0</v>
      </c>
      <c r="BU33" s="3">
        <f t="shared" si="29"/>
        <v>0</v>
      </c>
      <c r="BV33" s="3">
        <f t="shared" si="29"/>
        <v>0</v>
      </c>
      <c r="BW33" s="3">
        <f t="shared" si="29"/>
        <v>0</v>
      </c>
      <c r="BX33" s="3">
        <f t="shared" si="29"/>
        <v>0</v>
      </c>
      <c r="BY33" s="3">
        <f t="shared" si="29"/>
        <v>0</v>
      </c>
      <c r="BZ33" s="3">
        <f t="shared" si="29"/>
        <v>0</v>
      </c>
      <c r="CA33" s="3">
        <f t="shared" si="29"/>
        <v>0</v>
      </c>
      <c r="CB33" s="3">
        <f t="shared" si="29"/>
        <v>0</v>
      </c>
      <c r="CC33" s="3">
        <f t="shared" si="29"/>
        <v>0</v>
      </c>
      <c r="CD33" s="3">
        <f t="shared" si="29"/>
        <v>0</v>
      </c>
      <c r="CE33" s="3">
        <f t="shared" si="29"/>
        <v>0</v>
      </c>
      <c r="CF33" s="3">
        <f t="shared" si="29"/>
        <v>0</v>
      </c>
      <c r="CG33" s="3">
        <f t="shared" si="29"/>
        <v>0</v>
      </c>
      <c r="CH33" s="12">
        <f t="shared" si="29"/>
        <v>0</v>
      </c>
    </row>
    <row r="34" spans="1:86" x14ac:dyDescent="0.25">
      <c r="A34" s="600"/>
      <c r="B34" s="11" t="str">
        <f t="shared" si="7"/>
        <v>Refrigeration</v>
      </c>
      <c r="C34" s="3">
        <f t="shared" si="7"/>
        <v>0</v>
      </c>
      <c r="D34" s="3">
        <f t="shared" ref="D34:BO34" si="30">IF(SUM($C$19:$N$19)=0,0,C34+D16)</f>
        <v>0</v>
      </c>
      <c r="E34" s="3">
        <f t="shared" si="30"/>
        <v>0</v>
      </c>
      <c r="F34" s="3">
        <f t="shared" si="30"/>
        <v>0</v>
      </c>
      <c r="G34" s="3">
        <f t="shared" si="30"/>
        <v>0</v>
      </c>
      <c r="H34" s="3">
        <f t="shared" si="30"/>
        <v>0</v>
      </c>
      <c r="I34" s="3">
        <f t="shared" si="30"/>
        <v>0</v>
      </c>
      <c r="J34" s="3">
        <f t="shared" si="30"/>
        <v>0</v>
      </c>
      <c r="K34" s="3">
        <f t="shared" si="30"/>
        <v>0</v>
      </c>
      <c r="L34" s="3">
        <f t="shared" si="30"/>
        <v>0</v>
      </c>
      <c r="M34" s="3">
        <f t="shared" si="30"/>
        <v>0</v>
      </c>
      <c r="N34" s="3">
        <f t="shared" si="30"/>
        <v>0</v>
      </c>
      <c r="O34" s="3">
        <f t="shared" si="30"/>
        <v>0</v>
      </c>
      <c r="P34" s="3">
        <f t="shared" si="30"/>
        <v>0</v>
      </c>
      <c r="Q34" s="3">
        <f t="shared" si="30"/>
        <v>0</v>
      </c>
      <c r="R34" s="3">
        <f t="shared" si="30"/>
        <v>0</v>
      </c>
      <c r="S34" s="3">
        <f t="shared" si="30"/>
        <v>0</v>
      </c>
      <c r="T34" s="3">
        <f t="shared" si="30"/>
        <v>0</v>
      </c>
      <c r="U34" s="3">
        <f t="shared" si="30"/>
        <v>0</v>
      </c>
      <c r="V34" s="3">
        <f t="shared" si="30"/>
        <v>0</v>
      </c>
      <c r="W34" s="3">
        <f t="shared" si="30"/>
        <v>0</v>
      </c>
      <c r="X34" s="3">
        <f t="shared" si="30"/>
        <v>0</v>
      </c>
      <c r="Y34" s="3">
        <f t="shared" si="30"/>
        <v>0</v>
      </c>
      <c r="Z34" s="3">
        <f t="shared" si="30"/>
        <v>0</v>
      </c>
      <c r="AA34" s="3">
        <f t="shared" si="30"/>
        <v>0</v>
      </c>
      <c r="AB34" s="3">
        <f t="shared" si="30"/>
        <v>0</v>
      </c>
      <c r="AC34" s="3">
        <f t="shared" si="30"/>
        <v>0</v>
      </c>
      <c r="AD34" s="3">
        <f t="shared" si="30"/>
        <v>0</v>
      </c>
      <c r="AE34" s="3">
        <f t="shared" si="30"/>
        <v>0</v>
      </c>
      <c r="AF34" s="3">
        <f t="shared" si="30"/>
        <v>0</v>
      </c>
      <c r="AG34" s="3">
        <f t="shared" si="30"/>
        <v>0</v>
      </c>
      <c r="AH34" s="3">
        <f t="shared" si="30"/>
        <v>0</v>
      </c>
      <c r="AI34" s="3">
        <f t="shared" si="30"/>
        <v>0</v>
      </c>
      <c r="AJ34" s="3">
        <f t="shared" si="30"/>
        <v>0</v>
      </c>
      <c r="AK34" s="3">
        <f t="shared" si="30"/>
        <v>0</v>
      </c>
      <c r="AL34" s="3">
        <f t="shared" si="30"/>
        <v>0</v>
      </c>
      <c r="AM34" s="3">
        <f t="shared" si="30"/>
        <v>0</v>
      </c>
      <c r="AN34" s="3">
        <f t="shared" si="30"/>
        <v>0</v>
      </c>
      <c r="AO34" s="3">
        <f t="shared" si="30"/>
        <v>0</v>
      </c>
      <c r="AP34" s="3">
        <f t="shared" si="30"/>
        <v>0</v>
      </c>
      <c r="AQ34" s="3">
        <f t="shared" si="30"/>
        <v>0</v>
      </c>
      <c r="AR34" s="3">
        <f t="shared" si="30"/>
        <v>0</v>
      </c>
      <c r="AS34" s="3">
        <f t="shared" si="30"/>
        <v>0</v>
      </c>
      <c r="AT34" s="3">
        <f t="shared" si="30"/>
        <v>0</v>
      </c>
      <c r="AU34" s="3">
        <f t="shared" si="30"/>
        <v>0</v>
      </c>
      <c r="AV34" s="3">
        <f t="shared" si="30"/>
        <v>0</v>
      </c>
      <c r="AW34" s="3">
        <f t="shared" si="30"/>
        <v>0</v>
      </c>
      <c r="AX34" s="3">
        <f t="shared" si="30"/>
        <v>0</v>
      </c>
      <c r="AY34" s="3">
        <f t="shared" si="30"/>
        <v>0</v>
      </c>
      <c r="AZ34" s="3">
        <f t="shared" si="30"/>
        <v>0</v>
      </c>
      <c r="BA34" s="3">
        <f t="shared" si="30"/>
        <v>0</v>
      </c>
      <c r="BB34" s="3">
        <f t="shared" si="30"/>
        <v>0</v>
      </c>
      <c r="BC34" s="3">
        <f t="shared" si="30"/>
        <v>0</v>
      </c>
      <c r="BD34" s="3">
        <f t="shared" si="30"/>
        <v>0</v>
      </c>
      <c r="BE34" s="3">
        <f t="shared" si="30"/>
        <v>0</v>
      </c>
      <c r="BF34" s="3">
        <f t="shared" si="30"/>
        <v>0</v>
      </c>
      <c r="BG34" s="3">
        <f t="shared" si="30"/>
        <v>0</v>
      </c>
      <c r="BH34" s="3">
        <f t="shared" si="30"/>
        <v>0</v>
      </c>
      <c r="BI34" s="3">
        <f t="shared" si="30"/>
        <v>0</v>
      </c>
      <c r="BJ34" s="3">
        <f t="shared" si="30"/>
        <v>0</v>
      </c>
      <c r="BK34" s="3">
        <f t="shared" si="30"/>
        <v>0</v>
      </c>
      <c r="BL34" s="3">
        <f t="shared" si="30"/>
        <v>0</v>
      </c>
      <c r="BM34" s="3">
        <f t="shared" si="30"/>
        <v>0</v>
      </c>
      <c r="BN34" s="3">
        <f t="shared" si="30"/>
        <v>0</v>
      </c>
      <c r="BO34" s="3">
        <f t="shared" si="30"/>
        <v>0</v>
      </c>
      <c r="BP34" s="3">
        <f t="shared" ref="BP34:CH34" si="31">IF(SUM($C$19:$N$19)=0,0,BO34+BP16)</f>
        <v>0</v>
      </c>
      <c r="BQ34" s="3">
        <f t="shared" si="31"/>
        <v>0</v>
      </c>
      <c r="BR34" s="3">
        <f t="shared" si="31"/>
        <v>0</v>
      </c>
      <c r="BS34" s="3">
        <f t="shared" si="31"/>
        <v>0</v>
      </c>
      <c r="BT34" s="3">
        <f t="shared" si="31"/>
        <v>0</v>
      </c>
      <c r="BU34" s="3">
        <f t="shared" si="31"/>
        <v>0</v>
      </c>
      <c r="BV34" s="3">
        <f t="shared" si="31"/>
        <v>0</v>
      </c>
      <c r="BW34" s="3">
        <f t="shared" si="31"/>
        <v>0</v>
      </c>
      <c r="BX34" s="3">
        <f t="shared" si="31"/>
        <v>0</v>
      </c>
      <c r="BY34" s="3">
        <f t="shared" si="31"/>
        <v>0</v>
      </c>
      <c r="BZ34" s="3">
        <f t="shared" si="31"/>
        <v>0</v>
      </c>
      <c r="CA34" s="3">
        <f t="shared" si="31"/>
        <v>0</v>
      </c>
      <c r="CB34" s="3">
        <f t="shared" si="31"/>
        <v>0</v>
      </c>
      <c r="CC34" s="3">
        <f t="shared" si="31"/>
        <v>0</v>
      </c>
      <c r="CD34" s="3">
        <f t="shared" si="31"/>
        <v>0</v>
      </c>
      <c r="CE34" s="3">
        <f t="shared" si="31"/>
        <v>0</v>
      </c>
      <c r="CF34" s="3">
        <f t="shared" si="31"/>
        <v>0</v>
      </c>
      <c r="CG34" s="3">
        <f t="shared" si="31"/>
        <v>0</v>
      </c>
      <c r="CH34" s="12">
        <f t="shared" si="31"/>
        <v>0</v>
      </c>
    </row>
    <row r="35" spans="1:86" x14ac:dyDescent="0.25">
      <c r="A35" s="600"/>
      <c r="B35" s="11" t="str">
        <f t="shared" si="7"/>
        <v>Water Heating</v>
      </c>
      <c r="C35" s="3">
        <f t="shared" si="7"/>
        <v>0</v>
      </c>
      <c r="D35" s="3">
        <f t="shared" ref="D35:BO35" si="32">IF(SUM($C$19:$N$19)=0,0,C35+D17)</f>
        <v>0</v>
      </c>
      <c r="E35" s="3">
        <f t="shared" si="32"/>
        <v>0</v>
      </c>
      <c r="F35" s="3">
        <f t="shared" si="32"/>
        <v>0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3">
        <f t="shared" si="32"/>
        <v>0</v>
      </c>
      <c r="U35" s="3">
        <f t="shared" si="32"/>
        <v>0</v>
      </c>
      <c r="V35" s="3">
        <f t="shared" si="32"/>
        <v>0</v>
      </c>
      <c r="W35" s="3">
        <f t="shared" si="32"/>
        <v>0</v>
      </c>
      <c r="X35" s="3">
        <f t="shared" si="32"/>
        <v>0</v>
      </c>
      <c r="Y35" s="3">
        <f t="shared" si="32"/>
        <v>0</v>
      </c>
      <c r="Z35" s="3">
        <f t="shared" si="32"/>
        <v>0</v>
      </c>
      <c r="AA35" s="3">
        <f t="shared" si="32"/>
        <v>0</v>
      </c>
      <c r="AB35" s="3">
        <f t="shared" si="32"/>
        <v>0</v>
      </c>
      <c r="AC35" s="3">
        <f t="shared" si="32"/>
        <v>0</v>
      </c>
      <c r="AD35" s="3">
        <f t="shared" si="32"/>
        <v>0</v>
      </c>
      <c r="AE35" s="3">
        <f t="shared" si="32"/>
        <v>0</v>
      </c>
      <c r="AF35" s="3">
        <f t="shared" si="32"/>
        <v>0</v>
      </c>
      <c r="AG35" s="3">
        <f t="shared" si="32"/>
        <v>0</v>
      </c>
      <c r="AH35" s="3">
        <f t="shared" si="32"/>
        <v>0</v>
      </c>
      <c r="AI35" s="3">
        <f t="shared" si="32"/>
        <v>0</v>
      </c>
      <c r="AJ35" s="3">
        <f t="shared" si="32"/>
        <v>0</v>
      </c>
      <c r="AK35" s="3">
        <f t="shared" si="32"/>
        <v>0</v>
      </c>
      <c r="AL35" s="3">
        <f t="shared" si="32"/>
        <v>0</v>
      </c>
      <c r="AM35" s="3">
        <f t="shared" si="32"/>
        <v>0</v>
      </c>
      <c r="AN35" s="3">
        <f t="shared" si="32"/>
        <v>0</v>
      </c>
      <c r="AO35" s="3">
        <f t="shared" si="32"/>
        <v>0</v>
      </c>
      <c r="AP35" s="3">
        <f t="shared" si="32"/>
        <v>0</v>
      </c>
      <c r="AQ35" s="3">
        <f t="shared" si="32"/>
        <v>0</v>
      </c>
      <c r="AR35" s="3">
        <f t="shared" si="32"/>
        <v>0</v>
      </c>
      <c r="AS35" s="3">
        <f t="shared" si="32"/>
        <v>0</v>
      </c>
      <c r="AT35" s="3">
        <f t="shared" si="32"/>
        <v>0</v>
      </c>
      <c r="AU35" s="3">
        <f t="shared" si="32"/>
        <v>0</v>
      </c>
      <c r="AV35" s="3">
        <f t="shared" si="32"/>
        <v>0</v>
      </c>
      <c r="AW35" s="3">
        <f t="shared" si="32"/>
        <v>0</v>
      </c>
      <c r="AX35" s="3">
        <f t="shared" si="32"/>
        <v>0</v>
      </c>
      <c r="AY35" s="3">
        <f t="shared" si="32"/>
        <v>0</v>
      </c>
      <c r="AZ35" s="3">
        <f t="shared" si="32"/>
        <v>0</v>
      </c>
      <c r="BA35" s="3">
        <f t="shared" si="32"/>
        <v>0</v>
      </c>
      <c r="BB35" s="3">
        <f t="shared" si="32"/>
        <v>0</v>
      </c>
      <c r="BC35" s="3">
        <f t="shared" si="32"/>
        <v>0</v>
      </c>
      <c r="BD35" s="3">
        <f t="shared" si="32"/>
        <v>0</v>
      </c>
      <c r="BE35" s="3">
        <f t="shared" si="32"/>
        <v>0</v>
      </c>
      <c r="BF35" s="3">
        <f t="shared" si="32"/>
        <v>0</v>
      </c>
      <c r="BG35" s="3">
        <f t="shared" si="32"/>
        <v>0</v>
      </c>
      <c r="BH35" s="3">
        <f t="shared" si="32"/>
        <v>0</v>
      </c>
      <c r="BI35" s="3">
        <f t="shared" si="32"/>
        <v>0</v>
      </c>
      <c r="BJ35" s="3">
        <f t="shared" si="32"/>
        <v>0</v>
      </c>
      <c r="BK35" s="3">
        <f t="shared" si="32"/>
        <v>0</v>
      </c>
      <c r="BL35" s="3">
        <f t="shared" si="32"/>
        <v>0</v>
      </c>
      <c r="BM35" s="3">
        <f t="shared" si="32"/>
        <v>0</v>
      </c>
      <c r="BN35" s="3">
        <f t="shared" si="32"/>
        <v>0</v>
      </c>
      <c r="BO35" s="3">
        <f t="shared" si="32"/>
        <v>0</v>
      </c>
      <c r="BP35" s="3">
        <f t="shared" ref="BP35:CH35" si="33">IF(SUM($C$19:$N$19)=0,0,BO35+BP17)</f>
        <v>0</v>
      </c>
      <c r="BQ35" s="3">
        <f t="shared" si="33"/>
        <v>0</v>
      </c>
      <c r="BR35" s="3">
        <f t="shared" si="33"/>
        <v>0</v>
      </c>
      <c r="BS35" s="3">
        <f t="shared" si="33"/>
        <v>0</v>
      </c>
      <c r="BT35" s="3">
        <f t="shared" si="33"/>
        <v>0</v>
      </c>
      <c r="BU35" s="3">
        <f t="shared" si="33"/>
        <v>0</v>
      </c>
      <c r="BV35" s="3">
        <f t="shared" si="33"/>
        <v>0</v>
      </c>
      <c r="BW35" s="3">
        <f t="shared" si="33"/>
        <v>0</v>
      </c>
      <c r="BX35" s="3">
        <f t="shared" si="33"/>
        <v>0</v>
      </c>
      <c r="BY35" s="3">
        <f t="shared" si="33"/>
        <v>0</v>
      </c>
      <c r="BZ35" s="3">
        <f t="shared" si="33"/>
        <v>0</v>
      </c>
      <c r="CA35" s="3">
        <f t="shared" si="33"/>
        <v>0</v>
      </c>
      <c r="CB35" s="3">
        <f t="shared" si="33"/>
        <v>0</v>
      </c>
      <c r="CC35" s="3">
        <f t="shared" si="33"/>
        <v>0</v>
      </c>
      <c r="CD35" s="3">
        <f t="shared" si="33"/>
        <v>0</v>
      </c>
      <c r="CE35" s="3">
        <f t="shared" si="33"/>
        <v>0</v>
      </c>
      <c r="CF35" s="3">
        <f t="shared" si="33"/>
        <v>0</v>
      </c>
      <c r="CG35" s="3">
        <f t="shared" si="33"/>
        <v>0</v>
      </c>
      <c r="CH35" s="12">
        <f t="shared" si="33"/>
        <v>0</v>
      </c>
    </row>
    <row r="36" spans="1:86" ht="15" customHeight="1" x14ac:dyDescent="0.25">
      <c r="A36" s="600"/>
      <c r="B36" s="11" t="str">
        <f t="shared" si="7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209" t="str">
        <f t="shared" si="7"/>
        <v>Monthly kWh</v>
      </c>
      <c r="C37" s="264">
        <f>SUM(C23:C36)</f>
        <v>0</v>
      </c>
      <c r="D37" s="264">
        <f t="shared" ref="D37:BO37" si="34">SUM(D23:D36)</f>
        <v>0</v>
      </c>
      <c r="E37" s="264">
        <f t="shared" si="34"/>
        <v>0</v>
      </c>
      <c r="F37" s="264">
        <f t="shared" si="34"/>
        <v>0</v>
      </c>
      <c r="G37" s="264">
        <f t="shared" si="34"/>
        <v>0</v>
      </c>
      <c r="H37" s="264">
        <f t="shared" si="34"/>
        <v>0</v>
      </c>
      <c r="I37" s="264">
        <f t="shared" si="34"/>
        <v>0</v>
      </c>
      <c r="J37" s="264">
        <f t="shared" si="34"/>
        <v>0</v>
      </c>
      <c r="K37" s="264">
        <f t="shared" si="34"/>
        <v>0</v>
      </c>
      <c r="L37" s="264">
        <f t="shared" si="34"/>
        <v>0</v>
      </c>
      <c r="M37" s="264">
        <f t="shared" si="34"/>
        <v>0</v>
      </c>
      <c r="N37" s="264">
        <f t="shared" si="34"/>
        <v>0</v>
      </c>
      <c r="O37" s="264">
        <f t="shared" si="34"/>
        <v>0</v>
      </c>
      <c r="P37" s="264">
        <f t="shared" si="34"/>
        <v>0</v>
      </c>
      <c r="Q37" s="264">
        <f t="shared" si="34"/>
        <v>0</v>
      </c>
      <c r="R37" s="264">
        <f t="shared" si="34"/>
        <v>0</v>
      </c>
      <c r="S37" s="264">
        <f t="shared" si="34"/>
        <v>0</v>
      </c>
      <c r="T37" s="264">
        <f t="shared" si="34"/>
        <v>0</v>
      </c>
      <c r="U37" s="264">
        <f t="shared" si="34"/>
        <v>0</v>
      </c>
      <c r="V37" s="264">
        <f t="shared" si="34"/>
        <v>0</v>
      </c>
      <c r="W37" s="264">
        <f t="shared" si="34"/>
        <v>0</v>
      </c>
      <c r="X37" s="264">
        <f t="shared" si="34"/>
        <v>0</v>
      </c>
      <c r="Y37" s="264">
        <f t="shared" si="34"/>
        <v>0</v>
      </c>
      <c r="Z37" s="264">
        <f t="shared" si="34"/>
        <v>0</v>
      </c>
      <c r="AA37" s="264">
        <f t="shared" si="34"/>
        <v>0</v>
      </c>
      <c r="AB37" s="264">
        <f t="shared" si="34"/>
        <v>0</v>
      </c>
      <c r="AC37" s="264">
        <f t="shared" si="34"/>
        <v>0</v>
      </c>
      <c r="AD37" s="264">
        <f t="shared" si="34"/>
        <v>0</v>
      </c>
      <c r="AE37" s="264">
        <f t="shared" si="34"/>
        <v>0</v>
      </c>
      <c r="AF37" s="264">
        <f t="shared" si="34"/>
        <v>0</v>
      </c>
      <c r="AG37" s="264">
        <f t="shared" si="34"/>
        <v>0</v>
      </c>
      <c r="AH37" s="264">
        <f t="shared" si="34"/>
        <v>0</v>
      </c>
      <c r="AI37" s="264">
        <f t="shared" si="34"/>
        <v>0</v>
      </c>
      <c r="AJ37" s="264">
        <f t="shared" si="34"/>
        <v>0</v>
      </c>
      <c r="AK37" s="264">
        <f t="shared" si="34"/>
        <v>0</v>
      </c>
      <c r="AL37" s="264">
        <f t="shared" si="34"/>
        <v>0</v>
      </c>
      <c r="AM37" s="264">
        <f t="shared" si="34"/>
        <v>0</v>
      </c>
      <c r="AN37" s="264">
        <f t="shared" si="34"/>
        <v>0</v>
      </c>
      <c r="AO37" s="264">
        <f t="shared" si="34"/>
        <v>0</v>
      </c>
      <c r="AP37" s="264">
        <f t="shared" si="34"/>
        <v>0</v>
      </c>
      <c r="AQ37" s="264">
        <f t="shared" si="34"/>
        <v>0</v>
      </c>
      <c r="AR37" s="264">
        <f t="shared" si="34"/>
        <v>0</v>
      </c>
      <c r="AS37" s="264">
        <f t="shared" si="34"/>
        <v>0</v>
      </c>
      <c r="AT37" s="264">
        <f t="shared" si="34"/>
        <v>0</v>
      </c>
      <c r="AU37" s="264">
        <f t="shared" si="34"/>
        <v>0</v>
      </c>
      <c r="AV37" s="264">
        <f t="shared" si="34"/>
        <v>0</v>
      </c>
      <c r="AW37" s="264">
        <f t="shared" si="34"/>
        <v>0</v>
      </c>
      <c r="AX37" s="264">
        <f t="shared" si="34"/>
        <v>0</v>
      </c>
      <c r="AY37" s="264">
        <f t="shared" si="34"/>
        <v>0</v>
      </c>
      <c r="AZ37" s="264">
        <f t="shared" si="34"/>
        <v>0</v>
      </c>
      <c r="BA37" s="264">
        <f t="shared" si="34"/>
        <v>0</v>
      </c>
      <c r="BB37" s="264">
        <f t="shared" si="34"/>
        <v>0</v>
      </c>
      <c r="BC37" s="264">
        <f t="shared" si="34"/>
        <v>0</v>
      </c>
      <c r="BD37" s="264">
        <f t="shared" si="34"/>
        <v>0</v>
      </c>
      <c r="BE37" s="264">
        <f t="shared" si="34"/>
        <v>0</v>
      </c>
      <c r="BF37" s="264">
        <f t="shared" si="34"/>
        <v>0</v>
      </c>
      <c r="BG37" s="264">
        <f t="shared" si="34"/>
        <v>0</v>
      </c>
      <c r="BH37" s="264">
        <f t="shared" si="34"/>
        <v>0</v>
      </c>
      <c r="BI37" s="264">
        <f t="shared" si="34"/>
        <v>0</v>
      </c>
      <c r="BJ37" s="264">
        <f t="shared" si="34"/>
        <v>0</v>
      </c>
      <c r="BK37" s="264">
        <f t="shared" si="34"/>
        <v>0</v>
      </c>
      <c r="BL37" s="264">
        <f t="shared" si="34"/>
        <v>0</v>
      </c>
      <c r="BM37" s="264">
        <f t="shared" si="34"/>
        <v>0</v>
      </c>
      <c r="BN37" s="264">
        <f t="shared" si="34"/>
        <v>0</v>
      </c>
      <c r="BO37" s="264">
        <f t="shared" si="34"/>
        <v>0</v>
      </c>
      <c r="BP37" s="264">
        <f t="shared" ref="BP37:CH37" si="35">SUM(BP23:BP36)</f>
        <v>0</v>
      </c>
      <c r="BQ37" s="264">
        <f t="shared" si="35"/>
        <v>0</v>
      </c>
      <c r="BR37" s="264">
        <f t="shared" si="35"/>
        <v>0</v>
      </c>
      <c r="BS37" s="264">
        <f t="shared" si="35"/>
        <v>0</v>
      </c>
      <c r="BT37" s="264">
        <f t="shared" si="35"/>
        <v>0</v>
      </c>
      <c r="BU37" s="264">
        <f t="shared" si="35"/>
        <v>0</v>
      </c>
      <c r="BV37" s="264">
        <f t="shared" si="35"/>
        <v>0</v>
      </c>
      <c r="BW37" s="264">
        <f t="shared" si="35"/>
        <v>0</v>
      </c>
      <c r="BX37" s="264">
        <f t="shared" si="35"/>
        <v>0</v>
      </c>
      <c r="BY37" s="264">
        <f t="shared" si="35"/>
        <v>0</v>
      </c>
      <c r="BZ37" s="264">
        <f t="shared" si="35"/>
        <v>0</v>
      </c>
      <c r="CA37" s="264">
        <f t="shared" si="35"/>
        <v>0</v>
      </c>
      <c r="CB37" s="264">
        <f t="shared" si="35"/>
        <v>0</v>
      </c>
      <c r="CC37" s="264">
        <f t="shared" si="35"/>
        <v>0</v>
      </c>
      <c r="CD37" s="264">
        <f t="shared" si="35"/>
        <v>0</v>
      </c>
      <c r="CE37" s="264">
        <f t="shared" si="35"/>
        <v>0</v>
      </c>
      <c r="CF37" s="264">
        <f t="shared" si="35"/>
        <v>0</v>
      </c>
      <c r="CG37" s="264">
        <f t="shared" si="35"/>
        <v>0</v>
      </c>
      <c r="CH37" s="267">
        <f t="shared" si="35"/>
        <v>0</v>
      </c>
    </row>
    <row r="38" spans="1:86" x14ac:dyDescent="0.25">
      <c r="A38" s="8"/>
      <c r="B38" s="285"/>
      <c r="C38" s="9"/>
      <c r="D38" s="285"/>
      <c r="E38" s="9"/>
      <c r="F38" s="285"/>
      <c r="G38" s="285"/>
      <c r="H38" s="9"/>
      <c r="I38" s="285"/>
      <c r="J38" s="285"/>
      <c r="K38" s="9"/>
      <c r="L38" s="285"/>
      <c r="M38" s="285"/>
      <c r="N38" s="323" t="s">
        <v>189</v>
      </c>
      <c r="O38" s="322">
        <f>SUM(C5:N18)</f>
        <v>0</v>
      </c>
      <c r="P38" s="285"/>
      <c r="Q38" s="9"/>
      <c r="R38" s="285"/>
      <c r="S38" s="285"/>
      <c r="T38" s="9"/>
      <c r="U38" s="285"/>
      <c r="V38" s="285"/>
      <c r="W38" s="9"/>
      <c r="X38" s="285"/>
      <c r="Y38" s="285"/>
      <c r="Z38" s="9"/>
      <c r="AA38" s="285"/>
      <c r="AB38" s="285"/>
      <c r="AC38" s="9"/>
      <c r="AD38" s="285"/>
      <c r="AE38" s="285"/>
      <c r="AF38" s="9"/>
      <c r="AG38" s="285"/>
      <c r="AH38" s="285"/>
      <c r="AI38" s="9"/>
      <c r="AJ38" s="285"/>
      <c r="AK38" s="285"/>
      <c r="AL38" s="9"/>
      <c r="AM38" s="285"/>
      <c r="AN38" s="285"/>
      <c r="AO38" s="9"/>
      <c r="AP38" s="285"/>
      <c r="AQ38" s="285"/>
      <c r="AR38" s="9"/>
      <c r="AS38" s="285"/>
      <c r="AT38" s="285"/>
      <c r="AU38" s="9"/>
      <c r="AV38" s="285"/>
      <c r="AW38" s="285"/>
      <c r="AX38" s="9"/>
      <c r="AY38" s="285"/>
      <c r="AZ38" s="285"/>
      <c r="BA38" s="9"/>
      <c r="BB38" s="285"/>
      <c r="BC38" s="285"/>
      <c r="BD38" s="9"/>
      <c r="BE38" s="285"/>
      <c r="BF38" s="285"/>
      <c r="BG38" s="9"/>
      <c r="BH38" s="285"/>
      <c r="BI38" s="285"/>
      <c r="BJ38" s="9"/>
      <c r="BK38" s="285"/>
      <c r="BL38" s="285"/>
      <c r="BM38" s="9"/>
      <c r="BN38" s="285"/>
      <c r="BO38" s="285"/>
      <c r="BP38" s="9"/>
      <c r="BQ38" s="285"/>
      <c r="BR38" s="285"/>
      <c r="BS38" s="9"/>
      <c r="BT38" s="285"/>
      <c r="BU38" s="285"/>
      <c r="BV38" s="9"/>
      <c r="BW38" s="285"/>
      <c r="BX38" s="285"/>
      <c r="BY38" s="9"/>
      <c r="BZ38" s="285"/>
      <c r="CA38" s="285"/>
      <c r="CB38" s="9"/>
      <c r="CC38" s="285"/>
      <c r="CD38" s="285"/>
      <c r="CE38" s="9"/>
      <c r="CF38" s="285"/>
      <c r="CG38" s="285"/>
      <c r="CH38" s="137"/>
    </row>
    <row r="39" spans="1:86" ht="15.75" thickBot="1" x14ac:dyDescent="0.3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501" t="s">
        <v>256</v>
      </c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</row>
    <row r="40" spans="1:86" ht="16.5" thickBot="1" x14ac:dyDescent="0.3">
      <c r="A40" s="602" t="s">
        <v>16</v>
      </c>
      <c r="B40" s="18" t="str">
        <f t="shared" ref="B40:B55" si="36">B22</f>
        <v>End Use</v>
      </c>
      <c r="C40" s="162">
        <f>C$4</f>
        <v>45292</v>
      </c>
      <c r="D40" s="162">
        <f t="shared" ref="D40:BO40" si="37">D$4</f>
        <v>45323</v>
      </c>
      <c r="E40" s="162">
        <f t="shared" si="37"/>
        <v>45352</v>
      </c>
      <c r="F40" s="162">
        <f t="shared" si="37"/>
        <v>45383</v>
      </c>
      <c r="G40" s="162">
        <f t="shared" si="37"/>
        <v>45413</v>
      </c>
      <c r="H40" s="162">
        <f t="shared" si="37"/>
        <v>45444</v>
      </c>
      <c r="I40" s="162">
        <f t="shared" si="37"/>
        <v>45474</v>
      </c>
      <c r="J40" s="162">
        <f t="shared" si="37"/>
        <v>45505</v>
      </c>
      <c r="K40" s="162">
        <f t="shared" si="37"/>
        <v>45536</v>
      </c>
      <c r="L40" s="162">
        <f t="shared" si="37"/>
        <v>45566</v>
      </c>
      <c r="M40" s="162">
        <f t="shared" si="37"/>
        <v>45597</v>
      </c>
      <c r="N40" s="162">
        <f t="shared" si="37"/>
        <v>45627</v>
      </c>
      <c r="O40" s="162">
        <f t="shared" si="37"/>
        <v>45658</v>
      </c>
      <c r="P40" s="162">
        <f t="shared" si="37"/>
        <v>45689</v>
      </c>
      <c r="Q40" s="162">
        <f t="shared" si="37"/>
        <v>45717</v>
      </c>
      <c r="R40" s="162">
        <f t="shared" si="37"/>
        <v>45748</v>
      </c>
      <c r="S40" s="162">
        <f t="shared" si="37"/>
        <v>45778</v>
      </c>
      <c r="T40" s="162">
        <f t="shared" si="37"/>
        <v>45809</v>
      </c>
      <c r="U40" s="162">
        <f t="shared" si="37"/>
        <v>45839</v>
      </c>
      <c r="V40" s="162">
        <f t="shared" si="37"/>
        <v>45870</v>
      </c>
      <c r="W40" s="162">
        <f t="shared" si="37"/>
        <v>45901</v>
      </c>
      <c r="X40" s="162">
        <f t="shared" si="37"/>
        <v>45931</v>
      </c>
      <c r="Y40" s="162">
        <f t="shared" si="37"/>
        <v>45962</v>
      </c>
      <c r="Z40" s="162">
        <f t="shared" si="37"/>
        <v>45992</v>
      </c>
      <c r="AA40" s="162">
        <f t="shared" si="37"/>
        <v>46023</v>
      </c>
      <c r="AB40" s="162">
        <f t="shared" si="37"/>
        <v>46054</v>
      </c>
      <c r="AC40" s="162">
        <f t="shared" si="37"/>
        <v>46082</v>
      </c>
      <c r="AD40" s="162">
        <f t="shared" si="37"/>
        <v>46113</v>
      </c>
      <c r="AE40" s="162">
        <f t="shared" si="37"/>
        <v>46143</v>
      </c>
      <c r="AF40" s="162">
        <f t="shared" si="37"/>
        <v>46174</v>
      </c>
      <c r="AG40" s="162">
        <f t="shared" si="37"/>
        <v>46204</v>
      </c>
      <c r="AH40" s="162">
        <f t="shared" si="37"/>
        <v>46235</v>
      </c>
      <c r="AI40" s="162">
        <f t="shared" si="37"/>
        <v>46266</v>
      </c>
      <c r="AJ40" s="162">
        <f t="shared" si="37"/>
        <v>46296</v>
      </c>
      <c r="AK40" s="162">
        <f t="shared" si="37"/>
        <v>46327</v>
      </c>
      <c r="AL40" s="162">
        <f t="shared" si="37"/>
        <v>46357</v>
      </c>
      <c r="AM40" s="162">
        <f t="shared" si="37"/>
        <v>46388</v>
      </c>
      <c r="AN40" s="162">
        <f t="shared" si="37"/>
        <v>46419</v>
      </c>
      <c r="AO40" s="162">
        <f t="shared" si="37"/>
        <v>46447</v>
      </c>
      <c r="AP40" s="162">
        <f t="shared" si="37"/>
        <v>46478</v>
      </c>
      <c r="AQ40" s="162">
        <f t="shared" si="37"/>
        <v>46508</v>
      </c>
      <c r="AR40" s="162">
        <f t="shared" si="37"/>
        <v>46539</v>
      </c>
      <c r="AS40" s="162">
        <f t="shared" si="37"/>
        <v>46569</v>
      </c>
      <c r="AT40" s="162">
        <f t="shared" si="37"/>
        <v>46600</v>
      </c>
      <c r="AU40" s="162">
        <f t="shared" si="37"/>
        <v>46631</v>
      </c>
      <c r="AV40" s="162">
        <f t="shared" si="37"/>
        <v>46661</v>
      </c>
      <c r="AW40" s="162">
        <f t="shared" si="37"/>
        <v>46692</v>
      </c>
      <c r="AX40" s="162">
        <f t="shared" si="37"/>
        <v>46722</v>
      </c>
      <c r="AY40" s="162">
        <f t="shared" si="37"/>
        <v>46753</v>
      </c>
      <c r="AZ40" s="162">
        <f t="shared" si="37"/>
        <v>46784</v>
      </c>
      <c r="BA40" s="162">
        <f t="shared" si="37"/>
        <v>46813</v>
      </c>
      <c r="BB40" s="162">
        <f t="shared" si="37"/>
        <v>46844</v>
      </c>
      <c r="BC40" s="162">
        <f t="shared" si="37"/>
        <v>46874</v>
      </c>
      <c r="BD40" s="162">
        <f t="shared" si="37"/>
        <v>46905</v>
      </c>
      <c r="BE40" s="162">
        <f t="shared" si="37"/>
        <v>46935</v>
      </c>
      <c r="BF40" s="162">
        <f t="shared" si="37"/>
        <v>46966</v>
      </c>
      <c r="BG40" s="162">
        <f t="shared" si="37"/>
        <v>46997</v>
      </c>
      <c r="BH40" s="162">
        <f t="shared" si="37"/>
        <v>47027</v>
      </c>
      <c r="BI40" s="162">
        <f t="shared" si="37"/>
        <v>47058</v>
      </c>
      <c r="BJ40" s="162">
        <f t="shared" si="37"/>
        <v>47088</v>
      </c>
      <c r="BK40" s="162">
        <f t="shared" si="37"/>
        <v>47119</v>
      </c>
      <c r="BL40" s="162">
        <f t="shared" si="37"/>
        <v>47150</v>
      </c>
      <c r="BM40" s="162">
        <f t="shared" si="37"/>
        <v>47178</v>
      </c>
      <c r="BN40" s="162">
        <f t="shared" si="37"/>
        <v>47209</v>
      </c>
      <c r="BO40" s="162">
        <f t="shared" si="37"/>
        <v>47239</v>
      </c>
      <c r="BP40" s="162">
        <f t="shared" ref="BP40:CH40" si="38">BP$4</f>
        <v>47270</v>
      </c>
      <c r="BQ40" s="162">
        <f t="shared" si="38"/>
        <v>47300</v>
      </c>
      <c r="BR40" s="162">
        <f t="shared" si="38"/>
        <v>47331</v>
      </c>
      <c r="BS40" s="162">
        <f t="shared" si="38"/>
        <v>47362</v>
      </c>
      <c r="BT40" s="162">
        <f t="shared" si="38"/>
        <v>47392</v>
      </c>
      <c r="BU40" s="162">
        <f t="shared" si="38"/>
        <v>47423</v>
      </c>
      <c r="BV40" s="162">
        <f t="shared" si="38"/>
        <v>47453</v>
      </c>
      <c r="BW40" s="162">
        <f t="shared" si="38"/>
        <v>47484</v>
      </c>
      <c r="BX40" s="162">
        <f t="shared" si="38"/>
        <v>47515</v>
      </c>
      <c r="BY40" s="162">
        <f t="shared" si="38"/>
        <v>47543</v>
      </c>
      <c r="BZ40" s="162">
        <f t="shared" si="38"/>
        <v>47574</v>
      </c>
      <c r="CA40" s="162">
        <f t="shared" si="38"/>
        <v>47604</v>
      </c>
      <c r="CB40" s="162">
        <f t="shared" si="38"/>
        <v>47635</v>
      </c>
      <c r="CC40" s="162">
        <f t="shared" si="38"/>
        <v>47665</v>
      </c>
      <c r="CD40" s="162">
        <f t="shared" si="38"/>
        <v>47696</v>
      </c>
      <c r="CE40" s="162">
        <f t="shared" si="38"/>
        <v>47727</v>
      </c>
      <c r="CF40" s="162">
        <f t="shared" si="38"/>
        <v>47757</v>
      </c>
      <c r="CG40" s="162">
        <f t="shared" si="38"/>
        <v>47788</v>
      </c>
      <c r="CH40" s="163">
        <f t="shared" si="38"/>
        <v>47818</v>
      </c>
    </row>
    <row r="41" spans="1:86" ht="15" customHeight="1" x14ac:dyDescent="0.25">
      <c r="A41" s="603"/>
      <c r="B41" s="11" t="str">
        <f t="shared" si="36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9">G41</f>
        <v>0</v>
      </c>
      <c r="I41" s="3">
        <f t="shared" si="39"/>
        <v>0</v>
      </c>
      <c r="J41" s="3">
        <f t="shared" si="39"/>
        <v>0</v>
      </c>
      <c r="K41" s="3">
        <f t="shared" si="39"/>
        <v>0</v>
      </c>
      <c r="L41" s="3">
        <f t="shared" si="39"/>
        <v>0</v>
      </c>
      <c r="M41" s="3">
        <f t="shared" si="39"/>
        <v>0</v>
      </c>
      <c r="N41" s="3">
        <f t="shared" si="39"/>
        <v>0</v>
      </c>
      <c r="O41" s="3">
        <f t="shared" si="39"/>
        <v>0</v>
      </c>
      <c r="P41" s="3">
        <f t="shared" si="39"/>
        <v>0</v>
      </c>
      <c r="Q41" s="3">
        <f t="shared" si="39"/>
        <v>0</v>
      </c>
      <c r="R41" s="3">
        <f t="shared" si="39"/>
        <v>0</v>
      </c>
      <c r="S41" s="3">
        <f t="shared" si="39"/>
        <v>0</v>
      </c>
      <c r="T41" s="480">
        <v>0</v>
      </c>
      <c r="U41" s="3">
        <f t="shared" si="39"/>
        <v>0</v>
      </c>
      <c r="V41" s="3">
        <f t="shared" si="39"/>
        <v>0</v>
      </c>
      <c r="W41" s="3">
        <f t="shared" si="39"/>
        <v>0</v>
      </c>
      <c r="X41" s="3">
        <f t="shared" si="39"/>
        <v>0</v>
      </c>
      <c r="Y41" s="3">
        <f t="shared" si="39"/>
        <v>0</v>
      </c>
      <c r="Z41" s="3">
        <f t="shared" si="39"/>
        <v>0</v>
      </c>
      <c r="AA41" s="3">
        <f t="shared" si="39"/>
        <v>0</v>
      </c>
      <c r="AB41" s="3">
        <f t="shared" si="39"/>
        <v>0</v>
      </c>
      <c r="AC41" s="3">
        <f t="shared" si="39"/>
        <v>0</v>
      </c>
      <c r="AD41" s="3">
        <f t="shared" si="39"/>
        <v>0</v>
      </c>
      <c r="AE41" s="3">
        <f t="shared" si="39"/>
        <v>0</v>
      </c>
      <c r="AF41" s="3">
        <f t="shared" si="39"/>
        <v>0</v>
      </c>
      <c r="AG41" s="3">
        <f t="shared" si="39"/>
        <v>0</v>
      </c>
      <c r="AH41" s="3">
        <f t="shared" si="39"/>
        <v>0</v>
      </c>
      <c r="AI41" s="3">
        <f t="shared" si="39"/>
        <v>0</v>
      </c>
      <c r="AJ41" s="3">
        <f t="shared" si="39"/>
        <v>0</v>
      </c>
      <c r="AK41" s="3">
        <f t="shared" si="39"/>
        <v>0</v>
      </c>
      <c r="AL41" s="3">
        <f t="shared" si="39"/>
        <v>0</v>
      </c>
      <c r="AM41" s="3">
        <f t="shared" si="39"/>
        <v>0</v>
      </c>
      <c r="AN41" s="3">
        <f t="shared" si="39"/>
        <v>0</v>
      </c>
      <c r="AO41" s="3">
        <f t="shared" si="39"/>
        <v>0</v>
      </c>
      <c r="AP41" s="3">
        <f t="shared" si="39"/>
        <v>0</v>
      </c>
      <c r="AQ41" s="3">
        <f t="shared" si="39"/>
        <v>0</v>
      </c>
      <c r="AR41" s="3">
        <f t="shared" si="39"/>
        <v>0</v>
      </c>
      <c r="AS41" s="3">
        <f t="shared" si="39"/>
        <v>0</v>
      </c>
      <c r="AT41" s="3">
        <f t="shared" si="39"/>
        <v>0</v>
      </c>
      <c r="AU41" s="3">
        <f t="shared" si="39"/>
        <v>0</v>
      </c>
      <c r="AV41" s="3">
        <f t="shared" si="39"/>
        <v>0</v>
      </c>
      <c r="AW41" s="3">
        <f t="shared" si="39"/>
        <v>0</v>
      </c>
      <c r="AX41" s="3">
        <f t="shared" si="39"/>
        <v>0</v>
      </c>
      <c r="AY41" s="3">
        <f t="shared" si="39"/>
        <v>0</v>
      </c>
      <c r="AZ41" s="3">
        <f t="shared" si="39"/>
        <v>0</v>
      </c>
      <c r="BA41" s="3">
        <f t="shared" si="39"/>
        <v>0</v>
      </c>
      <c r="BB41" s="3">
        <f t="shared" si="39"/>
        <v>0</v>
      </c>
      <c r="BC41" s="3">
        <f t="shared" si="39"/>
        <v>0</v>
      </c>
      <c r="BD41" s="3">
        <f t="shared" si="39"/>
        <v>0</v>
      </c>
      <c r="BE41" s="3">
        <f t="shared" si="39"/>
        <v>0</v>
      </c>
      <c r="BF41" s="3">
        <f t="shared" si="39"/>
        <v>0</v>
      </c>
      <c r="BG41" s="3">
        <f t="shared" si="39"/>
        <v>0</v>
      </c>
      <c r="BH41" s="3">
        <f t="shared" si="39"/>
        <v>0</v>
      </c>
      <c r="BI41" s="3">
        <f t="shared" si="39"/>
        <v>0</v>
      </c>
      <c r="BJ41" s="3">
        <f t="shared" si="39"/>
        <v>0</v>
      </c>
      <c r="BK41" s="3">
        <f t="shared" si="39"/>
        <v>0</v>
      </c>
      <c r="BL41" s="3">
        <f t="shared" si="39"/>
        <v>0</v>
      </c>
      <c r="BM41" s="3">
        <f t="shared" si="39"/>
        <v>0</v>
      </c>
      <c r="BN41" s="3">
        <f t="shared" si="39"/>
        <v>0</v>
      </c>
      <c r="BO41" s="3">
        <f t="shared" si="39"/>
        <v>0</v>
      </c>
      <c r="BP41" s="3">
        <f t="shared" si="39"/>
        <v>0</v>
      </c>
      <c r="BQ41" s="3">
        <f t="shared" si="39"/>
        <v>0</v>
      </c>
      <c r="BR41" s="3">
        <f t="shared" si="39"/>
        <v>0</v>
      </c>
      <c r="BS41" s="3">
        <f t="shared" si="39"/>
        <v>0</v>
      </c>
      <c r="BT41" s="3">
        <f t="shared" ref="BT41:CH41" si="40">BS41</f>
        <v>0</v>
      </c>
      <c r="BU41" s="3">
        <f t="shared" si="40"/>
        <v>0</v>
      </c>
      <c r="BV41" s="3">
        <f t="shared" si="40"/>
        <v>0</v>
      </c>
      <c r="BW41" s="3">
        <f t="shared" si="40"/>
        <v>0</v>
      </c>
      <c r="BX41" s="3">
        <f t="shared" si="40"/>
        <v>0</v>
      </c>
      <c r="BY41" s="3">
        <f t="shared" si="40"/>
        <v>0</v>
      </c>
      <c r="BZ41" s="3">
        <f t="shared" si="40"/>
        <v>0</v>
      </c>
      <c r="CA41" s="3">
        <f t="shared" si="40"/>
        <v>0</v>
      </c>
      <c r="CB41" s="3">
        <f t="shared" si="40"/>
        <v>0</v>
      </c>
      <c r="CC41" s="3">
        <f t="shared" si="40"/>
        <v>0</v>
      </c>
      <c r="CD41" s="3">
        <f t="shared" si="40"/>
        <v>0</v>
      </c>
      <c r="CE41" s="3">
        <f t="shared" si="40"/>
        <v>0</v>
      </c>
      <c r="CF41" s="3">
        <f t="shared" si="40"/>
        <v>0</v>
      </c>
      <c r="CG41" s="3">
        <f t="shared" si="40"/>
        <v>0</v>
      </c>
      <c r="CH41" s="12">
        <f t="shared" si="40"/>
        <v>0</v>
      </c>
    </row>
    <row r="42" spans="1:86" x14ac:dyDescent="0.25">
      <c r="A42" s="603"/>
      <c r="B42" s="13" t="str">
        <f t="shared" si="3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1">F42</f>
        <v>0</v>
      </c>
      <c r="H42" s="3">
        <f t="shared" si="41"/>
        <v>0</v>
      </c>
      <c r="I42" s="3">
        <f t="shared" si="41"/>
        <v>0</v>
      </c>
      <c r="J42" s="3">
        <f t="shared" si="41"/>
        <v>0</v>
      </c>
      <c r="K42" s="3">
        <f t="shared" si="41"/>
        <v>0</v>
      </c>
      <c r="L42" s="3">
        <f t="shared" si="41"/>
        <v>0</v>
      </c>
      <c r="M42" s="3">
        <f t="shared" si="41"/>
        <v>0</v>
      </c>
      <c r="N42" s="3">
        <f t="shared" si="41"/>
        <v>0</v>
      </c>
      <c r="O42" s="3">
        <f t="shared" si="41"/>
        <v>0</v>
      </c>
      <c r="P42" s="3">
        <f t="shared" si="41"/>
        <v>0</v>
      </c>
      <c r="Q42" s="3">
        <f t="shared" si="41"/>
        <v>0</v>
      </c>
      <c r="R42" s="3">
        <f t="shared" si="41"/>
        <v>0</v>
      </c>
      <c r="S42" s="3">
        <f t="shared" si="41"/>
        <v>0</v>
      </c>
      <c r="T42" s="480">
        <v>0</v>
      </c>
      <c r="U42" s="3">
        <f t="shared" si="41"/>
        <v>0</v>
      </c>
      <c r="V42" s="3">
        <f t="shared" si="41"/>
        <v>0</v>
      </c>
      <c r="W42" s="3">
        <f t="shared" si="41"/>
        <v>0</v>
      </c>
      <c r="X42" s="3">
        <f t="shared" si="41"/>
        <v>0</v>
      </c>
      <c r="Y42" s="3">
        <f t="shared" si="41"/>
        <v>0</v>
      </c>
      <c r="Z42" s="3">
        <f t="shared" si="41"/>
        <v>0</v>
      </c>
      <c r="AA42" s="3">
        <f t="shared" si="41"/>
        <v>0</v>
      </c>
      <c r="AB42" s="3">
        <f t="shared" si="41"/>
        <v>0</v>
      </c>
      <c r="AC42" s="3">
        <f t="shared" si="41"/>
        <v>0</v>
      </c>
      <c r="AD42" s="3">
        <f t="shared" si="41"/>
        <v>0</v>
      </c>
      <c r="AE42" s="3">
        <f t="shared" si="41"/>
        <v>0</v>
      </c>
      <c r="AF42" s="3">
        <f t="shared" si="41"/>
        <v>0</v>
      </c>
      <c r="AG42" s="3">
        <f t="shared" si="41"/>
        <v>0</v>
      </c>
      <c r="AH42" s="3">
        <f t="shared" si="41"/>
        <v>0</v>
      </c>
      <c r="AI42" s="3">
        <f t="shared" si="41"/>
        <v>0</v>
      </c>
      <c r="AJ42" s="3">
        <f t="shared" si="41"/>
        <v>0</v>
      </c>
      <c r="AK42" s="3">
        <f t="shared" si="41"/>
        <v>0</v>
      </c>
      <c r="AL42" s="3">
        <f t="shared" si="41"/>
        <v>0</v>
      </c>
      <c r="AM42" s="3">
        <f t="shared" si="41"/>
        <v>0</v>
      </c>
      <c r="AN42" s="3">
        <f t="shared" si="41"/>
        <v>0</v>
      </c>
      <c r="AO42" s="3">
        <f t="shared" si="41"/>
        <v>0</v>
      </c>
      <c r="AP42" s="3">
        <f t="shared" si="41"/>
        <v>0</v>
      </c>
      <c r="AQ42" s="3">
        <f t="shared" si="41"/>
        <v>0</v>
      </c>
      <c r="AR42" s="3">
        <f t="shared" si="41"/>
        <v>0</v>
      </c>
      <c r="AS42" s="3">
        <f t="shared" si="41"/>
        <v>0</v>
      </c>
      <c r="AT42" s="3">
        <f t="shared" si="41"/>
        <v>0</v>
      </c>
      <c r="AU42" s="3">
        <f t="shared" si="41"/>
        <v>0</v>
      </c>
      <c r="AV42" s="3">
        <f t="shared" si="41"/>
        <v>0</v>
      </c>
      <c r="AW42" s="3">
        <f t="shared" si="41"/>
        <v>0</v>
      </c>
      <c r="AX42" s="3">
        <f t="shared" si="41"/>
        <v>0</v>
      </c>
      <c r="AY42" s="3">
        <f t="shared" si="41"/>
        <v>0</v>
      </c>
      <c r="AZ42" s="3">
        <f t="shared" si="41"/>
        <v>0</v>
      </c>
      <c r="BA42" s="3">
        <f t="shared" si="41"/>
        <v>0</v>
      </c>
      <c r="BB42" s="3">
        <f t="shared" si="41"/>
        <v>0</v>
      </c>
      <c r="BC42" s="3">
        <f t="shared" si="41"/>
        <v>0</v>
      </c>
      <c r="BD42" s="3">
        <f t="shared" si="41"/>
        <v>0</v>
      </c>
      <c r="BE42" s="3">
        <f t="shared" si="41"/>
        <v>0</v>
      </c>
      <c r="BF42" s="3">
        <f t="shared" si="41"/>
        <v>0</v>
      </c>
      <c r="BG42" s="3">
        <f t="shared" si="41"/>
        <v>0</v>
      </c>
      <c r="BH42" s="3">
        <f t="shared" si="41"/>
        <v>0</v>
      </c>
      <c r="BI42" s="3">
        <f t="shared" si="41"/>
        <v>0</v>
      </c>
      <c r="BJ42" s="3">
        <f t="shared" si="41"/>
        <v>0</v>
      </c>
      <c r="BK42" s="3">
        <f t="shared" si="41"/>
        <v>0</v>
      </c>
      <c r="BL42" s="3">
        <f t="shared" si="41"/>
        <v>0</v>
      </c>
      <c r="BM42" s="3">
        <f t="shared" si="41"/>
        <v>0</v>
      </c>
      <c r="BN42" s="3">
        <f t="shared" si="41"/>
        <v>0</v>
      </c>
      <c r="BO42" s="3">
        <f t="shared" si="41"/>
        <v>0</v>
      </c>
      <c r="BP42" s="3">
        <f t="shared" si="41"/>
        <v>0</v>
      </c>
      <c r="BQ42" s="3">
        <f t="shared" si="41"/>
        <v>0</v>
      </c>
      <c r="BR42" s="3">
        <f t="shared" si="41"/>
        <v>0</v>
      </c>
      <c r="BS42" s="3">
        <f t="shared" ref="BS42:CH42" si="42">BR42</f>
        <v>0</v>
      </c>
      <c r="BT42" s="3">
        <f t="shared" si="42"/>
        <v>0</v>
      </c>
      <c r="BU42" s="3">
        <f t="shared" si="42"/>
        <v>0</v>
      </c>
      <c r="BV42" s="3">
        <f t="shared" si="42"/>
        <v>0</v>
      </c>
      <c r="BW42" s="3">
        <f t="shared" si="42"/>
        <v>0</v>
      </c>
      <c r="BX42" s="3">
        <f t="shared" si="42"/>
        <v>0</v>
      </c>
      <c r="BY42" s="3">
        <f t="shared" si="42"/>
        <v>0</v>
      </c>
      <c r="BZ42" s="3">
        <f t="shared" si="42"/>
        <v>0</v>
      </c>
      <c r="CA42" s="3">
        <f t="shared" si="42"/>
        <v>0</v>
      </c>
      <c r="CB42" s="3">
        <f t="shared" si="42"/>
        <v>0</v>
      </c>
      <c r="CC42" s="3">
        <f t="shared" si="42"/>
        <v>0</v>
      </c>
      <c r="CD42" s="3">
        <f t="shared" si="42"/>
        <v>0</v>
      </c>
      <c r="CE42" s="3">
        <f t="shared" si="42"/>
        <v>0</v>
      </c>
      <c r="CF42" s="3">
        <f t="shared" si="42"/>
        <v>0</v>
      </c>
      <c r="CG42" s="3">
        <f t="shared" si="42"/>
        <v>0</v>
      </c>
      <c r="CH42" s="12">
        <f t="shared" si="42"/>
        <v>0</v>
      </c>
    </row>
    <row r="43" spans="1:86" x14ac:dyDescent="0.25">
      <c r="A43" s="603"/>
      <c r="B43" s="11" t="str">
        <f t="shared" si="3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3">F43</f>
        <v>0</v>
      </c>
      <c r="H43" s="3">
        <f t="shared" si="43"/>
        <v>0</v>
      </c>
      <c r="I43" s="3">
        <f t="shared" si="43"/>
        <v>0</v>
      </c>
      <c r="J43" s="3">
        <f t="shared" si="43"/>
        <v>0</v>
      </c>
      <c r="K43" s="3">
        <f t="shared" si="43"/>
        <v>0</v>
      </c>
      <c r="L43" s="3">
        <f t="shared" si="43"/>
        <v>0</v>
      </c>
      <c r="M43" s="3">
        <f t="shared" si="43"/>
        <v>0</v>
      </c>
      <c r="N43" s="3">
        <f t="shared" si="43"/>
        <v>0</v>
      </c>
      <c r="O43" s="3">
        <f t="shared" si="43"/>
        <v>0</v>
      </c>
      <c r="P43" s="3">
        <f t="shared" si="43"/>
        <v>0</v>
      </c>
      <c r="Q43" s="3">
        <f t="shared" si="43"/>
        <v>0</v>
      </c>
      <c r="R43" s="3">
        <f t="shared" si="43"/>
        <v>0</v>
      </c>
      <c r="S43" s="3">
        <f t="shared" si="43"/>
        <v>0</v>
      </c>
      <c r="T43" s="480">
        <v>0</v>
      </c>
      <c r="U43" s="3">
        <f t="shared" si="43"/>
        <v>0</v>
      </c>
      <c r="V43" s="3">
        <f t="shared" si="43"/>
        <v>0</v>
      </c>
      <c r="W43" s="3">
        <f t="shared" si="43"/>
        <v>0</v>
      </c>
      <c r="X43" s="3">
        <f t="shared" si="43"/>
        <v>0</v>
      </c>
      <c r="Y43" s="3">
        <f t="shared" si="43"/>
        <v>0</v>
      </c>
      <c r="Z43" s="3">
        <f t="shared" si="43"/>
        <v>0</v>
      </c>
      <c r="AA43" s="3">
        <f t="shared" si="43"/>
        <v>0</v>
      </c>
      <c r="AB43" s="3">
        <f t="shared" si="43"/>
        <v>0</v>
      </c>
      <c r="AC43" s="3">
        <f t="shared" si="43"/>
        <v>0</v>
      </c>
      <c r="AD43" s="3">
        <f t="shared" si="43"/>
        <v>0</v>
      </c>
      <c r="AE43" s="3">
        <f t="shared" si="43"/>
        <v>0</v>
      </c>
      <c r="AF43" s="3">
        <f t="shared" si="43"/>
        <v>0</v>
      </c>
      <c r="AG43" s="3">
        <f t="shared" si="43"/>
        <v>0</v>
      </c>
      <c r="AH43" s="3">
        <f t="shared" si="43"/>
        <v>0</v>
      </c>
      <c r="AI43" s="3">
        <f t="shared" si="43"/>
        <v>0</v>
      </c>
      <c r="AJ43" s="3">
        <f t="shared" si="43"/>
        <v>0</v>
      </c>
      <c r="AK43" s="3">
        <f t="shared" si="43"/>
        <v>0</v>
      </c>
      <c r="AL43" s="3">
        <f t="shared" si="43"/>
        <v>0</v>
      </c>
      <c r="AM43" s="3">
        <f t="shared" si="43"/>
        <v>0</v>
      </c>
      <c r="AN43" s="3">
        <f t="shared" si="43"/>
        <v>0</v>
      </c>
      <c r="AO43" s="3">
        <f t="shared" si="43"/>
        <v>0</v>
      </c>
      <c r="AP43" s="3">
        <f t="shared" si="43"/>
        <v>0</v>
      </c>
      <c r="AQ43" s="3">
        <f t="shared" si="43"/>
        <v>0</v>
      </c>
      <c r="AR43" s="3">
        <f t="shared" si="43"/>
        <v>0</v>
      </c>
      <c r="AS43" s="3">
        <f t="shared" si="43"/>
        <v>0</v>
      </c>
      <c r="AT43" s="3">
        <f t="shared" si="43"/>
        <v>0</v>
      </c>
      <c r="AU43" s="3">
        <f t="shared" si="43"/>
        <v>0</v>
      </c>
      <c r="AV43" s="3">
        <f t="shared" si="43"/>
        <v>0</v>
      </c>
      <c r="AW43" s="3">
        <f t="shared" si="43"/>
        <v>0</v>
      </c>
      <c r="AX43" s="3">
        <f t="shared" si="43"/>
        <v>0</v>
      </c>
      <c r="AY43" s="3">
        <f t="shared" si="43"/>
        <v>0</v>
      </c>
      <c r="AZ43" s="3">
        <f t="shared" si="43"/>
        <v>0</v>
      </c>
      <c r="BA43" s="3">
        <f t="shared" si="43"/>
        <v>0</v>
      </c>
      <c r="BB43" s="3">
        <f t="shared" si="43"/>
        <v>0</v>
      </c>
      <c r="BC43" s="3">
        <f t="shared" si="43"/>
        <v>0</v>
      </c>
      <c r="BD43" s="3">
        <f t="shared" si="43"/>
        <v>0</v>
      </c>
      <c r="BE43" s="3">
        <f t="shared" si="43"/>
        <v>0</v>
      </c>
      <c r="BF43" s="3">
        <f t="shared" si="43"/>
        <v>0</v>
      </c>
      <c r="BG43" s="3">
        <f t="shared" si="43"/>
        <v>0</v>
      </c>
      <c r="BH43" s="3">
        <f t="shared" si="43"/>
        <v>0</v>
      </c>
      <c r="BI43" s="3">
        <f t="shared" si="43"/>
        <v>0</v>
      </c>
      <c r="BJ43" s="3">
        <f t="shared" si="43"/>
        <v>0</v>
      </c>
      <c r="BK43" s="3">
        <f t="shared" si="43"/>
        <v>0</v>
      </c>
      <c r="BL43" s="3">
        <f t="shared" si="43"/>
        <v>0</v>
      </c>
      <c r="BM43" s="3">
        <f t="shared" si="43"/>
        <v>0</v>
      </c>
      <c r="BN43" s="3">
        <f t="shared" si="43"/>
        <v>0</v>
      </c>
      <c r="BO43" s="3">
        <f t="shared" si="43"/>
        <v>0</v>
      </c>
      <c r="BP43" s="3">
        <f t="shared" si="43"/>
        <v>0</v>
      </c>
      <c r="BQ43" s="3">
        <f t="shared" si="43"/>
        <v>0</v>
      </c>
      <c r="BR43" s="3">
        <f t="shared" si="43"/>
        <v>0</v>
      </c>
      <c r="BS43" s="3">
        <f t="shared" ref="BS43:CH43" si="44">BR43</f>
        <v>0</v>
      </c>
      <c r="BT43" s="3">
        <f t="shared" si="44"/>
        <v>0</v>
      </c>
      <c r="BU43" s="3">
        <f t="shared" si="44"/>
        <v>0</v>
      </c>
      <c r="BV43" s="3">
        <f t="shared" si="44"/>
        <v>0</v>
      </c>
      <c r="BW43" s="3">
        <f t="shared" si="44"/>
        <v>0</v>
      </c>
      <c r="BX43" s="3">
        <f t="shared" si="44"/>
        <v>0</v>
      </c>
      <c r="BY43" s="3">
        <f t="shared" si="44"/>
        <v>0</v>
      </c>
      <c r="BZ43" s="3">
        <f t="shared" si="44"/>
        <v>0</v>
      </c>
      <c r="CA43" s="3">
        <f t="shared" si="44"/>
        <v>0</v>
      </c>
      <c r="CB43" s="3">
        <f t="shared" si="44"/>
        <v>0</v>
      </c>
      <c r="CC43" s="3">
        <f t="shared" si="44"/>
        <v>0</v>
      </c>
      <c r="CD43" s="3">
        <f t="shared" si="44"/>
        <v>0</v>
      </c>
      <c r="CE43" s="3">
        <f t="shared" si="44"/>
        <v>0</v>
      </c>
      <c r="CF43" s="3">
        <f t="shared" si="44"/>
        <v>0</v>
      </c>
      <c r="CG43" s="3">
        <f t="shared" si="44"/>
        <v>0</v>
      </c>
      <c r="CH43" s="12">
        <f t="shared" si="44"/>
        <v>0</v>
      </c>
    </row>
    <row r="44" spans="1:86" x14ac:dyDescent="0.25">
      <c r="A44" s="603"/>
      <c r="B44" s="11" t="str">
        <f t="shared" si="3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5">F44</f>
        <v>0</v>
      </c>
      <c r="H44" s="3">
        <f t="shared" si="45"/>
        <v>0</v>
      </c>
      <c r="I44" s="3">
        <f t="shared" si="45"/>
        <v>0</v>
      </c>
      <c r="J44" s="3">
        <f t="shared" si="45"/>
        <v>0</v>
      </c>
      <c r="K44" s="3">
        <f t="shared" si="45"/>
        <v>0</v>
      </c>
      <c r="L44" s="3">
        <f t="shared" si="45"/>
        <v>0</v>
      </c>
      <c r="M44" s="3">
        <f t="shared" si="45"/>
        <v>0</v>
      </c>
      <c r="N44" s="3">
        <f t="shared" si="45"/>
        <v>0</v>
      </c>
      <c r="O44" s="3">
        <f t="shared" si="45"/>
        <v>0</v>
      </c>
      <c r="P44" s="3">
        <f t="shared" si="45"/>
        <v>0</v>
      </c>
      <c r="Q44" s="3">
        <f t="shared" si="45"/>
        <v>0</v>
      </c>
      <c r="R44" s="3">
        <f t="shared" si="45"/>
        <v>0</v>
      </c>
      <c r="S44" s="3">
        <f t="shared" si="45"/>
        <v>0</v>
      </c>
      <c r="T44" s="480">
        <v>0</v>
      </c>
      <c r="U44" s="3">
        <f t="shared" si="45"/>
        <v>0</v>
      </c>
      <c r="V44" s="3">
        <f t="shared" si="45"/>
        <v>0</v>
      </c>
      <c r="W44" s="3">
        <f t="shared" si="45"/>
        <v>0</v>
      </c>
      <c r="X44" s="3">
        <f t="shared" si="45"/>
        <v>0</v>
      </c>
      <c r="Y44" s="3">
        <f t="shared" si="45"/>
        <v>0</v>
      </c>
      <c r="Z44" s="3">
        <f t="shared" si="45"/>
        <v>0</v>
      </c>
      <c r="AA44" s="3">
        <f t="shared" si="45"/>
        <v>0</v>
      </c>
      <c r="AB44" s="3">
        <f t="shared" si="45"/>
        <v>0</v>
      </c>
      <c r="AC44" s="3">
        <f t="shared" si="45"/>
        <v>0</v>
      </c>
      <c r="AD44" s="3">
        <f t="shared" si="45"/>
        <v>0</v>
      </c>
      <c r="AE44" s="3">
        <f t="shared" si="45"/>
        <v>0</v>
      </c>
      <c r="AF44" s="3">
        <f t="shared" si="45"/>
        <v>0</v>
      </c>
      <c r="AG44" s="3">
        <f t="shared" si="45"/>
        <v>0</v>
      </c>
      <c r="AH44" s="3">
        <f t="shared" si="45"/>
        <v>0</v>
      </c>
      <c r="AI44" s="3">
        <f t="shared" si="45"/>
        <v>0</v>
      </c>
      <c r="AJ44" s="3">
        <f t="shared" si="45"/>
        <v>0</v>
      </c>
      <c r="AK44" s="3">
        <f t="shared" si="45"/>
        <v>0</v>
      </c>
      <c r="AL44" s="3">
        <f t="shared" si="45"/>
        <v>0</v>
      </c>
      <c r="AM44" s="3">
        <f t="shared" si="45"/>
        <v>0</v>
      </c>
      <c r="AN44" s="3">
        <f t="shared" si="45"/>
        <v>0</v>
      </c>
      <c r="AO44" s="3">
        <f t="shared" si="45"/>
        <v>0</v>
      </c>
      <c r="AP44" s="3">
        <f t="shared" si="45"/>
        <v>0</v>
      </c>
      <c r="AQ44" s="3">
        <f t="shared" si="45"/>
        <v>0</v>
      </c>
      <c r="AR44" s="3">
        <f t="shared" si="45"/>
        <v>0</v>
      </c>
      <c r="AS44" s="3">
        <f t="shared" si="45"/>
        <v>0</v>
      </c>
      <c r="AT44" s="3">
        <f t="shared" si="45"/>
        <v>0</v>
      </c>
      <c r="AU44" s="3">
        <f t="shared" si="45"/>
        <v>0</v>
      </c>
      <c r="AV44" s="3">
        <f t="shared" si="45"/>
        <v>0</v>
      </c>
      <c r="AW44" s="3">
        <f t="shared" si="45"/>
        <v>0</v>
      </c>
      <c r="AX44" s="3">
        <f t="shared" si="45"/>
        <v>0</v>
      </c>
      <c r="AY44" s="3">
        <f t="shared" si="45"/>
        <v>0</v>
      </c>
      <c r="AZ44" s="3">
        <f t="shared" si="45"/>
        <v>0</v>
      </c>
      <c r="BA44" s="3">
        <f t="shared" si="45"/>
        <v>0</v>
      </c>
      <c r="BB44" s="3">
        <f t="shared" si="45"/>
        <v>0</v>
      </c>
      <c r="BC44" s="3">
        <f t="shared" si="45"/>
        <v>0</v>
      </c>
      <c r="BD44" s="3">
        <f t="shared" si="45"/>
        <v>0</v>
      </c>
      <c r="BE44" s="3">
        <f t="shared" si="45"/>
        <v>0</v>
      </c>
      <c r="BF44" s="3">
        <f t="shared" si="45"/>
        <v>0</v>
      </c>
      <c r="BG44" s="3">
        <f t="shared" si="45"/>
        <v>0</v>
      </c>
      <c r="BH44" s="3">
        <f t="shared" si="45"/>
        <v>0</v>
      </c>
      <c r="BI44" s="3">
        <f t="shared" si="45"/>
        <v>0</v>
      </c>
      <c r="BJ44" s="3">
        <f t="shared" si="45"/>
        <v>0</v>
      </c>
      <c r="BK44" s="3">
        <f t="shared" si="45"/>
        <v>0</v>
      </c>
      <c r="BL44" s="3">
        <f t="shared" si="45"/>
        <v>0</v>
      </c>
      <c r="BM44" s="3">
        <f t="shared" si="45"/>
        <v>0</v>
      </c>
      <c r="BN44" s="3">
        <f t="shared" si="45"/>
        <v>0</v>
      </c>
      <c r="BO44" s="3">
        <f t="shared" si="45"/>
        <v>0</v>
      </c>
      <c r="BP44" s="3">
        <f t="shared" si="45"/>
        <v>0</v>
      </c>
      <c r="BQ44" s="3">
        <f t="shared" si="45"/>
        <v>0</v>
      </c>
      <c r="BR44" s="3">
        <f t="shared" si="45"/>
        <v>0</v>
      </c>
      <c r="BS44" s="3">
        <f t="shared" ref="BS44:CH44" si="46">BR44</f>
        <v>0</v>
      </c>
      <c r="BT44" s="3">
        <f t="shared" si="46"/>
        <v>0</v>
      </c>
      <c r="BU44" s="3">
        <f t="shared" si="46"/>
        <v>0</v>
      </c>
      <c r="BV44" s="3">
        <f t="shared" si="46"/>
        <v>0</v>
      </c>
      <c r="BW44" s="3">
        <f t="shared" si="46"/>
        <v>0</v>
      </c>
      <c r="BX44" s="3">
        <f t="shared" si="46"/>
        <v>0</v>
      </c>
      <c r="BY44" s="3">
        <f t="shared" si="46"/>
        <v>0</v>
      </c>
      <c r="BZ44" s="3">
        <f t="shared" si="46"/>
        <v>0</v>
      </c>
      <c r="CA44" s="3">
        <f t="shared" si="46"/>
        <v>0</v>
      </c>
      <c r="CB44" s="3">
        <f t="shared" si="46"/>
        <v>0</v>
      </c>
      <c r="CC44" s="3">
        <f t="shared" si="46"/>
        <v>0</v>
      </c>
      <c r="CD44" s="3">
        <f t="shared" si="46"/>
        <v>0</v>
      </c>
      <c r="CE44" s="3">
        <f t="shared" si="46"/>
        <v>0</v>
      </c>
      <c r="CF44" s="3">
        <f t="shared" si="46"/>
        <v>0</v>
      </c>
      <c r="CG44" s="3">
        <f t="shared" si="46"/>
        <v>0</v>
      </c>
      <c r="CH44" s="12">
        <f t="shared" si="46"/>
        <v>0</v>
      </c>
    </row>
    <row r="45" spans="1:86" x14ac:dyDescent="0.25">
      <c r="A45" s="603"/>
      <c r="B45" s="13" t="str">
        <f t="shared" si="3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7">F45</f>
        <v>0</v>
      </c>
      <c r="H45" s="3">
        <f t="shared" si="47"/>
        <v>0</v>
      </c>
      <c r="I45" s="3">
        <f t="shared" si="47"/>
        <v>0</v>
      </c>
      <c r="J45" s="3">
        <f t="shared" si="47"/>
        <v>0</v>
      </c>
      <c r="K45" s="3">
        <f t="shared" si="47"/>
        <v>0</v>
      </c>
      <c r="L45" s="3">
        <f t="shared" si="47"/>
        <v>0</v>
      </c>
      <c r="M45" s="3">
        <f t="shared" si="47"/>
        <v>0</v>
      </c>
      <c r="N45" s="3">
        <f t="shared" si="47"/>
        <v>0</v>
      </c>
      <c r="O45" s="3">
        <f t="shared" si="47"/>
        <v>0</v>
      </c>
      <c r="P45" s="3">
        <f t="shared" si="47"/>
        <v>0</v>
      </c>
      <c r="Q45" s="3">
        <f t="shared" si="47"/>
        <v>0</v>
      </c>
      <c r="R45" s="3">
        <f t="shared" si="47"/>
        <v>0</v>
      </c>
      <c r="S45" s="3">
        <f t="shared" si="47"/>
        <v>0</v>
      </c>
      <c r="T45" s="480">
        <v>0</v>
      </c>
      <c r="U45" s="3">
        <f t="shared" si="47"/>
        <v>0</v>
      </c>
      <c r="V45" s="3">
        <f t="shared" si="47"/>
        <v>0</v>
      </c>
      <c r="W45" s="3">
        <f t="shared" si="47"/>
        <v>0</v>
      </c>
      <c r="X45" s="3">
        <f t="shared" si="47"/>
        <v>0</v>
      </c>
      <c r="Y45" s="3">
        <f t="shared" si="47"/>
        <v>0</v>
      </c>
      <c r="Z45" s="3">
        <f t="shared" si="47"/>
        <v>0</v>
      </c>
      <c r="AA45" s="3">
        <f t="shared" si="47"/>
        <v>0</v>
      </c>
      <c r="AB45" s="3">
        <f t="shared" si="47"/>
        <v>0</v>
      </c>
      <c r="AC45" s="3">
        <f t="shared" si="47"/>
        <v>0</v>
      </c>
      <c r="AD45" s="3">
        <f t="shared" si="47"/>
        <v>0</v>
      </c>
      <c r="AE45" s="3">
        <f t="shared" si="47"/>
        <v>0</v>
      </c>
      <c r="AF45" s="3">
        <f t="shared" si="47"/>
        <v>0</v>
      </c>
      <c r="AG45" s="3">
        <f t="shared" si="47"/>
        <v>0</v>
      </c>
      <c r="AH45" s="3">
        <f t="shared" si="47"/>
        <v>0</v>
      </c>
      <c r="AI45" s="3">
        <f t="shared" si="47"/>
        <v>0</v>
      </c>
      <c r="AJ45" s="3">
        <f t="shared" si="47"/>
        <v>0</v>
      </c>
      <c r="AK45" s="3">
        <f t="shared" si="47"/>
        <v>0</v>
      </c>
      <c r="AL45" s="3">
        <f t="shared" si="47"/>
        <v>0</v>
      </c>
      <c r="AM45" s="3">
        <f t="shared" si="47"/>
        <v>0</v>
      </c>
      <c r="AN45" s="3">
        <f t="shared" si="47"/>
        <v>0</v>
      </c>
      <c r="AO45" s="3">
        <f t="shared" si="47"/>
        <v>0</v>
      </c>
      <c r="AP45" s="3">
        <f t="shared" si="47"/>
        <v>0</v>
      </c>
      <c r="AQ45" s="3">
        <f t="shared" si="47"/>
        <v>0</v>
      </c>
      <c r="AR45" s="3">
        <f t="shared" si="47"/>
        <v>0</v>
      </c>
      <c r="AS45" s="3">
        <f t="shared" si="47"/>
        <v>0</v>
      </c>
      <c r="AT45" s="3">
        <f t="shared" si="47"/>
        <v>0</v>
      </c>
      <c r="AU45" s="3">
        <f t="shared" si="47"/>
        <v>0</v>
      </c>
      <c r="AV45" s="3">
        <f t="shared" si="47"/>
        <v>0</v>
      </c>
      <c r="AW45" s="3">
        <f t="shared" si="47"/>
        <v>0</v>
      </c>
      <c r="AX45" s="3">
        <f t="shared" si="47"/>
        <v>0</v>
      </c>
      <c r="AY45" s="3">
        <f t="shared" si="47"/>
        <v>0</v>
      </c>
      <c r="AZ45" s="3">
        <f t="shared" si="47"/>
        <v>0</v>
      </c>
      <c r="BA45" s="3">
        <f t="shared" si="47"/>
        <v>0</v>
      </c>
      <c r="BB45" s="3">
        <f t="shared" si="47"/>
        <v>0</v>
      </c>
      <c r="BC45" s="3">
        <f t="shared" si="47"/>
        <v>0</v>
      </c>
      <c r="BD45" s="3">
        <f t="shared" si="47"/>
        <v>0</v>
      </c>
      <c r="BE45" s="3">
        <f t="shared" si="47"/>
        <v>0</v>
      </c>
      <c r="BF45" s="3">
        <f t="shared" si="47"/>
        <v>0</v>
      </c>
      <c r="BG45" s="3">
        <f t="shared" si="47"/>
        <v>0</v>
      </c>
      <c r="BH45" s="3">
        <f t="shared" si="47"/>
        <v>0</v>
      </c>
      <c r="BI45" s="3">
        <f t="shared" si="47"/>
        <v>0</v>
      </c>
      <c r="BJ45" s="3">
        <f t="shared" si="47"/>
        <v>0</v>
      </c>
      <c r="BK45" s="3">
        <f t="shared" si="47"/>
        <v>0</v>
      </c>
      <c r="BL45" s="3">
        <f t="shared" si="47"/>
        <v>0</v>
      </c>
      <c r="BM45" s="3">
        <f t="shared" si="47"/>
        <v>0</v>
      </c>
      <c r="BN45" s="3">
        <f t="shared" si="47"/>
        <v>0</v>
      </c>
      <c r="BO45" s="3">
        <f t="shared" si="47"/>
        <v>0</v>
      </c>
      <c r="BP45" s="3">
        <f t="shared" si="47"/>
        <v>0</v>
      </c>
      <c r="BQ45" s="3">
        <f t="shared" si="47"/>
        <v>0</v>
      </c>
      <c r="BR45" s="3">
        <f t="shared" si="47"/>
        <v>0</v>
      </c>
      <c r="BS45" s="3">
        <f t="shared" ref="BS45:CH45" si="48">BR45</f>
        <v>0</v>
      </c>
      <c r="BT45" s="3">
        <f t="shared" si="48"/>
        <v>0</v>
      </c>
      <c r="BU45" s="3">
        <f t="shared" si="48"/>
        <v>0</v>
      </c>
      <c r="BV45" s="3">
        <f t="shared" si="48"/>
        <v>0</v>
      </c>
      <c r="BW45" s="3">
        <f t="shared" si="48"/>
        <v>0</v>
      </c>
      <c r="BX45" s="3">
        <f t="shared" si="48"/>
        <v>0</v>
      </c>
      <c r="BY45" s="3">
        <f t="shared" si="48"/>
        <v>0</v>
      </c>
      <c r="BZ45" s="3">
        <f t="shared" si="48"/>
        <v>0</v>
      </c>
      <c r="CA45" s="3">
        <f t="shared" si="48"/>
        <v>0</v>
      </c>
      <c r="CB45" s="3">
        <f t="shared" si="48"/>
        <v>0</v>
      </c>
      <c r="CC45" s="3">
        <f t="shared" si="48"/>
        <v>0</v>
      </c>
      <c r="CD45" s="3">
        <f t="shared" si="48"/>
        <v>0</v>
      </c>
      <c r="CE45" s="3">
        <f t="shared" si="48"/>
        <v>0</v>
      </c>
      <c r="CF45" s="3">
        <f t="shared" si="48"/>
        <v>0</v>
      </c>
      <c r="CG45" s="3">
        <f t="shared" si="48"/>
        <v>0</v>
      </c>
      <c r="CH45" s="12">
        <f t="shared" si="48"/>
        <v>0</v>
      </c>
    </row>
    <row r="46" spans="1:86" x14ac:dyDescent="0.25">
      <c r="A46" s="603"/>
      <c r="B46" s="11" t="str">
        <f t="shared" si="3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9">F46</f>
        <v>0</v>
      </c>
      <c r="H46" s="3">
        <f t="shared" si="49"/>
        <v>0</v>
      </c>
      <c r="I46" s="3">
        <f t="shared" si="49"/>
        <v>0</v>
      </c>
      <c r="J46" s="3">
        <f t="shared" si="49"/>
        <v>0</v>
      </c>
      <c r="K46" s="3">
        <f t="shared" si="49"/>
        <v>0</v>
      </c>
      <c r="L46" s="3">
        <f t="shared" si="49"/>
        <v>0</v>
      </c>
      <c r="M46" s="3">
        <f t="shared" si="49"/>
        <v>0</v>
      </c>
      <c r="N46" s="3">
        <f t="shared" si="49"/>
        <v>0</v>
      </c>
      <c r="O46" s="3">
        <f t="shared" si="49"/>
        <v>0</v>
      </c>
      <c r="P46" s="3">
        <f t="shared" si="49"/>
        <v>0</v>
      </c>
      <c r="Q46" s="3">
        <f t="shared" si="49"/>
        <v>0</v>
      </c>
      <c r="R46" s="3">
        <f t="shared" si="49"/>
        <v>0</v>
      </c>
      <c r="S46" s="3">
        <f t="shared" si="49"/>
        <v>0</v>
      </c>
      <c r="T46" s="480">
        <v>0</v>
      </c>
      <c r="U46" s="3">
        <f t="shared" si="49"/>
        <v>0</v>
      </c>
      <c r="V46" s="3">
        <f t="shared" si="49"/>
        <v>0</v>
      </c>
      <c r="W46" s="3">
        <f t="shared" si="49"/>
        <v>0</v>
      </c>
      <c r="X46" s="3">
        <f t="shared" si="49"/>
        <v>0</v>
      </c>
      <c r="Y46" s="3">
        <f t="shared" si="49"/>
        <v>0</v>
      </c>
      <c r="Z46" s="3">
        <f t="shared" si="49"/>
        <v>0</v>
      </c>
      <c r="AA46" s="3">
        <f t="shared" si="49"/>
        <v>0</v>
      </c>
      <c r="AB46" s="3">
        <f t="shared" si="49"/>
        <v>0</v>
      </c>
      <c r="AC46" s="3">
        <f t="shared" si="49"/>
        <v>0</v>
      </c>
      <c r="AD46" s="3">
        <f t="shared" si="49"/>
        <v>0</v>
      </c>
      <c r="AE46" s="3">
        <f t="shared" si="49"/>
        <v>0</v>
      </c>
      <c r="AF46" s="3">
        <f t="shared" si="49"/>
        <v>0</v>
      </c>
      <c r="AG46" s="3">
        <f t="shared" si="49"/>
        <v>0</v>
      </c>
      <c r="AH46" s="3">
        <f t="shared" si="49"/>
        <v>0</v>
      </c>
      <c r="AI46" s="3">
        <f t="shared" si="49"/>
        <v>0</v>
      </c>
      <c r="AJ46" s="3">
        <f t="shared" si="49"/>
        <v>0</v>
      </c>
      <c r="AK46" s="3">
        <f t="shared" si="49"/>
        <v>0</v>
      </c>
      <c r="AL46" s="3">
        <f t="shared" si="49"/>
        <v>0</v>
      </c>
      <c r="AM46" s="3">
        <f t="shared" si="49"/>
        <v>0</v>
      </c>
      <c r="AN46" s="3">
        <f t="shared" si="49"/>
        <v>0</v>
      </c>
      <c r="AO46" s="3">
        <f t="shared" si="49"/>
        <v>0</v>
      </c>
      <c r="AP46" s="3">
        <f t="shared" si="49"/>
        <v>0</v>
      </c>
      <c r="AQ46" s="3">
        <f t="shared" si="49"/>
        <v>0</v>
      </c>
      <c r="AR46" s="3">
        <f t="shared" si="49"/>
        <v>0</v>
      </c>
      <c r="AS46" s="3">
        <f t="shared" si="49"/>
        <v>0</v>
      </c>
      <c r="AT46" s="3">
        <f t="shared" si="49"/>
        <v>0</v>
      </c>
      <c r="AU46" s="3">
        <f t="shared" si="49"/>
        <v>0</v>
      </c>
      <c r="AV46" s="3">
        <f t="shared" si="49"/>
        <v>0</v>
      </c>
      <c r="AW46" s="3">
        <f t="shared" si="49"/>
        <v>0</v>
      </c>
      <c r="AX46" s="3">
        <f t="shared" si="49"/>
        <v>0</v>
      </c>
      <c r="AY46" s="3">
        <f t="shared" si="49"/>
        <v>0</v>
      </c>
      <c r="AZ46" s="3">
        <f t="shared" si="49"/>
        <v>0</v>
      </c>
      <c r="BA46" s="3">
        <f t="shared" si="49"/>
        <v>0</v>
      </c>
      <c r="BB46" s="3">
        <f t="shared" si="49"/>
        <v>0</v>
      </c>
      <c r="BC46" s="3">
        <f t="shared" si="49"/>
        <v>0</v>
      </c>
      <c r="BD46" s="3">
        <f t="shared" si="49"/>
        <v>0</v>
      </c>
      <c r="BE46" s="3">
        <f t="shared" si="49"/>
        <v>0</v>
      </c>
      <c r="BF46" s="3">
        <f t="shared" si="49"/>
        <v>0</v>
      </c>
      <c r="BG46" s="3">
        <f t="shared" si="49"/>
        <v>0</v>
      </c>
      <c r="BH46" s="3">
        <f t="shared" si="49"/>
        <v>0</v>
      </c>
      <c r="BI46" s="3">
        <f t="shared" si="49"/>
        <v>0</v>
      </c>
      <c r="BJ46" s="3">
        <f t="shared" si="49"/>
        <v>0</v>
      </c>
      <c r="BK46" s="3">
        <f t="shared" si="49"/>
        <v>0</v>
      </c>
      <c r="BL46" s="3">
        <f t="shared" si="49"/>
        <v>0</v>
      </c>
      <c r="BM46" s="3">
        <f t="shared" si="49"/>
        <v>0</v>
      </c>
      <c r="BN46" s="3">
        <f t="shared" si="49"/>
        <v>0</v>
      </c>
      <c r="BO46" s="3">
        <f t="shared" si="49"/>
        <v>0</v>
      </c>
      <c r="BP46" s="3">
        <f t="shared" si="49"/>
        <v>0</v>
      </c>
      <c r="BQ46" s="3">
        <f t="shared" si="49"/>
        <v>0</v>
      </c>
      <c r="BR46" s="3">
        <f t="shared" si="49"/>
        <v>0</v>
      </c>
      <c r="BS46" s="3">
        <f t="shared" ref="BS46:CH46" si="50">BR46</f>
        <v>0</v>
      </c>
      <c r="BT46" s="3">
        <f t="shared" si="50"/>
        <v>0</v>
      </c>
      <c r="BU46" s="3">
        <f t="shared" si="50"/>
        <v>0</v>
      </c>
      <c r="BV46" s="3">
        <f t="shared" si="50"/>
        <v>0</v>
      </c>
      <c r="BW46" s="3">
        <f t="shared" si="50"/>
        <v>0</v>
      </c>
      <c r="BX46" s="3">
        <f t="shared" si="50"/>
        <v>0</v>
      </c>
      <c r="BY46" s="3">
        <f t="shared" si="50"/>
        <v>0</v>
      </c>
      <c r="BZ46" s="3">
        <f t="shared" si="50"/>
        <v>0</v>
      </c>
      <c r="CA46" s="3">
        <f t="shared" si="50"/>
        <v>0</v>
      </c>
      <c r="CB46" s="3">
        <f t="shared" si="50"/>
        <v>0</v>
      </c>
      <c r="CC46" s="3">
        <f t="shared" si="50"/>
        <v>0</v>
      </c>
      <c r="CD46" s="3">
        <f t="shared" si="50"/>
        <v>0</v>
      </c>
      <c r="CE46" s="3">
        <f t="shared" si="50"/>
        <v>0</v>
      </c>
      <c r="CF46" s="3">
        <f t="shared" si="50"/>
        <v>0</v>
      </c>
      <c r="CG46" s="3">
        <f t="shared" si="50"/>
        <v>0</v>
      </c>
      <c r="CH46" s="12">
        <f t="shared" si="50"/>
        <v>0</v>
      </c>
    </row>
    <row r="47" spans="1:86" x14ac:dyDescent="0.25">
      <c r="A47" s="603"/>
      <c r="B47" s="11" t="str">
        <f t="shared" si="3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1">F47</f>
        <v>0</v>
      </c>
      <c r="H47" s="3">
        <f t="shared" si="51"/>
        <v>0</v>
      </c>
      <c r="I47" s="3">
        <f t="shared" si="51"/>
        <v>0</v>
      </c>
      <c r="J47" s="3">
        <f t="shared" si="51"/>
        <v>0</v>
      </c>
      <c r="K47" s="3">
        <f t="shared" si="51"/>
        <v>0</v>
      </c>
      <c r="L47" s="3">
        <f t="shared" si="51"/>
        <v>0</v>
      </c>
      <c r="M47" s="3">
        <f t="shared" si="51"/>
        <v>0</v>
      </c>
      <c r="N47" s="3">
        <f t="shared" si="51"/>
        <v>0</v>
      </c>
      <c r="O47" s="3">
        <f t="shared" si="51"/>
        <v>0</v>
      </c>
      <c r="P47" s="3">
        <f t="shared" si="51"/>
        <v>0</v>
      </c>
      <c r="Q47" s="3">
        <f t="shared" si="51"/>
        <v>0</v>
      </c>
      <c r="R47" s="3">
        <f t="shared" si="51"/>
        <v>0</v>
      </c>
      <c r="S47" s="3">
        <f t="shared" si="51"/>
        <v>0</v>
      </c>
      <c r="T47" s="480">
        <v>0</v>
      </c>
      <c r="U47" s="3">
        <f t="shared" si="51"/>
        <v>0</v>
      </c>
      <c r="V47" s="3">
        <f t="shared" si="51"/>
        <v>0</v>
      </c>
      <c r="W47" s="3">
        <f t="shared" si="51"/>
        <v>0</v>
      </c>
      <c r="X47" s="3">
        <f t="shared" si="51"/>
        <v>0</v>
      </c>
      <c r="Y47" s="3">
        <f t="shared" si="51"/>
        <v>0</v>
      </c>
      <c r="Z47" s="3">
        <f t="shared" si="51"/>
        <v>0</v>
      </c>
      <c r="AA47" s="3">
        <f t="shared" si="51"/>
        <v>0</v>
      </c>
      <c r="AB47" s="3">
        <f t="shared" si="51"/>
        <v>0</v>
      </c>
      <c r="AC47" s="3">
        <f t="shared" si="51"/>
        <v>0</v>
      </c>
      <c r="AD47" s="3">
        <f t="shared" si="51"/>
        <v>0</v>
      </c>
      <c r="AE47" s="3">
        <f t="shared" si="51"/>
        <v>0</v>
      </c>
      <c r="AF47" s="3">
        <f t="shared" si="51"/>
        <v>0</v>
      </c>
      <c r="AG47" s="3">
        <f t="shared" si="51"/>
        <v>0</v>
      </c>
      <c r="AH47" s="3">
        <f t="shared" si="51"/>
        <v>0</v>
      </c>
      <c r="AI47" s="3">
        <f t="shared" si="51"/>
        <v>0</v>
      </c>
      <c r="AJ47" s="3">
        <f t="shared" si="51"/>
        <v>0</v>
      </c>
      <c r="AK47" s="3">
        <f t="shared" si="51"/>
        <v>0</v>
      </c>
      <c r="AL47" s="3">
        <f t="shared" si="51"/>
        <v>0</v>
      </c>
      <c r="AM47" s="3">
        <f t="shared" si="51"/>
        <v>0</v>
      </c>
      <c r="AN47" s="3">
        <f t="shared" si="51"/>
        <v>0</v>
      </c>
      <c r="AO47" s="3">
        <f t="shared" si="51"/>
        <v>0</v>
      </c>
      <c r="AP47" s="3">
        <f t="shared" si="51"/>
        <v>0</v>
      </c>
      <c r="AQ47" s="3">
        <f t="shared" si="51"/>
        <v>0</v>
      </c>
      <c r="AR47" s="3">
        <f t="shared" si="51"/>
        <v>0</v>
      </c>
      <c r="AS47" s="3">
        <f t="shared" si="51"/>
        <v>0</v>
      </c>
      <c r="AT47" s="3">
        <f t="shared" si="51"/>
        <v>0</v>
      </c>
      <c r="AU47" s="3">
        <f t="shared" si="51"/>
        <v>0</v>
      </c>
      <c r="AV47" s="3">
        <f t="shared" si="51"/>
        <v>0</v>
      </c>
      <c r="AW47" s="3">
        <f t="shared" si="51"/>
        <v>0</v>
      </c>
      <c r="AX47" s="3">
        <f t="shared" si="51"/>
        <v>0</v>
      </c>
      <c r="AY47" s="3">
        <f t="shared" si="51"/>
        <v>0</v>
      </c>
      <c r="AZ47" s="3">
        <f t="shared" si="51"/>
        <v>0</v>
      </c>
      <c r="BA47" s="3">
        <f t="shared" si="51"/>
        <v>0</v>
      </c>
      <c r="BB47" s="3">
        <f t="shared" si="51"/>
        <v>0</v>
      </c>
      <c r="BC47" s="3">
        <f t="shared" si="51"/>
        <v>0</v>
      </c>
      <c r="BD47" s="3">
        <f t="shared" si="51"/>
        <v>0</v>
      </c>
      <c r="BE47" s="3">
        <f t="shared" si="51"/>
        <v>0</v>
      </c>
      <c r="BF47" s="3">
        <f t="shared" si="51"/>
        <v>0</v>
      </c>
      <c r="BG47" s="3">
        <f t="shared" si="51"/>
        <v>0</v>
      </c>
      <c r="BH47" s="3">
        <f t="shared" si="51"/>
        <v>0</v>
      </c>
      <c r="BI47" s="3">
        <f t="shared" si="51"/>
        <v>0</v>
      </c>
      <c r="BJ47" s="3">
        <f t="shared" si="51"/>
        <v>0</v>
      </c>
      <c r="BK47" s="3">
        <f t="shared" si="51"/>
        <v>0</v>
      </c>
      <c r="BL47" s="3">
        <f t="shared" si="51"/>
        <v>0</v>
      </c>
      <c r="BM47" s="3">
        <f t="shared" si="51"/>
        <v>0</v>
      </c>
      <c r="BN47" s="3">
        <f t="shared" si="51"/>
        <v>0</v>
      </c>
      <c r="BO47" s="3">
        <f t="shared" si="51"/>
        <v>0</v>
      </c>
      <c r="BP47" s="3">
        <f t="shared" si="51"/>
        <v>0</v>
      </c>
      <c r="BQ47" s="3">
        <f t="shared" si="51"/>
        <v>0</v>
      </c>
      <c r="BR47" s="3">
        <f t="shared" si="51"/>
        <v>0</v>
      </c>
      <c r="BS47" s="3">
        <f t="shared" ref="BS47:CH47" si="52">BR47</f>
        <v>0</v>
      </c>
      <c r="BT47" s="3">
        <f t="shared" si="52"/>
        <v>0</v>
      </c>
      <c r="BU47" s="3">
        <f t="shared" si="52"/>
        <v>0</v>
      </c>
      <c r="BV47" s="3">
        <f t="shared" si="52"/>
        <v>0</v>
      </c>
      <c r="BW47" s="3">
        <f t="shared" si="52"/>
        <v>0</v>
      </c>
      <c r="BX47" s="3">
        <f t="shared" si="52"/>
        <v>0</v>
      </c>
      <c r="BY47" s="3">
        <f t="shared" si="52"/>
        <v>0</v>
      </c>
      <c r="BZ47" s="3">
        <f t="shared" si="52"/>
        <v>0</v>
      </c>
      <c r="CA47" s="3">
        <f t="shared" si="52"/>
        <v>0</v>
      </c>
      <c r="CB47" s="3">
        <f t="shared" si="52"/>
        <v>0</v>
      </c>
      <c r="CC47" s="3">
        <f t="shared" si="52"/>
        <v>0</v>
      </c>
      <c r="CD47" s="3">
        <f t="shared" si="52"/>
        <v>0</v>
      </c>
      <c r="CE47" s="3">
        <f t="shared" si="52"/>
        <v>0</v>
      </c>
      <c r="CF47" s="3">
        <f t="shared" si="52"/>
        <v>0</v>
      </c>
      <c r="CG47" s="3">
        <f t="shared" si="52"/>
        <v>0</v>
      </c>
      <c r="CH47" s="12">
        <f t="shared" si="52"/>
        <v>0</v>
      </c>
    </row>
    <row r="48" spans="1:86" x14ac:dyDescent="0.25">
      <c r="A48" s="603"/>
      <c r="B48" s="11" t="str">
        <f t="shared" si="3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3">F48</f>
        <v>0</v>
      </c>
      <c r="H48" s="3">
        <f t="shared" si="53"/>
        <v>0</v>
      </c>
      <c r="I48" s="3">
        <f t="shared" si="53"/>
        <v>0</v>
      </c>
      <c r="J48" s="3">
        <f t="shared" si="53"/>
        <v>0</v>
      </c>
      <c r="K48" s="3">
        <f t="shared" si="53"/>
        <v>0</v>
      </c>
      <c r="L48" s="3">
        <f t="shared" si="53"/>
        <v>0</v>
      </c>
      <c r="M48" s="3">
        <f t="shared" si="53"/>
        <v>0</v>
      </c>
      <c r="N48" s="3">
        <f t="shared" si="53"/>
        <v>0</v>
      </c>
      <c r="O48" s="3">
        <f t="shared" si="53"/>
        <v>0</v>
      </c>
      <c r="P48" s="3">
        <f t="shared" si="53"/>
        <v>0</v>
      </c>
      <c r="Q48" s="3">
        <f t="shared" si="53"/>
        <v>0</v>
      </c>
      <c r="R48" s="3">
        <f t="shared" si="53"/>
        <v>0</v>
      </c>
      <c r="S48" s="3">
        <f t="shared" si="53"/>
        <v>0</v>
      </c>
      <c r="T48" s="480">
        <v>0</v>
      </c>
      <c r="U48" s="3">
        <f t="shared" si="53"/>
        <v>0</v>
      </c>
      <c r="V48" s="3">
        <f t="shared" si="53"/>
        <v>0</v>
      </c>
      <c r="W48" s="3">
        <f t="shared" si="53"/>
        <v>0</v>
      </c>
      <c r="X48" s="3">
        <f t="shared" si="53"/>
        <v>0</v>
      </c>
      <c r="Y48" s="3">
        <f t="shared" si="53"/>
        <v>0</v>
      </c>
      <c r="Z48" s="3">
        <f t="shared" si="53"/>
        <v>0</v>
      </c>
      <c r="AA48" s="3">
        <f t="shared" si="53"/>
        <v>0</v>
      </c>
      <c r="AB48" s="3">
        <f t="shared" si="53"/>
        <v>0</v>
      </c>
      <c r="AC48" s="3">
        <f t="shared" si="53"/>
        <v>0</v>
      </c>
      <c r="AD48" s="3">
        <f t="shared" si="53"/>
        <v>0</v>
      </c>
      <c r="AE48" s="3">
        <f t="shared" si="53"/>
        <v>0</v>
      </c>
      <c r="AF48" s="3">
        <f t="shared" si="53"/>
        <v>0</v>
      </c>
      <c r="AG48" s="3">
        <f t="shared" si="53"/>
        <v>0</v>
      </c>
      <c r="AH48" s="3">
        <f t="shared" si="53"/>
        <v>0</v>
      </c>
      <c r="AI48" s="3">
        <f t="shared" si="53"/>
        <v>0</v>
      </c>
      <c r="AJ48" s="3">
        <f t="shared" si="53"/>
        <v>0</v>
      </c>
      <c r="AK48" s="3">
        <f t="shared" si="53"/>
        <v>0</v>
      </c>
      <c r="AL48" s="3">
        <f t="shared" si="53"/>
        <v>0</v>
      </c>
      <c r="AM48" s="3">
        <f t="shared" si="53"/>
        <v>0</v>
      </c>
      <c r="AN48" s="3">
        <f t="shared" si="53"/>
        <v>0</v>
      </c>
      <c r="AO48" s="3">
        <f t="shared" si="53"/>
        <v>0</v>
      </c>
      <c r="AP48" s="3">
        <f t="shared" si="53"/>
        <v>0</v>
      </c>
      <c r="AQ48" s="3">
        <f t="shared" si="53"/>
        <v>0</v>
      </c>
      <c r="AR48" s="3">
        <f t="shared" si="53"/>
        <v>0</v>
      </c>
      <c r="AS48" s="3">
        <f t="shared" si="53"/>
        <v>0</v>
      </c>
      <c r="AT48" s="3">
        <f t="shared" si="53"/>
        <v>0</v>
      </c>
      <c r="AU48" s="3">
        <f t="shared" si="53"/>
        <v>0</v>
      </c>
      <c r="AV48" s="3">
        <f t="shared" si="53"/>
        <v>0</v>
      </c>
      <c r="AW48" s="3">
        <f t="shared" si="53"/>
        <v>0</v>
      </c>
      <c r="AX48" s="3">
        <f t="shared" si="53"/>
        <v>0</v>
      </c>
      <c r="AY48" s="3">
        <f t="shared" si="53"/>
        <v>0</v>
      </c>
      <c r="AZ48" s="3">
        <f t="shared" si="53"/>
        <v>0</v>
      </c>
      <c r="BA48" s="3">
        <f t="shared" si="53"/>
        <v>0</v>
      </c>
      <c r="BB48" s="3">
        <f t="shared" si="53"/>
        <v>0</v>
      </c>
      <c r="BC48" s="3">
        <f t="shared" si="53"/>
        <v>0</v>
      </c>
      <c r="BD48" s="3">
        <f t="shared" si="53"/>
        <v>0</v>
      </c>
      <c r="BE48" s="3">
        <f t="shared" si="53"/>
        <v>0</v>
      </c>
      <c r="BF48" s="3">
        <f t="shared" si="53"/>
        <v>0</v>
      </c>
      <c r="BG48" s="3">
        <f t="shared" si="53"/>
        <v>0</v>
      </c>
      <c r="BH48" s="3">
        <f t="shared" si="53"/>
        <v>0</v>
      </c>
      <c r="BI48" s="3">
        <f t="shared" si="53"/>
        <v>0</v>
      </c>
      <c r="BJ48" s="3">
        <f t="shared" si="53"/>
        <v>0</v>
      </c>
      <c r="BK48" s="3">
        <f t="shared" si="53"/>
        <v>0</v>
      </c>
      <c r="BL48" s="3">
        <f t="shared" si="53"/>
        <v>0</v>
      </c>
      <c r="BM48" s="3">
        <f t="shared" si="53"/>
        <v>0</v>
      </c>
      <c r="BN48" s="3">
        <f t="shared" si="53"/>
        <v>0</v>
      </c>
      <c r="BO48" s="3">
        <f t="shared" si="53"/>
        <v>0</v>
      </c>
      <c r="BP48" s="3">
        <f t="shared" si="53"/>
        <v>0</v>
      </c>
      <c r="BQ48" s="3">
        <f t="shared" si="53"/>
        <v>0</v>
      </c>
      <c r="BR48" s="3">
        <f t="shared" si="53"/>
        <v>0</v>
      </c>
      <c r="BS48" s="3">
        <f t="shared" ref="BS48:CH48" si="54">BR48</f>
        <v>0</v>
      </c>
      <c r="BT48" s="3">
        <f t="shared" si="54"/>
        <v>0</v>
      </c>
      <c r="BU48" s="3">
        <f t="shared" si="54"/>
        <v>0</v>
      </c>
      <c r="BV48" s="3">
        <f t="shared" si="54"/>
        <v>0</v>
      </c>
      <c r="BW48" s="3">
        <f t="shared" si="54"/>
        <v>0</v>
      </c>
      <c r="BX48" s="3">
        <f t="shared" si="54"/>
        <v>0</v>
      </c>
      <c r="BY48" s="3">
        <f t="shared" si="54"/>
        <v>0</v>
      </c>
      <c r="BZ48" s="3">
        <f t="shared" si="54"/>
        <v>0</v>
      </c>
      <c r="CA48" s="3">
        <f t="shared" si="54"/>
        <v>0</v>
      </c>
      <c r="CB48" s="3">
        <f t="shared" si="54"/>
        <v>0</v>
      </c>
      <c r="CC48" s="3">
        <f t="shared" si="54"/>
        <v>0</v>
      </c>
      <c r="CD48" s="3">
        <f t="shared" si="54"/>
        <v>0</v>
      </c>
      <c r="CE48" s="3">
        <f t="shared" si="54"/>
        <v>0</v>
      </c>
      <c r="CF48" s="3">
        <f t="shared" si="54"/>
        <v>0</v>
      </c>
      <c r="CG48" s="3">
        <f t="shared" si="54"/>
        <v>0</v>
      </c>
      <c r="CH48" s="12">
        <f t="shared" si="54"/>
        <v>0</v>
      </c>
    </row>
    <row r="49" spans="1:86" x14ac:dyDescent="0.25">
      <c r="A49" s="603"/>
      <c r="B49" s="11" t="str">
        <f t="shared" si="3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5">F49</f>
        <v>0</v>
      </c>
      <c r="H49" s="3">
        <f t="shared" si="55"/>
        <v>0</v>
      </c>
      <c r="I49" s="3">
        <f t="shared" si="55"/>
        <v>0</v>
      </c>
      <c r="J49" s="3">
        <f t="shared" si="55"/>
        <v>0</v>
      </c>
      <c r="K49" s="3">
        <f t="shared" si="55"/>
        <v>0</v>
      </c>
      <c r="L49" s="3">
        <f t="shared" si="55"/>
        <v>0</v>
      </c>
      <c r="M49" s="3">
        <f t="shared" si="55"/>
        <v>0</v>
      </c>
      <c r="N49" s="3">
        <f t="shared" si="55"/>
        <v>0</v>
      </c>
      <c r="O49" s="3">
        <f t="shared" si="55"/>
        <v>0</v>
      </c>
      <c r="P49" s="3">
        <f t="shared" si="55"/>
        <v>0</v>
      </c>
      <c r="Q49" s="3">
        <f t="shared" si="55"/>
        <v>0</v>
      </c>
      <c r="R49" s="3">
        <f t="shared" si="55"/>
        <v>0</v>
      </c>
      <c r="S49" s="3">
        <f t="shared" si="55"/>
        <v>0</v>
      </c>
      <c r="T49" s="480">
        <v>0</v>
      </c>
      <c r="U49" s="3">
        <f t="shared" si="55"/>
        <v>0</v>
      </c>
      <c r="V49" s="3">
        <f t="shared" si="55"/>
        <v>0</v>
      </c>
      <c r="W49" s="3">
        <f t="shared" si="55"/>
        <v>0</v>
      </c>
      <c r="X49" s="3">
        <f t="shared" si="55"/>
        <v>0</v>
      </c>
      <c r="Y49" s="3">
        <f t="shared" si="55"/>
        <v>0</v>
      </c>
      <c r="Z49" s="3">
        <f t="shared" si="55"/>
        <v>0</v>
      </c>
      <c r="AA49" s="3">
        <f t="shared" si="55"/>
        <v>0</v>
      </c>
      <c r="AB49" s="3">
        <f t="shared" si="55"/>
        <v>0</v>
      </c>
      <c r="AC49" s="3">
        <f t="shared" si="55"/>
        <v>0</v>
      </c>
      <c r="AD49" s="3">
        <f t="shared" si="55"/>
        <v>0</v>
      </c>
      <c r="AE49" s="3">
        <f t="shared" si="55"/>
        <v>0</v>
      </c>
      <c r="AF49" s="3">
        <f t="shared" si="55"/>
        <v>0</v>
      </c>
      <c r="AG49" s="3">
        <f t="shared" si="55"/>
        <v>0</v>
      </c>
      <c r="AH49" s="3">
        <f t="shared" si="55"/>
        <v>0</v>
      </c>
      <c r="AI49" s="3">
        <f t="shared" si="55"/>
        <v>0</v>
      </c>
      <c r="AJ49" s="3">
        <f t="shared" si="55"/>
        <v>0</v>
      </c>
      <c r="AK49" s="3">
        <f t="shared" si="55"/>
        <v>0</v>
      </c>
      <c r="AL49" s="3">
        <f t="shared" si="55"/>
        <v>0</v>
      </c>
      <c r="AM49" s="3">
        <f t="shared" si="55"/>
        <v>0</v>
      </c>
      <c r="AN49" s="3">
        <f t="shared" si="55"/>
        <v>0</v>
      </c>
      <c r="AO49" s="3">
        <f t="shared" si="55"/>
        <v>0</v>
      </c>
      <c r="AP49" s="3">
        <f t="shared" si="55"/>
        <v>0</v>
      </c>
      <c r="AQ49" s="3">
        <f t="shared" si="55"/>
        <v>0</v>
      </c>
      <c r="AR49" s="3">
        <f t="shared" si="55"/>
        <v>0</v>
      </c>
      <c r="AS49" s="3">
        <f t="shared" si="55"/>
        <v>0</v>
      </c>
      <c r="AT49" s="3">
        <f t="shared" si="55"/>
        <v>0</v>
      </c>
      <c r="AU49" s="3">
        <f t="shared" si="55"/>
        <v>0</v>
      </c>
      <c r="AV49" s="3">
        <f t="shared" si="55"/>
        <v>0</v>
      </c>
      <c r="AW49" s="3">
        <f t="shared" si="55"/>
        <v>0</v>
      </c>
      <c r="AX49" s="3">
        <f t="shared" si="55"/>
        <v>0</v>
      </c>
      <c r="AY49" s="3">
        <f t="shared" si="55"/>
        <v>0</v>
      </c>
      <c r="AZ49" s="3">
        <f t="shared" si="55"/>
        <v>0</v>
      </c>
      <c r="BA49" s="3">
        <f t="shared" si="55"/>
        <v>0</v>
      </c>
      <c r="BB49" s="3">
        <f t="shared" si="55"/>
        <v>0</v>
      </c>
      <c r="BC49" s="3">
        <f t="shared" si="55"/>
        <v>0</v>
      </c>
      <c r="BD49" s="3">
        <f t="shared" si="55"/>
        <v>0</v>
      </c>
      <c r="BE49" s="3">
        <f t="shared" si="55"/>
        <v>0</v>
      </c>
      <c r="BF49" s="3">
        <f t="shared" si="55"/>
        <v>0</v>
      </c>
      <c r="BG49" s="3">
        <f t="shared" si="55"/>
        <v>0</v>
      </c>
      <c r="BH49" s="3">
        <f t="shared" si="55"/>
        <v>0</v>
      </c>
      <c r="BI49" s="3">
        <f t="shared" si="55"/>
        <v>0</v>
      </c>
      <c r="BJ49" s="3">
        <f t="shared" si="55"/>
        <v>0</v>
      </c>
      <c r="BK49" s="3">
        <f t="shared" si="55"/>
        <v>0</v>
      </c>
      <c r="BL49" s="3">
        <f t="shared" si="55"/>
        <v>0</v>
      </c>
      <c r="BM49" s="3">
        <f t="shared" si="55"/>
        <v>0</v>
      </c>
      <c r="BN49" s="3">
        <f t="shared" si="55"/>
        <v>0</v>
      </c>
      <c r="BO49" s="3">
        <f t="shared" si="55"/>
        <v>0</v>
      </c>
      <c r="BP49" s="3">
        <f t="shared" si="55"/>
        <v>0</v>
      </c>
      <c r="BQ49" s="3">
        <f t="shared" si="55"/>
        <v>0</v>
      </c>
      <c r="BR49" s="3">
        <f t="shared" si="55"/>
        <v>0</v>
      </c>
      <c r="BS49" s="3">
        <f t="shared" ref="BS49:CH49" si="56">BR49</f>
        <v>0</v>
      </c>
      <c r="BT49" s="3">
        <f t="shared" si="56"/>
        <v>0</v>
      </c>
      <c r="BU49" s="3">
        <f t="shared" si="56"/>
        <v>0</v>
      </c>
      <c r="BV49" s="3">
        <f t="shared" si="56"/>
        <v>0</v>
      </c>
      <c r="BW49" s="3">
        <f t="shared" si="56"/>
        <v>0</v>
      </c>
      <c r="BX49" s="3">
        <f t="shared" si="56"/>
        <v>0</v>
      </c>
      <c r="BY49" s="3">
        <f t="shared" si="56"/>
        <v>0</v>
      </c>
      <c r="BZ49" s="3">
        <f t="shared" si="56"/>
        <v>0</v>
      </c>
      <c r="CA49" s="3">
        <f t="shared" si="56"/>
        <v>0</v>
      </c>
      <c r="CB49" s="3">
        <f t="shared" si="56"/>
        <v>0</v>
      </c>
      <c r="CC49" s="3">
        <f t="shared" si="56"/>
        <v>0</v>
      </c>
      <c r="CD49" s="3">
        <f t="shared" si="56"/>
        <v>0</v>
      </c>
      <c r="CE49" s="3">
        <f t="shared" si="56"/>
        <v>0</v>
      </c>
      <c r="CF49" s="3">
        <f t="shared" si="56"/>
        <v>0</v>
      </c>
      <c r="CG49" s="3">
        <f t="shared" si="56"/>
        <v>0</v>
      </c>
      <c r="CH49" s="12">
        <f t="shared" si="56"/>
        <v>0</v>
      </c>
    </row>
    <row r="50" spans="1:86" ht="15" customHeight="1" x14ac:dyDescent="0.25">
      <c r="A50" s="603"/>
      <c r="B50" s="11" t="str">
        <f t="shared" si="3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7">F50</f>
        <v>0</v>
      </c>
      <c r="H50" s="3">
        <f t="shared" si="57"/>
        <v>0</v>
      </c>
      <c r="I50" s="3">
        <f t="shared" si="57"/>
        <v>0</v>
      </c>
      <c r="J50" s="3">
        <f t="shared" si="57"/>
        <v>0</v>
      </c>
      <c r="K50" s="3">
        <f t="shared" si="57"/>
        <v>0</v>
      </c>
      <c r="L50" s="3">
        <f t="shared" si="57"/>
        <v>0</v>
      </c>
      <c r="M50" s="3">
        <f t="shared" si="57"/>
        <v>0</v>
      </c>
      <c r="N50" s="3">
        <f t="shared" si="57"/>
        <v>0</v>
      </c>
      <c r="O50" s="3">
        <f t="shared" si="57"/>
        <v>0</v>
      </c>
      <c r="P50" s="3">
        <f t="shared" si="57"/>
        <v>0</v>
      </c>
      <c r="Q50" s="3">
        <f t="shared" si="57"/>
        <v>0</v>
      </c>
      <c r="R50" s="3">
        <f t="shared" si="57"/>
        <v>0</v>
      </c>
      <c r="S50" s="3">
        <f t="shared" si="57"/>
        <v>0</v>
      </c>
      <c r="T50" s="480">
        <v>0</v>
      </c>
      <c r="U50" s="3">
        <f t="shared" si="57"/>
        <v>0</v>
      </c>
      <c r="V50" s="3">
        <f t="shared" si="57"/>
        <v>0</v>
      </c>
      <c r="W50" s="3">
        <f t="shared" si="57"/>
        <v>0</v>
      </c>
      <c r="X50" s="3">
        <f t="shared" si="57"/>
        <v>0</v>
      </c>
      <c r="Y50" s="3">
        <f t="shared" si="57"/>
        <v>0</v>
      </c>
      <c r="Z50" s="3">
        <f t="shared" si="57"/>
        <v>0</v>
      </c>
      <c r="AA50" s="3">
        <f t="shared" si="57"/>
        <v>0</v>
      </c>
      <c r="AB50" s="3">
        <f t="shared" si="57"/>
        <v>0</v>
      </c>
      <c r="AC50" s="3">
        <f t="shared" si="57"/>
        <v>0</v>
      </c>
      <c r="AD50" s="3">
        <f t="shared" si="57"/>
        <v>0</v>
      </c>
      <c r="AE50" s="3">
        <f t="shared" si="57"/>
        <v>0</v>
      </c>
      <c r="AF50" s="3">
        <f t="shared" si="57"/>
        <v>0</v>
      </c>
      <c r="AG50" s="3">
        <f t="shared" si="57"/>
        <v>0</v>
      </c>
      <c r="AH50" s="3">
        <f t="shared" si="57"/>
        <v>0</v>
      </c>
      <c r="AI50" s="3">
        <f t="shared" si="57"/>
        <v>0</v>
      </c>
      <c r="AJ50" s="3">
        <f t="shared" si="57"/>
        <v>0</v>
      </c>
      <c r="AK50" s="3">
        <f t="shared" si="57"/>
        <v>0</v>
      </c>
      <c r="AL50" s="3">
        <f t="shared" si="57"/>
        <v>0</v>
      </c>
      <c r="AM50" s="3">
        <f t="shared" si="57"/>
        <v>0</v>
      </c>
      <c r="AN50" s="3">
        <f t="shared" si="57"/>
        <v>0</v>
      </c>
      <c r="AO50" s="3">
        <f t="shared" si="57"/>
        <v>0</v>
      </c>
      <c r="AP50" s="3">
        <f t="shared" si="57"/>
        <v>0</v>
      </c>
      <c r="AQ50" s="3">
        <f t="shared" si="57"/>
        <v>0</v>
      </c>
      <c r="AR50" s="3">
        <f t="shared" si="57"/>
        <v>0</v>
      </c>
      <c r="AS50" s="3">
        <f t="shared" si="57"/>
        <v>0</v>
      </c>
      <c r="AT50" s="3">
        <f t="shared" si="57"/>
        <v>0</v>
      </c>
      <c r="AU50" s="3">
        <f t="shared" si="57"/>
        <v>0</v>
      </c>
      <c r="AV50" s="3">
        <f t="shared" si="57"/>
        <v>0</v>
      </c>
      <c r="AW50" s="3">
        <f t="shared" si="57"/>
        <v>0</v>
      </c>
      <c r="AX50" s="3">
        <f t="shared" si="57"/>
        <v>0</v>
      </c>
      <c r="AY50" s="3">
        <f t="shared" si="57"/>
        <v>0</v>
      </c>
      <c r="AZ50" s="3">
        <f t="shared" si="57"/>
        <v>0</v>
      </c>
      <c r="BA50" s="3">
        <f t="shared" si="57"/>
        <v>0</v>
      </c>
      <c r="BB50" s="3">
        <f t="shared" si="57"/>
        <v>0</v>
      </c>
      <c r="BC50" s="3">
        <f t="shared" si="57"/>
        <v>0</v>
      </c>
      <c r="BD50" s="3">
        <f t="shared" si="57"/>
        <v>0</v>
      </c>
      <c r="BE50" s="3">
        <f t="shared" si="57"/>
        <v>0</v>
      </c>
      <c r="BF50" s="3">
        <f t="shared" si="57"/>
        <v>0</v>
      </c>
      <c r="BG50" s="3">
        <f t="shared" si="57"/>
        <v>0</v>
      </c>
      <c r="BH50" s="3">
        <f t="shared" si="57"/>
        <v>0</v>
      </c>
      <c r="BI50" s="3">
        <f t="shared" si="57"/>
        <v>0</v>
      </c>
      <c r="BJ50" s="3">
        <f t="shared" si="57"/>
        <v>0</v>
      </c>
      <c r="BK50" s="3">
        <f t="shared" si="57"/>
        <v>0</v>
      </c>
      <c r="BL50" s="3">
        <f t="shared" si="57"/>
        <v>0</v>
      </c>
      <c r="BM50" s="3">
        <f t="shared" si="57"/>
        <v>0</v>
      </c>
      <c r="BN50" s="3">
        <f t="shared" si="57"/>
        <v>0</v>
      </c>
      <c r="BO50" s="3">
        <f t="shared" si="57"/>
        <v>0</v>
      </c>
      <c r="BP50" s="3">
        <f t="shared" si="57"/>
        <v>0</v>
      </c>
      <c r="BQ50" s="3">
        <f t="shared" si="57"/>
        <v>0</v>
      </c>
      <c r="BR50" s="3">
        <f t="shared" si="57"/>
        <v>0</v>
      </c>
      <c r="BS50" s="3">
        <f t="shared" ref="BS50:CH50" si="58">BR50</f>
        <v>0</v>
      </c>
      <c r="BT50" s="3">
        <f t="shared" si="58"/>
        <v>0</v>
      </c>
      <c r="BU50" s="3">
        <f t="shared" si="58"/>
        <v>0</v>
      </c>
      <c r="BV50" s="3">
        <f t="shared" si="58"/>
        <v>0</v>
      </c>
      <c r="BW50" s="3">
        <f t="shared" si="58"/>
        <v>0</v>
      </c>
      <c r="BX50" s="3">
        <f t="shared" si="58"/>
        <v>0</v>
      </c>
      <c r="BY50" s="3">
        <f t="shared" si="58"/>
        <v>0</v>
      </c>
      <c r="BZ50" s="3">
        <f t="shared" si="58"/>
        <v>0</v>
      </c>
      <c r="CA50" s="3">
        <f t="shared" si="58"/>
        <v>0</v>
      </c>
      <c r="CB50" s="3">
        <f t="shared" si="58"/>
        <v>0</v>
      </c>
      <c r="CC50" s="3">
        <f t="shared" si="58"/>
        <v>0</v>
      </c>
      <c r="CD50" s="3">
        <f t="shared" si="58"/>
        <v>0</v>
      </c>
      <c r="CE50" s="3">
        <f t="shared" si="58"/>
        <v>0</v>
      </c>
      <c r="CF50" s="3">
        <f t="shared" si="58"/>
        <v>0</v>
      </c>
      <c r="CG50" s="3">
        <f t="shared" si="58"/>
        <v>0</v>
      </c>
      <c r="CH50" s="12">
        <f t="shared" si="58"/>
        <v>0</v>
      </c>
    </row>
    <row r="51" spans="1:86" x14ac:dyDescent="0.25">
      <c r="A51" s="603"/>
      <c r="B51" s="11" t="str">
        <f t="shared" si="3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9">F51</f>
        <v>0</v>
      </c>
      <c r="H51" s="3">
        <f t="shared" si="59"/>
        <v>0</v>
      </c>
      <c r="I51" s="3">
        <f t="shared" si="59"/>
        <v>0</v>
      </c>
      <c r="J51" s="3">
        <f t="shared" si="59"/>
        <v>0</v>
      </c>
      <c r="K51" s="3">
        <f t="shared" si="59"/>
        <v>0</v>
      </c>
      <c r="L51" s="3">
        <f t="shared" si="59"/>
        <v>0</v>
      </c>
      <c r="M51" s="3">
        <f t="shared" si="59"/>
        <v>0</v>
      </c>
      <c r="N51" s="3">
        <f t="shared" si="59"/>
        <v>0</v>
      </c>
      <c r="O51" s="3">
        <f t="shared" si="59"/>
        <v>0</v>
      </c>
      <c r="P51" s="3">
        <f t="shared" si="59"/>
        <v>0</v>
      </c>
      <c r="Q51" s="3">
        <f t="shared" si="59"/>
        <v>0</v>
      </c>
      <c r="R51" s="3">
        <f t="shared" si="59"/>
        <v>0</v>
      </c>
      <c r="S51" s="3">
        <f t="shared" si="59"/>
        <v>0</v>
      </c>
      <c r="T51" s="480">
        <v>0</v>
      </c>
      <c r="U51" s="3">
        <f t="shared" si="59"/>
        <v>0</v>
      </c>
      <c r="V51" s="3">
        <f t="shared" si="59"/>
        <v>0</v>
      </c>
      <c r="W51" s="3">
        <f t="shared" si="59"/>
        <v>0</v>
      </c>
      <c r="X51" s="3">
        <f t="shared" si="59"/>
        <v>0</v>
      </c>
      <c r="Y51" s="3">
        <f t="shared" si="59"/>
        <v>0</v>
      </c>
      <c r="Z51" s="3">
        <f t="shared" si="59"/>
        <v>0</v>
      </c>
      <c r="AA51" s="3">
        <f t="shared" si="59"/>
        <v>0</v>
      </c>
      <c r="AB51" s="3">
        <f t="shared" si="59"/>
        <v>0</v>
      </c>
      <c r="AC51" s="3">
        <f t="shared" si="59"/>
        <v>0</v>
      </c>
      <c r="AD51" s="3">
        <f t="shared" si="59"/>
        <v>0</v>
      </c>
      <c r="AE51" s="3">
        <f t="shared" si="59"/>
        <v>0</v>
      </c>
      <c r="AF51" s="3">
        <f t="shared" si="59"/>
        <v>0</v>
      </c>
      <c r="AG51" s="3">
        <f t="shared" si="59"/>
        <v>0</v>
      </c>
      <c r="AH51" s="3">
        <f t="shared" si="59"/>
        <v>0</v>
      </c>
      <c r="AI51" s="3">
        <f t="shared" si="59"/>
        <v>0</v>
      </c>
      <c r="AJ51" s="3">
        <f t="shared" si="59"/>
        <v>0</v>
      </c>
      <c r="AK51" s="3">
        <f t="shared" si="59"/>
        <v>0</v>
      </c>
      <c r="AL51" s="3">
        <f t="shared" si="59"/>
        <v>0</v>
      </c>
      <c r="AM51" s="3">
        <f t="shared" si="59"/>
        <v>0</v>
      </c>
      <c r="AN51" s="3">
        <f t="shared" si="59"/>
        <v>0</v>
      </c>
      <c r="AO51" s="3">
        <f t="shared" si="59"/>
        <v>0</v>
      </c>
      <c r="AP51" s="3">
        <f t="shared" si="59"/>
        <v>0</v>
      </c>
      <c r="AQ51" s="3">
        <f t="shared" si="59"/>
        <v>0</v>
      </c>
      <c r="AR51" s="3">
        <f t="shared" si="59"/>
        <v>0</v>
      </c>
      <c r="AS51" s="3">
        <f t="shared" si="59"/>
        <v>0</v>
      </c>
      <c r="AT51" s="3">
        <f t="shared" si="59"/>
        <v>0</v>
      </c>
      <c r="AU51" s="3">
        <f t="shared" si="59"/>
        <v>0</v>
      </c>
      <c r="AV51" s="3">
        <f t="shared" si="59"/>
        <v>0</v>
      </c>
      <c r="AW51" s="3">
        <f t="shared" si="59"/>
        <v>0</v>
      </c>
      <c r="AX51" s="3">
        <f t="shared" si="59"/>
        <v>0</v>
      </c>
      <c r="AY51" s="3">
        <f t="shared" si="59"/>
        <v>0</v>
      </c>
      <c r="AZ51" s="3">
        <f t="shared" si="59"/>
        <v>0</v>
      </c>
      <c r="BA51" s="3">
        <f t="shared" si="59"/>
        <v>0</v>
      </c>
      <c r="BB51" s="3">
        <f t="shared" si="59"/>
        <v>0</v>
      </c>
      <c r="BC51" s="3">
        <f t="shared" si="59"/>
        <v>0</v>
      </c>
      <c r="BD51" s="3">
        <f t="shared" si="59"/>
        <v>0</v>
      </c>
      <c r="BE51" s="3">
        <f t="shared" si="59"/>
        <v>0</v>
      </c>
      <c r="BF51" s="3">
        <f t="shared" si="59"/>
        <v>0</v>
      </c>
      <c r="BG51" s="3">
        <f t="shared" si="59"/>
        <v>0</v>
      </c>
      <c r="BH51" s="3">
        <f t="shared" si="59"/>
        <v>0</v>
      </c>
      <c r="BI51" s="3">
        <f t="shared" si="59"/>
        <v>0</v>
      </c>
      <c r="BJ51" s="3">
        <f t="shared" si="59"/>
        <v>0</v>
      </c>
      <c r="BK51" s="3">
        <f t="shared" si="59"/>
        <v>0</v>
      </c>
      <c r="BL51" s="3">
        <f t="shared" si="59"/>
        <v>0</v>
      </c>
      <c r="BM51" s="3">
        <f t="shared" si="59"/>
        <v>0</v>
      </c>
      <c r="BN51" s="3">
        <f t="shared" si="59"/>
        <v>0</v>
      </c>
      <c r="BO51" s="3">
        <f t="shared" si="59"/>
        <v>0</v>
      </c>
      <c r="BP51" s="3">
        <f t="shared" si="59"/>
        <v>0</v>
      </c>
      <c r="BQ51" s="3">
        <f t="shared" si="59"/>
        <v>0</v>
      </c>
      <c r="BR51" s="3">
        <f t="shared" si="59"/>
        <v>0</v>
      </c>
      <c r="BS51" s="3">
        <f t="shared" ref="BS51:CH51" si="60">BR51</f>
        <v>0</v>
      </c>
      <c r="BT51" s="3">
        <f t="shared" si="60"/>
        <v>0</v>
      </c>
      <c r="BU51" s="3">
        <f t="shared" si="60"/>
        <v>0</v>
      </c>
      <c r="BV51" s="3">
        <f t="shared" si="60"/>
        <v>0</v>
      </c>
      <c r="BW51" s="3">
        <f t="shared" si="60"/>
        <v>0</v>
      </c>
      <c r="BX51" s="3">
        <f t="shared" si="60"/>
        <v>0</v>
      </c>
      <c r="BY51" s="3">
        <f t="shared" si="60"/>
        <v>0</v>
      </c>
      <c r="BZ51" s="3">
        <f t="shared" si="60"/>
        <v>0</v>
      </c>
      <c r="CA51" s="3">
        <f t="shared" si="60"/>
        <v>0</v>
      </c>
      <c r="CB51" s="3">
        <f t="shared" si="60"/>
        <v>0</v>
      </c>
      <c r="CC51" s="3">
        <f t="shared" si="60"/>
        <v>0</v>
      </c>
      <c r="CD51" s="3">
        <f t="shared" si="60"/>
        <v>0</v>
      </c>
      <c r="CE51" s="3">
        <f t="shared" si="60"/>
        <v>0</v>
      </c>
      <c r="CF51" s="3">
        <f t="shared" si="60"/>
        <v>0</v>
      </c>
      <c r="CG51" s="3">
        <f t="shared" si="60"/>
        <v>0</v>
      </c>
      <c r="CH51" s="12">
        <f t="shared" si="60"/>
        <v>0</v>
      </c>
    </row>
    <row r="52" spans="1:86" x14ac:dyDescent="0.25">
      <c r="A52" s="603"/>
      <c r="B52" s="11" t="str">
        <f t="shared" si="3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1">F52</f>
        <v>0</v>
      </c>
      <c r="H52" s="3">
        <f t="shared" si="61"/>
        <v>0</v>
      </c>
      <c r="I52" s="3">
        <f t="shared" si="61"/>
        <v>0</v>
      </c>
      <c r="J52" s="3">
        <f t="shared" si="61"/>
        <v>0</v>
      </c>
      <c r="K52" s="3">
        <f t="shared" si="61"/>
        <v>0</v>
      </c>
      <c r="L52" s="3">
        <f t="shared" si="61"/>
        <v>0</v>
      </c>
      <c r="M52" s="3">
        <f t="shared" si="61"/>
        <v>0</v>
      </c>
      <c r="N52" s="3">
        <f t="shared" si="61"/>
        <v>0</v>
      </c>
      <c r="O52" s="3">
        <f t="shared" si="61"/>
        <v>0</v>
      </c>
      <c r="P52" s="3">
        <f t="shared" si="61"/>
        <v>0</v>
      </c>
      <c r="Q52" s="3">
        <f t="shared" si="61"/>
        <v>0</v>
      </c>
      <c r="R52" s="3">
        <f t="shared" si="61"/>
        <v>0</v>
      </c>
      <c r="S52" s="3">
        <f t="shared" si="61"/>
        <v>0</v>
      </c>
      <c r="T52" s="480">
        <v>0</v>
      </c>
      <c r="U52" s="3">
        <f t="shared" si="61"/>
        <v>0</v>
      </c>
      <c r="V52" s="3">
        <f t="shared" si="61"/>
        <v>0</v>
      </c>
      <c r="W52" s="3">
        <f t="shared" si="61"/>
        <v>0</v>
      </c>
      <c r="X52" s="3">
        <f t="shared" si="61"/>
        <v>0</v>
      </c>
      <c r="Y52" s="3">
        <f t="shared" si="61"/>
        <v>0</v>
      </c>
      <c r="Z52" s="3">
        <f t="shared" si="61"/>
        <v>0</v>
      </c>
      <c r="AA52" s="3">
        <f t="shared" si="61"/>
        <v>0</v>
      </c>
      <c r="AB52" s="3">
        <f t="shared" si="61"/>
        <v>0</v>
      </c>
      <c r="AC52" s="3">
        <f t="shared" si="61"/>
        <v>0</v>
      </c>
      <c r="AD52" s="3">
        <f t="shared" si="61"/>
        <v>0</v>
      </c>
      <c r="AE52" s="3">
        <f t="shared" si="61"/>
        <v>0</v>
      </c>
      <c r="AF52" s="3">
        <f t="shared" si="61"/>
        <v>0</v>
      </c>
      <c r="AG52" s="3">
        <f t="shared" si="61"/>
        <v>0</v>
      </c>
      <c r="AH52" s="3">
        <f t="shared" si="61"/>
        <v>0</v>
      </c>
      <c r="AI52" s="3">
        <f t="shared" si="61"/>
        <v>0</v>
      </c>
      <c r="AJ52" s="3">
        <f t="shared" si="61"/>
        <v>0</v>
      </c>
      <c r="AK52" s="3">
        <f t="shared" si="61"/>
        <v>0</v>
      </c>
      <c r="AL52" s="3">
        <f t="shared" si="61"/>
        <v>0</v>
      </c>
      <c r="AM52" s="3">
        <f t="shared" si="61"/>
        <v>0</v>
      </c>
      <c r="AN52" s="3">
        <f t="shared" si="61"/>
        <v>0</v>
      </c>
      <c r="AO52" s="3">
        <f t="shared" si="61"/>
        <v>0</v>
      </c>
      <c r="AP52" s="3">
        <f t="shared" si="61"/>
        <v>0</v>
      </c>
      <c r="AQ52" s="3">
        <f t="shared" si="61"/>
        <v>0</v>
      </c>
      <c r="AR52" s="3">
        <f t="shared" si="61"/>
        <v>0</v>
      </c>
      <c r="AS52" s="3">
        <f t="shared" si="61"/>
        <v>0</v>
      </c>
      <c r="AT52" s="3">
        <f t="shared" si="61"/>
        <v>0</v>
      </c>
      <c r="AU52" s="3">
        <f t="shared" si="61"/>
        <v>0</v>
      </c>
      <c r="AV52" s="3">
        <f t="shared" si="61"/>
        <v>0</v>
      </c>
      <c r="AW52" s="3">
        <f t="shared" si="61"/>
        <v>0</v>
      </c>
      <c r="AX52" s="3">
        <f t="shared" si="61"/>
        <v>0</v>
      </c>
      <c r="AY52" s="3">
        <f t="shared" si="61"/>
        <v>0</v>
      </c>
      <c r="AZ52" s="3">
        <f t="shared" si="61"/>
        <v>0</v>
      </c>
      <c r="BA52" s="3">
        <f t="shared" si="61"/>
        <v>0</v>
      </c>
      <c r="BB52" s="3">
        <f t="shared" si="61"/>
        <v>0</v>
      </c>
      <c r="BC52" s="3">
        <f t="shared" si="61"/>
        <v>0</v>
      </c>
      <c r="BD52" s="3">
        <f t="shared" si="61"/>
        <v>0</v>
      </c>
      <c r="BE52" s="3">
        <f t="shared" si="61"/>
        <v>0</v>
      </c>
      <c r="BF52" s="3">
        <f t="shared" si="61"/>
        <v>0</v>
      </c>
      <c r="BG52" s="3">
        <f t="shared" si="61"/>
        <v>0</v>
      </c>
      <c r="BH52" s="3">
        <f t="shared" si="61"/>
        <v>0</v>
      </c>
      <c r="BI52" s="3">
        <f t="shared" si="61"/>
        <v>0</v>
      </c>
      <c r="BJ52" s="3">
        <f t="shared" si="61"/>
        <v>0</v>
      </c>
      <c r="BK52" s="3">
        <f t="shared" si="61"/>
        <v>0</v>
      </c>
      <c r="BL52" s="3">
        <f t="shared" si="61"/>
        <v>0</v>
      </c>
      <c r="BM52" s="3">
        <f t="shared" si="61"/>
        <v>0</v>
      </c>
      <c r="BN52" s="3">
        <f t="shared" si="61"/>
        <v>0</v>
      </c>
      <c r="BO52" s="3">
        <f t="shared" si="61"/>
        <v>0</v>
      </c>
      <c r="BP52" s="3">
        <f t="shared" si="61"/>
        <v>0</v>
      </c>
      <c r="BQ52" s="3">
        <f t="shared" si="61"/>
        <v>0</v>
      </c>
      <c r="BR52" s="3">
        <f t="shared" si="61"/>
        <v>0</v>
      </c>
      <c r="BS52" s="3">
        <f t="shared" ref="BS52:CH52" si="62">BR52</f>
        <v>0</v>
      </c>
      <c r="BT52" s="3">
        <f t="shared" si="62"/>
        <v>0</v>
      </c>
      <c r="BU52" s="3">
        <f t="shared" si="62"/>
        <v>0</v>
      </c>
      <c r="BV52" s="3">
        <f t="shared" si="62"/>
        <v>0</v>
      </c>
      <c r="BW52" s="3">
        <f t="shared" si="62"/>
        <v>0</v>
      </c>
      <c r="BX52" s="3">
        <f t="shared" si="62"/>
        <v>0</v>
      </c>
      <c r="BY52" s="3">
        <f t="shared" si="62"/>
        <v>0</v>
      </c>
      <c r="BZ52" s="3">
        <f t="shared" si="62"/>
        <v>0</v>
      </c>
      <c r="CA52" s="3">
        <f t="shared" si="62"/>
        <v>0</v>
      </c>
      <c r="CB52" s="3">
        <f t="shared" si="62"/>
        <v>0</v>
      </c>
      <c r="CC52" s="3">
        <f t="shared" si="62"/>
        <v>0</v>
      </c>
      <c r="CD52" s="3">
        <f t="shared" si="62"/>
        <v>0</v>
      </c>
      <c r="CE52" s="3">
        <f t="shared" si="62"/>
        <v>0</v>
      </c>
      <c r="CF52" s="3">
        <f t="shared" si="62"/>
        <v>0</v>
      </c>
      <c r="CG52" s="3">
        <f t="shared" si="62"/>
        <v>0</v>
      </c>
      <c r="CH52" s="12">
        <f t="shared" si="62"/>
        <v>0</v>
      </c>
    </row>
    <row r="53" spans="1:86" x14ac:dyDescent="0.25">
      <c r="A53" s="603"/>
      <c r="B53" s="11" t="str">
        <f t="shared" si="3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3">F53</f>
        <v>0</v>
      </c>
      <c r="H53" s="3">
        <f t="shared" si="63"/>
        <v>0</v>
      </c>
      <c r="I53" s="3">
        <f t="shared" si="63"/>
        <v>0</v>
      </c>
      <c r="J53" s="3">
        <f t="shared" si="63"/>
        <v>0</v>
      </c>
      <c r="K53" s="3">
        <f t="shared" si="63"/>
        <v>0</v>
      </c>
      <c r="L53" s="3">
        <f t="shared" si="63"/>
        <v>0</v>
      </c>
      <c r="M53" s="3">
        <f t="shared" si="63"/>
        <v>0</v>
      </c>
      <c r="N53" s="3">
        <f t="shared" si="63"/>
        <v>0</v>
      </c>
      <c r="O53" s="3">
        <f t="shared" si="63"/>
        <v>0</v>
      </c>
      <c r="P53" s="3">
        <f t="shared" si="63"/>
        <v>0</v>
      </c>
      <c r="Q53" s="3">
        <f t="shared" si="63"/>
        <v>0</v>
      </c>
      <c r="R53" s="3">
        <f t="shared" si="63"/>
        <v>0</v>
      </c>
      <c r="S53" s="3">
        <f t="shared" si="63"/>
        <v>0</v>
      </c>
      <c r="T53" s="480">
        <v>0</v>
      </c>
      <c r="U53" s="3">
        <f t="shared" si="63"/>
        <v>0</v>
      </c>
      <c r="V53" s="3">
        <f t="shared" si="63"/>
        <v>0</v>
      </c>
      <c r="W53" s="3">
        <f t="shared" si="63"/>
        <v>0</v>
      </c>
      <c r="X53" s="3">
        <f t="shared" si="63"/>
        <v>0</v>
      </c>
      <c r="Y53" s="3">
        <f t="shared" si="63"/>
        <v>0</v>
      </c>
      <c r="Z53" s="3">
        <f t="shared" si="63"/>
        <v>0</v>
      </c>
      <c r="AA53" s="3">
        <f t="shared" si="63"/>
        <v>0</v>
      </c>
      <c r="AB53" s="3">
        <f t="shared" si="63"/>
        <v>0</v>
      </c>
      <c r="AC53" s="3">
        <f t="shared" si="63"/>
        <v>0</v>
      </c>
      <c r="AD53" s="3">
        <f t="shared" si="63"/>
        <v>0</v>
      </c>
      <c r="AE53" s="3">
        <f t="shared" si="63"/>
        <v>0</v>
      </c>
      <c r="AF53" s="3">
        <f t="shared" si="63"/>
        <v>0</v>
      </c>
      <c r="AG53" s="3">
        <f t="shared" si="63"/>
        <v>0</v>
      </c>
      <c r="AH53" s="3">
        <f t="shared" si="63"/>
        <v>0</v>
      </c>
      <c r="AI53" s="3">
        <f t="shared" si="63"/>
        <v>0</v>
      </c>
      <c r="AJ53" s="3">
        <f t="shared" si="63"/>
        <v>0</v>
      </c>
      <c r="AK53" s="3">
        <f t="shared" si="63"/>
        <v>0</v>
      </c>
      <c r="AL53" s="3">
        <f t="shared" si="63"/>
        <v>0</v>
      </c>
      <c r="AM53" s="3">
        <f t="shared" si="63"/>
        <v>0</v>
      </c>
      <c r="AN53" s="3">
        <f t="shared" si="63"/>
        <v>0</v>
      </c>
      <c r="AO53" s="3">
        <f t="shared" si="63"/>
        <v>0</v>
      </c>
      <c r="AP53" s="3">
        <f t="shared" si="63"/>
        <v>0</v>
      </c>
      <c r="AQ53" s="3">
        <f t="shared" si="63"/>
        <v>0</v>
      </c>
      <c r="AR53" s="3">
        <f t="shared" si="63"/>
        <v>0</v>
      </c>
      <c r="AS53" s="3">
        <f t="shared" si="63"/>
        <v>0</v>
      </c>
      <c r="AT53" s="3">
        <f t="shared" si="63"/>
        <v>0</v>
      </c>
      <c r="AU53" s="3">
        <f t="shared" si="63"/>
        <v>0</v>
      </c>
      <c r="AV53" s="3">
        <f t="shared" si="63"/>
        <v>0</v>
      </c>
      <c r="AW53" s="3">
        <f t="shared" si="63"/>
        <v>0</v>
      </c>
      <c r="AX53" s="3">
        <f t="shared" si="63"/>
        <v>0</v>
      </c>
      <c r="AY53" s="3">
        <f t="shared" si="63"/>
        <v>0</v>
      </c>
      <c r="AZ53" s="3">
        <f t="shared" si="63"/>
        <v>0</v>
      </c>
      <c r="BA53" s="3">
        <f t="shared" si="63"/>
        <v>0</v>
      </c>
      <c r="BB53" s="3">
        <f t="shared" si="63"/>
        <v>0</v>
      </c>
      <c r="BC53" s="3">
        <f t="shared" si="63"/>
        <v>0</v>
      </c>
      <c r="BD53" s="3">
        <f t="shared" si="63"/>
        <v>0</v>
      </c>
      <c r="BE53" s="3">
        <f t="shared" si="63"/>
        <v>0</v>
      </c>
      <c r="BF53" s="3">
        <f t="shared" si="63"/>
        <v>0</v>
      </c>
      <c r="BG53" s="3">
        <f t="shared" si="63"/>
        <v>0</v>
      </c>
      <c r="BH53" s="3">
        <f t="shared" si="63"/>
        <v>0</v>
      </c>
      <c r="BI53" s="3">
        <f t="shared" si="63"/>
        <v>0</v>
      </c>
      <c r="BJ53" s="3">
        <f t="shared" si="63"/>
        <v>0</v>
      </c>
      <c r="BK53" s="3">
        <f t="shared" si="63"/>
        <v>0</v>
      </c>
      <c r="BL53" s="3">
        <f t="shared" si="63"/>
        <v>0</v>
      </c>
      <c r="BM53" s="3">
        <f t="shared" si="63"/>
        <v>0</v>
      </c>
      <c r="BN53" s="3">
        <f t="shared" si="63"/>
        <v>0</v>
      </c>
      <c r="BO53" s="3">
        <f t="shared" si="63"/>
        <v>0</v>
      </c>
      <c r="BP53" s="3">
        <f t="shared" si="63"/>
        <v>0</v>
      </c>
      <c r="BQ53" s="3">
        <f t="shared" si="63"/>
        <v>0</v>
      </c>
      <c r="BR53" s="3">
        <f t="shared" si="63"/>
        <v>0</v>
      </c>
      <c r="BS53" s="3">
        <f t="shared" ref="BS53:CH53" si="64">BR53</f>
        <v>0</v>
      </c>
      <c r="BT53" s="3">
        <f t="shared" si="64"/>
        <v>0</v>
      </c>
      <c r="BU53" s="3">
        <f t="shared" si="64"/>
        <v>0</v>
      </c>
      <c r="BV53" s="3">
        <f t="shared" si="64"/>
        <v>0</v>
      </c>
      <c r="BW53" s="3">
        <f t="shared" si="64"/>
        <v>0</v>
      </c>
      <c r="BX53" s="3">
        <f t="shared" si="64"/>
        <v>0</v>
      </c>
      <c r="BY53" s="3">
        <f t="shared" si="64"/>
        <v>0</v>
      </c>
      <c r="BZ53" s="3">
        <f t="shared" si="64"/>
        <v>0</v>
      </c>
      <c r="CA53" s="3">
        <f t="shared" si="64"/>
        <v>0</v>
      </c>
      <c r="CB53" s="3">
        <f t="shared" si="64"/>
        <v>0</v>
      </c>
      <c r="CC53" s="3">
        <f t="shared" si="64"/>
        <v>0</v>
      </c>
      <c r="CD53" s="3">
        <f t="shared" si="64"/>
        <v>0</v>
      </c>
      <c r="CE53" s="3">
        <f t="shared" si="64"/>
        <v>0</v>
      </c>
      <c r="CF53" s="3">
        <f t="shared" si="64"/>
        <v>0</v>
      </c>
      <c r="CG53" s="3">
        <f t="shared" si="64"/>
        <v>0</v>
      </c>
      <c r="CH53" s="12">
        <f t="shared" si="64"/>
        <v>0</v>
      </c>
    </row>
    <row r="54" spans="1:86" ht="15" customHeight="1" x14ac:dyDescent="0.25">
      <c r="A54" s="603"/>
      <c r="B54" s="11" t="str">
        <f t="shared" si="3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209" t="str">
        <f t="shared" si="36"/>
        <v>Monthly kWh</v>
      </c>
      <c r="C55" s="264">
        <f>SUM(C41:C54)</f>
        <v>0</v>
      </c>
      <c r="D55" s="264">
        <f t="shared" ref="D55:BO55" si="65">SUM(D41:D54)</f>
        <v>0</v>
      </c>
      <c r="E55" s="264">
        <f t="shared" si="65"/>
        <v>0</v>
      </c>
      <c r="F55" s="264">
        <f t="shared" si="65"/>
        <v>0</v>
      </c>
      <c r="G55" s="264">
        <f t="shared" si="65"/>
        <v>0</v>
      </c>
      <c r="H55" s="264">
        <f t="shared" si="65"/>
        <v>0</v>
      </c>
      <c r="I55" s="264">
        <f t="shared" si="65"/>
        <v>0</v>
      </c>
      <c r="J55" s="264">
        <f t="shared" si="65"/>
        <v>0</v>
      </c>
      <c r="K55" s="264">
        <f t="shared" si="65"/>
        <v>0</v>
      </c>
      <c r="L55" s="264">
        <f t="shared" si="65"/>
        <v>0</v>
      </c>
      <c r="M55" s="264">
        <f t="shared" si="65"/>
        <v>0</v>
      </c>
      <c r="N55" s="264">
        <f t="shared" si="65"/>
        <v>0</v>
      </c>
      <c r="O55" s="264">
        <f t="shared" si="65"/>
        <v>0</v>
      </c>
      <c r="P55" s="264">
        <f t="shared" si="65"/>
        <v>0</v>
      </c>
      <c r="Q55" s="264">
        <f t="shared" si="65"/>
        <v>0</v>
      </c>
      <c r="R55" s="264">
        <f t="shared" si="65"/>
        <v>0</v>
      </c>
      <c r="S55" s="264">
        <f t="shared" si="65"/>
        <v>0</v>
      </c>
      <c r="T55" s="264">
        <f t="shared" si="65"/>
        <v>0</v>
      </c>
      <c r="U55" s="264">
        <f t="shared" si="65"/>
        <v>0</v>
      </c>
      <c r="V55" s="264">
        <f t="shared" si="65"/>
        <v>0</v>
      </c>
      <c r="W55" s="264">
        <f t="shared" si="65"/>
        <v>0</v>
      </c>
      <c r="X55" s="264">
        <f t="shared" si="65"/>
        <v>0</v>
      </c>
      <c r="Y55" s="264">
        <f t="shared" si="65"/>
        <v>0</v>
      </c>
      <c r="Z55" s="264">
        <f t="shared" si="65"/>
        <v>0</v>
      </c>
      <c r="AA55" s="264">
        <f t="shared" si="65"/>
        <v>0</v>
      </c>
      <c r="AB55" s="264">
        <f t="shared" si="65"/>
        <v>0</v>
      </c>
      <c r="AC55" s="264">
        <f t="shared" si="65"/>
        <v>0</v>
      </c>
      <c r="AD55" s="264">
        <f t="shared" si="65"/>
        <v>0</v>
      </c>
      <c r="AE55" s="264">
        <f t="shared" si="65"/>
        <v>0</v>
      </c>
      <c r="AF55" s="264">
        <f t="shared" si="65"/>
        <v>0</v>
      </c>
      <c r="AG55" s="264">
        <f t="shared" si="65"/>
        <v>0</v>
      </c>
      <c r="AH55" s="264">
        <f t="shared" si="65"/>
        <v>0</v>
      </c>
      <c r="AI55" s="264">
        <f t="shared" si="65"/>
        <v>0</v>
      </c>
      <c r="AJ55" s="264">
        <f t="shared" si="65"/>
        <v>0</v>
      </c>
      <c r="AK55" s="264">
        <f t="shared" si="65"/>
        <v>0</v>
      </c>
      <c r="AL55" s="264">
        <f t="shared" si="65"/>
        <v>0</v>
      </c>
      <c r="AM55" s="264">
        <f t="shared" si="65"/>
        <v>0</v>
      </c>
      <c r="AN55" s="264">
        <f t="shared" si="65"/>
        <v>0</v>
      </c>
      <c r="AO55" s="264">
        <f t="shared" si="65"/>
        <v>0</v>
      </c>
      <c r="AP55" s="264">
        <f t="shared" si="65"/>
        <v>0</v>
      </c>
      <c r="AQ55" s="264">
        <f t="shared" si="65"/>
        <v>0</v>
      </c>
      <c r="AR55" s="264">
        <f t="shared" si="65"/>
        <v>0</v>
      </c>
      <c r="AS55" s="264">
        <f t="shared" si="65"/>
        <v>0</v>
      </c>
      <c r="AT55" s="264">
        <f t="shared" si="65"/>
        <v>0</v>
      </c>
      <c r="AU55" s="264">
        <f t="shared" si="65"/>
        <v>0</v>
      </c>
      <c r="AV55" s="264">
        <f t="shared" si="65"/>
        <v>0</v>
      </c>
      <c r="AW55" s="264">
        <f t="shared" si="65"/>
        <v>0</v>
      </c>
      <c r="AX55" s="264">
        <f t="shared" si="65"/>
        <v>0</v>
      </c>
      <c r="AY55" s="264">
        <f t="shared" si="65"/>
        <v>0</v>
      </c>
      <c r="AZ55" s="264">
        <f t="shared" si="65"/>
        <v>0</v>
      </c>
      <c r="BA55" s="264">
        <f t="shared" si="65"/>
        <v>0</v>
      </c>
      <c r="BB55" s="264">
        <f t="shared" si="65"/>
        <v>0</v>
      </c>
      <c r="BC55" s="264">
        <f t="shared" si="65"/>
        <v>0</v>
      </c>
      <c r="BD55" s="264">
        <f t="shared" si="65"/>
        <v>0</v>
      </c>
      <c r="BE55" s="264">
        <f t="shared" si="65"/>
        <v>0</v>
      </c>
      <c r="BF55" s="264">
        <f t="shared" si="65"/>
        <v>0</v>
      </c>
      <c r="BG55" s="264">
        <f t="shared" si="65"/>
        <v>0</v>
      </c>
      <c r="BH55" s="264">
        <f t="shared" si="65"/>
        <v>0</v>
      </c>
      <c r="BI55" s="264">
        <f t="shared" si="65"/>
        <v>0</v>
      </c>
      <c r="BJ55" s="264">
        <f t="shared" si="65"/>
        <v>0</v>
      </c>
      <c r="BK55" s="264">
        <f t="shared" si="65"/>
        <v>0</v>
      </c>
      <c r="BL55" s="264">
        <f t="shared" si="65"/>
        <v>0</v>
      </c>
      <c r="BM55" s="264">
        <f t="shared" si="65"/>
        <v>0</v>
      </c>
      <c r="BN55" s="264">
        <f t="shared" si="65"/>
        <v>0</v>
      </c>
      <c r="BO55" s="264">
        <f t="shared" si="65"/>
        <v>0</v>
      </c>
      <c r="BP55" s="264">
        <f t="shared" ref="BP55:CH55" si="66">SUM(BP41:BP54)</f>
        <v>0</v>
      </c>
      <c r="BQ55" s="264">
        <f t="shared" si="66"/>
        <v>0</v>
      </c>
      <c r="BR55" s="264">
        <f t="shared" si="66"/>
        <v>0</v>
      </c>
      <c r="BS55" s="264">
        <f t="shared" si="66"/>
        <v>0</v>
      </c>
      <c r="BT55" s="264">
        <f t="shared" si="66"/>
        <v>0</v>
      </c>
      <c r="BU55" s="264">
        <f t="shared" si="66"/>
        <v>0</v>
      </c>
      <c r="BV55" s="264">
        <f t="shared" si="66"/>
        <v>0</v>
      </c>
      <c r="BW55" s="264">
        <f t="shared" si="66"/>
        <v>0</v>
      </c>
      <c r="BX55" s="264">
        <f t="shared" si="66"/>
        <v>0</v>
      </c>
      <c r="BY55" s="264">
        <f t="shared" si="66"/>
        <v>0</v>
      </c>
      <c r="BZ55" s="264">
        <f t="shared" si="66"/>
        <v>0</v>
      </c>
      <c r="CA55" s="264">
        <f t="shared" si="66"/>
        <v>0</v>
      </c>
      <c r="CB55" s="264">
        <f t="shared" si="66"/>
        <v>0</v>
      </c>
      <c r="CC55" s="264">
        <f t="shared" si="66"/>
        <v>0</v>
      </c>
      <c r="CD55" s="264">
        <f t="shared" si="66"/>
        <v>0</v>
      </c>
      <c r="CE55" s="264">
        <f t="shared" si="66"/>
        <v>0</v>
      </c>
      <c r="CF55" s="264">
        <f t="shared" si="66"/>
        <v>0</v>
      </c>
      <c r="CG55" s="264">
        <f t="shared" si="66"/>
        <v>0</v>
      </c>
      <c r="CH55" s="267">
        <f t="shared" si="66"/>
        <v>0</v>
      </c>
    </row>
    <row r="56" spans="1:86" x14ac:dyDescent="0.25">
      <c r="A56" s="8"/>
      <c r="B56" s="285"/>
      <c r="C56" s="9"/>
      <c r="D56" s="285"/>
      <c r="E56" s="9"/>
      <c r="F56" s="285"/>
      <c r="G56" s="285"/>
      <c r="H56" s="9"/>
      <c r="I56" s="285"/>
      <c r="J56" s="285"/>
      <c r="K56" s="9"/>
      <c r="L56" s="285"/>
      <c r="M56" s="285"/>
      <c r="N56" s="9"/>
      <c r="O56" s="285"/>
      <c r="P56" s="285"/>
      <c r="Q56" s="9"/>
      <c r="R56" s="285"/>
      <c r="S56" s="285"/>
      <c r="T56" s="9"/>
      <c r="U56" s="285"/>
      <c r="V56" s="285"/>
      <c r="W56" s="9"/>
      <c r="X56" s="285"/>
      <c r="Y56" s="285"/>
      <c r="Z56" s="9"/>
      <c r="AA56" s="285"/>
      <c r="AB56" s="285"/>
      <c r="AC56" s="9"/>
      <c r="AD56" s="285"/>
      <c r="AE56" s="285"/>
      <c r="AF56" s="9"/>
      <c r="AG56" s="285"/>
      <c r="AH56" s="285"/>
      <c r="AI56" s="9"/>
      <c r="AJ56" s="285"/>
      <c r="AK56" s="285"/>
      <c r="AL56" s="9"/>
      <c r="AM56" s="285"/>
      <c r="AN56" s="285"/>
      <c r="AO56" s="9"/>
      <c r="AP56" s="285"/>
      <c r="AQ56" s="285"/>
      <c r="AR56" s="9"/>
      <c r="AS56" s="285"/>
      <c r="AT56" s="285"/>
      <c r="AU56" s="9"/>
      <c r="AV56" s="285"/>
      <c r="AW56" s="285"/>
      <c r="AX56" s="9"/>
      <c r="AY56" s="285"/>
      <c r="AZ56" s="285"/>
      <c r="BA56" s="9"/>
      <c r="BB56" s="285"/>
      <c r="BC56" s="285"/>
      <c r="BD56" s="9"/>
      <c r="BE56" s="285"/>
      <c r="BF56" s="285"/>
      <c r="BG56" s="9"/>
      <c r="BH56" s="285"/>
      <c r="BI56" s="285"/>
      <c r="BJ56" s="9"/>
      <c r="BK56" s="285"/>
      <c r="BL56" s="285"/>
      <c r="BM56" s="9"/>
      <c r="BN56" s="285"/>
      <c r="BO56" s="285"/>
      <c r="BP56" s="9"/>
      <c r="BQ56" s="285"/>
      <c r="BR56" s="285"/>
      <c r="BS56" s="9"/>
      <c r="BT56" s="285"/>
      <c r="BU56" s="285"/>
      <c r="BV56" s="9"/>
      <c r="BW56" s="285"/>
      <c r="BX56" s="285"/>
      <c r="BY56" s="9"/>
      <c r="BZ56" s="285"/>
      <c r="CA56" s="285"/>
      <c r="CB56" s="9"/>
      <c r="CC56" s="285"/>
      <c r="CD56" s="285"/>
      <c r="CE56" s="9"/>
      <c r="CF56" s="285"/>
      <c r="CG56" s="285"/>
      <c r="CH56" s="137"/>
    </row>
    <row r="57" spans="1:86" ht="15.75" thickBot="1" x14ac:dyDescent="0.3">
      <c r="A57" s="229" t="s">
        <v>182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</row>
    <row r="58" spans="1:86" ht="16.5" thickBot="1" x14ac:dyDescent="0.3">
      <c r="A58" s="605" t="s">
        <v>17</v>
      </c>
      <c r="B58" s="18" t="s">
        <v>10</v>
      </c>
      <c r="C58" s="162">
        <f>C$4</f>
        <v>45292</v>
      </c>
      <c r="D58" s="162">
        <f t="shared" ref="D58:BO58" si="67">D$4</f>
        <v>45323</v>
      </c>
      <c r="E58" s="162">
        <f t="shared" si="67"/>
        <v>45352</v>
      </c>
      <c r="F58" s="162">
        <f t="shared" si="67"/>
        <v>45383</v>
      </c>
      <c r="G58" s="162">
        <f t="shared" si="67"/>
        <v>45413</v>
      </c>
      <c r="H58" s="162">
        <f t="shared" si="67"/>
        <v>45444</v>
      </c>
      <c r="I58" s="162">
        <f t="shared" si="67"/>
        <v>45474</v>
      </c>
      <c r="J58" s="162">
        <f t="shared" si="67"/>
        <v>45505</v>
      </c>
      <c r="K58" s="162">
        <f t="shared" si="67"/>
        <v>45536</v>
      </c>
      <c r="L58" s="162">
        <f t="shared" si="67"/>
        <v>45566</v>
      </c>
      <c r="M58" s="162">
        <f t="shared" si="67"/>
        <v>45597</v>
      </c>
      <c r="N58" s="162">
        <f t="shared" si="67"/>
        <v>45627</v>
      </c>
      <c r="O58" s="162">
        <f t="shared" si="67"/>
        <v>45658</v>
      </c>
      <c r="P58" s="162">
        <f t="shared" si="67"/>
        <v>45689</v>
      </c>
      <c r="Q58" s="162">
        <f t="shared" si="67"/>
        <v>45717</v>
      </c>
      <c r="R58" s="162">
        <f t="shared" si="67"/>
        <v>45748</v>
      </c>
      <c r="S58" s="162">
        <f t="shared" si="67"/>
        <v>45778</v>
      </c>
      <c r="T58" s="162">
        <f t="shared" si="67"/>
        <v>45809</v>
      </c>
      <c r="U58" s="162">
        <f t="shared" si="67"/>
        <v>45839</v>
      </c>
      <c r="V58" s="162">
        <f t="shared" si="67"/>
        <v>45870</v>
      </c>
      <c r="W58" s="162">
        <f t="shared" si="67"/>
        <v>45901</v>
      </c>
      <c r="X58" s="162">
        <f t="shared" si="67"/>
        <v>45931</v>
      </c>
      <c r="Y58" s="162">
        <f t="shared" si="67"/>
        <v>45962</v>
      </c>
      <c r="Z58" s="162">
        <f t="shared" si="67"/>
        <v>45992</v>
      </c>
      <c r="AA58" s="162">
        <f t="shared" si="67"/>
        <v>46023</v>
      </c>
      <c r="AB58" s="162">
        <f t="shared" si="67"/>
        <v>46054</v>
      </c>
      <c r="AC58" s="162">
        <f t="shared" si="67"/>
        <v>46082</v>
      </c>
      <c r="AD58" s="162">
        <f t="shared" si="67"/>
        <v>46113</v>
      </c>
      <c r="AE58" s="162">
        <f t="shared" si="67"/>
        <v>46143</v>
      </c>
      <c r="AF58" s="162">
        <f t="shared" si="67"/>
        <v>46174</v>
      </c>
      <c r="AG58" s="162">
        <f t="shared" si="67"/>
        <v>46204</v>
      </c>
      <c r="AH58" s="162">
        <f t="shared" si="67"/>
        <v>46235</v>
      </c>
      <c r="AI58" s="162">
        <f t="shared" si="67"/>
        <v>46266</v>
      </c>
      <c r="AJ58" s="162">
        <f t="shared" si="67"/>
        <v>46296</v>
      </c>
      <c r="AK58" s="162">
        <f t="shared" si="67"/>
        <v>46327</v>
      </c>
      <c r="AL58" s="162">
        <f t="shared" si="67"/>
        <v>46357</v>
      </c>
      <c r="AM58" s="162">
        <f t="shared" si="67"/>
        <v>46388</v>
      </c>
      <c r="AN58" s="162">
        <f t="shared" si="67"/>
        <v>46419</v>
      </c>
      <c r="AO58" s="162">
        <f t="shared" si="67"/>
        <v>46447</v>
      </c>
      <c r="AP58" s="162">
        <f t="shared" si="67"/>
        <v>46478</v>
      </c>
      <c r="AQ58" s="162">
        <f t="shared" si="67"/>
        <v>46508</v>
      </c>
      <c r="AR58" s="162">
        <f t="shared" si="67"/>
        <v>46539</v>
      </c>
      <c r="AS58" s="162">
        <f t="shared" si="67"/>
        <v>46569</v>
      </c>
      <c r="AT58" s="162">
        <f t="shared" si="67"/>
        <v>46600</v>
      </c>
      <c r="AU58" s="162">
        <f t="shared" si="67"/>
        <v>46631</v>
      </c>
      <c r="AV58" s="162">
        <f t="shared" si="67"/>
        <v>46661</v>
      </c>
      <c r="AW58" s="162">
        <f t="shared" si="67"/>
        <v>46692</v>
      </c>
      <c r="AX58" s="162">
        <f t="shared" si="67"/>
        <v>46722</v>
      </c>
      <c r="AY58" s="162">
        <f t="shared" si="67"/>
        <v>46753</v>
      </c>
      <c r="AZ58" s="162">
        <f t="shared" si="67"/>
        <v>46784</v>
      </c>
      <c r="BA58" s="162">
        <f t="shared" si="67"/>
        <v>46813</v>
      </c>
      <c r="BB58" s="162">
        <f t="shared" si="67"/>
        <v>46844</v>
      </c>
      <c r="BC58" s="162">
        <f t="shared" si="67"/>
        <v>46874</v>
      </c>
      <c r="BD58" s="162">
        <f t="shared" si="67"/>
        <v>46905</v>
      </c>
      <c r="BE58" s="162">
        <f t="shared" si="67"/>
        <v>46935</v>
      </c>
      <c r="BF58" s="162">
        <f t="shared" si="67"/>
        <v>46966</v>
      </c>
      <c r="BG58" s="162">
        <f t="shared" si="67"/>
        <v>46997</v>
      </c>
      <c r="BH58" s="162">
        <f t="shared" si="67"/>
        <v>47027</v>
      </c>
      <c r="BI58" s="162">
        <f t="shared" si="67"/>
        <v>47058</v>
      </c>
      <c r="BJ58" s="162">
        <f t="shared" si="67"/>
        <v>47088</v>
      </c>
      <c r="BK58" s="162">
        <f t="shared" si="67"/>
        <v>47119</v>
      </c>
      <c r="BL58" s="162">
        <f t="shared" si="67"/>
        <v>47150</v>
      </c>
      <c r="BM58" s="162">
        <f t="shared" si="67"/>
        <v>47178</v>
      </c>
      <c r="BN58" s="162">
        <f t="shared" si="67"/>
        <v>47209</v>
      </c>
      <c r="BO58" s="162">
        <f t="shared" si="67"/>
        <v>47239</v>
      </c>
      <c r="BP58" s="162">
        <f t="shared" ref="BP58:CH58" si="68">BP$4</f>
        <v>47270</v>
      </c>
      <c r="BQ58" s="162">
        <f t="shared" si="68"/>
        <v>47300</v>
      </c>
      <c r="BR58" s="162">
        <f t="shared" si="68"/>
        <v>47331</v>
      </c>
      <c r="BS58" s="162">
        <f t="shared" si="68"/>
        <v>47362</v>
      </c>
      <c r="BT58" s="162">
        <f t="shared" si="68"/>
        <v>47392</v>
      </c>
      <c r="BU58" s="162">
        <f t="shared" si="68"/>
        <v>47423</v>
      </c>
      <c r="BV58" s="162">
        <f t="shared" si="68"/>
        <v>47453</v>
      </c>
      <c r="BW58" s="162">
        <f t="shared" si="68"/>
        <v>47484</v>
      </c>
      <c r="BX58" s="162">
        <f t="shared" si="68"/>
        <v>47515</v>
      </c>
      <c r="BY58" s="162">
        <f t="shared" si="68"/>
        <v>47543</v>
      </c>
      <c r="BZ58" s="162">
        <f t="shared" si="68"/>
        <v>47574</v>
      </c>
      <c r="CA58" s="162">
        <f t="shared" si="68"/>
        <v>47604</v>
      </c>
      <c r="CB58" s="162">
        <f t="shared" si="68"/>
        <v>47635</v>
      </c>
      <c r="CC58" s="162">
        <f t="shared" si="68"/>
        <v>47665</v>
      </c>
      <c r="CD58" s="162">
        <f t="shared" si="68"/>
        <v>47696</v>
      </c>
      <c r="CE58" s="162">
        <f t="shared" si="68"/>
        <v>47727</v>
      </c>
      <c r="CF58" s="162">
        <f t="shared" si="68"/>
        <v>47757</v>
      </c>
      <c r="CG58" s="162">
        <f t="shared" si="68"/>
        <v>47788</v>
      </c>
      <c r="CH58" s="163">
        <f t="shared" si="68"/>
        <v>47818</v>
      </c>
    </row>
    <row r="59" spans="1:86" ht="15" customHeight="1" x14ac:dyDescent="0.25">
      <c r="A59" s="606"/>
      <c r="B59" s="14" t="str">
        <f t="shared" ref="B59:B72" si="69">B41</f>
        <v>Air Comp</v>
      </c>
      <c r="C59" s="25">
        <f>((C5*0.5)-C41)*C78*C93*C$2</f>
        <v>0</v>
      </c>
      <c r="D59" s="25">
        <f>((D5*0.5)+C23-D41)*D78*D93*D$2</f>
        <v>0</v>
      </c>
      <c r="E59" s="25">
        <f t="shared" ref="E59:BP59" si="70">((E5*0.5)+D23-E41)*E78*E93*E$2</f>
        <v>0</v>
      </c>
      <c r="F59" s="25">
        <f t="shared" si="70"/>
        <v>0</v>
      </c>
      <c r="G59" s="25">
        <f t="shared" si="70"/>
        <v>0</v>
      </c>
      <c r="H59" s="25">
        <f t="shared" si="70"/>
        <v>0</v>
      </c>
      <c r="I59" s="25">
        <f t="shared" si="70"/>
        <v>0</v>
      </c>
      <c r="J59" s="25">
        <f t="shared" si="70"/>
        <v>0</v>
      </c>
      <c r="K59" s="25">
        <f t="shared" si="70"/>
        <v>0</v>
      </c>
      <c r="L59" s="25">
        <f t="shared" si="70"/>
        <v>0</v>
      </c>
      <c r="M59" s="25">
        <f t="shared" si="70"/>
        <v>0</v>
      </c>
      <c r="N59" s="25">
        <f t="shared" si="70"/>
        <v>0</v>
      </c>
      <c r="O59" s="25">
        <f t="shared" si="70"/>
        <v>0</v>
      </c>
      <c r="P59" s="25">
        <f t="shared" si="70"/>
        <v>0</v>
      </c>
      <c r="Q59" s="25">
        <f t="shared" si="70"/>
        <v>0</v>
      </c>
      <c r="R59" s="25">
        <f t="shared" si="70"/>
        <v>0</v>
      </c>
      <c r="S59" s="25">
        <f t="shared" si="70"/>
        <v>0</v>
      </c>
      <c r="T59" s="25">
        <f t="shared" si="70"/>
        <v>0</v>
      </c>
      <c r="U59" s="25">
        <f t="shared" si="70"/>
        <v>0</v>
      </c>
      <c r="V59" s="25">
        <f t="shared" si="70"/>
        <v>0</v>
      </c>
      <c r="W59" s="25">
        <f t="shared" si="70"/>
        <v>0</v>
      </c>
      <c r="X59" s="25">
        <f t="shared" si="70"/>
        <v>0</v>
      </c>
      <c r="Y59" s="25">
        <f t="shared" si="70"/>
        <v>0</v>
      </c>
      <c r="Z59" s="25">
        <f t="shared" si="70"/>
        <v>0</v>
      </c>
      <c r="AA59" s="25">
        <f t="shared" si="70"/>
        <v>0</v>
      </c>
      <c r="AB59" s="25">
        <f t="shared" si="70"/>
        <v>0</v>
      </c>
      <c r="AC59" s="25">
        <f t="shared" si="70"/>
        <v>0</v>
      </c>
      <c r="AD59" s="25">
        <f t="shared" si="70"/>
        <v>0</v>
      </c>
      <c r="AE59" s="25">
        <f t="shared" si="70"/>
        <v>0</v>
      </c>
      <c r="AF59" s="25">
        <f t="shared" si="70"/>
        <v>0</v>
      </c>
      <c r="AG59" s="25">
        <f t="shared" si="70"/>
        <v>0</v>
      </c>
      <c r="AH59" s="25">
        <f t="shared" si="70"/>
        <v>0</v>
      </c>
      <c r="AI59" s="25">
        <f t="shared" si="70"/>
        <v>0</v>
      </c>
      <c r="AJ59" s="25">
        <f t="shared" si="70"/>
        <v>0</v>
      </c>
      <c r="AK59" s="25">
        <f t="shared" si="70"/>
        <v>0</v>
      </c>
      <c r="AL59" s="25">
        <f t="shared" si="70"/>
        <v>0</v>
      </c>
      <c r="AM59" s="25">
        <f t="shared" si="70"/>
        <v>0</v>
      </c>
      <c r="AN59" s="25">
        <f t="shared" si="70"/>
        <v>0</v>
      </c>
      <c r="AO59" s="25">
        <f t="shared" si="70"/>
        <v>0</v>
      </c>
      <c r="AP59" s="25">
        <f t="shared" si="70"/>
        <v>0</v>
      </c>
      <c r="AQ59" s="25">
        <f t="shared" si="70"/>
        <v>0</v>
      </c>
      <c r="AR59" s="25">
        <f t="shared" si="70"/>
        <v>0</v>
      </c>
      <c r="AS59" s="25">
        <f t="shared" si="70"/>
        <v>0</v>
      </c>
      <c r="AT59" s="25">
        <f t="shared" si="70"/>
        <v>0</v>
      </c>
      <c r="AU59" s="25">
        <f t="shared" si="70"/>
        <v>0</v>
      </c>
      <c r="AV59" s="25">
        <f t="shared" si="70"/>
        <v>0</v>
      </c>
      <c r="AW59" s="25">
        <f t="shared" si="70"/>
        <v>0</v>
      </c>
      <c r="AX59" s="25">
        <f t="shared" si="70"/>
        <v>0</v>
      </c>
      <c r="AY59" s="25">
        <f t="shared" si="70"/>
        <v>0</v>
      </c>
      <c r="AZ59" s="25">
        <f t="shared" si="70"/>
        <v>0</v>
      </c>
      <c r="BA59" s="25">
        <f t="shared" si="70"/>
        <v>0</v>
      </c>
      <c r="BB59" s="25">
        <f t="shared" si="70"/>
        <v>0</v>
      </c>
      <c r="BC59" s="25">
        <f t="shared" si="70"/>
        <v>0</v>
      </c>
      <c r="BD59" s="25">
        <f t="shared" si="70"/>
        <v>0</v>
      </c>
      <c r="BE59" s="25">
        <f t="shared" si="70"/>
        <v>0</v>
      </c>
      <c r="BF59" s="25">
        <f t="shared" si="70"/>
        <v>0</v>
      </c>
      <c r="BG59" s="25">
        <f t="shared" si="70"/>
        <v>0</v>
      </c>
      <c r="BH59" s="25">
        <f t="shared" si="70"/>
        <v>0</v>
      </c>
      <c r="BI59" s="25">
        <f t="shared" si="70"/>
        <v>0</v>
      </c>
      <c r="BJ59" s="25">
        <f t="shared" si="70"/>
        <v>0</v>
      </c>
      <c r="BK59" s="25">
        <f t="shared" si="70"/>
        <v>0</v>
      </c>
      <c r="BL59" s="25">
        <f t="shared" si="70"/>
        <v>0</v>
      </c>
      <c r="BM59" s="25">
        <f t="shared" si="70"/>
        <v>0</v>
      </c>
      <c r="BN59" s="25">
        <f t="shared" si="70"/>
        <v>0</v>
      </c>
      <c r="BO59" s="25">
        <f t="shared" si="70"/>
        <v>0</v>
      </c>
      <c r="BP59" s="25">
        <f t="shared" si="70"/>
        <v>0</v>
      </c>
      <c r="BQ59" s="25">
        <f t="shared" ref="BQ59:CH59" si="71">((BQ5*0.5)+BP23-BQ41)*BQ78*BQ93*BQ$2</f>
        <v>0</v>
      </c>
      <c r="BR59" s="25">
        <f t="shared" si="71"/>
        <v>0</v>
      </c>
      <c r="BS59" s="25">
        <f t="shared" si="71"/>
        <v>0</v>
      </c>
      <c r="BT59" s="25">
        <f t="shared" si="71"/>
        <v>0</v>
      </c>
      <c r="BU59" s="25">
        <f t="shared" si="71"/>
        <v>0</v>
      </c>
      <c r="BV59" s="25">
        <f t="shared" si="71"/>
        <v>0</v>
      </c>
      <c r="BW59" s="25">
        <f t="shared" si="71"/>
        <v>0</v>
      </c>
      <c r="BX59" s="25">
        <f t="shared" si="71"/>
        <v>0</v>
      </c>
      <c r="BY59" s="25">
        <f t="shared" si="71"/>
        <v>0</v>
      </c>
      <c r="BZ59" s="25">
        <f t="shared" si="71"/>
        <v>0</v>
      </c>
      <c r="CA59" s="25">
        <f t="shared" si="71"/>
        <v>0</v>
      </c>
      <c r="CB59" s="25">
        <f t="shared" si="71"/>
        <v>0</v>
      </c>
      <c r="CC59" s="25">
        <f t="shared" si="71"/>
        <v>0</v>
      </c>
      <c r="CD59" s="25">
        <f t="shared" si="71"/>
        <v>0</v>
      </c>
      <c r="CE59" s="25">
        <f t="shared" si="71"/>
        <v>0</v>
      </c>
      <c r="CF59" s="25">
        <f t="shared" si="71"/>
        <v>0</v>
      </c>
      <c r="CG59" s="25">
        <f t="shared" si="71"/>
        <v>0</v>
      </c>
      <c r="CH59" s="28">
        <f t="shared" si="71"/>
        <v>0</v>
      </c>
    </row>
    <row r="60" spans="1:86" ht="15.75" x14ac:dyDescent="0.25">
      <c r="A60" s="606"/>
      <c r="B60" s="14" t="str">
        <f t="shared" si="69"/>
        <v>Building Shell</v>
      </c>
      <c r="C60" s="25">
        <f t="shared" ref="C60:C71" si="72">((C6*0.5)-C42)*C79*C94*C$2</f>
        <v>0</v>
      </c>
      <c r="D60" s="25">
        <f t="shared" ref="D60:BO60" si="73">((D6*0.5)+C24-D42)*D79*D94*D$2</f>
        <v>0</v>
      </c>
      <c r="E60" s="25">
        <f t="shared" si="73"/>
        <v>0</v>
      </c>
      <c r="F60" s="25">
        <f t="shared" si="73"/>
        <v>0</v>
      </c>
      <c r="G60" s="25">
        <f t="shared" si="73"/>
        <v>0</v>
      </c>
      <c r="H60" s="25">
        <f t="shared" si="73"/>
        <v>0</v>
      </c>
      <c r="I60" s="25">
        <f t="shared" si="73"/>
        <v>0</v>
      </c>
      <c r="J60" s="25">
        <f t="shared" si="73"/>
        <v>0</v>
      </c>
      <c r="K60" s="25">
        <f t="shared" si="73"/>
        <v>0</v>
      </c>
      <c r="L60" s="25">
        <f t="shared" si="73"/>
        <v>0</v>
      </c>
      <c r="M60" s="25">
        <f t="shared" si="73"/>
        <v>0</v>
      </c>
      <c r="N60" s="25">
        <f t="shared" si="73"/>
        <v>0</v>
      </c>
      <c r="O60" s="25">
        <f t="shared" si="73"/>
        <v>0</v>
      </c>
      <c r="P60" s="25">
        <f t="shared" si="73"/>
        <v>0</v>
      </c>
      <c r="Q60" s="25">
        <f t="shared" si="73"/>
        <v>0</v>
      </c>
      <c r="R60" s="25">
        <f t="shared" si="73"/>
        <v>0</v>
      </c>
      <c r="S60" s="25">
        <f t="shared" si="73"/>
        <v>0</v>
      </c>
      <c r="T60" s="25">
        <f t="shared" si="73"/>
        <v>0</v>
      </c>
      <c r="U60" s="25">
        <f t="shared" si="73"/>
        <v>0</v>
      </c>
      <c r="V60" s="25">
        <f t="shared" si="73"/>
        <v>0</v>
      </c>
      <c r="W60" s="25">
        <f t="shared" si="73"/>
        <v>0</v>
      </c>
      <c r="X60" s="25">
        <f t="shared" si="73"/>
        <v>0</v>
      </c>
      <c r="Y60" s="25">
        <f t="shared" si="73"/>
        <v>0</v>
      </c>
      <c r="Z60" s="25">
        <f t="shared" si="73"/>
        <v>0</v>
      </c>
      <c r="AA60" s="25">
        <f t="shared" si="73"/>
        <v>0</v>
      </c>
      <c r="AB60" s="25">
        <f t="shared" si="73"/>
        <v>0</v>
      </c>
      <c r="AC60" s="25">
        <f t="shared" si="73"/>
        <v>0</v>
      </c>
      <c r="AD60" s="25">
        <f t="shared" si="73"/>
        <v>0</v>
      </c>
      <c r="AE60" s="25">
        <f t="shared" si="73"/>
        <v>0</v>
      </c>
      <c r="AF60" s="25">
        <f t="shared" si="73"/>
        <v>0</v>
      </c>
      <c r="AG60" s="25">
        <f t="shared" si="73"/>
        <v>0</v>
      </c>
      <c r="AH60" s="25">
        <f t="shared" si="73"/>
        <v>0</v>
      </c>
      <c r="AI60" s="25">
        <f t="shared" si="73"/>
        <v>0</v>
      </c>
      <c r="AJ60" s="25">
        <f t="shared" si="73"/>
        <v>0</v>
      </c>
      <c r="AK60" s="25">
        <f t="shared" si="73"/>
        <v>0</v>
      </c>
      <c r="AL60" s="25">
        <f t="shared" si="73"/>
        <v>0</v>
      </c>
      <c r="AM60" s="25">
        <f t="shared" si="73"/>
        <v>0</v>
      </c>
      <c r="AN60" s="25">
        <f t="shared" si="73"/>
        <v>0</v>
      </c>
      <c r="AO60" s="25">
        <f t="shared" si="73"/>
        <v>0</v>
      </c>
      <c r="AP60" s="25">
        <f t="shared" si="73"/>
        <v>0</v>
      </c>
      <c r="AQ60" s="25">
        <f t="shared" si="73"/>
        <v>0</v>
      </c>
      <c r="AR60" s="25">
        <f t="shared" si="73"/>
        <v>0</v>
      </c>
      <c r="AS60" s="25">
        <f t="shared" si="73"/>
        <v>0</v>
      </c>
      <c r="AT60" s="25">
        <f t="shared" si="73"/>
        <v>0</v>
      </c>
      <c r="AU60" s="25">
        <f t="shared" si="73"/>
        <v>0</v>
      </c>
      <c r="AV60" s="25">
        <f t="shared" si="73"/>
        <v>0</v>
      </c>
      <c r="AW60" s="25">
        <f t="shared" si="73"/>
        <v>0</v>
      </c>
      <c r="AX60" s="25">
        <f t="shared" si="73"/>
        <v>0</v>
      </c>
      <c r="AY60" s="25">
        <f t="shared" si="73"/>
        <v>0</v>
      </c>
      <c r="AZ60" s="25">
        <f t="shared" si="73"/>
        <v>0</v>
      </c>
      <c r="BA60" s="25">
        <f t="shared" si="73"/>
        <v>0</v>
      </c>
      <c r="BB60" s="25">
        <f t="shared" si="73"/>
        <v>0</v>
      </c>
      <c r="BC60" s="25">
        <f t="shared" si="73"/>
        <v>0</v>
      </c>
      <c r="BD60" s="25">
        <f t="shared" si="73"/>
        <v>0</v>
      </c>
      <c r="BE60" s="25">
        <f t="shared" si="73"/>
        <v>0</v>
      </c>
      <c r="BF60" s="25">
        <f t="shared" si="73"/>
        <v>0</v>
      </c>
      <c r="BG60" s="25">
        <f t="shared" si="73"/>
        <v>0</v>
      </c>
      <c r="BH60" s="25">
        <f t="shared" si="73"/>
        <v>0</v>
      </c>
      <c r="BI60" s="25">
        <f t="shared" si="73"/>
        <v>0</v>
      </c>
      <c r="BJ60" s="25">
        <f t="shared" si="73"/>
        <v>0</v>
      </c>
      <c r="BK60" s="25">
        <f t="shared" si="73"/>
        <v>0</v>
      </c>
      <c r="BL60" s="25">
        <f t="shared" si="73"/>
        <v>0</v>
      </c>
      <c r="BM60" s="25">
        <f t="shared" si="73"/>
        <v>0</v>
      </c>
      <c r="BN60" s="25">
        <f t="shared" si="73"/>
        <v>0</v>
      </c>
      <c r="BO60" s="25">
        <f t="shared" si="73"/>
        <v>0</v>
      </c>
      <c r="BP60" s="25">
        <f t="shared" ref="BP60:CH60" si="74">((BP6*0.5)+BO24-BP42)*BP79*BP94*BP$2</f>
        <v>0</v>
      </c>
      <c r="BQ60" s="25">
        <f t="shared" si="74"/>
        <v>0</v>
      </c>
      <c r="BR60" s="25">
        <f t="shared" si="74"/>
        <v>0</v>
      </c>
      <c r="BS60" s="25">
        <f t="shared" si="74"/>
        <v>0</v>
      </c>
      <c r="BT60" s="25">
        <f t="shared" si="74"/>
        <v>0</v>
      </c>
      <c r="BU60" s="25">
        <f t="shared" si="74"/>
        <v>0</v>
      </c>
      <c r="BV60" s="25">
        <f t="shared" si="74"/>
        <v>0</v>
      </c>
      <c r="BW60" s="25">
        <f t="shared" si="74"/>
        <v>0</v>
      </c>
      <c r="BX60" s="25">
        <f t="shared" si="74"/>
        <v>0</v>
      </c>
      <c r="BY60" s="25">
        <f t="shared" si="74"/>
        <v>0</v>
      </c>
      <c r="BZ60" s="25">
        <f t="shared" si="74"/>
        <v>0</v>
      </c>
      <c r="CA60" s="25">
        <f t="shared" si="74"/>
        <v>0</v>
      </c>
      <c r="CB60" s="25">
        <f t="shared" si="74"/>
        <v>0</v>
      </c>
      <c r="CC60" s="25">
        <f t="shared" si="74"/>
        <v>0</v>
      </c>
      <c r="CD60" s="25">
        <f t="shared" si="74"/>
        <v>0</v>
      </c>
      <c r="CE60" s="25">
        <f t="shared" si="74"/>
        <v>0</v>
      </c>
      <c r="CF60" s="25">
        <f t="shared" si="74"/>
        <v>0</v>
      </c>
      <c r="CG60" s="25">
        <f t="shared" si="74"/>
        <v>0</v>
      </c>
      <c r="CH60" s="28">
        <f t="shared" si="74"/>
        <v>0</v>
      </c>
    </row>
    <row r="61" spans="1:86" ht="15.75" x14ac:dyDescent="0.25">
      <c r="A61" s="606"/>
      <c r="B61" s="14" t="str">
        <f t="shared" si="69"/>
        <v>Cooking</v>
      </c>
      <c r="C61" s="25">
        <f t="shared" si="72"/>
        <v>0</v>
      </c>
      <c r="D61" s="25">
        <f t="shared" ref="D61:BO61" si="75">((D7*0.5)+C25-D43)*D80*D95*D$2</f>
        <v>0</v>
      </c>
      <c r="E61" s="25">
        <f t="shared" si="75"/>
        <v>0</v>
      </c>
      <c r="F61" s="25">
        <f t="shared" si="75"/>
        <v>0</v>
      </c>
      <c r="G61" s="25">
        <f t="shared" si="75"/>
        <v>0</v>
      </c>
      <c r="H61" s="25">
        <f t="shared" si="75"/>
        <v>0</v>
      </c>
      <c r="I61" s="25">
        <f t="shared" si="75"/>
        <v>0</v>
      </c>
      <c r="J61" s="25">
        <f t="shared" si="75"/>
        <v>0</v>
      </c>
      <c r="K61" s="25">
        <f t="shared" si="75"/>
        <v>0</v>
      </c>
      <c r="L61" s="25">
        <f t="shared" si="75"/>
        <v>0</v>
      </c>
      <c r="M61" s="25">
        <f t="shared" si="75"/>
        <v>0</v>
      </c>
      <c r="N61" s="25">
        <f t="shared" si="75"/>
        <v>0</v>
      </c>
      <c r="O61" s="25">
        <f t="shared" si="75"/>
        <v>0</v>
      </c>
      <c r="P61" s="25">
        <f t="shared" si="75"/>
        <v>0</v>
      </c>
      <c r="Q61" s="25">
        <f t="shared" si="75"/>
        <v>0</v>
      </c>
      <c r="R61" s="25">
        <f t="shared" si="75"/>
        <v>0</v>
      </c>
      <c r="S61" s="25">
        <f t="shared" si="75"/>
        <v>0</v>
      </c>
      <c r="T61" s="25">
        <f t="shared" si="75"/>
        <v>0</v>
      </c>
      <c r="U61" s="25">
        <f t="shared" si="75"/>
        <v>0</v>
      </c>
      <c r="V61" s="25">
        <f t="shared" si="75"/>
        <v>0</v>
      </c>
      <c r="W61" s="25">
        <f t="shared" si="75"/>
        <v>0</v>
      </c>
      <c r="X61" s="25">
        <f t="shared" si="75"/>
        <v>0</v>
      </c>
      <c r="Y61" s="25">
        <f t="shared" si="75"/>
        <v>0</v>
      </c>
      <c r="Z61" s="25">
        <f t="shared" si="75"/>
        <v>0</v>
      </c>
      <c r="AA61" s="25">
        <f t="shared" si="75"/>
        <v>0</v>
      </c>
      <c r="AB61" s="25">
        <f t="shared" si="75"/>
        <v>0</v>
      </c>
      <c r="AC61" s="25">
        <f t="shared" si="75"/>
        <v>0</v>
      </c>
      <c r="AD61" s="25">
        <f t="shared" si="75"/>
        <v>0</v>
      </c>
      <c r="AE61" s="25">
        <f t="shared" si="75"/>
        <v>0</v>
      </c>
      <c r="AF61" s="25">
        <f t="shared" si="75"/>
        <v>0</v>
      </c>
      <c r="AG61" s="25">
        <f t="shared" si="75"/>
        <v>0</v>
      </c>
      <c r="AH61" s="25">
        <f t="shared" si="75"/>
        <v>0</v>
      </c>
      <c r="AI61" s="25">
        <f t="shared" si="75"/>
        <v>0</v>
      </c>
      <c r="AJ61" s="25">
        <f t="shared" si="75"/>
        <v>0</v>
      </c>
      <c r="AK61" s="25">
        <f t="shared" si="75"/>
        <v>0</v>
      </c>
      <c r="AL61" s="25">
        <f t="shared" si="75"/>
        <v>0</v>
      </c>
      <c r="AM61" s="25">
        <f t="shared" si="75"/>
        <v>0</v>
      </c>
      <c r="AN61" s="25">
        <f t="shared" si="75"/>
        <v>0</v>
      </c>
      <c r="AO61" s="25">
        <f t="shared" si="75"/>
        <v>0</v>
      </c>
      <c r="AP61" s="25">
        <f t="shared" si="75"/>
        <v>0</v>
      </c>
      <c r="AQ61" s="25">
        <f t="shared" si="75"/>
        <v>0</v>
      </c>
      <c r="AR61" s="25">
        <f t="shared" si="75"/>
        <v>0</v>
      </c>
      <c r="AS61" s="25">
        <f t="shared" si="75"/>
        <v>0</v>
      </c>
      <c r="AT61" s="25">
        <f t="shared" si="75"/>
        <v>0</v>
      </c>
      <c r="AU61" s="25">
        <f t="shared" si="75"/>
        <v>0</v>
      </c>
      <c r="AV61" s="25">
        <f t="shared" si="75"/>
        <v>0</v>
      </c>
      <c r="AW61" s="25">
        <f t="shared" si="75"/>
        <v>0</v>
      </c>
      <c r="AX61" s="25">
        <f t="shared" si="75"/>
        <v>0</v>
      </c>
      <c r="AY61" s="25">
        <f t="shared" si="75"/>
        <v>0</v>
      </c>
      <c r="AZ61" s="25">
        <f t="shared" si="75"/>
        <v>0</v>
      </c>
      <c r="BA61" s="25">
        <f t="shared" si="75"/>
        <v>0</v>
      </c>
      <c r="BB61" s="25">
        <f t="shared" si="75"/>
        <v>0</v>
      </c>
      <c r="BC61" s="25">
        <f t="shared" si="75"/>
        <v>0</v>
      </c>
      <c r="BD61" s="25">
        <f t="shared" si="75"/>
        <v>0</v>
      </c>
      <c r="BE61" s="25">
        <f t="shared" si="75"/>
        <v>0</v>
      </c>
      <c r="BF61" s="25">
        <f t="shared" si="75"/>
        <v>0</v>
      </c>
      <c r="BG61" s="25">
        <f t="shared" si="75"/>
        <v>0</v>
      </c>
      <c r="BH61" s="25">
        <f t="shared" si="75"/>
        <v>0</v>
      </c>
      <c r="BI61" s="25">
        <f t="shared" si="75"/>
        <v>0</v>
      </c>
      <c r="BJ61" s="25">
        <f t="shared" si="75"/>
        <v>0</v>
      </c>
      <c r="BK61" s="25">
        <f t="shared" si="75"/>
        <v>0</v>
      </c>
      <c r="BL61" s="25">
        <f t="shared" si="75"/>
        <v>0</v>
      </c>
      <c r="BM61" s="25">
        <f t="shared" si="75"/>
        <v>0</v>
      </c>
      <c r="BN61" s="25">
        <f t="shared" si="75"/>
        <v>0</v>
      </c>
      <c r="BO61" s="25">
        <f t="shared" si="75"/>
        <v>0</v>
      </c>
      <c r="BP61" s="25">
        <f t="shared" ref="BP61:CH61" si="76">((BP7*0.5)+BO25-BP43)*BP80*BP95*BP$2</f>
        <v>0</v>
      </c>
      <c r="BQ61" s="25">
        <f t="shared" si="76"/>
        <v>0</v>
      </c>
      <c r="BR61" s="25">
        <f t="shared" si="76"/>
        <v>0</v>
      </c>
      <c r="BS61" s="25">
        <f t="shared" si="76"/>
        <v>0</v>
      </c>
      <c r="BT61" s="25">
        <f t="shared" si="76"/>
        <v>0</v>
      </c>
      <c r="BU61" s="25">
        <f t="shared" si="76"/>
        <v>0</v>
      </c>
      <c r="BV61" s="25">
        <f t="shared" si="76"/>
        <v>0</v>
      </c>
      <c r="BW61" s="25">
        <f t="shared" si="76"/>
        <v>0</v>
      </c>
      <c r="BX61" s="25">
        <f t="shared" si="76"/>
        <v>0</v>
      </c>
      <c r="BY61" s="25">
        <f t="shared" si="76"/>
        <v>0</v>
      </c>
      <c r="BZ61" s="25">
        <f t="shared" si="76"/>
        <v>0</v>
      </c>
      <c r="CA61" s="25">
        <f t="shared" si="76"/>
        <v>0</v>
      </c>
      <c r="CB61" s="25">
        <f t="shared" si="76"/>
        <v>0</v>
      </c>
      <c r="CC61" s="25">
        <f t="shared" si="76"/>
        <v>0</v>
      </c>
      <c r="CD61" s="25">
        <f t="shared" si="76"/>
        <v>0</v>
      </c>
      <c r="CE61" s="25">
        <f t="shared" si="76"/>
        <v>0</v>
      </c>
      <c r="CF61" s="25">
        <f t="shared" si="76"/>
        <v>0</v>
      </c>
      <c r="CG61" s="25">
        <f t="shared" si="76"/>
        <v>0</v>
      </c>
      <c r="CH61" s="28">
        <f t="shared" si="76"/>
        <v>0</v>
      </c>
    </row>
    <row r="62" spans="1:86" ht="15.75" x14ac:dyDescent="0.25">
      <c r="A62" s="606"/>
      <c r="B62" s="14" t="str">
        <f t="shared" si="69"/>
        <v>Cooling</v>
      </c>
      <c r="C62" s="25">
        <f t="shared" si="72"/>
        <v>0</v>
      </c>
      <c r="D62" s="25">
        <f t="shared" ref="D62:BO62" si="77">((D8*0.5)+C26-D44)*D81*D96*D$2</f>
        <v>0</v>
      </c>
      <c r="E62" s="25">
        <f t="shared" si="77"/>
        <v>0</v>
      </c>
      <c r="F62" s="25">
        <f t="shared" si="77"/>
        <v>0</v>
      </c>
      <c r="G62" s="25">
        <f t="shared" si="77"/>
        <v>0</v>
      </c>
      <c r="H62" s="25">
        <f t="shared" si="77"/>
        <v>0</v>
      </c>
      <c r="I62" s="25">
        <f t="shared" si="77"/>
        <v>0</v>
      </c>
      <c r="J62" s="25">
        <f t="shared" si="77"/>
        <v>0</v>
      </c>
      <c r="K62" s="25">
        <f t="shared" si="77"/>
        <v>0</v>
      </c>
      <c r="L62" s="25">
        <f t="shared" si="77"/>
        <v>0</v>
      </c>
      <c r="M62" s="25">
        <f t="shared" si="77"/>
        <v>0</v>
      </c>
      <c r="N62" s="25">
        <f t="shared" si="77"/>
        <v>0</v>
      </c>
      <c r="O62" s="25">
        <f t="shared" si="77"/>
        <v>0</v>
      </c>
      <c r="P62" s="25">
        <f t="shared" si="77"/>
        <v>0</v>
      </c>
      <c r="Q62" s="25">
        <f t="shared" si="77"/>
        <v>0</v>
      </c>
      <c r="R62" s="25">
        <f t="shared" si="77"/>
        <v>0</v>
      </c>
      <c r="S62" s="25">
        <f t="shared" si="77"/>
        <v>0</v>
      </c>
      <c r="T62" s="25">
        <f t="shared" si="77"/>
        <v>0</v>
      </c>
      <c r="U62" s="25">
        <f t="shared" si="77"/>
        <v>0</v>
      </c>
      <c r="V62" s="25">
        <f t="shared" si="77"/>
        <v>0</v>
      </c>
      <c r="W62" s="25">
        <f t="shared" si="77"/>
        <v>0</v>
      </c>
      <c r="X62" s="25">
        <f t="shared" si="77"/>
        <v>0</v>
      </c>
      <c r="Y62" s="25">
        <f t="shared" si="77"/>
        <v>0</v>
      </c>
      <c r="Z62" s="25">
        <f t="shared" si="77"/>
        <v>0</v>
      </c>
      <c r="AA62" s="25">
        <f t="shared" si="77"/>
        <v>0</v>
      </c>
      <c r="AB62" s="25">
        <f t="shared" si="77"/>
        <v>0</v>
      </c>
      <c r="AC62" s="25">
        <f t="shared" si="77"/>
        <v>0</v>
      </c>
      <c r="AD62" s="25">
        <f t="shared" si="77"/>
        <v>0</v>
      </c>
      <c r="AE62" s="25">
        <f t="shared" si="77"/>
        <v>0</v>
      </c>
      <c r="AF62" s="25">
        <f t="shared" si="77"/>
        <v>0</v>
      </c>
      <c r="AG62" s="25">
        <f t="shared" si="77"/>
        <v>0</v>
      </c>
      <c r="AH62" s="25">
        <f t="shared" si="77"/>
        <v>0</v>
      </c>
      <c r="AI62" s="25">
        <f t="shared" si="77"/>
        <v>0</v>
      </c>
      <c r="AJ62" s="25">
        <f t="shared" si="77"/>
        <v>0</v>
      </c>
      <c r="AK62" s="25">
        <f t="shared" si="77"/>
        <v>0</v>
      </c>
      <c r="AL62" s="25">
        <f t="shared" si="77"/>
        <v>0</v>
      </c>
      <c r="AM62" s="25">
        <f t="shared" si="77"/>
        <v>0</v>
      </c>
      <c r="AN62" s="25">
        <f t="shared" si="77"/>
        <v>0</v>
      </c>
      <c r="AO62" s="25">
        <f t="shared" si="77"/>
        <v>0</v>
      </c>
      <c r="AP62" s="25">
        <f t="shared" si="77"/>
        <v>0</v>
      </c>
      <c r="AQ62" s="25">
        <f t="shared" si="77"/>
        <v>0</v>
      </c>
      <c r="AR62" s="25">
        <f t="shared" si="77"/>
        <v>0</v>
      </c>
      <c r="AS62" s="25">
        <f t="shared" si="77"/>
        <v>0</v>
      </c>
      <c r="AT62" s="25">
        <f t="shared" si="77"/>
        <v>0</v>
      </c>
      <c r="AU62" s="25">
        <f t="shared" si="77"/>
        <v>0</v>
      </c>
      <c r="AV62" s="25">
        <f t="shared" si="77"/>
        <v>0</v>
      </c>
      <c r="AW62" s="25">
        <f t="shared" si="77"/>
        <v>0</v>
      </c>
      <c r="AX62" s="25">
        <f t="shared" si="77"/>
        <v>0</v>
      </c>
      <c r="AY62" s="25">
        <f t="shared" si="77"/>
        <v>0</v>
      </c>
      <c r="AZ62" s="25">
        <f t="shared" si="77"/>
        <v>0</v>
      </c>
      <c r="BA62" s="25">
        <f t="shared" si="77"/>
        <v>0</v>
      </c>
      <c r="BB62" s="25">
        <f t="shared" si="77"/>
        <v>0</v>
      </c>
      <c r="BC62" s="25">
        <f t="shared" si="77"/>
        <v>0</v>
      </c>
      <c r="BD62" s="25">
        <f t="shared" si="77"/>
        <v>0</v>
      </c>
      <c r="BE62" s="25">
        <f t="shared" si="77"/>
        <v>0</v>
      </c>
      <c r="BF62" s="25">
        <f t="shared" si="77"/>
        <v>0</v>
      </c>
      <c r="BG62" s="25">
        <f t="shared" si="77"/>
        <v>0</v>
      </c>
      <c r="BH62" s="25">
        <f t="shared" si="77"/>
        <v>0</v>
      </c>
      <c r="BI62" s="25">
        <f t="shared" si="77"/>
        <v>0</v>
      </c>
      <c r="BJ62" s="25">
        <f t="shared" si="77"/>
        <v>0</v>
      </c>
      <c r="BK62" s="25">
        <f t="shared" si="77"/>
        <v>0</v>
      </c>
      <c r="BL62" s="25">
        <f t="shared" si="77"/>
        <v>0</v>
      </c>
      <c r="BM62" s="25">
        <f t="shared" si="77"/>
        <v>0</v>
      </c>
      <c r="BN62" s="25">
        <f t="shared" si="77"/>
        <v>0</v>
      </c>
      <c r="BO62" s="25">
        <f t="shared" si="77"/>
        <v>0</v>
      </c>
      <c r="BP62" s="25">
        <f t="shared" ref="BP62:CH62" si="78">((BP8*0.5)+BO26-BP44)*BP81*BP96*BP$2</f>
        <v>0</v>
      </c>
      <c r="BQ62" s="25">
        <f t="shared" si="78"/>
        <v>0</v>
      </c>
      <c r="BR62" s="25">
        <f t="shared" si="78"/>
        <v>0</v>
      </c>
      <c r="BS62" s="25">
        <f t="shared" si="78"/>
        <v>0</v>
      </c>
      <c r="BT62" s="25">
        <f t="shared" si="78"/>
        <v>0</v>
      </c>
      <c r="BU62" s="25">
        <f t="shared" si="78"/>
        <v>0</v>
      </c>
      <c r="BV62" s="25">
        <f t="shared" si="78"/>
        <v>0</v>
      </c>
      <c r="BW62" s="25">
        <f t="shared" si="78"/>
        <v>0</v>
      </c>
      <c r="BX62" s="25">
        <f t="shared" si="78"/>
        <v>0</v>
      </c>
      <c r="BY62" s="25">
        <f t="shared" si="78"/>
        <v>0</v>
      </c>
      <c r="BZ62" s="25">
        <f t="shared" si="78"/>
        <v>0</v>
      </c>
      <c r="CA62" s="25">
        <f t="shared" si="78"/>
        <v>0</v>
      </c>
      <c r="CB62" s="25">
        <f t="shared" si="78"/>
        <v>0</v>
      </c>
      <c r="CC62" s="25">
        <f t="shared" si="78"/>
        <v>0</v>
      </c>
      <c r="CD62" s="25">
        <f t="shared" si="78"/>
        <v>0</v>
      </c>
      <c r="CE62" s="25">
        <f t="shared" si="78"/>
        <v>0</v>
      </c>
      <c r="CF62" s="25">
        <f t="shared" si="78"/>
        <v>0</v>
      </c>
      <c r="CG62" s="25">
        <f t="shared" si="78"/>
        <v>0</v>
      </c>
      <c r="CH62" s="28">
        <f t="shared" si="78"/>
        <v>0</v>
      </c>
    </row>
    <row r="63" spans="1:86" ht="15.75" x14ac:dyDescent="0.25">
      <c r="A63" s="606"/>
      <c r="B63" s="14" t="str">
        <f t="shared" si="69"/>
        <v>Ext Lighting</v>
      </c>
      <c r="C63" s="25">
        <f t="shared" si="72"/>
        <v>0</v>
      </c>
      <c r="D63" s="25">
        <f t="shared" ref="D63:BO63" si="79">((D9*0.5)+C27-D45)*D82*D97*D$2</f>
        <v>0</v>
      </c>
      <c r="E63" s="25">
        <f t="shared" si="79"/>
        <v>0</v>
      </c>
      <c r="F63" s="25">
        <f t="shared" si="79"/>
        <v>0</v>
      </c>
      <c r="G63" s="25">
        <f t="shared" si="79"/>
        <v>0</v>
      </c>
      <c r="H63" s="25">
        <f t="shared" si="79"/>
        <v>0</v>
      </c>
      <c r="I63" s="25">
        <f t="shared" si="79"/>
        <v>0</v>
      </c>
      <c r="J63" s="25">
        <f t="shared" si="79"/>
        <v>0</v>
      </c>
      <c r="K63" s="25">
        <f t="shared" si="79"/>
        <v>0</v>
      </c>
      <c r="L63" s="25">
        <f t="shared" si="79"/>
        <v>0</v>
      </c>
      <c r="M63" s="25">
        <f t="shared" si="79"/>
        <v>0</v>
      </c>
      <c r="N63" s="25">
        <f t="shared" si="79"/>
        <v>0</v>
      </c>
      <c r="O63" s="25">
        <f t="shared" si="79"/>
        <v>0</v>
      </c>
      <c r="P63" s="25">
        <f t="shared" si="79"/>
        <v>0</v>
      </c>
      <c r="Q63" s="25">
        <f t="shared" si="79"/>
        <v>0</v>
      </c>
      <c r="R63" s="25">
        <f t="shared" si="79"/>
        <v>0</v>
      </c>
      <c r="S63" s="25">
        <f t="shared" si="79"/>
        <v>0</v>
      </c>
      <c r="T63" s="25">
        <f t="shared" si="79"/>
        <v>0</v>
      </c>
      <c r="U63" s="25">
        <f t="shared" si="79"/>
        <v>0</v>
      </c>
      <c r="V63" s="25">
        <f t="shared" si="79"/>
        <v>0</v>
      </c>
      <c r="W63" s="25">
        <f t="shared" si="79"/>
        <v>0</v>
      </c>
      <c r="X63" s="25">
        <f t="shared" si="79"/>
        <v>0</v>
      </c>
      <c r="Y63" s="25">
        <f t="shared" si="79"/>
        <v>0</v>
      </c>
      <c r="Z63" s="25">
        <f t="shared" si="79"/>
        <v>0</v>
      </c>
      <c r="AA63" s="25">
        <f t="shared" si="79"/>
        <v>0</v>
      </c>
      <c r="AB63" s="25">
        <f t="shared" si="79"/>
        <v>0</v>
      </c>
      <c r="AC63" s="25">
        <f t="shared" si="79"/>
        <v>0</v>
      </c>
      <c r="AD63" s="25">
        <f t="shared" si="79"/>
        <v>0</v>
      </c>
      <c r="AE63" s="25">
        <f t="shared" si="79"/>
        <v>0</v>
      </c>
      <c r="AF63" s="25">
        <f t="shared" si="79"/>
        <v>0</v>
      </c>
      <c r="AG63" s="25">
        <f t="shared" si="79"/>
        <v>0</v>
      </c>
      <c r="AH63" s="25">
        <f t="shared" si="79"/>
        <v>0</v>
      </c>
      <c r="AI63" s="25">
        <f t="shared" si="79"/>
        <v>0</v>
      </c>
      <c r="AJ63" s="25">
        <f t="shared" si="79"/>
        <v>0</v>
      </c>
      <c r="AK63" s="25">
        <f t="shared" si="79"/>
        <v>0</v>
      </c>
      <c r="AL63" s="25">
        <f t="shared" si="79"/>
        <v>0</v>
      </c>
      <c r="AM63" s="25">
        <f t="shared" si="79"/>
        <v>0</v>
      </c>
      <c r="AN63" s="25">
        <f t="shared" si="79"/>
        <v>0</v>
      </c>
      <c r="AO63" s="25">
        <f t="shared" si="79"/>
        <v>0</v>
      </c>
      <c r="AP63" s="25">
        <f t="shared" si="79"/>
        <v>0</v>
      </c>
      <c r="AQ63" s="25">
        <f t="shared" si="79"/>
        <v>0</v>
      </c>
      <c r="AR63" s="25">
        <f t="shared" si="79"/>
        <v>0</v>
      </c>
      <c r="AS63" s="25">
        <f t="shared" si="79"/>
        <v>0</v>
      </c>
      <c r="AT63" s="25">
        <f t="shared" si="79"/>
        <v>0</v>
      </c>
      <c r="AU63" s="25">
        <f t="shared" si="79"/>
        <v>0</v>
      </c>
      <c r="AV63" s="25">
        <f t="shared" si="79"/>
        <v>0</v>
      </c>
      <c r="AW63" s="25">
        <f t="shared" si="79"/>
        <v>0</v>
      </c>
      <c r="AX63" s="25">
        <f t="shared" si="79"/>
        <v>0</v>
      </c>
      <c r="AY63" s="25">
        <f t="shared" si="79"/>
        <v>0</v>
      </c>
      <c r="AZ63" s="25">
        <f t="shared" si="79"/>
        <v>0</v>
      </c>
      <c r="BA63" s="25">
        <f t="shared" si="79"/>
        <v>0</v>
      </c>
      <c r="BB63" s="25">
        <f t="shared" si="79"/>
        <v>0</v>
      </c>
      <c r="BC63" s="25">
        <f t="shared" si="79"/>
        <v>0</v>
      </c>
      <c r="BD63" s="25">
        <f t="shared" si="79"/>
        <v>0</v>
      </c>
      <c r="BE63" s="25">
        <f t="shared" si="79"/>
        <v>0</v>
      </c>
      <c r="BF63" s="25">
        <f t="shared" si="79"/>
        <v>0</v>
      </c>
      <c r="BG63" s="25">
        <f t="shared" si="79"/>
        <v>0</v>
      </c>
      <c r="BH63" s="25">
        <f t="shared" si="79"/>
        <v>0</v>
      </c>
      <c r="BI63" s="25">
        <f t="shared" si="79"/>
        <v>0</v>
      </c>
      <c r="BJ63" s="25">
        <f t="shared" si="79"/>
        <v>0</v>
      </c>
      <c r="BK63" s="25">
        <f t="shared" si="79"/>
        <v>0</v>
      </c>
      <c r="BL63" s="25">
        <f t="shared" si="79"/>
        <v>0</v>
      </c>
      <c r="BM63" s="25">
        <f t="shared" si="79"/>
        <v>0</v>
      </c>
      <c r="BN63" s="25">
        <f t="shared" si="79"/>
        <v>0</v>
      </c>
      <c r="BO63" s="25">
        <f t="shared" si="79"/>
        <v>0</v>
      </c>
      <c r="BP63" s="25">
        <f t="shared" ref="BP63:CH63" si="80">((BP9*0.5)+BO27-BP45)*BP82*BP97*BP$2</f>
        <v>0</v>
      </c>
      <c r="BQ63" s="25">
        <f t="shared" si="80"/>
        <v>0</v>
      </c>
      <c r="BR63" s="25">
        <f t="shared" si="80"/>
        <v>0</v>
      </c>
      <c r="BS63" s="25">
        <f t="shared" si="80"/>
        <v>0</v>
      </c>
      <c r="BT63" s="25">
        <f t="shared" si="80"/>
        <v>0</v>
      </c>
      <c r="BU63" s="25">
        <f t="shared" si="80"/>
        <v>0</v>
      </c>
      <c r="BV63" s="25">
        <f t="shared" si="80"/>
        <v>0</v>
      </c>
      <c r="BW63" s="25">
        <f t="shared" si="80"/>
        <v>0</v>
      </c>
      <c r="BX63" s="25">
        <f t="shared" si="80"/>
        <v>0</v>
      </c>
      <c r="BY63" s="25">
        <f t="shared" si="80"/>
        <v>0</v>
      </c>
      <c r="BZ63" s="25">
        <f t="shared" si="80"/>
        <v>0</v>
      </c>
      <c r="CA63" s="25">
        <f t="shared" si="80"/>
        <v>0</v>
      </c>
      <c r="CB63" s="25">
        <f t="shared" si="80"/>
        <v>0</v>
      </c>
      <c r="CC63" s="25">
        <f t="shared" si="80"/>
        <v>0</v>
      </c>
      <c r="CD63" s="25">
        <f t="shared" si="80"/>
        <v>0</v>
      </c>
      <c r="CE63" s="25">
        <f t="shared" si="80"/>
        <v>0</v>
      </c>
      <c r="CF63" s="25">
        <f t="shared" si="80"/>
        <v>0</v>
      </c>
      <c r="CG63" s="25">
        <f t="shared" si="80"/>
        <v>0</v>
      </c>
      <c r="CH63" s="28">
        <f t="shared" si="80"/>
        <v>0</v>
      </c>
    </row>
    <row r="64" spans="1:86" ht="15.75" x14ac:dyDescent="0.25">
      <c r="A64" s="606"/>
      <c r="B64" s="14" t="str">
        <f t="shared" si="69"/>
        <v>Heating</v>
      </c>
      <c r="C64" s="25">
        <f t="shared" si="72"/>
        <v>0</v>
      </c>
      <c r="D64" s="25">
        <f t="shared" ref="D64:BO64" si="81">((D10*0.5)+C28-D46)*D83*D98*D$2</f>
        <v>0</v>
      </c>
      <c r="E64" s="25">
        <f t="shared" si="81"/>
        <v>0</v>
      </c>
      <c r="F64" s="25">
        <f t="shared" si="81"/>
        <v>0</v>
      </c>
      <c r="G64" s="25">
        <f t="shared" si="81"/>
        <v>0</v>
      </c>
      <c r="H64" s="25">
        <f t="shared" si="81"/>
        <v>0</v>
      </c>
      <c r="I64" s="25">
        <f t="shared" si="81"/>
        <v>0</v>
      </c>
      <c r="J64" s="25">
        <f t="shared" si="81"/>
        <v>0</v>
      </c>
      <c r="K64" s="25">
        <f t="shared" si="81"/>
        <v>0</v>
      </c>
      <c r="L64" s="25">
        <f t="shared" si="81"/>
        <v>0</v>
      </c>
      <c r="M64" s="25">
        <f t="shared" si="81"/>
        <v>0</v>
      </c>
      <c r="N64" s="25">
        <f t="shared" si="81"/>
        <v>0</v>
      </c>
      <c r="O64" s="25">
        <f t="shared" si="81"/>
        <v>0</v>
      </c>
      <c r="P64" s="25">
        <f t="shared" si="81"/>
        <v>0</v>
      </c>
      <c r="Q64" s="25">
        <f t="shared" si="81"/>
        <v>0</v>
      </c>
      <c r="R64" s="25">
        <f t="shared" si="81"/>
        <v>0</v>
      </c>
      <c r="S64" s="25">
        <f t="shared" si="81"/>
        <v>0</v>
      </c>
      <c r="T64" s="25">
        <f t="shared" si="81"/>
        <v>0</v>
      </c>
      <c r="U64" s="25">
        <f t="shared" si="81"/>
        <v>0</v>
      </c>
      <c r="V64" s="25">
        <f t="shared" si="81"/>
        <v>0</v>
      </c>
      <c r="W64" s="25">
        <f t="shared" si="81"/>
        <v>0</v>
      </c>
      <c r="X64" s="25">
        <f t="shared" si="81"/>
        <v>0</v>
      </c>
      <c r="Y64" s="25">
        <f t="shared" si="81"/>
        <v>0</v>
      </c>
      <c r="Z64" s="25">
        <f t="shared" si="81"/>
        <v>0</v>
      </c>
      <c r="AA64" s="25">
        <f t="shared" si="81"/>
        <v>0</v>
      </c>
      <c r="AB64" s="25">
        <f t="shared" si="81"/>
        <v>0</v>
      </c>
      <c r="AC64" s="25">
        <f t="shared" si="81"/>
        <v>0</v>
      </c>
      <c r="AD64" s="25">
        <f t="shared" si="81"/>
        <v>0</v>
      </c>
      <c r="AE64" s="25">
        <f t="shared" si="81"/>
        <v>0</v>
      </c>
      <c r="AF64" s="25">
        <f t="shared" si="81"/>
        <v>0</v>
      </c>
      <c r="AG64" s="25">
        <f t="shared" si="81"/>
        <v>0</v>
      </c>
      <c r="AH64" s="25">
        <f t="shared" si="81"/>
        <v>0</v>
      </c>
      <c r="AI64" s="25">
        <f t="shared" si="81"/>
        <v>0</v>
      </c>
      <c r="AJ64" s="25">
        <f t="shared" si="81"/>
        <v>0</v>
      </c>
      <c r="AK64" s="25">
        <f t="shared" si="81"/>
        <v>0</v>
      </c>
      <c r="AL64" s="25">
        <f t="shared" si="81"/>
        <v>0</v>
      </c>
      <c r="AM64" s="25">
        <f t="shared" si="81"/>
        <v>0</v>
      </c>
      <c r="AN64" s="25">
        <f t="shared" si="81"/>
        <v>0</v>
      </c>
      <c r="AO64" s="25">
        <f t="shared" si="81"/>
        <v>0</v>
      </c>
      <c r="AP64" s="25">
        <f t="shared" si="81"/>
        <v>0</v>
      </c>
      <c r="AQ64" s="25">
        <f t="shared" si="81"/>
        <v>0</v>
      </c>
      <c r="AR64" s="25">
        <f t="shared" si="81"/>
        <v>0</v>
      </c>
      <c r="AS64" s="25">
        <f t="shared" si="81"/>
        <v>0</v>
      </c>
      <c r="AT64" s="25">
        <f t="shared" si="81"/>
        <v>0</v>
      </c>
      <c r="AU64" s="25">
        <f t="shared" si="81"/>
        <v>0</v>
      </c>
      <c r="AV64" s="25">
        <f t="shared" si="81"/>
        <v>0</v>
      </c>
      <c r="AW64" s="25">
        <f t="shared" si="81"/>
        <v>0</v>
      </c>
      <c r="AX64" s="25">
        <f t="shared" si="81"/>
        <v>0</v>
      </c>
      <c r="AY64" s="25">
        <f t="shared" si="81"/>
        <v>0</v>
      </c>
      <c r="AZ64" s="25">
        <f t="shared" si="81"/>
        <v>0</v>
      </c>
      <c r="BA64" s="25">
        <f t="shared" si="81"/>
        <v>0</v>
      </c>
      <c r="BB64" s="25">
        <f t="shared" si="81"/>
        <v>0</v>
      </c>
      <c r="BC64" s="25">
        <f t="shared" si="81"/>
        <v>0</v>
      </c>
      <c r="BD64" s="25">
        <f t="shared" si="81"/>
        <v>0</v>
      </c>
      <c r="BE64" s="25">
        <f t="shared" si="81"/>
        <v>0</v>
      </c>
      <c r="BF64" s="25">
        <f t="shared" si="81"/>
        <v>0</v>
      </c>
      <c r="BG64" s="25">
        <f t="shared" si="81"/>
        <v>0</v>
      </c>
      <c r="BH64" s="25">
        <f t="shared" si="81"/>
        <v>0</v>
      </c>
      <c r="BI64" s="25">
        <f t="shared" si="81"/>
        <v>0</v>
      </c>
      <c r="BJ64" s="25">
        <f t="shared" si="81"/>
        <v>0</v>
      </c>
      <c r="BK64" s="25">
        <f t="shared" si="81"/>
        <v>0</v>
      </c>
      <c r="BL64" s="25">
        <f t="shared" si="81"/>
        <v>0</v>
      </c>
      <c r="BM64" s="25">
        <f t="shared" si="81"/>
        <v>0</v>
      </c>
      <c r="BN64" s="25">
        <f t="shared" si="81"/>
        <v>0</v>
      </c>
      <c r="BO64" s="25">
        <f t="shared" si="81"/>
        <v>0</v>
      </c>
      <c r="BP64" s="25">
        <f t="shared" ref="BP64:CH64" si="82">((BP10*0.5)+BO28-BP46)*BP83*BP98*BP$2</f>
        <v>0</v>
      </c>
      <c r="BQ64" s="25">
        <f t="shared" si="82"/>
        <v>0</v>
      </c>
      <c r="BR64" s="25">
        <f t="shared" si="82"/>
        <v>0</v>
      </c>
      <c r="BS64" s="25">
        <f t="shared" si="82"/>
        <v>0</v>
      </c>
      <c r="BT64" s="25">
        <f t="shared" si="82"/>
        <v>0</v>
      </c>
      <c r="BU64" s="25">
        <f t="shared" si="82"/>
        <v>0</v>
      </c>
      <c r="BV64" s="25">
        <f t="shared" si="82"/>
        <v>0</v>
      </c>
      <c r="BW64" s="25">
        <f t="shared" si="82"/>
        <v>0</v>
      </c>
      <c r="BX64" s="25">
        <f t="shared" si="82"/>
        <v>0</v>
      </c>
      <c r="BY64" s="25">
        <f t="shared" si="82"/>
        <v>0</v>
      </c>
      <c r="BZ64" s="25">
        <f t="shared" si="82"/>
        <v>0</v>
      </c>
      <c r="CA64" s="25">
        <f t="shared" si="82"/>
        <v>0</v>
      </c>
      <c r="CB64" s="25">
        <f t="shared" si="82"/>
        <v>0</v>
      </c>
      <c r="CC64" s="25">
        <f t="shared" si="82"/>
        <v>0</v>
      </c>
      <c r="CD64" s="25">
        <f t="shared" si="82"/>
        <v>0</v>
      </c>
      <c r="CE64" s="25">
        <f t="shared" si="82"/>
        <v>0</v>
      </c>
      <c r="CF64" s="25">
        <f t="shared" si="82"/>
        <v>0</v>
      </c>
      <c r="CG64" s="25">
        <f t="shared" si="82"/>
        <v>0</v>
      </c>
      <c r="CH64" s="28">
        <f t="shared" si="82"/>
        <v>0</v>
      </c>
    </row>
    <row r="65" spans="1:88" ht="15.75" x14ac:dyDescent="0.25">
      <c r="A65" s="606"/>
      <c r="B65" s="14" t="str">
        <f t="shared" si="69"/>
        <v>HVAC</v>
      </c>
      <c r="C65" s="25">
        <f t="shared" si="72"/>
        <v>0</v>
      </c>
      <c r="D65" s="25">
        <f t="shared" ref="D65:BO65" si="83">((D11*0.5)+C29-D47)*D84*D99*D$2</f>
        <v>0</v>
      </c>
      <c r="E65" s="25">
        <f t="shared" si="83"/>
        <v>0</v>
      </c>
      <c r="F65" s="25">
        <f t="shared" si="83"/>
        <v>0</v>
      </c>
      <c r="G65" s="25">
        <f t="shared" si="83"/>
        <v>0</v>
      </c>
      <c r="H65" s="25">
        <f t="shared" si="83"/>
        <v>0</v>
      </c>
      <c r="I65" s="25">
        <f t="shared" si="83"/>
        <v>0</v>
      </c>
      <c r="J65" s="25">
        <f t="shared" si="83"/>
        <v>0</v>
      </c>
      <c r="K65" s="25">
        <f t="shared" si="83"/>
        <v>0</v>
      </c>
      <c r="L65" s="25">
        <f t="shared" si="83"/>
        <v>0</v>
      </c>
      <c r="M65" s="25">
        <f t="shared" si="83"/>
        <v>0</v>
      </c>
      <c r="N65" s="25">
        <f t="shared" si="83"/>
        <v>0</v>
      </c>
      <c r="O65" s="25">
        <f t="shared" si="83"/>
        <v>0</v>
      </c>
      <c r="P65" s="25">
        <f t="shared" si="83"/>
        <v>0</v>
      </c>
      <c r="Q65" s="25">
        <f t="shared" si="83"/>
        <v>0</v>
      </c>
      <c r="R65" s="25">
        <f t="shared" si="83"/>
        <v>0</v>
      </c>
      <c r="S65" s="25">
        <f t="shared" si="83"/>
        <v>0</v>
      </c>
      <c r="T65" s="25">
        <f t="shared" si="83"/>
        <v>0</v>
      </c>
      <c r="U65" s="25">
        <f t="shared" si="83"/>
        <v>0</v>
      </c>
      <c r="V65" s="25">
        <f t="shared" si="83"/>
        <v>0</v>
      </c>
      <c r="W65" s="25">
        <f t="shared" si="83"/>
        <v>0</v>
      </c>
      <c r="X65" s="25">
        <f t="shared" si="83"/>
        <v>0</v>
      </c>
      <c r="Y65" s="25">
        <f t="shared" si="83"/>
        <v>0</v>
      </c>
      <c r="Z65" s="25">
        <f t="shared" si="83"/>
        <v>0</v>
      </c>
      <c r="AA65" s="25">
        <f t="shared" si="83"/>
        <v>0</v>
      </c>
      <c r="AB65" s="25">
        <f t="shared" si="83"/>
        <v>0</v>
      </c>
      <c r="AC65" s="25">
        <f t="shared" si="83"/>
        <v>0</v>
      </c>
      <c r="AD65" s="25">
        <f t="shared" si="83"/>
        <v>0</v>
      </c>
      <c r="AE65" s="25">
        <f t="shared" si="83"/>
        <v>0</v>
      </c>
      <c r="AF65" s="25">
        <f t="shared" si="83"/>
        <v>0</v>
      </c>
      <c r="AG65" s="25">
        <f t="shared" si="83"/>
        <v>0</v>
      </c>
      <c r="AH65" s="25">
        <f t="shared" si="83"/>
        <v>0</v>
      </c>
      <c r="AI65" s="25">
        <f t="shared" si="83"/>
        <v>0</v>
      </c>
      <c r="AJ65" s="25">
        <f t="shared" si="83"/>
        <v>0</v>
      </c>
      <c r="AK65" s="25">
        <f t="shared" si="83"/>
        <v>0</v>
      </c>
      <c r="AL65" s="25">
        <f t="shared" si="83"/>
        <v>0</v>
      </c>
      <c r="AM65" s="25">
        <f t="shared" si="83"/>
        <v>0</v>
      </c>
      <c r="AN65" s="25">
        <f t="shared" si="83"/>
        <v>0</v>
      </c>
      <c r="AO65" s="25">
        <f t="shared" si="83"/>
        <v>0</v>
      </c>
      <c r="AP65" s="25">
        <f t="shared" si="83"/>
        <v>0</v>
      </c>
      <c r="AQ65" s="25">
        <f t="shared" si="83"/>
        <v>0</v>
      </c>
      <c r="AR65" s="25">
        <f t="shared" si="83"/>
        <v>0</v>
      </c>
      <c r="AS65" s="25">
        <f t="shared" si="83"/>
        <v>0</v>
      </c>
      <c r="AT65" s="25">
        <f t="shared" si="83"/>
        <v>0</v>
      </c>
      <c r="AU65" s="25">
        <f t="shared" si="83"/>
        <v>0</v>
      </c>
      <c r="AV65" s="25">
        <f t="shared" si="83"/>
        <v>0</v>
      </c>
      <c r="AW65" s="25">
        <f t="shared" si="83"/>
        <v>0</v>
      </c>
      <c r="AX65" s="25">
        <f t="shared" si="83"/>
        <v>0</v>
      </c>
      <c r="AY65" s="25">
        <f t="shared" si="83"/>
        <v>0</v>
      </c>
      <c r="AZ65" s="25">
        <f t="shared" si="83"/>
        <v>0</v>
      </c>
      <c r="BA65" s="25">
        <f t="shared" si="83"/>
        <v>0</v>
      </c>
      <c r="BB65" s="25">
        <f t="shared" si="83"/>
        <v>0</v>
      </c>
      <c r="BC65" s="25">
        <f t="shared" si="83"/>
        <v>0</v>
      </c>
      <c r="BD65" s="25">
        <f t="shared" si="83"/>
        <v>0</v>
      </c>
      <c r="BE65" s="25">
        <f t="shared" si="83"/>
        <v>0</v>
      </c>
      <c r="BF65" s="25">
        <f t="shared" si="83"/>
        <v>0</v>
      </c>
      <c r="BG65" s="25">
        <f t="shared" si="83"/>
        <v>0</v>
      </c>
      <c r="BH65" s="25">
        <f t="shared" si="83"/>
        <v>0</v>
      </c>
      <c r="BI65" s="25">
        <f t="shared" si="83"/>
        <v>0</v>
      </c>
      <c r="BJ65" s="25">
        <f t="shared" si="83"/>
        <v>0</v>
      </c>
      <c r="BK65" s="25">
        <f t="shared" si="83"/>
        <v>0</v>
      </c>
      <c r="BL65" s="25">
        <f t="shared" si="83"/>
        <v>0</v>
      </c>
      <c r="BM65" s="25">
        <f t="shared" si="83"/>
        <v>0</v>
      </c>
      <c r="BN65" s="25">
        <f t="shared" si="83"/>
        <v>0</v>
      </c>
      <c r="BO65" s="25">
        <f t="shared" si="83"/>
        <v>0</v>
      </c>
      <c r="BP65" s="25">
        <f t="shared" ref="BP65:CH65" si="84">((BP11*0.5)+BO29-BP47)*BP84*BP99*BP$2</f>
        <v>0</v>
      </c>
      <c r="BQ65" s="25">
        <f t="shared" si="84"/>
        <v>0</v>
      </c>
      <c r="BR65" s="25">
        <f t="shared" si="84"/>
        <v>0</v>
      </c>
      <c r="BS65" s="25">
        <f t="shared" si="84"/>
        <v>0</v>
      </c>
      <c r="BT65" s="25">
        <f t="shared" si="84"/>
        <v>0</v>
      </c>
      <c r="BU65" s="25">
        <f t="shared" si="84"/>
        <v>0</v>
      </c>
      <c r="BV65" s="25">
        <f t="shared" si="84"/>
        <v>0</v>
      </c>
      <c r="BW65" s="25">
        <f t="shared" si="84"/>
        <v>0</v>
      </c>
      <c r="BX65" s="25">
        <f t="shared" si="84"/>
        <v>0</v>
      </c>
      <c r="BY65" s="25">
        <f t="shared" si="84"/>
        <v>0</v>
      </c>
      <c r="BZ65" s="25">
        <f t="shared" si="84"/>
        <v>0</v>
      </c>
      <c r="CA65" s="25">
        <f t="shared" si="84"/>
        <v>0</v>
      </c>
      <c r="CB65" s="25">
        <f t="shared" si="84"/>
        <v>0</v>
      </c>
      <c r="CC65" s="25">
        <f t="shared" si="84"/>
        <v>0</v>
      </c>
      <c r="CD65" s="25">
        <f t="shared" si="84"/>
        <v>0</v>
      </c>
      <c r="CE65" s="25">
        <f t="shared" si="84"/>
        <v>0</v>
      </c>
      <c r="CF65" s="25">
        <f t="shared" si="84"/>
        <v>0</v>
      </c>
      <c r="CG65" s="25">
        <f t="shared" si="84"/>
        <v>0</v>
      </c>
      <c r="CH65" s="28">
        <f t="shared" si="84"/>
        <v>0</v>
      </c>
    </row>
    <row r="66" spans="1:88" ht="15.75" x14ac:dyDescent="0.25">
      <c r="A66" s="606"/>
      <c r="B66" s="14" t="str">
        <f t="shared" si="69"/>
        <v>Lighting</v>
      </c>
      <c r="C66" s="25">
        <f t="shared" si="72"/>
        <v>0</v>
      </c>
      <c r="D66" s="25">
        <f t="shared" ref="D66:BO66" si="85">((D12*0.5)+C30-D48)*D85*D100*D$2</f>
        <v>0</v>
      </c>
      <c r="E66" s="25">
        <f t="shared" si="85"/>
        <v>0</v>
      </c>
      <c r="F66" s="25">
        <f t="shared" si="85"/>
        <v>0</v>
      </c>
      <c r="G66" s="25">
        <f t="shared" si="85"/>
        <v>0</v>
      </c>
      <c r="H66" s="25">
        <f t="shared" si="85"/>
        <v>0</v>
      </c>
      <c r="I66" s="25">
        <f t="shared" si="85"/>
        <v>0</v>
      </c>
      <c r="J66" s="25">
        <f t="shared" si="85"/>
        <v>0</v>
      </c>
      <c r="K66" s="25">
        <f t="shared" si="85"/>
        <v>0</v>
      </c>
      <c r="L66" s="25">
        <f t="shared" si="85"/>
        <v>0</v>
      </c>
      <c r="M66" s="25">
        <f t="shared" si="85"/>
        <v>0</v>
      </c>
      <c r="N66" s="25">
        <f t="shared" si="85"/>
        <v>0</v>
      </c>
      <c r="O66" s="25">
        <f t="shared" si="85"/>
        <v>0</v>
      </c>
      <c r="P66" s="25">
        <f t="shared" si="85"/>
        <v>0</v>
      </c>
      <c r="Q66" s="25">
        <f t="shared" si="85"/>
        <v>0</v>
      </c>
      <c r="R66" s="25">
        <f t="shared" si="85"/>
        <v>0</v>
      </c>
      <c r="S66" s="25">
        <f t="shared" si="85"/>
        <v>0</v>
      </c>
      <c r="T66" s="25">
        <f t="shared" si="85"/>
        <v>0</v>
      </c>
      <c r="U66" s="25">
        <f t="shared" si="85"/>
        <v>0</v>
      </c>
      <c r="V66" s="25">
        <f t="shared" si="85"/>
        <v>0</v>
      </c>
      <c r="W66" s="25">
        <f t="shared" si="85"/>
        <v>0</v>
      </c>
      <c r="X66" s="25">
        <f t="shared" si="85"/>
        <v>0</v>
      </c>
      <c r="Y66" s="25">
        <f t="shared" si="85"/>
        <v>0</v>
      </c>
      <c r="Z66" s="25">
        <f t="shared" si="85"/>
        <v>0</v>
      </c>
      <c r="AA66" s="25">
        <f t="shared" si="85"/>
        <v>0</v>
      </c>
      <c r="AB66" s="25">
        <f t="shared" si="85"/>
        <v>0</v>
      </c>
      <c r="AC66" s="25">
        <f t="shared" si="85"/>
        <v>0</v>
      </c>
      <c r="AD66" s="25">
        <f t="shared" si="85"/>
        <v>0</v>
      </c>
      <c r="AE66" s="25">
        <f t="shared" si="85"/>
        <v>0</v>
      </c>
      <c r="AF66" s="25">
        <f t="shared" si="85"/>
        <v>0</v>
      </c>
      <c r="AG66" s="25">
        <f t="shared" si="85"/>
        <v>0</v>
      </c>
      <c r="AH66" s="25">
        <f t="shared" si="85"/>
        <v>0</v>
      </c>
      <c r="AI66" s="25">
        <f t="shared" si="85"/>
        <v>0</v>
      </c>
      <c r="AJ66" s="25">
        <f t="shared" si="85"/>
        <v>0</v>
      </c>
      <c r="AK66" s="25">
        <f t="shared" si="85"/>
        <v>0</v>
      </c>
      <c r="AL66" s="25">
        <f t="shared" si="85"/>
        <v>0</v>
      </c>
      <c r="AM66" s="25">
        <f t="shared" si="85"/>
        <v>0</v>
      </c>
      <c r="AN66" s="25">
        <f t="shared" si="85"/>
        <v>0</v>
      </c>
      <c r="AO66" s="25">
        <f t="shared" si="85"/>
        <v>0</v>
      </c>
      <c r="AP66" s="25">
        <f t="shared" si="85"/>
        <v>0</v>
      </c>
      <c r="AQ66" s="25">
        <f t="shared" si="85"/>
        <v>0</v>
      </c>
      <c r="AR66" s="25">
        <f t="shared" si="85"/>
        <v>0</v>
      </c>
      <c r="AS66" s="25">
        <f t="shared" si="85"/>
        <v>0</v>
      </c>
      <c r="AT66" s="25">
        <f t="shared" si="85"/>
        <v>0</v>
      </c>
      <c r="AU66" s="25">
        <f t="shared" si="85"/>
        <v>0</v>
      </c>
      <c r="AV66" s="25">
        <f t="shared" si="85"/>
        <v>0</v>
      </c>
      <c r="AW66" s="25">
        <f t="shared" si="85"/>
        <v>0</v>
      </c>
      <c r="AX66" s="25">
        <f t="shared" si="85"/>
        <v>0</v>
      </c>
      <c r="AY66" s="25">
        <f t="shared" si="85"/>
        <v>0</v>
      </c>
      <c r="AZ66" s="25">
        <f t="shared" si="85"/>
        <v>0</v>
      </c>
      <c r="BA66" s="25">
        <f t="shared" si="85"/>
        <v>0</v>
      </c>
      <c r="BB66" s="25">
        <f t="shared" si="85"/>
        <v>0</v>
      </c>
      <c r="BC66" s="25">
        <f t="shared" si="85"/>
        <v>0</v>
      </c>
      <c r="BD66" s="25">
        <f t="shared" si="85"/>
        <v>0</v>
      </c>
      <c r="BE66" s="25">
        <f t="shared" si="85"/>
        <v>0</v>
      </c>
      <c r="BF66" s="25">
        <f t="shared" si="85"/>
        <v>0</v>
      </c>
      <c r="BG66" s="25">
        <f t="shared" si="85"/>
        <v>0</v>
      </c>
      <c r="BH66" s="25">
        <f t="shared" si="85"/>
        <v>0</v>
      </c>
      <c r="BI66" s="25">
        <f t="shared" si="85"/>
        <v>0</v>
      </c>
      <c r="BJ66" s="25">
        <f t="shared" si="85"/>
        <v>0</v>
      </c>
      <c r="BK66" s="25">
        <f t="shared" si="85"/>
        <v>0</v>
      </c>
      <c r="BL66" s="25">
        <f t="shared" si="85"/>
        <v>0</v>
      </c>
      <c r="BM66" s="25">
        <f t="shared" si="85"/>
        <v>0</v>
      </c>
      <c r="BN66" s="25">
        <f t="shared" si="85"/>
        <v>0</v>
      </c>
      <c r="BO66" s="25">
        <f t="shared" si="85"/>
        <v>0</v>
      </c>
      <c r="BP66" s="25">
        <f t="shared" ref="BP66:CH66" si="86">((BP12*0.5)+BO30-BP48)*BP85*BP100*BP$2</f>
        <v>0</v>
      </c>
      <c r="BQ66" s="25">
        <f t="shared" si="86"/>
        <v>0</v>
      </c>
      <c r="BR66" s="25">
        <f t="shared" si="86"/>
        <v>0</v>
      </c>
      <c r="BS66" s="25">
        <f t="shared" si="86"/>
        <v>0</v>
      </c>
      <c r="BT66" s="25">
        <f t="shared" si="86"/>
        <v>0</v>
      </c>
      <c r="BU66" s="25">
        <f t="shared" si="86"/>
        <v>0</v>
      </c>
      <c r="BV66" s="25">
        <f t="shared" si="86"/>
        <v>0</v>
      </c>
      <c r="BW66" s="25">
        <f t="shared" si="86"/>
        <v>0</v>
      </c>
      <c r="BX66" s="25">
        <f t="shared" si="86"/>
        <v>0</v>
      </c>
      <c r="BY66" s="25">
        <f t="shared" si="86"/>
        <v>0</v>
      </c>
      <c r="BZ66" s="25">
        <f t="shared" si="86"/>
        <v>0</v>
      </c>
      <c r="CA66" s="25">
        <f t="shared" si="86"/>
        <v>0</v>
      </c>
      <c r="CB66" s="25">
        <f t="shared" si="86"/>
        <v>0</v>
      </c>
      <c r="CC66" s="25">
        <f t="shared" si="86"/>
        <v>0</v>
      </c>
      <c r="CD66" s="25">
        <f t="shared" si="86"/>
        <v>0</v>
      </c>
      <c r="CE66" s="25">
        <f t="shared" si="86"/>
        <v>0</v>
      </c>
      <c r="CF66" s="25">
        <f t="shared" si="86"/>
        <v>0</v>
      </c>
      <c r="CG66" s="25">
        <f t="shared" si="86"/>
        <v>0</v>
      </c>
      <c r="CH66" s="28">
        <f t="shared" si="86"/>
        <v>0</v>
      </c>
    </row>
    <row r="67" spans="1:88" ht="15.75" x14ac:dyDescent="0.25">
      <c r="A67" s="606"/>
      <c r="B67" s="14" t="str">
        <f t="shared" si="69"/>
        <v>Miscellaneous</v>
      </c>
      <c r="C67" s="25">
        <f t="shared" si="72"/>
        <v>0</v>
      </c>
      <c r="D67" s="25">
        <f t="shared" ref="D67:BO67" si="87">((D13*0.5)+C31-D49)*D86*D101*D$2</f>
        <v>0</v>
      </c>
      <c r="E67" s="25">
        <f t="shared" si="87"/>
        <v>0</v>
      </c>
      <c r="F67" s="25">
        <f t="shared" si="87"/>
        <v>0</v>
      </c>
      <c r="G67" s="25">
        <f t="shared" si="87"/>
        <v>0</v>
      </c>
      <c r="H67" s="25">
        <f t="shared" si="87"/>
        <v>0</v>
      </c>
      <c r="I67" s="25">
        <f t="shared" si="87"/>
        <v>0</v>
      </c>
      <c r="J67" s="25">
        <f t="shared" si="87"/>
        <v>0</v>
      </c>
      <c r="K67" s="25">
        <f t="shared" si="87"/>
        <v>0</v>
      </c>
      <c r="L67" s="25">
        <f t="shared" si="87"/>
        <v>0</v>
      </c>
      <c r="M67" s="25">
        <f t="shared" si="87"/>
        <v>0</v>
      </c>
      <c r="N67" s="25">
        <f t="shared" si="87"/>
        <v>0</v>
      </c>
      <c r="O67" s="25">
        <f t="shared" si="87"/>
        <v>0</v>
      </c>
      <c r="P67" s="25">
        <f t="shared" si="87"/>
        <v>0</v>
      </c>
      <c r="Q67" s="25">
        <f t="shared" si="87"/>
        <v>0</v>
      </c>
      <c r="R67" s="25">
        <f t="shared" si="87"/>
        <v>0</v>
      </c>
      <c r="S67" s="25">
        <f t="shared" si="87"/>
        <v>0</v>
      </c>
      <c r="T67" s="25">
        <f t="shared" si="87"/>
        <v>0</v>
      </c>
      <c r="U67" s="25">
        <f t="shared" si="87"/>
        <v>0</v>
      </c>
      <c r="V67" s="25">
        <f t="shared" si="87"/>
        <v>0</v>
      </c>
      <c r="W67" s="25">
        <f t="shared" si="87"/>
        <v>0</v>
      </c>
      <c r="X67" s="25">
        <f t="shared" si="87"/>
        <v>0</v>
      </c>
      <c r="Y67" s="25">
        <f t="shared" si="87"/>
        <v>0</v>
      </c>
      <c r="Z67" s="25">
        <f t="shared" si="87"/>
        <v>0</v>
      </c>
      <c r="AA67" s="25">
        <f t="shared" si="87"/>
        <v>0</v>
      </c>
      <c r="AB67" s="25">
        <f t="shared" si="87"/>
        <v>0</v>
      </c>
      <c r="AC67" s="25">
        <f t="shared" si="87"/>
        <v>0</v>
      </c>
      <c r="AD67" s="25">
        <f t="shared" si="87"/>
        <v>0</v>
      </c>
      <c r="AE67" s="25">
        <f t="shared" si="87"/>
        <v>0</v>
      </c>
      <c r="AF67" s="25">
        <f t="shared" si="87"/>
        <v>0</v>
      </c>
      <c r="AG67" s="25">
        <f t="shared" si="87"/>
        <v>0</v>
      </c>
      <c r="AH67" s="25">
        <f t="shared" si="87"/>
        <v>0</v>
      </c>
      <c r="AI67" s="25">
        <f t="shared" si="87"/>
        <v>0</v>
      </c>
      <c r="AJ67" s="25">
        <f t="shared" si="87"/>
        <v>0</v>
      </c>
      <c r="AK67" s="25">
        <f t="shared" si="87"/>
        <v>0</v>
      </c>
      <c r="AL67" s="25">
        <f t="shared" si="87"/>
        <v>0</v>
      </c>
      <c r="AM67" s="25">
        <f t="shared" si="87"/>
        <v>0</v>
      </c>
      <c r="AN67" s="25">
        <f t="shared" si="87"/>
        <v>0</v>
      </c>
      <c r="AO67" s="25">
        <f t="shared" si="87"/>
        <v>0</v>
      </c>
      <c r="AP67" s="25">
        <f t="shared" si="87"/>
        <v>0</v>
      </c>
      <c r="AQ67" s="25">
        <f t="shared" si="87"/>
        <v>0</v>
      </c>
      <c r="AR67" s="25">
        <f t="shared" si="87"/>
        <v>0</v>
      </c>
      <c r="AS67" s="25">
        <f t="shared" si="87"/>
        <v>0</v>
      </c>
      <c r="AT67" s="25">
        <f t="shared" si="87"/>
        <v>0</v>
      </c>
      <c r="AU67" s="25">
        <f t="shared" si="87"/>
        <v>0</v>
      </c>
      <c r="AV67" s="25">
        <f t="shared" si="87"/>
        <v>0</v>
      </c>
      <c r="AW67" s="25">
        <f t="shared" si="87"/>
        <v>0</v>
      </c>
      <c r="AX67" s="25">
        <f t="shared" si="87"/>
        <v>0</v>
      </c>
      <c r="AY67" s="25">
        <f t="shared" si="87"/>
        <v>0</v>
      </c>
      <c r="AZ67" s="25">
        <f t="shared" si="87"/>
        <v>0</v>
      </c>
      <c r="BA67" s="25">
        <f t="shared" si="87"/>
        <v>0</v>
      </c>
      <c r="BB67" s="25">
        <f t="shared" si="87"/>
        <v>0</v>
      </c>
      <c r="BC67" s="25">
        <f t="shared" si="87"/>
        <v>0</v>
      </c>
      <c r="BD67" s="25">
        <f t="shared" si="87"/>
        <v>0</v>
      </c>
      <c r="BE67" s="25">
        <f t="shared" si="87"/>
        <v>0</v>
      </c>
      <c r="BF67" s="25">
        <f t="shared" si="87"/>
        <v>0</v>
      </c>
      <c r="BG67" s="25">
        <f t="shared" si="87"/>
        <v>0</v>
      </c>
      <c r="BH67" s="25">
        <f t="shared" si="87"/>
        <v>0</v>
      </c>
      <c r="BI67" s="25">
        <f t="shared" si="87"/>
        <v>0</v>
      </c>
      <c r="BJ67" s="25">
        <f t="shared" si="87"/>
        <v>0</v>
      </c>
      <c r="BK67" s="25">
        <f t="shared" si="87"/>
        <v>0</v>
      </c>
      <c r="BL67" s="25">
        <f t="shared" si="87"/>
        <v>0</v>
      </c>
      <c r="BM67" s="25">
        <f t="shared" si="87"/>
        <v>0</v>
      </c>
      <c r="BN67" s="25">
        <f t="shared" si="87"/>
        <v>0</v>
      </c>
      <c r="BO67" s="25">
        <f t="shared" si="87"/>
        <v>0</v>
      </c>
      <c r="BP67" s="25">
        <f t="shared" ref="BP67:CH67" si="88">((BP13*0.5)+BO31-BP49)*BP86*BP101*BP$2</f>
        <v>0</v>
      </c>
      <c r="BQ67" s="25">
        <f t="shared" si="88"/>
        <v>0</v>
      </c>
      <c r="BR67" s="25">
        <f t="shared" si="88"/>
        <v>0</v>
      </c>
      <c r="BS67" s="25">
        <f t="shared" si="88"/>
        <v>0</v>
      </c>
      <c r="BT67" s="25">
        <f t="shared" si="88"/>
        <v>0</v>
      </c>
      <c r="BU67" s="25">
        <f t="shared" si="88"/>
        <v>0</v>
      </c>
      <c r="BV67" s="25">
        <f t="shared" si="88"/>
        <v>0</v>
      </c>
      <c r="BW67" s="25">
        <f t="shared" si="88"/>
        <v>0</v>
      </c>
      <c r="BX67" s="25">
        <f t="shared" si="88"/>
        <v>0</v>
      </c>
      <c r="BY67" s="25">
        <f t="shared" si="88"/>
        <v>0</v>
      </c>
      <c r="BZ67" s="25">
        <f t="shared" si="88"/>
        <v>0</v>
      </c>
      <c r="CA67" s="25">
        <f t="shared" si="88"/>
        <v>0</v>
      </c>
      <c r="CB67" s="25">
        <f t="shared" si="88"/>
        <v>0</v>
      </c>
      <c r="CC67" s="25">
        <f t="shared" si="88"/>
        <v>0</v>
      </c>
      <c r="CD67" s="25">
        <f t="shared" si="88"/>
        <v>0</v>
      </c>
      <c r="CE67" s="25">
        <f t="shared" si="88"/>
        <v>0</v>
      </c>
      <c r="CF67" s="25">
        <f t="shared" si="88"/>
        <v>0</v>
      </c>
      <c r="CG67" s="25">
        <f t="shared" si="88"/>
        <v>0</v>
      </c>
      <c r="CH67" s="28">
        <f t="shared" si="88"/>
        <v>0</v>
      </c>
    </row>
    <row r="68" spans="1:88" ht="15.75" customHeight="1" x14ac:dyDescent="0.25">
      <c r="A68" s="606"/>
      <c r="B68" s="14" t="str">
        <f t="shared" si="69"/>
        <v>Motors</v>
      </c>
      <c r="C68" s="25">
        <f t="shared" si="72"/>
        <v>0</v>
      </c>
      <c r="D68" s="25">
        <f t="shared" ref="D68:BO68" si="89">((D14*0.5)+C32-D50)*D87*D102*D$2</f>
        <v>0</v>
      </c>
      <c r="E68" s="25">
        <f t="shared" si="89"/>
        <v>0</v>
      </c>
      <c r="F68" s="25">
        <f t="shared" si="89"/>
        <v>0</v>
      </c>
      <c r="G68" s="25">
        <f t="shared" si="89"/>
        <v>0</v>
      </c>
      <c r="H68" s="25">
        <f t="shared" si="89"/>
        <v>0</v>
      </c>
      <c r="I68" s="25">
        <f t="shared" si="89"/>
        <v>0</v>
      </c>
      <c r="J68" s="25">
        <f t="shared" si="89"/>
        <v>0</v>
      </c>
      <c r="K68" s="25">
        <f t="shared" si="89"/>
        <v>0</v>
      </c>
      <c r="L68" s="25">
        <f t="shared" si="89"/>
        <v>0</v>
      </c>
      <c r="M68" s="25">
        <f t="shared" si="89"/>
        <v>0</v>
      </c>
      <c r="N68" s="25">
        <f t="shared" si="89"/>
        <v>0</v>
      </c>
      <c r="O68" s="25">
        <f t="shared" si="89"/>
        <v>0</v>
      </c>
      <c r="P68" s="25">
        <f t="shared" si="89"/>
        <v>0</v>
      </c>
      <c r="Q68" s="25">
        <f t="shared" si="89"/>
        <v>0</v>
      </c>
      <c r="R68" s="25">
        <f t="shared" si="89"/>
        <v>0</v>
      </c>
      <c r="S68" s="25">
        <f t="shared" si="89"/>
        <v>0</v>
      </c>
      <c r="T68" s="25">
        <f t="shared" si="89"/>
        <v>0</v>
      </c>
      <c r="U68" s="25">
        <f t="shared" si="89"/>
        <v>0</v>
      </c>
      <c r="V68" s="25">
        <f t="shared" si="89"/>
        <v>0</v>
      </c>
      <c r="W68" s="25">
        <f t="shared" si="89"/>
        <v>0</v>
      </c>
      <c r="X68" s="25">
        <f t="shared" si="89"/>
        <v>0</v>
      </c>
      <c r="Y68" s="25">
        <f t="shared" si="89"/>
        <v>0</v>
      </c>
      <c r="Z68" s="25">
        <f t="shared" si="89"/>
        <v>0</v>
      </c>
      <c r="AA68" s="25">
        <f t="shared" si="89"/>
        <v>0</v>
      </c>
      <c r="AB68" s="25">
        <f t="shared" si="89"/>
        <v>0</v>
      </c>
      <c r="AC68" s="25">
        <f t="shared" si="89"/>
        <v>0</v>
      </c>
      <c r="AD68" s="25">
        <f t="shared" si="89"/>
        <v>0</v>
      </c>
      <c r="AE68" s="25">
        <f t="shared" si="89"/>
        <v>0</v>
      </c>
      <c r="AF68" s="25">
        <f t="shared" si="89"/>
        <v>0</v>
      </c>
      <c r="AG68" s="25">
        <f t="shared" si="89"/>
        <v>0</v>
      </c>
      <c r="AH68" s="25">
        <f t="shared" si="89"/>
        <v>0</v>
      </c>
      <c r="AI68" s="25">
        <f t="shared" si="89"/>
        <v>0</v>
      </c>
      <c r="AJ68" s="25">
        <f t="shared" si="89"/>
        <v>0</v>
      </c>
      <c r="AK68" s="25">
        <f t="shared" si="89"/>
        <v>0</v>
      </c>
      <c r="AL68" s="25">
        <f t="shared" si="89"/>
        <v>0</v>
      </c>
      <c r="AM68" s="25">
        <f t="shared" si="89"/>
        <v>0</v>
      </c>
      <c r="AN68" s="25">
        <f t="shared" si="89"/>
        <v>0</v>
      </c>
      <c r="AO68" s="25">
        <f t="shared" si="89"/>
        <v>0</v>
      </c>
      <c r="AP68" s="25">
        <f t="shared" si="89"/>
        <v>0</v>
      </c>
      <c r="AQ68" s="25">
        <f t="shared" si="89"/>
        <v>0</v>
      </c>
      <c r="AR68" s="25">
        <f t="shared" si="89"/>
        <v>0</v>
      </c>
      <c r="AS68" s="25">
        <f t="shared" si="89"/>
        <v>0</v>
      </c>
      <c r="AT68" s="25">
        <f t="shared" si="89"/>
        <v>0</v>
      </c>
      <c r="AU68" s="25">
        <f t="shared" si="89"/>
        <v>0</v>
      </c>
      <c r="AV68" s="25">
        <f t="shared" si="89"/>
        <v>0</v>
      </c>
      <c r="AW68" s="25">
        <f t="shared" si="89"/>
        <v>0</v>
      </c>
      <c r="AX68" s="25">
        <f t="shared" si="89"/>
        <v>0</v>
      </c>
      <c r="AY68" s="25">
        <f t="shared" si="89"/>
        <v>0</v>
      </c>
      <c r="AZ68" s="25">
        <f t="shared" si="89"/>
        <v>0</v>
      </c>
      <c r="BA68" s="25">
        <f t="shared" si="89"/>
        <v>0</v>
      </c>
      <c r="BB68" s="25">
        <f t="shared" si="89"/>
        <v>0</v>
      </c>
      <c r="BC68" s="25">
        <f t="shared" si="89"/>
        <v>0</v>
      </c>
      <c r="BD68" s="25">
        <f t="shared" si="89"/>
        <v>0</v>
      </c>
      <c r="BE68" s="25">
        <f t="shared" si="89"/>
        <v>0</v>
      </c>
      <c r="BF68" s="25">
        <f t="shared" si="89"/>
        <v>0</v>
      </c>
      <c r="BG68" s="25">
        <f t="shared" si="89"/>
        <v>0</v>
      </c>
      <c r="BH68" s="25">
        <f t="shared" si="89"/>
        <v>0</v>
      </c>
      <c r="BI68" s="25">
        <f t="shared" si="89"/>
        <v>0</v>
      </c>
      <c r="BJ68" s="25">
        <f t="shared" si="89"/>
        <v>0</v>
      </c>
      <c r="BK68" s="25">
        <f t="shared" si="89"/>
        <v>0</v>
      </c>
      <c r="BL68" s="25">
        <f t="shared" si="89"/>
        <v>0</v>
      </c>
      <c r="BM68" s="25">
        <f t="shared" si="89"/>
        <v>0</v>
      </c>
      <c r="BN68" s="25">
        <f t="shared" si="89"/>
        <v>0</v>
      </c>
      <c r="BO68" s="25">
        <f t="shared" si="89"/>
        <v>0</v>
      </c>
      <c r="BP68" s="25">
        <f t="shared" ref="BP68:CH68" si="90">((BP14*0.5)+BO32-BP50)*BP87*BP102*BP$2</f>
        <v>0</v>
      </c>
      <c r="BQ68" s="25">
        <f t="shared" si="90"/>
        <v>0</v>
      </c>
      <c r="BR68" s="25">
        <f t="shared" si="90"/>
        <v>0</v>
      </c>
      <c r="BS68" s="25">
        <f t="shared" si="90"/>
        <v>0</v>
      </c>
      <c r="BT68" s="25">
        <f t="shared" si="90"/>
        <v>0</v>
      </c>
      <c r="BU68" s="25">
        <f t="shared" si="90"/>
        <v>0</v>
      </c>
      <c r="BV68" s="25">
        <f t="shared" si="90"/>
        <v>0</v>
      </c>
      <c r="BW68" s="25">
        <f t="shared" si="90"/>
        <v>0</v>
      </c>
      <c r="BX68" s="25">
        <f t="shared" si="90"/>
        <v>0</v>
      </c>
      <c r="BY68" s="25">
        <f t="shared" si="90"/>
        <v>0</v>
      </c>
      <c r="BZ68" s="25">
        <f t="shared" si="90"/>
        <v>0</v>
      </c>
      <c r="CA68" s="25">
        <f t="shared" si="90"/>
        <v>0</v>
      </c>
      <c r="CB68" s="25">
        <f t="shared" si="90"/>
        <v>0</v>
      </c>
      <c r="CC68" s="25">
        <f t="shared" si="90"/>
        <v>0</v>
      </c>
      <c r="CD68" s="25">
        <f t="shared" si="90"/>
        <v>0</v>
      </c>
      <c r="CE68" s="25">
        <f t="shared" si="90"/>
        <v>0</v>
      </c>
      <c r="CF68" s="25">
        <f t="shared" si="90"/>
        <v>0</v>
      </c>
      <c r="CG68" s="25">
        <f t="shared" si="90"/>
        <v>0</v>
      </c>
      <c r="CH68" s="28">
        <f t="shared" si="90"/>
        <v>0</v>
      </c>
    </row>
    <row r="69" spans="1:88" ht="15.75" x14ac:dyDescent="0.25">
      <c r="A69" s="606"/>
      <c r="B69" s="14" t="str">
        <f t="shared" si="69"/>
        <v>Process</v>
      </c>
      <c r="C69" s="25">
        <f t="shared" si="72"/>
        <v>0</v>
      </c>
      <c r="D69" s="25">
        <f t="shared" ref="D69:BO69" si="91">((D15*0.5)+C33-D51)*D88*D103*D$2</f>
        <v>0</v>
      </c>
      <c r="E69" s="25">
        <f t="shared" si="91"/>
        <v>0</v>
      </c>
      <c r="F69" s="25">
        <f t="shared" si="91"/>
        <v>0</v>
      </c>
      <c r="G69" s="25">
        <f t="shared" si="91"/>
        <v>0</v>
      </c>
      <c r="H69" s="25">
        <f t="shared" si="91"/>
        <v>0</v>
      </c>
      <c r="I69" s="25">
        <f t="shared" si="91"/>
        <v>0</v>
      </c>
      <c r="J69" s="25">
        <f t="shared" si="91"/>
        <v>0</v>
      </c>
      <c r="K69" s="25">
        <f t="shared" si="91"/>
        <v>0</v>
      </c>
      <c r="L69" s="25">
        <f t="shared" si="91"/>
        <v>0</v>
      </c>
      <c r="M69" s="25">
        <f t="shared" si="91"/>
        <v>0</v>
      </c>
      <c r="N69" s="25">
        <f t="shared" si="91"/>
        <v>0</v>
      </c>
      <c r="O69" s="25">
        <f t="shared" si="91"/>
        <v>0</v>
      </c>
      <c r="P69" s="25">
        <f t="shared" si="91"/>
        <v>0</v>
      </c>
      <c r="Q69" s="25">
        <f t="shared" si="91"/>
        <v>0</v>
      </c>
      <c r="R69" s="25">
        <f t="shared" si="91"/>
        <v>0</v>
      </c>
      <c r="S69" s="25">
        <f t="shared" si="91"/>
        <v>0</v>
      </c>
      <c r="T69" s="25">
        <f t="shared" si="91"/>
        <v>0</v>
      </c>
      <c r="U69" s="25">
        <f t="shared" si="91"/>
        <v>0</v>
      </c>
      <c r="V69" s="25">
        <f t="shared" si="91"/>
        <v>0</v>
      </c>
      <c r="W69" s="25">
        <f t="shared" si="91"/>
        <v>0</v>
      </c>
      <c r="X69" s="25">
        <f t="shared" si="91"/>
        <v>0</v>
      </c>
      <c r="Y69" s="25">
        <f t="shared" si="91"/>
        <v>0</v>
      </c>
      <c r="Z69" s="25">
        <f t="shared" si="91"/>
        <v>0</v>
      </c>
      <c r="AA69" s="25">
        <f t="shared" si="91"/>
        <v>0</v>
      </c>
      <c r="AB69" s="25">
        <f t="shared" si="91"/>
        <v>0</v>
      </c>
      <c r="AC69" s="25">
        <f t="shared" si="91"/>
        <v>0</v>
      </c>
      <c r="AD69" s="25">
        <f t="shared" si="91"/>
        <v>0</v>
      </c>
      <c r="AE69" s="25">
        <f t="shared" si="91"/>
        <v>0</v>
      </c>
      <c r="AF69" s="25">
        <f t="shared" si="91"/>
        <v>0</v>
      </c>
      <c r="AG69" s="25">
        <f t="shared" si="91"/>
        <v>0</v>
      </c>
      <c r="AH69" s="25">
        <f t="shared" si="91"/>
        <v>0</v>
      </c>
      <c r="AI69" s="25">
        <f t="shared" si="91"/>
        <v>0</v>
      </c>
      <c r="AJ69" s="25">
        <f t="shared" si="91"/>
        <v>0</v>
      </c>
      <c r="AK69" s="25">
        <f t="shared" si="91"/>
        <v>0</v>
      </c>
      <c r="AL69" s="25">
        <f t="shared" si="91"/>
        <v>0</v>
      </c>
      <c r="AM69" s="25">
        <f t="shared" si="91"/>
        <v>0</v>
      </c>
      <c r="AN69" s="25">
        <f t="shared" si="91"/>
        <v>0</v>
      </c>
      <c r="AO69" s="25">
        <f t="shared" si="91"/>
        <v>0</v>
      </c>
      <c r="AP69" s="25">
        <f t="shared" si="91"/>
        <v>0</v>
      </c>
      <c r="AQ69" s="25">
        <f t="shared" si="91"/>
        <v>0</v>
      </c>
      <c r="AR69" s="25">
        <f t="shared" si="91"/>
        <v>0</v>
      </c>
      <c r="AS69" s="25">
        <f t="shared" si="91"/>
        <v>0</v>
      </c>
      <c r="AT69" s="25">
        <f t="shared" si="91"/>
        <v>0</v>
      </c>
      <c r="AU69" s="25">
        <f t="shared" si="91"/>
        <v>0</v>
      </c>
      <c r="AV69" s="25">
        <f t="shared" si="91"/>
        <v>0</v>
      </c>
      <c r="AW69" s="25">
        <f t="shared" si="91"/>
        <v>0</v>
      </c>
      <c r="AX69" s="25">
        <f t="shared" si="91"/>
        <v>0</v>
      </c>
      <c r="AY69" s="25">
        <f t="shared" si="91"/>
        <v>0</v>
      </c>
      <c r="AZ69" s="25">
        <f t="shared" si="91"/>
        <v>0</v>
      </c>
      <c r="BA69" s="25">
        <f t="shared" si="91"/>
        <v>0</v>
      </c>
      <c r="BB69" s="25">
        <f t="shared" si="91"/>
        <v>0</v>
      </c>
      <c r="BC69" s="25">
        <f t="shared" si="91"/>
        <v>0</v>
      </c>
      <c r="BD69" s="25">
        <f t="shared" si="91"/>
        <v>0</v>
      </c>
      <c r="BE69" s="25">
        <f t="shared" si="91"/>
        <v>0</v>
      </c>
      <c r="BF69" s="25">
        <f t="shared" si="91"/>
        <v>0</v>
      </c>
      <c r="BG69" s="25">
        <f t="shared" si="91"/>
        <v>0</v>
      </c>
      <c r="BH69" s="25">
        <f t="shared" si="91"/>
        <v>0</v>
      </c>
      <c r="BI69" s="25">
        <f t="shared" si="91"/>
        <v>0</v>
      </c>
      <c r="BJ69" s="25">
        <f t="shared" si="91"/>
        <v>0</v>
      </c>
      <c r="BK69" s="25">
        <f t="shared" si="91"/>
        <v>0</v>
      </c>
      <c r="BL69" s="25">
        <f t="shared" si="91"/>
        <v>0</v>
      </c>
      <c r="BM69" s="25">
        <f t="shared" si="91"/>
        <v>0</v>
      </c>
      <c r="BN69" s="25">
        <f t="shared" si="91"/>
        <v>0</v>
      </c>
      <c r="BO69" s="25">
        <f t="shared" si="91"/>
        <v>0</v>
      </c>
      <c r="BP69" s="25">
        <f t="shared" ref="BP69:CH69" si="92">((BP15*0.5)+BO33-BP51)*BP88*BP103*BP$2</f>
        <v>0</v>
      </c>
      <c r="BQ69" s="25">
        <f t="shared" si="92"/>
        <v>0</v>
      </c>
      <c r="BR69" s="25">
        <f t="shared" si="92"/>
        <v>0</v>
      </c>
      <c r="BS69" s="25">
        <f t="shared" si="92"/>
        <v>0</v>
      </c>
      <c r="BT69" s="25">
        <f t="shared" si="92"/>
        <v>0</v>
      </c>
      <c r="BU69" s="25">
        <f t="shared" si="92"/>
        <v>0</v>
      </c>
      <c r="BV69" s="25">
        <f t="shared" si="92"/>
        <v>0</v>
      </c>
      <c r="BW69" s="25">
        <f t="shared" si="92"/>
        <v>0</v>
      </c>
      <c r="BX69" s="25">
        <f t="shared" si="92"/>
        <v>0</v>
      </c>
      <c r="BY69" s="25">
        <f t="shared" si="92"/>
        <v>0</v>
      </c>
      <c r="BZ69" s="25">
        <f t="shared" si="92"/>
        <v>0</v>
      </c>
      <c r="CA69" s="25">
        <f t="shared" si="92"/>
        <v>0</v>
      </c>
      <c r="CB69" s="25">
        <f t="shared" si="92"/>
        <v>0</v>
      </c>
      <c r="CC69" s="25">
        <f t="shared" si="92"/>
        <v>0</v>
      </c>
      <c r="CD69" s="25">
        <f t="shared" si="92"/>
        <v>0</v>
      </c>
      <c r="CE69" s="25">
        <f t="shared" si="92"/>
        <v>0</v>
      </c>
      <c r="CF69" s="25">
        <f t="shared" si="92"/>
        <v>0</v>
      </c>
      <c r="CG69" s="25">
        <f t="shared" si="92"/>
        <v>0</v>
      </c>
      <c r="CH69" s="28">
        <f t="shared" si="92"/>
        <v>0</v>
      </c>
    </row>
    <row r="70" spans="1:88" ht="15.75" x14ac:dyDescent="0.25">
      <c r="A70" s="606"/>
      <c r="B70" s="14" t="str">
        <f t="shared" si="69"/>
        <v>Refrigeration</v>
      </c>
      <c r="C70" s="25">
        <f t="shared" si="72"/>
        <v>0</v>
      </c>
      <c r="D70" s="25">
        <f t="shared" ref="D70:BO70" si="93">((D16*0.5)+C34-D52)*D89*D104*D$2</f>
        <v>0</v>
      </c>
      <c r="E70" s="25">
        <f t="shared" si="93"/>
        <v>0</v>
      </c>
      <c r="F70" s="25">
        <f t="shared" si="93"/>
        <v>0</v>
      </c>
      <c r="G70" s="25">
        <f t="shared" si="93"/>
        <v>0</v>
      </c>
      <c r="H70" s="25">
        <f t="shared" si="93"/>
        <v>0</v>
      </c>
      <c r="I70" s="25">
        <f t="shared" si="93"/>
        <v>0</v>
      </c>
      <c r="J70" s="25">
        <f t="shared" si="93"/>
        <v>0</v>
      </c>
      <c r="K70" s="25">
        <f t="shared" si="93"/>
        <v>0</v>
      </c>
      <c r="L70" s="25">
        <f t="shared" si="93"/>
        <v>0</v>
      </c>
      <c r="M70" s="25">
        <f t="shared" si="93"/>
        <v>0</v>
      </c>
      <c r="N70" s="25">
        <f t="shared" si="93"/>
        <v>0</v>
      </c>
      <c r="O70" s="25">
        <f t="shared" si="93"/>
        <v>0</v>
      </c>
      <c r="P70" s="25">
        <f t="shared" si="93"/>
        <v>0</v>
      </c>
      <c r="Q70" s="25">
        <f t="shared" si="93"/>
        <v>0</v>
      </c>
      <c r="R70" s="25">
        <f t="shared" si="93"/>
        <v>0</v>
      </c>
      <c r="S70" s="25">
        <f t="shared" si="93"/>
        <v>0</v>
      </c>
      <c r="T70" s="25">
        <f t="shared" si="93"/>
        <v>0</v>
      </c>
      <c r="U70" s="25">
        <f t="shared" si="93"/>
        <v>0</v>
      </c>
      <c r="V70" s="25">
        <f t="shared" si="93"/>
        <v>0</v>
      </c>
      <c r="W70" s="25">
        <f t="shared" si="93"/>
        <v>0</v>
      </c>
      <c r="X70" s="25">
        <f t="shared" si="93"/>
        <v>0</v>
      </c>
      <c r="Y70" s="25">
        <f t="shared" si="93"/>
        <v>0</v>
      </c>
      <c r="Z70" s="25">
        <f t="shared" si="93"/>
        <v>0</v>
      </c>
      <c r="AA70" s="25">
        <f t="shared" si="93"/>
        <v>0</v>
      </c>
      <c r="AB70" s="25">
        <f t="shared" si="93"/>
        <v>0</v>
      </c>
      <c r="AC70" s="25">
        <f t="shared" si="93"/>
        <v>0</v>
      </c>
      <c r="AD70" s="25">
        <f t="shared" si="93"/>
        <v>0</v>
      </c>
      <c r="AE70" s="25">
        <f t="shared" si="93"/>
        <v>0</v>
      </c>
      <c r="AF70" s="25">
        <f t="shared" si="93"/>
        <v>0</v>
      </c>
      <c r="AG70" s="25">
        <f t="shared" si="93"/>
        <v>0</v>
      </c>
      <c r="AH70" s="25">
        <f t="shared" si="93"/>
        <v>0</v>
      </c>
      <c r="AI70" s="25">
        <f t="shared" si="93"/>
        <v>0</v>
      </c>
      <c r="AJ70" s="25">
        <f t="shared" si="93"/>
        <v>0</v>
      </c>
      <c r="AK70" s="25">
        <f t="shared" si="93"/>
        <v>0</v>
      </c>
      <c r="AL70" s="25">
        <f t="shared" si="93"/>
        <v>0</v>
      </c>
      <c r="AM70" s="25">
        <f t="shared" si="93"/>
        <v>0</v>
      </c>
      <c r="AN70" s="25">
        <f t="shared" si="93"/>
        <v>0</v>
      </c>
      <c r="AO70" s="25">
        <f t="shared" si="93"/>
        <v>0</v>
      </c>
      <c r="AP70" s="25">
        <f t="shared" si="93"/>
        <v>0</v>
      </c>
      <c r="AQ70" s="25">
        <f t="shared" si="93"/>
        <v>0</v>
      </c>
      <c r="AR70" s="25">
        <f t="shared" si="93"/>
        <v>0</v>
      </c>
      <c r="AS70" s="25">
        <f t="shared" si="93"/>
        <v>0</v>
      </c>
      <c r="AT70" s="25">
        <f t="shared" si="93"/>
        <v>0</v>
      </c>
      <c r="AU70" s="25">
        <f t="shared" si="93"/>
        <v>0</v>
      </c>
      <c r="AV70" s="25">
        <f t="shared" si="93"/>
        <v>0</v>
      </c>
      <c r="AW70" s="25">
        <f t="shared" si="93"/>
        <v>0</v>
      </c>
      <c r="AX70" s="25">
        <f t="shared" si="93"/>
        <v>0</v>
      </c>
      <c r="AY70" s="25">
        <f t="shared" si="93"/>
        <v>0</v>
      </c>
      <c r="AZ70" s="25">
        <f t="shared" si="93"/>
        <v>0</v>
      </c>
      <c r="BA70" s="25">
        <f t="shared" si="93"/>
        <v>0</v>
      </c>
      <c r="BB70" s="25">
        <f t="shared" si="93"/>
        <v>0</v>
      </c>
      <c r="BC70" s="25">
        <f t="shared" si="93"/>
        <v>0</v>
      </c>
      <c r="BD70" s="25">
        <f t="shared" si="93"/>
        <v>0</v>
      </c>
      <c r="BE70" s="25">
        <f t="shared" si="93"/>
        <v>0</v>
      </c>
      <c r="BF70" s="25">
        <f t="shared" si="93"/>
        <v>0</v>
      </c>
      <c r="BG70" s="25">
        <f t="shared" si="93"/>
        <v>0</v>
      </c>
      <c r="BH70" s="25">
        <f t="shared" si="93"/>
        <v>0</v>
      </c>
      <c r="BI70" s="25">
        <f t="shared" si="93"/>
        <v>0</v>
      </c>
      <c r="BJ70" s="25">
        <f t="shared" si="93"/>
        <v>0</v>
      </c>
      <c r="BK70" s="25">
        <f t="shared" si="93"/>
        <v>0</v>
      </c>
      <c r="BL70" s="25">
        <f t="shared" si="93"/>
        <v>0</v>
      </c>
      <c r="BM70" s="25">
        <f t="shared" si="93"/>
        <v>0</v>
      </c>
      <c r="BN70" s="25">
        <f t="shared" si="93"/>
        <v>0</v>
      </c>
      <c r="BO70" s="25">
        <f t="shared" si="93"/>
        <v>0</v>
      </c>
      <c r="BP70" s="25">
        <f t="shared" ref="BP70:CH70" si="94">((BP16*0.5)+BO34-BP52)*BP89*BP104*BP$2</f>
        <v>0</v>
      </c>
      <c r="BQ70" s="25">
        <f t="shared" si="94"/>
        <v>0</v>
      </c>
      <c r="BR70" s="25">
        <f t="shared" si="94"/>
        <v>0</v>
      </c>
      <c r="BS70" s="25">
        <f t="shared" si="94"/>
        <v>0</v>
      </c>
      <c r="BT70" s="25">
        <f t="shared" si="94"/>
        <v>0</v>
      </c>
      <c r="BU70" s="25">
        <f t="shared" si="94"/>
        <v>0</v>
      </c>
      <c r="BV70" s="25">
        <f t="shared" si="94"/>
        <v>0</v>
      </c>
      <c r="BW70" s="25">
        <f t="shared" si="94"/>
        <v>0</v>
      </c>
      <c r="BX70" s="25">
        <f t="shared" si="94"/>
        <v>0</v>
      </c>
      <c r="BY70" s="25">
        <f t="shared" si="94"/>
        <v>0</v>
      </c>
      <c r="BZ70" s="25">
        <f t="shared" si="94"/>
        <v>0</v>
      </c>
      <c r="CA70" s="25">
        <f t="shared" si="94"/>
        <v>0</v>
      </c>
      <c r="CB70" s="25">
        <f t="shared" si="94"/>
        <v>0</v>
      </c>
      <c r="CC70" s="25">
        <f t="shared" si="94"/>
        <v>0</v>
      </c>
      <c r="CD70" s="25">
        <f t="shared" si="94"/>
        <v>0</v>
      </c>
      <c r="CE70" s="25">
        <f t="shared" si="94"/>
        <v>0</v>
      </c>
      <c r="CF70" s="25">
        <f t="shared" si="94"/>
        <v>0</v>
      </c>
      <c r="CG70" s="25">
        <f t="shared" si="94"/>
        <v>0</v>
      </c>
      <c r="CH70" s="28">
        <f t="shared" si="94"/>
        <v>0</v>
      </c>
    </row>
    <row r="71" spans="1:88" ht="15.75" x14ac:dyDescent="0.25">
      <c r="A71" s="606"/>
      <c r="B71" s="14" t="str">
        <f t="shared" si="69"/>
        <v>Water Heating</v>
      </c>
      <c r="C71" s="25">
        <f t="shared" si="72"/>
        <v>0</v>
      </c>
      <c r="D71" s="25">
        <f t="shared" ref="D71:BO71" si="95">((D17*0.5)+C35-D53)*D90*D105*D$2</f>
        <v>0</v>
      </c>
      <c r="E71" s="25">
        <f t="shared" si="95"/>
        <v>0</v>
      </c>
      <c r="F71" s="25">
        <f t="shared" si="95"/>
        <v>0</v>
      </c>
      <c r="G71" s="25">
        <f t="shared" si="95"/>
        <v>0</v>
      </c>
      <c r="H71" s="25">
        <f t="shared" si="95"/>
        <v>0</v>
      </c>
      <c r="I71" s="25">
        <f t="shared" si="95"/>
        <v>0</v>
      </c>
      <c r="J71" s="25">
        <f t="shared" si="95"/>
        <v>0</v>
      </c>
      <c r="K71" s="25">
        <f t="shared" si="95"/>
        <v>0</v>
      </c>
      <c r="L71" s="25">
        <f t="shared" si="95"/>
        <v>0</v>
      </c>
      <c r="M71" s="25">
        <f t="shared" si="95"/>
        <v>0</v>
      </c>
      <c r="N71" s="25">
        <f t="shared" si="95"/>
        <v>0</v>
      </c>
      <c r="O71" s="25">
        <f t="shared" si="95"/>
        <v>0</v>
      </c>
      <c r="P71" s="25">
        <f t="shared" si="95"/>
        <v>0</v>
      </c>
      <c r="Q71" s="25">
        <f t="shared" si="95"/>
        <v>0</v>
      </c>
      <c r="R71" s="25">
        <f t="shared" si="95"/>
        <v>0</v>
      </c>
      <c r="S71" s="25">
        <f t="shared" si="95"/>
        <v>0</v>
      </c>
      <c r="T71" s="25">
        <f t="shared" si="95"/>
        <v>0</v>
      </c>
      <c r="U71" s="25">
        <f t="shared" si="95"/>
        <v>0</v>
      </c>
      <c r="V71" s="25">
        <f t="shared" si="95"/>
        <v>0</v>
      </c>
      <c r="W71" s="25">
        <f t="shared" si="95"/>
        <v>0</v>
      </c>
      <c r="X71" s="25">
        <f t="shared" si="95"/>
        <v>0</v>
      </c>
      <c r="Y71" s="25">
        <f t="shared" si="95"/>
        <v>0</v>
      </c>
      <c r="Z71" s="25">
        <f t="shared" si="95"/>
        <v>0</v>
      </c>
      <c r="AA71" s="25">
        <f t="shared" si="95"/>
        <v>0</v>
      </c>
      <c r="AB71" s="25">
        <f t="shared" si="95"/>
        <v>0</v>
      </c>
      <c r="AC71" s="25">
        <f t="shared" si="95"/>
        <v>0</v>
      </c>
      <c r="AD71" s="25">
        <f t="shared" si="95"/>
        <v>0</v>
      </c>
      <c r="AE71" s="25">
        <f t="shared" si="95"/>
        <v>0</v>
      </c>
      <c r="AF71" s="25">
        <f t="shared" si="95"/>
        <v>0</v>
      </c>
      <c r="AG71" s="25">
        <f t="shared" si="95"/>
        <v>0</v>
      </c>
      <c r="AH71" s="25">
        <f t="shared" si="95"/>
        <v>0</v>
      </c>
      <c r="AI71" s="25">
        <f t="shared" si="95"/>
        <v>0</v>
      </c>
      <c r="AJ71" s="25">
        <f t="shared" si="95"/>
        <v>0</v>
      </c>
      <c r="AK71" s="25">
        <f t="shared" si="95"/>
        <v>0</v>
      </c>
      <c r="AL71" s="25">
        <f t="shared" si="95"/>
        <v>0</v>
      </c>
      <c r="AM71" s="25">
        <f t="shared" si="95"/>
        <v>0</v>
      </c>
      <c r="AN71" s="25">
        <f t="shared" si="95"/>
        <v>0</v>
      </c>
      <c r="AO71" s="25">
        <f t="shared" si="95"/>
        <v>0</v>
      </c>
      <c r="AP71" s="25">
        <f t="shared" si="95"/>
        <v>0</v>
      </c>
      <c r="AQ71" s="25">
        <f t="shared" si="95"/>
        <v>0</v>
      </c>
      <c r="AR71" s="25">
        <f t="shared" si="95"/>
        <v>0</v>
      </c>
      <c r="AS71" s="25">
        <f t="shared" si="95"/>
        <v>0</v>
      </c>
      <c r="AT71" s="25">
        <f t="shared" si="95"/>
        <v>0</v>
      </c>
      <c r="AU71" s="25">
        <f t="shared" si="95"/>
        <v>0</v>
      </c>
      <c r="AV71" s="25">
        <f t="shared" si="95"/>
        <v>0</v>
      </c>
      <c r="AW71" s="25">
        <f t="shared" si="95"/>
        <v>0</v>
      </c>
      <c r="AX71" s="25">
        <f t="shared" si="95"/>
        <v>0</v>
      </c>
      <c r="AY71" s="25">
        <f t="shared" si="95"/>
        <v>0</v>
      </c>
      <c r="AZ71" s="25">
        <f t="shared" si="95"/>
        <v>0</v>
      </c>
      <c r="BA71" s="25">
        <f t="shared" si="95"/>
        <v>0</v>
      </c>
      <c r="BB71" s="25">
        <f t="shared" si="95"/>
        <v>0</v>
      </c>
      <c r="BC71" s="25">
        <f t="shared" si="95"/>
        <v>0</v>
      </c>
      <c r="BD71" s="25">
        <f t="shared" si="95"/>
        <v>0</v>
      </c>
      <c r="BE71" s="25">
        <f t="shared" si="95"/>
        <v>0</v>
      </c>
      <c r="BF71" s="25">
        <f t="shared" si="95"/>
        <v>0</v>
      </c>
      <c r="BG71" s="25">
        <f t="shared" si="95"/>
        <v>0</v>
      </c>
      <c r="BH71" s="25">
        <f t="shared" si="95"/>
        <v>0</v>
      </c>
      <c r="BI71" s="25">
        <f t="shared" si="95"/>
        <v>0</v>
      </c>
      <c r="BJ71" s="25">
        <f t="shared" si="95"/>
        <v>0</v>
      </c>
      <c r="BK71" s="25">
        <f t="shared" si="95"/>
        <v>0</v>
      </c>
      <c r="BL71" s="25">
        <f t="shared" si="95"/>
        <v>0</v>
      </c>
      <c r="BM71" s="25">
        <f t="shared" si="95"/>
        <v>0</v>
      </c>
      <c r="BN71" s="25">
        <f t="shared" si="95"/>
        <v>0</v>
      </c>
      <c r="BO71" s="25">
        <f t="shared" si="95"/>
        <v>0</v>
      </c>
      <c r="BP71" s="25">
        <f t="shared" ref="BP71:CH71" si="96">((BP17*0.5)+BO35-BP53)*BP90*BP105*BP$2</f>
        <v>0</v>
      </c>
      <c r="BQ71" s="25">
        <f t="shared" si="96"/>
        <v>0</v>
      </c>
      <c r="BR71" s="25">
        <f t="shared" si="96"/>
        <v>0</v>
      </c>
      <c r="BS71" s="25">
        <f t="shared" si="96"/>
        <v>0</v>
      </c>
      <c r="BT71" s="25">
        <f t="shared" si="96"/>
        <v>0</v>
      </c>
      <c r="BU71" s="25">
        <f t="shared" si="96"/>
        <v>0</v>
      </c>
      <c r="BV71" s="25">
        <f t="shared" si="96"/>
        <v>0</v>
      </c>
      <c r="BW71" s="25">
        <f t="shared" si="96"/>
        <v>0</v>
      </c>
      <c r="BX71" s="25">
        <f t="shared" si="96"/>
        <v>0</v>
      </c>
      <c r="BY71" s="25">
        <f t="shared" si="96"/>
        <v>0</v>
      </c>
      <c r="BZ71" s="25">
        <f t="shared" si="96"/>
        <v>0</v>
      </c>
      <c r="CA71" s="25">
        <f t="shared" si="96"/>
        <v>0</v>
      </c>
      <c r="CB71" s="25">
        <f t="shared" si="96"/>
        <v>0</v>
      </c>
      <c r="CC71" s="25">
        <f t="shared" si="96"/>
        <v>0</v>
      </c>
      <c r="CD71" s="25">
        <f t="shared" si="96"/>
        <v>0</v>
      </c>
      <c r="CE71" s="25">
        <f t="shared" si="96"/>
        <v>0</v>
      </c>
      <c r="CF71" s="25">
        <f t="shared" si="96"/>
        <v>0</v>
      </c>
      <c r="CG71" s="25">
        <f t="shared" si="96"/>
        <v>0</v>
      </c>
      <c r="CH71" s="28">
        <f t="shared" si="96"/>
        <v>0</v>
      </c>
    </row>
    <row r="72" spans="1:88" ht="15.75" customHeight="1" x14ac:dyDescent="0.25">
      <c r="A72" s="606"/>
      <c r="B72" s="14" t="str">
        <f t="shared" si="69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0</v>
      </c>
      <c r="E73" s="25">
        <f t="shared" ref="E73:BP73" si="97">SUM(E59:E72)</f>
        <v>0</v>
      </c>
      <c r="F73" s="25">
        <f t="shared" si="97"/>
        <v>0</v>
      </c>
      <c r="G73" s="25">
        <f t="shared" si="97"/>
        <v>0</v>
      </c>
      <c r="H73" s="25">
        <f t="shared" si="97"/>
        <v>0</v>
      </c>
      <c r="I73" s="25">
        <f t="shared" si="97"/>
        <v>0</v>
      </c>
      <c r="J73" s="25">
        <f t="shared" si="97"/>
        <v>0</v>
      </c>
      <c r="K73" s="25">
        <f t="shared" si="97"/>
        <v>0</v>
      </c>
      <c r="L73" s="25">
        <f t="shared" si="97"/>
        <v>0</v>
      </c>
      <c r="M73" s="25">
        <f t="shared" si="97"/>
        <v>0</v>
      </c>
      <c r="N73" s="25">
        <f t="shared" si="97"/>
        <v>0</v>
      </c>
      <c r="O73" s="25">
        <f t="shared" si="97"/>
        <v>0</v>
      </c>
      <c r="P73" s="25">
        <f t="shared" si="97"/>
        <v>0</v>
      </c>
      <c r="Q73" s="25">
        <f t="shared" si="97"/>
        <v>0</v>
      </c>
      <c r="R73" s="25">
        <f t="shared" si="97"/>
        <v>0</v>
      </c>
      <c r="S73" s="25">
        <f t="shared" si="97"/>
        <v>0</v>
      </c>
      <c r="T73" s="25">
        <f t="shared" si="97"/>
        <v>0</v>
      </c>
      <c r="U73" s="25">
        <f t="shared" si="97"/>
        <v>0</v>
      </c>
      <c r="V73" s="25">
        <f t="shared" si="97"/>
        <v>0</v>
      </c>
      <c r="W73" s="25">
        <f t="shared" si="97"/>
        <v>0</v>
      </c>
      <c r="X73" s="25">
        <f t="shared" si="97"/>
        <v>0</v>
      </c>
      <c r="Y73" s="25">
        <f t="shared" si="97"/>
        <v>0</v>
      </c>
      <c r="Z73" s="25">
        <f t="shared" si="97"/>
        <v>0</v>
      </c>
      <c r="AA73" s="25">
        <f t="shared" si="97"/>
        <v>0</v>
      </c>
      <c r="AB73" s="25">
        <f t="shared" si="97"/>
        <v>0</v>
      </c>
      <c r="AC73" s="25">
        <f t="shared" si="97"/>
        <v>0</v>
      </c>
      <c r="AD73" s="25">
        <f t="shared" si="97"/>
        <v>0</v>
      </c>
      <c r="AE73" s="25">
        <f t="shared" si="97"/>
        <v>0</v>
      </c>
      <c r="AF73" s="25">
        <f t="shared" si="97"/>
        <v>0</v>
      </c>
      <c r="AG73" s="25">
        <f t="shared" si="97"/>
        <v>0</v>
      </c>
      <c r="AH73" s="25">
        <f t="shared" si="97"/>
        <v>0</v>
      </c>
      <c r="AI73" s="25">
        <f t="shared" si="97"/>
        <v>0</v>
      </c>
      <c r="AJ73" s="25">
        <f t="shared" si="97"/>
        <v>0</v>
      </c>
      <c r="AK73" s="25">
        <f t="shared" si="97"/>
        <v>0</v>
      </c>
      <c r="AL73" s="25">
        <f t="shared" si="97"/>
        <v>0</v>
      </c>
      <c r="AM73" s="25">
        <f t="shared" si="97"/>
        <v>0</v>
      </c>
      <c r="AN73" s="25">
        <f t="shared" si="97"/>
        <v>0</v>
      </c>
      <c r="AO73" s="25">
        <f t="shared" si="97"/>
        <v>0</v>
      </c>
      <c r="AP73" s="25">
        <f t="shared" si="97"/>
        <v>0</v>
      </c>
      <c r="AQ73" s="25">
        <f t="shared" si="97"/>
        <v>0</v>
      </c>
      <c r="AR73" s="25">
        <f t="shared" si="97"/>
        <v>0</v>
      </c>
      <c r="AS73" s="25">
        <f t="shared" si="97"/>
        <v>0</v>
      </c>
      <c r="AT73" s="25">
        <f t="shared" si="97"/>
        <v>0</v>
      </c>
      <c r="AU73" s="25">
        <f t="shared" si="97"/>
        <v>0</v>
      </c>
      <c r="AV73" s="25">
        <f t="shared" si="97"/>
        <v>0</v>
      </c>
      <c r="AW73" s="25">
        <f t="shared" si="97"/>
        <v>0</v>
      </c>
      <c r="AX73" s="25">
        <f t="shared" si="97"/>
        <v>0</v>
      </c>
      <c r="AY73" s="25">
        <f t="shared" si="97"/>
        <v>0</v>
      </c>
      <c r="AZ73" s="25">
        <f t="shared" si="97"/>
        <v>0</v>
      </c>
      <c r="BA73" s="25">
        <f t="shared" si="97"/>
        <v>0</v>
      </c>
      <c r="BB73" s="25">
        <f t="shared" si="97"/>
        <v>0</v>
      </c>
      <c r="BC73" s="25">
        <f t="shared" si="97"/>
        <v>0</v>
      </c>
      <c r="BD73" s="25">
        <f t="shared" si="97"/>
        <v>0</v>
      </c>
      <c r="BE73" s="25">
        <f t="shared" si="97"/>
        <v>0</v>
      </c>
      <c r="BF73" s="25">
        <f t="shared" si="97"/>
        <v>0</v>
      </c>
      <c r="BG73" s="25">
        <f t="shared" si="97"/>
        <v>0</v>
      </c>
      <c r="BH73" s="25">
        <f t="shared" si="97"/>
        <v>0</v>
      </c>
      <c r="BI73" s="25">
        <f t="shared" si="97"/>
        <v>0</v>
      </c>
      <c r="BJ73" s="25">
        <f t="shared" si="97"/>
        <v>0</v>
      </c>
      <c r="BK73" s="25">
        <f t="shared" si="97"/>
        <v>0</v>
      </c>
      <c r="BL73" s="25">
        <f t="shared" si="97"/>
        <v>0</v>
      </c>
      <c r="BM73" s="25">
        <f t="shared" si="97"/>
        <v>0</v>
      </c>
      <c r="BN73" s="25">
        <f t="shared" si="97"/>
        <v>0</v>
      </c>
      <c r="BO73" s="25">
        <f t="shared" si="97"/>
        <v>0</v>
      </c>
      <c r="BP73" s="25">
        <f t="shared" si="97"/>
        <v>0</v>
      </c>
      <c r="BQ73" s="25">
        <f t="shared" ref="BQ73:CH73" si="98">SUM(BQ59:BQ72)</f>
        <v>0</v>
      </c>
      <c r="BR73" s="25">
        <f t="shared" si="98"/>
        <v>0</v>
      </c>
      <c r="BS73" s="25">
        <f t="shared" si="98"/>
        <v>0</v>
      </c>
      <c r="BT73" s="25">
        <f t="shared" si="98"/>
        <v>0</v>
      </c>
      <c r="BU73" s="25">
        <f t="shared" si="98"/>
        <v>0</v>
      </c>
      <c r="BV73" s="25">
        <f t="shared" si="98"/>
        <v>0</v>
      </c>
      <c r="BW73" s="25">
        <f t="shared" si="98"/>
        <v>0</v>
      </c>
      <c r="BX73" s="25">
        <f t="shared" si="98"/>
        <v>0</v>
      </c>
      <c r="BY73" s="25">
        <f t="shared" si="98"/>
        <v>0</v>
      </c>
      <c r="BZ73" s="25">
        <f t="shared" si="98"/>
        <v>0</v>
      </c>
      <c r="CA73" s="25">
        <f t="shared" si="98"/>
        <v>0</v>
      </c>
      <c r="CB73" s="25">
        <f t="shared" si="98"/>
        <v>0</v>
      </c>
      <c r="CC73" s="25">
        <f t="shared" si="98"/>
        <v>0</v>
      </c>
      <c r="CD73" s="25">
        <f t="shared" si="98"/>
        <v>0</v>
      </c>
      <c r="CE73" s="25">
        <f t="shared" si="98"/>
        <v>0</v>
      </c>
      <c r="CF73" s="25">
        <f t="shared" si="98"/>
        <v>0</v>
      </c>
      <c r="CG73" s="25">
        <f t="shared" si="98"/>
        <v>0</v>
      </c>
      <c r="CH73" s="28">
        <f t="shared" si="98"/>
        <v>0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0</v>
      </c>
      <c r="E74" s="26">
        <f t="shared" ref="E74:BP74" si="99">D74+E73</f>
        <v>0</v>
      </c>
      <c r="F74" s="26">
        <f t="shared" si="99"/>
        <v>0</v>
      </c>
      <c r="G74" s="26">
        <f t="shared" si="99"/>
        <v>0</v>
      </c>
      <c r="H74" s="26">
        <f t="shared" si="99"/>
        <v>0</v>
      </c>
      <c r="I74" s="26">
        <f t="shared" si="99"/>
        <v>0</v>
      </c>
      <c r="J74" s="26">
        <f t="shared" si="99"/>
        <v>0</v>
      </c>
      <c r="K74" s="26">
        <f t="shared" si="99"/>
        <v>0</v>
      </c>
      <c r="L74" s="26">
        <f t="shared" si="99"/>
        <v>0</v>
      </c>
      <c r="M74" s="26">
        <f t="shared" si="99"/>
        <v>0</v>
      </c>
      <c r="N74" s="26">
        <f t="shared" si="99"/>
        <v>0</v>
      </c>
      <c r="O74" s="26">
        <f t="shared" si="99"/>
        <v>0</v>
      </c>
      <c r="P74" s="26">
        <f t="shared" si="99"/>
        <v>0</v>
      </c>
      <c r="Q74" s="26">
        <f t="shared" si="99"/>
        <v>0</v>
      </c>
      <c r="R74" s="26">
        <f t="shared" si="99"/>
        <v>0</v>
      </c>
      <c r="S74" s="26">
        <f t="shared" si="99"/>
        <v>0</v>
      </c>
      <c r="T74" s="26">
        <f t="shared" si="99"/>
        <v>0</v>
      </c>
      <c r="U74" s="26">
        <f t="shared" si="99"/>
        <v>0</v>
      </c>
      <c r="V74" s="26">
        <f t="shared" si="99"/>
        <v>0</v>
      </c>
      <c r="W74" s="26">
        <f t="shared" si="99"/>
        <v>0</v>
      </c>
      <c r="X74" s="26">
        <f t="shared" si="99"/>
        <v>0</v>
      </c>
      <c r="Y74" s="26">
        <f t="shared" si="99"/>
        <v>0</v>
      </c>
      <c r="Z74" s="26">
        <f t="shared" si="99"/>
        <v>0</v>
      </c>
      <c r="AA74" s="26">
        <f t="shared" si="99"/>
        <v>0</v>
      </c>
      <c r="AB74" s="26">
        <f t="shared" si="99"/>
        <v>0</v>
      </c>
      <c r="AC74" s="26">
        <f t="shared" si="99"/>
        <v>0</v>
      </c>
      <c r="AD74" s="26">
        <f t="shared" si="99"/>
        <v>0</v>
      </c>
      <c r="AE74" s="26">
        <f t="shared" si="99"/>
        <v>0</v>
      </c>
      <c r="AF74" s="26">
        <f t="shared" si="99"/>
        <v>0</v>
      </c>
      <c r="AG74" s="26">
        <f t="shared" si="99"/>
        <v>0</v>
      </c>
      <c r="AH74" s="26">
        <f t="shared" si="99"/>
        <v>0</v>
      </c>
      <c r="AI74" s="26">
        <f t="shared" si="99"/>
        <v>0</v>
      </c>
      <c r="AJ74" s="26">
        <f t="shared" si="99"/>
        <v>0</v>
      </c>
      <c r="AK74" s="26">
        <f t="shared" si="99"/>
        <v>0</v>
      </c>
      <c r="AL74" s="26">
        <f t="shared" si="99"/>
        <v>0</v>
      </c>
      <c r="AM74" s="26">
        <f t="shared" si="99"/>
        <v>0</v>
      </c>
      <c r="AN74" s="26">
        <f t="shared" si="99"/>
        <v>0</v>
      </c>
      <c r="AO74" s="26">
        <f t="shared" si="99"/>
        <v>0</v>
      </c>
      <c r="AP74" s="26">
        <f t="shared" si="99"/>
        <v>0</v>
      </c>
      <c r="AQ74" s="26">
        <f t="shared" si="99"/>
        <v>0</v>
      </c>
      <c r="AR74" s="26">
        <f t="shared" si="99"/>
        <v>0</v>
      </c>
      <c r="AS74" s="26">
        <f t="shared" si="99"/>
        <v>0</v>
      </c>
      <c r="AT74" s="26">
        <f t="shared" si="99"/>
        <v>0</v>
      </c>
      <c r="AU74" s="26">
        <f t="shared" si="99"/>
        <v>0</v>
      </c>
      <c r="AV74" s="26">
        <f t="shared" si="99"/>
        <v>0</v>
      </c>
      <c r="AW74" s="26">
        <f t="shared" si="99"/>
        <v>0</v>
      </c>
      <c r="AX74" s="26">
        <f t="shared" si="99"/>
        <v>0</v>
      </c>
      <c r="AY74" s="26">
        <f t="shared" si="99"/>
        <v>0</v>
      </c>
      <c r="AZ74" s="26">
        <f t="shared" si="99"/>
        <v>0</v>
      </c>
      <c r="BA74" s="26">
        <f t="shared" si="99"/>
        <v>0</v>
      </c>
      <c r="BB74" s="26">
        <f t="shared" si="99"/>
        <v>0</v>
      </c>
      <c r="BC74" s="26">
        <f t="shared" si="99"/>
        <v>0</v>
      </c>
      <c r="BD74" s="26">
        <f t="shared" si="99"/>
        <v>0</v>
      </c>
      <c r="BE74" s="26">
        <f t="shared" si="99"/>
        <v>0</v>
      </c>
      <c r="BF74" s="26">
        <f t="shared" si="99"/>
        <v>0</v>
      </c>
      <c r="BG74" s="26">
        <f t="shared" si="99"/>
        <v>0</v>
      </c>
      <c r="BH74" s="26">
        <f t="shared" si="99"/>
        <v>0</v>
      </c>
      <c r="BI74" s="26">
        <f t="shared" si="99"/>
        <v>0</v>
      </c>
      <c r="BJ74" s="26">
        <f t="shared" si="99"/>
        <v>0</v>
      </c>
      <c r="BK74" s="26">
        <f t="shared" si="99"/>
        <v>0</v>
      </c>
      <c r="BL74" s="26">
        <f t="shared" si="99"/>
        <v>0</v>
      </c>
      <c r="BM74" s="26">
        <f t="shared" si="99"/>
        <v>0</v>
      </c>
      <c r="BN74" s="26">
        <f t="shared" si="99"/>
        <v>0</v>
      </c>
      <c r="BO74" s="26">
        <f t="shared" si="99"/>
        <v>0</v>
      </c>
      <c r="BP74" s="26">
        <f t="shared" si="99"/>
        <v>0</v>
      </c>
      <c r="BQ74" s="26">
        <f t="shared" ref="BQ74:CH74" si="100">BP74+BQ73</f>
        <v>0</v>
      </c>
      <c r="BR74" s="26">
        <f t="shared" si="100"/>
        <v>0</v>
      </c>
      <c r="BS74" s="26">
        <f t="shared" si="100"/>
        <v>0</v>
      </c>
      <c r="BT74" s="26">
        <f t="shared" si="100"/>
        <v>0</v>
      </c>
      <c r="BU74" s="26">
        <f t="shared" si="100"/>
        <v>0</v>
      </c>
      <c r="BV74" s="26">
        <f t="shared" si="100"/>
        <v>0</v>
      </c>
      <c r="BW74" s="26">
        <f t="shared" si="100"/>
        <v>0</v>
      </c>
      <c r="BX74" s="26">
        <f t="shared" si="100"/>
        <v>0</v>
      </c>
      <c r="BY74" s="26">
        <f t="shared" si="100"/>
        <v>0</v>
      </c>
      <c r="BZ74" s="26">
        <f t="shared" si="100"/>
        <v>0</v>
      </c>
      <c r="CA74" s="26">
        <f t="shared" si="100"/>
        <v>0</v>
      </c>
      <c r="CB74" s="26">
        <f t="shared" si="100"/>
        <v>0</v>
      </c>
      <c r="CC74" s="26">
        <f t="shared" si="100"/>
        <v>0</v>
      </c>
      <c r="CD74" s="26">
        <f t="shared" si="100"/>
        <v>0</v>
      </c>
      <c r="CE74" s="26">
        <f t="shared" si="100"/>
        <v>0</v>
      </c>
      <c r="CF74" s="26">
        <f t="shared" si="100"/>
        <v>0</v>
      </c>
      <c r="CG74" s="26">
        <f t="shared" si="100"/>
        <v>0</v>
      </c>
      <c r="CH74" s="29">
        <f t="shared" si="100"/>
        <v>0</v>
      </c>
    </row>
    <row r="75" spans="1:88" x14ac:dyDescent="0.25">
      <c r="A75" s="8"/>
      <c r="B75" s="35"/>
      <c r="C75" s="32"/>
      <c r="D75" s="37"/>
      <c r="E75" s="32"/>
      <c r="F75" s="37"/>
      <c r="G75" s="32"/>
      <c r="H75" s="37"/>
      <c r="I75" s="32"/>
      <c r="J75" s="37"/>
      <c r="K75" s="32"/>
      <c r="L75" s="37"/>
      <c r="M75" s="32"/>
      <c r="N75" s="37"/>
      <c r="O75" s="32"/>
      <c r="P75" s="37"/>
      <c r="Q75" s="32"/>
      <c r="R75" s="37"/>
      <c r="S75" s="32"/>
      <c r="T75" s="37"/>
      <c r="U75" s="32"/>
      <c r="V75" s="37"/>
      <c r="W75" s="32"/>
      <c r="X75" s="37"/>
      <c r="Y75" s="32"/>
      <c r="Z75" s="37"/>
      <c r="AA75" s="32"/>
      <c r="AB75" s="37"/>
      <c r="AC75" s="32"/>
      <c r="AD75" s="37"/>
      <c r="AE75" s="32"/>
      <c r="AF75" s="37"/>
      <c r="AG75" s="32"/>
      <c r="AH75" s="37"/>
      <c r="AI75" s="32"/>
      <c r="AJ75" s="37"/>
      <c r="AK75" s="32"/>
      <c r="AL75" s="37"/>
      <c r="AM75" s="32"/>
      <c r="AN75" s="37"/>
      <c r="AO75" s="32"/>
      <c r="AP75" s="37"/>
      <c r="AQ75" s="32"/>
      <c r="AR75" s="37"/>
      <c r="AS75" s="32"/>
      <c r="AT75" s="37"/>
      <c r="AU75" s="32"/>
      <c r="AV75" s="37"/>
      <c r="AW75" s="32"/>
      <c r="AX75" s="37"/>
      <c r="AY75" s="32"/>
      <c r="AZ75" s="37"/>
      <c r="BA75" s="32"/>
      <c r="BB75" s="37"/>
      <c r="BC75" s="32"/>
      <c r="BD75" s="37"/>
      <c r="BE75" s="32"/>
      <c r="BF75" s="37"/>
      <c r="BG75" s="32"/>
      <c r="BH75" s="37"/>
      <c r="BI75" s="32"/>
      <c r="BJ75" s="37"/>
      <c r="BK75" s="32"/>
      <c r="BL75" s="37"/>
      <c r="BM75" s="32"/>
      <c r="BN75" s="37"/>
      <c r="BO75" s="32"/>
      <c r="BP75" s="37"/>
      <c r="BQ75" s="32"/>
      <c r="BR75" s="37"/>
      <c r="BS75" s="32"/>
      <c r="BT75" s="37"/>
      <c r="BU75" s="32"/>
      <c r="BV75" s="37"/>
      <c r="BW75" s="32"/>
      <c r="BX75" s="37"/>
      <c r="BY75" s="32"/>
      <c r="BZ75" s="37"/>
      <c r="CA75" s="32"/>
      <c r="CB75" s="37"/>
      <c r="CC75" s="32"/>
      <c r="CD75" s="37"/>
      <c r="CE75" s="32"/>
      <c r="CF75" s="37"/>
      <c r="CG75" s="32"/>
      <c r="CH75" s="37"/>
    </row>
    <row r="76" spans="1:88" s="110" customFormat="1" ht="15.75" thickBot="1" x14ac:dyDescent="0.3">
      <c r="B76" s="451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52"/>
      <c r="AJ76" s="452"/>
      <c r="AK76" s="452"/>
      <c r="AL76" s="452"/>
      <c r="AM76" s="452"/>
      <c r="AN76" s="452"/>
      <c r="AO76" s="452"/>
      <c r="AP76" s="452"/>
      <c r="AQ76" s="452"/>
      <c r="AR76" s="452"/>
      <c r="AS76" s="452"/>
      <c r="AT76" s="452"/>
      <c r="AU76" s="452"/>
      <c r="AV76" s="452"/>
      <c r="AW76" s="452"/>
      <c r="AX76" s="452"/>
      <c r="AY76" s="452"/>
      <c r="AZ76" s="452"/>
      <c r="BA76" s="452"/>
      <c r="BB76" s="452"/>
      <c r="BC76" s="452"/>
      <c r="BD76" s="452"/>
      <c r="BE76" s="452"/>
      <c r="BF76" s="452"/>
      <c r="BG76" s="452"/>
      <c r="BH76" s="452"/>
      <c r="BI76" s="452"/>
      <c r="BJ76" s="452"/>
      <c r="BK76" s="452"/>
      <c r="BL76" s="452"/>
      <c r="BM76" s="452"/>
      <c r="BN76" s="452"/>
      <c r="BO76" s="452"/>
      <c r="BP76" s="452"/>
      <c r="BQ76" s="452"/>
      <c r="BR76" s="452"/>
      <c r="BS76" s="452"/>
      <c r="BT76" s="452"/>
      <c r="BU76" s="452"/>
      <c r="BV76" s="452"/>
      <c r="BW76" s="452"/>
      <c r="BX76" s="452"/>
      <c r="BY76" s="452"/>
      <c r="BZ76" s="452"/>
      <c r="CA76" s="452"/>
      <c r="CB76" s="452"/>
      <c r="CC76" s="452"/>
      <c r="CD76" s="452"/>
      <c r="CE76" s="452"/>
      <c r="CF76" s="452"/>
      <c r="CG76" s="452"/>
      <c r="CH76" s="452"/>
    </row>
    <row r="77" spans="1:88" s="110" customFormat="1" ht="16.5" thickBot="1" x14ac:dyDescent="0.3">
      <c r="A77" s="608" t="s">
        <v>12</v>
      </c>
      <c r="B77" s="18" t="s">
        <v>12</v>
      </c>
      <c r="C77" s="162">
        <f>C$4</f>
        <v>45292</v>
      </c>
      <c r="D77" s="162">
        <f t="shared" ref="D77:BO77" si="101">D$4</f>
        <v>45323</v>
      </c>
      <c r="E77" s="162">
        <f t="shared" si="101"/>
        <v>45352</v>
      </c>
      <c r="F77" s="162">
        <f t="shared" si="101"/>
        <v>45383</v>
      </c>
      <c r="G77" s="162">
        <f t="shared" si="101"/>
        <v>45413</v>
      </c>
      <c r="H77" s="162">
        <f t="shared" si="101"/>
        <v>45444</v>
      </c>
      <c r="I77" s="162">
        <f t="shared" si="101"/>
        <v>45474</v>
      </c>
      <c r="J77" s="162">
        <f t="shared" si="101"/>
        <v>45505</v>
      </c>
      <c r="K77" s="162">
        <f t="shared" si="101"/>
        <v>45536</v>
      </c>
      <c r="L77" s="162">
        <f t="shared" si="101"/>
        <v>45566</v>
      </c>
      <c r="M77" s="162">
        <f t="shared" si="101"/>
        <v>45597</v>
      </c>
      <c r="N77" s="162">
        <f t="shared" si="101"/>
        <v>45627</v>
      </c>
      <c r="O77" s="162">
        <f t="shared" si="101"/>
        <v>45658</v>
      </c>
      <c r="P77" s="162">
        <f t="shared" si="101"/>
        <v>45689</v>
      </c>
      <c r="Q77" s="162">
        <f t="shared" si="101"/>
        <v>45717</v>
      </c>
      <c r="R77" s="162">
        <f t="shared" si="101"/>
        <v>45748</v>
      </c>
      <c r="S77" s="162">
        <f t="shared" si="101"/>
        <v>45778</v>
      </c>
      <c r="T77" s="162">
        <f t="shared" si="101"/>
        <v>45809</v>
      </c>
      <c r="U77" s="162">
        <f t="shared" si="101"/>
        <v>45839</v>
      </c>
      <c r="V77" s="162">
        <f t="shared" si="101"/>
        <v>45870</v>
      </c>
      <c r="W77" s="162">
        <f t="shared" si="101"/>
        <v>45901</v>
      </c>
      <c r="X77" s="162">
        <f t="shared" si="101"/>
        <v>45931</v>
      </c>
      <c r="Y77" s="162">
        <f t="shared" si="101"/>
        <v>45962</v>
      </c>
      <c r="Z77" s="162">
        <f t="shared" si="101"/>
        <v>45992</v>
      </c>
      <c r="AA77" s="162">
        <f t="shared" si="101"/>
        <v>46023</v>
      </c>
      <c r="AB77" s="162">
        <f t="shared" si="101"/>
        <v>46054</v>
      </c>
      <c r="AC77" s="162">
        <f t="shared" si="101"/>
        <v>46082</v>
      </c>
      <c r="AD77" s="162">
        <f t="shared" si="101"/>
        <v>46113</v>
      </c>
      <c r="AE77" s="162">
        <f t="shared" si="101"/>
        <v>46143</v>
      </c>
      <c r="AF77" s="162">
        <f t="shared" si="101"/>
        <v>46174</v>
      </c>
      <c r="AG77" s="162">
        <f t="shared" si="101"/>
        <v>46204</v>
      </c>
      <c r="AH77" s="162">
        <f t="shared" si="101"/>
        <v>46235</v>
      </c>
      <c r="AI77" s="162">
        <f t="shared" si="101"/>
        <v>46266</v>
      </c>
      <c r="AJ77" s="162">
        <f t="shared" si="101"/>
        <v>46296</v>
      </c>
      <c r="AK77" s="162">
        <f t="shared" si="101"/>
        <v>46327</v>
      </c>
      <c r="AL77" s="162">
        <f t="shared" si="101"/>
        <v>46357</v>
      </c>
      <c r="AM77" s="162">
        <f t="shared" si="101"/>
        <v>46388</v>
      </c>
      <c r="AN77" s="162">
        <f t="shared" si="101"/>
        <v>46419</v>
      </c>
      <c r="AO77" s="162">
        <f t="shared" si="101"/>
        <v>46447</v>
      </c>
      <c r="AP77" s="162">
        <f t="shared" si="101"/>
        <v>46478</v>
      </c>
      <c r="AQ77" s="162">
        <f t="shared" si="101"/>
        <v>46508</v>
      </c>
      <c r="AR77" s="162">
        <f t="shared" si="101"/>
        <v>46539</v>
      </c>
      <c r="AS77" s="162">
        <f t="shared" si="101"/>
        <v>46569</v>
      </c>
      <c r="AT77" s="162">
        <f t="shared" si="101"/>
        <v>46600</v>
      </c>
      <c r="AU77" s="162">
        <f t="shared" si="101"/>
        <v>46631</v>
      </c>
      <c r="AV77" s="162">
        <f t="shared" si="101"/>
        <v>46661</v>
      </c>
      <c r="AW77" s="162">
        <f t="shared" si="101"/>
        <v>46692</v>
      </c>
      <c r="AX77" s="162">
        <f t="shared" si="101"/>
        <v>46722</v>
      </c>
      <c r="AY77" s="162">
        <f t="shared" si="101"/>
        <v>46753</v>
      </c>
      <c r="AZ77" s="162">
        <f t="shared" si="101"/>
        <v>46784</v>
      </c>
      <c r="BA77" s="162">
        <f t="shared" si="101"/>
        <v>46813</v>
      </c>
      <c r="BB77" s="162">
        <f t="shared" si="101"/>
        <v>46844</v>
      </c>
      <c r="BC77" s="162">
        <f t="shared" si="101"/>
        <v>46874</v>
      </c>
      <c r="BD77" s="162">
        <f t="shared" si="101"/>
        <v>46905</v>
      </c>
      <c r="BE77" s="162">
        <f t="shared" si="101"/>
        <v>46935</v>
      </c>
      <c r="BF77" s="162">
        <f t="shared" si="101"/>
        <v>46966</v>
      </c>
      <c r="BG77" s="162">
        <f t="shared" si="101"/>
        <v>46997</v>
      </c>
      <c r="BH77" s="162">
        <f t="shared" si="101"/>
        <v>47027</v>
      </c>
      <c r="BI77" s="162">
        <f t="shared" si="101"/>
        <v>47058</v>
      </c>
      <c r="BJ77" s="162">
        <f t="shared" si="101"/>
        <v>47088</v>
      </c>
      <c r="BK77" s="162">
        <f t="shared" si="101"/>
        <v>47119</v>
      </c>
      <c r="BL77" s="162">
        <f t="shared" si="101"/>
        <v>47150</v>
      </c>
      <c r="BM77" s="162">
        <f t="shared" si="101"/>
        <v>47178</v>
      </c>
      <c r="BN77" s="162">
        <f t="shared" si="101"/>
        <v>47209</v>
      </c>
      <c r="BO77" s="162">
        <f t="shared" si="101"/>
        <v>47239</v>
      </c>
      <c r="BP77" s="162">
        <f t="shared" ref="BP77:CH77" si="102">BP$4</f>
        <v>47270</v>
      </c>
      <c r="BQ77" s="162">
        <f t="shared" si="102"/>
        <v>47300</v>
      </c>
      <c r="BR77" s="162">
        <f t="shared" si="102"/>
        <v>47331</v>
      </c>
      <c r="BS77" s="162">
        <f t="shared" si="102"/>
        <v>47362</v>
      </c>
      <c r="BT77" s="162">
        <f t="shared" si="102"/>
        <v>47392</v>
      </c>
      <c r="BU77" s="162">
        <f t="shared" si="102"/>
        <v>47423</v>
      </c>
      <c r="BV77" s="162">
        <f t="shared" si="102"/>
        <v>47453</v>
      </c>
      <c r="BW77" s="162">
        <f t="shared" si="102"/>
        <v>47484</v>
      </c>
      <c r="BX77" s="162">
        <f t="shared" si="102"/>
        <v>47515</v>
      </c>
      <c r="BY77" s="162">
        <f t="shared" si="102"/>
        <v>47543</v>
      </c>
      <c r="BZ77" s="162">
        <f t="shared" si="102"/>
        <v>47574</v>
      </c>
      <c r="CA77" s="162">
        <f t="shared" si="102"/>
        <v>47604</v>
      </c>
      <c r="CB77" s="162">
        <f t="shared" si="102"/>
        <v>47635</v>
      </c>
      <c r="CC77" s="162">
        <f t="shared" si="102"/>
        <v>47665</v>
      </c>
      <c r="CD77" s="162">
        <f t="shared" si="102"/>
        <v>47696</v>
      </c>
      <c r="CE77" s="162">
        <f t="shared" si="102"/>
        <v>47727</v>
      </c>
      <c r="CF77" s="162">
        <f t="shared" si="102"/>
        <v>47757</v>
      </c>
      <c r="CG77" s="162">
        <f t="shared" si="102"/>
        <v>47788</v>
      </c>
      <c r="CH77" s="163">
        <f t="shared" si="102"/>
        <v>47818</v>
      </c>
      <c r="CJ77" s="110" t="s">
        <v>181</v>
      </c>
    </row>
    <row r="78" spans="1:88" s="110" customFormat="1" ht="15.75" customHeight="1" x14ac:dyDescent="0.25">
      <c r="A78" s="609"/>
      <c r="B78" s="14" t="str">
        <f>B59</f>
        <v>Air Comp</v>
      </c>
      <c r="C78" s="429">
        <f>'2M - SGS'!C78</f>
        <v>8.5109000000000004E-2</v>
      </c>
      <c r="D78" s="429">
        <f>'2M - SGS'!D78</f>
        <v>7.7715000000000006E-2</v>
      </c>
      <c r="E78" s="429">
        <f>'2M - SGS'!E78</f>
        <v>8.6136000000000004E-2</v>
      </c>
      <c r="F78" s="429">
        <f>'2M - SGS'!F78</f>
        <v>7.9796000000000006E-2</v>
      </c>
      <c r="G78" s="429">
        <f>'2M - SGS'!G78</f>
        <v>8.5334999999999994E-2</v>
      </c>
      <c r="H78" s="429">
        <f>'2M - SGS'!H78</f>
        <v>8.1994999999999998E-2</v>
      </c>
      <c r="I78" s="429">
        <f>'2M - SGS'!I78</f>
        <v>8.4098999999999993E-2</v>
      </c>
      <c r="J78" s="429">
        <f>'2M - SGS'!J78</f>
        <v>8.4198999999999996E-2</v>
      </c>
      <c r="K78" s="429">
        <f>'2M - SGS'!K78</f>
        <v>8.2512000000000002E-2</v>
      </c>
      <c r="L78" s="429">
        <f>'2M - SGS'!L78</f>
        <v>8.5277000000000006E-2</v>
      </c>
      <c r="M78" s="429">
        <f>'2M - SGS'!M78</f>
        <v>8.2588999999999996E-2</v>
      </c>
      <c r="N78" s="429">
        <f>'2M - SGS'!N78</f>
        <v>8.5237999999999994E-2</v>
      </c>
      <c r="O78" s="429">
        <f>'2M - SGS'!O78</f>
        <v>8.5109000000000004E-2</v>
      </c>
      <c r="P78" s="429">
        <f>'2M - SGS'!P78</f>
        <v>7.7715000000000006E-2</v>
      </c>
      <c r="Q78" s="429">
        <f>'2M - SGS'!Q78</f>
        <v>8.6136000000000004E-2</v>
      </c>
      <c r="R78" s="429">
        <f>'2M - SGS'!R78</f>
        <v>7.9796000000000006E-2</v>
      </c>
      <c r="S78" s="429">
        <f>'2M - SGS'!S78</f>
        <v>8.5334999999999994E-2</v>
      </c>
      <c r="T78" s="429">
        <f>'2M - SGS'!T78</f>
        <v>8.1994999999999998E-2</v>
      </c>
      <c r="U78" s="429">
        <f>'2M - SGS'!U78</f>
        <v>8.4098999999999993E-2</v>
      </c>
      <c r="V78" s="429">
        <f>'2M - SGS'!V78</f>
        <v>8.4198999999999996E-2</v>
      </c>
      <c r="W78" s="429">
        <f>'2M - SGS'!W78</f>
        <v>8.2512000000000002E-2</v>
      </c>
      <c r="X78" s="429">
        <f>'2M - SGS'!X78</f>
        <v>8.5277000000000006E-2</v>
      </c>
      <c r="Y78" s="429">
        <f>'2M - SGS'!Y78</f>
        <v>8.2588999999999996E-2</v>
      </c>
      <c r="Z78" s="429">
        <f>'2M - SGS'!Z78</f>
        <v>8.5237999999999994E-2</v>
      </c>
      <c r="AA78" s="429">
        <f>'2M - SGS'!AA78</f>
        <v>8.5109000000000004E-2</v>
      </c>
      <c r="AB78" s="429">
        <f>'2M - SGS'!AB78</f>
        <v>7.7715000000000006E-2</v>
      </c>
      <c r="AC78" s="429">
        <f>'2M - SGS'!AC78</f>
        <v>8.6136000000000004E-2</v>
      </c>
      <c r="AD78" s="429">
        <f>'2M - SGS'!AD78</f>
        <v>7.9796000000000006E-2</v>
      </c>
      <c r="AE78" s="429">
        <f>'2M - SGS'!AE78</f>
        <v>8.5334999999999994E-2</v>
      </c>
      <c r="AF78" s="429">
        <f>'2M - SGS'!AF78</f>
        <v>8.1994999999999998E-2</v>
      </c>
      <c r="AG78" s="429">
        <f>'2M - SGS'!AG78</f>
        <v>8.4098999999999993E-2</v>
      </c>
      <c r="AH78" s="429">
        <f>'2M - SGS'!AH78</f>
        <v>8.4198999999999996E-2</v>
      </c>
      <c r="AI78" s="429">
        <f>'2M - SGS'!AI78</f>
        <v>8.2512000000000002E-2</v>
      </c>
      <c r="AJ78" s="429">
        <f>'2M - SGS'!AJ78</f>
        <v>8.5277000000000006E-2</v>
      </c>
      <c r="AK78" s="429">
        <f>'2M - SGS'!AK78</f>
        <v>8.2588999999999996E-2</v>
      </c>
      <c r="AL78" s="429">
        <f>'2M - SGS'!AL78</f>
        <v>8.5237999999999994E-2</v>
      </c>
      <c r="AM78" s="429">
        <f>'2M - SGS'!AM78</f>
        <v>8.5109000000000004E-2</v>
      </c>
      <c r="AN78" s="429">
        <f>'2M - SGS'!AN78</f>
        <v>7.7715000000000006E-2</v>
      </c>
      <c r="AO78" s="429">
        <f>'2M - SGS'!AO78</f>
        <v>8.6136000000000004E-2</v>
      </c>
      <c r="AP78" s="429">
        <f>'2M - SGS'!AP78</f>
        <v>7.9796000000000006E-2</v>
      </c>
      <c r="AQ78" s="429">
        <f>'2M - SGS'!AQ78</f>
        <v>8.5334999999999994E-2</v>
      </c>
      <c r="AR78" s="429">
        <f>'2M - SGS'!AR78</f>
        <v>8.1994999999999998E-2</v>
      </c>
      <c r="AS78" s="429">
        <f>'2M - SGS'!AS78</f>
        <v>8.4098999999999993E-2</v>
      </c>
      <c r="AT78" s="429">
        <f>'2M - SGS'!AT78</f>
        <v>8.4198999999999996E-2</v>
      </c>
      <c r="AU78" s="429">
        <f>'2M - SGS'!AU78</f>
        <v>8.2512000000000002E-2</v>
      </c>
      <c r="AV78" s="429">
        <f>'2M - SGS'!AV78</f>
        <v>8.5277000000000006E-2</v>
      </c>
      <c r="AW78" s="429">
        <f>'2M - SGS'!AW78</f>
        <v>8.2588999999999996E-2</v>
      </c>
      <c r="AX78" s="429">
        <f>'2M - SGS'!AX78</f>
        <v>8.5237999999999994E-2</v>
      </c>
      <c r="AY78" s="429">
        <f>'2M - SGS'!AY78</f>
        <v>8.5109000000000004E-2</v>
      </c>
      <c r="AZ78" s="429">
        <f>'2M - SGS'!AZ78</f>
        <v>7.7715000000000006E-2</v>
      </c>
      <c r="BA78" s="429">
        <f>'2M - SGS'!BA78</f>
        <v>8.6136000000000004E-2</v>
      </c>
      <c r="BB78" s="429">
        <f>'2M - SGS'!BB78</f>
        <v>7.9796000000000006E-2</v>
      </c>
      <c r="BC78" s="429">
        <f>'2M - SGS'!BC78</f>
        <v>8.5334999999999994E-2</v>
      </c>
      <c r="BD78" s="429">
        <f>'2M - SGS'!BD78</f>
        <v>8.1994999999999998E-2</v>
      </c>
      <c r="BE78" s="429">
        <f>'2M - SGS'!BE78</f>
        <v>8.4098999999999993E-2</v>
      </c>
      <c r="BF78" s="429">
        <f>'2M - SGS'!BF78</f>
        <v>8.4198999999999996E-2</v>
      </c>
      <c r="BG78" s="429">
        <f>'2M - SGS'!BG78</f>
        <v>8.2512000000000002E-2</v>
      </c>
      <c r="BH78" s="429">
        <f>'2M - SGS'!BH78</f>
        <v>8.5277000000000006E-2</v>
      </c>
      <c r="BI78" s="429">
        <f>'2M - SGS'!BI78</f>
        <v>8.2588999999999996E-2</v>
      </c>
      <c r="BJ78" s="429">
        <f>'2M - SGS'!BJ78</f>
        <v>8.5237999999999994E-2</v>
      </c>
      <c r="BK78" s="429">
        <f>'2M - SGS'!BK78</f>
        <v>8.5109000000000004E-2</v>
      </c>
      <c r="BL78" s="429">
        <f>'2M - SGS'!BL78</f>
        <v>7.7715000000000006E-2</v>
      </c>
      <c r="BM78" s="429">
        <f>'2M - SGS'!BM78</f>
        <v>8.6136000000000004E-2</v>
      </c>
      <c r="BN78" s="429">
        <f>'2M - SGS'!BN78</f>
        <v>7.9796000000000006E-2</v>
      </c>
      <c r="BO78" s="429">
        <f>'2M - SGS'!BO78</f>
        <v>8.5334999999999994E-2</v>
      </c>
      <c r="BP78" s="429">
        <f>'2M - SGS'!BP78</f>
        <v>8.1994999999999998E-2</v>
      </c>
      <c r="BQ78" s="429">
        <f>'2M - SGS'!BQ78</f>
        <v>8.4098999999999993E-2</v>
      </c>
      <c r="BR78" s="429">
        <f>'2M - SGS'!BR78</f>
        <v>8.4198999999999996E-2</v>
      </c>
      <c r="BS78" s="429">
        <f>'2M - SGS'!BS78</f>
        <v>8.2512000000000002E-2</v>
      </c>
      <c r="BT78" s="429">
        <f>'2M - SGS'!BT78</f>
        <v>8.5277000000000006E-2</v>
      </c>
      <c r="BU78" s="429">
        <f>'2M - SGS'!BU78</f>
        <v>8.2588999999999996E-2</v>
      </c>
      <c r="BV78" s="429">
        <f>'2M - SGS'!BV78</f>
        <v>8.5237999999999994E-2</v>
      </c>
      <c r="BW78" s="429">
        <f>'2M - SGS'!BW78</f>
        <v>8.5109000000000004E-2</v>
      </c>
      <c r="BX78" s="429">
        <f>'2M - SGS'!BX78</f>
        <v>7.7715000000000006E-2</v>
      </c>
      <c r="BY78" s="429">
        <f>'2M - SGS'!BY78</f>
        <v>8.6136000000000004E-2</v>
      </c>
      <c r="BZ78" s="429">
        <f>'2M - SGS'!BZ78</f>
        <v>7.9796000000000006E-2</v>
      </c>
      <c r="CA78" s="429">
        <f>'2M - SGS'!CA78</f>
        <v>8.5334999999999994E-2</v>
      </c>
      <c r="CB78" s="429">
        <f>'2M - SGS'!CB78</f>
        <v>8.1994999999999998E-2</v>
      </c>
      <c r="CC78" s="429">
        <f>'2M - SGS'!CC78</f>
        <v>8.4098999999999993E-2</v>
      </c>
      <c r="CD78" s="429">
        <f>'2M - SGS'!CD78</f>
        <v>8.4198999999999996E-2</v>
      </c>
      <c r="CE78" s="429">
        <f>'2M - SGS'!CE78</f>
        <v>8.2512000000000002E-2</v>
      </c>
      <c r="CF78" s="429">
        <f>'2M - SGS'!CF78</f>
        <v>8.5277000000000006E-2</v>
      </c>
      <c r="CG78" s="429">
        <f>'2M - SGS'!CG78</f>
        <v>8.2588999999999996E-2</v>
      </c>
      <c r="CH78" s="435">
        <f>'2M - SGS'!CH78</f>
        <v>8.5237999999999994E-2</v>
      </c>
      <c r="CJ78" s="427">
        <f>SUM(C78:N78)</f>
        <v>1.0000000000000002</v>
      </c>
    </row>
    <row r="79" spans="1:88" s="110" customFormat="1" ht="15.75" x14ac:dyDescent="0.25">
      <c r="A79" s="609"/>
      <c r="B79" s="14" t="str">
        <f t="shared" ref="B79:B90" si="103">B60</f>
        <v>Building Shell</v>
      </c>
      <c r="C79" s="429">
        <f>'2M - SGS'!C79</f>
        <v>0.107824</v>
      </c>
      <c r="D79" s="429">
        <f>'2M - SGS'!D79</f>
        <v>9.1051999999999994E-2</v>
      </c>
      <c r="E79" s="429">
        <f>'2M - SGS'!E79</f>
        <v>7.1135000000000004E-2</v>
      </c>
      <c r="F79" s="429">
        <f>'2M - SGS'!F79</f>
        <v>4.1179E-2</v>
      </c>
      <c r="G79" s="429">
        <f>'2M - SGS'!G79</f>
        <v>4.4423999999999998E-2</v>
      </c>
      <c r="H79" s="429">
        <f>'2M - SGS'!H79</f>
        <v>0.106128</v>
      </c>
      <c r="I79" s="429">
        <f>'2M - SGS'!I79</f>
        <v>0.14288100000000001</v>
      </c>
      <c r="J79" s="429">
        <f>'2M - SGS'!J79</f>
        <v>0.133494</v>
      </c>
      <c r="K79" s="429">
        <f>'2M - SGS'!K79</f>
        <v>5.781E-2</v>
      </c>
      <c r="L79" s="429">
        <f>'2M - SGS'!L79</f>
        <v>3.8018000000000003E-2</v>
      </c>
      <c r="M79" s="429">
        <f>'2M - SGS'!M79</f>
        <v>6.2103999999999999E-2</v>
      </c>
      <c r="N79" s="429">
        <f>'2M - SGS'!N79</f>
        <v>0.103951</v>
      </c>
      <c r="O79" s="429">
        <f>'2M - SGS'!O79</f>
        <v>0.107824</v>
      </c>
      <c r="P79" s="429">
        <f>'2M - SGS'!P79</f>
        <v>9.1051999999999994E-2</v>
      </c>
      <c r="Q79" s="429">
        <f>'2M - SGS'!Q79</f>
        <v>7.1135000000000004E-2</v>
      </c>
      <c r="R79" s="429">
        <f>'2M - SGS'!R79</f>
        <v>4.1179E-2</v>
      </c>
      <c r="S79" s="429">
        <f>'2M - SGS'!S79</f>
        <v>4.4423999999999998E-2</v>
      </c>
      <c r="T79" s="429">
        <f>'2M - SGS'!T79</f>
        <v>0.106128</v>
      </c>
      <c r="U79" s="429">
        <f>'2M - SGS'!U79</f>
        <v>0.14288100000000001</v>
      </c>
      <c r="V79" s="429">
        <f>'2M - SGS'!V79</f>
        <v>0.133494</v>
      </c>
      <c r="W79" s="429">
        <f>'2M - SGS'!W79</f>
        <v>5.781E-2</v>
      </c>
      <c r="X79" s="429">
        <f>'2M - SGS'!X79</f>
        <v>3.8018000000000003E-2</v>
      </c>
      <c r="Y79" s="429">
        <f>'2M - SGS'!Y79</f>
        <v>6.2103999999999999E-2</v>
      </c>
      <c r="Z79" s="429">
        <f>'2M - SGS'!Z79</f>
        <v>0.103951</v>
      </c>
      <c r="AA79" s="429">
        <f>'2M - SGS'!AA79</f>
        <v>0.107824</v>
      </c>
      <c r="AB79" s="429">
        <f>'2M - SGS'!AB79</f>
        <v>9.1051999999999994E-2</v>
      </c>
      <c r="AC79" s="429">
        <f>'2M - SGS'!AC79</f>
        <v>7.1135000000000004E-2</v>
      </c>
      <c r="AD79" s="429">
        <f>'2M - SGS'!AD79</f>
        <v>4.1179E-2</v>
      </c>
      <c r="AE79" s="429">
        <f>'2M - SGS'!AE79</f>
        <v>4.4423999999999998E-2</v>
      </c>
      <c r="AF79" s="429">
        <f>'2M - SGS'!AF79</f>
        <v>0.106128</v>
      </c>
      <c r="AG79" s="429">
        <f>'2M - SGS'!AG79</f>
        <v>0.14288100000000001</v>
      </c>
      <c r="AH79" s="429">
        <f>'2M - SGS'!AH79</f>
        <v>0.133494</v>
      </c>
      <c r="AI79" s="429">
        <f>'2M - SGS'!AI79</f>
        <v>5.781E-2</v>
      </c>
      <c r="AJ79" s="429">
        <f>'2M - SGS'!AJ79</f>
        <v>3.8018000000000003E-2</v>
      </c>
      <c r="AK79" s="429">
        <f>'2M - SGS'!AK79</f>
        <v>6.2103999999999999E-2</v>
      </c>
      <c r="AL79" s="429">
        <f>'2M - SGS'!AL79</f>
        <v>0.103951</v>
      </c>
      <c r="AM79" s="429">
        <f>'2M - SGS'!AM79</f>
        <v>0.107824</v>
      </c>
      <c r="AN79" s="429">
        <f>'2M - SGS'!AN79</f>
        <v>9.1051999999999994E-2</v>
      </c>
      <c r="AO79" s="429">
        <f>'2M - SGS'!AO79</f>
        <v>7.1135000000000004E-2</v>
      </c>
      <c r="AP79" s="429">
        <f>'2M - SGS'!AP79</f>
        <v>4.1179E-2</v>
      </c>
      <c r="AQ79" s="429">
        <f>'2M - SGS'!AQ79</f>
        <v>4.4423999999999998E-2</v>
      </c>
      <c r="AR79" s="429">
        <f>'2M - SGS'!AR79</f>
        <v>0.106128</v>
      </c>
      <c r="AS79" s="429">
        <f>'2M - SGS'!AS79</f>
        <v>0.14288100000000001</v>
      </c>
      <c r="AT79" s="429">
        <f>'2M - SGS'!AT79</f>
        <v>0.133494</v>
      </c>
      <c r="AU79" s="429">
        <f>'2M - SGS'!AU79</f>
        <v>5.781E-2</v>
      </c>
      <c r="AV79" s="429">
        <f>'2M - SGS'!AV79</f>
        <v>3.8018000000000003E-2</v>
      </c>
      <c r="AW79" s="429">
        <f>'2M - SGS'!AW79</f>
        <v>6.2103999999999999E-2</v>
      </c>
      <c r="AX79" s="429">
        <f>'2M - SGS'!AX79</f>
        <v>0.103951</v>
      </c>
      <c r="AY79" s="429">
        <f>'2M - SGS'!AY79</f>
        <v>0.107824</v>
      </c>
      <c r="AZ79" s="429">
        <f>'2M - SGS'!AZ79</f>
        <v>9.1051999999999994E-2</v>
      </c>
      <c r="BA79" s="429">
        <f>'2M - SGS'!BA79</f>
        <v>7.1135000000000004E-2</v>
      </c>
      <c r="BB79" s="429">
        <f>'2M - SGS'!BB79</f>
        <v>4.1179E-2</v>
      </c>
      <c r="BC79" s="429">
        <f>'2M - SGS'!BC79</f>
        <v>4.4423999999999998E-2</v>
      </c>
      <c r="BD79" s="429">
        <f>'2M - SGS'!BD79</f>
        <v>0.106128</v>
      </c>
      <c r="BE79" s="429">
        <f>'2M - SGS'!BE79</f>
        <v>0.14288100000000001</v>
      </c>
      <c r="BF79" s="429">
        <f>'2M - SGS'!BF79</f>
        <v>0.133494</v>
      </c>
      <c r="BG79" s="429">
        <f>'2M - SGS'!BG79</f>
        <v>5.781E-2</v>
      </c>
      <c r="BH79" s="429">
        <f>'2M - SGS'!BH79</f>
        <v>3.8018000000000003E-2</v>
      </c>
      <c r="BI79" s="429">
        <f>'2M - SGS'!BI79</f>
        <v>6.2103999999999999E-2</v>
      </c>
      <c r="BJ79" s="429">
        <f>'2M - SGS'!BJ79</f>
        <v>0.103951</v>
      </c>
      <c r="BK79" s="429">
        <f>'2M - SGS'!BK79</f>
        <v>0.107824</v>
      </c>
      <c r="BL79" s="429">
        <f>'2M - SGS'!BL79</f>
        <v>9.1051999999999994E-2</v>
      </c>
      <c r="BM79" s="429">
        <f>'2M - SGS'!BM79</f>
        <v>7.1135000000000004E-2</v>
      </c>
      <c r="BN79" s="429">
        <f>'2M - SGS'!BN79</f>
        <v>4.1179E-2</v>
      </c>
      <c r="BO79" s="429">
        <f>'2M - SGS'!BO79</f>
        <v>4.4423999999999998E-2</v>
      </c>
      <c r="BP79" s="429">
        <f>'2M - SGS'!BP79</f>
        <v>0.106128</v>
      </c>
      <c r="BQ79" s="429">
        <f>'2M - SGS'!BQ79</f>
        <v>0.14288100000000001</v>
      </c>
      <c r="BR79" s="429">
        <f>'2M - SGS'!BR79</f>
        <v>0.133494</v>
      </c>
      <c r="BS79" s="429">
        <f>'2M - SGS'!BS79</f>
        <v>5.781E-2</v>
      </c>
      <c r="BT79" s="429">
        <f>'2M - SGS'!BT79</f>
        <v>3.8018000000000003E-2</v>
      </c>
      <c r="BU79" s="429">
        <f>'2M - SGS'!BU79</f>
        <v>6.2103999999999999E-2</v>
      </c>
      <c r="BV79" s="429">
        <f>'2M - SGS'!BV79</f>
        <v>0.103951</v>
      </c>
      <c r="BW79" s="429">
        <f>'2M - SGS'!BW79</f>
        <v>0.107824</v>
      </c>
      <c r="BX79" s="429">
        <f>'2M - SGS'!BX79</f>
        <v>9.1051999999999994E-2</v>
      </c>
      <c r="BY79" s="429">
        <f>'2M - SGS'!BY79</f>
        <v>7.1135000000000004E-2</v>
      </c>
      <c r="BZ79" s="429">
        <f>'2M - SGS'!BZ79</f>
        <v>4.1179E-2</v>
      </c>
      <c r="CA79" s="429">
        <f>'2M - SGS'!CA79</f>
        <v>4.4423999999999998E-2</v>
      </c>
      <c r="CB79" s="429">
        <f>'2M - SGS'!CB79</f>
        <v>0.106128</v>
      </c>
      <c r="CC79" s="429">
        <f>'2M - SGS'!CC79</f>
        <v>0.14288100000000001</v>
      </c>
      <c r="CD79" s="429">
        <f>'2M - SGS'!CD79</f>
        <v>0.133494</v>
      </c>
      <c r="CE79" s="429">
        <f>'2M - SGS'!CE79</f>
        <v>5.781E-2</v>
      </c>
      <c r="CF79" s="429">
        <f>'2M - SGS'!CF79</f>
        <v>3.8018000000000003E-2</v>
      </c>
      <c r="CG79" s="429">
        <f>'2M - SGS'!CG79</f>
        <v>6.2103999999999999E-2</v>
      </c>
      <c r="CH79" s="435">
        <f>'2M - SGS'!CH79</f>
        <v>0.103951</v>
      </c>
      <c r="CJ79" s="427">
        <f t="shared" ref="CJ79:CJ90" si="104">SUM(C79:N79)</f>
        <v>1</v>
      </c>
    </row>
    <row r="80" spans="1:88" s="110" customFormat="1" ht="15.75" x14ac:dyDescent="0.25">
      <c r="A80" s="609"/>
      <c r="B80" s="14" t="str">
        <f t="shared" si="103"/>
        <v>Cooking</v>
      </c>
      <c r="C80" s="429">
        <f>'2M - SGS'!C80</f>
        <v>8.6096000000000006E-2</v>
      </c>
      <c r="D80" s="429">
        <f>'2M - SGS'!D80</f>
        <v>7.8608999999999998E-2</v>
      </c>
      <c r="E80" s="429">
        <f>'2M - SGS'!E80</f>
        <v>8.1547999999999995E-2</v>
      </c>
      <c r="F80" s="429">
        <f>'2M - SGS'!F80</f>
        <v>7.2947999999999999E-2</v>
      </c>
      <c r="G80" s="429">
        <f>'2M - SGS'!G80</f>
        <v>8.6277000000000006E-2</v>
      </c>
      <c r="H80" s="429">
        <f>'2M - SGS'!H80</f>
        <v>8.3294000000000007E-2</v>
      </c>
      <c r="I80" s="429">
        <f>'2M - SGS'!I80</f>
        <v>8.5859000000000005E-2</v>
      </c>
      <c r="J80" s="429">
        <f>'2M - SGS'!J80</f>
        <v>8.5885000000000003E-2</v>
      </c>
      <c r="K80" s="429">
        <f>'2M - SGS'!K80</f>
        <v>8.3474999999999994E-2</v>
      </c>
      <c r="L80" s="429">
        <f>'2M - SGS'!L80</f>
        <v>8.6262000000000005E-2</v>
      </c>
      <c r="M80" s="429">
        <f>'2M - SGS'!M80</f>
        <v>8.3496000000000001E-2</v>
      </c>
      <c r="N80" s="429">
        <f>'2M - SGS'!N80</f>
        <v>8.6250999999999994E-2</v>
      </c>
      <c r="O80" s="429">
        <f>'2M - SGS'!O80</f>
        <v>8.6096000000000006E-2</v>
      </c>
      <c r="P80" s="429">
        <f>'2M - SGS'!P80</f>
        <v>7.8608999999999998E-2</v>
      </c>
      <c r="Q80" s="429">
        <f>'2M - SGS'!Q80</f>
        <v>8.1547999999999995E-2</v>
      </c>
      <c r="R80" s="429">
        <f>'2M - SGS'!R80</f>
        <v>7.2947999999999999E-2</v>
      </c>
      <c r="S80" s="429">
        <f>'2M - SGS'!S80</f>
        <v>8.6277000000000006E-2</v>
      </c>
      <c r="T80" s="429">
        <f>'2M - SGS'!T80</f>
        <v>8.3294000000000007E-2</v>
      </c>
      <c r="U80" s="429">
        <f>'2M - SGS'!U80</f>
        <v>8.5859000000000005E-2</v>
      </c>
      <c r="V80" s="429">
        <f>'2M - SGS'!V80</f>
        <v>8.5885000000000003E-2</v>
      </c>
      <c r="W80" s="429">
        <f>'2M - SGS'!W80</f>
        <v>8.3474999999999994E-2</v>
      </c>
      <c r="X80" s="429">
        <f>'2M - SGS'!X80</f>
        <v>8.6262000000000005E-2</v>
      </c>
      <c r="Y80" s="429">
        <f>'2M - SGS'!Y80</f>
        <v>8.3496000000000001E-2</v>
      </c>
      <c r="Z80" s="429">
        <f>'2M - SGS'!Z80</f>
        <v>8.6250999999999994E-2</v>
      </c>
      <c r="AA80" s="429">
        <f>'2M - SGS'!AA80</f>
        <v>8.6096000000000006E-2</v>
      </c>
      <c r="AB80" s="429">
        <f>'2M - SGS'!AB80</f>
        <v>7.8608999999999998E-2</v>
      </c>
      <c r="AC80" s="429">
        <f>'2M - SGS'!AC80</f>
        <v>8.1547999999999995E-2</v>
      </c>
      <c r="AD80" s="429">
        <f>'2M - SGS'!AD80</f>
        <v>7.2947999999999999E-2</v>
      </c>
      <c r="AE80" s="429">
        <f>'2M - SGS'!AE80</f>
        <v>8.6277000000000006E-2</v>
      </c>
      <c r="AF80" s="429">
        <f>'2M - SGS'!AF80</f>
        <v>8.3294000000000007E-2</v>
      </c>
      <c r="AG80" s="429">
        <f>'2M - SGS'!AG80</f>
        <v>8.5859000000000005E-2</v>
      </c>
      <c r="AH80" s="429">
        <f>'2M - SGS'!AH80</f>
        <v>8.5885000000000003E-2</v>
      </c>
      <c r="AI80" s="429">
        <f>'2M - SGS'!AI80</f>
        <v>8.3474999999999994E-2</v>
      </c>
      <c r="AJ80" s="429">
        <f>'2M - SGS'!AJ80</f>
        <v>8.6262000000000005E-2</v>
      </c>
      <c r="AK80" s="429">
        <f>'2M - SGS'!AK80</f>
        <v>8.3496000000000001E-2</v>
      </c>
      <c r="AL80" s="429">
        <f>'2M - SGS'!AL80</f>
        <v>8.6250999999999994E-2</v>
      </c>
      <c r="AM80" s="429">
        <f>'2M - SGS'!AM80</f>
        <v>8.6096000000000006E-2</v>
      </c>
      <c r="AN80" s="429">
        <f>'2M - SGS'!AN80</f>
        <v>7.8608999999999998E-2</v>
      </c>
      <c r="AO80" s="429">
        <f>'2M - SGS'!AO80</f>
        <v>8.1547999999999995E-2</v>
      </c>
      <c r="AP80" s="429">
        <f>'2M - SGS'!AP80</f>
        <v>7.2947999999999999E-2</v>
      </c>
      <c r="AQ80" s="429">
        <f>'2M - SGS'!AQ80</f>
        <v>8.6277000000000006E-2</v>
      </c>
      <c r="AR80" s="429">
        <f>'2M - SGS'!AR80</f>
        <v>8.3294000000000007E-2</v>
      </c>
      <c r="AS80" s="429">
        <f>'2M - SGS'!AS80</f>
        <v>8.5859000000000005E-2</v>
      </c>
      <c r="AT80" s="429">
        <f>'2M - SGS'!AT80</f>
        <v>8.5885000000000003E-2</v>
      </c>
      <c r="AU80" s="429">
        <f>'2M - SGS'!AU80</f>
        <v>8.3474999999999994E-2</v>
      </c>
      <c r="AV80" s="429">
        <f>'2M - SGS'!AV80</f>
        <v>8.6262000000000005E-2</v>
      </c>
      <c r="AW80" s="429">
        <f>'2M - SGS'!AW80</f>
        <v>8.3496000000000001E-2</v>
      </c>
      <c r="AX80" s="429">
        <f>'2M - SGS'!AX80</f>
        <v>8.6250999999999994E-2</v>
      </c>
      <c r="AY80" s="429">
        <f>'2M - SGS'!AY80</f>
        <v>8.6096000000000006E-2</v>
      </c>
      <c r="AZ80" s="429">
        <f>'2M - SGS'!AZ80</f>
        <v>7.8608999999999998E-2</v>
      </c>
      <c r="BA80" s="429">
        <f>'2M - SGS'!BA80</f>
        <v>8.1547999999999995E-2</v>
      </c>
      <c r="BB80" s="429">
        <f>'2M - SGS'!BB80</f>
        <v>7.2947999999999999E-2</v>
      </c>
      <c r="BC80" s="429">
        <f>'2M - SGS'!BC80</f>
        <v>8.6277000000000006E-2</v>
      </c>
      <c r="BD80" s="429">
        <f>'2M - SGS'!BD80</f>
        <v>8.3294000000000007E-2</v>
      </c>
      <c r="BE80" s="429">
        <f>'2M - SGS'!BE80</f>
        <v>8.5859000000000005E-2</v>
      </c>
      <c r="BF80" s="429">
        <f>'2M - SGS'!BF80</f>
        <v>8.5885000000000003E-2</v>
      </c>
      <c r="BG80" s="429">
        <f>'2M - SGS'!BG80</f>
        <v>8.3474999999999994E-2</v>
      </c>
      <c r="BH80" s="429">
        <f>'2M - SGS'!BH80</f>
        <v>8.6262000000000005E-2</v>
      </c>
      <c r="BI80" s="429">
        <f>'2M - SGS'!BI80</f>
        <v>8.3496000000000001E-2</v>
      </c>
      <c r="BJ80" s="429">
        <f>'2M - SGS'!BJ80</f>
        <v>8.6250999999999994E-2</v>
      </c>
      <c r="BK80" s="429">
        <f>'2M - SGS'!BK80</f>
        <v>8.6096000000000006E-2</v>
      </c>
      <c r="BL80" s="429">
        <f>'2M - SGS'!BL80</f>
        <v>7.8608999999999998E-2</v>
      </c>
      <c r="BM80" s="429">
        <f>'2M - SGS'!BM80</f>
        <v>8.1547999999999995E-2</v>
      </c>
      <c r="BN80" s="429">
        <f>'2M - SGS'!BN80</f>
        <v>7.2947999999999999E-2</v>
      </c>
      <c r="BO80" s="429">
        <f>'2M - SGS'!BO80</f>
        <v>8.6277000000000006E-2</v>
      </c>
      <c r="BP80" s="429">
        <f>'2M - SGS'!BP80</f>
        <v>8.3294000000000007E-2</v>
      </c>
      <c r="BQ80" s="429">
        <f>'2M - SGS'!BQ80</f>
        <v>8.5859000000000005E-2</v>
      </c>
      <c r="BR80" s="429">
        <f>'2M - SGS'!BR80</f>
        <v>8.5885000000000003E-2</v>
      </c>
      <c r="BS80" s="429">
        <f>'2M - SGS'!BS80</f>
        <v>8.3474999999999994E-2</v>
      </c>
      <c r="BT80" s="429">
        <f>'2M - SGS'!BT80</f>
        <v>8.6262000000000005E-2</v>
      </c>
      <c r="BU80" s="429">
        <f>'2M - SGS'!BU80</f>
        <v>8.3496000000000001E-2</v>
      </c>
      <c r="BV80" s="429">
        <f>'2M - SGS'!BV80</f>
        <v>8.6250999999999994E-2</v>
      </c>
      <c r="BW80" s="429">
        <f>'2M - SGS'!BW80</f>
        <v>8.6096000000000006E-2</v>
      </c>
      <c r="BX80" s="429">
        <f>'2M - SGS'!BX80</f>
        <v>7.8608999999999998E-2</v>
      </c>
      <c r="BY80" s="429">
        <f>'2M - SGS'!BY80</f>
        <v>8.1547999999999995E-2</v>
      </c>
      <c r="BZ80" s="429">
        <f>'2M - SGS'!BZ80</f>
        <v>7.2947999999999999E-2</v>
      </c>
      <c r="CA80" s="429">
        <f>'2M - SGS'!CA80</f>
        <v>8.6277000000000006E-2</v>
      </c>
      <c r="CB80" s="429">
        <f>'2M - SGS'!CB80</f>
        <v>8.3294000000000007E-2</v>
      </c>
      <c r="CC80" s="429">
        <f>'2M - SGS'!CC80</f>
        <v>8.5859000000000005E-2</v>
      </c>
      <c r="CD80" s="429">
        <f>'2M - SGS'!CD80</f>
        <v>8.5885000000000003E-2</v>
      </c>
      <c r="CE80" s="429">
        <f>'2M - SGS'!CE80</f>
        <v>8.3474999999999994E-2</v>
      </c>
      <c r="CF80" s="429">
        <f>'2M - SGS'!CF80</f>
        <v>8.6262000000000005E-2</v>
      </c>
      <c r="CG80" s="429">
        <f>'2M - SGS'!CG80</f>
        <v>8.3496000000000001E-2</v>
      </c>
      <c r="CH80" s="435">
        <f>'2M - SGS'!CH80</f>
        <v>8.6250999999999994E-2</v>
      </c>
      <c r="CJ80" s="427">
        <f t="shared" si="104"/>
        <v>0.99999999999999989</v>
      </c>
    </row>
    <row r="81" spans="1:88" s="110" customFormat="1" ht="15.75" x14ac:dyDescent="0.25">
      <c r="A81" s="609"/>
      <c r="B81" s="14" t="str">
        <f t="shared" si="103"/>
        <v>Cooling</v>
      </c>
      <c r="C81" s="429">
        <f>'2M - SGS'!C81</f>
        <v>6.0000000000000002E-6</v>
      </c>
      <c r="D81" s="429">
        <f>'2M - SGS'!D81</f>
        <v>2.4699999999999999E-4</v>
      </c>
      <c r="E81" s="429">
        <f>'2M - SGS'!E81</f>
        <v>7.2360000000000002E-3</v>
      </c>
      <c r="F81" s="429">
        <f>'2M - SGS'!F81</f>
        <v>2.1690999999999998E-2</v>
      </c>
      <c r="G81" s="429">
        <f>'2M - SGS'!G81</f>
        <v>6.2979999999999994E-2</v>
      </c>
      <c r="H81" s="429">
        <f>'2M - SGS'!H81</f>
        <v>0.21317</v>
      </c>
      <c r="I81" s="429">
        <f>'2M - SGS'!I81</f>
        <v>0.29002899999999998</v>
      </c>
      <c r="J81" s="429">
        <f>'2M - SGS'!J81</f>
        <v>0.270206</v>
      </c>
      <c r="K81" s="429">
        <f>'2M - SGS'!K81</f>
        <v>0.108695</v>
      </c>
      <c r="L81" s="429">
        <f>'2M - SGS'!L81</f>
        <v>1.9643000000000001E-2</v>
      </c>
      <c r="M81" s="429">
        <f>'2M - SGS'!M81</f>
        <v>6.0299999999999998E-3</v>
      </c>
      <c r="N81" s="429">
        <f>'2M - SGS'!N81</f>
        <v>6.7000000000000002E-5</v>
      </c>
      <c r="O81" s="429">
        <f>'2M - SGS'!O81</f>
        <v>6.0000000000000002E-6</v>
      </c>
      <c r="P81" s="429">
        <f>'2M - SGS'!P81</f>
        <v>2.4699999999999999E-4</v>
      </c>
      <c r="Q81" s="429">
        <f>'2M - SGS'!Q81</f>
        <v>7.2360000000000002E-3</v>
      </c>
      <c r="R81" s="429">
        <f>'2M - SGS'!R81</f>
        <v>2.1690999999999998E-2</v>
      </c>
      <c r="S81" s="429">
        <f>'2M - SGS'!S81</f>
        <v>6.2979999999999994E-2</v>
      </c>
      <c r="T81" s="429">
        <f>'2M - SGS'!T81</f>
        <v>0.21317</v>
      </c>
      <c r="U81" s="429">
        <f>'2M - SGS'!U81</f>
        <v>0.29002899999999998</v>
      </c>
      <c r="V81" s="429">
        <f>'2M - SGS'!V81</f>
        <v>0.270206</v>
      </c>
      <c r="W81" s="429">
        <f>'2M - SGS'!W81</f>
        <v>0.108695</v>
      </c>
      <c r="X81" s="429">
        <f>'2M - SGS'!X81</f>
        <v>1.9643000000000001E-2</v>
      </c>
      <c r="Y81" s="429">
        <f>'2M - SGS'!Y81</f>
        <v>6.0299999999999998E-3</v>
      </c>
      <c r="Z81" s="429">
        <f>'2M - SGS'!Z81</f>
        <v>6.7000000000000002E-5</v>
      </c>
      <c r="AA81" s="429">
        <f>'2M - SGS'!AA81</f>
        <v>6.0000000000000002E-6</v>
      </c>
      <c r="AB81" s="429">
        <f>'2M - SGS'!AB81</f>
        <v>2.4699999999999999E-4</v>
      </c>
      <c r="AC81" s="429">
        <f>'2M - SGS'!AC81</f>
        <v>7.2360000000000002E-3</v>
      </c>
      <c r="AD81" s="429">
        <f>'2M - SGS'!AD81</f>
        <v>2.1690999999999998E-2</v>
      </c>
      <c r="AE81" s="429">
        <f>'2M - SGS'!AE81</f>
        <v>6.2979999999999994E-2</v>
      </c>
      <c r="AF81" s="429">
        <f>'2M - SGS'!AF81</f>
        <v>0.21317</v>
      </c>
      <c r="AG81" s="429">
        <f>'2M - SGS'!AG81</f>
        <v>0.29002899999999998</v>
      </c>
      <c r="AH81" s="429">
        <f>'2M - SGS'!AH81</f>
        <v>0.270206</v>
      </c>
      <c r="AI81" s="429">
        <f>'2M - SGS'!AI81</f>
        <v>0.108695</v>
      </c>
      <c r="AJ81" s="429">
        <f>'2M - SGS'!AJ81</f>
        <v>1.9643000000000001E-2</v>
      </c>
      <c r="AK81" s="429">
        <f>'2M - SGS'!AK81</f>
        <v>6.0299999999999998E-3</v>
      </c>
      <c r="AL81" s="429">
        <f>'2M - SGS'!AL81</f>
        <v>6.7000000000000002E-5</v>
      </c>
      <c r="AM81" s="429">
        <f>'2M - SGS'!AM81</f>
        <v>6.0000000000000002E-6</v>
      </c>
      <c r="AN81" s="429">
        <f>'2M - SGS'!AN81</f>
        <v>2.4699999999999999E-4</v>
      </c>
      <c r="AO81" s="429">
        <f>'2M - SGS'!AO81</f>
        <v>7.2360000000000002E-3</v>
      </c>
      <c r="AP81" s="429">
        <f>'2M - SGS'!AP81</f>
        <v>2.1690999999999998E-2</v>
      </c>
      <c r="AQ81" s="429">
        <f>'2M - SGS'!AQ81</f>
        <v>6.2979999999999994E-2</v>
      </c>
      <c r="AR81" s="429">
        <f>'2M - SGS'!AR81</f>
        <v>0.21317</v>
      </c>
      <c r="AS81" s="429">
        <f>'2M - SGS'!AS81</f>
        <v>0.29002899999999998</v>
      </c>
      <c r="AT81" s="429">
        <f>'2M - SGS'!AT81</f>
        <v>0.270206</v>
      </c>
      <c r="AU81" s="429">
        <f>'2M - SGS'!AU81</f>
        <v>0.108695</v>
      </c>
      <c r="AV81" s="429">
        <f>'2M - SGS'!AV81</f>
        <v>1.9643000000000001E-2</v>
      </c>
      <c r="AW81" s="429">
        <f>'2M - SGS'!AW81</f>
        <v>6.0299999999999998E-3</v>
      </c>
      <c r="AX81" s="429">
        <f>'2M - SGS'!AX81</f>
        <v>6.7000000000000002E-5</v>
      </c>
      <c r="AY81" s="429">
        <f>'2M - SGS'!AY81</f>
        <v>6.0000000000000002E-6</v>
      </c>
      <c r="AZ81" s="429">
        <f>'2M - SGS'!AZ81</f>
        <v>2.4699999999999999E-4</v>
      </c>
      <c r="BA81" s="429">
        <f>'2M - SGS'!BA81</f>
        <v>7.2360000000000002E-3</v>
      </c>
      <c r="BB81" s="429">
        <f>'2M - SGS'!BB81</f>
        <v>2.1690999999999998E-2</v>
      </c>
      <c r="BC81" s="429">
        <f>'2M - SGS'!BC81</f>
        <v>6.2979999999999994E-2</v>
      </c>
      <c r="BD81" s="429">
        <f>'2M - SGS'!BD81</f>
        <v>0.21317</v>
      </c>
      <c r="BE81" s="429">
        <f>'2M - SGS'!BE81</f>
        <v>0.29002899999999998</v>
      </c>
      <c r="BF81" s="429">
        <f>'2M - SGS'!BF81</f>
        <v>0.270206</v>
      </c>
      <c r="BG81" s="429">
        <f>'2M - SGS'!BG81</f>
        <v>0.108695</v>
      </c>
      <c r="BH81" s="429">
        <f>'2M - SGS'!BH81</f>
        <v>1.9643000000000001E-2</v>
      </c>
      <c r="BI81" s="429">
        <f>'2M - SGS'!BI81</f>
        <v>6.0299999999999998E-3</v>
      </c>
      <c r="BJ81" s="429">
        <f>'2M - SGS'!BJ81</f>
        <v>6.7000000000000002E-5</v>
      </c>
      <c r="BK81" s="429">
        <f>'2M - SGS'!BK81</f>
        <v>6.0000000000000002E-6</v>
      </c>
      <c r="BL81" s="429">
        <f>'2M - SGS'!BL81</f>
        <v>2.4699999999999999E-4</v>
      </c>
      <c r="BM81" s="429">
        <f>'2M - SGS'!BM81</f>
        <v>7.2360000000000002E-3</v>
      </c>
      <c r="BN81" s="429">
        <f>'2M - SGS'!BN81</f>
        <v>2.1690999999999998E-2</v>
      </c>
      <c r="BO81" s="429">
        <f>'2M - SGS'!BO81</f>
        <v>6.2979999999999994E-2</v>
      </c>
      <c r="BP81" s="429">
        <f>'2M - SGS'!BP81</f>
        <v>0.21317</v>
      </c>
      <c r="BQ81" s="429">
        <f>'2M - SGS'!BQ81</f>
        <v>0.29002899999999998</v>
      </c>
      <c r="BR81" s="429">
        <f>'2M - SGS'!BR81</f>
        <v>0.270206</v>
      </c>
      <c r="BS81" s="429">
        <f>'2M - SGS'!BS81</f>
        <v>0.108695</v>
      </c>
      <c r="BT81" s="429">
        <f>'2M - SGS'!BT81</f>
        <v>1.9643000000000001E-2</v>
      </c>
      <c r="BU81" s="429">
        <f>'2M - SGS'!BU81</f>
        <v>6.0299999999999998E-3</v>
      </c>
      <c r="BV81" s="429">
        <f>'2M - SGS'!BV81</f>
        <v>6.7000000000000002E-5</v>
      </c>
      <c r="BW81" s="429">
        <f>'2M - SGS'!BW81</f>
        <v>6.0000000000000002E-6</v>
      </c>
      <c r="BX81" s="429">
        <f>'2M - SGS'!BX81</f>
        <v>2.4699999999999999E-4</v>
      </c>
      <c r="BY81" s="429">
        <f>'2M - SGS'!BY81</f>
        <v>7.2360000000000002E-3</v>
      </c>
      <c r="BZ81" s="429">
        <f>'2M - SGS'!BZ81</f>
        <v>2.1690999999999998E-2</v>
      </c>
      <c r="CA81" s="429">
        <f>'2M - SGS'!CA81</f>
        <v>6.2979999999999994E-2</v>
      </c>
      <c r="CB81" s="429">
        <f>'2M - SGS'!CB81</f>
        <v>0.21317</v>
      </c>
      <c r="CC81" s="429">
        <f>'2M - SGS'!CC81</f>
        <v>0.29002899999999998</v>
      </c>
      <c r="CD81" s="429">
        <f>'2M - SGS'!CD81</f>
        <v>0.270206</v>
      </c>
      <c r="CE81" s="429">
        <f>'2M - SGS'!CE81</f>
        <v>0.108695</v>
      </c>
      <c r="CF81" s="429">
        <f>'2M - SGS'!CF81</f>
        <v>1.9643000000000001E-2</v>
      </c>
      <c r="CG81" s="429">
        <f>'2M - SGS'!CG81</f>
        <v>6.0299999999999998E-3</v>
      </c>
      <c r="CH81" s="435">
        <f>'2M - SGS'!CH81</f>
        <v>6.7000000000000002E-5</v>
      </c>
      <c r="CJ81" s="427">
        <f t="shared" si="104"/>
        <v>0.99999999999999989</v>
      </c>
    </row>
    <row r="82" spans="1:88" s="110" customFormat="1" ht="15.75" x14ac:dyDescent="0.25">
      <c r="A82" s="609"/>
      <c r="B82" s="14" t="str">
        <f t="shared" si="103"/>
        <v>Ext Lighting</v>
      </c>
      <c r="C82" s="429">
        <f>'2M - SGS'!C82</f>
        <v>0.106265</v>
      </c>
      <c r="D82" s="429">
        <f>'2M - SGS'!D82</f>
        <v>8.2161999999999999E-2</v>
      </c>
      <c r="E82" s="429">
        <f>'2M - SGS'!E82</f>
        <v>7.0887000000000006E-2</v>
      </c>
      <c r="F82" s="429">
        <f>'2M - SGS'!F82</f>
        <v>6.8145999999999998E-2</v>
      </c>
      <c r="G82" s="429">
        <f>'2M - SGS'!G82</f>
        <v>8.1852999999999995E-2</v>
      </c>
      <c r="H82" s="429">
        <f>'2M - SGS'!H82</f>
        <v>6.7163E-2</v>
      </c>
      <c r="I82" s="429">
        <f>'2M - SGS'!I82</f>
        <v>8.6751999999999996E-2</v>
      </c>
      <c r="J82" s="429">
        <f>'2M - SGS'!J82</f>
        <v>6.9401000000000004E-2</v>
      </c>
      <c r="K82" s="429">
        <f>'2M - SGS'!K82</f>
        <v>8.2907999999999996E-2</v>
      </c>
      <c r="L82" s="429">
        <f>'2M - SGS'!L82</f>
        <v>0.100507</v>
      </c>
      <c r="M82" s="429">
        <f>'2M - SGS'!M82</f>
        <v>8.7251999999999996E-2</v>
      </c>
      <c r="N82" s="429">
        <f>'2M - SGS'!N82</f>
        <v>9.6703999999999998E-2</v>
      </c>
      <c r="O82" s="429">
        <f>'2M - SGS'!O82</f>
        <v>0.106265</v>
      </c>
      <c r="P82" s="429">
        <f>'2M - SGS'!P82</f>
        <v>8.2161999999999999E-2</v>
      </c>
      <c r="Q82" s="429">
        <f>'2M - SGS'!Q82</f>
        <v>7.0887000000000006E-2</v>
      </c>
      <c r="R82" s="429">
        <f>'2M - SGS'!R82</f>
        <v>6.8145999999999998E-2</v>
      </c>
      <c r="S82" s="429">
        <f>'2M - SGS'!S82</f>
        <v>8.1852999999999995E-2</v>
      </c>
      <c r="T82" s="429">
        <f>'2M - SGS'!T82</f>
        <v>6.7163E-2</v>
      </c>
      <c r="U82" s="429">
        <f>'2M - SGS'!U82</f>
        <v>8.6751999999999996E-2</v>
      </c>
      <c r="V82" s="429">
        <f>'2M - SGS'!V82</f>
        <v>6.9401000000000004E-2</v>
      </c>
      <c r="W82" s="429">
        <f>'2M - SGS'!W82</f>
        <v>8.2907999999999996E-2</v>
      </c>
      <c r="X82" s="429">
        <f>'2M - SGS'!X82</f>
        <v>0.100507</v>
      </c>
      <c r="Y82" s="429">
        <f>'2M - SGS'!Y82</f>
        <v>8.7251999999999996E-2</v>
      </c>
      <c r="Z82" s="429">
        <f>'2M - SGS'!Z82</f>
        <v>9.6703999999999998E-2</v>
      </c>
      <c r="AA82" s="429">
        <f>'2M - SGS'!AA82</f>
        <v>0.106265</v>
      </c>
      <c r="AB82" s="429">
        <f>'2M - SGS'!AB82</f>
        <v>8.2161999999999999E-2</v>
      </c>
      <c r="AC82" s="429">
        <f>'2M - SGS'!AC82</f>
        <v>7.0887000000000006E-2</v>
      </c>
      <c r="AD82" s="429">
        <f>'2M - SGS'!AD82</f>
        <v>6.8145999999999998E-2</v>
      </c>
      <c r="AE82" s="429">
        <f>'2M - SGS'!AE82</f>
        <v>8.1852999999999995E-2</v>
      </c>
      <c r="AF82" s="429">
        <f>'2M - SGS'!AF82</f>
        <v>6.7163E-2</v>
      </c>
      <c r="AG82" s="429">
        <f>'2M - SGS'!AG82</f>
        <v>8.6751999999999996E-2</v>
      </c>
      <c r="AH82" s="429">
        <f>'2M - SGS'!AH82</f>
        <v>6.9401000000000004E-2</v>
      </c>
      <c r="AI82" s="429">
        <f>'2M - SGS'!AI82</f>
        <v>8.2907999999999996E-2</v>
      </c>
      <c r="AJ82" s="429">
        <f>'2M - SGS'!AJ82</f>
        <v>0.100507</v>
      </c>
      <c r="AK82" s="429">
        <f>'2M - SGS'!AK82</f>
        <v>8.7251999999999996E-2</v>
      </c>
      <c r="AL82" s="429">
        <f>'2M - SGS'!AL82</f>
        <v>9.6703999999999998E-2</v>
      </c>
      <c r="AM82" s="429">
        <f>'2M - SGS'!AM82</f>
        <v>0.106265</v>
      </c>
      <c r="AN82" s="429">
        <f>'2M - SGS'!AN82</f>
        <v>8.2161999999999999E-2</v>
      </c>
      <c r="AO82" s="429">
        <f>'2M - SGS'!AO82</f>
        <v>7.0887000000000006E-2</v>
      </c>
      <c r="AP82" s="429">
        <f>'2M - SGS'!AP82</f>
        <v>6.8145999999999998E-2</v>
      </c>
      <c r="AQ82" s="429">
        <f>'2M - SGS'!AQ82</f>
        <v>8.1852999999999995E-2</v>
      </c>
      <c r="AR82" s="429">
        <f>'2M - SGS'!AR82</f>
        <v>6.7163E-2</v>
      </c>
      <c r="AS82" s="429">
        <f>'2M - SGS'!AS82</f>
        <v>8.6751999999999996E-2</v>
      </c>
      <c r="AT82" s="429">
        <f>'2M - SGS'!AT82</f>
        <v>6.9401000000000004E-2</v>
      </c>
      <c r="AU82" s="429">
        <f>'2M - SGS'!AU82</f>
        <v>8.2907999999999996E-2</v>
      </c>
      <c r="AV82" s="429">
        <f>'2M - SGS'!AV82</f>
        <v>0.100507</v>
      </c>
      <c r="AW82" s="429">
        <f>'2M - SGS'!AW82</f>
        <v>8.7251999999999996E-2</v>
      </c>
      <c r="AX82" s="429">
        <f>'2M - SGS'!AX82</f>
        <v>9.6703999999999998E-2</v>
      </c>
      <c r="AY82" s="429">
        <f>'2M - SGS'!AY82</f>
        <v>0.106265</v>
      </c>
      <c r="AZ82" s="429">
        <f>'2M - SGS'!AZ82</f>
        <v>8.2161999999999999E-2</v>
      </c>
      <c r="BA82" s="429">
        <f>'2M - SGS'!BA82</f>
        <v>7.0887000000000006E-2</v>
      </c>
      <c r="BB82" s="429">
        <f>'2M - SGS'!BB82</f>
        <v>6.8145999999999998E-2</v>
      </c>
      <c r="BC82" s="429">
        <f>'2M - SGS'!BC82</f>
        <v>8.1852999999999995E-2</v>
      </c>
      <c r="BD82" s="429">
        <f>'2M - SGS'!BD82</f>
        <v>6.7163E-2</v>
      </c>
      <c r="BE82" s="429">
        <f>'2M - SGS'!BE82</f>
        <v>8.6751999999999996E-2</v>
      </c>
      <c r="BF82" s="429">
        <f>'2M - SGS'!BF82</f>
        <v>6.9401000000000004E-2</v>
      </c>
      <c r="BG82" s="429">
        <f>'2M - SGS'!BG82</f>
        <v>8.2907999999999996E-2</v>
      </c>
      <c r="BH82" s="429">
        <f>'2M - SGS'!BH82</f>
        <v>0.100507</v>
      </c>
      <c r="BI82" s="429">
        <f>'2M - SGS'!BI82</f>
        <v>8.7251999999999996E-2</v>
      </c>
      <c r="BJ82" s="429">
        <f>'2M - SGS'!BJ82</f>
        <v>9.6703999999999998E-2</v>
      </c>
      <c r="BK82" s="429">
        <f>'2M - SGS'!BK82</f>
        <v>0.106265</v>
      </c>
      <c r="BL82" s="429">
        <f>'2M - SGS'!BL82</f>
        <v>8.2161999999999999E-2</v>
      </c>
      <c r="BM82" s="429">
        <f>'2M - SGS'!BM82</f>
        <v>7.0887000000000006E-2</v>
      </c>
      <c r="BN82" s="429">
        <f>'2M - SGS'!BN82</f>
        <v>6.8145999999999998E-2</v>
      </c>
      <c r="BO82" s="429">
        <f>'2M - SGS'!BO82</f>
        <v>8.1852999999999995E-2</v>
      </c>
      <c r="BP82" s="429">
        <f>'2M - SGS'!BP82</f>
        <v>6.7163E-2</v>
      </c>
      <c r="BQ82" s="429">
        <f>'2M - SGS'!BQ82</f>
        <v>8.6751999999999996E-2</v>
      </c>
      <c r="BR82" s="429">
        <f>'2M - SGS'!BR82</f>
        <v>6.9401000000000004E-2</v>
      </c>
      <c r="BS82" s="429">
        <f>'2M - SGS'!BS82</f>
        <v>8.2907999999999996E-2</v>
      </c>
      <c r="BT82" s="429">
        <f>'2M - SGS'!BT82</f>
        <v>0.100507</v>
      </c>
      <c r="BU82" s="429">
        <f>'2M - SGS'!BU82</f>
        <v>8.7251999999999996E-2</v>
      </c>
      <c r="BV82" s="429">
        <f>'2M - SGS'!BV82</f>
        <v>9.6703999999999998E-2</v>
      </c>
      <c r="BW82" s="429">
        <f>'2M - SGS'!BW82</f>
        <v>0.106265</v>
      </c>
      <c r="BX82" s="429">
        <f>'2M - SGS'!BX82</f>
        <v>8.2161999999999999E-2</v>
      </c>
      <c r="BY82" s="429">
        <f>'2M - SGS'!BY82</f>
        <v>7.0887000000000006E-2</v>
      </c>
      <c r="BZ82" s="429">
        <f>'2M - SGS'!BZ82</f>
        <v>6.8145999999999998E-2</v>
      </c>
      <c r="CA82" s="429">
        <f>'2M - SGS'!CA82</f>
        <v>8.1852999999999995E-2</v>
      </c>
      <c r="CB82" s="429">
        <f>'2M - SGS'!CB82</f>
        <v>6.7163E-2</v>
      </c>
      <c r="CC82" s="429">
        <f>'2M - SGS'!CC82</f>
        <v>8.6751999999999996E-2</v>
      </c>
      <c r="CD82" s="429">
        <f>'2M - SGS'!CD82</f>
        <v>6.9401000000000004E-2</v>
      </c>
      <c r="CE82" s="429">
        <f>'2M - SGS'!CE82</f>
        <v>8.2907999999999996E-2</v>
      </c>
      <c r="CF82" s="429">
        <f>'2M - SGS'!CF82</f>
        <v>0.100507</v>
      </c>
      <c r="CG82" s="429">
        <f>'2M - SGS'!CG82</f>
        <v>8.7251999999999996E-2</v>
      </c>
      <c r="CH82" s="435">
        <f>'2M - SGS'!CH82</f>
        <v>9.6703999999999998E-2</v>
      </c>
      <c r="CJ82" s="427">
        <f t="shared" si="104"/>
        <v>1</v>
      </c>
    </row>
    <row r="83" spans="1:88" s="110" customFormat="1" ht="15.75" x14ac:dyDescent="0.25">
      <c r="A83" s="609"/>
      <c r="B83" s="14" t="str">
        <f t="shared" si="103"/>
        <v>Heating</v>
      </c>
      <c r="C83" s="429">
        <f>'2M - SGS'!C83</f>
        <v>0.210397</v>
      </c>
      <c r="D83" s="429">
        <f>'2M - SGS'!D83</f>
        <v>0.17743600000000001</v>
      </c>
      <c r="E83" s="429">
        <f>'2M - SGS'!E83</f>
        <v>0.13192400000000001</v>
      </c>
      <c r="F83" s="429">
        <f>'2M - SGS'!F83</f>
        <v>5.9718E-2</v>
      </c>
      <c r="G83" s="429">
        <f>'2M - SGS'!G83</f>
        <v>2.6769000000000001E-2</v>
      </c>
      <c r="H83" s="429">
        <f>'2M - SGS'!H83</f>
        <v>4.2950000000000002E-3</v>
      </c>
      <c r="I83" s="429">
        <f>'2M - SGS'!I83</f>
        <v>2.895E-3</v>
      </c>
      <c r="J83" s="429">
        <f>'2M - SGS'!J83</f>
        <v>3.4320000000000002E-3</v>
      </c>
      <c r="K83" s="429">
        <f>'2M - SGS'!K83</f>
        <v>9.4020000000000006E-3</v>
      </c>
      <c r="L83" s="429">
        <f>'2M - SGS'!L83</f>
        <v>5.5496999999999998E-2</v>
      </c>
      <c r="M83" s="429">
        <f>'2M - SGS'!M83</f>
        <v>0.115452</v>
      </c>
      <c r="N83" s="429">
        <f>'2M - SGS'!N83</f>
        <v>0.20278299999999999</v>
      </c>
      <c r="O83" s="429">
        <f>'2M - SGS'!O83</f>
        <v>0.210397</v>
      </c>
      <c r="P83" s="429">
        <f>'2M - SGS'!P83</f>
        <v>0.17743600000000001</v>
      </c>
      <c r="Q83" s="429">
        <f>'2M - SGS'!Q83</f>
        <v>0.13192400000000001</v>
      </c>
      <c r="R83" s="429">
        <f>'2M - SGS'!R83</f>
        <v>5.9718E-2</v>
      </c>
      <c r="S83" s="429">
        <f>'2M - SGS'!S83</f>
        <v>2.6769000000000001E-2</v>
      </c>
      <c r="T83" s="429">
        <f>'2M - SGS'!T83</f>
        <v>4.2950000000000002E-3</v>
      </c>
      <c r="U83" s="429">
        <f>'2M - SGS'!U83</f>
        <v>2.895E-3</v>
      </c>
      <c r="V83" s="429">
        <f>'2M - SGS'!V83</f>
        <v>3.4320000000000002E-3</v>
      </c>
      <c r="W83" s="429">
        <f>'2M - SGS'!W83</f>
        <v>9.4020000000000006E-3</v>
      </c>
      <c r="X83" s="429">
        <f>'2M - SGS'!X83</f>
        <v>5.5496999999999998E-2</v>
      </c>
      <c r="Y83" s="429">
        <f>'2M - SGS'!Y83</f>
        <v>0.115452</v>
      </c>
      <c r="Z83" s="429">
        <f>'2M - SGS'!Z83</f>
        <v>0.20278299999999999</v>
      </c>
      <c r="AA83" s="429">
        <f>'2M - SGS'!AA83</f>
        <v>0.210397</v>
      </c>
      <c r="AB83" s="429">
        <f>'2M - SGS'!AB83</f>
        <v>0.17743600000000001</v>
      </c>
      <c r="AC83" s="429">
        <f>'2M - SGS'!AC83</f>
        <v>0.13192400000000001</v>
      </c>
      <c r="AD83" s="429">
        <f>'2M - SGS'!AD83</f>
        <v>5.9718E-2</v>
      </c>
      <c r="AE83" s="429">
        <f>'2M - SGS'!AE83</f>
        <v>2.6769000000000001E-2</v>
      </c>
      <c r="AF83" s="429">
        <f>'2M - SGS'!AF83</f>
        <v>4.2950000000000002E-3</v>
      </c>
      <c r="AG83" s="429">
        <f>'2M - SGS'!AG83</f>
        <v>2.895E-3</v>
      </c>
      <c r="AH83" s="429">
        <f>'2M - SGS'!AH83</f>
        <v>3.4320000000000002E-3</v>
      </c>
      <c r="AI83" s="429">
        <f>'2M - SGS'!AI83</f>
        <v>9.4020000000000006E-3</v>
      </c>
      <c r="AJ83" s="429">
        <f>'2M - SGS'!AJ83</f>
        <v>5.5496999999999998E-2</v>
      </c>
      <c r="AK83" s="429">
        <f>'2M - SGS'!AK83</f>
        <v>0.115452</v>
      </c>
      <c r="AL83" s="429">
        <f>'2M - SGS'!AL83</f>
        <v>0.20278299999999999</v>
      </c>
      <c r="AM83" s="429">
        <f>'2M - SGS'!AM83</f>
        <v>0.210397</v>
      </c>
      <c r="AN83" s="429">
        <f>'2M - SGS'!AN83</f>
        <v>0.17743600000000001</v>
      </c>
      <c r="AO83" s="429">
        <f>'2M - SGS'!AO83</f>
        <v>0.13192400000000001</v>
      </c>
      <c r="AP83" s="429">
        <f>'2M - SGS'!AP83</f>
        <v>5.9718E-2</v>
      </c>
      <c r="AQ83" s="429">
        <f>'2M - SGS'!AQ83</f>
        <v>2.6769000000000001E-2</v>
      </c>
      <c r="AR83" s="429">
        <f>'2M - SGS'!AR83</f>
        <v>4.2950000000000002E-3</v>
      </c>
      <c r="AS83" s="429">
        <f>'2M - SGS'!AS83</f>
        <v>2.895E-3</v>
      </c>
      <c r="AT83" s="429">
        <f>'2M - SGS'!AT83</f>
        <v>3.4320000000000002E-3</v>
      </c>
      <c r="AU83" s="429">
        <f>'2M - SGS'!AU83</f>
        <v>9.4020000000000006E-3</v>
      </c>
      <c r="AV83" s="429">
        <f>'2M - SGS'!AV83</f>
        <v>5.5496999999999998E-2</v>
      </c>
      <c r="AW83" s="429">
        <f>'2M - SGS'!AW83</f>
        <v>0.115452</v>
      </c>
      <c r="AX83" s="429">
        <f>'2M - SGS'!AX83</f>
        <v>0.20278299999999999</v>
      </c>
      <c r="AY83" s="429">
        <f>'2M - SGS'!AY83</f>
        <v>0.210397</v>
      </c>
      <c r="AZ83" s="429">
        <f>'2M - SGS'!AZ83</f>
        <v>0.17743600000000001</v>
      </c>
      <c r="BA83" s="429">
        <f>'2M - SGS'!BA83</f>
        <v>0.13192400000000001</v>
      </c>
      <c r="BB83" s="429">
        <f>'2M - SGS'!BB83</f>
        <v>5.9718E-2</v>
      </c>
      <c r="BC83" s="429">
        <f>'2M - SGS'!BC83</f>
        <v>2.6769000000000001E-2</v>
      </c>
      <c r="BD83" s="429">
        <f>'2M - SGS'!BD83</f>
        <v>4.2950000000000002E-3</v>
      </c>
      <c r="BE83" s="429">
        <f>'2M - SGS'!BE83</f>
        <v>2.895E-3</v>
      </c>
      <c r="BF83" s="429">
        <f>'2M - SGS'!BF83</f>
        <v>3.4320000000000002E-3</v>
      </c>
      <c r="BG83" s="429">
        <f>'2M - SGS'!BG83</f>
        <v>9.4020000000000006E-3</v>
      </c>
      <c r="BH83" s="429">
        <f>'2M - SGS'!BH83</f>
        <v>5.5496999999999998E-2</v>
      </c>
      <c r="BI83" s="429">
        <f>'2M - SGS'!BI83</f>
        <v>0.115452</v>
      </c>
      <c r="BJ83" s="429">
        <f>'2M - SGS'!BJ83</f>
        <v>0.20278299999999999</v>
      </c>
      <c r="BK83" s="429">
        <f>'2M - SGS'!BK83</f>
        <v>0.210397</v>
      </c>
      <c r="BL83" s="429">
        <f>'2M - SGS'!BL83</f>
        <v>0.17743600000000001</v>
      </c>
      <c r="BM83" s="429">
        <f>'2M - SGS'!BM83</f>
        <v>0.13192400000000001</v>
      </c>
      <c r="BN83" s="429">
        <f>'2M - SGS'!BN83</f>
        <v>5.9718E-2</v>
      </c>
      <c r="BO83" s="429">
        <f>'2M - SGS'!BO83</f>
        <v>2.6769000000000001E-2</v>
      </c>
      <c r="BP83" s="429">
        <f>'2M - SGS'!BP83</f>
        <v>4.2950000000000002E-3</v>
      </c>
      <c r="BQ83" s="429">
        <f>'2M - SGS'!BQ83</f>
        <v>2.895E-3</v>
      </c>
      <c r="BR83" s="429">
        <f>'2M - SGS'!BR83</f>
        <v>3.4320000000000002E-3</v>
      </c>
      <c r="BS83" s="429">
        <f>'2M - SGS'!BS83</f>
        <v>9.4020000000000006E-3</v>
      </c>
      <c r="BT83" s="429">
        <f>'2M - SGS'!BT83</f>
        <v>5.5496999999999998E-2</v>
      </c>
      <c r="BU83" s="429">
        <f>'2M - SGS'!BU83</f>
        <v>0.115452</v>
      </c>
      <c r="BV83" s="429">
        <f>'2M - SGS'!BV83</f>
        <v>0.20278299999999999</v>
      </c>
      <c r="BW83" s="429">
        <f>'2M - SGS'!BW83</f>
        <v>0.210397</v>
      </c>
      <c r="BX83" s="429">
        <f>'2M - SGS'!BX83</f>
        <v>0.17743600000000001</v>
      </c>
      <c r="BY83" s="429">
        <f>'2M - SGS'!BY83</f>
        <v>0.13192400000000001</v>
      </c>
      <c r="BZ83" s="429">
        <f>'2M - SGS'!BZ83</f>
        <v>5.9718E-2</v>
      </c>
      <c r="CA83" s="429">
        <f>'2M - SGS'!CA83</f>
        <v>2.6769000000000001E-2</v>
      </c>
      <c r="CB83" s="429">
        <f>'2M - SGS'!CB83</f>
        <v>4.2950000000000002E-3</v>
      </c>
      <c r="CC83" s="429">
        <f>'2M - SGS'!CC83</f>
        <v>2.895E-3</v>
      </c>
      <c r="CD83" s="429">
        <f>'2M - SGS'!CD83</f>
        <v>3.4320000000000002E-3</v>
      </c>
      <c r="CE83" s="429">
        <f>'2M - SGS'!CE83</f>
        <v>9.4020000000000006E-3</v>
      </c>
      <c r="CF83" s="429">
        <f>'2M - SGS'!CF83</f>
        <v>5.5496999999999998E-2</v>
      </c>
      <c r="CG83" s="429">
        <f>'2M - SGS'!CG83</f>
        <v>0.115452</v>
      </c>
      <c r="CH83" s="435">
        <f>'2M - SGS'!CH83</f>
        <v>0.20278299999999999</v>
      </c>
      <c r="CJ83" s="427">
        <f t="shared" si="104"/>
        <v>1.0000000000000002</v>
      </c>
    </row>
    <row r="84" spans="1:88" s="110" customFormat="1" ht="15.75" x14ac:dyDescent="0.25">
      <c r="A84" s="609"/>
      <c r="B84" s="14" t="str">
        <f t="shared" si="103"/>
        <v>HVAC</v>
      </c>
      <c r="C84" s="429">
        <f>'2M - SGS'!C84</f>
        <v>0.107824</v>
      </c>
      <c r="D84" s="429">
        <f>'2M - SGS'!D84</f>
        <v>9.1051999999999994E-2</v>
      </c>
      <c r="E84" s="429">
        <f>'2M - SGS'!E84</f>
        <v>7.1135000000000004E-2</v>
      </c>
      <c r="F84" s="429">
        <f>'2M - SGS'!F84</f>
        <v>4.1179E-2</v>
      </c>
      <c r="G84" s="429">
        <f>'2M - SGS'!G84</f>
        <v>4.4423999999999998E-2</v>
      </c>
      <c r="H84" s="429">
        <f>'2M - SGS'!H84</f>
        <v>0.106128</v>
      </c>
      <c r="I84" s="429">
        <f>'2M - SGS'!I84</f>
        <v>0.14288100000000001</v>
      </c>
      <c r="J84" s="429">
        <f>'2M - SGS'!J84</f>
        <v>0.133494</v>
      </c>
      <c r="K84" s="429">
        <f>'2M - SGS'!K84</f>
        <v>5.781E-2</v>
      </c>
      <c r="L84" s="429">
        <f>'2M - SGS'!L84</f>
        <v>3.8018000000000003E-2</v>
      </c>
      <c r="M84" s="429">
        <f>'2M - SGS'!M84</f>
        <v>6.2103999999999999E-2</v>
      </c>
      <c r="N84" s="429">
        <f>'2M - SGS'!N84</f>
        <v>0.103951</v>
      </c>
      <c r="O84" s="429">
        <f>'2M - SGS'!O84</f>
        <v>0.107824</v>
      </c>
      <c r="P84" s="429">
        <f>'2M - SGS'!P84</f>
        <v>9.1051999999999994E-2</v>
      </c>
      <c r="Q84" s="429">
        <f>'2M - SGS'!Q84</f>
        <v>7.1135000000000004E-2</v>
      </c>
      <c r="R84" s="429">
        <f>'2M - SGS'!R84</f>
        <v>4.1179E-2</v>
      </c>
      <c r="S84" s="429">
        <f>'2M - SGS'!S84</f>
        <v>4.4423999999999998E-2</v>
      </c>
      <c r="T84" s="429">
        <f>'2M - SGS'!T84</f>
        <v>0.106128</v>
      </c>
      <c r="U84" s="429">
        <f>'2M - SGS'!U84</f>
        <v>0.14288100000000001</v>
      </c>
      <c r="V84" s="429">
        <f>'2M - SGS'!V84</f>
        <v>0.133494</v>
      </c>
      <c r="W84" s="429">
        <f>'2M - SGS'!W84</f>
        <v>5.781E-2</v>
      </c>
      <c r="X84" s="429">
        <f>'2M - SGS'!X84</f>
        <v>3.8018000000000003E-2</v>
      </c>
      <c r="Y84" s="429">
        <f>'2M - SGS'!Y84</f>
        <v>6.2103999999999999E-2</v>
      </c>
      <c r="Z84" s="429">
        <f>'2M - SGS'!Z84</f>
        <v>0.103951</v>
      </c>
      <c r="AA84" s="429">
        <f>'2M - SGS'!AA84</f>
        <v>0.107824</v>
      </c>
      <c r="AB84" s="429">
        <f>'2M - SGS'!AB84</f>
        <v>9.1051999999999994E-2</v>
      </c>
      <c r="AC84" s="429">
        <f>'2M - SGS'!AC84</f>
        <v>7.1135000000000004E-2</v>
      </c>
      <c r="AD84" s="429">
        <f>'2M - SGS'!AD84</f>
        <v>4.1179E-2</v>
      </c>
      <c r="AE84" s="429">
        <f>'2M - SGS'!AE84</f>
        <v>4.4423999999999998E-2</v>
      </c>
      <c r="AF84" s="429">
        <f>'2M - SGS'!AF84</f>
        <v>0.106128</v>
      </c>
      <c r="AG84" s="429">
        <f>'2M - SGS'!AG84</f>
        <v>0.14288100000000001</v>
      </c>
      <c r="AH84" s="429">
        <f>'2M - SGS'!AH84</f>
        <v>0.133494</v>
      </c>
      <c r="AI84" s="429">
        <f>'2M - SGS'!AI84</f>
        <v>5.781E-2</v>
      </c>
      <c r="AJ84" s="429">
        <f>'2M - SGS'!AJ84</f>
        <v>3.8018000000000003E-2</v>
      </c>
      <c r="AK84" s="429">
        <f>'2M - SGS'!AK84</f>
        <v>6.2103999999999999E-2</v>
      </c>
      <c r="AL84" s="429">
        <f>'2M - SGS'!AL84</f>
        <v>0.103951</v>
      </c>
      <c r="AM84" s="429">
        <f>'2M - SGS'!AM84</f>
        <v>0.107824</v>
      </c>
      <c r="AN84" s="429">
        <f>'2M - SGS'!AN84</f>
        <v>9.1051999999999994E-2</v>
      </c>
      <c r="AO84" s="429">
        <f>'2M - SGS'!AO84</f>
        <v>7.1135000000000004E-2</v>
      </c>
      <c r="AP84" s="429">
        <f>'2M - SGS'!AP84</f>
        <v>4.1179E-2</v>
      </c>
      <c r="AQ84" s="429">
        <f>'2M - SGS'!AQ84</f>
        <v>4.4423999999999998E-2</v>
      </c>
      <c r="AR84" s="429">
        <f>'2M - SGS'!AR84</f>
        <v>0.106128</v>
      </c>
      <c r="AS84" s="429">
        <f>'2M - SGS'!AS84</f>
        <v>0.14288100000000001</v>
      </c>
      <c r="AT84" s="429">
        <f>'2M - SGS'!AT84</f>
        <v>0.133494</v>
      </c>
      <c r="AU84" s="429">
        <f>'2M - SGS'!AU84</f>
        <v>5.781E-2</v>
      </c>
      <c r="AV84" s="429">
        <f>'2M - SGS'!AV84</f>
        <v>3.8018000000000003E-2</v>
      </c>
      <c r="AW84" s="429">
        <f>'2M - SGS'!AW84</f>
        <v>6.2103999999999999E-2</v>
      </c>
      <c r="AX84" s="429">
        <f>'2M - SGS'!AX84</f>
        <v>0.103951</v>
      </c>
      <c r="AY84" s="429">
        <f>'2M - SGS'!AY84</f>
        <v>0.107824</v>
      </c>
      <c r="AZ84" s="429">
        <f>'2M - SGS'!AZ84</f>
        <v>9.1051999999999994E-2</v>
      </c>
      <c r="BA84" s="429">
        <f>'2M - SGS'!BA84</f>
        <v>7.1135000000000004E-2</v>
      </c>
      <c r="BB84" s="429">
        <f>'2M - SGS'!BB84</f>
        <v>4.1179E-2</v>
      </c>
      <c r="BC84" s="429">
        <f>'2M - SGS'!BC84</f>
        <v>4.4423999999999998E-2</v>
      </c>
      <c r="BD84" s="429">
        <f>'2M - SGS'!BD84</f>
        <v>0.106128</v>
      </c>
      <c r="BE84" s="429">
        <f>'2M - SGS'!BE84</f>
        <v>0.14288100000000001</v>
      </c>
      <c r="BF84" s="429">
        <f>'2M - SGS'!BF84</f>
        <v>0.133494</v>
      </c>
      <c r="BG84" s="429">
        <f>'2M - SGS'!BG84</f>
        <v>5.781E-2</v>
      </c>
      <c r="BH84" s="429">
        <f>'2M - SGS'!BH84</f>
        <v>3.8018000000000003E-2</v>
      </c>
      <c r="BI84" s="429">
        <f>'2M - SGS'!BI84</f>
        <v>6.2103999999999999E-2</v>
      </c>
      <c r="BJ84" s="429">
        <f>'2M - SGS'!BJ84</f>
        <v>0.103951</v>
      </c>
      <c r="BK84" s="429">
        <f>'2M - SGS'!BK84</f>
        <v>0.107824</v>
      </c>
      <c r="BL84" s="429">
        <f>'2M - SGS'!BL84</f>
        <v>9.1051999999999994E-2</v>
      </c>
      <c r="BM84" s="429">
        <f>'2M - SGS'!BM84</f>
        <v>7.1135000000000004E-2</v>
      </c>
      <c r="BN84" s="429">
        <f>'2M - SGS'!BN84</f>
        <v>4.1179E-2</v>
      </c>
      <c r="BO84" s="429">
        <f>'2M - SGS'!BO84</f>
        <v>4.4423999999999998E-2</v>
      </c>
      <c r="BP84" s="429">
        <f>'2M - SGS'!BP84</f>
        <v>0.106128</v>
      </c>
      <c r="BQ84" s="429">
        <f>'2M - SGS'!BQ84</f>
        <v>0.14288100000000001</v>
      </c>
      <c r="BR84" s="429">
        <f>'2M - SGS'!BR84</f>
        <v>0.133494</v>
      </c>
      <c r="BS84" s="429">
        <f>'2M - SGS'!BS84</f>
        <v>5.781E-2</v>
      </c>
      <c r="BT84" s="429">
        <f>'2M - SGS'!BT84</f>
        <v>3.8018000000000003E-2</v>
      </c>
      <c r="BU84" s="429">
        <f>'2M - SGS'!BU84</f>
        <v>6.2103999999999999E-2</v>
      </c>
      <c r="BV84" s="429">
        <f>'2M - SGS'!BV84</f>
        <v>0.103951</v>
      </c>
      <c r="BW84" s="429">
        <f>'2M - SGS'!BW84</f>
        <v>0.107824</v>
      </c>
      <c r="BX84" s="429">
        <f>'2M - SGS'!BX84</f>
        <v>9.1051999999999994E-2</v>
      </c>
      <c r="BY84" s="429">
        <f>'2M - SGS'!BY84</f>
        <v>7.1135000000000004E-2</v>
      </c>
      <c r="BZ84" s="429">
        <f>'2M - SGS'!BZ84</f>
        <v>4.1179E-2</v>
      </c>
      <c r="CA84" s="429">
        <f>'2M - SGS'!CA84</f>
        <v>4.4423999999999998E-2</v>
      </c>
      <c r="CB84" s="429">
        <f>'2M - SGS'!CB84</f>
        <v>0.106128</v>
      </c>
      <c r="CC84" s="429">
        <f>'2M - SGS'!CC84</f>
        <v>0.14288100000000001</v>
      </c>
      <c r="CD84" s="429">
        <f>'2M - SGS'!CD84</f>
        <v>0.133494</v>
      </c>
      <c r="CE84" s="429">
        <f>'2M - SGS'!CE84</f>
        <v>5.781E-2</v>
      </c>
      <c r="CF84" s="429">
        <f>'2M - SGS'!CF84</f>
        <v>3.8018000000000003E-2</v>
      </c>
      <c r="CG84" s="429">
        <f>'2M - SGS'!CG84</f>
        <v>6.2103999999999999E-2</v>
      </c>
      <c r="CH84" s="435">
        <f>'2M - SGS'!CH84</f>
        <v>0.103951</v>
      </c>
      <c r="CJ84" s="427">
        <f t="shared" si="104"/>
        <v>1</v>
      </c>
    </row>
    <row r="85" spans="1:88" s="110" customFormat="1" ht="15.75" x14ac:dyDescent="0.25">
      <c r="A85" s="609"/>
      <c r="B85" s="14" t="str">
        <f t="shared" si="103"/>
        <v>Lighting</v>
      </c>
      <c r="C85" s="429">
        <f>'2M - SGS'!C85</f>
        <v>9.3563999999999994E-2</v>
      </c>
      <c r="D85" s="429">
        <f>'2M - SGS'!D85</f>
        <v>7.2162000000000004E-2</v>
      </c>
      <c r="E85" s="429">
        <f>'2M - SGS'!E85</f>
        <v>7.8372999999999998E-2</v>
      </c>
      <c r="F85" s="429">
        <f>'2M - SGS'!F85</f>
        <v>7.6534000000000005E-2</v>
      </c>
      <c r="G85" s="429">
        <f>'2M - SGS'!G85</f>
        <v>9.4246999999999997E-2</v>
      </c>
      <c r="H85" s="429">
        <f>'2M - SGS'!H85</f>
        <v>7.5599E-2</v>
      </c>
      <c r="I85" s="429">
        <f>'2M - SGS'!I85</f>
        <v>9.6199999999999994E-2</v>
      </c>
      <c r="J85" s="429">
        <f>'2M - SGS'!J85</f>
        <v>7.7077999999999994E-2</v>
      </c>
      <c r="K85" s="429">
        <f>'2M - SGS'!K85</f>
        <v>8.1374000000000002E-2</v>
      </c>
      <c r="L85" s="429">
        <f>'2M - SGS'!L85</f>
        <v>9.4072000000000003E-2</v>
      </c>
      <c r="M85" s="429">
        <f>'2M - SGS'!M85</f>
        <v>7.6706999999999997E-2</v>
      </c>
      <c r="N85" s="429">
        <f>'2M - SGS'!N85</f>
        <v>8.4089999999999998E-2</v>
      </c>
      <c r="O85" s="429">
        <f>'2M - SGS'!O85</f>
        <v>9.3563999999999994E-2</v>
      </c>
      <c r="P85" s="429">
        <f>'2M - SGS'!P85</f>
        <v>7.2162000000000004E-2</v>
      </c>
      <c r="Q85" s="429">
        <f>'2M - SGS'!Q85</f>
        <v>7.8372999999999998E-2</v>
      </c>
      <c r="R85" s="429">
        <f>'2M - SGS'!R85</f>
        <v>7.6534000000000005E-2</v>
      </c>
      <c r="S85" s="429">
        <f>'2M - SGS'!S85</f>
        <v>9.4246999999999997E-2</v>
      </c>
      <c r="T85" s="429">
        <f>'2M - SGS'!T85</f>
        <v>7.5599E-2</v>
      </c>
      <c r="U85" s="429">
        <f>'2M - SGS'!U85</f>
        <v>9.6199999999999994E-2</v>
      </c>
      <c r="V85" s="429">
        <f>'2M - SGS'!V85</f>
        <v>7.7077999999999994E-2</v>
      </c>
      <c r="W85" s="429">
        <f>'2M - SGS'!W85</f>
        <v>8.1374000000000002E-2</v>
      </c>
      <c r="X85" s="429">
        <f>'2M - SGS'!X85</f>
        <v>9.4072000000000003E-2</v>
      </c>
      <c r="Y85" s="429">
        <f>'2M - SGS'!Y85</f>
        <v>7.6706999999999997E-2</v>
      </c>
      <c r="Z85" s="429">
        <f>'2M - SGS'!Z85</f>
        <v>8.4089999999999998E-2</v>
      </c>
      <c r="AA85" s="429">
        <f>'2M - SGS'!AA85</f>
        <v>9.3563999999999994E-2</v>
      </c>
      <c r="AB85" s="429">
        <f>'2M - SGS'!AB85</f>
        <v>7.2162000000000004E-2</v>
      </c>
      <c r="AC85" s="429">
        <f>'2M - SGS'!AC85</f>
        <v>7.8372999999999998E-2</v>
      </c>
      <c r="AD85" s="429">
        <f>'2M - SGS'!AD85</f>
        <v>7.6534000000000005E-2</v>
      </c>
      <c r="AE85" s="429">
        <f>'2M - SGS'!AE85</f>
        <v>9.4246999999999997E-2</v>
      </c>
      <c r="AF85" s="429">
        <f>'2M - SGS'!AF85</f>
        <v>7.5599E-2</v>
      </c>
      <c r="AG85" s="429">
        <f>'2M - SGS'!AG85</f>
        <v>9.6199999999999994E-2</v>
      </c>
      <c r="AH85" s="429">
        <f>'2M - SGS'!AH85</f>
        <v>7.7077999999999994E-2</v>
      </c>
      <c r="AI85" s="429">
        <f>'2M - SGS'!AI85</f>
        <v>8.1374000000000002E-2</v>
      </c>
      <c r="AJ85" s="429">
        <f>'2M - SGS'!AJ85</f>
        <v>9.4072000000000003E-2</v>
      </c>
      <c r="AK85" s="429">
        <f>'2M - SGS'!AK85</f>
        <v>7.6706999999999997E-2</v>
      </c>
      <c r="AL85" s="429">
        <f>'2M - SGS'!AL85</f>
        <v>8.4089999999999998E-2</v>
      </c>
      <c r="AM85" s="429">
        <f>'2M - SGS'!AM85</f>
        <v>9.3563999999999994E-2</v>
      </c>
      <c r="AN85" s="429">
        <f>'2M - SGS'!AN85</f>
        <v>7.2162000000000004E-2</v>
      </c>
      <c r="AO85" s="429">
        <f>'2M - SGS'!AO85</f>
        <v>7.8372999999999998E-2</v>
      </c>
      <c r="AP85" s="429">
        <f>'2M - SGS'!AP85</f>
        <v>7.6534000000000005E-2</v>
      </c>
      <c r="AQ85" s="429">
        <f>'2M - SGS'!AQ85</f>
        <v>9.4246999999999997E-2</v>
      </c>
      <c r="AR85" s="429">
        <f>'2M - SGS'!AR85</f>
        <v>7.5599E-2</v>
      </c>
      <c r="AS85" s="429">
        <f>'2M - SGS'!AS85</f>
        <v>9.6199999999999994E-2</v>
      </c>
      <c r="AT85" s="429">
        <f>'2M - SGS'!AT85</f>
        <v>7.7077999999999994E-2</v>
      </c>
      <c r="AU85" s="429">
        <f>'2M - SGS'!AU85</f>
        <v>8.1374000000000002E-2</v>
      </c>
      <c r="AV85" s="429">
        <f>'2M - SGS'!AV85</f>
        <v>9.4072000000000003E-2</v>
      </c>
      <c r="AW85" s="429">
        <f>'2M - SGS'!AW85</f>
        <v>7.6706999999999997E-2</v>
      </c>
      <c r="AX85" s="429">
        <f>'2M - SGS'!AX85</f>
        <v>8.4089999999999998E-2</v>
      </c>
      <c r="AY85" s="429">
        <f>'2M - SGS'!AY85</f>
        <v>9.3563999999999994E-2</v>
      </c>
      <c r="AZ85" s="429">
        <f>'2M - SGS'!AZ85</f>
        <v>7.2162000000000004E-2</v>
      </c>
      <c r="BA85" s="429">
        <f>'2M - SGS'!BA85</f>
        <v>7.8372999999999998E-2</v>
      </c>
      <c r="BB85" s="429">
        <f>'2M - SGS'!BB85</f>
        <v>7.6534000000000005E-2</v>
      </c>
      <c r="BC85" s="429">
        <f>'2M - SGS'!BC85</f>
        <v>9.4246999999999997E-2</v>
      </c>
      <c r="BD85" s="429">
        <f>'2M - SGS'!BD85</f>
        <v>7.5599E-2</v>
      </c>
      <c r="BE85" s="429">
        <f>'2M - SGS'!BE85</f>
        <v>9.6199999999999994E-2</v>
      </c>
      <c r="BF85" s="429">
        <f>'2M - SGS'!BF85</f>
        <v>7.7077999999999994E-2</v>
      </c>
      <c r="BG85" s="429">
        <f>'2M - SGS'!BG85</f>
        <v>8.1374000000000002E-2</v>
      </c>
      <c r="BH85" s="429">
        <f>'2M - SGS'!BH85</f>
        <v>9.4072000000000003E-2</v>
      </c>
      <c r="BI85" s="429">
        <f>'2M - SGS'!BI85</f>
        <v>7.6706999999999997E-2</v>
      </c>
      <c r="BJ85" s="429">
        <f>'2M - SGS'!BJ85</f>
        <v>8.4089999999999998E-2</v>
      </c>
      <c r="BK85" s="429">
        <f>'2M - SGS'!BK85</f>
        <v>9.3563999999999994E-2</v>
      </c>
      <c r="BL85" s="429">
        <f>'2M - SGS'!BL85</f>
        <v>7.2162000000000004E-2</v>
      </c>
      <c r="BM85" s="429">
        <f>'2M - SGS'!BM85</f>
        <v>7.8372999999999998E-2</v>
      </c>
      <c r="BN85" s="429">
        <f>'2M - SGS'!BN85</f>
        <v>7.6534000000000005E-2</v>
      </c>
      <c r="BO85" s="429">
        <f>'2M - SGS'!BO85</f>
        <v>9.4246999999999997E-2</v>
      </c>
      <c r="BP85" s="429">
        <f>'2M - SGS'!BP85</f>
        <v>7.5599E-2</v>
      </c>
      <c r="BQ85" s="429">
        <f>'2M - SGS'!BQ85</f>
        <v>9.6199999999999994E-2</v>
      </c>
      <c r="BR85" s="429">
        <f>'2M - SGS'!BR85</f>
        <v>7.7077999999999994E-2</v>
      </c>
      <c r="BS85" s="429">
        <f>'2M - SGS'!BS85</f>
        <v>8.1374000000000002E-2</v>
      </c>
      <c r="BT85" s="429">
        <f>'2M - SGS'!BT85</f>
        <v>9.4072000000000003E-2</v>
      </c>
      <c r="BU85" s="429">
        <f>'2M - SGS'!BU85</f>
        <v>7.6706999999999997E-2</v>
      </c>
      <c r="BV85" s="429">
        <f>'2M - SGS'!BV85</f>
        <v>8.4089999999999998E-2</v>
      </c>
      <c r="BW85" s="429">
        <f>'2M - SGS'!BW85</f>
        <v>9.3563999999999994E-2</v>
      </c>
      <c r="BX85" s="429">
        <f>'2M - SGS'!BX85</f>
        <v>7.2162000000000004E-2</v>
      </c>
      <c r="BY85" s="429">
        <f>'2M - SGS'!BY85</f>
        <v>7.8372999999999998E-2</v>
      </c>
      <c r="BZ85" s="429">
        <f>'2M - SGS'!BZ85</f>
        <v>7.6534000000000005E-2</v>
      </c>
      <c r="CA85" s="429">
        <f>'2M - SGS'!CA85</f>
        <v>9.4246999999999997E-2</v>
      </c>
      <c r="CB85" s="429">
        <f>'2M - SGS'!CB85</f>
        <v>7.5599E-2</v>
      </c>
      <c r="CC85" s="429">
        <f>'2M - SGS'!CC85</f>
        <v>9.6199999999999994E-2</v>
      </c>
      <c r="CD85" s="429">
        <f>'2M - SGS'!CD85</f>
        <v>7.7077999999999994E-2</v>
      </c>
      <c r="CE85" s="429">
        <f>'2M - SGS'!CE85</f>
        <v>8.1374000000000002E-2</v>
      </c>
      <c r="CF85" s="429">
        <f>'2M - SGS'!CF85</f>
        <v>9.4072000000000003E-2</v>
      </c>
      <c r="CG85" s="429">
        <f>'2M - SGS'!CG85</f>
        <v>7.6706999999999997E-2</v>
      </c>
      <c r="CH85" s="435">
        <f>'2M - SGS'!CH85</f>
        <v>8.4089999999999998E-2</v>
      </c>
      <c r="CJ85" s="427">
        <f t="shared" si="104"/>
        <v>1</v>
      </c>
    </row>
    <row r="86" spans="1:88" s="110" customFormat="1" ht="15.75" x14ac:dyDescent="0.25">
      <c r="A86" s="609"/>
      <c r="B86" s="14" t="str">
        <f t="shared" si="103"/>
        <v>Miscellaneous</v>
      </c>
      <c r="C86" s="429">
        <f>'2M - SGS'!C86</f>
        <v>8.5109000000000004E-2</v>
      </c>
      <c r="D86" s="429">
        <f>'2M - SGS'!D86</f>
        <v>7.7715000000000006E-2</v>
      </c>
      <c r="E86" s="429">
        <f>'2M - SGS'!E86</f>
        <v>8.6136000000000004E-2</v>
      </c>
      <c r="F86" s="429">
        <f>'2M - SGS'!F86</f>
        <v>7.9796000000000006E-2</v>
      </c>
      <c r="G86" s="429">
        <f>'2M - SGS'!G86</f>
        <v>8.5334999999999994E-2</v>
      </c>
      <c r="H86" s="429">
        <f>'2M - SGS'!H86</f>
        <v>8.1994999999999998E-2</v>
      </c>
      <c r="I86" s="429">
        <f>'2M - SGS'!I86</f>
        <v>8.4098999999999993E-2</v>
      </c>
      <c r="J86" s="429">
        <f>'2M - SGS'!J86</f>
        <v>8.4198999999999996E-2</v>
      </c>
      <c r="K86" s="429">
        <f>'2M - SGS'!K86</f>
        <v>8.2512000000000002E-2</v>
      </c>
      <c r="L86" s="429">
        <f>'2M - SGS'!L86</f>
        <v>8.5277000000000006E-2</v>
      </c>
      <c r="M86" s="429">
        <f>'2M - SGS'!M86</f>
        <v>8.2588999999999996E-2</v>
      </c>
      <c r="N86" s="429">
        <f>'2M - SGS'!N86</f>
        <v>8.5237999999999994E-2</v>
      </c>
      <c r="O86" s="429">
        <f>'2M - SGS'!O86</f>
        <v>8.5109000000000004E-2</v>
      </c>
      <c r="P86" s="429">
        <f>'2M - SGS'!P86</f>
        <v>7.7715000000000006E-2</v>
      </c>
      <c r="Q86" s="429">
        <f>'2M - SGS'!Q86</f>
        <v>8.6136000000000004E-2</v>
      </c>
      <c r="R86" s="429">
        <f>'2M - SGS'!R86</f>
        <v>7.9796000000000006E-2</v>
      </c>
      <c r="S86" s="429">
        <f>'2M - SGS'!S86</f>
        <v>8.5334999999999994E-2</v>
      </c>
      <c r="T86" s="429">
        <f>'2M - SGS'!T86</f>
        <v>8.1994999999999998E-2</v>
      </c>
      <c r="U86" s="429">
        <f>'2M - SGS'!U86</f>
        <v>8.4098999999999993E-2</v>
      </c>
      <c r="V86" s="429">
        <f>'2M - SGS'!V86</f>
        <v>8.4198999999999996E-2</v>
      </c>
      <c r="W86" s="429">
        <f>'2M - SGS'!W86</f>
        <v>8.2512000000000002E-2</v>
      </c>
      <c r="X86" s="429">
        <f>'2M - SGS'!X86</f>
        <v>8.5277000000000006E-2</v>
      </c>
      <c r="Y86" s="429">
        <f>'2M - SGS'!Y86</f>
        <v>8.2588999999999996E-2</v>
      </c>
      <c r="Z86" s="429">
        <f>'2M - SGS'!Z86</f>
        <v>8.5237999999999994E-2</v>
      </c>
      <c r="AA86" s="429">
        <f>'2M - SGS'!AA86</f>
        <v>8.5109000000000004E-2</v>
      </c>
      <c r="AB86" s="429">
        <f>'2M - SGS'!AB86</f>
        <v>7.7715000000000006E-2</v>
      </c>
      <c r="AC86" s="429">
        <f>'2M - SGS'!AC86</f>
        <v>8.6136000000000004E-2</v>
      </c>
      <c r="AD86" s="429">
        <f>'2M - SGS'!AD86</f>
        <v>7.9796000000000006E-2</v>
      </c>
      <c r="AE86" s="429">
        <f>'2M - SGS'!AE86</f>
        <v>8.5334999999999994E-2</v>
      </c>
      <c r="AF86" s="429">
        <f>'2M - SGS'!AF86</f>
        <v>8.1994999999999998E-2</v>
      </c>
      <c r="AG86" s="429">
        <f>'2M - SGS'!AG86</f>
        <v>8.4098999999999993E-2</v>
      </c>
      <c r="AH86" s="429">
        <f>'2M - SGS'!AH86</f>
        <v>8.4198999999999996E-2</v>
      </c>
      <c r="AI86" s="429">
        <f>'2M - SGS'!AI86</f>
        <v>8.2512000000000002E-2</v>
      </c>
      <c r="AJ86" s="429">
        <f>'2M - SGS'!AJ86</f>
        <v>8.5277000000000006E-2</v>
      </c>
      <c r="AK86" s="429">
        <f>'2M - SGS'!AK86</f>
        <v>8.2588999999999996E-2</v>
      </c>
      <c r="AL86" s="429">
        <f>'2M - SGS'!AL86</f>
        <v>8.5237999999999994E-2</v>
      </c>
      <c r="AM86" s="429">
        <f>'2M - SGS'!AM86</f>
        <v>8.5109000000000004E-2</v>
      </c>
      <c r="AN86" s="429">
        <f>'2M - SGS'!AN86</f>
        <v>7.7715000000000006E-2</v>
      </c>
      <c r="AO86" s="429">
        <f>'2M - SGS'!AO86</f>
        <v>8.6136000000000004E-2</v>
      </c>
      <c r="AP86" s="429">
        <f>'2M - SGS'!AP86</f>
        <v>7.9796000000000006E-2</v>
      </c>
      <c r="AQ86" s="429">
        <f>'2M - SGS'!AQ86</f>
        <v>8.5334999999999994E-2</v>
      </c>
      <c r="AR86" s="429">
        <f>'2M - SGS'!AR86</f>
        <v>8.1994999999999998E-2</v>
      </c>
      <c r="AS86" s="429">
        <f>'2M - SGS'!AS86</f>
        <v>8.4098999999999993E-2</v>
      </c>
      <c r="AT86" s="429">
        <f>'2M - SGS'!AT86</f>
        <v>8.4198999999999996E-2</v>
      </c>
      <c r="AU86" s="429">
        <f>'2M - SGS'!AU86</f>
        <v>8.2512000000000002E-2</v>
      </c>
      <c r="AV86" s="429">
        <f>'2M - SGS'!AV86</f>
        <v>8.5277000000000006E-2</v>
      </c>
      <c r="AW86" s="429">
        <f>'2M - SGS'!AW86</f>
        <v>8.2588999999999996E-2</v>
      </c>
      <c r="AX86" s="429">
        <f>'2M - SGS'!AX86</f>
        <v>8.5237999999999994E-2</v>
      </c>
      <c r="AY86" s="429">
        <f>'2M - SGS'!AY86</f>
        <v>8.5109000000000004E-2</v>
      </c>
      <c r="AZ86" s="429">
        <f>'2M - SGS'!AZ86</f>
        <v>7.7715000000000006E-2</v>
      </c>
      <c r="BA86" s="429">
        <f>'2M - SGS'!BA86</f>
        <v>8.6136000000000004E-2</v>
      </c>
      <c r="BB86" s="429">
        <f>'2M - SGS'!BB86</f>
        <v>7.9796000000000006E-2</v>
      </c>
      <c r="BC86" s="429">
        <f>'2M - SGS'!BC86</f>
        <v>8.5334999999999994E-2</v>
      </c>
      <c r="BD86" s="429">
        <f>'2M - SGS'!BD86</f>
        <v>8.1994999999999998E-2</v>
      </c>
      <c r="BE86" s="429">
        <f>'2M - SGS'!BE86</f>
        <v>8.4098999999999993E-2</v>
      </c>
      <c r="BF86" s="429">
        <f>'2M - SGS'!BF86</f>
        <v>8.4198999999999996E-2</v>
      </c>
      <c r="BG86" s="429">
        <f>'2M - SGS'!BG86</f>
        <v>8.2512000000000002E-2</v>
      </c>
      <c r="BH86" s="429">
        <f>'2M - SGS'!BH86</f>
        <v>8.5277000000000006E-2</v>
      </c>
      <c r="BI86" s="429">
        <f>'2M - SGS'!BI86</f>
        <v>8.2588999999999996E-2</v>
      </c>
      <c r="BJ86" s="429">
        <f>'2M - SGS'!BJ86</f>
        <v>8.5237999999999994E-2</v>
      </c>
      <c r="BK86" s="429">
        <f>'2M - SGS'!BK86</f>
        <v>8.5109000000000004E-2</v>
      </c>
      <c r="BL86" s="429">
        <f>'2M - SGS'!BL86</f>
        <v>7.7715000000000006E-2</v>
      </c>
      <c r="BM86" s="429">
        <f>'2M - SGS'!BM86</f>
        <v>8.6136000000000004E-2</v>
      </c>
      <c r="BN86" s="429">
        <f>'2M - SGS'!BN86</f>
        <v>7.9796000000000006E-2</v>
      </c>
      <c r="BO86" s="429">
        <f>'2M - SGS'!BO86</f>
        <v>8.5334999999999994E-2</v>
      </c>
      <c r="BP86" s="429">
        <f>'2M - SGS'!BP86</f>
        <v>8.1994999999999998E-2</v>
      </c>
      <c r="BQ86" s="429">
        <f>'2M - SGS'!BQ86</f>
        <v>8.4098999999999993E-2</v>
      </c>
      <c r="BR86" s="429">
        <f>'2M - SGS'!BR86</f>
        <v>8.4198999999999996E-2</v>
      </c>
      <c r="BS86" s="429">
        <f>'2M - SGS'!BS86</f>
        <v>8.2512000000000002E-2</v>
      </c>
      <c r="BT86" s="429">
        <f>'2M - SGS'!BT86</f>
        <v>8.5277000000000006E-2</v>
      </c>
      <c r="BU86" s="429">
        <f>'2M - SGS'!BU86</f>
        <v>8.2588999999999996E-2</v>
      </c>
      <c r="BV86" s="429">
        <f>'2M - SGS'!BV86</f>
        <v>8.5237999999999994E-2</v>
      </c>
      <c r="BW86" s="429">
        <f>'2M - SGS'!BW86</f>
        <v>8.5109000000000004E-2</v>
      </c>
      <c r="BX86" s="429">
        <f>'2M - SGS'!BX86</f>
        <v>7.7715000000000006E-2</v>
      </c>
      <c r="BY86" s="429">
        <f>'2M - SGS'!BY86</f>
        <v>8.6136000000000004E-2</v>
      </c>
      <c r="BZ86" s="429">
        <f>'2M - SGS'!BZ86</f>
        <v>7.9796000000000006E-2</v>
      </c>
      <c r="CA86" s="429">
        <f>'2M - SGS'!CA86</f>
        <v>8.5334999999999994E-2</v>
      </c>
      <c r="CB86" s="429">
        <f>'2M - SGS'!CB86</f>
        <v>8.1994999999999998E-2</v>
      </c>
      <c r="CC86" s="429">
        <f>'2M - SGS'!CC86</f>
        <v>8.4098999999999993E-2</v>
      </c>
      <c r="CD86" s="429">
        <f>'2M - SGS'!CD86</f>
        <v>8.4198999999999996E-2</v>
      </c>
      <c r="CE86" s="429">
        <f>'2M - SGS'!CE86</f>
        <v>8.2512000000000002E-2</v>
      </c>
      <c r="CF86" s="429">
        <f>'2M - SGS'!CF86</f>
        <v>8.5277000000000006E-2</v>
      </c>
      <c r="CG86" s="429">
        <f>'2M - SGS'!CG86</f>
        <v>8.2588999999999996E-2</v>
      </c>
      <c r="CH86" s="435">
        <f>'2M - SGS'!CH86</f>
        <v>8.5237999999999994E-2</v>
      </c>
      <c r="CJ86" s="427">
        <f t="shared" si="104"/>
        <v>1.0000000000000002</v>
      </c>
    </row>
    <row r="87" spans="1:88" s="110" customFormat="1" ht="15.75" x14ac:dyDescent="0.25">
      <c r="A87" s="609"/>
      <c r="B87" s="14" t="str">
        <f t="shared" si="103"/>
        <v>Motors</v>
      </c>
      <c r="C87" s="429">
        <f>'2M - SGS'!C87</f>
        <v>8.5109000000000004E-2</v>
      </c>
      <c r="D87" s="429">
        <f>'2M - SGS'!D87</f>
        <v>7.7715000000000006E-2</v>
      </c>
      <c r="E87" s="429">
        <f>'2M - SGS'!E87</f>
        <v>8.6136000000000004E-2</v>
      </c>
      <c r="F87" s="429">
        <f>'2M - SGS'!F87</f>
        <v>7.9796000000000006E-2</v>
      </c>
      <c r="G87" s="429">
        <f>'2M - SGS'!G87</f>
        <v>8.5334999999999994E-2</v>
      </c>
      <c r="H87" s="429">
        <f>'2M - SGS'!H87</f>
        <v>8.1994999999999998E-2</v>
      </c>
      <c r="I87" s="429">
        <f>'2M - SGS'!I87</f>
        <v>8.4098999999999993E-2</v>
      </c>
      <c r="J87" s="429">
        <f>'2M - SGS'!J87</f>
        <v>8.4198999999999996E-2</v>
      </c>
      <c r="K87" s="429">
        <f>'2M - SGS'!K87</f>
        <v>8.2512000000000002E-2</v>
      </c>
      <c r="L87" s="429">
        <f>'2M - SGS'!L87</f>
        <v>8.5277000000000006E-2</v>
      </c>
      <c r="M87" s="429">
        <f>'2M - SGS'!M87</f>
        <v>8.2588999999999996E-2</v>
      </c>
      <c r="N87" s="429">
        <f>'2M - SGS'!N87</f>
        <v>8.5237999999999994E-2</v>
      </c>
      <c r="O87" s="429">
        <f>'2M - SGS'!O87</f>
        <v>8.5109000000000004E-2</v>
      </c>
      <c r="P87" s="429">
        <f>'2M - SGS'!P87</f>
        <v>7.7715000000000006E-2</v>
      </c>
      <c r="Q87" s="429">
        <f>'2M - SGS'!Q87</f>
        <v>8.6136000000000004E-2</v>
      </c>
      <c r="R87" s="429">
        <f>'2M - SGS'!R87</f>
        <v>7.9796000000000006E-2</v>
      </c>
      <c r="S87" s="429">
        <f>'2M - SGS'!S87</f>
        <v>8.5334999999999994E-2</v>
      </c>
      <c r="T87" s="429">
        <f>'2M - SGS'!T87</f>
        <v>8.1994999999999998E-2</v>
      </c>
      <c r="U87" s="429">
        <f>'2M - SGS'!U87</f>
        <v>8.4098999999999993E-2</v>
      </c>
      <c r="V87" s="429">
        <f>'2M - SGS'!V87</f>
        <v>8.4198999999999996E-2</v>
      </c>
      <c r="W87" s="429">
        <f>'2M - SGS'!W87</f>
        <v>8.2512000000000002E-2</v>
      </c>
      <c r="X87" s="429">
        <f>'2M - SGS'!X87</f>
        <v>8.5277000000000006E-2</v>
      </c>
      <c r="Y87" s="429">
        <f>'2M - SGS'!Y87</f>
        <v>8.2588999999999996E-2</v>
      </c>
      <c r="Z87" s="429">
        <f>'2M - SGS'!Z87</f>
        <v>8.5237999999999994E-2</v>
      </c>
      <c r="AA87" s="429">
        <f>'2M - SGS'!AA87</f>
        <v>8.5109000000000004E-2</v>
      </c>
      <c r="AB87" s="429">
        <f>'2M - SGS'!AB87</f>
        <v>7.7715000000000006E-2</v>
      </c>
      <c r="AC87" s="429">
        <f>'2M - SGS'!AC87</f>
        <v>8.6136000000000004E-2</v>
      </c>
      <c r="AD87" s="429">
        <f>'2M - SGS'!AD87</f>
        <v>7.9796000000000006E-2</v>
      </c>
      <c r="AE87" s="429">
        <f>'2M - SGS'!AE87</f>
        <v>8.5334999999999994E-2</v>
      </c>
      <c r="AF87" s="429">
        <f>'2M - SGS'!AF87</f>
        <v>8.1994999999999998E-2</v>
      </c>
      <c r="AG87" s="429">
        <f>'2M - SGS'!AG87</f>
        <v>8.4098999999999993E-2</v>
      </c>
      <c r="AH87" s="429">
        <f>'2M - SGS'!AH87</f>
        <v>8.4198999999999996E-2</v>
      </c>
      <c r="AI87" s="429">
        <f>'2M - SGS'!AI87</f>
        <v>8.2512000000000002E-2</v>
      </c>
      <c r="AJ87" s="429">
        <f>'2M - SGS'!AJ87</f>
        <v>8.5277000000000006E-2</v>
      </c>
      <c r="AK87" s="429">
        <f>'2M - SGS'!AK87</f>
        <v>8.2588999999999996E-2</v>
      </c>
      <c r="AL87" s="429">
        <f>'2M - SGS'!AL87</f>
        <v>8.5237999999999994E-2</v>
      </c>
      <c r="AM87" s="429">
        <f>'2M - SGS'!AM87</f>
        <v>8.5109000000000004E-2</v>
      </c>
      <c r="AN87" s="429">
        <f>'2M - SGS'!AN87</f>
        <v>7.7715000000000006E-2</v>
      </c>
      <c r="AO87" s="429">
        <f>'2M - SGS'!AO87</f>
        <v>8.6136000000000004E-2</v>
      </c>
      <c r="AP87" s="429">
        <f>'2M - SGS'!AP87</f>
        <v>7.9796000000000006E-2</v>
      </c>
      <c r="AQ87" s="429">
        <f>'2M - SGS'!AQ87</f>
        <v>8.5334999999999994E-2</v>
      </c>
      <c r="AR87" s="429">
        <f>'2M - SGS'!AR87</f>
        <v>8.1994999999999998E-2</v>
      </c>
      <c r="AS87" s="429">
        <f>'2M - SGS'!AS87</f>
        <v>8.4098999999999993E-2</v>
      </c>
      <c r="AT87" s="429">
        <f>'2M - SGS'!AT87</f>
        <v>8.4198999999999996E-2</v>
      </c>
      <c r="AU87" s="429">
        <f>'2M - SGS'!AU87</f>
        <v>8.2512000000000002E-2</v>
      </c>
      <c r="AV87" s="429">
        <f>'2M - SGS'!AV87</f>
        <v>8.5277000000000006E-2</v>
      </c>
      <c r="AW87" s="429">
        <f>'2M - SGS'!AW87</f>
        <v>8.2588999999999996E-2</v>
      </c>
      <c r="AX87" s="429">
        <f>'2M - SGS'!AX87</f>
        <v>8.5237999999999994E-2</v>
      </c>
      <c r="AY87" s="429">
        <f>'2M - SGS'!AY87</f>
        <v>8.5109000000000004E-2</v>
      </c>
      <c r="AZ87" s="429">
        <f>'2M - SGS'!AZ87</f>
        <v>7.7715000000000006E-2</v>
      </c>
      <c r="BA87" s="429">
        <f>'2M - SGS'!BA87</f>
        <v>8.6136000000000004E-2</v>
      </c>
      <c r="BB87" s="429">
        <f>'2M - SGS'!BB87</f>
        <v>7.9796000000000006E-2</v>
      </c>
      <c r="BC87" s="429">
        <f>'2M - SGS'!BC87</f>
        <v>8.5334999999999994E-2</v>
      </c>
      <c r="BD87" s="429">
        <f>'2M - SGS'!BD87</f>
        <v>8.1994999999999998E-2</v>
      </c>
      <c r="BE87" s="429">
        <f>'2M - SGS'!BE87</f>
        <v>8.4098999999999993E-2</v>
      </c>
      <c r="BF87" s="429">
        <f>'2M - SGS'!BF87</f>
        <v>8.4198999999999996E-2</v>
      </c>
      <c r="BG87" s="429">
        <f>'2M - SGS'!BG87</f>
        <v>8.2512000000000002E-2</v>
      </c>
      <c r="BH87" s="429">
        <f>'2M - SGS'!BH87</f>
        <v>8.5277000000000006E-2</v>
      </c>
      <c r="BI87" s="429">
        <f>'2M - SGS'!BI87</f>
        <v>8.2588999999999996E-2</v>
      </c>
      <c r="BJ87" s="429">
        <f>'2M - SGS'!BJ87</f>
        <v>8.5237999999999994E-2</v>
      </c>
      <c r="BK87" s="429">
        <f>'2M - SGS'!BK87</f>
        <v>8.5109000000000004E-2</v>
      </c>
      <c r="BL87" s="429">
        <f>'2M - SGS'!BL87</f>
        <v>7.7715000000000006E-2</v>
      </c>
      <c r="BM87" s="429">
        <f>'2M - SGS'!BM87</f>
        <v>8.6136000000000004E-2</v>
      </c>
      <c r="BN87" s="429">
        <f>'2M - SGS'!BN87</f>
        <v>7.9796000000000006E-2</v>
      </c>
      <c r="BO87" s="429">
        <f>'2M - SGS'!BO87</f>
        <v>8.5334999999999994E-2</v>
      </c>
      <c r="BP87" s="429">
        <f>'2M - SGS'!BP87</f>
        <v>8.1994999999999998E-2</v>
      </c>
      <c r="BQ87" s="429">
        <f>'2M - SGS'!BQ87</f>
        <v>8.4098999999999993E-2</v>
      </c>
      <c r="BR87" s="429">
        <f>'2M - SGS'!BR87</f>
        <v>8.4198999999999996E-2</v>
      </c>
      <c r="BS87" s="429">
        <f>'2M - SGS'!BS87</f>
        <v>8.2512000000000002E-2</v>
      </c>
      <c r="BT87" s="429">
        <f>'2M - SGS'!BT87</f>
        <v>8.5277000000000006E-2</v>
      </c>
      <c r="BU87" s="429">
        <f>'2M - SGS'!BU87</f>
        <v>8.2588999999999996E-2</v>
      </c>
      <c r="BV87" s="429">
        <f>'2M - SGS'!BV87</f>
        <v>8.5237999999999994E-2</v>
      </c>
      <c r="BW87" s="429">
        <f>'2M - SGS'!BW87</f>
        <v>8.5109000000000004E-2</v>
      </c>
      <c r="BX87" s="429">
        <f>'2M - SGS'!BX87</f>
        <v>7.7715000000000006E-2</v>
      </c>
      <c r="BY87" s="429">
        <f>'2M - SGS'!BY87</f>
        <v>8.6136000000000004E-2</v>
      </c>
      <c r="BZ87" s="429">
        <f>'2M - SGS'!BZ87</f>
        <v>7.9796000000000006E-2</v>
      </c>
      <c r="CA87" s="429">
        <f>'2M - SGS'!CA87</f>
        <v>8.5334999999999994E-2</v>
      </c>
      <c r="CB87" s="429">
        <f>'2M - SGS'!CB87</f>
        <v>8.1994999999999998E-2</v>
      </c>
      <c r="CC87" s="429">
        <f>'2M - SGS'!CC87</f>
        <v>8.4098999999999993E-2</v>
      </c>
      <c r="CD87" s="429">
        <f>'2M - SGS'!CD87</f>
        <v>8.4198999999999996E-2</v>
      </c>
      <c r="CE87" s="429">
        <f>'2M - SGS'!CE87</f>
        <v>8.2512000000000002E-2</v>
      </c>
      <c r="CF87" s="429">
        <f>'2M - SGS'!CF87</f>
        <v>8.5277000000000006E-2</v>
      </c>
      <c r="CG87" s="429">
        <f>'2M - SGS'!CG87</f>
        <v>8.2588999999999996E-2</v>
      </c>
      <c r="CH87" s="435">
        <f>'2M - SGS'!CH87</f>
        <v>8.5237999999999994E-2</v>
      </c>
      <c r="CJ87" s="427">
        <f t="shared" si="104"/>
        <v>1.0000000000000002</v>
      </c>
    </row>
    <row r="88" spans="1:88" s="110" customFormat="1" ht="15.75" x14ac:dyDescent="0.25">
      <c r="A88" s="609"/>
      <c r="B88" s="14" t="str">
        <f t="shared" si="103"/>
        <v>Process</v>
      </c>
      <c r="C88" s="429">
        <f>'2M - SGS'!C88</f>
        <v>8.5109000000000004E-2</v>
      </c>
      <c r="D88" s="429">
        <f>'2M - SGS'!D88</f>
        <v>7.7715000000000006E-2</v>
      </c>
      <c r="E88" s="429">
        <f>'2M - SGS'!E88</f>
        <v>8.6136000000000004E-2</v>
      </c>
      <c r="F88" s="429">
        <f>'2M - SGS'!F88</f>
        <v>7.9796000000000006E-2</v>
      </c>
      <c r="G88" s="429">
        <f>'2M - SGS'!G88</f>
        <v>8.5334999999999994E-2</v>
      </c>
      <c r="H88" s="429">
        <f>'2M - SGS'!H88</f>
        <v>8.1994999999999998E-2</v>
      </c>
      <c r="I88" s="429">
        <f>'2M - SGS'!I88</f>
        <v>8.4098999999999993E-2</v>
      </c>
      <c r="J88" s="429">
        <f>'2M - SGS'!J88</f>
        <v>8.4198999999999996E-2</v>
      </c>
      <c r="K88" s="429">
        <f>'2M - SGS'!K88</f>
        <v>8.2512000000000002E-2</v>
      </c>
      <c r="L88" s="429">
        <f>'2M - SGS'!L88</f>
        <v>8.5277000000000006E-2</v>
      </c>
      <c r="M88" s="429">
        <f>'2M - SGS'!M88</f>
        <v>8.2588999999999996E-2</v>
      </c>
      <c r="N88" s="429">
        <f>'2M - SGS'!N88</f>
        <v>8.5237999999999994E-2</v>
      </c>
      <c r="O88" s="429">
        <f>'2M - SGS'!O88</f>
        <v>8.5109000000000004E-2</v>
      </c>
      <c r="P88" s="429">
        <f>'2M - SGS'!P88</f>
        <v>7.7715000000000006E-2</v>
      </c>
      <c r="Q88" s="429">
        <f>'2M - SGS'!Q88</f>
        <v>8.6136000000000004E-2</v>
      </c>
      <c r="R88" s="429">
        <f>'2M - SGS'!R88</f>
        <v>7.9796000000000006E-2</v>
      </c>
      <c r="S88" s="429">
        <f>'2M - SGS'!S88</f>
        <v>8.5334999999999994E-2</v>
      </c>
      <c r="T88" s="429">
        <f>'2M - SGS'!T88</f>
        <v>8.1994999999999998E-2</v>
      </c>
      <c r="U88" s="429">
        <f>'2M - SGS'!U88</f>
        <v>8.4098999999999993E-2</v>
      </c>
      <c r="V88" s="429">
        <f>'2M - SGS'!V88</f>
        <v>8.4198999999999996E-2</v>
      </c>
      <c r="W88" s="429">
        <f>'2M - SGS'!W88</f>
        <v>8.2512000000000002E-2</v>
      </c>
      <c r="X88" s="429">
        <f>'2M - SGS'!X88</f>
        <v>8.5277000000000006E-2</v>
      </c>
      <c r="Y88" s="429">
        <f>'2M - SGS'!Y88</f>
        <v>8.2588999999999996E-2</v>
      </c>
      <c r="Z88" s="429">
        <f>'2M - SGS'!Z88</f>
        <v>8.5237999999999994E-2</v>
      </c>
      <c r="AA88" s="429">
        <f>'2M - SGS'!AA88</f>
        <v>8.5109000000000004E-2</v>
      </c>
      <c r="AB88" s="429">
        <f>'2M - SGS'!AB88</f>
        <v>7.7715000000000006E-2</v>
      </c>
      <c r="AC88" s="429">
        <f>'2M - SGS'!AC88</f>
        <v>8.6136000000000004E-2</v>
      </c>
      <c r="AD88" s="429">
        <f>'2M - SGS'!AD88</f>
        <v>7.9796000000000006E-2</v>
      </c>
      <c r="AE88" s="429">
        <f>'2M - SGS'!AE88</f>
        <v>8.5334999999999994E-2</v>
      </c>
      <c r="AF88" s="429">
        <f>'2M - SGS'!AF88</f>
        <v>8.1994999999999998E-2</v>
      </c>
      <c r="AG88" s="429">
        <f>'2M - SGS'!AG88</f>
        <v>8.4098999999999993E-2</v>
      </c>
      <c r="AH88" s="429">
        <f>'2M - SGS'!AH88</f>
        <v>8.4198999999999996E-2</v>
      </c>
      <c r="AI88" s="429">
        <f>'2M - SGS'!AI88</f>
        <v>8.2512000000000002E-2</v>
      </c>
      <c r="AJ88" s="429">
        <f>'2M - SGS'!AJ88</f>
        <v>8.5277000000000006E-2</v>
      </c>
      <c r="AK88" s="429">
        <f>'2M - SGS'!AK88</f>
        <v>8.2588999999999996E-2</v>
      </c>
      <c r="AL88" s="429">
        <f>'2M - SGS'!AL88</f>
        <v>8.5237999999999994E-2</v>
      </c>
      <c r="AM88" s="429">
        <f>'2M - SGS'!AM88</f>
        <v>8.5109000000000004E-2</v>
      </c>
      <c r="AN88" s="429">
        <f>'2M - SGS'!AN88</f>
        <v>7.7715000000000006E-2</v>
      </c>
      <c r="AO88" s="429">
        <f>'2M - SGS'!AO88</f>
        <v>8.6136000000000004E-2</v>
      </c>
      <c r="AP88" s="429">
        <f>'2M - SGS'!AP88</f>
        <v>7.9796000000000006E-2</v>
      </c>
      <c r="AQ88" s="429">
        <f>'2M - SGS'!AQ88</f>
        <v>8.5334999999999994E-2</v>
      </c>
      <c r="AR88" s="429">
        <f>'2M - SGS'!AR88</f>
        <v>8.1994999999999998E-2</v>
      </c>
      <c r="AS88" s="429">
        <f>'2M - SGS'!AS88</f>
        <v>8.4098999999999993E-2</v>
      </c>
      <c r="AT88" s="429">
        <f>'2M - SGS'!AT88</f>
        <v>8.4198999999999996E-2</v>
      </c>
      <c r="AU88" s="429">
        <f>'2M - SGS'!AU88</f>
        <v>8.2512000000000002E-2</v>
      </c>
      <c r="AV88" s="429">
        <f>'2M - SGS'!AV88</f>
        <v>8.5277000000000006E-2</v>
      </c>
      <c r="AW88" s="429">
        <f>'2M - SGS'!AW88</f>
        <v>8.2588999999999996E-2</v>
      </c>
      <c r="AX88" s="429">
        <f>'2M - SGS'!AX88</f>
        <v>8.5237999999999994E-2</v>
      </c>
      <c r="AY88" s="429">
        <f>'2M - SGS'!AY88</f>
        <v>8.5109000000000004E-2</v>
      </c>
      <c r="AZ88" s="429">
        <f>'2M - SGS'!AZ88</f>
        <v>7.7715000000000006E-2</v>
      </c>
      <c r="BA88" s="429">
        <f>'2M - SGS'!BA88</f>
        <v>8.6136000000000004E-2</v>
      </c>
      <c r="BB88" s="429">
        <f>'2M - SGS'!BB88</f>
        <v>7.9796000000000006E-2</v>
      </c>
      <c r="BC88" s="429">
        <f>'2M - SGS'!BC88</f>
        <v>8.5334999999999994E-2</v>
      </c>
      <c r="BD88" s="429">
        <f>'2M - SGS'!BD88</f>
        <v>8.1994999999999998E-2</v>
      </c>
      <c r="BE88" s="429">
        <f>'2M - SGS'!BE88</f>
        <v>8.4098999999999993E-2</v>
      </c>
      <c r="BF88" s="429">
        <f>'2M - SGS'!BF88</f>
        <v>8.4198999999999996E-2</v>
      </c>
      <c r="BG88" s="429">
        <f>'2M - SGS'!BG88</f>
        <v>8.2512000000000002E-2</v>
      </c>
      <c r="BH88" s="429">
        <f>'2M - SGS'!BH88</f>
        <v>8.5277000000000006E-2</v>
      </c>
      <c r="BI88" s="429">
        <f>'2M - SGS'!BI88</f>
        <v>8.2588999999999996E-2</v>
      </c>
      <c r="BJ88" s="429">
        <f>'2M - SGS'!BJ88</f>
        <v>8.5237999999999994E-2</v>
      </c>
      <c r="BK88" s="429">
        <f>'2M - SGS'!BK88</f>
        <v>8.5109000000000004E-2</v>
      </c>
      <c r="BL88" s="429">
        <f>'2M - SGS'!BL88</f>
        <v>7.7715000000000006E-2</v>
      </c>
      <c r="BM88" s="429">
        <f>'2M - SGS'!BM88</f>
        <v>8.6136000000000004E-2</v>
      </c>
      <c r="BN88" s="429">
        <f>'2M - SGS'!BN88</f>
        <v>7.9796000000000006E-2</v>
      </c>
      <c r="BO88" s="429">
        <f>'2M - SGS'!BO88</f>
        <v>8.5334999999999994E-2</v>
      </c>
      <c r="BP88" s="429">
        <f>'2M - SGS'!BP88</f>
        <v>8.1994999999999998E-2</v>
      </c>
      <c r="BQ88" s="429">
        <f>'2M - SGS'!BQ88</f>
        <v>8.4098999999999993E-2</v>
      </c>
      <c r="BR88" s="429">
        <f>'2M - SGS'!BR88</f>
        <v>8.4198999999999996E-2</v>
      </c>
      <c r="BS88" s="429">
        <f>'2M - SGS'!BS88</f>
        <v>8.2512000000000002E-2</v>
      </c>
      <c r="BT88" s="429">
        <f>'2M - SGS'!BT88</f>
        <v>8.5277000000000006E-2</v>
      </c>
      <c r="BU88" s="429">
        <f>'2M - SGS'!BU88</f>
        <v>8.2588999999999996E-2</v>
      </c>
      <c r="BV88" s="429">
        <f>'2M - SGS'!BV88</f>
        <v>8.5237999999999994E-2</v>
      </c>
      <c r="BW88" s="429">
        <f>'2M - SGS'!BW88</f>
        <v>8.5109000000000004E-2</v>
      </c>
      <c r="BX88" s="429">
        <f>'2M - SGS'!BX88</f>
        <v>7.7715000000000006E-2</v>
      </c>
      <c r="BY88" s="429">
        <f>'2M - SGS'!BY88</f>
        <v>8.6136000000000004E-2</v>
      </c>
      <c r="BZ88" s="429">
        <f>'2M - SGS'!BZ88</f>
        <v>7.9796000000000006E-2</v>
      </c>
      <c r="CA88" s="429">
        <f>'2M - SGS'!CA88</f>
        <v>8.5334999999999994E-2</v>
      </c>
      <c r="CB88" s="429">
        <f>'2M - SGS'!CB88</f>
        <v>8.1994999999999998E-2</v>
      </c>
      <c r="CC88" s="429">
        <f>'2M - SGS'!CC88</f>
        <v>8.4098999999999993E-2</v>
      </c>
      <c r="CD88" s="429">
        <f>'2M - SGS'!CD88</f>
        <v>8.4198999999999996E-2</v>
      </c>
      <c r="CE88" s="429">
        <f>'2M - SGS'!CE88</f>
        <v>8.2512000000000002E-2</v>
      </c>
      <c r="CF88" s="429">
        <f>'2M - SGS'!CF88</f>
        <v>8.5277000000000006E-2</v>
      </c>
      <c r="CG88" s="429">
        <f>'2M - SGS'!CG88</f>
        <v>8.2588999999999996E-2</v>
      </c>
      <c r="CH88" s="435">
        <f>'2M - SGS'!CH88</f>
        <v>8.5237999999999994E-2</v>
      </c>
      <c r="CJ88" s="427">
        <f t="shared" si="104"/>
        <v>1.0000000000000002</v>
      </c>
    </row>
    <row r="89" spans="1:88" s="110" customFormat="1" ht="15.75" x14ac:dyDescent="0.25">
      <c r="A89" s="609"/>
      <c r="B89" s="14" t="str">
        <f t="shared" si="103"/>
        <v>Refrigeration</v>
      </c>
      <c r="C89" s="429">
        <f>'2M - SGS'!C89</f>
        <v>8.3486000000000005E-2</v>
      </c>
      <c r="D89" s="429">
        <f>'2M - SGS'!D89</f>
        <v>7.6158000000000003E-2</v>
      </c>
      <c r="E89" s="429">
        <f>'2M - SGS'!E89</f>
        <v>8.3346000000000003E-2</v>
      </c>
      <c r="F89" s="429">
        <f>'2M - SGS'!F89</f>
        <v>8.0782999999999994E-2</v>
      </c>
      <c r="G89" s="429">
        <f>'2M - SGS'!G89</f>
        <v>8.5133E-2</v>
      </c>
      <c r="H89" s="429">
        <f>'2M - SGS'!H89</f>
        <v>8.4294999999999995E-2</v>
      </c>
      <c r="I89" s="429">
        <f>'2M - SGS'!I89</f>
        <v>8.7456999999999993E-2</v>
      </c>
      <c r="J89" s="429">
        <f>'2M - SGS'!J89</f>
        <v>8.7230000000000002E-2</v>
      </c>
      <c r="K89" s="429">
        <f>'2M - SGS'!K89</f>
        <v>8.3319000000000004E-2</v>
      </c>
      <c r="L89" s="429">
        <f>'2M - SGS'!L89</f>
        <v>8.4562999999999999E-2</v>
      </c>
      <c r="M89" s="429">
        <f>'2M - SGS'!M89</f>
        <v>8.1112000000000004E-2</v>
      </c>
      <c r="N89" s="429">
        <f>'2M - SGS'!N89</f>
        <v>8.3117999999999997E-2</v>
      </c>
      <c r="O89" s="429">
        <f>'2M - SGS'!O89</f>
        <v>8.3486000000000005E-2</v>
      </c>
      <c r="P89" s="429">
        <f>'2M - SGS'!P89</f>
        <v>7.6158000000000003E-2</v>
      </c>
      <c r="Q89" s="429">
        <f>'2M - SGS'!Q89</f>
        <v>8.3346000000000003E-2</v>
      </c>
      <c r="R89" s="429">
        <f>'2M - SGS'!R89</f>
        <v>8.0782999999999994E-2</v>
      </c>
      <c r="S89" s="429">
        <f>'2M - SGS'!S89</f>
        <v>8.5133E-2</v>
      </c>
      <c r="T89" s="429">
        <f>'2M - SGS'!T89</f>
        <v>8.4294999999999995E-2</v>
      </c>
      <c r="U89" s="429">
        <f>'2M - SGS'!U89</f>
        <v>8.7456999999999993E-2</v>
      </c>
      <c r="V89" s="429">
        <f>'2M - SGS'!V89</f>
        <v>8.7230000000000002E-2</v>
      </c>
      <c r="W89" s="429">
        <f>'2M - SGS'!W89</f>
        <v>8.3319000000000004E-2</v>
      </c>
      <c r="X89" s="429">
        <f>'2M - SGS'!X89</f>
        <v>8.4562999999999999E-2</v>
      </c>
      <c r="Y89" s="429">
        <f>'2M - SGS'!Y89</f>
        <v>8.1112000000000004E-2</v>
      </c>
      <c r="Z89" s="429">
        <f>'2M - SGS'!Z89</f>
        <v>8.3117999999999997E-2</v>
      </c>
      <c r="AA89" s="429">
        <f>'2M - SGS'!AA89</f>
        <v>8.3486000000000005E-2</v>
      </c>
      <c r="AB89" s="429">
        <f>'2M - SGS'!AB89</f>
        <v>7.6158000000000003E-2</v>
      </c>
      <c r="AC89" s="429">
        <f>'2M - SGS'!AC89</f>
        <v>8.3346000000000003E-2</v>
      </c>
      <c r="AD89" s="429">
        <f>'2M - SGS'!AD89</f>
        <v>8.0782999999999994E-2</v>
      </c>
      <c r="AE89" s="429">
        <f>'2M - SGS'!AE89</f>
        <v>8.5133E-2</v>
      </c>
      <c r="AF89" s="429">
        <f>'2M - SGS'!AF89</f>
        <v>8.4294999999999995E-2</v>
      </c>
      <c r="AG89" s="429">
        <f>'2M - SGS'!AG89</f>
        <v>8.7456999999999993E-2</v>
      </c>
      <c r="AH89" s="429">
        <f>'2M - SGS'!AH89</f>
        <v>8.7230000000000002E-2</v>
      </c>
      <c r="AI89" s="429">
        <f>'2M - SGS'!AI89</f>
        <v>8.3319000000000004E-2</v>
      </c>
      <c r="AJ89" s="429">
        <f>'2M - SGS'!AJ89</f>
        <v>8.4562999999999999E-2</v>
      </c>
      <c r="AK89" s="429">
        <f>'2M - SGS'!AK89</f>
        <v>8.1112000000000004E-2</v>
      </c>
      <c r="AL89" s="429">
        <f>'2M - SGS'!AL89</f>
        <v>8.3117999999999997E-2</v>
      </c>
      <c r="AM89" s="429">
        <f>'2M - SGS'!AM89</f>
        <v>8.3486000000000005E-2</v>
      </c>
      <c r="AN89" s="429">
        <f>'2M - SGS'!AN89</f>
        <v>7.6158000000000003E-2</v>
      </c>
      <c r="AO89" s="429">
        <f>'2M - SGS'!AO89</f>
        <v>8.3346000000000003E-2</v>
      </c>
      <c r="AP89" s="429">
        <f>'2M - SGS'!AP89</f>
        <v>8.0782999999999994E-2</v>
      </c>
      <c r="AQ89" s="429">
        <f>'2M - SGS'!AQ89</f>
        <v>8.5133E-2</v>
      </c>
      <c r="AR89" s="429">
        <f>'2M - SGS'!AR89</f>
        <v>8.4294999999999995E-2</v>
      </c>
      <c r="AS89" s="429">
        <f>'2M - SGS'!AS89</f>
        <v>8.7456999999999993E-2</v>
      </c>
      <c r="AT89" s="429">
        <f>'2M - SGS'!AT89</f>
        <v>8.7230000000000002E-2</v>
      </c>
      <c r="AU89" s="429">
        <f>'2M - SGS'!AU89</f>
        <v>8.3319000000000004E-2</v>
      </c>
      <c r="AV89" s="429">
        <f>'2M - SGS'!AV89</f>
        <v>8.4562999999999999E-2</v>
      </c>
      <c r="AW89" s="429">
        <f>'2M - SGS'!AW89</f>
        <v>8.1112000000000004E-2</v>
      </c>
      <c r="AX89" s="429">
        <f>'2M - SGS'!AX89</f>
        <v>8.3117999999999997E-2</v>
      </c>
      <c r="AY89" s="429">
        <f>'2M - SGS'!AY89</f>
        <v>8.3486000000000005E-2</v>
      </c>
      <c r="AZ89" s="429">
        <f>'2M - SGS'!AZ89</f>
        <v>7.6158000000000003E-2</v>
      </c>
      <c r="BA89" s="429">
        <f>'2M - SGS'!BA89</f>
        <v>8.3346000000000003E-2</v>
      </c>
      <c r="BB89" s="429">
        <f>'2M - SGS'!BB89</f>
        <v>8.0782999999999994E-2</v>
      </c>
      <c r="BC89" s="429">
        <f>'2M - SGS'!BC89</f>
        <v>8.5133E-2</v>
      </c>
      <c r="BD89" s="429">
        <f>'2M - SGS'!BD89</f>
        <v>8.4294999999999995E-2</v>
      </c>
      <c r="BE89" s="429">
        <f>'2M - SGS'!BE89</f>
        <v>8.7456999999999993E-2</v>
      </c>
      <c r="BF89" s="429">
        <f>'2M - SGS'!BF89</f>
        <v>8.7230000000000002E-2</v>
      </c>
      <c r="BG89" s="429">
        <f>'2M - SGS'!BG89</f>
        <v>8.3319000000000004E-2</v>
      </c>
      <c r="BH89" s="429">
        <f>'2M - SGS'!BH89</f>
        <v>8.4562999999999999E-2</v>
      </c>
      <c r="BI89" s="429">
        <f>'2M - SGS'!BI89</f>
        <v>8.1112000000000004E-2</v>
      </c>
      <c r="BJ89" s="429">
        <f>'2M - SGS'!BJ89</f>
        <v>8.3117999999999997E-2</v>
      </c>
      <c r="BK89" s="429">
        <f>'2M - SGS'!BK89</f>
        <v>8.3486000000000005E-2</v>
      </c>
      <c r="BL89" s="429">
        <f>'2M - SGS'!BL89</f>
        <v>7.6158000000000003E-2</v>
      </c>
      <c r="BM89" s="429">
        <f>'2M - SGS'!BM89</f>
        <v>8.3346000000000003E-2</v>
      </c>
      <c r="BN89" s="429">
        <f>'2M - SGS'!BN89</f>
        <v>8.0782999999999994E-2</v>
      </c>
      <c r="BO89" s="429">
        <f>'2M - SGS'!BO89</f>
        <v>8.5133E-2</v>
      </c>
      <c r="BP89" s="429">
        <f>'2M - SGS'!BP89</f>
        <v>8.4294999999999995E-2</v>
      </c>
      <c r="BQ89" s="429">
        <f>'2M - SGS'!BQ89</f>
        <v>8.7456999999999993E-2</v>
      </c>
      <c r="BR89" s="429">
        <f>'2M - SGS'!BR89</f>
        <v>8.7230000000000002E-2</v>
      </c>
      <c r="BS89" s="429">
        <f>'2M - SGS'!BS89</f>
        <v>8.3319000000000004E-2</v>
      </c>
      <c r="BT89" s="429">
        <f>'2M - SGS'!BT89</f>
        <v>8.4562999999999999E-2</v>
      </c>
      <c r="BU89" s="429">
        <f>'2M - SGS'!BU89</f>
        <v>8.1112000000000004E-2</v>
      </c>
      <c r="BV89" s="429">
        <f>'2M - SGS'!BV89</f>
        <v>8.3117999999999997E-2</v>
      </c>
      <c r="BW89" s="429">
        <f>'2M - SGS'!BW89</f>
        <v>8.3486000000000005E-2</v>
      </c>
      <c r="BX89" s="429">
        <f>'2M - SGS'!BX89</f>
        <v>7.6158000000000003E-2</v>
      </c>
      <c r="BY89" s="429">
        <f>'2M - SGS'!BY89</f>
        <v>8.3346000000000003E-2</v>
      </c>
      <c r="BZ89" s="429">
        <f>'2M - SGS'!BZ89</f>
        <v>8.0782999999999994E-2</v>
      </c>
      <c r="CA89" s="429">
        <f>'2M - SGS'!CA89</f>
        <v>8.5133E-2</v>
      </c>
      <c r="CB89" s="429">
        <f>'2M - SGS'!CB89</f>
        <v>8.4294999999999995E-2</v>
      </c>
      <c r="CC89" s="429">
        <f>'2M - SGS'!CC89</f>
        <v>8.7456999999999993E-2</v>
      </c>
      <c r="CD89" s="429">
        <f>'2M - SGS'!CD89</f>
        <v>8.7230000000000002E-2</v>
      </c>
      <c r="CE89" s="429">
        <f>'2M - SGS'!CE89</f>
        <v>8.3319000000000004E-2</v>
      </c>
      <c r="CF89" s="429">
        <f>'2M - SGS'!CF89</f>
        <v>8.4562999999999999E-2</v>
      </c>
      <c r="CG89" s="429">
        <f>'2M - SGS'!CG89</f>
        <v>8.1112000000000004E-2</v>
      </c>
      <c r="CH89" s="435">
        <f>'2M - SGS'!CH89</f>
        <v>8.3117999999999997E-2</v>
      </c>
      <c r="CJ89" s="427">
        <f t="shared" si="104"/>
        <v>1</v>
      </c>
    </row>
    <row r="90" spans="1:88" s="110" customFormat="1" ht="16.5" thickBot="1" x14ac:dyDescent="0.3">
      <c r="A90" s="610"/>
      <c r="B90" s="15" t="str">
        <f t="shared" si="103"/>
        <v>Water Heating</v>
      </c>
      <c r="C90" s="436">
        <f>'2M - SGS'!C90</f>
        <v>0.108255</v>
      </c>
      <c r="D90" s="436">
        <f>'2M - SGS'!D90</f>
        <v>9.1078000000000006E-2</v>
      </c>
      <c r="E90" s="436">
        <f>'2M - SGS'!E90</f>
        <v>8.5239999999999996E-2</v>
      </c>
      <c r="F90" s="436">
        <f>'2M - SGS'!F90</f>
        <v>7.2980000000000003E-2</v>
      </c>
      <c r="G90" s="436">
        <f>'2M - SGS'!G90</f>
        <v>7.9849000000000003E-2</v>
      </c>
      <c r="H90" s="436">
        <f>'2M - SGS'!H90</f>
        <v>7.2720999999999994E-2</v>
      </c>
      <c r="I90" s="436">
        <f>'2M - SGS'!I90</f>
        <v>7.4929999999999997E-2</v>
      </c>
      <c r="J90" s="436">
        <f>'2M - SGS'!J90</f>
        <v>7.5861999999999999E-2</v>
      </c>
      <c r="K90" s="436">
        <f>'2M - SGS'!K90</f>
        <v>7.5733999999999996E-2</v>
      </c>
      <c r="L90" s="436">
        <f>'2M - SGS'!L90</f>
        <v>8.2808000000000007E-2</v>
      </c>
      <c r="M90" s="436">
        <f>'2M - SGS'!M90</f>
        <v>8.6345000000000005E-2</v>
      </c>
      <c r="N90" s="436">
        <f>'2M - SGS'!N90</f>
        <v>9.4198000000000004E-2</v>
      </c>
      <c r="O90" s="436">
        <f>'2M - SGS'!O90</f>
        <v>0.108255</v>
      </c>
      <c r="P90" s="436">
        <f>'2M - SGS'!P90</f>
        <v>9.1078000000000006E-2</v>
      </c>
      <c r="Q90" s="436">
        <f>'2M - SGS'!Q90</f>
        <v>8.5239999999999996E-2</v>
      </c>
      <c r="R90" s="436">
        <f>'2M - SGS'!R90</f>
        <v>7.2980000000000003E-2</v>
      </c>
      <c r="S90" s="436">
        <f>'2M - SGS'!S90</f>
        <v>7.9849000000000003E-2</v>
      </c>
      <c r="T90" s="436">
        <f>'2M - SGS'!T90</f>
        <v>7.2720999999999994E-2</v>
      </c>
      <c r="U90" s="436">
        <f>'2M - SGS'!U90</f>
        <v>7.4929999999999997E-2</v>
      </c>
      <c r="V90" s="436">
        <f>'2M - SGS'!V90</f>
        <v>7.5861999999999999E-2</v>
      </c>
      <c r="W90" s="436">
        <f>'2M - SGS'!W90</f>
        <v>7.5733999999999996E-2</v>
      </c>
      <c r="X90" s="436">
        <f>'2M - SGS'!X90</f>
        <v>8.2808000000000007E-2</v>
      </c>
      <c r="Y90" s="436">
        <f>'2M - SGS'!Y90</f>
        <v>8.6345000000000005E-2</v>
      </c>
      <c r="Z90" s="436">
        <f>'2M - SGS'!Z90</f>
        <v>9.4198000000000004E-2</v>
      </c>
      <c r="AA90" s="436">
        <f>'2M - SGS'!AA90</f>
        <v>0.108255</v>
      </c>
      <c r="AB90" s="436">
        <f>'2M - SGS'!AB90</f>
        <v>9.1078000000000006E-2</v>
      </c>
      <c r="AC90" s="436">
        <f>'2M - SGS'!AC90</f>
        <v>8.5239999999999996E-2</v>
      </c>
      <c r="AD90" s="436">
        <f>'2M - SGS'!AD90</f>
        <v>7.2980000000000003E-2</v>
      </c>
      <c r="AE90" s="436">
        <f>'2M - SGS'!AE90</f>
        <v>7.9849000000000003E-2</v>
      </c>
      <c r="AF90" s="436">
        <f>'2M - SGS'!AF90</f>
        <v>7.2720999999999994E-2</v>
      </c>
      <c r="AG90" s="436">
        <f>'2M - SGS'!AG90</f>
        <v>7.4929999999999997E-2</v>
      </c>
      <c r="AH90" s="436">
        <f>'2M - SGS'!AH90</f>
        <v>7.5861999999999999E-2</v>
      </c>
      <c r="AI90" s="436">
        <f>'2M - SGS'!AI90</f>
        <v>7.5733999999999996E-2</v>
      </c>
      <c r="AJ90" s="436">
        <f>'2M - SGS'!AJ90</f>
        <v>8.2808000000000007E-2</v>
      </c>
      <c r="AK90" s="436">
        <f>'2M - SGS'!AK90</f>
        <v>8.6345000000000005E-2</v>
      </c>
      <c r="AL90" s="436">
        <f>'2M - SGS'!AL90</f>
        <v>9.4198000000000004E-2</v>
      </c>
      <c r="AM90" s="436">
        <f>'2M - SGS'!AM90</f>
        <v>0.108255</v>
      </c>
      <c r="AN90" s="436">
        <f>'2M - SGS'!AN90</f>
        <v>9.1078000000000006E-2</v>
      </c>
      <c r="AO90" s="436">
        <f>'2M - SGS'!AO90</f>
        <v>8.5239999999999996E-2</v>
      </c>
      <c r="AP90" s="436">
        <f>'2M - SGS'!AP90</f>
        <v>7.2980000000000003E-2</v>
      </c>
      <c r="AQ90" s="436">
        <f>'2M - SGS'!AQ90</f>
        <v>7.9849000000000003E-2</v>
      </c>
      <c r="AR90" s="436">
        <f>'2M - SGS'!AR90</f>
        <v>7.2720999999999994E-2</v>
      </c>
      <c r="AS90" s="436">
        <f>'2M - SGS'!AS90</f>
        <v>7.4929999999999997E-2</v>
      </c>
      <c r="AT90" s="436">
        <f>'2M - SGS'!AT90</f>
        <v>7.5861999999999999E-2</v>
      </c>
      <c r="AU90" s="436">
        <f>'2M - SGS'!AU90</f>
        <v>7.5733999999999996E-2</v>
      </c>
      <c r="AV90" s="436">
        <f>'2M - SGS'!AV90</f>
        <v>8.2808000000000007E-2</v>
      </c>
      <c r="AW90" s="436">
        <f>'2M - SGS'!AW90</f>
        <v>8.6345000000000005E-2</v>
      </c>
      <c r="AX90" s="436">
        <f>'2M - SGS'!AX90</f>
        <v>9.4198000000000004E-2</v>
      </c>
      <c r="AY90" s="436">
        <f>'2M - SGS'!AY90</f>
        <v>0.108255</v>
      </c>
      <c r="AZ90" s="436">
        <f>'2M - SGS'!AZ90</f>
        <v>9.1078000000000006E-2</v>
      </c>
      <c r="BA90" s="436">
        <f>'2M - SGS'!BA90</f>
        <v>8.5239999999999996E-2</v>
      </c>
      <c r="BB90" s="436">
        <f>'2M - SGS'!BB90</f>
        <v>7.2980000000000003E-2</v>
      </c>
      <c r="BC90" s="436">
        <f>'2M - SGS'!BC90</f>
        <v>7.9849000000000003E-2</v>
      </c>
      <c r="BD90" s="436">
        <f>'2M - SGS'!BD90</f>
        <v>7.2720999999999994E-2</v>
      </c>
      <c r="BE90" s="436">
        <f>'2M - SGS'!BE90</f>
        <v>7.4929999999999997E-2</v>
      </c>
      <c r="BF90" s="436">
        <f>'2M - SGS'!BF90</f>
        <v>7.5861999999999999E-2</v>
      </c>
      <c r="BG90" s="436">
        <f>'2M - SGS'!BG90</f>
        <v>7.5733999999999996E-2</v>
      </c>
      <c r="BH90" s="436">
        <f>'2M - SGS'!BH90</f>
        <v>8.2808000000000007E-2</v>
      </c>
      <c r="BI90" s="436">
        <f>'2M - SGS'!BI90</f>
        <v>8.6345000000000005E-2</v>
      </c>
      <c r="BJ90" s="436">
        <f>'2M - SGS'!BJ90</f>
        <v>9.4198000000000004E-2</v>
      </c>
      <c r="BK90" s="436">
        <f>'2M - SGS'!BK90</f>
        <v>0.108255</v>
      </c>
      <c r="BL90" s="436">
        <f>'2M - SGS'!BL90</f>
        <v>9.1078000000000006E-2</v>
      </c>
      <c r="BM90" s="436">
        <f>'2M - SGS'!BM90</f>
        <v>8.5239999999999996E-2</v>
      </c>
      <c r="BN90" s="436">
        <f>'2M - SGS'!BN90</f>
        <v>7.2980000000000003E-2</v>
      </c>
      <c r="BO90" s="436">
        <f>'2M - SGS'!BO90</f>
        <v>7.9849000000000003E-2</v>
      </c>
      <c r="BP90" s="436">
        <f>'2M - SGS'!BP90</f>
        <v>7.2720999999999994E-2</v>
      </c>
      <c r="BQ90" s="436">
        <f>'2M - SGS'!BQ90</f>
        <v>7.4929999999999997E-2</v>
      </c>
      <c r="BR90" s="436">
        <f>'2M - SGS'!BR90</f>
        <v>7.5861999999999999E-2</v>
      </c>
      <c r="BS90" s="436">
        <f>'2M - SGS'!BS90</f>
        <v>7.5733999999999996E-2</v>
      </c>
      <c r="BT90" s="436">
        <f>'2M - SGS'!BT90</f>
        <v>8.2808000000000007E-2</v>
      </c>
      <c r="BU90" s="436">
        <f>'2M - SGS'!BU90</f>
        <v>8.6345000000000005E-2</v>
      </c>
      <c r="BV90" s="436">
        <f>'2M - SGS'!BV90</f>
        <v>9.4198000000000004E-2</v>
      </c>
      <c r="BW90" s="436">
        <f>'2M - SGS'!BW90</f>
        <v>0.108255</v>
      </c>
      <c r="BX90" s="436">
        <f>'2M - SGS'!BX90</f>
        <v>9.1078000000000006E-2</v>
      </c>
      <c r="BY90" s="436">
        <f>'2M - SGS'!BY90</f>
        <v>8.5239999999999996E-2</v>
      </c>
      <c r="BZ90" s="436">
        <f>'2M - SGS'!BZ90</f>
        <v>7.2980000000000003E-2</v>
      </c>
      <c r="CA90" s="436">
        <f>'2M - SGS'!CA90</f>
        <v>7.9849000000000003E-2</v>
      </c>
      <c r="CB90" s="436">
        <f>'2M - SGS'!CB90</f>
        <v>7.2720999999999994E-2</v>
      </c>
      <c r="CC90" s="436">
        <f>'2M - SGS'!CC90</f>
        <v>7.4929999999999997E-2</v>
      </c>
      <c r="CD90" s="436">
        <f>'2M - SGS'!CD90</f>
        <v>7.5861999999999999E-2</v>
      </c>
      <c r="CE90" s="436">
        <f>'2M - SGS'!CE90</f>
        <v>7.5733999999999996E-2</v>
      </c>
      <c r="CF90" s="436">
        <f>'2M - SGS'!CF90</f>
        <v>8.2808000000000007E-2</v>
      </c>
      <c r="CG90" s="436">
        <f>'2M - SGS'!CG90</f>
        <v>8.6345000000000005E-2</v>
      </c>
      <c r="CH90" s="437">
        <f>'2M - SGS'!CH90</f>
        <v>9.4198000000000004E-2</v>
      </c>
      <c r="CJ90" s="427">
        <f t="shared" si="104"/>
        <v>1</v>
      </c>
    </row>
    <row r="91" spans="1:88" s="110" customFormat="1" ht="15.75" thickBot="1" x14ac:dyDescent="0.3">
      <c r="CJ91" s="110" t="s">
        <v>235</v>
      </c>
    </row>
    <row r="92" spans="1:88" s="110" customFormat="1" ht="15" customHeight="1" thickBot="1" x14ac:dyDescent="0.3">
      <c r="A92" s="632" t="s">
        <v>28</v>
      </c>
      <c r="B92" s="460" t="s">
        <v>32</v>
      </c>
      <c r="C92" s="162">
        <f>C$4</f>
        <v>45292</v>
      </c>
      <c r="D92" s="162">
        <f t="shared" ref="D92:BO92" si="105">D$4</f>
        <v>45323</v>
      </c>
      <c r="E92" s="162">
        <f t="shared" si="105"/>
        <v>45352</v>
      </c>
      <c r="F92" s="162">
        <f t="shared" si="105"/>
        <v>45383</v>
      </c>
      <c r="G92" s="162">
        <f t="shared" si="105"/>
        <v>45413</v>
      </c>
      <c r="H92" s="162">
        <f t="shared" si="105"/>
        <v>45444</v>
      </c>
      <c r="I92" s="162">
        <f t="shared" si="105"/>
        <v>45474</v>
      </c>
      <c r="J92" s="162">
        <f t="shared" si="105"/>
        <v>45505</v>
      </c>
      <c r="K92" s="162">
        <f t="shared" si="105"/>
        <v>45536</v>
      </c>
      <c r="L92" s="162">
        <f t="shared" si="105"/>
        <v>45566</v>
      </c>
      <c r="M92" s="162">
        <f t="shared" si="105"/>
        <v>45597</v>
      </c>
      <c r="N92" s="162">
        <f t="shared" si="105"/>
        <v>45627</v>
      </c>
      <c r="O92" s="162">
        <f t="shared" si="105"/>
        <v>45658</v>
      </c>
      <c r="P92" s="162">
        <f t="shared" si="105"/>
        <v>45689</v>
      </c>
      <c r="Q92" s="162">
        <f t="shared" si="105"/>
        <v>45717</v>
      </c>
      <c r="R92" s="162">
        <f t="shared" si="105"/>
        <v>45748</v>
      </c>
      <c r="S92" s="162">
        <f t="shared" si="105"/>
        <v>45778</v>
      </c>
      <c r="T92" s="162">
        <f t="shared" si="105"/>
        <v>45809</v>
      </c>
      <c r="U92" s="162">
        <f t="shared" si="105"/>
        <v>45839</v>
      </c>
      <c r="V92" s="162">
        <f t="shared" si="105"/>
        <v>45870</v>
      </c>
      <c r="W92" s="162">
        <f t="shared" si="105"/>
        <v>45901</v>
      </c>
      <c r="X92" s="162">
        <f t="shared" si="105"/>
        <v>45931</v>
      </c>
      <c r="Y92" s="162">
        <f t="shared" si="105"/>
        <v>45962</v>
      </c>
      <c r="Z92" s="162">
        <f t="shared" si="105"/>
        <v>45992</v>
      </c>
      <c r="AA92" s="162">
        <f t="shared" si="105"/>
        <v>46023</v>
      </c>
      <c r="AB92" s="162">
        <f t="shared" si="105"/>
        <v>46054</v>
      </c>
      <c r="AC92" s="162">
        <f t="shared" si="105"/>
        <v>46082</v>
      </c>
      <c r="AD92" s="162">
        <f t="shared" si="105"/>
        <v>46113</v>
      </c>
      <c r="AE92" s="162">
        <f t="shared" si="105"/>
        <v>46143</v>
      </c>
      <c r="AF92" s="162">
        <f t="shared" si="105"/>
        <v>46174</v>
      </c>
      <c r="AG92" s="162">
        <f t="shared" si="105"/>
        <v>46204</v>
      </c>
      <c r="AH92" s="162">
        <f t="shared" si="105"/>
        <v>46235</v>
      </c>
      <c r="AI92" s="162">
        <f t="shared" si="105"/>
        <v>46266</v>
      </c>
      <c r="AJ92" s="162">
        <f t="shared" si="105"/>
        <v>46296</v>
      </c>
      <c r="AK92" s="162">
        <f t="shared" si="105"/>
        <v>46327</v>
      </c>
      <c r="AL92" s="162">
        <f t="shared" si="105"/>
        <v>46357</v>
      </c>
      <c r="AM92" s="162">
        <f t="shared" si="105"/>
        <v>46388</v>
      </c>
      <c r="AN92" s="162">
        <f t="shared" si="105"/>
        <v>46419</v>
      </c>
      <c r="AO92" s="162">
        <f t="shared" si="105"/>
        <v>46447</v>
      </c>
      <c r="AP92" s="162">
        <f t="shared" si="105"/>
        <v>46478</v>
      </c>
      <c r="AQ92" s="162">
        <f t="shared" si="105"/>
        <v>46508</v>
      </c>
      <c r="AR92" s="162">
        <f t="shared" si="105"/>
        <v>46539</v>
      </c>
      <c r="AS92" s="162">
        <f t="shared" si="105"/>
        <v>46569</v>
      </c>
      <c r="AT92" s="162">
        <f t="shared" si="105"/>
        <v>46600</v>
      </c>
      <c r="AU92" s="162">
        <f t="shared" si="105"/>
        <v>46631</v>
      </c>
      <c r="AV92" s="162">
        <f t="shared" si="105"/>
        <v>46661</v>
      </c>
      <c r="AW92" s="162">
        <f t="shared" si="105"/>
        <v>46692</v>
      </c>
      <c r="AX92" s="162">
        <f t="shared" si="105"/>
        <v>46722</v>
      </c>
      <c r="AY92" s="162">
        <f t="shared" si="105"/>
        <v>46753</v>
      </c>
      <c r="AZ92" s="162">
        <f t="shared" si="105"/>
        <v>46784</v>
      </c>
      <c r="BA92" s="162">
        <f t="shared" si="105"/>
        <v>46813</v>
      </c>
      <c r="BB92" s="162">
        <f t="shared" si="105"/>
        <v>46844</v>
      </c>
      <c r="BC92" s="162">
        <f t="shared" si="105"/>
        <v>46874</v>
      </c>
      <c r="BD92" s="162">
        <f t="shared" si="105"/>
        <v>46905</v>
      </c>
      <c r="BE92" s="162">
        <f t="shared" si="105"/>
        <v>46935</v>
      </c>
      <c r="BF92" s="162">
        <f t="shared" si="105"/>
        <v>46966</v>
      </c>
      <c r="BG92" s="162">
        <f t="shared" si="105"/>
        <v>46997</v>
      </c>
      <c r="BH92" s="162">
        <f t="shared" si="105"/>
        <v>47027</v>
      </c>
      <c r="BI92" s="162">
        <f t="shared" si="105"/>
        <v>47058</v>
      </c>
      <c r="BJ92" s="162">
        <f t="shared" si="105"/>
        <v>47088</v>
      </c>
      <c r="BK92" s="162">
        <f t="shared" si="105"/>
        <v>47119</v>
      </c>
      <c r="BL92" s="162">
        <f t="shared" si="105"/>
        <v>47150</v>
      </c>
      <c r="BM92" s="162">
        <f t="shared" si="105"/>
        <v>47178</v>
      </c>
      <c r="BN92" s="162">
        <f t="shared" si="105"/>
        <v>47209</v>
      </c>
      <c r="BO92" s="162">
        <f t="shared" si="105"/>
        <v>47239</v>
      </c>
      <c r="BP92" s="162">
        <f t="shared" ref="BP92:CH92" si="106">BP$4</f>
        <v>47270</v>
      </c>
      <c r="BQ92" s="162">
        <f t="shared" si="106"/>
        <v>47300</v>
      </c>
      <c r="BR92" s="162">
        <f t="shared" si="106"/>
        <v>47331</v>
      </c>
      <c r="BS92" s="162">
        <f t="shared" si="106"/>
        <v>47362</v>
      </c>
      <c r="BT92" s="162">
        <f t="shared" si="106"/>
        <v>47392</v>
      </c>
      <c r="BU92" s="162">
        <f t="shared" si="106"/>
        <v>47423</v>
      </c>
      <c r="BV92" s="162">
        <f t="shared" si="106"/>
        <v>47453</v>
      </c>
      <c r="BW92" s="162">
        <f t="shared" si="106"/>
        <v>47484</v>
      </c>
      <c r="BX92" s="162">
        <f t="shared" si="106"/>
        <v>47515</v>
      </c>
      <c r="BY92" s="162">
        <f t="shared" si="106"/>
        <v>47543</v>
      </c>
      <c r="BZ92" s="162">
        <f t="shared" si="106"/>
        <v>47574</v>
      </c>
      <c r="CA92" s="162">
        <f t="shared" si="106"/>
        <v>47604</v>
      </c>
      <c r="CB92" s="162">
        <f t="shared" si="106"/>
        <v>47635</v>
      </c>
      <c r="CC92" s="162">
        <f t="shared" si="106"/>
        <v>47665</v>
      </c>
      <c r="CD92" s="162">
        <f t="shared" si="106"/>
        <v>47696</v>
      </c>
      <c r="CE92" s="162">
        <f t="shared" si="106"/>
        <v>47727</v>
      </c>
      <c r="CF92" s="162">
        <f t="shared" si="106"/>
        <v>47757</v>
      </c>
      <c r="CG92" s="162">
        <f t="shared" si="106"/>
        <v>47788</v>
      </c>
      <c r="CH92" s="163">
        <f t="shared" si="106"/>
        <v>47818</v>
      </c>
    </row>
    <row r="93" spans="1:88" s="110" customFormat="1" ht="15.75" customHeight="1" x14ac:dyDescent="0.25">
      <c r="A93" s="633"/>
      <c r="B93" s="89" t="str">
        <f>B78</f>
        <v>Air Comp</v>
      </c>
      <c r="C93" s="440">
        <f>'4M - SPS'!C93</f>
        <v>3.9829999999999997E-2</v>
      </c>
      <c r="D93" s="440">
        <f>'4M - SPS'!D93</f>
        <v>4.0202000000000002E-2</v>
      </c>
      <c r="E93" s="440">
        <f>'4M - SPS'!E93</f>
        <v>4.0568E-2</v>
      </c>
      <c r="F93" s="440">
        <f>'4M - SPS'!F93</f>
        <v>4.1613999999999998E-2</v>
      </c>
      <c r="G93" s="440">
        <f>'4M - SPS'!G93</f>
        <v>4.3744999999999999E-2</v>
      </c>
      <c r="H93" s="440">
        <f>'4M - SPS'!H93</f>
        <v>8.1032999999999994E-2</v>
      </c>
      <c r="I93" s="440">
        <f>'4M - SPS'!I93</f>
        <v>7.6974000000000001E-2</v>
      </c>
      <c r="J93" s="440">
        <f>'4M - SPS'!J93</f>
        <v>7.7621999999999997E-2</v>
      </c>
      <c r="K93" s="440">
        <f>'4M - SPS'!K93</f>
        <v>7.6564999999999994E-2</v>
      </c>
      <c r="L93" s="440">
        <f>'4M - SPS'!L93</f>
        <v>4.2223999999999998E-2</v>
      </c>
      <c r="M93" s="440">
        <f>'4M - SPS'!M93</f>
        <v>4.2845000000000001E-2</v>
      </c>
      <c r="N93" s="440">
        <f>'4M - SPS'!N93</f>
        <v>3.9836000000000003E-2</v>
      </c>
      <c r="O93" s="440">
        <f>'4M - SPS'!O93</f>
        <v>3.9829999999999997E-2</v>
      </c>
      <c r="P93" s="440">
        <f>'4M - SPS'!P93</f>
        <v>4.0202000000000002E-2</v>
      </c>
      <c r="Q93" s="440">
        <f>'4M - SPS'!Q93</f>
        <v>4.0568E-2</v>
      </c>
      <c r="R93" s="440">
        <f>'4M - SPS'!R93</f>
        <v>4.1613999999999998E-2</v>
      </c>
      <c r="S93" s="440">
        <f>'4M - SPS'!S93</f>
        <v>4.3744999999999999E-2</v>
      </c>
      <c r="T93" s="493">
        <f>'4M - SPS'!T93</f>
        <v>9.1775999999999996E-2</v>
      </c>
      <c r="U93" s="493">
        <f>'4M - SPS'!U93</f>
        <v>8.8924000000000003E-2</v>
      </c>
      <c r="V93" s="493">
        <f>'4M - SPS'!V93</f>
        <v>9.0119000000000005E-2</v>
      </c>
      <c r="W93" s="493">
        <f>'4M - SPS'!W93</f>
        <v>8.9261999999999994E-2</v>
      </c>
      <c r="X93" s="493">
        <f>'4M - SPS'!X93</f>
        <v>4.8958000000000002E-2</v>
      </c>
      <c r="Y93" s="493">
        <f>'4M - SPS'!Y93</f>
        <v>4.9664E-2</v>
      </c>
      <c r="Z93" s="493">
        <f>'4M - SPS'!Z93</f>
        <v>4.5769999999999998E-2</v>
      </c>
      <c r="AA93" s="493">
        <f>'4M - SPS'!AA93</f>
        <v>4.5504000000000003E-2</v>
      </c>
      <c r="AB93" s="493">
        <f>'4M - SPS'!AB93</f>
        <v>4.6175000000000001E-2</v>
      </c>
      <c r="AC93" s="493">
        <f>'4M - SPS'!AC93</f>
        <v>4.7510999999999998E-2</v>
      </c>
      <c r="AD93" s="493">
        <f>'4M - SPS'!AD93</f>
        <v>4.8266000000000003E-2</v>
      </c>
      <c r="AE93" s="493">
        <f>'4M - SPS'!AE93</f>
        <v>5.0146000000000003E-2</v>
      </c>
      <c r="AF93" s="493">
        <f>'4M - SPS'!AF93</f>
        <v>9.1775999999999996E-2</v>
      </c>
      <c r="AG93" s="493">
        <f>'4M - SPS'!AG93</f>
        <v>8.8924000000000003E-2</v>
      </c>
      <c r="AH93" s="493">
        <f>'4M - SPS'!AH93</f>
        <v>9.0119000000000005E-2</v>
      </c>
      <c r="AI93" s="493">
        <f>'4M - SPS'!AI93</f>
        <v>8.9261999999999994E-2</v>
      </c>
      <c r="AJ93" s="493">
        <f>'4M - SPS'!AJ93</f>
        <v>4.8958000000000002E-2</v>
      </c>
      <c r="AK93" s="493">
        <f>'4M - SPS'!AK93</f>
        <v>4.9664E-2</v>
      </c>
      <c r="AL93" s="493">
        <f>'4M - SPS'!AL93</f>
        <v>4.5769999999999998E-2</v>
      </c>
      <c r="AM93" s="493">
        <f>'4M - SPS'!AM93</f>
        <v>4.5504000000000003E-2</v>
      </c>
      <c r="AN93" s="493">
        <f>'4M - SPS'!AN93</f>
        <v>4.6175000000000001E-2</v>
      </c>
      <c r="AO93" s="493">
        <f>'4M - SPS'!AO93</f>
        <v>4.7510999999999998E-2</v>
      </c>
      <c r="AP93" s="493">
        <f>'4M - SPS'!AP93</f>
        <v>4.8266000000000003E-2</v>
      </c>
      <c r="AQ93" s="493">
        <f>'4M - SPS'!AQ93</f>
        <v>5.0146000000000003E-2</v>
      </c>
      <c r="AR93" s="493">
        <f>'4M - SPS'!AR93</f>
        <v>9.1775999999999996E-2</v>
      </c>
      <c r="AS93" s="493">
        <f>'4M - SPS'!AS93</f>
        <v>8.8924000000000003E-2</v>
      </c>
      <c r="AT93" s="493">
        <f>'4M - SPS'!AT93</f>
        <v>9.0119000000000005E-2</v>
      </c>
      <c r="AU93" s="493">
        <f>'4M - SPS'!AU93</f>
        <v>8.9261999999999994E-2</v>
      </c>
      <c r="AV93" s="493">
        <f>'4M - SPS'!AV93</f>
        <v>4.8958000000000002E-2</v>
      </c>
      <c r="AW93" s="493">
        <f>'4M - SPS'!AW93</f>
        <v>4.9664E-2</v>
      </c>
      <c r="AX93" s="493">
        <f>'4M - SPS'!AX93</f>
        <v>4.5769999999999998E-2</v>
      </c>
      <c r="AY93" s="493">
        <f>'4M - SPS'!AY93</f>
        <v>4.5504000000000003E-2</v>
      </c>
      <c r="AZ93" s="493">
        <f>'4M - SPS'!AZ93</f>
        <v>4.6175000000000001E-2</v>
      </c>
      <c r="BA93" s="493">
        <f>'4M - SPS'!BA93</f>
        <v>4.7510999999999998E-2</v>
      </c>
      <c r="BB93" s="493">
        <f>'4M - SPS'!BB93</f>
        <v>4.8266000000000003E-2</v>
      </c>
      <c r="BC93" s="493">
        <f>'4M - SPS'!BC93</f>
        <v>5.0146000000000003E-2</v>
      </c>
      <c r="BD93" s="493">
        <f>'4M - SPS'!BD93</f>
        <v>9.1775999999999996E-2</v>
      </c>
      <c r="BE93" s="493">
        <f>'4M - SPS'!BE93</f>
        <v>8.8924000000000003E-2</v>
      </c>
      <c r="BF93" s="493">
        <f>'4M - SPS'!BF93</f>
        <v>9.0119000000000005E-2</v>
      </c>
      <c r="BG93" s="493">
        <f>'4M - SPS'!BG93</f>
        <v>8.9261999999999994E-2</v>
      </c>
      <c r="BH93" s="493">
        <f>'4M - SPS'!BH93</f>
        <v>4.8958000000000002E-2</v>
      </c>
      <c r="BI93" s="493">
        <f>'4M - SPS'!BI93</f>
        <v>4.9664E-2</v>
      </c>
      <c r="BJ93" s="493">
        <f>'4M - SPS'!BJ93</f>
        <v>4.5769999999999998E-2</v>
      </c>
      <c r="BK93" s="493">
        <f>'4M - SPS'!BK93</f>
        <v>4.5504000000000003E-2</v>
      </c>
      <c r="BL93" s="493">
        <f>'4M - SPS'!BL93</f>
        <v>4.6175000000000001E-2</v>
      </c>
      <c r="BM93" s="493">
        <f>'4M - SPS'!BM93</f>
        <v>4.7510999999999998E-2</v>
      </c>
      <c r="BN93" s="493">
        <f>'4M - SPS'!BN93</f>
        <v>4.8266000000000003E-2</v>
      </c>
      <c r="BO93" s="493">
        <f>'4M - SPS'!BO93</f>
        <v>5.0146000000000003E-2</v>
      </c>
      <c r="BP93" s="493">
        <f>'4M - SPS'!BP93</f>
        <v>9.1775999999999996E-2</v>
      </c>
      <c r="BQ93" s="493">
        <f>'4M - SPS'!BQ93</f>
        <v>8.8924000000000003E-2</v>
      </c>
      <c r="BR93" s="493">
        <f>'4M - SPS'!BR93</f>
        <v>9.0119000000000005E-2</v>
      </c>
      <c r="BS93" s="493">
        <f>'4M - SPS'!BS93</f>
        <v>8.9261999999999994E-2</v>
      </c>
      <c r="BT93" s="493">
        <f>'4M - SPS'!BT93</f>
        <v>4.8958000000000002E-2</v>
      </c>
      <c r="BU93" s="493">
        <f>'4M - SPS'!BU93</f>
        <v>4.9664E-2</v>
      </c>
      <c r="BV93" s="493">
        <f>'4M - SPS'!BV93</f>
        <v>4.5769999999999998E-2</v>
      </c>
      <c r="BW93" s="493">
        <f>'4M - SPS'!BW93</f>
        <v>4.5504000000000003E-2</v>
      </c>
      <c r="BX93" s="493">
        <f>'4M - SPS'!BX93</f>
        <v>4.6175000000000001E-2</v>
      </c>
      <c r="BY93" s="493">
        <f>'4M - SPS'!BY93</f>
        <v>4.7510999999999998E-2</v>
      </c>
      <c r="BZ93" s="493">
        <f>'4M - SPS'!BZ93</f>
        <v>4.8266000000000003E-2</v>
      </c>
      <c r="CA93" s="493">
        <f>'4M - SPS'!CA93</f>
        <v>5.0146000000000003E-2</v>
      </c>
      <c r="CB93" s="493">
        <f>'4M - SPS'!CB93</f>
        <v>9.1775999999999996E-2</v>
      </c>
      <c r="CC93" s="493">
        <f>'4M - SPS'!CC93</f>
        <v>8.8924000000000003E-2</v>
      </c>
      <c r="CD93" s="493">
        <f>'4M - SPS'!CD93</f>
        <v>9.0119000000000005E-2</v>
      </c>
      <c r="CE93" s="493">
        <f>'4M - SPS'!CE93</f>
        <v>8.9261999999999994E-2</v>
      </c>
      <c r="CF93" s="493">
        <f>'4M - SPS'!CF93</f>
        <v>4.8958000000000002E-2</v>
      </c>
      <c r="CG93" s="493">
        <f>'4M - SPS'!CG93</f>
        <v>4.9664E-2</v>
      </c>
      <c r="CH93" s="498">
        <f>'4M - SPS'!CH93</f>
        <v>4.5769999999999998E-2</v>
      </c>
      <c r="CJ93" s="110" t="s">
        <v>236</v>
      </c>
    </row>
    <row r="94" spans="1:88" s="110" customFormat="1" x14ac:dyDescent="0.25">
      <c r="A94" s="633"/>
      <c r="B94" s="89" t="str">
        <f t="shared" ref="B94:B105" si="107">B79</f>
        <v>Building Shell</v>
      </c>
      <c r="C94" s="440">
        <f>'4M - SPS'!C94</f>
        <v>4.6690000000000002E-2</v>
      </c>
      <c r="D94" s="440">
        <f>'4M - SPS'!D94</f>
        <v>4.5469999999999997E-2</v>
      </c>
      <c r="E94" s="440">
        <f>'4M - SPS'!E94</f>
        <v>4.6181E-2</v>
      </c>
      <c r="F94" s="440">
        <f>'4M - SPS'!F94</f>
        <v>4.3610000000000003E-2</v>
      </c>
      <c r="G94" s="440">
        <f>'4M - SPS'!G94</f>
        <v>5.1957000000000003E-2</v>
      </c>
      <c r="H94" s="440">
        <f>'4M - SPS'!H94</f>
        <v>0.106351</v>
      </c>
      <c r="I94" s="440">
        <f>'4M - SPS'!I94</f>
        <v>9.5311000000000007E-2</v>
      </c>
      <c r="J94" s="440">
        <f>'4M - SPS'!J94</f>
        <v>0.100024</v>
      </c>
      <c r="K94" s="440">
        <f>'4M - SPS'!K94</f>
        <v>0.10265100000000001</v>
      </c>
      <c r="L94" s="440">
        <f>'4M - SPS'!L94</f>
        <v>4.7780999999999997E-2</v>
      </c>
      <c r="M94" s="440">
        <f>'4M - SPS'!M94</f>
        <v>4.6185999999999998E-2</v>
      </c>
      <c r="N94" s="440">
        <f>'4M - SPS'!N94</f>
        <v>4.5090999999999999E-2</v>
      </c>
      <c r="O94" s="440">
        <f>'4M - SPS'!O94</f>
        <v>4.6690000000000002E-2</v>
      </c>
      <c r="P94" s="440">
        <f>'4M - SPS'!P94</f>
        <v>4.5469999999999997E-2</v>
      </c>
      <c r="Q94" s="440">
        <f>'4M - SPS'!Q94</f>
        <v>4.6181E-2</v>
      </c>
      <c r="R94" s="440">
        <f>'4M - SPS'!R94</f>
        <v>4.3610000000000003E-2</v>
      </c>
      <c r="S94" s="440">
        <f>'4M - SPS'!S94</f>
        <v>5.1957000000000003E-2</v>
      </c>
      <c r="T94" s="493">
        <f>'4M - SPS'!T94</f>
        <v>0.120381</v>
      </c>
      <c r="U94" s="493">
        <f>'4M - SPS'!U94</f>
        <v>0.11025500000000001</v>
      </c>
      <c r="V94" s="493">
        <f>'4M - SPS'!V94</f>
        <v>0.115824</v>
      </c>
      <c r="W94" s="493">
        <f>'4M - SPS'!W94</f>
        <v>0.120159</v>
      </c>
      <c r="X94" s="493">
        <f>'4M - SPS'!X94</f>
        <v>5.5509000000000003E-2</v>
      </c>
      <c r="Y94" s="493">
        <f>'4M - SPS'!Y94</f>
        <v>5.3158999999999998E-2</v>
      </c>
      <c r="Z94" s="493">
        <f>'4M - SPS'!Z94</f>
        <v>5.1805999999999998E-2</v>
      </c>
      <c r="AA94" s="493">
        <f>'4M - SPS'!AA94</f>
        <v>5.3165999999999998E-2</v>
      </c>
      <c r="AB94" s="493">
        <f>'4M - SPS'!AB94</f>
        <v>5.2478999999999998E-2</v>
      </c>
      <c r="AC94" s="493">
        <f>'4M - SPS'!AC94</f>
        <v>5.4157999999999998E-2</v>
      </c>
      <c r="AD94" s="493">
        <f>'4M - SPS'!AD94</f>
        <v>5.1117999999999997E-2</v>
      </c>
      <c r="AE94" s="493">
        <f>'4M - SPS'!AE94</f>
        <v>5.9484000000000002E-2</v>
      </c>
      <c r="AF94" s="493">
        <f>'4M - SPS'!AF94</f>
        <v>0.120381</v>
      </c>
      <c r="AG94" s="493">
        <f>'4M - SPS'!AG94</f>
        <v>0.11025500000000001</v>
      </c>
      <c r="AH94" s="493">
        <f>'4M - SPS'!AH94</f>
        <v>0.115824</v>
      </c>
      <c r="AI94" s="493">
        <f>'4M - SPS'!AI94</f>
        <v>0.120159</v>
      </c>
      <c r="AJ94" s="493">
        <f>'4M - SPS'!AJ94</f>
        <v>5.5509000000000003E-2</v>
      </c>
      <c r="AK94" s="493">
        <f>'4M - SPS'!AK94</f>
        <v>5.3158999999999998E-2</v>
      </c>
      <c r="AL94" s="493">
        <f>'4M - SPS'!AL94</f>
        <v>5.1805999999999998E-2</v>
      </c>
      <c r="AM94" s="493">
        <f>'4M - SPS'!AM94</f>
        <v>5.3165999999999998E-2</v>
      </c>
      <c r="AN94" s="493">
        <f>'4M - SPS'!AN94</f>
        <v>5.2478999999999998E-2</v>
      </c>
      <c r="AO94" s="493">
        <f>'4M - SPS'!AO94</f>
        <v>5.4157999999999998E-2</v>
      </c>
      <c r="AP94" s="493">
        <f>'4M - SPS'!AP94</f>
        <v>5.1117999999999997E-2</v>
      </c>
      <c r="AQ94" s="493">
        <f>'4M - SPS'!AQ94</f>
        <v>5.9484000000000002E-2</v>
      </c>
      <c r="AR94" s="493">
        <f>'4M - SPS'!AR94</f>
        <v>0.120381</v>
      </c>
      <c r="AS94" s="493">
        <f>'4M - SPS'!AS94</f>
        <v>0.11025500000000001</v>
      </c>
      <c r="AT94" s="493">
        <f>'4M - SPS'!AT94</f>
        <v>0.115824</v>
      </c>
      <c r="AU94" s="493">
        <f>'4M - SPS'!AU94</f>
        <v>0.120159</v>
      </c>
      <c r="AV94" s="493">
        <f>'4M - SPS'!AV94</f>
        <v>5.5509000000000003E-2</v>
      </c>
      <c r="AW94" s="493">
        <f>'4M - SPS'!AW94</f>
        <v>5.3158999999999998E-2</v>
      </c>
      <c r="AX94" s="493">
        <f>'4M - SPS'!AX94</f>
        <v>5.1805999999999998E-2</v>
      </c>
      <c r="AY94" s="493">
        <f>'4M - SPS'!AY94</f>
        <v>5.3165999999999998E-2</v>
      </c>
      <c r="AZ94" s="493">
        <f>'4M - SPS'!AZ94</f>
        <v>5.2478999999999998E-2</v>
      </c>
      <c r="BA94" s="493">
        <f>'4M - SPS'!BA94</f>
        <v>5.4157999999999998E-2</v>
      </c>
      <c r="BB94" s="493">
        <f>'4M - SPS'!BB94</f>
        <v>5.1117999999999997E-2</v>
      </c>
      <c r="BC94" s="493">
        <f>'4M - SPS'!BC94</f>
        <v>5.9484000000000002E-2</v>
      </c>
      <c r="BD94" s="493">
        <f>'4M - SPS'!BD94</f>
        <v>0.120381</v>
      </c>
      <c r="BE94" s="493">
        <f>'4M - SPS'!BE94</f>
        <v>0.11025500000000001</v>
      </c>
      <c r="BF94" s="493">
        <f>'4M - SPS'!BF94</f>
        <v>0.115824</v>
      </c>
      <c r="BG94" s="493">
        <f>'4M - SPS'!BG94</f>
        <v>0.120159</v>
      </c>
      <c r="BH94" s="493">
        <f>'4M - SPS'!BH94</f>
        <v>5.5509000000000003E-2</v>
      </c>
      <c r="BI94" s="493">
        <f>'4M - SPS'!BI94</f>
        <v>5.3158999999999998E-2</v>
      </c>
      <c r="BJ94" s="493">
        <f>'4M - SPS'!BJ94</f>
        <v>5.1805999999999998E-2</v>
      </c>
      <c r="BK94" s="493">
        <f>'4M - SPS'!BK94</f>
        <v>5.3165999999999998E-2</v>
      </c>
      <c r="BL94" s="493">
        <f>'4M - SPS'!BL94</f>
        <v>5.2478999999999998E-2</v>
      </c>
      <c r="BM94" s="493">
        <f>'4M - SPS'!BM94</f>
        <v>5.4157999999999998E-2</v>
      </c>
      <c r="BN94" s="493">
        <f>'4M - SPS'!BN94</f>
        <v>5.1117999999999997E-2</v>
      </c>
      <c r="BO94" s="493">
        <f>'4M - SPS'!BO94</f>
        <v>5.9484000000000002E-2</v>
      </c>
      <c r="BP94" s="493">
        <f>'4M - SPS'!BP94</f>
        <v>0.120381</v>
      </c>
      <c r="BQ94" s="493">
        <f>'4M - SPS'!BQ94</f>
        <v>0.11025500000000001</v>
      </c>
      <c r="BR94" s="493">
        <f>'4M - SPS'!BR94</f>
        <v>0.115824</v>
      </c>
      <c r="BS94" s="493">
        <f>'4M - SPS'!BS94</f>
        <v>0.120159</v>
      </c>
      <c r="BT94" s="493">
        <f>'4M - SPS'!BT94</f>
        <v>5.5509000000000003E-2</v>
      </c>
      <c r="BU94" s="493">
        <f>'4M - SPS'!BU94</f>
        <v>5.3158999999999998E-2</v>
      </c>
      <c r="BV94" s="493">
        <f>'4M - SPS'!BV94</f>
        <v>5.1805999999999998E-2</v>
      </c>
      <c r="BW94" s="493">
        <f>'4M - SPS'!BW94</f>
        <v>5.3165999999999998E-2</v>
      </c>
      <c r="BX94" s="493">
        <f>'4M - SPS'!BX94</f>
        <v>5.2478999999999998E-2</v>
      </c>
      <c r="BY94" s="493">
        <f>'4M - SPS'!BY94</f>
        <v>5.4157999999999998E-2</v>
      </c>
      <c r="BZ94" s="493">
        <f>'4M - SPS'!BZ94</f>
        <v>5.1117999999999997E-2</v>
      </c>
      <c r="CA94" s="493">
        <f>'4M - SPS'!CA94</f>
        <v>5.9484000000000002E-2</v>
      </c>
      <c r="CB94" s="493">
        <f>'4M - SPS'!CB94</f>
        <v>0.120381</v>
      </c>
      <c r="CC94" s="493">
        <f>'4M - SPS'!CC94</f>
        <v>0.11025500000000001</v>
      </c>
      <c r="CD94" s="493">
        <f>'4M - SPS'!CD94</f>
        <v>0.115824</v>
      </c>
      <c r="CE94" s="493">
        <f>'4M - SPS'!CE94</f>
        <v>0.120159</v>
      </c>
      <c r="CF94" s="493">
        <f>'4M - SPS'!CF94</f>
        <v>5.5509000000000003E-2</v>
      </c>
      <c r="CG94" s="493">
        <f>'4M - SPS'!CG94</f>
        <v>5.3158999999999998E-2</v>
      </c>
      <c r="CH94" s="498">
        <f>'4M - SPS'!CH94</f>
        <v>5.1805999999999998E-2</v>
      </c>
      <c r="CJ94" s="110" t="s">
        <v>260</v>
      </c>
    </row>
    <row r="95" spans="1:88" s="110" customFormat="1" x14ac:dyDescent="0.25">
      <c r="A95" s="633"/>
      <c r="B95" s="89" t="str">
        <f t="shared" si="107"/>
        <v>Cooking</v>
      </c>
      <c r="C95" s="440">
        <f>'4M - SPS'!C95</f>
        <v>4.0557000000000003E-2</v>
      </c>
      <c r="D95" s="440">
        <f>'4M - SPS'!D95</f>
        <v>4.1267999999999999E-2</v>
      </c>
      <c r="E95" s="440">
        <f>'4M - SPS'!E95</f>
        <v>4.3454E-2</v>
      </c>
      <c r="F95" s="440">
        <f>'4M - SPS'!F95</f>
        <v>4.5587000000000003E-2</v>
      </c>
      <c r="G95" s="440">
        <f>'4M - SPS'!G95</f>
        <v>4.6787000000000002E-2</v>
      </c>
      <c r="H95" s="440">
        <f>'4M - SPS'!H95</f>
        <v>8.8827000000000003E-2</v>
      </c>
      <c r="I95" s="440">
        <f>'4M - SPS'!I95</f>
        <v>8.3249000000000004E-2</v>
      </c>
      <c r="J95" s="440">
        <f>'4M - SPS'!J95</f>
        <v>8.5038000000000002E-2</v>
      </c>
      <c r="K95" s="440">
        <f>'4M - SPS'!K95</f>
        <v>8.2868999999999998E-2</v>
      </c>
      <c r="L95" s="440">
        <f>'4M - SPS'!L95</f>
        <v>4.5005000000000003E-2</v>
      </c>
      <c r="M95" s="440">
        <f>'4M - SPS'!M95</f>
        <v>4.5767000000000002E-2</v>
      </c>
      <c r="N95" s="440">
        <f>'4M - SPS'!N95</f>
        <v>4.1034000000000001E-2</v>
      </c>
      <c r="O95" s="440">
        <f>'4M - SPS'!O95</f>
        <v>4.0557000000000003E-2</v>
      </c>
      <c r="P95" s="440">
        <f>'4M - SPS'!P95</f>
        <v>4.1267999999999999E-2</v>
      </c>
      <c r="Q95" s="440">
        <f>'4M - SPS'!Q95</f>
        <v>4.3454E-2</v>
      </c>
      <c r="R95" s="440">
        <f>'4M - SPS'!R95</f>
        <v>4.5587000000000003E-2</v>
      </c>
      <c r="S95" s="440">
        <f>'4M - SPS'!S95</f>
        <v>4.6787000000000002E-2</v>
      </c>
      <c r="T95" s="493">
        <f>'4M - SPS'!T95</f>
        <v>0.10058400000000001</v>
      </c>
      <c r="U95" s="493">
        <f>'4M - SPS'!U95</f>
        <v>9.6225000000000005E-2</v>
      </c>
      <c r="V95" s="493">
        <f>'4M - SPS'!V95</f>
        <v>9.8633999999999999E-2</v>
      </c>
      <c r="W95" s="493">
        <f>'4M - SPS'!W95</f>
        <v>9.6726999999999994E-2</v>
      </c>
      <c r="X95" s="493">
        <f>'4M - SPS'!X95</f>
        <v>5.2224E-2</v>
      </c>
      <c r="Y95" s="493">
        <f>'4M - SPS'!Y95</f>
        <v>5.3099E-2</v>
      </c>
      <c r="Z95" s="493">
        <f>'4M - SPS'!Z95</f>
        <v>4.7057000000000002E-2</v>
      </c>
      <c r="AA95" s="493">
        <f>'4M - SPS'!AA95</f>
        <v>4.6351999999999997E-2</v>
      </c>
      <c r="AB95" s="493">
        <f>'4M - SPS'!AB95</f>
        <v>4.7388E-2</v>
      </c>
      <c r="AC95" s="493">
        <f>'4M - SPS'!AC95</f>
        <v>5.0922000000000002E-2</v>
      </c>
      <c r="AD95" s="493">
        <f>'4M - SPS'!AD95</f>
        <v>5.2740000000000002E-2</v>
      </c>
      <c r="AE95" s="493">
        <f>'4M - SPS'!AE95</f>
        <v>5.3603999999999999E-2</v>
      </c>
      <c r="AF95" s="493">
        <f>'4M - SPS'!AF95</f>
        <v>0.10058400000000001</v>
      </c>
      <c r="AG95" s="493">
        <f>'4M - SPS'!AG95</f>
        <v>9.6225000000000005E-2</v>
      </c>
      <c r="AH95" s="493">
        <f>'4M - SPS'!AH95</f>
        <v>9.8633999999999999E-2</v>
      </c>
      <c r="AI95" s="493">
        <f>'4M - SPS'!AI95</f>
        <v>9.6726999999999994E-2</v>
      </c>
      <c r="AJ95" s="493">
        <f>'4M - SPS'!AJ95</f>
        <v>5.2224E-2</v>
      </c>
      <c r="AK95" s="493">
        <f>'4M - SPS'!AK95</f>
        <v>5.3099E-2</v>
      </c>
      <c r="AL95" s="493">
        <f>'4M - SPS'!AL95</f>
        <v>4.7057000000000002E-2</v>
      </c>
      <c r="AM95" s="493">
        <f>'4M - SPS'!AM95</f>
        <v>4.6351999999999997E-2</v>
      </c>
      <c r="AN95" s="493">
        <f>'4M - SPS'!AN95</f>
        <v>4.7388E-2</v>
      </c>
      <c r="AO95" s="493">
        <f>'4M - SPS'!AO95</f>
        <v>5.0922000000000002E-2</v>
      </c>
      <c r="AP95" s="493">
        <f>'4M - SPS'!AP95</f>
        <v>5.2740000000000002E-2</v>
      </c>
      <c r="AQ95" s="493">
        <f>'4M - SPS'!AQ95</f>
        <v>5.3603999999999999E-2</v>
      </c>
      <c r="AR95" s="493">
        <f>'4M - SPS'!AR95</f>
        <v>0.10058400000000001</v>
      </c>
      <c r="AS95" s="493">
        <f>'4M - SPS'!AS95</f>
        <v>9.6225000000000005E-2</v>
      </c>
      <c r="AT95" s="493">
        <f>'4M - SPS'!AT95</f>
        <v>9.8633999999999999E-2</v>
      </c>
      <c r="AU95" s="493">
        <f>'4M - SPS'!AU95</f>
        <v>9.6726999999999994E-2</v>
      </c>
      <c r="AV95" s="493">
        <f>'4M - SPS'!AV95</f>
        <v>5.2224E-2</v>
      </c>
      <c r="AW95" s="493">
        <f>'4M - SPS'!AW95</f>
        <v>5.3099E-2</v>
      </c>
      <c r="AX95" s="493">
        <f>'4M - SPS'!AX95</f>
        <v>4.7057000000000002E-2</v>
      </c>
      <c r="AY95" s="493">
        <f>'4M - SPS'!AY95</f>
        <v>4.6351999999999997E-2</v>
      </c>
      <c r="AZ95" s="493">
        <f>'4M - SPS'!AZ95</f>
        <v>4.7388E-2</v>
      </c>
      <c r="BA95" s="493">
        <f>'4M - SPS'!BA95</f>
        <v>5.0922000000000002E-2</v>
      </c>
      <c r="BB95" s="493">
        <f>'4M - SPS'!BB95</f>
        <v>5.2740000000000002E-2</v>
      </c>
      <c r="BC95" s="493">
        <f>'4M - SPS'!BC95</f>
        <v>5.3603999999999999E-2</v>
      </c>
      <c r="BD95" s="493">
        <f>'4M - SPS'!BD95</f>
        <v>0.10058400000000001</v>
      </c>
      <c r="BE95" s="493">
        <f>'4M - SPS'!BE95</f>
        <v>9.6225000000000005E-2</v>
      </c>
      <c r="BF95" s="493">
        <f>'4M - SPS'!BF95</f>
        <v>9.8633999999999999E-2</v>
      </c>
      <c r="BG95" s="493">
        <f>'4M - SPS'!BG95</f>
        <v>9.6726999999999994E-2</v>
      </c>
      <c r="BH95" s="493">
        <f>'4M - SPS'!BH95</f>
        <v>5.2224E-2</v>
      </c>
      <c r="BI95" s="493">
        <f>'4M - SPS'!BI95</f>
        <v>5.3099E-2</v>
      </c>
      <c r="BJ95" s="493">
        <f>'4M - SPS'!BJ95</f>
        <v>4.7057000000000002E-2</v>
      </c>
      <c r="BK95" s="493">
        <f>'4M - SPS'!BK95</f>
        <v>4.6351999999999997E-2</v>
      </c>
      <c r="BL95" s="493">
        <f>'4M - SPS'!BL95</f>
        <v>4.7388E-2</v>
      </c>
      <c r="BM95" s="493">
        <f>'4M - SPS'!BM95</f>
        <v>5.0922000000000002E-2</v>
      </c>
      <c r="BN95" s="493">
        <f>'4M - SPS'!BN95</f>
        <v>5.2740000000000002E-2</v>
      </c>
      <c r="BO95" s="493">
        <f>'4M - SPS'!BO95</f>
        <v>5.3603999999999999E-2</v>
      </c>
      <c r="BP95" s="493">
        <f>'4M - SPS'!BP95</f>
        <v>0.10058400000000001</v>
      </c>
      <c r="BQ95" s="493">
        <f>'4M - SPS'!BQ95</f>
        <v>9.6225000000000005E-2</v>
      </c>
      <c r="BR95" s="493">
        <f>'4M - SPS'!BR95</f>
        <v>9.8633999999999999E-2</v>
      </c>
      <c r="BS95" s="493">
        <f>'4M - SPS'!BS95</f>
        <v>9.6726999999999994E-2</v>
      </c>
      <c r="BT95" s="493">
        <f>'4M - SPS'!BT95</f>
        <v>5.2224E-2</v>
      </c>
      <c r="BU95" s="493">
        <f>'4M - SPS'!BU95</f>
        <v>5.3099E-2</v>
      </c>
      <c r="BV95" s="493">
        <f>'4M - SPS'!BV95</f>
        <v>4.7057000000000002E-2</v>
      </c>
      <c r="BW95" s="493">
        <f>'4M - SPS'!BW95</f>
        <v>4.6351999999999997E-2</v>
      </c>
      <c r="BX95" s="493">
        <f>'4M - SPS'!BX95</f>
        <v>4.7388E-2</v>
      </c>
      <c r="BY95" s="493">
        <f>'4M - SPS'!BY95</f>
        <v>5.0922000000000002E-2</v>
      </c>
      <c r="BZ95" s="493">
        <f>'4M - SPS'!BZ95</f>
        <v>5.2740000000000002E-2</v>
      </c>
      <c r="CA95" s="493">
        <f>'4M - SPS'!CA95</f>
        <v>5.3603999999999999E-2</v>
      </c>
      <c r="CB95" s="493">
        <f>'4M - SPS'!CB95</f>
        <v>0.10058400000000001</v>
      </c>
      <c r="CC95" s="493">
        <f>'4M - SPS'!CC95</f>
        <v>9.6225000000000005E-2</v>
      </c>
      <c r="CD95" s="493">
        <f>'4M - SPS'!CD95</f>
        <v>9.8633999999999999E-2</v>
      </c>
      <c r="CE95" s="493">
        <f>'4M - SPS'!CE95</f>
        <v>9.6726999999999994E-2</v>
      </c>
      <c r="CF95" s="493">
        <f>'4M - SPS'!CF95</f>
        <v>5.2224E-2</v>
      </c>
      <c r="CG95" s="493">
        <f>'4M - SPS'!CG95</f>
        <v>5.3099E-2</v>
      </c>
      <c r="CH95" s="498">
        <f>'4M - SPS'!CH95</f>
        <v>4.7057000000000002E-2</v>
      </c>
    </row>
    <row r="96" spans="1:88" s="110" customFormat="1" x14ac:dyDescent="0.25">
      <c r="A96" s="633"/>
      <c r="B96" s="89" t="str">
        <f t="shared" si="107"/>
        <v>Cooling</v>
      </c>
      <c r="C96" s="440">
        <f>'4M - SPS'!C96</f>
        <v>3.7643000000000003E-2</v>
      </c>
      <c r="D96" s="440">
        <f>'4M - SPS'!D96</f>
        <v>3.7594000000000002E-2</v>
      </c>
      <c r="E96" s="440">
        <f>'4M - SPS'!E96</f>
        <v>3.8481000000000001E-2</v>
      </c>
      <c r="F96" s="440">
        <f>'4M - SPS'!F96</f>
        <v>4.9109E-2</v>
      </c>
      <c r="G96" s="440">
        <f>'4M - SPS'!G96</f>
        <v>6.1143000000000003E-2</v>
      </c>
      <c r="H96" s="440">
        <f>'4M - SPS'!H96</f>
        <v>0.107651</v>
      </c>
      <c r="I96" s="440">
        <f>'4M - SPS'!I96</f>
        <v>9.5873E-2</v>
      </c>
      <c r="J96" s="440">
        <f>'4M - SPS'!J96</f>
        <v>0.100786</v>
      </c>
      <c r="K96" s="440">
        <f>'4M - SPS'!K96</f>
        <v>0.10802100000000001</v>
      </c>
      <c r="L96" s="440">
        <f>'4M - SPS'!L96</f>
        <v>5.407E-2</v>
      </c>
      <c r="M96" s="440">
        <f>'4M - SPS'!M96</f>
        <v>4.4588000000000003E-2</v>
      </c>
      <c r="N96" s="440">
        <f>'4M - SPS'!N96</f>
        <v>4.0072999999999998E-2</v>
      </c>
      <c r="O96" s="440">
        <f>'4M - SPS'!O96</f>
        <v>3.7643000000000003E-2</v>
      </c>
      <c r="P96" s="440">
        <f>'4M - SPS'!P96</f>
        <v>3.7594000000000002E-2</v>
      </c>
      <c r="Q96" s="440">
        <f>'4M - SPS'!Q96</f>
        <v>3.8481000000000001E-2</v>
      </c>
      <c r="R96" s="440">
        <f>'4M - SPS'!R96</f>
        <v>4.9109E-2</v>
      </c>
      <c r="S96" s="440">
        <f>'4M - SPS'!S96</f>
        <v>6.1143000000000003E-2</v>
      </c>
      <c r="T96" s="493">
        <f>'4M - SPS'!T96</f>
        <v>0.121847</v>
      </c>
      <c r="U96" s="493">
        <f>'4M - SPS'!U96</f>
        <v>0.11090800000000001</v>
      </c>
      <c r="V96" s="493">
        <f>'4M - SPS'!V96</f>
        <v>0.116701</v>
      </c>
      <c r="W96" s="493">
        <f>'4M - SPS'!W96</f>
        <v>0.12651799999999999</v>
      </c>
      <c r="X96" s="493">
        <f>'4M - SPS'!X96</f>
        <v>6.2914999999999999E-2</v>
      </c>
      <c r="Y96" s="493">
        <f>'4M - SPS'!Y96</f>
        <v>5.0502999999999999E-2</v>
      </c>
      <c r="Z96" s="493">
        <f>'4M - SPS'!Z96</f>
        <v>4.5546000000000003E-2</v>
      </c>
      <c r="AA96" s="493">
        <f>'4M - SPS'!AA96</f>
        <v>4.3242000000000003E-2</v>
      </c>
      <c r="AB96" s="493">
        <f>'4M - SPS'!AB96</f>
        <v>4.3921000000000002E-2</v>
      </c>
      <c r="AC96" s="493">
        <f>'4M - SPS'!AC96</f>
        <v>4.5185000000000003E-2</v>
      </c>
      <c r="AD96" s="493">
        <f>'4M - SPS'!AD96</f>
        <v>5.7828999999999998E-2</v>
      </c>
      <c r="AE96" s="493">
        <f>'4M - SPS'!AE96</f>
        <v>6.9942000000000004E-2</v>
      </c>
      <c r="AF96" s="493">
        <f>'4M - SPS'!AF96</f>
        <v>0.121847</v>
      </c>
      <c r="AG96" s="493">
        <f>'4M - SPS'!AG96</f>
        <v>0.11090800000000001</v>
      </c>
      <c r="AH96" s="493">
        <f>'4M - SPS'!AH96</f>
        <v>0.116701</v>
      </c>
      <c r="AI96" s="493">
        <f>'4M - SPS'!AI96</f>
        <v>0.12651799999999999</v>
      </c>
      <c r="AJ96" s="493">
        <f>'4M - SPS'!AJ96</f>
        <v>6.2914999999999999E-2</v>
      </c>
      <c r="AK96" s="493">
        <f>'4M - SPS'!AK96</f>
        <v>5.0502999999999999E-2</v>
      </c>
      <c r="AL96" s="493">
        <f>'4M - SPS'!AL96</f>
        <v>4.5546000000000003E-2</v>
      </c>
      <c r="AM96" s="493">
        <f>'4M - SPS'!AM96</f>
        <v>4.3242000000000003E-2</v>
      </c>
      <c r="AN96" s="493">
        <f>'4M - SPS'!AN96</f>
        <v>4.3921000000000002E-2</v>
      </c>
      <c r="AO96" s="493">
        <f>'4M - SPS'!AO96</f>
        <v>4.5185000000000003E-2</v>
      </c>
      <c r="AP96" s="493">
        <f>'4M - SPS'!AP96</f>
        <v>5.7828999999999998E-2</v>
      </c>
      <c r="AQ96" s="493">
        <f>'4M - SPS'!AQ96</f>
        <v>6.9942000000000004E-2</v>
      </c>
      <c r="AR96" s="493">
        <f>'4M - SPS'!AR96</f>
        <v>0.121847</v>
      </c>
      <c r="AS96" s="493">
        <f>'4M - SPS'!AS96</f>
        <v>0.11090800000000001</v>
      </c>
      <c r="AT96" s="493">
        <f>'4M - SPS'!AT96</f>
        <v>0.116701</v>
      </c>
      <c r="AU96" s="493">
        <f>'4M - SPS'!AU96</f>
        <v>0.12651799999999999</v>
      </c>
      <c r="AV96" s="493">
        <f>'4M - SPS'!AV96</f>
        <v>6.2914999999999999E-2</v>
      </c>
      <c r="AW96" s="493">
        <f>'4M - SPS'!AW96</f>
        <v>5.0502999999999999E-2</v>
      </c>
      <c r="AX96" s="493">
        <f>'4M - SPS'!AX96</f>
        <v>4.5546000000000003E-2</v>
      </c>
      <c r="AY96" s="493">
        <f>'4M - SPS'!AY96</f>
        <v>4.3242000000000003E-2</v>
      </c>
      <c r="AZ96" s="493">
        <f>'4M - SPS'!AZ96</f>
        <v>4.3921000000000002E-2</v>
      </c>
      <c r="BA96" s="493">
        <f>'4M - SPS'!BA96</f>
        <v>4.5185000000000003E-2</v>
      </c>
      <c r="BB96" s="493">
        <f>'4M - SPS'!BB96</f>
        <v>5.7828999999999998E-2</v>
      </c>
      <c r="BC96" s="493">
        <f>'4M - SPS'!BC96</f>
        <v>6.9942000000000004E-2</v>
      </c>
      <c r="BD96" s="493">
        <f>'4M - SPS'!BD96</f>
        <v>0.121847</v>
      </c>
      <c r="BE96" s="493">
        <f>'4M - SPS'!BE96</f>
        <v>0.11090800000000001</v>
      </c>
      <c r="BF96" s="493">
        <f>'4M - SPS'!BF96</f>
        <v>0.116701</v>
      </c>
      <c r="BG96" s="493">
        <f>'4M - SPS'!BG96</f>
        <v>0.12651799999999999</v>
      </c>
      <c r="BH96" s="493">
        <f>'4M - SPS'!BH96</f>
        <v>6.2914999999999999E-2</v>
      </c>
      <c r="BI96" s="493">
        <f>'4M - SPS'!BI96</f>
        <v>5.0502999999999999E-2</v>
      </c>
      <c r="BJ96" s="493">
        <f>'4M - SPS'!BJ96</f>
        <v>4.5546000000000003E-2</v>
      </c>
      <c r="BK96" s="493">
        <f>'4M - SPS'!BK96</f>
        <v>4.3242000000000003E-2</v>
      </c>
      <c r="BL96" s="493">
        <f>'4M - SPS'!BL96</f>
        <v>4.3921000000000002E-2</v>
      </c>
      <c r="BM96" s="493">
        <f>'4M - SPS'!BM96</f>
        <v>4.5185000000000003E-2</v>
      </c>
      <c r="BN96" s="493">
        <f>'4M - SPS'!BN96</f>
        <v>5.7828999999999998E-2</v>
      </c>
      <c r="BO96" s="493">
        <f>'4M - SPS'!BO96</f>
        <v>6.9942000000000004E-2</v>
      </c>
      <c r="BP96" s="493">
        <f>'4M - SPS'!BP96</f>
        <v>0.121847</v>
      </c>
      <c r="BQ96" s="493">
        <f>'4M - SPS'!BQ96</f>
        <v>0.11090800000000001</v>
      </c>
      <c r="BR96" s="493">
        <f>'4M - SPS'!BR96</f>
        <v>0.116701</v>
      </c>
      <c r="BS96" s="493">
        <f>'4M - SPS'!BS96</f>
        <v>0.12651799999999999</v>
      </c>
      <c r="BT96" s="493">
        <f>'4M - SPS'!BT96</f>
        <v>6.2914999999999999E-2</v>
      </c>
      <c r="BU96" s="493">
        <f>'4M - SPS'!BU96</f>
        <v>5.0502999999999999E-2</v>
      </c>
      <c r="BV96" s="493">
        <f>'4M - SPS'!BV96</f>
        <v>4.5546000000000003E-2</v>
      </c>
      <c r="BW96" s="493">
        <f>'4M - SPS'!BW96</f>
        <v>4.3242000000000003E-2</v>
      </c>
      <c r="BX96" s="493">
        <f>'4M - SPS'!BX96</f>
        <v>4.3921000000000002E-2</v>
      </c>
      <c r="BY96" s="493">
        <f>'4M - SPS'!BY96</f>
        <v>4.5185000000000003E-2</v>
      </c>
      <c r="BZ96" s="493">
        <f>'4M - SPS'!BZ96</f>
        <v>5.7828999999999998E-2</v>
      </c>
      <c r="CA96" s="493">
        <f>'4M - SPS'!CA96</f>
        <v>6.9942000000000004E-2</v>
      </c>
      <c r="CB96" s="493">
        <f>'4M - SPS'!CB96</f>
        <v>0.121847</v>
      </c>
      <c r="CC96" s="493">
        <f>'4M - SPS'!CC96</f>
        <v>0.11090800000000001</v>
      </c>
      <c r="CD96" s="493">
        <f>'4M - SPS'!CD96</f>
        <v>0.116701</v>
      </c>
      <c r="CE96" s="493">
        <f>'4M - SPS'!CE96</f>
        <v>0.12651799999999999</v>
      </c>
      <c r="CF96" s="493">
        <f>'4M - SPS'!CF96</f>
        <v>6.2914999999999999E-2</v>
      </c>
      <c r="CG96" s="493">
        <f>'4M - SPS'!CG96</f>
        <v>5.0502999999999999E-2</v>
      </c>
      <c r="CH96" s="498">
        <f>'4M - SPS'!CH96</f>
        <v>4.5546000000000003E-2</v>
      </c>
    </row>
    <row r="97" spans="1:86" s="110" customFormat="1" x14ac:dyDescent="0.25">
      <c r="A97" s="633"/>
      <c r="B97" s="89" t="str">
        <f t="shared" si="107"/>
        <v>Ext Lighting</v>
      </c>
      <c r="C97" s="440">
        <f>'4M - SPS'!C97</f>
        <v>2.8396999999999999E-2</v>
      </c>
      <c r="D97" s="440">
        <f>'4M - SPS'!D97</f>
        <v>2.7067000000000001E-2</v>
      </c>
      <c r="E97" s="440">
        <f>'4M - SPS'!E97</f>
        <v>2.7428000000000001E-2</v>
      </c>
      <c r="F97" s="440">
        <f>'4M - SPS'!F97</f>
        <v>2.8527E-2</v>
      </c>
      <c r="G97" s="440">
        <f>'4M - SPS'!G97</f>
        <v>2.7924000000000001E-2</v>
      </c>
      <c r="H97" s="440">
        <f>'4M - SPS'!H97</f>
        <v>4.5346999999999998E-2</v>
      </c>
      <c r="I97" s="440">
        <f>'4M - SPS'!I97</f>
        <v>4.3922999999999997E-2</v>
      </c>
      <c r="J97" s="440">
        <f>'4M - SPS'!J97</f>
        <v>4.3657000000000001E-2</v>
      </c>
      <c r="K97" s="440">
        <f>'4M - SPS'!K97</f>
        <v>4.4394999999999997E-2</v>
      </c>
      <c r="L97" s="440">
        <f>'4M - SPS'!L97</f>
        <v>2.7671999999999999E-2</v>
      </c>
      <c r="M97" s="440">
        <f>'4M - SPS'!M97</f>
        <v>2.7786999999999999E-2</v>
      </c>
      <c r="N97" s="440">
        <f>'4M - SPS'!N97</f>
        <v>2.7320000000000001E-2</v>
      </c>
      <c r="O97" s="440">
        <f>'4M - SPS'!O97</f>
        <v>2.8396999999999999E-2</v>
      </c>
      <c r="P97" s="440">
        <f>'4M - SPS'!P97</f>
        <v>2.7067000000000001E-2</v>
      </c>
      <c r="Q97" s="440">
        <f>'4M - SPS'!Q97</f>
        <v>2.7428000000000001E-2</v>
      </c>
      <c r="R97" s="440">
        <f>'4M - SPS'!R97</f>
        <v>2.8527E-2</v>
      </c>
      <c r="S97" s="440">
        <f>'4M - SPS'!S97</f>
        <v>2.7924000000000001E-2</v>
      </c>
      <c r="T97" s="493">
        <f>'4M - SPS'!T97</f>
        <v>5.1388999999999997E-2</v>
      </c>
      <c r="U97" s="493">
        <f>'4M - SPS'!U97</f>
        <v>5.0473999999999998E-2</v>
      </c>
      <c r="V97" s="493">
        <f>'4M - SPS'!V97</f>
        <v>5.1123000000000002E-2</v>
      </c>
      <c r="W97" s="493">
        <f>'4M - SPS'!W97</f>
        <v>5.1249000000000003E-2</v>
      </c>
      <c r="X97" s="493">
        <f>'4M - SPS'!X97</f>
        <v>3.1897000000000002E-2</v>
      </c>
      <c r="Y97" s="493">
        <f>'4M - SPS'!Y97</f>
        <v>3.1947000000000003E-2</v>
      </c>
      <c r="Z97" s="493">
        <f>'4M - SPS'!Z97</f>
        <v>3.1501000000000001E-2</v>
      </c>
      <c r="AA97" s="493">
        <f>'4M - SPS'!AA97</f>
        <v>3.2620000000000003E-2</v>
      </c>
      <c r="AB97" s="493">
        <f>'4M - SPS'!AB97</f>
        <v>3.1168000000000001E-2</v>
      </c>
      <c r="AC97" s="493">
        <f>'4M - SPS'!AC97</f>
        <v>3.2108999999999999E-2</v>
      </c>
      <c r="AD97" s="493">
        <f>'4M - SPS'!AD97</f>
        <v>3.3001999999999997E-2</v>
      </c>
      <c r="AE97" s="493">
        <f>'4M - SPS'!AE97</f>
        <v>3.2203000000000002E-2</v>
      </c>
      <c r="AF97" s="493">
        <f>'4M - SPS'!AF97</f>
        <v>5.1388999999999997E-2</v>
      </c>
      <c r="AG97" s="493">
        <f>'4M - SPS'!AG97</f>
        <v>5.0473999999999998E-2</v>
      </c>
      <c r="AH97" s="493">
        <f>'4M - SPS'!AH97</f>
        <v>5.1123000000000002E-2</v>
      </c>
      <c r="AI97" s="493">
        <f>'4M - SPS'!AI97</f>
        <v>5.1249000000000003E-2</v>
      </c>
      <c r="AJ97" s="493">
        <f>'4M - SPS'!AJ97</f>
        <v>3.1897000000000002E-2</v>
      </c>
      <c r="AK97" s="493">
        <f>'4M - SPS'!AK97</f>
        <v>3.1947000000000003E-2</v>
      </c>
      <c r="AL97" s="493">
        <f>'4M - SPS'!AL97</f>
        <v>3.1501000000000001E-2</v>
      </c>
      <c r="AM97" s="493">
        <f>'4M - SPS'!AM97</f>
        <v>3.2620000000000003E-2</v>
      </c>
      <c r="AN97" s="493">
        <f>'4M - SPS'!AN97</f>
        <v>3.1168000000000001E-2</v>
      </c>
      <c r="AO97" s="493">
        <f>'4M - SPS'!AO97</f>
        <v>3.2108999999999999E-2</v>
      </c>
      <c r="AP97" s="493">
        <f>'4M - SPS'!AP97</f>
        <v>3.3001999999999997E-2</v>
      </c>
      <c r="AQ97" s="493">
        <f>'4M - SPS'!AQ97</f>
        <v>3.2203000000000002E-2</v>
      </c>
      <c r="AR97" s="493">
        <f>'4M - SPS'!AR97</f>
        <v>5.1388999999999997E-2</v>
      </c>
      <c r="AS97" s="493">
        <f>'4M - SPS'!AS97</f>
        <v>5.0473999999999998E-2</v>
      </c>
      <c r="AT97" s="493">
        <f>'4M - SPS'!AT97</f>
        <v>5.1123000000000002E-2</v>
      </c>
      <c r="AU97" s="493">
        <f>'4M - SPS'!AU97</f>
        <v>5.1249000000000003E-2</v>
      </c>
      <c r="AV97" s="493">
        <f>'4M - SPS'!AV97</f>
        <v>3.1897000000000002E-2</v>
      </c>
      <c r="AW97" s="493">
        <f>'4M - SPS'!AW97</f>
        <v>3.1947000000000003E-2</v>
      </c>
      <c r="AX97" s="493">
        <f>'4M - SPS'!AX97</f>
        <v>3.1501000000000001E-2</v>
      </c>
      <c r="AY97" s="493">
        <f>'4M - SPS'!AY97</f>
        <v>3.2620000000000003E-2</v>
      </c>
      <c r="AZ97" s="493">
        <f>'4M - SPS'!AZ97</f>
        <v>3.1168000000000001E-2</v>
      </c>
      <c r="BA97" s="493">
        <f>'4M - SPS'!BA97</f>
        <v>3.2108999999999999E-2</v>
      </c>
      <c r="BB97" s="493">
        <f>'4M - SPS'!BB97</f>
        <v>3.3001999999999997E-2</v>
      </c>
      <c r="BC97" s="493">
        <f>'4M - SPS'!BC97</f>
        <v>3.2203000000000002E-2</v>
      </c>
      <c r="BD97" s="493">
        <f>'4M - SPS'!BD97</f>
        <v>5.1388999999999997E-2</v>
      </c>
      <c r="BE97" s="493">
        <f>'4M - SPS'!BE97</f>
        <v>5.0473999999999998E-2</v>
      </c>
      <c r="BF97" s="493">
        <f>'4M - SPS'!BF97</f>
        <v>5.1123000000000002E-2</v>
      </c>
      <c r="BG97" s="493">
        <f>'4M - SPS'!BG97</f>
        <v>5.1249000000000003E-2</v>
      </c>
      <c r="BH97" s="493">
        <f>'4M - SPS'!BH97</f>
        <v>3.1897000000000002E-2</v>
      </c>
      <c r="BI97" s="493">
        <f>'4M - SPS'!BI97</f>
        <v>3.1947000000000003E-2</v>
      </c>
      <c r="BJ97" s="493">
        <f>'4M - SPS'!BJ97</f>
        <v>3.1501000000000001E-2</v>
      </c>
      <c r="BK97" s="493">
        <f>'4M - SPS'!BK97</f>
        <v>3.2620000000000003E-2</v>
      </c>
      <c r="BL97" s="493">
        <f>'4M - SPS'!BL97</f>
        <v>3.1168000000000001E-2</v>
      </c>
      <c r="BM97" s="493">
        <f>'4M - SPS'!BM97</f>
        <v>3.2108999999999999E-2</v>
      </c>
      <c r="BN97" s="493">
        <f>'4M - SPS'!BN97</f>
        <v>3.3001999999999997E-2</v>
      </c>
      <c r="BO97" s="493">
        <f>'4M - SPS'!BO97</f>
        <v>3.2203000000000002E-2</v>
      </c>
      <c r="BP97" s="493">
        <f>'4M - SPS'!BP97</f>
        <v>5.1388999999999997E-2</v>
      </c>
      <c r="BQ97" s="493">
        <f>'4M - SPS'!BQ97</f>
        <v>5.0473999999999998E-2</v>
      </c>
      <c r="BR97" s="493">
        <f>'4M - SPS'!BR97</f>
        <v>5.1123000000000002E-2</v>
      </c>
      <c r="BS97" s="493">
        <f>'4M - SPS'!BS97</f>
        <v>5.1249000000000003E-2</v>
      </c>
      <c r="BT97" s="493">
        <f>'4M - SPS'!BT97</f>
        <v>3.1897000000000002E-2</v>
      </c>
      <c r="BU97" s="493">
        <f>'4M - SPS'!BU97</f>
        <v>3.1947000000000003E-2</v>
      </c>
      <c r="BV97" s="493">
        <f>'4M - SPS'!BV97</f>
        <v>3.1501000000000001E-2</v>
      </c>
      <c r="BW97" s="493">
        <f>'4M - SPS'!BW97</f>
        <v>3.2620000000000003E-2</v>
      </c>
      <c r="BX97" s="493">
        <f>'4M - SPS'!BX97</f>
        <v>3.1168000000000001E-2</v>
      </c>
      <c r="BY97" s="493">
        <f>'4M - SPS'!BY97</f>
        <v>3.2108999999999999E-2</v>
      </c>
      <c r="BZ97" s="493">
        <f>'4M - SPS'!BZ97</f>
        <v>3.3001999999999997E-2</v>
      </c>
      <c r="CA97" s="493">
        <f>'4M - SPS'!CA97</f>
        <v>3.2203000000000002E-2</v>
      </c>
      <c r="CB97" s="493">
        <f>'4M - SPS'!CB97</f>
        <v>5.1388999999999997E-2</v>
      </c>
      <c r="CC97" s="493">
        <f>'4M - SPS'!CC97</f>
        <v>5.0473999999999998E-2</v>
      </c>
      <c r="CD97" s="493">
        <f>'4M - SPS'!CD97</f>
        <v>5.1123000000000002E-2</v>
      </c>
      <c r="CE97" s="493">
        <f>'4M - SPS'!CE97</f>
        <v>5.1249000000000003E-2</v>
      </c>
      <c r="CF97" s="493">
        <f>'4M - SPS'!CF97</f>
        <v>3.1897000000000002E-2</v>
      </c>
      <c r="CG97" s="493">
        <f>'4M - SPS'!CG97</f>
        <v>3.1947000000000003E-2</v>
      </c>
      <c r="CH97" s="498">
        <f>'4M - SPS'!CH97</f>
        <v>3.1501000000000001E-2</v>
      </c>
    </row>
    <row r="98" spans="1:86" s="110" customFormat="1" x14ac:dyDescent="0.25">
      <c r="A98" s="633"/>
      <c r="B98" s="89" t="str">
        <f t="shared" si="107"/>
        <v>Heating</v>
      </c>
      <c r="C98" s="440">
        <f>'4M - SPS'!C98</f>
        <v>4.4441000000000001E-2</v>
      </c>
      <c r="D98" s="440">
        <f>'4M - SPS'!D98</f>
        <v>4.3256999999999997E-2</v>
      </c>
      <c r="E98" s="440">
        <f>'4M - SPS'!E98</f>
        <v>4.4178000000000002E-2</v>
      </c>
      <c r="F98" s="440">
        <f>'4M - SPS'!F98</f>
        <v>4.3381000000000003E-2</v>
      </c>
      <c r="G98" s="440">
        <f>'4M - SPS'!G98</f>
        <v>4.3248000000000002E-2</v>
      </c>
      <c r="H98" s="440">
        <f>'4M - SPS'!H98</f>
        <v>4.4656000000000001E-2</v>
      </c>
      <c r="I98" s="440">
        <f>'4M - SPS'!I98</f>
        <v>4.3243999999999998E-2</v>
      </c>
      <c r="J98" s="440">
        <f>'4M - SPS'!J98</f>
        <v>4.2998000000000001E-2</v>
      </c>
      <c r="K98" s="440">
        <f>'4M - SPS'!K98</f>
        <v>7.9738000000000003E-2</v>
      </c>
      <c r="L98" s="440">
        <f>'4M - SPS'!L98</f>
        <v>4.2855999999999998E-2</v>
      </c>
      <c r="M98" s="440">
        <f>'4M - SPS'!M98</f>
        <v>4.2256000000000002E-2</v>
      </c>
      <c r="N98" s="440">
        <f>'4M - SPS'!N98</f>
        <v>4.2143E-2</v>
      </c>
      <c r="O98" s="440">
        <f>'4M - SPS'!O98</f>
        <v>4.4441000000000001E-2</v>
      </c>
      <c r="P98" s="440">
        <f>'4M - SPS'!P98</f>
        <v>4.3256999999999997E-2</v>
      </c>
      <c r="Q98" s="440">
        <f>'4M - SPS'!Q98</f>
        <v>4.4178000000000002E-2</v>
      </c>
      <c r="R98" s="440">
        <f>'4M - SPS'!R98</f>
        <v>4.3381000000000003E-2</v>
      </c>
      <c r="S98" s="440">
        <f>'4M - SPS'!S98</f>
        <v>4.3248000000000002E-2</v>
      </c>
      <c r="T98" s="493">
        <f>'4M - SPS'!T98</f>
        <v>5.0605999999999998E-2</v>
      </c>
      <c r="U98" s="493">
        <f>'4M - SPS'!U98</f>
        <v>4.9686000000000001E-2</v>
      </c>
      <c r="V98" s="493">
        <f>'4M - SPS'!V98</f>
        <v>5.0367000000000002E-2</v>
      </c>
      <c r="W98" s="493">
        <f>'4M - SPS'!W98</f>
        <v>9.3019000000000004E-2</v>
      </c>
      <c r="X98" s="493">
        <f>'4M - SPS'!X98</f>
        <v>4.9519000000000001E-2</v>
      </c>
      <c r="Y98" s="493">
        <f>'4M - SPS'!Y98</f>
        <v>4.8910000000000002E-2</v>
      </c>
      <c r="Z98" s="493">
        <f>'4M - SPS'!Z98</f>
        <v>4.8503999999999999E-2</v>
      </c>
      <c r="AA98" s="493">
        <f>'4M - SPS'!AA98</f>
        <v>5.0491000000000001E-2</v>
      </c>
      <c r="AB98" s="493">
        <f>'4M - SPS'!AB98</f>
        <v>4.9575000000000001E-2</v>
      </c>
      <c r="AC98" s="493">
        <f>'4M - SPS'!AC98</f>
        <v>5.1875999999999999E-2</v>
      </c>
      <c r="AD98" s="493">
        <f>'4M - SPS'!AD98</f>
        <v>5.0056999999999997E-2</v>
      </c>
      <c r="AE98" s="493">
        <f>'4M - SPS'!AE98</f>
        <v>4.938E-2</v>
      </c>
      <c r="AF98" s="493">
        <f>'4M - SPS'!AF98</f>
        <v>5.0605999999999998E-2</v>
      </c>
      <c r="AG98" s="493">
        <f>'4M - SPS'!AG98</f>
        <v>4.9686000000000001E-2</v>
      </c>
      <c r="AH98" s="493">
        <f>'4M - SPS'!AH98</f>
        <v>5.0367000000000002E-2</v>
      </c>
      <c r="AI98" s="493">
        <f>'4M - SPS'!AI98</f>
        <v>9.3019000000000004E-2</v>
      </c>
      <c r="AJ98" s="493">
        <f>'4M - SPS'!AJ98</f>
        <v>4.9519000000000001E-2</v>
      </c>
      <c r="AK98" s="493">
        <f>'4M - SPS'!AK98</f>
        <v>4.8910000000000002E-2</v>
      </c>
      <c r="AL98" s="493">
        <f>'4M - SPS'!AL98</f>
        <v>4.8503999999999999E-2</v>
      </c>
      <c r="AM98" s="493">
        <f>'4M - SPS'!AM98</f>
        <v>5.0491000000000001E-2</v>
      </c>
      <c r="AN98" s="493">
        <f>'4M - SPS'!AN98</f>
        <v>4.9575000000000001E-2</v>
      </c>
      <c r="AO98" s="493">
        <f>'4M - SPS'!AO98</f>
        <v>5.1875999999999999E-2</v>
      </c>
      <c r="AP98" s="493">
        <f>'4M - SPS'!AP98</f>
        <v>5.0056999999999997E-2</v>
      </c>
      <c r="AQ98" s="493">
        <f>'4M - SPS'!AQ98</f>
        <v>4.938E-2</v>
      </c>
      <c r="AR98" s="493">
        <f>'4M - SPS'!AR98</f>
        <v>5.0605999999999998E-2</v>
      </c>
      <c r="AS98" s="493">
        <f>'4M - SPS'!AS98</f>
        <v>4.9686000000000001E-2</v>
      </c>
      <c r="AT98" s="493">
        <f>'4M - SPS'!AT98</f>
        <v>5.0367000000000002E-2</v>
      </c>
      <c r="AU98" s="493">
        <f>'4M - SPS'!AU98</f>
        <v>9.3019000000000004E-2</v>
      </c>
      <c r="AV98" s="493">
        <f>'4M - SPS'!AV98</f>
        <v>4.9519000000000001E-2</v>
      </c>
      <c r="AW98" s="493">
        <f>'4M - SPS'!AW98</f>
        <v>4.8910000000000002E-2</v>
      </c>
      <c r="AX98" s="493">
        <f>'4M - SPS'!AX98</f>
        <v>4.8503999999999999E-2</v>
      </c>
      <c r="AY98" s="493">
        <f>'4M - SPS'!AY98</f>
        <v>5.0491000000000001E-2</v>
      </c>
      <c r="AZ98" s="493">
        <f>'4M - SPS'!AZ98</f>
        <v>4.9575000000000001E-2</v>
      </c>
      <c r="BA98" s="493">
        <f>'4M - SPS'!BA98</f>
        <v>5.1875999999999999E-2</v>
      </c>
      <c r="BB98" s="493">
        <f>'4M - SPS'!BB98</f>
        <v>5.0056999999999997E-2</v>
      </c>
      <c r="BC98" s="493">
        <f>'4M - SPS'!BC98</f>
        <v>4.938E-2</v>
      </c>
      <c r="BD98" s="493">
        <f>'4M - SPS'!BD98</f>
        <v>5.0605999999999998E-2</v>
      </c>
      <c r="BE98" s="493">
        <f>'4M - SPS'!BE98</f>
        <v>4.9686000000000001E-2</v>
      </c>
      <c r="BF98" s="493">
        <f>'4M - SPS'!BF98</f>
        <v>5.0367000000000002E-2</v>
      </c>
      <c r="BG98" s="493">
        <f>'4M - SPS'!BG98</f>
        <v>9.3019000000000004E-2</v>
      </c>
      <c r="BH98" s="493">
        <f>'4M - SPS'!BH98</f>
        <v>4.9519000000000001E-2</v>
      </c>
      <c r="BI98" s="493">
        <f>'4M - SPS'!BI98</f>
        <v>4.8910000000000002E-2</v>
      </c>
      <c r="BJ98" s="493">
        <f>'4M - SPS'!BJ98</f>
        <v>4.8503999999999999E-2</v>
      </c>
      <c r="BK98" s="493">
        <f>'4M - SPS'!BK98</f>
        <v>5.0491000000000001E-2</v>
      </c>
      <c r="BL98" s="493">
        <f>'4M - SPS'!BL98</f>
        <v>4.9575000000000001E-2</v>
      </c>
      <c r="BM98" s="493">
        <f>'4M - SPS'!BM98</f>
        <v>5.1875999999999999E-2</v>
      </c>
      <c r="BN98" s="493">
        <f>'4M - SPS'!BN98</f>
        <v>5.0056999999999997E-2</v>
      </c>
      <c r="BO98" s="493">
        <f>'4M - SPS'!BO98</f>
        <v>4.938E-2</v>
      </c>
      <c r="BP98" s="493">
        <f>'4M - SPS'!BP98</f>
        <v>5.0605999999999998E-2</v>
      </c>
      <c r="BQ98" s="493">
        <f>'4M - SPS'!BQ98</f>
        <v>4.9686000000000001E-2</v>
      </c>
      <c r="BR98" s="493">
        <f>'4M - SPS'!BR98</f>
        <v>5.0367000000000002E-2</v>
      </c>
      <c r="BS98" s="493">
        <f>'4M - SPS'!BS98</f>
        <v>9.3019000000000004E-2</v>
      </c>
      <c r="BT98" s="493">
        <f>'4M - SPS'!BT98</f>
        <v>4.9519000000000001E-2</v>
      </c>
      <c r="BU98" s="493">
        <f>'4M - SPS'!BU98</f>
        <v>4.8910000000000002E-2</v>
      </c>
      <c r="BV98" s="493">
        <f>'4M - SPS'!BV98</f>
        <v>4.8503999999999999E-2</v>
      </c>
      <c r="BW98" s="493">
        <f>'4M - SPS'!BW98</f>
        <v>5.0491000000000001E-2</v>
      </c>
      <c r="BX98" s="493">
        <f>'4M - SPS'!BX98</f>
        <v>4.9575000000000001E-2</v>
      </c>
      <c r="BY98" s="493">
        <f>'4M - SPS'!BY98</f>
        <v>5.1875999999999999E-2</v>
      </c>
      <c r="BZ98" s="493">
        <f>'4M - SPS'!BZ98</f>
        <v>5.0056999999999997E-2</v>
      </c>
      <c r="CA98" s="493">
        <f>'4M - SPS'!CA98</f>
        <v>4.938E-2</v>
      </c>
      <c r="CB98" s="493">
        <f>'4M - SPS'!CB98</f>
        <v>5.0605999999999998E-2</v>
      </c>
      <c r="CC98" s="493">
        <f>'4M - SPS'!CC98</f>
        <v>4.9686000000000001E-2</v>
      </c>
      <c r="CD98" s="493">
        <f>'4M - SPS'!CD98</f>
        <v>5.0367000000000002E-2</v>
      </c>
      <c r="CE98" s="493">
        <f>'4M - SPS'!CE98</f>
        <v>9.3019000000000004E-2</v>
      </c>
      <c r="CF98" s="493">
        <f>'4M - SPS'!CF98</f>
        <v>4.9519000000000001E-2</v>
      </c>
      <c r="CG98" s="493">
        <f>'4M - SPS'!CG98</f>
        <v>4.8910000000000002E-2</v>
      </c>
      <c r="CH98" s="498">
        <f>'4M - SPS'!CH98</f>
        <v>4.8503999999999999E-2</v>
      </c>
    </row>
    <row r="99" spans="1:86" s="110" customFormat="1" x14ac:dyDescent="0.25">
      <c r="A99" s="633"/>
      <c r="B99" s="89" t="str">
        <f t="shared" si="107"/>
        <v>HVAC</v>
      </c>
      <c r="C99" s="440">
        <f>'4M - SPS'!C99</f>
        <v>4.6690000000000002E-2</v>
      </c>
      <c r="D99" s="440">
        <f>'4M - SPS'!D99</f>
        <v>4.5469999999999997E-2</v>
      </c>
      <c r="E99" s="440">
        <f>'4M - SPS'!E99</f>
        <v>4.6181E-2</v>
      </c>
      <c r="F99" s="440">
        <f>'4M - SPS'!F99</f>
        <v>4.3610000000000003E-2</v>
      </c>
      <c r="G99" s="440">
        <f>'4M - SPS'!G99</f>
        <v>5.1957000000000003E-2</v>
      </c>
      <c r="H99" s="440">
        <f>'4M - SPS'!H99</f>
        <v>0.106351</v>
      </c>
      <c r="I99" s="440">
        <f>'4M - SPS'!I99</f>
        <v>9.5311000000000007E-2</v>
      </c>
      <c r="J99" s="440">
        <f>'4M - SPS'!J99</f>
        <v>0.100024</v>
      </c>
      <c r="K99" s="440">
        <f>'4M - SPS'!K99</f>
        <v>0.10265100000000001</v>
      </c>
      <c r="L99" s="440">
        <f>'4M - SPS'!L99</f>
        <v>4.7780999999999997E-2</v>
      </c>
      <c r="M99" s="440">
        <f>'4M - SPS'!M99</f>
        <v>4.6185999999999998E-2</v>
      </c>
      <c r="N99" s="440">
        <f>'4M - SPS'!N99</f>
        <v>4.5090999999999999E-2</v>
      </c>
      <c r="O99" s="440">
        <f>'4M - SPS'!O99</f>
        <v>4.6690000000000002E-2</v>
      </c>
      <c r="P99" s="440">
        <f>'4M - SPS'!P99</f>
        <v>4.5469999999999997E-2</v>
      </c>
      <c r="Q99" s="440">
        <f>'4M - SPS'!Q99</f>
        <v>4.6181E-2</v>
      </c>
      <c r="R99" s="440">
        <f>'4M - SPS'!R99</f>
        <v>4.3610000000000003E-2</v>
      </c>
      <c r="S99" s="440">
        <f>'4M - SPS'!S99</f>
        <v>5.1957000000000003E-2</v>
      </c>
      <c r="T99" s="493">
        <f>'4M - SPS'!T99</f>
        <v>0.120381</v>
      </c>
      <c r="U99" s="493">
        <f>'4M - SPS'!U99</f>
        <v>0.11025500000000001</v>
      </c>
      <c r="V99" s="493">
        <f>'4M - SPS'!V99</f>
        <v>0.115824</v>
      </c>
      <c r="W99" s="493">
        <f>'4M - SPS'!W99</f>
        <v>0.120159</v>
      </c>
      <c r="X99" s="493">
        <f>'4M - SPS'!X99</f>
        <v>5.5509000000000003E-2</v>
      </c>
      <c r="Y99" s="493">
        <f>'4M - SPS'!Y99</f>
        <v>5.3158999999999998E-2</v>
      </c>
      <c r="Z99" s="493">
        <f>'4M - SPS'!Z99</f>
        <v>5.1805999999999998E-2</v>
      </c>
      <c r="AA99" s="493">
        <f>'4M - SPS'!AA99</f>
        <v>5.3165999999999998E-2</v>
      </c>
      <c r="AB99" s="493">
        <f>'4M - SPS'!AB99</f>
        <v>5.2478999999999998E-2</v>
      </c>
      <c r="AC99" s="493">
        <f>'4M - SPS'!AC99</f>
        <v>5.4157999999999998E-2</v>
      </c>
      <c r="AD99" s="493">
        <f>'4M - SPS'!AD99</f>
        <v>5.1117999999999997E-2</v>
      </c>
      <c r="AE99" s="493">
        <f>'4M - SPS'!AE99</f>
        <v>5.9484000000000002E-2</v>
      </c>
      <c r="AF99" s="493">
        <f>'4M - SPS'!AF99</f>
        <v>0.120381</v>
      </c>
      <c r="AG99" s="493">
        <f>'4M - SPS'!AG99</f>
        <v>0.11025500000000001</v>
      </c>
      <c r="AH99" s="493">
        <f>'4M - SPS'!AH99</f>
        <v>0.115824</v>
      </c>
      <c r="AI99" s="493">
        <f>'4M - SPS'!AI99</f>
        <v>0.120159</v>
      </c>
      <c r="AJ99" s="493">
        <f>'4M - SPS'!AJ99</f>
        <v>5.5509000000000003E-2</v>
      </c>
      <c r="AK99" s="493">
        <f>'4M - SPS'!AK99</f>
        <v>5.3158999999999998E-2</v>
      </c>
      <c r="AL99" s="493">
        <f>'4M - SPS'!AL99</f>
        <v>5.1805999999999998E-2</v>
      </c>
      <c r="AM99" s="493">
        <f>'4M - SPS'!AM99</f>
        <v>5.3165999999999998E-2</v>
      </c>
      <c r="AN99" s="493">
        <f>'4M - SPS'!AN99</f>
        <v>5.2478999999999998E-2</v>
      </c>
      <c r="AO99" s="493">
        <f>'4M - SPS'!AO99</f>
        <v>5.4157999999999998E-2</v>
      </c>
      <c r="AP99" s="493">
        <f>'4M - SPS'!AP99</f>
        <v>5.1117999999999997E-2</v>
      </c>
      <c r="AQ99" s="493">
        <f>'4M - SPS'!AQ99</f>
        <v>5.9484000000000002E-2</v>
      </c>
      <c r="AR99" s="493">
        <f>'4M - SPS'!AR99</f>
        <v>0.120381</v>
      </c>
      <c r="AS99" s="493">
        <f>'4M - SPS'!AS99</f>
        <v>0.11025500000000001</v>
      </c>
      <c r="AT99" s="493">
        <f>'4M - SPS'!AT99</f>
        <v>0.115824</v>
      </c>
      <c r="AU99" s="493">
        <f>'4M - SPS'!AU99</f>
        <v>0.120159</v>
      </c>
      <c r="AV99" s="493">
        <f>'4M - SPS'!AV99</f>
        <v>5.5509000000000003E-2</v>
      </c>
      <c r="AW99" s="493">
        <f>'4M - SPS'!AW99</f>
        <v>5.3158999999999998E-2</v>
      </c>
      <c r="AX99" s="493">
        <f>'4M - SPS'!AX99</f>
        <v>5.1805999999999998E-2</v>
      </c>
      <c r="AY99" s="493">
        <f>'4M - SPS'!AY99</f>
        <v>5.3165999999999998E-2</v>
      </c>
      <c r="AZ99" s="493">
        <f>'4M - SPS'!AZ99</f>
        <v>5.2478999999999998E-2</v>
      </c>
      <c r="BA99" s="493">
        <f>'4M - SPS'!BA99</f>
        <v>5.4157999999999998E-2</v>
      </c>
      <c r="BB99" s="493">
        <f>'4M - SPS'!BB99</f>
        <v>5.1117999999999997E-2</v>
      </c>
      <c r="BC99" s="493">
        <f>'4M - SPS'!BC99</f>
        <v>5.9484000000000002E-2</v>
      </c>
      <c r="BD99" s="493">
        <f>'4M - SPS'!BD99</f>
        <v>0.120381</v>
      </c>
      <c r="BE99" s="493">
        <f>'4M - SPS'!BE99</f>
        <v>0.11025500000000001</v>
      </c>
      <c r="BF99" s="493">
        <f>'4M - SPS'!BF99</f>
        <v>0.115824</v>
      </c>
      <c r="BG99" s="493">
        <f>'4M - SPS'!BG99</f>
        <v>0.120159</v>
      </c>
      <c r="BH99" s="493">
        <f>'4M - SPS'!BH99</f>
        <v>5.5509000000000003E-2</v>
      </c>
      <c r="BI99" s="493">
        <f>'4M - SPS'!BI99</f>
        <v>5.3158999999999998E-2</v>
      </c>
      <c r="BJ99" s="493">
        <f>'4M - SPS'!BJ99</f>
        <v>5.1805999999999998E-2</v>
      </c>
      <c r="BK99" s="493">
        <f>'4M - SPS'!BK99</f>
        <v>5.3165999999999998E-2</v>
      </c>
      <c r="BL99" s="493">
        <f>'4M - SPS'!BL99</f>
        <v>5.2478999999999998E-2</v>
      </c>
      <c r="BM99" s="493">
        <f>'4M - SPS'!BM99</f>
        <v>5.4157999999999998E-2</v>
      </c>
      <c r="BN99" s="493">
        <f>'4M - SPS'!BN99</f>
        <v>5.1117999999999997E-2</v>
      </c>
      <c r="BO99" s="493">
        <f>'4M - SPS'!BO99</f>
        <v>5.9484000000000002E-2</v>
      </c>
      <c r="BP99" s="493">
        <f>'4M - SPS'!BP99</f>
        <v>0.120381</v>
      </c>
      <c r="BQ99" s="493">
        <f>'4M - SPS'!BQ99</f>
        <v>0.11025500000000001</v>
      </c>
      <c r="BR99" s="493">
        <f>'4M - SPS'!BR99</f>
        <v>0.115824</v>
      </c>
      <c r="BS99" s="493">
        <f>'4M - SPS'!BS99</f>
        <v>0.120159</v>
      </c>
      <c r="BT99" s="493">
        <f>'4M - SPS'!BT99</f>
        <v>5.5509000000000003E-2</v>
      </c>
      <c r="BU99" s="493">
        <f>'4M - SPS'!BU99</f>
        <v>5.3158999999999998E-2</v>
      </c>
      <c r="BV99" s="493">
        <f>'4M - SPS'!BV99</f>
        <v>5.1805999999999998E-2</v>
      </c>
      <c r="BW99" s="493">
        <f>'4M - SPS'!BW99</f>
        <v>5.3165999999999998E-2</v>
      </c>
      <c r="BX99" s="493">
        <f>'4M - SPS'!BX99</f>
        <v>5.2478999999999998E-2</v>
      </c>
      <c r="BY99" s="493">
        <f>'4M - SPS'!BY99</f>
        <v>5.4157999999999998E-2</v>
      </c>
      <c r="BZ99" s="493">
        <f>'4M - SPS'!BZ99</f>
        <v>5.1117999999999997E-2</v>
      </c>
      <c r="CA99" s="493">
        <f>'4M - SPS'!CA99</f>
        <v>5.9484000000000002E-2</v>
      </c>
      <c r="CB99" s="493">
        <f>'4M - SPS'!CB99</f>
        <v>0.120381</v>
      </c>
      <c r="CC99" s="493">
        <f>'4M - SPS'!CC99</f>
        <v>0.11025500000000001</v>
      </c>
      <c r="CD99" s="493">
        <f>'4M - SPS'!CD99</f>
        <v>0.115824</v>
      </c>
      <c r="CE99" s="493">
        <f>'4M - SPS'!CE99</f>
        <v>0.120159</v>
      </c>
      <c r="CF99" s="493">
        <f>'4M - SPS'!CF99</f>
        <v>5.5509000000000003E-2</v>
      </c>
      <c r="CG99" s="493">
        <f>'4M - SPS'!CG99</f>
        <v>5.3158999999999998E-2</v>
      </c>
      <c r="CH99" s="498">
        <f>'4M - SPS'!CH99</f>
        <v>5.1805999999999998E-2</v>
      </c>
    </row>
    <row r="100" spans="1:86" s="110" customFormat="1" x14ac:dyDescent="0.25">
      <c r="A100" s="633"/>
      <c r="B100" s="89" t="str">
        <f t="shared" si="107"/>
        <v>Lighting</v>
      </c>
      <c r="C100" s="440">
        <f>'4M - SPS'!C100</f>
        <v>4.2353000000000002E-2</v>
      </c>
      <c r="D100" s="440">
        <f>'4M - SPS'!D100</f>
        <v>4.2375999999999997E-2</v>
      </c>
      <c r="E100" s="440">
        <f>'4M - SPS'!E100</f>
        <v>4.3025000000000001E-2</v>
      </c>
      <c r="F100" s="440">
        <f>'4M - SPS'!F100</f>
        <v>4.5280000000000001E-2</v>
      </c>
      <c r="G100" s="440">
        <f>'4M - SPS'!G100</f>
        <v>4.718E-2</v>
      </c>
      <c r="H100" s="440">
        <f>'4M - SPS'!H100</f>
        <v>8.7298000000000001E-2</v>
      </c>
      <c r="I100" s="440">
        <f>'4M - SPS'!I100</f>
        <v>8.1882999999999997E-2</v>
      </c>
      <c r="J100" s="440">
        <f>'4M - SPS'!J100</f>
        <v>8.3452999999999999E-2</v>
      </c>
      <c r="K100" s="440">
        <f>'4M - SPS'!K100</f>
        <v>7.9449000000000006E-2</v>
      </c>
      <c r="L100" s="440">
        <f>'4M - SPS'!L100</f>
        <v>4.5407999999999997E-2</v>
      </c>
      <c r="M100" s="440">
        <f>'4M - SPS'!M100</f>
        <v>4.5609999999999998E-2</v>
      </c>
      <c r="N100" s="440">
        <f>'4M - SPS'!N100</f>
        <v>4.1577999999999997E-2</v>
      </c>
      <c r="O100" s="440">
        <f>'4M - SPS'!O100</f>
        <v>4.2353000000000002E-2</v>
      </c>
      <c r="P100" s="440">
        <f>'4M - SPS'!P100</f>
        <v>4.2375999999999997E-2</v>
      </c>
      <c r="Q100" s="440">
        <f>'4M - SPS'!Q100</f>
        <v>4.3025000000000001E-2</v>
      </c>
      <c r="R100" s="440">
        <f>'4M - SPS'!R100</f>
        <v>4.5280000000000001E-2</v>
      </c>
      <c r="S100" s="440">
        <f>'4M - SPS'!S100</f>
        <v>4.718E-2</v>
      </c>
      <c r="T100" s="493">
        <f>'4M - SPS'!T100</f>
        <v>9.8854999999999998E-2</v>
      </c>
      <c r="U100" s="493">
        <f>'4M - SPS'!U100</f>
        <v>9.4635999999999998E-2</v>
      </c>
      <c r="V100" s="493">
        <f>'4M - SPS'!V100</f>
        <v>9.6814999999999998E-2</v>
      </c>
      <c r="W100" s="493">
        <f>'4M - SPS'!W100</f>
        <v>9.2677999999999996E-2</v>
      </c>
      <c r="X100" s="493">
        <f>'4M - SPS'!X100</f>
        <v>5.2706999999999997E-2</v>
      </c>
      <c r="Y100" s="493">
        <f>'4M - SPS'!Y100</f>
        <v>5.2904E-2</v>
      </c>
      <c r="Z100" s="493">
        <f>'4M - SPS'!Z100</f>
        <v>4.7689000000000002E-2</v>
      </c>
      <c r="AA100" s="493">
        <f>'4M - SPS'!AA100</f>
        <v>4.8335000000000003E-2</v>
      </c>
      <c r="AB100" s="493">
        <f>'4M - SPS'!AB100</f>
        <v>4.8652000000000001E-2</v>
      </c>
      <c r="AC100" s="493">
        <f>'4M - SPS'!AC100</f>
        <v>5.0395000000000002E-2</v>
      </c>
      <c r="AD100" s="493">
        <f>'4M - SPS'!AD100</f>
        <v>5.2442000000000003E-2</v>
      </c>
      <c r="AE100" s="493">
        <f>'4M - SPS'!AE100</f>
        <v>5.4066000000000003E-2</v>
      </c>
      <c r="AF100" s="493">
        <f>'4M - SPS'!AF100</f>
        <v>9.8854999999999998E-2</v>
      </c>
      <c r="AG100" s="493">
        <f>'4M - SPS'!AG100</f>
        <v>9.4635999999999998E-2</v>
      </c>
      <c r="AH100" s="493">
        <f>'4M - SPS'!AH100</f>
        <v>9.6814999999999998E-2</v>
      </c>
      <c r="AI100" s="493">
        <f>'4M - SPS'!AI100</f>
        <v>9.2677999999999996E-2</v>
      </c>
      <c r="AJ100" s="493">
        <f>'4M - SPS'!AJ100</f>
        <v>5.2706999999999997E-2</v>
      </c>
      <c r="AK100" s="493">
        <f>'4M - SPS'!AK100</f>
        <v>5.2904E-2</v>
      </c>
      <c r="AL100" s="493">
        <f>'4M - SPS'!AL100</f>
        <v>4.7689000000000002E-2</v>
      </c>
      <c r="AM100" s="493">
        <f>'4M - SPS'!AM100</f>
        <v>4.8335000000000003E-2</v>
      </c>
      <c r="AN100" s="493">
        <f>'4M - SPS'!AN100</f>
        <v>4.8652000000000001E-2</v>
      </c>
      <c r="AO100" s="493">
        <f>'4M - SPS'!AO100</f>
        <v>5.0395000000000002E-2</v>
      </c>
      <c r="AP100" s="493">
        <f>'4M - SPS'!AP100</f>
        <v>5.2442000000000003E-2</v>
      </c>
      <c r="AQ100" s="493">
        <f>'4M - SPS'!AQ100</f>
        <v>5.4066000000000003E-2</v>
      </c>
      <c r="AR100" s="493">
        <f>'4M - SPS'!AR100</f>
        <v>9.8854999999999998E-2</v>
      </c>
      <c r="AS100" s="493">
        <f>'4M - SPS'!AS100</f>
        <v>9.4635999999999998E-2</v>
      </c>
      <c r="AT100" s="493">
        <f>'4M - SPS'!AT100</f>
        <v>9.6814999999999998E-2</v>
      </c>
      <c r="AU100" s="493">
        <f>'4M - SPS'!AU100</f>
        <v>9.2677999999999996E-2</v>
      </c>
      <c r="AV100" s="493">
        <f>'4M - SPS'!AV100</f>
        <v>5.2706999999999997E-2</v>
      </c>
      <c r="AW100" s="493">
        <f>'4M - SPS'!AW100</f>
        <v>5.2904E-2</v>
      </c>
      <c r="AX100" s="493">
        <f>'4M - SPS'!AX100</f>
        <v>4.7689000000000002E-2</v>
      </c>
      <c r="AY100" s="493">
        <f>'4M - SPS'!AY100</f>
        <v>4.8335000000000003E-2</v>
      </c>
      <c r="AZ100" s="493">
        <f>'4M - SPS'!AZ100</f>
        <v>4.8652000000000001E-2</v>
      </c>
      <c r="BA100" s="493">
        <f>'4M - SPS'!BA100</f>
        <v>5.0395000000000002E-2</v>
      </c>
      <c r="BB100" s="493">
        <f>'4M - SPS'!BB100</f>
        <v>5.2442000000000003E-2</v>
      </c>
      <c r="BC100" s="493">
        <f>'4M - SPS'!BC100</f>
        <v>5.4066000000000003E-2</v>
      </c>
      <c r="BD100" s="493">
        <f>'4M - SPS'!BD100</f>
        <v>9.8854999999999998E-2</v>
      </c>
      <c r="BE100" s="493">
        <f>'4M - SPS'!BE100</f>
        <v>9.4635999999999998E-2</v>
      </c>
      <c r="BF100" s="493">
        <f>'4M - SPS'!BF100</f>
        <v>9.6814999999999998E-2</v>
      </c>
      <c r="BG100" s="493">
        <f>'4M - SPS'!BG100</f>
        <v>9.2677999999999996E-2</v>
      </c>
      <c r="BH100" s="493">
        <f>'4M - SPS'!BH100</f>
        <v>5.2706999999999997E-2</v>
      </c>
      <c r="BI100" s="493">
        <f>'4M - SPS'!BI100</f>
        <v>5.2904E-2</v>
      </c>
      <c r="BJ100" s="493">
        <f>'4M - SPS'!BJ100</f>
        <v>4.7689000000000002E-2</v>
      </c>
      <c r="BK100" s="493">
        <f>'4M - SPS'!BK100</f>
        <v>4.8335000000000003E-2</v>
      </c>
      <c r="BL100" s="493">
        <f>'4M - SPS'!BL100</f>
        <v>4.8652000000000001E-2</v>
      </c>
      <c r="BM100" s="493">
        <f>'4M - SPS'!BM100</f>
        <v>5.0395000000000002E-2</v>
      </c>
      <c r="BN100" s="493">
        <f>'4M - SPS'!BN100</f>
        <v>5.2442000000000003E-2</v>
      </c>
      <c r="BO100" s="493">
        <f>'4M - SPS'!BO100</f>
        <v>5.4066000000000003E-2</v>
      </c>
      <c r="BP100" s="493">
        <f>'4M - SPS'!BP100</f>
        <v>9.8854999999999998E-2</v>
      </c>
      <c r="BQ100" s="493">
        <f>'4M - SPS'!BQ100</f>
        <v>9.4635999999999998E-2</v>
      </c>
      <c r="BR100" s="493">
        <f>'4M - SPS'!BR100</f>
        <v>9.6814999999999998E-2</v>
      </c>
      <c r="BS100" s="493">
        <f>'4M - SPS'!BS100</f>
        <v>9.2677999999999996E-2</v>
      </c>
      <c r="BT100" s="493">
        <f>'4M - SPS'!BT100</f>
        <v>5.2706999999999997E-2</v>
      </c>
      <c r="BU100" s="493">
        <f>'4M - SPS'!BU100</f>
        <v>5.2904E-2</v>
      </c>
      <c r="BV100" s="493">
        <f>'4M - SPS'!BV100</f>
        <v>4.7689000000000002E-2</v>
      </c>
      <c r="BW100" s="493">
        <f>'4M - SPS'!BW100</f>
        <v>4.8335000000000003E-2</v>
      </c>
      <c r="BX100" s="493">
        <f>'4M - SPS'!BX100</f>
        <v>4.8652000000000001E-2</v>
      </c>
      <c r="BY100" s="493">
        <f>'4M - SPS'!BY100</f>
        <v>5.0395000000000002E-2</v>
      </c>
      <c r="BZ100" s="493">
        <f>'4M - SPS'!BZ100</f>
        <v>5.2442000000000003E-2</v>
      </c>
      <c r="CA100" s="493">
        <f>'4M - SPS'!CA100</f>
        <v>5.4066000000000003E-2</v>
      </c>
      <c r="CB100" s="493">
        <f>'4M - SPS'!CB100</f>
        <v>9.8854999999999998E-2</v>
      </c>
      <c r="CC100" s="493">
        <f>'4M - SPS'!CC100</f>
        <v>9.4635999999999998E-2</v>
      </c>
      <c r="CD100" s="493">
        <f>'4M - SPS'!CD100</f>
        <v>9.6814999999999998E-2</v>
      </c>
      <c r="CE100" s="493">
        <f>'4M - SPS'!CE100</f>
        <v>9.2677999999999996E-2</v>
      </c>
      <c r="CF100" s="493">
        <f>'4M - SPS'!CF100</f>
        <v>5.2706999999999997E-2</v>
      </c>
      <c r="CG100" s="493">
        <f>'4M - SPS'!CG100</f>
        <v>5.2904E-2</v>
      </c>
      <c r="CH100" s="498">
        <f>'4M - SPS'!CH100</f>
        <v>4.7689000000000002E-2</v>
      </c>
    </row>
    <row r="101" spans="1:86" s="110" customFormat="1" x14ac:dyDescent="0.25">
      <c r="A101" s="633"/>
      <c r="B101" s="89" t="str">
        <f t="shared" si="107"/>
        <v>Miscellaneous</v>
      </c>
      <c r="C101" s="440">
        <f>'4M - SPS'!C101</f>
        <v>3.9829999999999997E-2</v>
      </c>
      <c r="D101" s="440">
        <f>'4M - SPS'!D101</f>
        <v>4.0202000000000002E-2</v>
      </c>
      <c r="E101" s="440">
        <f>'4M - SPS'!E101</f>
        <v>4.0568E-2</v>
      </c>
      <c r="F101" s="440">
        <f>'4M - SPS'!F101</f>
        <v>4.1613999999999998E-2</v>
      </c>
      <c r="G101" s="440">
        <f>'4M - SPS'!G101</f>
        <v>4.3744999999999999E-2</v>
      </c>
      <c r="H101" s="440">
        <f>'4M - SPS'!H101</f>
        <v>8.1032999999999994E-2</v>
      </c>
      <c r="I101" s="440">
        <f>'4M - SPS'!I101</f>
        <v>7.6974000000000001E-2</v>
      </c>
      <c r="J101" s="440">
        <f>'4M - SPS'!J101</f>
        <v>7.7621999999999997E-2</v>
      </c>
      <c r="K101" s="440">
        <f>'4M - SPS'!K101</f>
        <v>7.6564999999999994E-2</v>
      </c>
      <c r="L101" s="440">
        <f>'4M - SPS'!L101</f>
        <v>4.2223999999999998E-2</v>
      </c>
      <c r="M101" s="440">
        <f>'4M - SPS'!M101</f>
        <v>4.2845000000000001E-2</v>
      </c>
      <c r="N101" s="440">
        <f>'4M - SPS'!N101</f>
        <v>3.9836000000000003E-2</v>
      </c>
      <c r="O101" s="440">
        <f>'4M - SPS'!O101</f>
        <v>3.9829999999999997E-2</v>
      </c>
      <c r="P101" s="440">
        <f>'4M - SPS'!P101</f>
        <v>4.0202000000000002E-2</v>
      </c>
      <c r="Q101" s="440">
        <f>'4M - SPS'!Q101</f>
        <v>4.0568E-2</v>
      </c>
      <c r="R101" s="440">
        <f>'4M - SPS'!R101</f>
        <v>4.1613999999999998E-2</v>
      </c>
      <c r="S101" s="440">
        <f>'4M - SPS'!S101</f>
        <v>4.3744999999999999E-2</v>
      </c>
      <c r="T101" s="493">
        <f>'4M - SPS'!T101</f>
        <v>9.1775999999999996E-2</v>
      </c>
      <c r="U101" s="493">
        <f>'4M - SPS'!U101</f>
        <v>8.8924000000000003E-2</v>
      </c>
      <c r="V101" s="493">
        <f>'4M - SPS'!V101</f>
        <v>9.0119000000000005E-2</v>
      </c>
      <c r="W101" s="493">
        <f>'4M - SPS'!W101</f>
        <v>8.9261999999999994E-2</v>
      </c>
      <c r="X101" s="493">
        <f>'4M - SPS'!X101</f>
        <v>4.8958000000000002E-2</v>
      </c>
      <c r="Y101" s="493">
        <f>'4M - SPS'!Y101</f>
        <v>4.9664E-2</v>
      </c>
      <c r="Z101" s="493">
        <f>'4M - SPS'!Z101</f>
        <v>4.5769999999999998E-2</v>
      </c>
      <c r="AA101" s="493">
        <f>'4M - SPS'!AA101</f>
        <v>4.5504000000000003E-2</v>
      </c>
      <c r="AB101" s="493">
        <f>'4M - SPS'!AB101</f>
        <v>4.6175000000000001E-2</v>
      </c>
      <c r="AC101" s="493">
        <f>'4M - SPS'!AC101</f>
        <v>4.7510999999999998E-2</v>
      </c>
      <c r="AD101" s="493">
        <f>'4M - SPS'!AD101</f>
        <v>4.8266000000000003E-2</v>
      </c>
      <c r="AE101" s="493">
        <f>'4M - SPS'!AE101</f>
        <v>5.0146000000000003E-2</v>
      </c>
      <c r="AF101" s="493">
        <f>'4M - SPS'!AF101</f>
        <v>9.1775999999999996E-2</v>
      </c>
      <c r="AG101" s="493">
        <f>'4M - SPS'!AG101</f>
        <v>8.8924000000000003E-2</v>
      </c>
      <c r="AH101" s="493">
        <f>'4M - SPS'!AH101</f>
        <v>9.0119000000000005E-2</v>
      </c>
      <c r="AI101" s="493">
        <f>'4M - SPS'!AI101</f>
        <v>8.9261999999999994E-2</v>
      </c>
      <c r="AJ101" s="493">
        <f>'4M - SPS'!AJ101</f>
        <v>4.8958000000000002E-2</v>
      </c>
      <c r="AK101" s="493">
        <f>'4M - SPS'!AK101</f>
        <v>4.9664E-2</v>
      </c>
      <c r="AL101" s="493">
        <f>'4M - SPS'!AL101</f>
        <v>4.5769999999999998E-2</v>
      </c>
      <c r="AM101" s="493">
        <f>'4M - SPS'!AM101</f>
        <v>4.5504000000000003E-2</v>
      </c>
      <c r="AN101" s="493">
        <f>'4M - SPS'!AN101</f>
        <v>4.6175000000000001E-2</v>
      </c>
      <c r="AO101" s="493">
        <f>'4M - SPS'!AO101</f>
        <v>4.7510999999999998E-2</v>
      </c>
      <c r="AP101" s="493">
        <f>'4M - SPS'!AP101</f>
        <v>4.8266000000000003E-2</v>
      </c>
      <c r="AQ101" s="493">
        <f>'4M - SPS'!AQ101</f>
        <v>5.0146000000000003E-2</v>
      </c>
      <c r="AR101" s="493">
        <f>'4M - SPS'!AR101</f>
        <v>9.1775999999999996E-2</v>
      </c>
      <c r="AS101" s="493">
        <f>'4M - SPS'!AS101</f>
        <v>8.8924000000000003E-2</v>
      </c>
      <c r="AT101" s="493">
        <f>'4M - SPS'!AT101</f>
        <v>9.0119000000000005E-2</v>
      </c>
      <c r="AU101" s="493">
        <f>'4M - SPS'!AU101</f>
        <v>8.9261999999999994E-2</v>
      </c>
      <c r="AV101" s="493">
        <f>'4M - SPS'!AV101</f>
        <v>4.8958000000000002E-2</v>
      </c>
      <c r="AW101" s="493">
        <f>'4M - SPS'!AW101</f>
        <v>4.9664E-2</v>
      </c>
      <c r="AX101" s="493">
        <f>'4M - SPS'!AX101</f>
        <v>4.5769999999999998E-2</v>
      </c>
      <c r="AY101" s="493">
        <f>'4M - SPS'!AY101</f>
        <v>4.5504000000000003E-2</v>
      </c>
      <c r="AZ101" s="493">
        <f>'4M - SPS'!AZ101</f>
        <v>4.6175000000000001E-2</v>
      </c>
      <c r="BA101" s="493">
        <f>'4M - SPS'!BA101</f>
        <v>4.7510999999999998E-2</v>
      </c>
      <c r="BB101" s="493">
        <f>'4M - SPS'!BB101</f>
        <v>4.8266000000000003E-2</v>
      </c>
      <c r="BC101" s="493">
        <f>'4M - SPS'!BC101</f>
        <v>5.0146000000000003E-2</v>
      </c>
      <c r="BD101" s="493">
        <f>'4M - SPS'!BD101</f>
        <v>9.1775999999999996E-2</v>
      </c>
      <c r="BE101" s="493">
        <f>'4M - SPS'!BE101</f>
        <v>8.8924000000000003E-2</v>
      </c>
      <c r="BF101" s="493">
        <f>'4M - SPS'!BF101</f>
        <v>9.0119000000000005E-2</v>
      </c>
      <c r="BG101" s="493">
        <f>'4M - SPS'!BG101</f>
        <v>8.9261999999999994E-2</v>
      </c>
      <c r="BH101" s="493">
        <f>'4M - SPS'!BH101</f>
        <v>4.8958000000000002E-2</v>
      </c>
      <c r="BI101" s="493">
        <f>'4M - SPS'!BI101</f>
        <v>4.9664E-2</v>
      </c>
      <c r="BJ101" s="493">
        <f>'4M - SPS'!BJ101</f>
        <v>4.5769999999999998E-2</v>
      </c>
      <c r="BK101" s="493">
        <f>'4M - SPS'!BK101</f>
        <v>4.5504000000000003E-2</v>
      </c>
      <c r="BL101" s="493">
        <f>'4M - SPS'!BL101</f>
        <v>4.6175000000000001E-2</v>
      </c>
      <c r="BM101" s="493">
        <f>'4M - SPS'!BM101</f>
        <v>4.7510999999999998E-2</v>
      </c>
      <c r="BN101" s="493">
        <f>'4M - SPS'!BN101</f>
        <v>4.8266000000000003E-2</v>
      </c>
      <c r="BO101" s="493">
        <f>'4M - SPS'!BO101</f>
        <v>5.0146000000000003E-2</v>
      </c>
      <c r="BP101" s="493">
        <f>'4M - SPS'!BP101</f>
        <v>9.1775999999999996E-2</v>
      </c>
      <c r="BQ101" s="493">
        <f>'4M - SPS'!BQ101</f>
        <v>8.8924000000000003E-2</v>
      </c>
      <c r="BR101" s="493">
        <f>'4M - SPS'!BR101</f>
        <v>9.0119000000000005E-2</v>
      </c>
      <c r="BS101" s="493">
        <f>'4M - SPS'!BS101</f>
        <v>8.9261999999999994E-2</v>
      </c>
      <c r="BT101" s="493">
        <f>'4M - SPS'!BT101</f>
        <v>4.8958000000000002E-2</v>
      </c>
      <c r="BU101" s="493">
        <f>'4M - SPS'!BU101</f>
        <v>4.9664E-2</v>
      </c>
      <c r="BV101" s="493">
        <f>'4M - SPS'!BV101</f>
        <v>4.5769999999999998E-2</v>
      </c>
      <c r="BW101" s="493">
        <f>'4M - SPS'!BW101</f>
        <v>4.5504000000000003E-2</v>
      </c>
      <c r="BX101" s="493">
        <f>'4M - SPS'!BX101</f>
        <v>4.6175000000000001E-2</v>
      </c>
      <c r="BY101" s="493">
        <f>'4M - SPS'!BY101</f>
        <v>4.7510999999999998E-2</v>
      </c>
      <c r="BZ101" s="493">
        <f>'4M - SPS'!BZ101</f>
        <v>4.8266000000000003E-2</v>
      </c>
      <c r="CA101" s="493">
        <f>'4M - SPS'!CA101</f>
        <v>5.0146000000000003E-2</v>
      </c>
      <c r="CB101" s="493">
        <f>'4M - SPS'!CB101</f>
        <v>9.1775999999999996E-2</v>
      </c>
      <c r="CC101" s="493">
        <f>'4M - SPS'!CC101</f>
        <v>8.8924000000000003E-2</v>
      </c>
      <c r="CD101" s="493">
        <f>'4M - SPS'!CD101</f>
        <v>9.0119000000000005E-2</v>
      </c>
      <c r="CE101" s="493">
        <f>'4M - SPS'!CE101</f>
        <v>8.9261999999999994E-2</v>
      </c>
      <c r="CF101" s="493">
        <f>'4M - SPS'!CF101</f>
        <v>4.8958000000000002E-2</v>
      </c>
      <c r="CG101" s="493">
        <f>'4M - SPS'!CG101</f>
        <v>4.9664E-2</v>
      </c>
      <c r="CH101" s="498">
        <f>'4M - SPS'!CH101</f>
        <v>4.5769999999999998E-2</v>
      </c>
    </row>
    <row r="102" spans="1:86" s="110" customFormat="1" x14ac:dyDescent="0.25">
      <c r="A102" s="633"/>
      <c r="B102" s="89" t="str">
        <f t="shared" si="107"/>
        <v>Motors</v>
      </c>
      <c r="C102" s="440">
        <f>'4M - SPS'!C102</f>
        <v>3.9829999999999997E-2</v>
      </c>
      <c r="D102" s="440">
        <f>'4M - SPS'!D102</f>
        <v>4.0202000000000002E-2</v>
      </c>
      <c r="E102" s="440">
        <f>'4M - SPS'!E102</f>
        <v>4.0568E-2</v>
      </c>
      <c r="F102" s="440">
        <f>'4M - SPS'!F102</f>
        <v>4.1613999999999998E-2</v>
      </c>
      <c r="G102" s="440">
        <f>'4M - SPS'!G102</f>
        <v>4.3744999999999999E-2</v>
      </c>
      <c r="H102" s="440">
        <f>'4M - SPS'!H102</f>
        <v>8.1032999999999994E-2</v>
      </c>
      <c r="I102" s="440">
        <f>'4M - SPS'!I102</f>
        <v>7.6974000000000001E-2</v>
      </c>
      <c r="J102" s="440">
        <f>'4M - SPS'!J102</f>
        <v>7.7621999999999997E-2</v>
      </c>
      <c r="K102" s="440">
        <f>'4M - SPS'!K102</f>
        <v>7.6564999999999994E-2</v>
      </c>
      <c r="L102" s="440">
        <f>'4M - SPS'!L102</f>
        <v>4.2223999999999998E-2</v>
      </c>
      <c r="M102" s="440">
        <f>'4M - SPS'!M102</f>
        <v>4.2845000000000001E-2</v>
      </c>
      <c r="N102" s="440">
        <f>'4M - SPS'!N102</f>
        <v>3.9836000000000003E-2</v>
      </c>
      <c r="O102" s="440">
        <f>'4M - SPS'!O102</f>
        <v>3.9829999999999997E-2</v>
      </c>
      <c r="P102" s="440">
        <f>'4M - SPS'!P102</f>
        <v>4.0202000000000002E-2</v>
      </c>
      <c r="Q102" s="440">
        <f>'4M - SPS'!Q102</f>
        <v>4.0568E-2</v>
      </c>
      <c r="R102" s="440">
        <f>'4M - SPS'!R102</f>
        <v>4.1613999999999998E-2</v>
      </c>
      <c r="S102" s="440">
        <f>'4M - SPS'!S102</f>
        <v>4.3744999999999999E-2</v>
      </c>
      <c r="T102" s="493">
        <f>'4M - SPS'!T102</f>
        <v>9.1775999999999996E-2</v>
      </c>
      <c r="U102" s="493">
        <f>'4M - SPS'!U102</f>
        <v>8.8924000000000003E-2</v>
      </c>
      <c r="V102" s="493">
        <f>'4M - SPS'!V102</f>
        <v>9.0119000000000005E-2</v>
      </c>
      <c r="W102" s="493">
        <f>'4M - SPS'!W102</f>
        <v>8.9261999999999994E-2</v>
      </c>
      <c r="X102" s="493">
        <f>'4M - SPS'!X102</f>
        <v>4.8958000000000002E-2</v>
      </c>
      <c r="Y102" s="493">
        <f>'4M - SPS'!Y102</f>
        <v>4.9664E-2</v>
      </c>
      <c r="Z102" s="493">
        <f>'4M - SPS'!Z102</f>
        <v>4.5769999999999998E-2</v>
      </c>
      <c r="AA102" s="493">
        <f>'4M - SPS'!AA102</f>
        <v>4.5504000000000003E-2</v>
      </c>
      <c r="AB102" s="493">
        <f>'4M - SPS'!AB102</f>
        <v>4.6175000000000001E-2</v>
      </c>
      <c r="AC102" s="493">
        <f>'4M - SPS'!AC102</f>
        <v>4.7510999999999998E-2</v>
      </c>
      <c r="AD102" s="493">
        <f>'4M - SPS'!AD102</f>
        <v>4.8266000000000003E-2</v>
      </c>
      <c r="AE102" s="493">
        <f>'4M - SPS'!AE102</f>
        <v>5.0146000000000003E-2</v>
      </c>
      <c r="AF102" s="493">
        <f>'4M - SPS'!AF102</f>
        <v>9.1775999999999996E-2</v>
      </c>
      <c r="AG102" s="493">
        <f>'4M - SPS'!AG102</f>
        <v>8.8924000000000003E-2</v>
      </c>
      <c r="AH102" s="493">
        <f>'4M - SPS'!AH102</f>
        <v>9.0119000000000005E-2</v>
      </c>
      <c r="AI102" s="493">
        <f>'4M - SPS'!AI102</f>
        <v>8.9261999999999994E-2</v>
      </c>
      <c r="AJ102" s="493">
        <f>'4M - SPS'!AJ102</f>
        <v>4.8958000000000002E-2</v>
      </c>
      <c r="AK102" s="493">
        <f>'4M - SPS'!AK102</f>
        <v>4.9664E-2</v>
      </c>
      <c r="AL102" s="493">
        <f>'4M - SPS'!AL102</f>
        <v>4.5769999999999998E-2</v>
      </c>
      <c r="AM102" s="493">
        <f>'4M - SPS'!AM102</f>
        <v>4.5504000000000003E-2</v>
      </c>
      <c r="AN102" s="493">
        <f>'4M - SPS'!AN102</f>
        <v>4.6175000000000001E-2</v>
      </c>
      <c r="AO102" s="493">
        <f>'4M - SPS'!AO102</f>
        <v>4.7510999999999998E-2</v>
      </c>
      <c r="AP102" s="493">
        <f>'4M - SPS'!AP102</f>
        <v>4.8266000000000003E-2</v>
      </c>
      <c r="AQ102" s="493">
        <f>'4M - SPS'!AQ102</f>
        <v>5.0146000000000003E-2</v>
      </c>
      <c r="AR102" s="493">
        <f>'4M - SPS'!AR102</f>
        <v>9.1775999999999996E-2</v>
      </c>
      <c r="AS102" s="493">
        <f>'4M - SPS'!AS102</f>
        <v>8.8924000000000003E-2</v>
      </c>
      <c r="AT102" s="493">
        <f>'4M - SPS'!AT102</f>
        <v>9.0119000000000005E-2</v>
      </c>
      <c r="AU102" s="493">
        <f>'4M - SPS'!AU102</f>
        <v>8.9261999999999994E-2</v>
      </c>
      <c r="AV102" s="493">
        <f>'4M - SPS'!AV102</f>
        <v>4.8958000000000002E-2</v>
      </c>
      <c r="AW102" s="493">
        <f>'4M - SPS'!AW102</f>
        <v>4.9664E-2</v>
      </c>
      <c r="AX102" s="493">
        <f>'4M - SPS'!AX102</f>
        <v>4.5769999999999998E-2</v>
      </c>
      <c r="AY102" s="493">
        <f>'4M - SPS'!AY102</f>
        <v>4.5504000000000003E-2</v>
      </c>
      <c r="AZ102" s="493">
        <f>'4M - SPS'!AZ102</f>
        <v>4.6175000000000001E-2</v>
      </c>
      <c r="BA102" s="493">
        <f>'4M - SPS'!BA102</f>
        <v>4.7510999999999998E-2</v>
      </c>
      <c r="BB102" s="493">
        <f>'4M - SPS'!BB102</f>
        <v>4.8266000000000003E-2</v>
      </c>
      <c r="BC102" s="493">
        <f>'4M - SPS'!BC102</f>
        <v>5.0146000000000003E-2</v>
      </c>
      <c r="BD102" s="493">
        <f>'4M - SPS'!BD102</f>
        <v>9.1775999999999996E-2</v>
      </c>
      <c r="BE102" s="493">
        <f>'4M - SPS'!BE102</f>
        <v>8.8924000000000003E-2</v>
      </c>
      <c r="BF102" s="493">
        <f>'4M - SPS'!BF102</f>
        <v>9.0119000000000005E-2</v>
      </c>
      <c r="BG102" s="493">
        <f>'4M - SPS'!BG102</f>
        <v>8.9261999999999994E-2</v>
      </c>
      <c r="BH102" s="493">
        <f>'4M - SPS'!BH102</f>
        <v>4.8958000000000002E-2</v>
      </c>
      <c r="BI102" s="493">
        <f>'4M - SPS'!BI102</f>
        <v>4.9664E-2</v>
      </c>
      <c r="BJ102" s="493">
        <f>'4M - SPS'!BJ102</f>
        <v>4.5769999999999998E-2</v>
      </c>
      <c r="BK102" s="493">
        <f>'4M - SPS'!BK102</f>
        <v>4.5504000000000003E-2</v>
      </c>
      <c r="BL102" s="493">
        <f>'4M - SPS'!BL102</f>
        <v>4.6175000000000001E-2</v>
      </c>
      <c r="BM102" s="493">
        <f>'4M - SPS'!BM102</f>
        <v>4.7510999999999998E-2</v>
      </c>
      <c r="BN102" s="493">
        <f>'4M - SPS'!BN102</f>
        <v>4.8266000000000003E-2</v>
      </c>
      <c r="BO102" s="493">
        <f>'4M - SPS'!BO102</f>
        <v>5.0146000000000003E-2</v>
      </c>
      <c r="BP102" s="493">
        <f>'4M - SPS'!BP102</f>
        <v>9.1775999999999996E-2</v>
      </c>
      <c r="BQ102" s="493">
        <f>'4M - SPS'!BQ102</f>
        <v>8.8924000000000003E-2</v>
      </c>
      <c r="BR102" s="493">
        <f>'4M - SPS'!BR102</f>
        <v>9.0119000000000005E-2</v>
      </c>
      <c r="BS102" s="493">
        <f>'4M - SPS'!BS102</f>
        <v>8.9261999999999994E-2</v>
      </c>
      <c r="BT102" s="493">
        <f>'4M - SPS'!BT102</f>
        <v>4.8958000000000002E-2</v>
      </c>
      <c r="BU102" s="493">
        <f>'4M - SPS'!BU102</f>
        <v>4.9664E-2</v>
      </c>
      <c r="BV102" s="493">
        <f>'4M - SPS'!BV102</f>
        <v>4.5769999999999998E-2</v>
      </c>
      <c r="BW102" s="493">
        <f>'4M - SPS'!BW102</f>
        <v>4.5504000000000003E-2</v>
      </c>
      <c r="BX102" s="493">
        <f>'4M - SPS'!BX102</f>
        <v>4.6175000000000001E-2</v>
      </c>
      <c r="BY102" s="493">
        <f>'4M - SPS'!BY102</f>
        <v>4.7510999999999998E-2</v>
      </c>
      <c r="BZ102" s="493">
        <f>'4M - SPS'!BZ102</f>
        <v>4.8266000000000003E-2</v>
      </c>
      <c r="CA102" s="493">
        <f>'4M - SPS'!CA102</f>
        <v>5.0146000000000003E-2</v>
      </c>
      <c r="CB102" s="493">
        <f>'4M - SPS'!CB102</f>
        <v>9.1775999999999996E-2</v>
      </c>
      <c r="CC102" s="493">
        <f>'4M - SPS'!CC102</f>
        <v>8.8924000000000003E-2</v>
      </c>
      <c r="CD102" s="493">
        <f>'4M - SPS'!CD102</f>
        <v>9.0119000000000005E-2</v>
      </c>
      <c r="CE102" s="493">
        <f>'4M - SPS'!CE102</f>
        <v>8.9261999999999994E-2</v>
      </c>
      <c r="CF102" s="493">
        <f>'4M - SPS'!CF102</f>
        <v>4.8958000000000002E-2</v>
      </c>
      <c r="CG102" s="493">
        <f>'4M - SPS'!CG102</f>
        <v>4.9664E-2</v>
      </c>
      <c r="CH102" s="498">
        <f>'4M - SPS'!CH102</f>
        <v>4.5769999999999998E-2</v>
      </c>
    </row>
    <row r="103" spans="1:86" s="110" customFormat="1" x14ac:dyDescent="0.25">
      <c r="A103" s="633"/>
      <c r="B103" s="89" t="str">
        <f t="shared" si="107"/>
        <v>Process</v>
      </c>
      <c r="C103" s="440">
        <f>'4M - SPS'!C103</f>
        <v>3.9829999999999997E-2</v>
      </c>
      <c r="D103" s="440">
        <f>'4M - SPS'!D103</f>
        <v>4.0202000000000002E-2</v>
      </c>
      <c r="E103" s="440">
        <f>'4M - SPS'!E103</f>
        <v>4.0568E-2</v>
      </c>
      <c r="F103" s="440">
        <f>'4M - SPS'!F103</f>
        <v>4.1613999999999998E-2</v>
      </c>
      <c r="G103" s="440">
        <f>'4M - SPS'!G103</f>
        <v>4.3744999999999999E-2</v>
      </c>
      <c r="H103" s="440">
        <f>'4M - SPS'!H103</f>
        <v>8.1032999999999994E-2</v>
      </c>
      <c r="I103" s="440">
        <f>'4M - SPS'!I103</f>
        <v>7.6974000000000001E-2</v>
      </c>
      <c r="J103" s="440">
        <f>'4M - SPS'!J103</f>
        <v>7.7621999999999997E-2</v>
      </c>
      <c r="K103" s="440">
        <f>'4M - SPS'!K103</f>
        <v>7.6564999999999994E-2</v>
      </c>
      <c r="L103" s="440">
        <f>'4M - SPS'!L103</f>
        <v>4.2223999999999998E-2</v>
      </c>
      <c r="M103" s="440">
        <f>'4M - SPS'!M103</f>
        <v>4.2845000000000001E-2</v>
      </c>
      <c r="N103" s="440">
        <f>'4M - SPS'!N103</f>
        <v>3.9836000000000003E-2</v>
      </c>
      <c r="O103" s="440">
        <f>'4M - SPS'!O103</f>
        <v>3.9829999999999997E-2</v>
      </c>
      <c r="P103" s="440">
        <f>'4M - SPS'!P103</f>
        <v>4.0202000000000002E-2</v>
      </c>
      <c r="Q103" s="440">
        <f>'4M - SPS'!Q103</f>
        <v>4.0568E-2</v>
      </c>
      <c r="R103" s="440">
        <f>'4M - SPS'!R103</f>
        <v>4.1613999999999998E-2</v>
      </c>
      <c r="S103" s="440">
        <f>'4M - SPS'!S103</f>
        <v>4.3744999999999999E-2</v>
      </c>
      <c r="T103" s="493">
        <f>'4M - SPS'!T103</f>
        <v>9.1775999999999996E-2</v>
      </c>
      <c r="U103" s="493">
        <f>'4M - SPS'!U103</f>
        <v>8.8924000000000003E-2</v>
      </c>
      <c r="V103" s="493">
        <f>'4M - SPS'!V103</f>
        <v>9.0119000000000005E-2</v>
      </c>
      <c r="W103" s="493">
        <f>'4M - SPS'!W103</f>
        <v>8.9261999999999994E-2</v>
      </c>
      <c r="X103" s="493">
        <f>'4M - SPS'!X103</f>
        <v>4.8958000000000002E-2</v>
      </c>
      <c r="Y103" s="493">
        <f>'4M - SPS'!Y103</f>
        <v>4.9664E-2</v>
      </c>
      <c r="Z103" s="493">
        <f>'4M - SPS'!Z103</f>
        <v>4.5769999999999998E-2</v>
      </c>
      <c r="AA103" s="493">
        <f>'4M - SPS'!AA103</f>
        <v>4.5504000000000003E-2</v>
      </c>
      <c r="AB103" s="493">
        <f>'4M - SPS'!AB103</f>
        <v>4.6175000000000001E-2</v>
      </c>
      <c r="AC103" s="493">
        <f>'4M - SPS'!AC103</f>
        <v>4.7510999999999998E-2</v>
      </c>
      <c r="AD103" s="493">
        <f>'4M - SPS'!AD103</f>
        <v>4.8266000000000003E-2</v>
      </c>
      <c r="AE103" s="493">
        <f>'4M - SPS'!AE103</f>
        <v>5.0146000000000003E-2</v>
      </c>
      <c r="AF103" s="493">
        <f>'4M - SPS'!AF103</f>
        <v>9.1775999999999996E-2</v>
      </c>
      <c r="AG103" s="493">
        <f>'4M - SPS'!AG103</f>
        <v>8.8924000000000003E-2</v>
      </c>
      <c r="AH103" s="493">
        <f>'4M - SPS'!AH103</f>
        <v>9.0119000000000005E-2</v>
      </c>
      <c r="AI103" s="493">
        <f>'4M - SPS'!AI103</f>
        <v>8.9261999999999994E-2</v>
      </c>
      <c r="AJ103" s="493">
        <f>'4M - SPS'!AJ103</f>
        <v>4.8958000000000002E-2</v>
      </c>
      <c r="AK103" s="493">
        <f>'4M - SPS'!AK103</f>
        <v>4.9664E-2</v>
      </c>
      <c r="AL103" s="493">
        <f>'4M - SPS'!AL103</f>
        <v>4.5769999999999998E-2</v>
      </c>
      <c r="AM103" s="493">
        <f>'4M - SPS'!AM103</f>
        <v>4.5504000000000003E-2</v>
      </c>
      <c r="AN103" s="493">
        <f>'4M - SPS'!AN103</f>
        <v>4.6175000000000001E-2</v>
      </c>
      <c r="AO103" s="493">
        <f>'4M - SPS'!AO103</f>
        <v>4.7510999999999998E-2</v>
      </c>
      <c r="AP103" s="493">
        <f>'4M - SPS'!AP103</f>
        <v>4.8266000000000003E-2</v>
      </c>
      <c r="AQ103" s="493">
        <f>'4M - SPS'!AQ103</f>
        <v>5.0146000000000003E-2</v>
      </c>
      <c r="AR103" s="493">
        <f>'4M - SPS'!AR103</f>
        <v>9.1775999999999996E-2</v>
      </c>
      <c r="AS103" s="493">
        <f>'4M - SPS'!AS103</f>
        <v>8.8924000000000003E-2</v>
      </c>
      <c r="AT103" s="493">
        <f>'4M - SPS'!AT103</f>
        <v>9.0119000000000005E-2</v>
      </c>
      <c r="AU103" s="493">
        <f>'4M - SPS'!AU103</f>
        <v>8.9261999999999994E-2</v>
      </c>
      <c r="AV103" s="493">
        <f>'4M - SPS'!AV103</f>
        <v>4.8958000000000002E-2</v>
      </c>
      <c r="AW103" s="493">
        <f>'4M - SPS'!AW103</f>
        <v>4.9664E-2</v>
      </c>
      <c r="AX103" s="493">
        <f>'4M - SPS'!AX103</f>
        <v>4.5769999999999998E-2</v>
      </c>
      <c r="AY103" s="493">
        <f>'4M - SPS'!AY103</f>
        <v>4.5504000000000003E-2</v>
      </c>
      <c r="AZ103" s="493">
        <f>'4M - SPS'!AZ103</f>
        <v>4.6175000000000001E-2</v>
      </c>
      <c r="BA103" s="493">
        <f>'4M - SPS'!BA103</f>
        <v>4.7510999999999998E-2</v>
      </c>
      <c r="BB103" s="493">
        <f>'4M - SPS'!BB103</f>
        <v>4.8266000000000003E-2</v>
      </c>
      <c r="BC103" s="493">
        <f>'4M - SPS'!BC103</f>
        <v>5.0146000000000003E-2</v>
      </c>
      <c r="BD103" s="493">
        <f>'4M - SPS'!BD103</f>
        <v>9.1775999999999996E-2</v>
      </c>
      <c r="BE103" s="493">
        <f>'4M - SPS'!BE103</f>
        <v>8.8924000000000003E-2</v>
      </c>
      <c r="BF103" s="493">
        <f>'4M - SPS'!BF103</f>
        <v>9.0119000000000005E-2</v>
      </c>
      <c r="BG103" s="493">
        <f>'4M - SPS'!BG103</f>
        <v>8.9261999999999994E-2</v>
      </c>
      <c r="BH103" s="493">
        <f>'4M - SPS'!BH103</f>
        <v>4.8958000000000002E-2</v>
      </c>
      <c r="BI103" s="493">
        <f>'4M - SPS'!BI103</f>
        <v>4.9664E-2</v>
      </c>
      <c r="BJ103" s="493">
        <f>'4M - SPS'!BJ103</f>
        <v>4.5769999999999998E-2</v>
      </c>
      <c r="BK103" s="493">
        <f>'4M - SPS'!BK103</f>
        <v>4.5504000000000003E-2</v>
      </c>
      <c r="BL103" s="493">
        <f>'4M - SPS'!BL103</f>
        <v>4.6175000000000001E-2</v>
      </c>
      <c r="BM103" s="493">
        <f>'4M - SPS'!BM103</f>
        <v>4.7510999999999998E-2</v>
      </c>
      <c r="BN103" s="493">
        <f>'4M - SPS'!BN103</f>
        <v>4.8266000000000003E-2</v>
      </c>
      <c r="BO103" s="493">
        <f>'4M - SPS'!BO103</f>
        <v>5.0146000000000003E-2</v>
      </c>
      <c r="BP103" s="493">
        <f>'4M - SPS'!BP103</f>
        <v>9.1775999999999996E-2</v>
      </c>
      <c r="BQ103" s="493">
        <f>'4M - SPS'!BQ103</f>
        <v>8.8924000000000003E-2</v>
      </c>
      <c r="BR103" s="493">
        <f>'4M - SPS'!BR103</f>
        <v>9.0119000000000005E-2</v>
      </c>
      <c r="BS103" s="493">
        <f>'4M - SPS'!BS103</f>
        <v>8.9261999999999994E-2</v>
      </c>
      <c r="BT103" s="493">
        <f>'4M - SPS'!BT103</f>
        <v>4.8958000000000002E-2</v>
      </c>
      <c r="BU103" s="493">
        <f>'4M - SPS'!BU103</f>
        <v>4.9664E-2</v>
      </c>
      <c r="BV103" s="493">
        <f>'4M - SPS'!BV103</f>
        <v>4.5769999999999998E-2</v>
      </c>
      <c r="BW103" s="493">
        <f>'4M - SPS'!BW103</f>
        <v>4.5504000000000003E-2</v>
      </c>
      <c r="BX103" s="493">
        <f>'4M - SPS'!BX103</f>
        <v>4.6175000000000001E-2</v>
      </c>
      <c r="BY103" s="493">
        <f>'4M - SPS'!BY103</f>
        <v>4.7510999999999998E-2</v>
      </c>
      <c r="BZ103" s="493">
        <f>'4M - SPS'!BZ103</f>
        <v>4.8266000000000003E-2</v>
      </c>
      <c r="CA103" s="493">
        <f>'4M - SPS'!CA103</f>
        <v>5.0146000000000003E-2</v>
      </c>
      <c r="CB103" s="493">
        <f>'4M - SPS'!CB103</f>
        <v>9.1775999999999996E-2</v>
      </c>
      <c r="CC103" s="493">
        <f>'4M - SPS'!CC103</f>
        <v>8.8924000000000003E-2</v>
      </c>
      <c r="CD103" s="493">
        <f>'4M - SPS'!CD103</f>
        <v>9.0119000000000005E-2</v>
      </c>
      <c r="CE103" s="493">
        <f>'4M - SPS'!CE103</f>
        <v>8.9261999999999994E-2</v>
      </c>
      <c r="CF103" s="493">
        <f>'4M - SPS'!CF103</f>
        <v>4.8958000000000002E-2</v>
      </c>
      <c r="CG103" s="493">
        <f>'4M - SPS'!CG103</f>
        <v>4.9664E-2</v>
      </c>
      <c r="CH103" s="498">
        <f>'4M - SPS'!CH103</f>
        <v>4.5769999999999998E-2</v>
      </c>
    </row>
    <row r="104" spans="1:86" s="110" customFormat="1" x14ac:dyDescent="0.25">
      <c r="A104" s="633"/>
      <c r="B104" s="89" t="str">
        <f t="shared" si="107"/>
        <v>Refrigeration</v>
      </c>
      <c r="C104" s="440">
        <f>'4M - SPS'!C104</f>
        <v>3.7731000000000001E-2</v>
      </c>
      <c r="D104" s="440">
        <f>'4M - SPS'!D104</f>
        <v>3.7999999999999999E-2</v>
      </c>
      <c r="E104" s="440">
        <f>'4M - SPS'!E104</f>
        <v>3.9366999999999999E-2</v>
      </c>
      <c r="F104" s="440">
        <f>'4M - SPS'!F104</f>
        <v>4.0410000000000001E-2</v>
      </c>
      <c r="G104" s="440">
        <f>'4M - SPS'!G104</f>
        <v>4.1471000000000001E-2</v>
      </c>
      <c r="H104" s="440">
        <f>'4M - SPS'!H104</f>
        <v>7.6507000000000006E-2</v>
      </c>
      <c r="I104" s="440">
        <f>'4M - SPS'!I104</f>
        <v>7.2470999999999994E-2</v>
      </c>
      <c r="J104" s="440">
        <f>'4M - SPS'!J104</f>
        <v>7.3424000000000003E-2</v>
      </c>
      <c r="K104" s="440">
        <f>'4M - SPS'!K104</f>
        <v>7.2287000000000004E-2</v>
      </c>
      <c r="L104" s="440">
        <f>'4M - SPS'!L104</f>
        <v>4.011E-2</v>
      </c>
      <c r="M104" s="440">
        <f>'4M - SPS'!M104</f>
        <v>4.0693E-2</v>
      </c>
      <c r="N104" s="440">
        <f>'4M - SPS'!N104</f>
        <v>3.7767000000000002E-2</v>
      </c>
      <c r="O104" s="440">
        <f>'4M - SPS'!O104</f>
        <v>3.7731000000000001E-2</v>
      </c>
      <c r="P104" s="440">
        <f>'4M - SPS'!P104</f>
        <v>3.7999999999999999E-2</v>
      </c>
      <c r="Q104" s="440">
        <f>'4M - SPS'!Q104</f>
        <v>3.9366999999999999E-2</v>
      </c>
      <c r="R104" s="440">
        <f>'4M - SPS'!R104</f>
        <v>4.0410000000000001E-2</v>
      </c>
      <c r="S104" s="440">
        <f>'4M - SPS'!S104</f>
        <v>4.1471000000000001E-2</v>
      </c>
      <c r="T104" s="493">
        <f>'4M - SPS'!T104</f>
        <v>8.6664000000000005E-2</v>
      </c>
      <c r="U104" s="493">
        <f>'4M - SPS'!U104</f>
        <v>8.3682000000000006E-2</v>
      </c>
      <c r="V104" s="493">
        <f>'4M - SPS'!V104</f>
        <v>8.5294999999999996E-2</v>
      </c>
      <c r="W104" s="493">
        <f>'4M - SPS'!W104</f>
        <v>8.4197999999999995E-2</v>
      </c>
      <c r="X104" s="493">
        <f>'4M - SPS'!X104</f>
        <v>4.6477999999999998E-2</v>
      </c>
      <c r="Y104" s="493">
        <f>'4M - SPS'!Y104</f>
        <v>4.7128999999999997E-2</v>
      </c>
      <c r="Z104" s="493">
        <f>'4M - SPS'!Z104</f>
        <v>4.3395000000000003E-2</v>
      </c>
      <c r="AA104" s="493">
        <f>'4M - SPS'!AA104</f>
        <v>4.3159999999999997E-2</v>
      </c>
      <c r="AB104" s="493">
        <f>'4M - SPS'!AB104</f>
        <v>4.3653999999999998E-2</v>
      </c>
      <c r="AC104" s="493">
        <f>'4M - SPS'!AC104</f>
        <v>4.6134000000000001E-2</v>
      </c>
      <c r="AD104" s="493">
        <f>'4M - SPS'!AD104</f>
        <v>4.6808000000000002E-2</v>
      </c>
      <c r="AE104" s="493">
        <f>'4M - SPS'!AE104</f>
        <v>4.7559999999999998E-2</v>
      </c>
      <c r="AF104" s="493">
        <f>'4M - SPS'!AF104</f>
        <v>8.6664000000000005E-2</v>
      </c>
      <c r="AG104" s="493">
        <f>'4M - SPS'!AG104</f>
        <v>8.3682000000000006E-2</v>
      </c>
      <c r="AH104" s="493">
        <f>'4M - SPS'!AH104</f>
        <v>8.5294999999999996E-2</v>
      </c>
      <c r="AI104" s="493">
        <f>'4M - SPS'!AI104</f>
        <v>8.4197999999999995E-2</v>
      </c>
      <c r="AJ104" s="493">
        <f>'4M - SPS'!AJ104</f>
        <v>4.6477999999999998E-2</v>
      </c>
      <c r="AK104" s="493">
        <f>'4M - SPS'!AK104</f>
        <v>4.7128999999999997E-2</v>
      </c>
      <c r="AL104" s="493">
        <f>'4M - SPS'!AL104</f>
        <v>4.3395000000000003E-2</v>
      </c>
      <c r="AM104" s="493">
        <f>'4M - SPS'!AM104</f>
        <v>4.3159999999999997E-2</v>
      </c>
      <c r="AN104" s="493">
        <f>'4M - SPS'!AN104</f>
        <v>4.3653999999999998E-2</v>
      </c>
      <c r="AO104" s="493">
        <f>'4M - SPS'!AO104</f>
        <v>4.6134000000000001E-2</v>
      </c>
      <c r="AP104" s="493">
        <f>'4M - SPS'!AP104</f>
        <v>4.6808000000000002E-2</v>
      </c>
      <c r="AQ104" s="493">
        <f>'4M - SPS'!AQ104</f>
        <v>4.7559999999999998E-2</v>
      </c>
      <c r="AR104" s="493">
        <f>'4M - SPS'!AR104</f>
        <v>8.6664000000000005E-2</v>
      </c>
      <c r="AS104" s="493">
        <f>'4M - SPS'!AS104</f>
        <v>8.3682000000000006E-2</v>
      </c>
      <c r="AT104" s="493">
        <f>'4M - SPS'!AT104</f>
        <v>8.5294999999999996E-2</v>
      </c>
      <c r="AU104" s="493">
        <f>'4M - SPS'!AU104</f>
        <v>8.4197999999999995E-2</v>
      </c>
      <c r="AV104" s="493">
        <f>'4M - SPS'!AV104</f>
        <v>4.6477999999999998E-2</v>
      </c>
      <c r="AW104" s="493">
        <f>'4M - SPS'!AW104</f>
        <v>4.7128999999999997E-2</v>
      </c>
      <c r="AX104" s="493">
        <f>'4M - SPS'!AX104</f>
        <v>4.3395000000000003E-2</v>
      </c>
      <c r="AY104" s="493">
        <f>'4M - SPS'!AY104</f>
        <v>4.3159999999999997E-2</v>
      </c>
      <c r="AZ104" s="493">
        <f>'4M - SPS'!AZ104</f>
        <v>4.3653999999999998E-2</v>
      </c>
      <c r="BA104" s="493">
        <f>'4M - SPS'!BA104</f>
        <v>4.6134000000000001E-2</v>
      </c>
      <c r="BB104" s="493">
        <f>'4M - SPS'!BB104</f>
        <v>4.6808000000000002E-2</v>
      </c>
      <c r="BC104" s="493">
        <f>'4M - SPS'!BC104</f>
        <v>4.7559999999999998E-2</v>
      </c>
      <c r="BD104" s="493">
        <f>'4M - SPS'!BD104</f>
        <v>8.6664000000000005E-2</v>
      </c>
      <c r="BE104" s="493">
        <f>'4M - SPS'!BE104</f>
        <v>8.3682000000000006E-2</v>
      </c>
      <c r="BF104" s="493">
        <f>'4M - SPS'!BF104</f>
        <v>8.5294999999999996E-2</v>
      </c>
      <c r="BG104" s="493">
        <f>'4M - SPS'!BG104</f>
        <v>8.4197999999999995E-2</v>
      </c>
      <c r="BH104" s="493">
        <f>'4M - SPS'!BH104</f>
        <v>4.6477999999999998E-2</v>
      </c>
      <c r="BI104" s="493">
        <f>'4M - SPS'!BI104</f>
        <v>4.7128999999999997E-2</v>
      </c>
      <c r="BJ104" s="493">
        <f>'4M - SPS'!BJ104</f>
        <v>4.3395000000000003E-2</v>
      </c>
      <c r="BK104" s="493">
        <f>'4M - SPS'!BK104</f>
        <v>4.3159999999999997E-2</v>
      </c>
      <c r="BL104" s="493">
        <f>'4M - SPS'!BL104</f>
        <v>4.3653999999999998E-2</v>
      </c>
      <c r="BM104" s="493">
        <f>'4M - SPS'!BM104</f>
        <v>4.6134000000000001E-2</v>
      </c>
      <c r="BN104" s="493">
        <f>'4M - SPS'!BN104</f>
        <v>4.6808000000000002E-2</v>
      </c>
      <c r="BO104" s="493">
        <f>'4M - SPS'!BO104</f>
        <v>4.7559999999999998E-2</v>
      </c>
      <c r="BP104" s="493">
        <f>'4M - SPS'!BP104</f>
        <v>8.6664000000000005E-2</v>
      </c>
      <c r="BQ104" s="493">
        <f>'4M - SPS'!BQ104</f>
        <v>8.3682000000000006E-2</v>
      </c>
      <c r="BR104" s="493">
        <f>'4M - SPS'!BR104</f>
        <v>8.5294999999999996E-2</v>
      </c>
      <c r="BS104" s="493">
        <f>'4M - SPS'!BS104</f>
        <v>8.4197999999999995E-2</v>
      </c>
      <c r="BT104" s="493">
        <f>'4M - SPS'!BT104</f>
        <v>4.6477999999999998E-2</v>
      </c>
      <c r="BU104" s="493">
        <f>'4M - SPS'!BU104</f>
        <v>4.7128999999999997E-2</v>
      </c>
      <c r="BV104" s="493">
        <f>'4M - SPS'!BV104</f>
        <v>4.3395000000000003E-2</v>
      </c>
      <c r="BW104" s="493">
        <f>'4M - SPS'!BW104</f>
        <v>4.3159999999999997E-2</v>
      </c>
      <c r="BX104" s="493">
        <f>'4M - SPS'!BX104</f>
        <v>4.3653999999999998E-2</v>
      </c>
      <c r="BY104" s="493">
        <f>'4M - SPS'!BY104</f>
        <v>4.6134000000000001E-2</v>
      </c>
      <c r="BZ104" s="493">
        <f>'4M - SPS'!BZ104</f>
        <v>4.6808000000000002E-2</v>
      </c>
      <c r="CA104" s="493">
        <f>'4M - SPS'!CA104</f>
        <v>4.7559999999999998E-2</v>
      </c>
      <c r="CB104" s="493">
        <f>'4M - SPS'!CB104</f>
        <v>8.6664000000000005E-2</v>
      </c>
      <c r="CC104" s="493">
        <f>'4M - SPS'!CC104</f>
        <v>8.3682000000000006E-2</v>
      </c>
      <c r="CD104" s="493">
        <f>'4M - SPS'!CD104</f>
        <v>8.5294999999999996E-2</v>
      </c>
      <c r="CE104" s="493">
        <f>'4M - SPS'!CE104</f>
        <v>8.4197999999999995E-2</v>
      </c>
      <c r="CF104" s="493">
        <f>'4M - SPS'!CF104</f>
        <v>4.6477999999999998E-2</v>
      </c>
      <c r="CG104" s="493">
        <f>'4M - SPS'!CG104</f>
        <v>4.7128999999999997E-2</v>
      </c>
      <c r="CH104" s="498">
        <f>'4M - SPS'!CH104</f>
        <v>4.3395000000000003E-2</v>
      </c>
    </row>
    <row r="105" spans="1:86" s="110" customFormat="1" ht="15.75" thickBot="1" x14ac:dyDescent="0.3">
      <c r="A105" s="634"/>
      <c r="B105" s="91" t="str">
        <f t="shared" si="107"/>
        <v>Water Heating</v>
      </c>
      <c r="C105" s="438">
        <f>'4M - SPS'!C105</f>
        <v>3.9265000000000001E-2</v>
      </c>
      <c r="D105" s="438">
        <f>'4M - SPS'!D105</f>
        <v>4.0346E-2</v>
      </c>
      <c r="E105" s="438">
        <f>'4M - SPS'!E105</f>
        <v>4.2657E-2</v>
      </c>
      <c r="F105" s="438">
        <f>'4M - SPS'!F105</f>
        <v>4.4724E-2</v>
      </c>
      <c r="G105" s="438">
        <f>'4M - SPS'!G105</f>
        <v>4.6117999999999999E-2</v>
      </c>
      <c r="H105" s="438">
        <f>'4M - SPS'!H105</f>
        <v>8.8703000000000004E-2</v>
      </c>
      <c r="I105" s="438">
        <f>'4M - SPS'!I105</f>
        <v>8.1969E-2</v>
      </c>
      <c r="J105" s="438">
        <f>'4M - SPS'!J105</f>
        <v>8.4942000000000004E-2</v>
      </c>
      <c r="K105" s="438">
        <f>'4M - SPS'!K105</f>
        <v>8.1456000000000001E-2</v>
      </c>
      <c r="L105" s="438">
        <f>'4M - SPS'!L105</f>
        <v>4.4394999999999997E-2</v>
      </c>
      <c r="M105" s="438">
        <f>'4M - SPS'!M105</f>
        <v>4.5121000000000001E-2</v>
      </c>
      <c r="N105" s="438">
        <f>'4M - SPS'!N105</f>
        <v>4.0204999999999998E-2</v>
      </c>
      <c r="O105" s="438">
        <f>'4M - SPS'!O105</f>
        <v>3.9265000000000001E-2</v>
      </c>
      <c r="P105" s="438">
        <f>'4M - SPS'!P105</f>
        <v>4.0346E-2</v>
      </c>
      <c r="Q105" s="438">
        <f>'4M - SPS'!Q105</f>
        <v>4.2657E-2</v>
      </c>
      <c r="R105" s="438">
        <f>'4M - SPS'!R105</f>
        <v>4.4724E-2</v>
      </c>
      <c r="S105" s="438">
        <f>'4M - SPS'!S105</f>
        <v>4.6117999999999999E-2</v>
      </c>
      <c r="T105" s="492">
        <f>'4M - SPS'!T105</f>
        <v>0.10044500000000001</v>
      </c>
      <c r="U105" s="492">
        <f>'4M - SPS'!U105</f>
        <v>9.4736000000000001E-2</v>
      </c>
      <c r="V105" s="492">
        <f>'4M - SPS'!V105</f>
        <v>9.8522999999999999E-2</v>
      </c>
      <c r="W105" s="492">
        <f>'4M - SPS'!W105</f>
        <v>9.5055000000000001E-2</v>
      </c>
      <c r="X105" s="492">
        <f>'4M - SPS'!X105</f>
        <v>5.1507999999999998E-2</v>
      </c>
      <c r="Y105" s="492">
        <f>'4M - SPS'!Y105</f>
        <v>5.2333999999999999E-2</v>
      </c>
      <c r="Z105" s="492">
        <f>'4M - SPS'!Z105</f>
        <v>4.6092000000000001E-2</v>
      </c>
      <c r="AA105" s="492">
        <f>'4M - SPS'!AA105</f>
        <v>4.4920000000000002E-2</v>
      </c>
      <c r="AB105" s="492">
        <f>'4M - SPS'!AB105</f>
        <v>4.6327E-2</v>
      </c>
      <c r="AC105" s="492">
        <f>'4M - SPS'!AC105</f>
        <v>4.9966999999999998E-2</v>
      </c>
      <c r="AD105" s="492">
        <f>'4M - SPS'!AD105</f>
        <v>5.1763999999999998E-2</v>
      </c>
      <c r="AE105" s="492">
        <f>'4M - SPS'!AE105</f>
        <v>5.2845000000000003E-2</v>
      </c>
      <c r="AF105" s="492">
        <f>'4M - SPS'!AF105</f>
        <v>0.10044500000000001</v>
      </c>
      <c r="AG105" s="492">
        <f>'4M - SPS'!AG105</f>
        <v>9.4736000000000001E-2</v>
      </c>
      <c r="AH105" s="492">
        <f>'4M - SPS'!AH105</f>
        <v>9.8522999999999999E-2</v>
      </c>
      <c r="AI105" s="492">
        <f>'4M - SPS'!AI105</f>
        <v>9.5055000000000001E-2</v>
      </c>
      <c r="AJ105" s="492">
        <f>'4M - SPS'!AJ105</f>
        <v>5.1507999999999998E-2</v>
      </c>
      <c r="AK105" s="492">
        <f>'4M - SPS'!AK105</f>
        <v>5.2333999999999999E-2</v>
      </c>
      <c r="AL105" s="492">
        <f>'4M - SPS'!AL105</f>
        <v>4.6092000000000001E-2</v>
      </c>
      <c r="AM105" s="492">
        <f>'4M - SPS'!AM105</f>
        <v>4.4920000000000002E-2</v>
      </c>
      <c r="AN105" s="492">
        <f>'4M - SPS'!AN105</f>
        <v>4.6327E-2</v>
      </c>
      <c r="AO105" s="492">
        <f>'4M - SPS'!AO105</f>
        <v>4.9966999999999998E-2</v>
      </c>
      <c r="AP105" s="492">
        <f>'4M - SPS'!AP105</f>
        <v>5.1763999999999998E-2</v>
      </c>
      <c r="AQ105" s="492">
        <f>'4M - SPS'!AQ105</f>
        <v>5.2845000000000003E-2</v>
      </c>
      <c r="AR105" s="492">
        <f>'4M - SPS'!AR105</f>
        <v>0.10044500000000001</v>
      </c>
      <c r="AS105" s="492">
        <f>'4M - SPS'!AS105</f>
        <v>9.4736000000000001E-2</v>
      </c>
      <c r="AT105" s="492">
        <f>'4M - SPS'!AT105</f>
        <v>9.8522999999999999E-2</v>
      </c>
      <c r="AU105" s="492">
        <f>'4M - SPS'!AU105</f>
        <v>9.5055000000000001E-2</v>
      </c>
      <c r="AV105" s="492">
        <f>'4M - SPS'!AV105</f>
        <v>5.1507999999999998E-2</v>
      </c>
      <c r="AW105" s="492">
        <f>'4M - SPS'!AW105</f>
        <v>5.2333999999999999E-2</v>
      </c>
      <c r="AX105" s="492">
        <f>'4M - SPS'!AX105</f>
        <v>4.6092000000000001E-2</v>
      </c>
      <c r="AY105" s="492">
        <f>'4M - SPS'!AY105</f>
        <v>4.4920000000000002E-2</v>
      </c>
      <c r="AZ105" s="492">
        <f>'4M - SPS'!AZ105</f>
        <v>4.6327E-2</v>
      </c>
      <c r="BA105" s="492">
        <f>'4M - SPS'!BA105</f>
        <v>4.9966999999999998E-2</v>
      </c>
      <c r="BB105" s="492">
        <f>'4M - SPS'!BB105</f>
        <v>5.1763999999999998E-2</v>
      </c>
      <c r="BC105" s="492">
        <f>'4M - SPS'!BC105</f>
        <v>5.2845000000000003E-2</v>
      </c>
      <c r="BD105" s="492">
        <f>'4M - SPS'!BD105</f>
        <v>0.10044500000000001</v>
      </c>
      <c r="BE105" s="492">
        <f>'4M - SPS'!BE105</f>
        <v>9.4736000000000001E-2</v>
      </c>
      <c r="BF105" s="492">
        <f>'4M - SPS'!BF105</f>
        <v>9.8522999999999999E-2</v>
      </c>
      <c r="BG105" s="492">
        <f>'4M - SPS'!BG105</f>
        <v>9.5055000000000001E-2</v>
      </c>
      <c r="BH105" s="492">
        <f>'4M - SPS'!BH105</f>
        <v>5.1507999999999998E-2</v>
      </c>
      <c r="BI105" s="492">
        <f>'4M - SPS'!BI105</f>
        <v>5.2333999999999999E-2</v>
      </c>
      <c r="BJ105" s="492">
        <f>'4M - SPS'!BJ105</f>
        <v>4.6092000000000001E-2</v>
      </c>
      <c r="BK105" s="492">
        <f>'4M - SPS'!BK105</f>
        <v>4.4920000000000002E-2</v>
      </c>
      <c r="BL105" s="492">
        <f>'4M - SPS'!BL105</f>
        <v>4.6327E-2</v>
      </c>
      <c r="BM105" s="492">
        <f>'4M - SPS'!BM105</f>
        <v>4.9966999999999998E-2</v>
      </c>
      <c r="BN105" s="492">
        <f>'4M - SPS'!BN105</f>
        <v>5.1763999999999998E-2</v>
      </c>
      <c r="BO105" s="492">
        <f>'4M - SPS'!BO105</f>
        <v>5.2845000000000003E-2</v>
      </c>
      <c r="BP105" s="492">
        <f>'4M - SPS'!BP105</f>
        <v>0.10044500000000001</v>
      </c>
      <c r="BQ105" s="492">
        <f>'4M - SPS'!BQ105</f>
        <v>9.4736000000000001E-2</v>
      </c>
      <c r="BR105" s="492">
        <f>'4M - SPS'!BR105</f>
        <v>9.8522999999999999E-2</v>
      </c>
      <c r="BS105" s="492">
        <f>'4M - SPS'!BS105</f>
        <v>9.5055000000000001E-2</v>
      </c>
      <c r="BT105" s="492">
        <f>'4M - SPS'!BT105</f>
        <v>5.1507999999999998E-2</v>
      </c>
      <c r="BU105" s="492">
        <f>'4M - SPS'!BU105</f>
        <v>5.2333999999999999E-2</v>
      </c>
      <c r="BV105" s="492">
        <f>'4M - SPS'!BV105</f>
        <v>4.6092000000000001E-2</v>
      </c>
      <c r="BW105" s="492">
        <f>'4M - SPS'!BW105</f>
        <v>4.4920000000000002E-2</v>
      </c>
      <c r="BX105" s="492">
        <f>'4M - SPS'!BX105</f>
        <v>4.6327E-2</v>
      </c>
      <c r="BY105" s="492">
        <f>'4M - SPS'!BY105</f>
        <v>4.9966999999999998E-2</v>
      </c>
      <c r="BZ105" s="492">
        <f>'4M - SPS'!BZ105</f>
        <v>5.1763999999999998E-2</v>
      </c>
      <c r="CA105" s="492">
        <f>'4M - SPS'!CA105</f>
        <v>5.2845000000000003E-2</v>
      </c>
      <c r="CB105" s="492">
        <f>'4M - SPS'!CB105</f>
        <v>0.10044500000000001</v>
      </c>
      <c r="CC105" s="492">
        <f>'4M - SPS'!CC105</f>
        <v>9.4736000000000001E-2</v>
      </c>
      <c r="CD105" s="492">
        <f>'4M - SPS'!CD105</f>
        <v>9.8522999999999999E-2</v>
      </c>
      <c r="CE105" s="492">
        <f>'4M - SPS'!CE105</f>
        <v>9.5055000000000001E-2</v>
      </c>
      <c r="CF105" s="492">
        <f>'4M - SPS'!CF105</f>
        <v>5.1507999999999998E-2</v>
      </c>
      <c r="CG105" s="492">
        <f>'4M - SPS'!CG105</f>
        <v>5.2333999999999999E-2</v>
      </c>
      <c r="CH105" s="499">
        <f>'4M - SPS'!CH105</f>
        <v>4.6092000000000001E-2</v>
      </c>
    </row>
    <row r="106" spans="1:86" s="110" customFormat="1" x14ac:dyDescent="0.25">
      <c r="C106" s="433" t="s">
        <v>230</v>
      </c>
      <c r="T106" s="491" t="s">
        <v>259</v>
      </c>
    </row>
    <row r="107" spans="1:86" s="110" customFormat="1" hidden="1" x14ac:dyDescent="0.25">
      <c r="A107" s="619" t="s">
        <v>121</v>
      </c>
      <c r="B107" s="621" t="s">
        <v>122</v>
      </c>
      <c r="C107" s="622"/>
      <c r="D107" s="622"/>
      <c r="E107" s="622"/>
      <c r="F107" s="622"/>
      <c r="G107" s="622"/>
      <c r="H107" s="622"/>
      <c r="I107" s="622"/>
      <c r="J107" s="622"/>
      <c r="K107" s="622"/>
      <c r="L107" s="622"/>
      <c r="M107" s="622"/>
      <c r="N107" s="635"/>
      <c r="O107" s="621" t="s">
        <v>122</v>
      </c>
      <c r="P107" s="622"/>
      <c r="Q107" s="622"/>
      <c r="R107" s="622"/>
      <c r="S107" s="622"/>
      <c r="T107" s="622"/>
      <c r="U107" s="622"/>
      <c r="V107" s="622"/>
      <c r="W107" s="622"/>
      <c r="X107" s="622"/>
      <c r="Y107" s="622"/>
      <c r="Z107" s="622"/>
      <c r="AA107" s="621" t="s">
        <v>122</v>
      </c>
      <c r="AB107" s="622"/>
      <c r="AC107" s="622"/>
      <c r="AD107" s="622"/>
      <c r="AE107" s="622"/>
      <c r="AF107" s="622"/>
      <c r="AG107" s="622"/>
      <c r="AH107" s="622"/>
      <c r="AI107" s="622"/>
      <c r="AJ107" s="622"/>
      <c r="AK107" s="622"/>
      <c r="AL107" s="622"/>
      <c r="AM107" s="621" t="s">
        <v>122</v>
      </c>
      <c r="AN107" s="622"/>
      <c r="AO107" s="622"/>
      <c r="AP107" s="622"/>
      <c r="AQ107" s="622"/>
      <c r="AR107" s="622"/>
      <c r="AS107" s="622"/>
      <c r="AT107" s="622"/>
      <c r="AU107" s="622"/>
      <c r="AV107" s="622"/>
      <c r="AW107" s="622"/>
      <c r="AX107" s="622"/>
      <c r="AY107" s="621" t="s">
        <v>122</v>
      </c>
      <c r="AZ107" s="622"/>
      <c r="BA107" s="622"/>
      <c r="BB107" s="622"/>
      <c r="BC107" s="622"/>
      <c r="BD107" s="622"/>
      <c r="BE107" s="622"/>
      <c r="BF107" s="622"/>
      <c r="BG107" s="622"/>
      <c r="BH107" s="622"/>
      <c r="BI107" s="622"/>
      <c r="BJ107" s="622"/>
      <c r="BK107" s="621" t="s">
        <v>122</v>
      </c>
      <c r="BL107" s="622"/>
      <c r="BM107" s="622"/>
      <c r="BN107" s="622"/>
      <c r="BO107" s="622"/>
      <c r="BP107" s="622"/>
      <c r="BQ107" s="622"/>
      <c r="BR107" s="622"/>
      <c r="BS107" s="622"/>
      <c r="BT107" s="622"/>
      <c r="BU107" s="622"/>
      <c r="BV107" s="622"/>
      <c r="BW107" s="621" t="s">
        <v>122</v>
      </c>
      <c r="BX107" s="622"/>
      <c r="BY107" s="622"/>
      <c r="BZ107" s="622"/>
      <c r="CA107" s="622"/>
      <c r="CB107" s="622"/>
      <c r="CC107" s="622"/>
      <c r="CD107" s="622"/>
      <c r="CE107" s="622"/>
      <c r="CF107" s="622"/>
      <c r="CG107" s="622"/>
      <c r="CH107" s="636"/>
    </row>
    <row r="108" spans="1:86" s="110" customFormat="1" ht="15.75" hidden="1" thickBot="1" x14ac:dyDescent="0.3">
      <c r="A108" s="620"/>
      <c r="B108" s="625" t="s">
        <v>250</v>
      </c>
      <c r="C108" s="626"/>
      <c r="D108" s="626"/>
      <c r="E108" s="626"/>
      <c r="F108" s="626"/>
      <c r="G108" s="626"/>
      <c r="H108" s="626"/>
      <c r="I108" s="626"/>
      <c r="J108" s="626"/>
      <c r="K108" s="626"/>
      <c r="L108" s="626"/>
      <c r="M108" s="626"/>
      <c r="N108" s="637"/>
      <c r="O108" s="625" t="s">
        <v>250</v>
      </c>
      <c r="P108" s="626"/>
      <c r="Q108" s="626"/>
      <c r="R108" s="626"/>
      <c r="S108" s="626"/>
      <c r="T108" s="626"/>
      <c r="U108" s="626"/>
      <c r="V108" s="626"/>
      <c r="W108" s="626"/>
      <c r="X108" s="626"/>
      <c r="Y108" s="626"/>
      <c r="Z108" s="626"/>
      <c r="AA108" s="625" t="s">
        <v>250</v>
      </c>
      <c r="AB108" s="626"/>
      <c r="AC108" s="626"/>
      <c r="AD108" s="626"/>
      <c r="AE108" s="626"/>
      <c r="AF108" s="626"/>
      <c r="AG108" s="626"/>
      <c r="AH108" s="626"/>
      <c r="AI108" s="626"/>
      <c r="AJ108" s="626"/>
      <c r="AK108" s="626"/>
      <c r="AL108" s="626"/>
      <c r="AM108" s="625" t="s">
        <v>123</v>
      </c>
      <c r="AN108" s="626"/>
      <c r="AO108" s="626"/>
      <c r="AP108" s="626"/>
      <c r="AQ108" s="626"/>
      <c r="AR108" s="626"/>
      <c r="AS108" s="626"/>
      <c r="AT108" s="626"/>
      <c r="AU108" s="626"/>
      <c r="AV108" s="626"/>
      <c r="AW108" s="626"/>
      <c r="AX108" s="626"/>
      <c r="AY108" s="625" t="s">
        <v>250</v>
      </c>
      <c r="AZ108" s="626"/>
      <c r="BA108" s="626"/>
      <c r="BB108" s="626"/>
      <c r="BC108" s="626"/>
      <c r="BD108" s="626"/>
      <c r="BE108" s="626"/>
      <c r="BF108" s="626"/>
      <c r="BG108" s="626"/>
      <c r="BH108" s="626"/>
      <c r="BI108" s="626"/>
      <c r="BJ108" s="626"/>
      <c r="BK108" s="625" t="s">
        <v>250</v>
      </c>
      <c r="BL108" s="626"/>
      <c r="BM108" s="626"/>
      <c r="BN108" s="626"/>
      <c r="BO108" s="626"/>
      <c r="BP108" s="626"/>
      <c r="BQ108" s="626"/>
      <c r="BR108" s="626"/>
      <c r="BS108" s="626"/>
      <c r="BT108" s="626"/>
      <c r="BU108" s="626"/>
      <c r="BV108" s="626"/>
      <c r="BW108" s="625" t="s">
        <v>250</v>
      </c>
      <c r="BX108" s="626"/>
      <c r="BY108" s="626"/>
      <c r="BZ108" s="626"/>
      <c r="CA108" s="626"/>
      <c r="CB108" s="626"/>
      <c r="CC108" s="626"/>
      <c r="CD108" s="626"/>
      <c r="CE108" s="626"/>
      <c r="CF108" s="626"/>
      <c r="CG108" s="626"/>
      <c r="CH108" s="626"/>
    </row>
    <row r="109" spans="1:86" s="110" customFormat="1" ht="15.75" hidden="1" thickBot="1" x14ac:dyDescent="0.3">
      <c r="A109" s="616"/>
      <c r="B109" s="461" t="s">
        <v>143</v>
      </c>
      <c r="C109" s="162">
        <f>C$4</f>
        <v>45292</v>
      </c>
      <c r="D109" s="162">
        <f t="shared" ref="D109:BO109" si="108">D$4</f>
        <v>45323</v>
      </c>
      <c r="E109" s="162">
        <f t="shared" si="108"/>
        <v>45352</v>
      </c>
      <c r="F109" s="162">
        <f t="shared" si="108"/>
        <v>45383</v>
      </c>
      <c r="G109" s="162">
        <f t="shared" si="108"/>
        <v>45413</v>
      </c>
      <c r="H109" s="162">
        <f t="shared" si="108"/>
        <v>45444</v>
      </c>
      <c r="I109" s="162">
        <f t="shared" si="108"/>
        <v>45474</v>
      </c>
      <c r="J109" s="162">
        <f t="shared" si="108"/>
        <v>45505</v>
      </c>
      <c r="K109" s="162">
        <f t="shared" si="108"/>
        <v>45536</v>
      </c>
      <c r="L109" s="162">
        <f t="shared" si="108"/>
        <v>45566</v>
      </c>
      <c r="M109" s="162">
        <f t="shared" si="108"/>
        <v>45597</v>
      </c>
      <c r="N109" s="162">
        <f t="shared" si="108"/>
        <v>45627</v>
      </c>
      <c r="O109" s="162">
        <f t="shared" si="108"/>
        <v>45658</v>
      </c>
      <c r="P109" s="162">
        <f t="shared" si="108"/>
        <v>45689</v>
      </c>
      <c r="Q109" s="162">
        <f t="shared" si="108"/>
        <v>45717</v>
      </c>
      <c r="R109" s="162">
        <f t="shared" si="108"/>
        <v>45748</v>
      </c>
      <c r="S109" s="162">
        <f t="shared" si="108"/>
        <v>45778</v>
      </c>
      <c r="T109" s="162">
        <f t="shared" si="108"/>
        <v>45809</v>
      </c>
      <c r="U109" s="162">
        <f t="shared" si="108"/>
        <v>45839</v>
      </c>
      <c r="V109" s="162">
        <f t="shared" si="108"/>
        <v>45870</v>
      </c>
      <c r="W109" s="162">
        <f t="shared" si="108"/>
        <v>45901</v>
      </c>
      <c r="X109" s="162">
        <f t="shared" si="108"/>
        <v>45931</v>
      </c>
      <c r="Y109" s="162">
        <f t="shared" si="108"/>
        <v>45962</v>
      </c>
      <c r="Z109" s="162">
        <f t="shared" si="108"/>
        <v>45992</v>
      </c>
      <c r="AA109" s="162">
        <f t="shared" si="108"/>
        <v>46023</v>
      </c>
      <c r="AB109" s="162">
        <f t="shared" si="108"/>
        <v>46054</v>
      </c>
      <c r="AC109" s="162">
        <f t="shared" si="108"/>
        <v>46082</v>
      </c>
      <c r="AD109" s="162">
        <f t="shared" si="108"/>
        <v>46113</v>
      </c>
      <c r="AE109" s="162">
        <f t="shared" si="108"/>
        <v>46143</v>
      </c>
      <c r="AF109" s="162">
        <f t="shared" si="108"/>
        <v>46174</v>
      </c>
      <c r="AG109" s="162">
        <f t="shared" si="108"/>
        <v>46204</v>
      </c>
      <c r="AH109" s="162">
        <f t="shared" si="108"/>
        <v>46235</v>
      </c>
      <c r="AI109" s="162">
        <f t="shared" si="108"/>
        <v>46266</v>
      </c>
      <c r="AJ109" s="162">
        <f t="shared" si="108"/>
        <v>46296</v>
      </c>
      <c r="AK109" s="162">
        <f t="shared" si="108"/>
        <v>46327</v>
      </c>
      <c r="AL109" s="162">
        <f t="shared" si="108"/>
        <v>46357</v>
      </c>
      <c r="AM109" s="162">
        <f t="shared" si="108"/>
        <v>46388</v>
      </c>
      <c r="AN109" s="162">
        <f t="shared" si="108"/>
        <v>46419</v>
      </c>
      <c r="AO109" s="162">
        <f t="shared" si="108"/>
        <v>46447</v>
      </c>
      <c r="AP109" s="162">
        <f t="shared" si="108"/>
        <v>46478</v>
      </c>
      <c r="AQ109" s="162">
        <f t="shared" si="108"/>
        <v>46508</v>
      </c>
      <c r="AR109" s="162">
        <f t="shared" si="108"/>
        <v>46539</v>
      </c>
      <c r="AS109" s="162">
        <f t="shared" si="108"/>
        <v>46569</v>
      </c>
      <c r="AT109" s="162">
        <f t="shared" si="108"/>
        <v>46600</v>
      </c>
      <c r="AU109" s="162">
        <f t="shared" si="108"/>
        <v>46631</v>
      </c>
      <c r="AV109" s="162">
        <f t="shared" si="108"/>
        <v>46661</v>
      </c>
      <c r="AW109" s="162">
        <f t="shared" si="108"/>
        <v>46692</v>
      </c>
      <c r="AX109" s="162">
        <f t="shared" si="108"/>
        <v>46722</v>
      </c>
      <c r="AY109" s="162">
        <f t="shared" si="108"/>
        <v>46753</v>
      </c>
      <c r="AZ109" s="162">
        <f t="shared" si="108"/>
        <v>46784</v>
      </c>
      <c r="BA109" s="162">
        <f t="shared" si="108"/>
        <v>46813</v>
      </c>
      <c r="BB109" s="162">
        <f t="shared" si="108"/>
        <v>46844</v>
      </c>
      <c r="BC109" s="162">
        <f t="shared" si="108"/>
        <v>46874</v>
      </c>
      <c r="BD109" s="162">
        <f t="shared" si="108"/>
        <v>46905</v>
      </c>
      <c r="BE109" s="162">
        <f t="shared" si="108"/>
        <v>46935</v>
      </c>
      <c r="BF109" s="162">
        <f t="shared" si="108"/>
        <v>46966</v>
      </c>
      <c r="BG109" s="162">
        <f t="shared" si="108"/>
        <v>46997</v>
      </c>
      <c r="BH109" s="162">
        <f t="shared" si="108"/>
        <v>47027</v>
      </c>
      <c r="BI109" s="162">
        <f t="shared" si="108"/>
        <v>47058</v>
      </c>
      <c r="BJ109" s="162">
        <f t="shared" si="108"/>
        <v>47088</v>
      </c>
      <c r="BK109" s="162">
        <f t="shared" si="108"/>
        <v>47119</v>
      </c>
      <c r="BL109" s="162">
        <f t="shared" si="108"/>
        <v>47150</v>
      </c>
      <c r="BM109" s="162">
        <f t="shared" si="108"/>
        <v>47178</v>
      </c>
      <c r="BN109" s="162">
        <f t="shared" si="108"/>
        <v>47209</v>
      </c>
      <c r="BO109" s="162">
        <f t="shared" si="108"/>
        <v>47239</v>
      </c>
      <c r="BP109" s="162">
        <f t="shared" ref="BP109:CH109" si="109">BP$4</f>
        <v>47270</v>
      </c>
      <c r="BQ109" s="162">
        <f t="shared" si="109"/>
        <v>47300</v>
      </c>
      <c r="BR109" s="162">
        <f t="shared" si="109"/>
        <v>47331</v>
      </c>
      <c r="BS109" s="162">
        <f t="shared" si="109"/>
        <v>47362</v>
      </c>
      <c r="BT109" s="162">
        <f t="shared" si="109"/>
        <v>47392</v>
      </c>
      <c r="BU109" s="162">
        <f t="shared" si="109"/>
        <v>47423</v>
      </c>
      <c r="BV109" s="162">
        <f t="shared" si="109"/>
        <v>47453</v>
      </c>
      <c r="BW109" s="162">
        <f t="shared" si="109"/>
        <v>47484</v>
      </c>
      <c r="BX109" s="162">
        <f t="shared" si="109"/>
        <v>47515</v>
      </c>
      <c r="BY109" s="162">
        <f t="shared" si="109"/>
        <v>47543</v>
      </c>
      <c r="BZ109" s="162">
        <f t="shared" si="109"/>
        <v>47574</v>
      </c>
      <c r="CA109" s="162">
        <f t="shared" si="109"/>
        <v>47604</v>
      </c>
      <c r="CB109" s="162">
        <f t="shared" si="109"/>
        <v>47635</v>
      </c>
      <c r="CC109" s="162">
        <f t="shared" si="109"/>
        <v>47665</v>
      </c>
      <c r="CD109" s="162">
        <f t="shared" si="109"/>
        <v>47696</v>
      </c>
      <c r="CE109" s="162">
        <f t="shared" si="109"/>
        <v>47727</v>
      </c>
      <c r="CF109" s="162">
        <f t="shared" si="109"/>
        <v>47757</v>
      </c>
      <c r="CG109" s="162">
        <f t="shared" si="109"/>
        <v>47788</v>
      </c>
      <c r="CH109" s="163">
        <f t="shared" si="109"/>
        <v>47818</v>
      </c>
    </row>
    <row r="110" spans="1:86" s="110" customFormat="1" hidden="1" x14ac:dyDescent="0.25">
      <c r="A110" s="616"/>
      <c r="B110" s="270" t="s">
        <v>20</v>
      </c>
      <c r="C110" s="453">
        <f>'4M - SPS'!C110</f>
        <v>3.7309360712313777E-2</v>
      </c>
      <c r="D110" s="453">
        <f>'4M - SPS'!D110</f>
        <v>3.7592595090519432E-2</v>
      </c>
      <c r="E110" s="453">
        <f>'4M - SPS'!E110</f>
        <v>3.790549063990227E-2</v>
      </c>
      <c r="F110" s="453">
        <f>'4M - SPS'!F110</f>
        <v>3.8795312696370085E-2</v>
      </c>
      <c r="G110" s="453">
        <f>'4M - SPS'!G110</f>
        <v>4.0256529624143049E-2</v>
      </c>
      <c r="H110" s="453">
        <f>'4M - SPS'!H110</f>
        <v>7.0755895095357096E-2</v>
      </c>
      <c r="I110" s="453">
        <f>'4M - SPS'!I110</f>
        <v>6.7753562472526563E-2</v>
      </c>
      <c r="J110" s="453">
        <f>'4M - SPS'!J110</f>
        <v>6.823915742998507E-2</v>
      </c>
      <c r="K110" s="453">
        <f>'4M - SPS'!K110</f>
        <v>6.7525399252015297E-2</v>
      </c>
      <c r="L110" s="453">
        <f>'4M - SPS'!L110</f>
        <v>3.9063382109163408E-2</v>
      </c>
      <c r="M110" s="453">
        <f>'4M - SPS'!M110</f>
        <v>3.9553696920511257E-2</v>
      </c>
      <c r="N110" s="453">
        <f>'4M - SPS'!N110</f>
        <v>3.7562326323709046E-2</v>
      </c>
      <c r="O110" s="453">
        <f>'4M - SPS'!O110</f>
        <v>3.7309360712313777E-2</v>
      </c>
      <c r="P110" s="453">
        <f>'4M - SPS'!P110</f>
        <v>3.7592595090519432E-2</v>
      </c>
      <c r="Q110" s="453">
        <f>'4M - SPS'!Q110</f>
        <v>3.790549063990227E-2</v>
      </c>
      <c r="R110" s="453">
        <f>'4M - SPS'!R110</f>
        <v>3.8795312696370085E-2</v>
      </c>
      <c r="S110" s="453">
        <f>'4M - SPS'!S110</f>
        <v>4.0256529624143049E-2</v>
      </c>
      <c r="T110" s="497">
        <f>'4M - SPS'!T110</f>
        <v>7.9510077581870273E-2</v>
      </c>
      <c r="U110" s="497">
        <f>'4M - SPS'!U110</f>
        <v>7.7383542180068696E-2</v>
      </c>
      <c r="V110" s="497">
        <f>'4M - SPS'!V110</f>
        <v>7.8313464599173391E-2</v>
      </c>
      <c r="W110" s="497">
        <f>'4M - SPS'!W110</f>
        <v>7.7649369252783984E-2</v>
      </c>
      <c r="X110" s="497">
        <f>'4M - SPS'!X110</f>
        <v>4.4937306579294942E-2</v>
      </c>
      <c r="Y110" s="497">
        <f>'4M - SPS'!Y110</f>
        <v>4.5437401042652557E-2</v>
      </c>
      <c r="Z110" s="497">
        <f>'4M - SPS'!Z110</f>
        <v>4.289506132791146E-2</v>
      </c>
      <c r="AA110" s="497">
        <f>'4M - SPS'!AA110</f>
        <v>4.2401976122032031E-2</v>
      </c>
      <c r="AB110" s="497">
        <f>'4M - SPS'!AB110</f>
        <v>4.2918767292986895E-2</v>
      </c>
      <c r="AC110" s="497">
        <f>'4M - SPS'!AC110</f>
        <v>4.4038735465077361E-2</v>
      </c>
      <c r="AD110" s="497">
        <f>'4M - SPS'!AD110</f>
        <v>4.469091762017955E-2</v>
      </c>
      <c r="AE110" s="497">
        <f>'4M - SPS'!AE110</f>
        <v>4.5890958187531021E-2</v>
      </c>
      <c r="AF110" s="497">
        <f>'4M - SPS'!AF110</f>
        <v>7.9510077581870273E-2</v>
      </c>
      <c r="AG110" s="497">
        <f>'4M - SPS'!AG110</f>
        <v>7.7383542180068696E-2</v>
      </c>
      <c r="AH110" s="497">
        <f>'4M - SPS'!AH110</f>
        <v>7.8313464599173391E-2</v>
      </c>
      <c r="AI110" s="497">
        <f>'4M - SPS'!AI110</f>
        <v>7.7649369252783984E-2</v>
      </c>
      <c r="AJ110" s="497">
        <f>'4M - SPS'!AJ110</f>
        <v>4.4937306579294942E-2</v>
      </c>
      <c r="AK110" s="497">
        <f>'4M - SPS'!AK110</f>
        <v>4.5437401042652557E-2</v>
      </c>
      <c r="AL110" s="497">
        <f>'4M - SPS'!AL110</f>
        <v>4.289506132791146E-2</v>
      </c>
      <c r="AM110" s="497">
        <f>'4M - SPS'!AM110</f>
        <v>4.2401976122032031E-2</v>
      </c>
      <c r="AN110" s="497">
        <f>'4M - SPS'!AN110</f>
        <v>4.2918767292986895E-2</v>
      </c>
      <c r="AO110" s="497">
        <f>'4M - SPS'!AO110</f>
        <v>4.4038735465077361E-2</v>
      </c>
      <c r="AP110" s="497">
        <f>'4M - SPS'!AP110</f>
        <v>4.469091762017955E-2</v>
      </c>
      <c r="AQ110" s="497">
        <f>'4M - SPS'!AQ110</f>
        <v>4.5890958187531021E-2</v>
      </c>
      <c r="AR110" s="497">
        <f>'4M - SPS'!AR110</f>
        <v>7.9510077581870273E-2</v>
      </c>
      <c r="AS110" s="497">
        <f>'4M - SPS'!AS110</f>
        <v>7.7383542180068696E-2</v>
      </c>
      <c r="AT110" s="497">
        <f>'4M - SPS'!AT110</f>
        <v>7.8313464599173391E-2</v>
      </c>
      <c r="AU110" s="497">
        <f>'4M - SPS'!AU110</f>
        <v>7.7649369252783984E-2</v>
      </c>
      <c r="AV110" s="497">
        <f>'4M - SPS'!AV110</f>
        <v>4.4937306579294942E-2</v>
      </c>
      <c r="AW110" s="497">
        <f>'4M - SPS'!AW110</f>
        <v>4.5437401042652557E-2</v>
      </c>
      <c r="AX110" s="497">
        <f>'4M - SPS'!AX110</f>
        <v>4.289506132791146E-2</v>
      </c>
      <c r="AY110" s="497">
        <f>'4M - SPS'!AY110</f>
        <v>4.2401976122032031E-2</v>
      </c>
      <c r="AZ110" s="497">
        <f>'4M - SPS'!AZ110</f>
        <v>4.2918767292986895E-2</v>
      </c>
      <c r="BA110" s="497">
        <f>'4M - SPS'!BA110</f>
        <v>4.4038735465077361E-2</v>
      </c>
      <c r="BB110" s="497">
        <f>'4M - SPS'!BB110</f>
        <v>4.469091762017955E-2</v>
      </c>
      <c r="BC110" s="497">
        <f>'4M - SPS'!BC110</f>
        <v>4.5890958187531021E-2</v>
      </c>
      <c r="BD110" s="497">
        <f>'4M - SPS'!BD110</f>
        <v>7.9510077581870273E-2</v>
      </c>
      <c r="BE110" s="497">
        <f>'4M - SPS'!BE110</f>
        <v>7.7383542180068696E-2</v>
      </c>
      <c r="BF110" s="497">
        <f>'4M - SPS'!BF110</f>
        <v>7.8313464599173391E-2</v>
      </c>
      <c r="BG110" s="497">
        <f>'4M - SPS'!BG110</f>
        <v>7.7649369252783984E-2</v>
      </c>
      <c r="BH110" s="497">
        <f>'4M - SPS'!BH110</f>
        <v>4.4937306579294942E-2</v>
      </c>
      <c r="BI110" s="497">
        <f>'4M - SPS'!BI110</f>
        <v>4.5437401042652557E-2</v>
      </c>
      <c r="BJ110" s="497">
        <f>'4M - SPS'!BJ110</f>
        <v>4.289506132791146E-2</v>
      </c>
      <c r="BK110" s="497">
        <f>'4M - SPS'!BK110</f>
        <v>4.2401976122032031E-2</v>
      </c>
      <c r="BL110" s="497">
        <f>'4M - SPS'!BL110</f>
        <v>4.2918767292986895E-2</v>
      </c>
      <c r="BM110" s="497">
        <f>'4M - SPS'!BM110</f>
        <v>4.4038735465077361E-2</v>
      </c>
      <c r="BN110" s="497">
        <f>'4M - SPS'!BN110</f>
        <v>4.469091762017955E-2</v>
      </c>
      <c r="BO110" s="497">
        <f>'4M - SPS'!BO110</f>
        <v>4.5890958187531021E-2</v>
      </c>
      <c r="BP110" s="497">
        <f>'4M - SPS'!BP110</f>
        <v>7.9510077581870273E-2</v>
      </c>
      <c r="BQ110" s="497">
        <f>'4M - SPS'!BQ110</f>
        <v>7.7383542180068696E-2</v>
      </c>
      <c r="BR110" s="497">
        <f>'4M - SPS'!BR110</f>
        <v>7.8313464599173391E-2</v>
      </c>
      <c r="BS110" s="497">
        <f>'4M - SPS'!BS110</f>
        <v>7.7649369252783984E-2</v>
      </c>
      <c r="BT110" s="497">
        <f>'4M - SPS'!BT110</f>
        <v>4.4937306579294942E-2</v>
      </c>
      <c r="BU110" s="497">
        <f>'4M - SPS'!BU110</f>
        <v>4.5437401042652557E-2</v>
      </c>
      <c r="BV110" s="497">
        <f>'4M - SPS'!BV110</f>
        <v>4.289506132791146E-2</v>
      </c>
      <c r="BW110" s="497">
        <f>'4M - SPS'!BW110</f>
        <v>4.2401976122032031E-2</v>
      </c>
      <c r="BX110" s="497">
        <f>'4M - SPS'!BX110</f>
        <v>4.2918767292986895E-2</v>
      </c>
      <c r="BY110" s="497">
        <f>'4M - SPS'!BY110</f>
        <v>4.4038735465077361E-2</v>
      </c>
      <c r="BZ110" s="497">
        <f>'4M - SPS'!BZ110</f>
        <v>4.469091762017955E-2</v>
      </c>
      <c r="CA110" s="497">
        <f>'4M - SPS'!CA110</f>
        <v>4.5890958187531021E-2</v>
      </c>
      <c r="CB110" s="497">
        <f>'4M - SPS'!CB110</f>
        <v>7.9510077581870273E-2</v>
      </c>
      <c r="CC110" s="497">
        <f>'4M - SPS'!CC110</f>
        <v>7.7383542180068696E-2</v>
      </c>
      <c r="CD110" s="497">
        <f>'4M - SPS'!CD110</f>
        <v>7.8313464599173391E-2</v>
      </c>
      <c r="CE110" s="497">
        <f>'4M - SPS'!CE110</f>
        <v>7.7649369252783984E-2</v>
      </c>
      <c r="CF110" s="497">
        <f>'4M - SPS'!CF110</f>
        <v>4.4937306579294942E-2</v>
      </c>
      <c r="CG110" s="497">
        <f>'4M - SPS'!CG110</f>
        <v>4.5437401042652557E-2</v>
      </c>
      <c r="CH110" s="497">
        <f>'4M - SPS'!CH110</f>
        <v>4.289506132791146E-2</v>
      </c>
    </row>
    <row r="111" spans="1:86" s="110" customFormat="1" hidden="1" x14ac:dyDescent="0.25">
      <c r="A111" s="616"/>
      <c r="B111" s="270" t="s">
        <v>0</v>
      </c>
      <c r="C111" s="453">
        <f>'4M - SPS'!C111</f>
        <v>4.2520723114963382E-2</v>
      </c>
      <c r="D111" s="453">
        <f>'4M - SPS'!D111</f>
        <v>4.1743510531885644E-2</v>
      </c>
      <c r="E111" s="453">
        <f>'4M - SPS'!E111</f>
        <v>4.2304659778201283E-2</v>
      </c>
      <c r="F111" s="453">
        <f>'4M - SPS'!F111</f>
        <v>4.1033300936625446E-2</v>
      </c>
      <c r="G111" s="453">
        <f>'4M - SPS'!G111</f>
        <v>4.5919524731222877E-2</v>
      </c>
      <c r="H111" s="453">
        <f>'4M - SPS'!H111</f>
        <v>8.828635664133308E-2</v>
      </c>
      <c r="I111" s="453">
        <f>'4M - SPS'!I111</f>
        <v>8.0635132489662531E-2</v>
      </c>
      <c r="J111" s="453">
        <f>'4M - SPS'!J111</f>
        <v>8.4009606331493389E-2</v>
      </c>
      <c r="K111" s="453">
        <f>'4M - SPS'!K111</f>
        <v>8.5745407007655414E-2</v>
      </c>
      <c r="L111" s="453">
        <f>'4M - SPS'!L111</f>
        <v>4.4458666257811495E-2</v>
      </c>
      <c r="M111" s="453">
        <f>'4M - SPS'!M111</f>
        <v>4.3145560230729206E-2</v>
      </c>
      <c r="N111" s="453">
        <f>'4M - SPS'!N111</f>
        <v>4.1885704303761657E-2</v>
      </c>
      <c r="O111" s="453">
        <f>'4M - SPS'!O111</f>
        <v>4.2520723114963382E-2</v>
      </c>
      <c r="P111" s="453">
        <f>'4M - SPS'!P111</f>
        <v>4.1743510531885644E-2</v>
      </c>
      <c r="Q111" s="453">
        <f>'4M - SPS'!Q111</f>
        <v>4.2304659778201283E-2</v>
      </c>
      <c r="R111" s="453">
        <f>'4M - SPS'!R111</f>
        <v>4.1033300936625446E-2</v>
      </c>
      <c r="S111" s="453">
        <f>'4M - SPS'!S111</f>
        <v>4.5919524731222877E-2</v>
      </c>
      <c r="T111" s="497">
        <f>'4M - SPS'!T111</f>
        <v>9.8910563784186292E-2</v>
      </c>
      <c r="U111" s="497">
        <f>'4M - SPS'!U111</f>
        <v>9.195555657538336E-2</v>
      </c>
      <c r="V111" s="497">
        <f>'4M - SPS'!V111</f>
        <v>9.5777195178819052E-2</v>
      </c>
      <c r="W111" s="497">
        <f>'4M - SPS'!W111</f>
        <v>9.8553157711066083E-2</v>
      </c>
      <c r="X111" s="497">
        <f>'4M - SPS'!X111</f>
        <v>5.1290569397417891E-2</v>
      </c>
      <c r="Y111" s="497">
        <f>'4M - SPS'!Y111</f>
        <v>4.9265793892428474E-2</v>
      </c>
      <c r="Z111" s="497">
        <f>'4M - SPS'!Z111</f>
        <v>4.7761935328408042E-2</v>
      </c>
      <c r="AA111" s="497">
        <f>'4M - SPS'!AA111</f>
        <v>4.8052370654002127E-2</v>
      </c>
      <c r="AB111" s="497">
        <f>'4M - SPS'!AB111</f>
        <v>4.7834360169005517E-2</v>
      </c>
      <c r="AC111" s="497">
        <f>'4M - SPS'!AC111</f>
        <v>4.9115068720552366E-2</v>
      </c>
      <c r="AD111" s="497">
        <f>'4M - SPS'!AD111</f>
        <v>4.7845235477833134E-2</v>
      </c>
      <c r="AE111" s="497">
        <f>'4M - SPS'!AE111</f>
        <v>5.2141026777590402E-2</v>
      </c>
      <c r="AF111" s="497">
        <f>'4M - SPS'!AF111</f>
        <v>9.8910563784186292E-2</v>
      </c>
      <c r="AG111" s="497">
        <f>'4M - SPS'!AG111</f>
        <v>9.195555657538336E-2</v>
      </c>
      <c r="AH111" s="497">
        <f>'4M - SPS'!AH111</f>
        <v>9.5777195178819052E-2</v>
      </c>
      <c r="AI111" s="497">
        <f>'4M - SPS'!AI111</f>
        <v>9.8553157711066083E-2</v>
      </c>
      <c r="AJ111" s="497">
        <f>'4M - SPS'!AJ111</f>
        <v>5.1290569397417891E-2</v>
      </c>
      <c r="AK111" s="497">
        <f>'4M - SPS'!AK111</f>
        <v>4.9265793892428474E-2</v>
      </c>
      <c r="AL111" s="497">
        <f>'4M - SPS'!AL111</f>
        <v>4.7761935328408042E-2</v>
      </c>
      <c r="AM111" s="497">
        <f>'4M - SPS'!AM111</f>
        <v>4.8052370654002127E-2</v>
      </c>
      <c r="AN111" s="497">
        <f>'4M - SPS'!AN111</f>
        <v>4.7834360169005517E-2</v>
      </c>
      <c r="AO111" s="497">
        <f>'4M - SPS'!AO111</f>
        <v>4.9115068720552366E-2</v>
      </c>
      <c r="AP111" s="497">
        <f>'4M - SPS'!AP111</f>
        <v>4.7845235477833134E-2</v>
      </c>
      <c r="AQ111" s="497">
        <f>'4M - SPS'!AQ111</f>
        <v>5.2141026777590402E-2</v>
      </c>
      <c r="AR111" s="497">
        <f>'4M - SPS'!AR111</f>
        <v>9.8910563784186292E-2</v>
      </c>
      <c r="AS111" s="497">
        <f>'4M - SPS'!AS111</f>
        <v>9.195555657538336E-2</v>
      </c>
      <c r="AT111" s="497">
        <f>'4M - SPS'!AT111</f>
        <v>9.5777195178819052E-2</v>
      </c>
      <c r="AU111" s="497">
        <f>'4M - SPS'!AU111</f>
        <v>9.8553157711066083E-2</v>
      </c>
      <c r="AV111" s="497">
        <f>'4M - SPS'!AV111</f>
        <v>5.1290569397417891E-2</v>
      </c>
      <c r="AW111" s="497">
        <f>'4M - SPS'!AW111</f>
        <v>4.9265793892428474E-2</v>
      </c>
      <c r="AX111" s="497">
        <f>'4M - SPS'!AX111</f>
        <v>4.7761935328408042E-2</v>
      </c>
      <c r="AY111" s="497">
        <f>'4M - SPS'!AY111</f>
        <v>4.8052370654002127E-2</v>
      </c>
      <c r="AZ111" s="497">
        <f>'4M - SPS'!AZ111</f>
        <v>4.7834360169005517E-2</v>
      </c>
      <c r="BA111" s="497">
        <f>'4M - SPS'!BA111</f>
        <v>4.9115068720552366E-2</v>
      </c>
      <c r="BB111" s="497">
        <f>'4M - SPS'!BB111</f>
        <v>4.7845235477833134E-2</v>
      </c>
      <c r="BC111" s="497">
        <f>'4M - SPS'!BC111</f>
        <v>5.2141026777590402E-2</v>
      </c>
      <c r="BD111" s="497">
        <f>'4M - SPS'!BD111</f>
        <v>9.8910563784186292E-2</v>
      </c>
      <c r="BE111" s="497">
        <f>'4M - SPS'!BE111</f>
        <v>9.195555657538336E-2</v>
      </c>
      <c r="BF111" s="497">
        <f>'4M - SPS'!BF111</f>
        <v>9.5777195178819052E-2</v>
      </c>
      <c r="BG111" s="497">
        <f>'4M - SPS'!BG111</f>
        <v>9.8553157711066083E-2</v>
      </c>
      <c r="BH111" s="497">
        <f>'4M - SPS'!BH111</f>
        <v>5.1290569397417891E-2</v>
      </c>
      <c r="BI111" s="497">
        <f>'4M - SPS'!BI111</f>
        <v>4.9265793892428474E-2</v>
      </c>
      <c r="BJ111" s="497">
        <f>'4M - SPS'!BJ111</f>
        <v>4.7761935328408042E-2</v>
      </c>
      <c r="BK111" s="497">
        <f>'4M - SPS'!BK111</f>
        <v>4.8052370654002127E-2</v>
      </c>
      <c r="BL111" s="497">
        <f>'4M - SPS'!BL111</f>
        <v>4.7834360169005517E-2</v>
      </c>
      <c r="BM111" s="497">
        <f>'4M - SPS'!BM111</f>
        <v>4.9115068720552366E-2</v>
      </c>
      <c r="BN111" s="497">
        <f>'4M - SPS'!BN111</f>
        <v>4.7845235477833134E-2</v>
      </c>
      <c r="BO111" s="497">
        <f>'4M - SPS'!BO111</f>
        <v>5.2141026777590402E-2</v>
      </c>
      <c r="BP111" s="497">
        <f>'4M - SPS'!BP111</f>
        <v>9.8910563784186292E-2</v>
      </c>
      <c r="BQ111" s="497">
        <f>'4M - SPS'!BQ111</f>
        <v>9.195555657538336E-2</v>
      </c>
      <c r="BR111" s="497">
        <f>'4M - SPS'!BR111</f>
        <v>9.5777195178819052E-2</v>
      </c>
      <c r="BS111" s="497">
        <f>'4M - SPS'!BS111</f>
        <v>9.8553157711066083E-2</v>
      </c>
      <c r="BT111" s="497">
        <f>'4M - SPS'!BT111</f>
        <v>5.1290569397417891E-2</v>
      </c>
      <c r="BU111" s="497">
        <f>'4M - SPS'!BU111</f>
        <v>4.9265793892428474E-2</v>
      </c>
      <c r="BV111" s="497">
        <f>'4M - SPS'!BV111</f>
        <v>4.7761935328408042E-2</v>
      </c>
      <c r="BW111" s="497">
        <f>'4M - SPS'!BW111</f>
        <v>4.8052370654002127E-2</v>
      </c>
      <c r="BX111" s="497">
        <f>'4M - SPS'!BX111</f>
        <v>4.7834360169005517E-2</v>
      </c>
      <c r="BY111" s="497">
        <f>'4M - SPS'!BY111</f>
        <v>4.9115068720552366E-2</v>
      </c>
      <c r="BZ111" s="497">
        <f>'4M - SPS'!BZ111</f>
        <v>4.7845235477833134E-2</v>
      </c>
      <c r="CA111" s="497">
        <f>'4M - SPS'!CA111</f>
        <v>5.2141026777590402E-2</v>
      </c>
      <c r="CB111" s="497">
        <f>'4M - SPS'!CB111</f>
        <v>9.8910563784186292E-2</v>
      </c>
      <c r="CC111" s="497">
        <f>'4M - SPS'!CC111</f>
        <v>9.195555657538336E-2</v>
      </c>
      <c r="CD111" s="497">
        <f>'4M - SPS'!CD111</f>
        <v>9.5777195178819052E-2</v>
      </c>
      <c r="CE111" s="497">
        <f>'4M - SPS'!CE111</f>
        <v>9.8553157711066083E-2</v>
      </c>
      <c r="CF111" s="497">
        <f>'4M - SPS'!CF111</f>
        <v>5.1290569397417891E-2</v>
      </c>
      <c r="CG111" s="497">
        <f>'4M - SPS'!CG111</f>
        <v>4.9265793892428474E-2</v>
      </c>
      <c r="CH111" s="497">
        <f>'4M - SPS'!CH111</f>
        <v>4.7761935328408042E-2</v>
      </c>
    </row>
    <row r="112" spans="1:86" s="110" customFormat="1" hidden="1" x14ac:dyDescent="0.25">
      <c r="A112" s="616"/>
      <c r="B112" s="270" t="s">
        <v>21</v>
      </c>
      <c r="C112" s="453">
        <f>'4M - SPS'!C112</f>
        <v>3.812480333592938E-2</v>
      </c>
      <c r="D112" s="453">
        <f>'4M - SPS'!D112</f>
        <v>3.863584650399525E-2</v>
      </c>
      <c r="E112" s="453">
        <f>'4M - SPS'!E112</f>
        <v>4.0110968412696429E-2</v>
      </c>
      <c r="F112" s="453">
        <f>'4M - SPS'!F112</f>
        <v>4.1692552246356249E-2</v>
      </c>
      <c r="G112" s="453">
        <f>'4M - SPS'!G112</f>
        <v>4.2574877465881671E-2</v>
      </c>
      <c r="H112" s="453">
        <f>'4M - SPS'!H112</f>
        <v>7.6182846728634554E-2</v>
      </c>
      <c r="I112" s="453">
        <f>'4M - SPS'!I112</f>
        <v>7.2182560224524711E-2</v>
      </c>
      <c r="J112" s="453">
        <f>'4M - SPS'!J112</f>
        <v>7.3486687391125252E-2</v>
      </c>
      <c r="K112" s="453">
        <f>'4M - SPS'!K112</f>
        <v>7.1961972198973156E-2</v>
      </c>
      <c r="L112" s="453">
        <f>'4M - SPS'!L112</f>
        <v>4.1202779153548821E-2</v>
      </c>
      <c r="M112" s="453">
        <f>'4M - SPS'!M112</f>
        <v>4.1783383909177088E-2</v>
      </c>
      <c r="N112" s="453">
        <f>'4M - SPS'!N112</f>
        <v>3.8741878479679928E-2</v>
      </c>
      <c r="O112" s="453">
        <f>'4M - SPS'!O112</f>
        <v>3.812480333592938E-2</v>
      </c>
      <c r="P112" s="453">
        <f>'4M - SPS'!P112</f>
        <v>3.863584650399525E-2</v>
      </c>
      <c r="Q112" s="453">
        <f>'4M - SPS'!Q112</f>
        <v>4.0110968412696429E-2</v>
      </c>
      <c r="R112" s="453">
        <f>'4M - SPS'!R112</f>
        <v>4.1692552246356249E-2</v>
      </c>
      <c r="S112" s="453">
        <f>'4M - SPS'!S112</f>
        <v>4.2574877465881671E-2</v>
      </c>
      <c r="T112" s="497">
        <f>'4M - SPS'!T112</f>
        <v>8.5515778998937642E-2</v>
      </c>
      <c r="U112" s="497">
        <f>'4M - SPS'!U112</f>
        <v>8.2393800627705155E-2</v>
      </c>
      <c r="V112" s="497">
        <f>'4M - SPS'!V112</f>
        <v>8.4128545119334999E-2</v>
      </c>
      <c r="W112" s="497">
        <f>'4M - SPS'!W112</f>
        <v>8.2736105660607309E-2</v>
      </c>
      <c r="X112" s="497">
        <f>'4M - SPS'!X112</f>
        <v>4.7392118971268431E-2</v>
      </c>
      <c r="Y112" s="497">
        <f>'4M - SPS'!Y112</f>
        <v>4.7988624351919779E-2</v>
      </c>
      <c r="Z112" s="497">
        <f>'4M - SPS'!Z112</f>
        <v>4.4161547411792172E-2</v>
      </c>
      <c r="AA112" s="497">
        <f>'4M - SPS'!AA112</f>
        <v>4.3359486978481604E-2</v>
      </c>
      <c r="AB112" s="497">
        <f>'4M - SPS'!AB112</f>
        <v>4.410515684864829E-2</v>
      </c>
      <c r="AC112" s="497">
        <f>'4M - SPS'!AC112</f>
        <v>4.6568079384446098E-2</v>
      </c>
      <c r="AD112" s="497">
        <f>'4M - SPS'!AD112</f>
        <v>4.7811937499234729E-2</v>
      </c>
      <c r="AE112" s="497">
        <f>'4M - SPS'!AE112</f>
        <v>4.8472448005502253E-2</v>
      </c>
      <c r="AF112" s="497">
        <f>'4M - SPS'!AF112</f>
        <v>8.5515778998937642E-2</v>
      </c>
      <c r="AG112" s="497">
        <f>'4M - SPS'!AG112</f>
        <v>8.2393800627705155E-2</v>
      </c>
      <c r="AH112" s="497">
        <f>'4M - SPS'!AH112</f>
        <v>8.4128545119334999E-2</v>
      </c>
      <c r="AI112" s="497">
        <f>'4M - SPS'!AI112</f>
        <v>8.2736105660607309E-2</v>
      </c>
      <c r="AJ112" s="497">
        <f>'4M - SPS'!AJ112</f>
        <v>4.7392118971268431E-2</v>
      </c>
      <c r="AK112" s="497">
        <f>'4M - SPS'!AK112</f>
        <v>4.7988624351919779E-2</v>
      </c>
      <c r="AL112" s="497">
        <f>'4M - SPS'!AL112</f>
        <v>4.4161547411792172E-2</v>
      </c>
      <c r="AM112" s="497">
        <f>'4M - SPS'!AM112</f>
        <v>4.3359486978481604E-2</v>
      </c>
      <c r="AN112" s="497">
        <f>'4M - SPS'!AN112</f>
        <v>4.410515684864829E-2</v>
      </c>
      <c r="AO112" s="497">
        <f>'4M - SPS'!AO112</f>
        <v>4.6568079384446098E-2</v>
      </c>
      <c r="AP112" s="497">
        <f>'4M - SPS'!AP112</f>
        <v>4.7811937499234729E-2</v>
      </c>
      <c r="AQ112" s="497">
        <f>'4M - SPS'!AQ112</f>
        <v>4.8472448005502253E-2</v>
      </c>
      <c r="AR112" s="497">
        <f>'4M - SPS'!AR112</f>
        <v>8.5515778998937642E-2</v>
      </c>
      <c r="AS112" s="497">
        <f>'4M - SPS'!AS112</f>
        <v>8.2393800627705155E-2</v>
      </c>
      <c r="AT112" s="497">
        <f>'4M - SPS'!AT112</f>
        <v>8.4128545119334999E-2</v>
      </c>
      <c r="AU112" s="497">
        <f>'4M - SPS'!AU112</f>
        <v>8.2736105660607309E-2</v>
      </c>
      <c r="AV112" s="497">
        <f>'4M - SPS'!AV112</f>
        <v>4.7392118971268431E-2</v>
      </c>
      <c r="AW112" s="497">
        <f>'4M - SPS'!AW112</f>
        <v>4.7988624351919779E-2</v>
      </c>
      <c r="AX112" s="497">
        <f>'4M - SPS'!AX112</f>
        <v>4.4161547411792172E-2</v>
      </c>
      <c r="AY112" s="497">
        <f>'4M - SPS'!AY112</f>
        <v>4.3359486978481604E-2</v>
      </c>
      <c r="AZ112" s="497">
        <f>'4M - SPS'!AZ112</f>
        <v>4.410515684864829E-2</v>
      </c>
      <c r="BA112" s="497">
        <f>'4M - SPS'!BA112</f>
        <v>4.6568079384446098E-2</v>
      </c>
      <c r="BB112" s="497">
        <f>'4M - SPS'!BB112</f>
        <v>4.7811937499234729E-2</v>
      </c>
      <c r="BC112" s="497">
        <f>'4M - SPS'!BC112</f>
        <v>4.8472448005502253E-2</v>
      </c>
      <c r="BD112" s="497">
        <f>'4M - SPS'!BD112</f>
        <v>8.5515778998937642E-2</v>
      </c>
      <c r="BE112" s="497">
        <f>'4M - SPS'!BE112</f>
        <v>8.2393800627705155E-2</v>
      </c>
      <c r="BF112" s="497">
        <f>'4M - SPS'!BF112</f>
        <v>8.4128545119334999E-2</v>
      </c>
      <c r="BG112" s="497">
        <f>'4M - SPS'!BG112</f>
        <v>8.2736105660607309E-2</v>
      </c>
      <c r="BH112" s="497">
        <f>'4M - SPS'!BH112</f>
        <v>4.7392118971268431E-2</v>
      </c>
      <c r="BI112" s="497">
        <f>'4M - SPS'!BI112</f>
        <v>4.7988624351919779E-2</v>
      </c>
      <c r="BJ112" s="497">
        <f>'4M - SPS'!BJ112</f>
        <v>4.4161547411792172E-2</v>
      </c>
      <c r="BK112" s="497">
        <f>'4M - SPS'!BK112</f>
        <v>4.3359486978481604E-2</v>
      </c>
      <c r="BL112" s="497">
        <f>'4M - SPS'!BL112</f>
        <v>4.410515684864829E-2</v>
      </c>
      <c r="BM112" s="497">
        <f>'4M - SPS'!BM112</f>
        <v>4.6568079384446098E-2</v>
      </c>
      <c r="BN112" s="497">
        <f>'4M - SPS'!BN112</f>
        <v>4.7811937499234729E-2</v>
      </c>
      <c r="BO112" s="497">
        <f>'4M - SPS'!BO112</f>
        <v>4.8472448005502253E-2</v>
      </c>
      <c r="BP112" s="497">
        <f>'4M - SPS'!BP112</f>
        <v>8.5515778998937642E-2</v>
      </c>
      <c r="BQ112" s="497">
        <f>'4M - SPS'!BQ112</f>
        <v>8.2393800627705155E-2</v>
      </c>
      <c r="BR112" s="497">
        <f>'4M - SPS'!BR112</f>
        <v>8.4128545119334999E-2</v>
      </c>
      <c r="BS112" s="497">
        <f>'4M - SPS'!BS112</f>
        <v>8.2736105660607309E-2</v>
      </c>
      <c r="BT112" s="497">
        <f>'4M - SPS'!BT112</f>
        <v>4.7392118971268431E-2</v>
      </c>
      <c r="BU112" s="497">
        <f>'4M - SPS'!BU112</f>
        <v>4.7988624351919779E-2</v>
      </c>
      <c r="BV112" s="497">
        <f>'4M - SPS'!BV112</f>
        <v>4.4161547411792172E-2</v>
      </c>
      <c r="BW112" s="497">
        <f>'4M - SPS'!BW112</f>
        <v>4.3359486978481604E-2</v>
      </c>
      <c r="BX112" s="497">
        <f>'4M - SPS'!BX112</f>
        <v>4.410515684864829E-2</v>
      </c>
      <c r="BY112" s="497">
        <f>'4M - SPS'!BY112</f>
        <v>4.6568079384446098E-2</v>
      </c>
      <c r="BZ112" s="497">
        <f>'4M - SPS'!BZ112</f>
        <v>4.7811937499234729E-2</v>
      </c>
      <c r="CA112" s="497">
        <f>'4M - SPS'!CA112</f>
        <v>4.8472448005502253E-2</v>
      </c>
      <c r="CB112" s="497">
        <f>'4M - SPS'!CB112</f>
        <v>8.5515778998937642E-2</v>
      </c>
      <c r="CC112" s="497">
        <f>'4M - SPS'!CC112</f>
        <v>8.2393800627705155E-2</v>
      </c>
      <c r="CD112" s="497">
        <f>'4M - SPS'!CD112</f>
        <v>8.4128545119334999E-2</v>
      </c>
      <c r="CE112" s="497">
        <f>'4M - SPS'!CE112</f>
        <v>8.2736105660607309E-2</v>
      </c>
      <c r="CF112" s="497">
        <f>'4M - SPS'!CF112</f>
        <v>4.7392118971268431E-2</v>
      </c>
      <c r="CG112" s="497">
        <f>'4M - SPS'!CG112</f>
        <v>4.7988624351919779E-2</v>
      </c>
      <c r="CH112" s="497">
        <f>'4M - SPS'!CH112</f>
        <v>4.4161547411792172E-2</v>
      </c>
    </row>
    <row r="113" spans="1:86" s="110" customFormat="1" hidden="1" x14ac:dyDescent="0.25">
      <c r="A113" s="616"/>
      <c r="B113" s="270" t="s">
        <v>1</v>
      </c>
      <c r="C113" s="453">
        <f>'4M - SPS'!C113</f>
        <v>3.7643000000000003E-2</v>
      </c>
      <c r="D113" s="453">
        <f>'4M - SPS'!D113</f>
        <v>3.7594000000000002E-2</v>
      </c>
      <c r="E113" s="453">
        <f>'4M - SPS'!E113</f>
        <v>3.8481000000000001E-2</v>
      </c>
      <c r="F113" s="453">
        <f>'4M - SPS'!F113</f>
        <v>4.5546527424448306E-2</v>
      </c>
      <c r="G113" s="453">
        <f>'4M - SPS'!G113</f>
        <v>5.2139423884773821E-2</v>
      </c>
      <c r="H113" s="453">
        <f>'4M - SPS'!H113</f>
        <v>8.918045167108582E-2</v>
      </c>
      <c r="I113" s="453">
        <f>'4M - SPS'!I113</f>
        <v>8.1027324509359955E-2</v>
      </c>
      <c r="J113" s="453">
        <f>'4M - SPS'!J113</f>
        <v>8.4542112011390252E-2</v>
      </c>
      <c r="K113" s="453">
        <f>'4M - SPS'!K113</f>
        <v>8.9460509002049729E-2</v>
      </c>
      <c r="L113" s="453">
        <f>'4M - SPS'!L113</f>
        <v>5.0502845272441692E-2</v>
      </c>
      <c r="M113" s="453">
        <f>'4M - SPS'!M113</f>
        <v>4.4588000000000003E-2</v>
      </c>
      <c r="N113" s="453">
        <f>'4M - SPS'!N113</f>
        <v>4.0072999999999998E-2</v>
      </c>
      <c r="O113" s="453">
        <f>'4M - SPS'!O113</f>
        <v>3.7643000000000003E-2</v>
      </c>
      <c r="P113" s="453">
        <f>'4M - SPS'!P113</f>
        <v>3.7594000000000002E-2</v>
      </c>
      <c r="Q113" s="453">
        <f>'4M - SPS'!Q113</f>
        <v>3.8481000000000001E-2</v>
      </c>
      <c r="R113" s="453">
        <f>'4M - SPS'!R113</f>
        <v>4.5546527424448306E-2</v>
      </c>
      <c r="S113" s="453">
        <f>'4M - SPS'!S113</f>
        <v>5.2139423884773821E-2</v>
      </c>
      <c r="T113" s="497">
        <f>'4M - SPS'!T113</f>
        <v>9.9897910659503125E-2</v>
      </c>
      <c r="U113" s="497">
        <f>'4M - SPS'!U113</f>
        <v>9.2398741649694693E-2</v>
      </c>
      <c r="V113" s="497">
        <f>'4M - SPS'!V113</f>
        <v>9.6369500138671779E-2</v>
      </c>
      <c r="W113" s="497">
        <f>'4M - SPS'!W113</f>
        <v>0.10281652912514347</v>
      </c>
      <c r="X113" s="497">
        <f>'4M - SPS'!X113</f>
        <v>5.8394300118172024E-2</v>
      </c>
      <c r="Y113" s="497">
        <f>'4M - SPS'!Y113</f>
        <v>5.0502999999999999E-2</v>
      </c>
      <c r="Z113" s="497">
        <f>'4M - SPS'!Z113</f>
        <v>4.5546000000000003E-2</v>
      </c>
      <c r="AA113" s="497">
        <f>'4M - SPS'!AA113</f>
        <v>4.3242000000000003E-2</v>
      </c>
      <c r="AB113" s="497">
        <f>'4M - SPS'!AB113</f>
        <v>4.3921000000000002E-2</v>
      </c>
      <c r="AC113" s="497">
        <f>'4M - SPS'!AC113</f>
        <v>4.5185000000000003E-2</v>
      </c>
      <c r="AD113" s="497">
        <f>'4M - SPS'!AD113</f>
        <v>5.3311060585216834E-2</v>
      </c>
      <c r="AE113" s="497">
        <f>'4M - SPS'!AE113</f>
        <v>5.9018025316611565E-2</v>
      </c>
      <c r="AF113" s="497">
        <f>'4M - SPS'!AF113</f>
        <v>9.9897910659503125E-2</v>
      </c>
      <c r="AG113" s="497">
        <f>'4M - SPS'!AG113</f>
        <v>9.2398741649694693E-2</v>
      </c>
      <c r="AH113" s="497">
        <f>'4M - SPS'!AH113</f>
        <v>9.6369500138671779E-2</v>
      </c>
      <c r="AI113" s="497">
        <f>'4M - SPS'!AI113</f>
        <v>0.10281652912514347</v>
      </c>
      <c r="AJ113" s="497">
        <f>'4M - SPS'!AJ113</f>
        <v>5.8394300118172024E-2</v>
      </c>
      <c r="AK113" s="497">
        <f>'4M - SPS'!AK113</f>
        <v>5.0502999999999999E-2</v>
      </c>
      <c r="AL113" s="497">
        <f>'4M - SPS'!AL113</f>
        <v>4.5546000000000003E-2</v>
      </c>
      <c r="AM113" s="497">
        <f>'4M - SPS'!AM113</f>
        <v>4.3242000000000003E-2</v>
      </c>
      <c r="AN113" s="497">
        <f>'4M - SPS'!AN113</f>
        <v>4.3921000000000002E-2</v>
      </c>
      <c r="AO113" s="497">
        <f>'4M - SPS'!AO113</f>
        <v>4.5185000000000003E-2</v>
      </c>
      <c r="AP113" s="497">
        <f>'4M - SPS'!AP113</f>
        <v>5.3311060585216834E-2</v>
      </c>
      <c r="AQ113" s="497">
        <f>'4M - SPS'!AQ113</f>
        <v>5.9018025316611565E-2</v>
      </c>
      <c r="AR113" s="497">
        <f>'4M - SPS'!AR113</f>
        <v>9.9897910659503125E-2</v>
      </c>
      <c r="AS113" s="497">
        <f>'4M - SPS'!AS113</f>
        <v>9.2398741649694693E-2</v>
      </c>
      <c r="AT113" s="497">
        <f>'4M - SPS'!AT113</f>
        <v>9.6369500138671779E-2</v>
      </c>
      <c r="AU113" s="497">
        <f>'4M - SPS'!AU113</f>
        <v>0.10281652912514347</v>
      </c>
      <c r="AV113" s="497">
        <f>'4M - SPS'!AV113</f>
        <v>5.8394300118172024E-2</v>
      </c>
      <c r="AW113" s="497">
        <f>'4M - SPS'!AW113</f>
        <v>5.0502999999999999E-2</v>
      </c>
      <c r="AX113" s="497">
        <f>'4M - SPS'!AX113</f>
        <v>4.5546000000000003E-2</v>
      </c>
      <c r="AY113" s="497">
        <f>'4M - SPS'!AY113</f>
        <v>4.3242000000000003E-2</v>
      </c>
      <c r="AZ113" s="497">
        <f>'4M - SPS'!AZ113</f>
        <v>4.3921000000000002E-2</v>
      </c>
      <c r="BA113" s="497">
        <f>'4M - SPS'!BA113</f>
        <v>4.5185000000000003E-2</v>
      </c>
      <c r="BB113" s="497">
        <f>'4M - SPS'!BB113</f>
        <v>5.3311060585216834E-2</v>
      </c>
      <c r="BC113" s="497">
        <f>'4M - SPS'!BC113</f>
        <v>5.9018025316611565E-2</v>
      </c>
      <c r="BD113" s="497">
        <f>'4M - SPS'!BD113</f>
        <v>9.9897910659503125E-2</v>
      </c>
      <c r="BE113" s="497">
        <f>'4M - SPS'!BE113</f>
        <v>9.2398741649694693E-2</v>
      </c>
      <c r="BF113" s="497">
        <f>'4M - SPS'!BF113</f>
        <v>9.6369500138671779E-2</v>
      </c>
      <c r="BG113" s="497">
        <f>'4M - SPS'!BG113</f>
        <v>0.10281652912514347</v>
      </c>
      <c r="BH113" s="497">
        <f>'4M - SPS'!BH113</f>
        <v>5.8394300118172024E-2</v>
      </c>
      <c r="BI113" s="497">
        <f>'4M - SPS'!BI113</f>
        <v>5.0502999999999999E-2</v>
      </c>
      <c r="BJ113" s="497">
        <f>'4M - SPS'!BJ113</f>
        <v>4.5546000000000003E-2</v>
      </c>
      <c r="BK113" s="497">
        <f>'4M - SPS'!BK113</f>
        <v>4.3242000000000003E-2</v>
      </c>
      <c r="BL113" s="497">
        <f>'4M - SPS'!BL113</f>
        <v>4.3921000000000002E-2</v>
      </c>
      <c r="BM113" s="497">
        <f>'4M - SPS'!BM113</f>
        <v>4.5185000000000003E-2</v>
      </c>
      <c r="BN113" s="497">
        <f>'4M - SPS'!BN113</f>
        <v>5.3311060585216834E-2</v>
      </c>
      <c r="BO113" s="497">
        <f>'4M - SPS'!BO113</f>
        <v>5.9018025316611565E-2</v>
      </c>
      <c r="BP113" s="497">
        <f>'4M - SPS'!BP113</f>
        <v>9.9897910659503125E-2</v>
      </c>
      <c r="BQ113" s="497">
        <f>'4M - SPS'!BQ113</f>
        <v>9.2398741649694693E-2</v>
      </c>
      <c r="BR113" s="497">
        <f>'4M - SPS'!BR113</f>
        <v>9.6369500138671779E-2</v>
      </c>
      <c r="BS113" s="497">
        <f>'4M - SPS'!BS113</f>
        <v>0.10281652912514347</v>
      </c>
      <c r="BT113" s="497">
        <f>'4M - SPS'!BT113</f>
        <v>5.8394300118172024E-2</v>
      </c>
      <c r="BU113" s="497">
        <f>'4M - SPS'!BU113</f>
        <v>5.0502999999999999E-2</v>
      </c>
      <c r="BV113" s="497">
        <f>'4M - SPS'!BV113</f>
        <v>4.5546000000000003E-2</v>
      </c>
      <c r="BW113" s="497">
        <f>'4M - SPS'!BW113</f>
        <v>4.3242000000000003E-2</v>
      </c>
      <c r="BX113" s="497">
        <f>'4M - SPS'!BX113</f>
        <v>4.3921000000000002E-2</v>
      </c>
      <c r="BY113" s="497">
        <f>'4M - SPS'!BY113</f>
        <v>4.5185000000000003E-2</v>
      </c>
      <c r="BZ113" s="497">
        <f>'4M - SPS'!BZ113</f>
        <v>5.3311060585216834E-2</v>
      </c>
      <c r="CA113" s="497">
        <f>'4M - SPS'!CA113</f>
        <v>5.9018025316611565E-2</v>
      </c>
      <c r="CB113" s="497">
        <f>'4M - SPS'!CB113</f>
        <v>9.9897910659503125E-2</v>
      </c>
      <c r="CC113" s="497">
        <f>'4M - SPS'!CC113</f>
        <v>9.2398741649694693E-2</v>
      </c>
      <c r="CD113" s="497">
        <f>'4M - SPS'!CD113</f>
        <v>9.6369500138671779E-2</v>
      </c>
      <c r="CE113" s="497">
        <f>'4M - SPS'!CE113</f>
        <v>0.10281652912514347</v>
      </c>
      <c r="CF113" s="497">
        <f>'4M - SPS'!CF113</f>
        <v>5.8394300118172024E-2</v>
      </c>
      <c r="CG113" s="497">
        <f>'4M - SPS'!CG113</f>
        <v>5.0502999999999999E-2</v>
      </c>
      <c r="CH113" s="497">
        <f>'4M - SPS'!CH113</f>
        <v>4.5546000000000003E-2</v>
      </c>
    </row>
    <row r="114" spans="1:86" s="110" customFormat="1" hidden="1" x14ac:dyDescent="0.25">
      <c r="A114" s="616"/>
      <c r="B114" s="270" t="s">
        <v>22</v>
      </c>
      <c r="C114" s="453">
        <f>'4M - SPS'!C114</f>
        <v>2.7979023307448891E-2</v>
      </c>
      <c r="D114" s="453">
        <f>'4M - SPS'!D114</f>
        <v>2.7062237345416705E-2</v>
      </c>
      <c r="E114" s="453">
        <f>'4M - SPS'!E114</f>
        <v>2.7366766574322021E-2</v>
      </c>
      <c r="F114" s="453">
        <f>'4M - SPS'!F114</f>
        <v>2.8203953398476794E-2</v>
      </c>
      <c r="G114" s="453">
        <f>'4M - SPS'!G114</f>
        <v>2.7858111953350514E-2</v>
      </c>
      <c r="H114" s="453">
        <f>'4M - SPS'!H114</f>
        <v>4.517263626282926E-2</v>
      </c>
      <c r="I114" s="453">
        <f>'4M - SPS'!I114</f>
        <v>4.3757210070201225E-2</v>
      </c>
      <c r="J114" s="453">
        <f>'4M - SPS'!J114</f>
        <v>4.3498044615800903E-2</v>
      </c>
      <c r="K114" s="453">
        <f>'4M - SPS'!K114</f>
        <v>4.4228232364900331E-2</v>
      </c>
      <c r="L114" s="453">
        <f>'4M - SPS'!L114</f>
        <v>2.7623053960593121E-2</v>
      </c>
      <c r="M114" s="453">
        <f>'4M - SPS'!M114</f>
        <v>2.7741626843932658E-2</v>
      </c>
      <c r="N114" s="453">
        <f>'4M - SPS'!N114</f>
        <v>2.7315147361757344E-2</v>
      </c>
      <c r="O114" s="453">
        <f>'4M - SPS'!O114</f>
        <v>2.7979023307448891E-2</v>
      </c>
      <c r="P114" s="453">
        <f>'4M - SPS'!P114</f>
        <v>2.7062237345416705E-2</v>
      </c>
      <c r="Q114" s="453">
        <f>'4M - SPS'!Q114</f>
        <v>2.7366766574322021E-2</v>
      </c>
      <c r="R114" s="453">
        <f>'4M - SPS'!R114</f>
        <v>2.8203953398476794E-2</v>
      </c>
      <c r="S114" s="453">
        <f>'4M - SPS'!S114</f>
        <v>2.7858111953350514E-2</v>
      </c>
      <c r="T114" s="497">
        <f>'4M - SPS'!T114</f>
        <v>5.11783628578363E-2</v>
      </c>
      <c r="U114" s="497">
        <f>'4M - SPS'!U114</f>
        <v>5.0263920444823536E-2</v>
      </c>
      <c r="V114" s="497">
        <f>'4M - SPS'!V114</f>
        <v>5.0919729973442698E-2</v>
      </c>
      <c r="W114" s="497">
        <f>'4M - SPS'!W114</f>
        <v>5.1032244195683668E-2</v>
      </c>
      <c r="X114" s="497">
        <f>'4M - SPS'!X114</f>
        <v>3.1834282914929901E-2</v>
      </c>
      <c r="Y114" s="497">
        <f>'4M - SPS'!Y114</f>
        <v>3.1888338288885681E-2</v>
      </c>
      <c r="Z114" s="497">
        <f>'4M - SPS'!Z114</f>
        <v>3.1494810525499989E-2</v>
      </c>
      <c r="AA114" s="497">
        <f>'4M - SPS'!AA114</f>
        <v>3.2101429198820274E-2</v>
      </c>
      <c r="AB114" s="497">
        <f>'4M - SPS'!AB114</f>
        <v>3.1162005371043862E-2</v>
      </c>
      <c r="AC114" s="497">
        <f>'4M - SPS'!AC114</f>
        <v>3.2028393651727299E-2</v>
      </c>
      <c r="AD114" s="497">
        <f>'4M - SPS'!AD114</f>
        <v>3.2589271142712109E-2</v>
      </c>
      <c r="AE114" s="497">
        <f>'4M - SPS'!AE114</f>
        <v>3.2121803164922365E-2</v>
      </c>
      <c r="AF114" s="497">
        <f>'4M - SPS'!AF114</f>
        <v>5.11783628578363E-2</v>
      </c>
      <c r="AG114" s="497">
        <f>'4M - SPS'!AG114</f>
        <v>5.0263920444823536E-2</v>
      </c>
      <c r="AH114" s="497">
        <f>'4M - SPS'!AH114</f>
        <v>5.0919729973442698E-2</v>
      </c>
      <c r="AI114" s="497">
        <f>'4M - SPS'!AI114</f>
        <v>5.1032244195683668E-2</v>
      </c>
      <c r="AJ114" s="497">
        <f>'4M - SPS'!AJ114</f>
        <v>3.1834282914929901E-2</v>
      </c>
      <c r="AK114" s="497">
        <f>'4M - SPS'!AK114</f>
        <v>3.1888338288885681E-2</v>
      </c>
      <c r="AL114" s="497">
        <f>'4M - SPS'!AL114</f>
        <v>3.1494810525499989E-2</v>
      </c>
      <c r="AM114" s="497">
        <f>'4M - SPS'!AM114</f>
        <v>3.2101429198820274E-2</v>
      </c>
      <c r="AN114" s="497">
        <f>'4M - SPS'!AN114</f>
        <v>3.1162005371043862E-2</v>
      </c>
      <c r="AO114" s="497">
        <f>'4M - SPS'!AO114</f>
        <v>3.2028393651727299E-2</v>
      </c>
      <c r="AP114" s="497">
        <f>'4M - SPS'!AP114</f>
        <v>3.2589271142712109E-2</v>
      </c>
      <c r="AQ114" s="497">
        <f>'4M - SPS'!AQ114</f>
        <v>3.2121803164922365E-2</v>
      </c>
      <c r="AR114" s="497">
        <f>'4M - SPS'!AR114</f>
        <v>5.11783628578363E-2</v>
      </c>
      <c r="AS114" s="497">
        <f>'4M - SPS'!AS114</f>
        <v>5.0263920444823536E-2</v>
      </c>
      <c r="AT114" s="497">
        <f>'4M - SPS'!AT114</f>
        <v>5.0919729973442698E-2</v>
      </c>
      <c r="AU114" s="497">
        <f>'4M - SPS'!AU114</f>
        <v>5.1032244195683668E-2</v>
      </c>
      <c r="AV114" s="497">
        <f>'4M - SPS'!AV114</f>
        <v>3.1834282914929901E-2</v>
      </c>
      <c r="AW114" s="497">
        <f>'4M - SPS'!AW114</f>
        <v>3.1888338288885681E-2</v>
      </c>
      <c r="AX114" s="497">
        <f>'4M - SPS'!AX114</f>
        <v>3.1494810525499989E-2</v>
      </c>
      <c r="AY114" s="497">
        <f>'4M - SPS'!AY114</f>
        <v>3.2101429198820274E-2</v>
      </c>
      <c r="AZ114" s="497">
        <f>'4M - SPS'!AZ114</f>
        <v>3.1162005371043862E-2</v>
      </c>
      <c r="BA114" s="497">
        <f>'4M - SPS'!BA114</f>
        <v>3.2028393651727299E-2</v>
      </c>
      <c r="BB114" s="497">
        <f>'4M - SPS'!BB114</f>
        <v>3.2589271142712109E-2</v>
      </c>
      <c r="BC114" s="497">
        <f>'4M - SPS'!BC114</f>
        <v>3.2121803164922365E-2</v>
      </c>
      <c r="BD114" s="497">
        <f>'4M - SPS'!BD114</f>
        <v>5.11783628578363E-2</v>
      </c>
      <c r="BE114" s="497">
        <f>'4M - SPS'!BE114</f>
        <v>5.0263920444823536E-2</v>
      </c>
      <c r="BF114" s="497">
        <f>'4M - SPS'!BF114</f>
        <v>5.0919729973442698E-2</v>
      </c>
      <c r="BG114" s="497">
        <f>'4M - SPS'!BG114</f>
        <v>5.1032244195683668E-2</v>
      </c>
      <c r="BH114" s="497">
        <f>'4M - SPS'!BH114</f>
        <v>3.1834282914929901E-2</v>
      </c>
      <c r="BI114" s="497">
        <f>'4M - SPS'!BI114</f>
        <v>3.1888338288885681E-2</v>
      </c>
      <c r="BJ114" s="497">
        <f>'4M - SPS'!BJ114</f>
        <v>3.1494810525499989E-2</v>
      </c>
      <c r="BK114" s="497">
        <f>'4M - SPS'!BK114</f>
        <v>3.2101429198820274E-2</v>
      </c>
      <c r="BL114" s="497">
        <f>'4M - SPS'!BL114</f>
        <v>3.1162005371043862E-2</v>
      </c>
      <c r="BM114" s="497">
        <f>'4M - SPS'!BM114</f>
        <v>3.2028393651727299E-2</v>
      </c>
      <c r="BN114" s="497">
        <f>'4M - SPS'!BN114</f>
        <v>3.2589271142712109E-2</v>
      </c>
      <c r="BO114" s="497">
        <f>'4M - SPS'!BO114</f>
        <v>3.2121803164922365E-2</v>
      </c>
      <c r="BP114" s="497">
        <f>'4M - SPS'!BP114</f>
        <v>5.11783628578363E-2</v>
      </c>
      <c r="BQ114" s="497">
        <f>'4M - SPS'!BQ114</f>
        <v>5.0263920444823536E-2</v>
      </c>
      <c r="BR114" s="497">
        <f>'4M - SPS'!BR114</f>
        <v>5.0919729973442698E-2</v>
      </c>
      <c r="BS114" s="497">
        <f>'4M - SPS'!BS114</f>
        <v>5.1032244195683668E-2</v>
      </c>
      <c r="BT114" s="497">
        <f>'4M - SPS'!BT114</f>
        <v>3.1834282914929901E-2</v>
      </c>
      <c r="BU114" s="497">
        <f>'4M - SPS'!BU114</f>
        <v>3.1888338288885681E-2</v>
      </c>
      <c r="BV114" s="497">
        <f>'4M - SPS'!BV114</f>
        <v>3.1494810525499989E-2</v>
      </c>
      <c r="BW114" s="497">
        <f>'4M - SPS'!BW114</f>
        <v>3.2101429198820274E-2</v>
      </c>
      <c r="BX114" s="497">
        <f>'4M - SPS'!BX114</f>
        <v>3.1162005371043862E-2</v>
      </c>
      <c r="BY114" s="497">
        <f>'4M - SPS'!BY114</f>
        <v>3.2028393651727299E-2</v>
      </c>
      <c r="BZ114" s="497">
        <f>'4M - SPS'!BZ114</f>
        <v>3.2589271142712109E-2</v>
      </c>
      <c r="CA114" s="497">
        <f>'4M - SPS'!CA114</f>
        <v>3.2121803164922365E-2</v>
      </c>
      <c r="CB114" s="497">
        <f>'4M - SPS'!CB114</f>
        <v>5.11783628578363E-2</v>
      </c>
      <c r="CC114" s="497">
        <f>'4M - SPS'!CC114</f>
        <v>5.0263920444823536E-2</v>
      </c>
      <c r="CD114" s="497">
        <f>'4M - SPS'!CD114</f>
        <v>5.0919729973442698E-2</v>
      </c>
      <c r="CE114" s="497">
        <f>'4M - SPS'!CE114</f>
        <v>5.1032244195683668E-2</v>
      </c>
      <c r="CF114" s="497">
        <f>'4M - SPS'!CF114</f>
        <v>3.1834282914929901E-2</v>
      </c>
      <c r="CG114" s="497">
        <f>'4M - SPS'!CG114</f>
        <v>3.1888338288885681E-2</v>
      </c>
      <c r="CH114" s="497">
        <f>'4M - SPS'!CH114</f>
        <v>3.1494810525499989E-2</v>
      </c>
    </row>
    <row r="115" spans="1:86" s="110" customFormat="1" hidden="1" x14ac:dyDescent="0.25">
      <c r="A115" s="616"/>
      <c r="B115" s="89" t="s">
        <v>9</v>
      </c>
      <c r="C115" s="453">
        <f>'4M - SPS'!C115</f>
        <v>4.0318557896803296E-2</v>
      </c>
      <c r="D115" s="453">
        <f>'4M - SPS'!D115</f>
        <v>3.9568248587468539E-2</v>
      </c>
      <c r="E115" s="453">
        <f>'4M - SPS'!E115</f>
        <v>4.0207620734309842E-2</v>
      </c>
      <c r="F115" s="453">
        <f>'4M - SPS'!F115</f>
        <v>3.9948730023870067E-2</v>
      </c>
      <c r="G115" s="453">
        <f>'4M - SPS'!G115</f>
        <v>4.0203143576144802E-2</v>
      </c>
      <c r="H115" s="453">
        <f>'4M - SPS'!H115</f>
        <v>4.4656000000000001E-2</v>
      </c>
      <c r="I115" s="453">
        <f>'4M - SPS'!I115</f>
        <v>4.3243999999999998E-2</v>
      </c>
      <c r="J115" s="453">
        <f>'4M - SPS'!J115</f>
        <v>4.2998000000000001E-2</v>
      </c>
      <c r="K115" s="453">
        <f>'4M - SPS'!K115</f>
        <v>6.9761842481432038E-2</v>
      </c>
      <c r="L115" s="453">
        <f>'4M - SPS'!L115</f>
        <v>3.8970456467593638E-2</v>
      </c>
      <c r="M115" s="453">
        <f>'4M - SPS'!M115</f>
        <v>3.9130451436498209E-2</v>
      </c>
      <c r="N115" s="453">
        <f>'4M - SPS'!N115</f>
        <v>3.8987207833272704E-2</v>
      </c>
      <c r="O115" s="453">
        <f>'4M - SPS'!O115</f>
        <v>4.0318557896803296E-2</v>
      </c>
      <c r="P115" s="453">
        <f>'4M - SPS'!P115</f>
        <v>3.9568248587468539E-2</v>
      </c>
      <c r="Q115" s="453">
        <f>'4M - SPS'!Q115</f>
        <v>4.0207620734309842E-2</v>
      </c>
      <c r="R115" s="453">
        <f>'4M - SPS'!R115</f>
        <v>3.9948730023870067E-2</v>
      </c>
      <c r="S115" s="453">
        <f>'4M - SPS'!S115</f>
        <v>4.0203143576144802E-2</v>
      </c>
      <c r="T115" s="497">
        <f>'4M - SPS'!T115</f>
        <v>5.0605999999999998E-2</v>
      </c>
      <c r="U115" s="497">
        <f>'4M - SPS'!U115</f>
        <v>4.9686000000000001E-2</v>
      </c>
      <c r="V115" s="497">
        <f>'4M - SPS'!V115</f>
        <v>5.0367000000000002E-2</v>
      </c>
      <c r="W115" s="497">
        <f>'4M - SPS'!W115</f>
        <v>8.0213116119369376E-2</v>
      </c>
      <c r="X115" s="497">
        <f>'4M - SPS'!X115</f>
        <v>4.4581278033074399E-2</v>
      </c>
      <c r="Y115" s="497">
        <f>'4M - SPS'!Y115</f>
        <v>4.4896473465286448E-2</v>
      </c>
      <c r="Z115" s="497">
        <f>'4M - SPS'!Z115</f>
        <v>4.451608244196837E-2</v>
      </c>
      <c r="AA115" s="497">
        <f>'4M - SPS'!AA115</f>
        <v>4.5433396278296651E-2</v>
      </c>
      <c r="AB115" s="497">
        <f>'4M - SPS'!AB115</f>
        <v>4.498042662427993E-2</v>
      </c>
      <c r="AC115" s="497">
        <f>'4M - SPS'!AC115</f>
        <v>4.6704649300783101E-2</v>
      </c>
      <c r="AD115" s="497">
        <f>'4M - SPS'!AD115</f>
        <v>4.5712233618312538E-2</v>
      </c>
      <c r="AE115" s="497">
        <f>'4M - SPS'!AE115</f>
        <v>4.5668710636157968E-2</v>
      </c>
      <c r="AF115" s="497">
        <f>'4M - SPS'!AF115</f>
        <v>5.0605999999999998E-2</v>
      </c>
      <c r="AG115" s="497">
        <f>'4M - SPS'!AG115</f>
        <v>4.9686000000000001E-2</v>
      </c>
      <c r="AH115" s="497">
        <f>'4M - SPS'!AH115</f>
        <v>5.0367000000000002E-2</v>
      </c>
      <c r="AI115" s="497">
        <f>'4M - SPS'!AI115</f>
        <v>8.0213116119369376E-2</v>
      </c>
      <c r="AJ115" s="497">
        <f>'4M - SPS'!AJ115</f>
        <v>4.4581278033074399E-2</v>
      </c>
      <c r="AK115" s="497">
        <f>'4M - SPS'!AK115</f>
        <v>4.4896473465286448E-2</v>
      </c>
      <c r="AL115" s="497">
        <f>'4M - SPS'!AL115</f>
        <v>4.451608244196837E-2</v>
      </c>
      <c r="AM115" s="497">
        <f>'4M - SPS'!AM115</f>
        <v>4.5433396278296651E-2</v>
      </c>
      <c r="AN115" s="497">
        <f>'4M - SPS'!AN115</f>
        <v>4.498042662427993E-2</v>
      </c>
      <c r="AO115" s="497">
        <f>'4M - SPS'!AO115</f>
        <v>4.6704649300783101E-2</v>
      </c>
      <c r="AP115" s="497">
        <f>'4M - SPS'!AP115</f>
        <v>4.5712233618312538E-2</v>
      </c>
      <c r="AQ115" s="497">
        <f>'4M - SPS'!AQ115</f>
        <v>4.5668710636157968E-2</v>
      </c>
      <c r="AR115" s="497">
        <f>'4M - SPS'!AR115</f>
        <v>5.0605999999999998E-2</v>
      </c>
      <c r="AS115" s="497">
        <f>'4M - SPS'!AS115</f>
        <v>4.9686000000000001E-2</v>
      </c>
      <c r="AT115" s="497">
        <f>'4M - SPS'!AT115</f>
        <v>5.0367000000000002E-2</v>
      </c>
      <c r="AU115" s="497">
        <f>'4M - SPS'!AU115</f>
        <v>8.0213116119369376E-2</v>
      </c>
      <c r="AV115" s="497">
        <f>'4M - SPS'!AV115</f>
        <v>4.4581278033074399E-2</v>
      </c>
      <c r="AW115" s="497">
        <f>'4M - SPS'!AW115</f>
        <v>4.4896473465286448E-2</v>
      </c>
      <c r="AX115" s="497">
        <f>'4M - SPS'!AX115</f>
        <v>4.451608244196837E-2</v>
      </c>
      <c r="AY115" s="497">
        <f>'4M - SPS'!AY115</f>
        <v>4.5433396278296651E-2</v>
      </c>
      <c r="AZ115" s="497">
        <f>'4M - SPS'!AZ115</f>
        <v>4.498042662427993E-2</v>
      </c>
      <c r="BA115" s="497">
        <f>'4M - SPS'!BA115</f>
        <v>4.6704649300783101E-2</v>
      </c>
      <c r="BB115" s="497">
        <f>'4M - SPS'!BB115</f>
        <v>4.5712233618312538E-2</v>
      </c>
      <c r="BC115" s="497">
        <f>'4M - SPS'!BC115</f>
        <v>4.5668710636157968E-2</v>
      </c>
      <c r="BD115" s="497">
        <f>'4M - SPS'!BD115</f>
        <v>5.0605999999999998E-2</v>
      </c>
      <c r="BE115" s="497">
        <f>'4M - SPS'!BE115</f>
        <v>4.9686000000000001E-2</v>
      </c>
      <c r="BF115" s="497">
        <f>'4M - SPS'!BF115</f>
        <v>5.0367000000000002E-2</v>
      </c>
      <c r="BG115" s="497">
        <f>'4M - SPS'!BG115</f>
        <v>8.0213116119369376E-2</v>
      </c>
      <c r="BH115" s="497">
        <f>'4M - SPS'!BH115</f>
        <v>4.4581278033074399E-2</v>
      </c>
      <c r="BI115" s="497">
        <f>'4M - SPS'!BI115</f>
        <v>4.4896473465286448E-2</v>
      </c>
      <c r="BJ115" s="497">
        <f>'4M - SPS'!BJ115</f>
        <v>4.451608244196837E-2</v>
      </c>
      <c r="BK115" s="497">
        <f>'4M - SPS'!BK115</f>
        <v>4.5433396278296651E-2</v>
      </c>
      <c r="BL115" s="497">
        <f>'4M - SPS'!BL115</f>
        <v>4.498042662427993E-2</v>
      </c>
      <c r="BM115" s="497">
        <f>'4M - SPS'!BM115</f>
        <v>4.6704649300783101E-2</v>
      </c>
      <c r="BN115" s="497">
        <f>'4M - SPS'!BN115</f>
        <v>4.5712233618312538E-2</v>
      </c>
      <c r="BO115" s="497">
        <f>'4M - SPS'!BO115</f>
        <v>4.5668710636157968E-2</v>
      </c>
      <c r="BP115" s="497">
        <f>'4M - SPS'!BP115</f>
        <v>5.0605999999999998E-2</v>
      </c>
      <c r="BQ115" s="497">
        <f>'4M - SPS'!BQ115</f>
        <v>4.9686000000000001E-2</v>
      </c>
      <c r="BR115" s="497">
        <f>'4M - SPS'!BR115</f>
        <v>5.0367000000000002E-2</v>
      </c>
      <c r="BS115" s="497">
        <f>'4M - SPS'!BS115</f>
        <v>8.0213116119369376E-2</v>
      </c>
      <c r="BT115" s="497">
        <f>'4M - SPS'!BT115</f>
        <v>4.4581278033074399E-2</v>
      </c>
      <c r="BU115" s="497">
        <f>'4M - SPS'!BU115</f>
        <v>4.4896473465286448E-2</v>
      </c>
      <c r="BV115" s="497">
        <f>'4M - SPS'!BV115</f>
        <v>4.451608244196837E-2</v>
      </c>
      <c r="BW115" s="497">
        <f>'4M - SPS'!BW115</f>
        <v>4.5433396278296651E-2</v>
      </c>
      <c r="BX115" s="497">
        <f>'4M - SPS'!BX115</f>
        <v>4.498042662427993E-2</v>
      </c>
      <c r="BY115" s="497">
        <f>'4M - SPS'!BY115</f>
        <v>4.6704649300783101E-2</v>
      </c>
      <c r="BZ115" s="497">
        <f>'4M - SPS'!BZ115</f>
        <v>4.5712233618312538E-2</v>
      </c>
      <c r="CA115" s="497">
        <f>'4M - SPS'!CA115</f>
        <v>4.5668710636157968E-2</v>
      </c>
      <c r="CB115" s="497">
        <f>'4M - SPS'!CB115</f>
        <v>5.0605999999999998E-2</v>
      </c>
      <c r="CC115" s="497">
        <f>'4M - SPS'!CC115</f>
        <v>4.9686000000000001E-2</v>
      </c>
      <c r="CD115" s="497">
        <f>'4M - SPS'!CD115</f>
        <v>5.0367000000000002E-2</v>
      </c>
      <c r="CE115" s="497">
        <f>'4M - SPS'!CE115</f>
        <v>8.0213116119369376E-2</v>
      </c>
      <c r="CF115" s="497">
        <f>'4M - SPS'!CF115</f>
        <v>4.4581278033074399E-2</v>
      </c>
      <c r="CG115" s="497">
        <f>'4M - SPS'!CG115</f>
        <v>4.4896473465286448E-2</v>
      </c>
      <c r="CH115" s="497">
        <f>'4M - SPS'!CH115</f>
        <v>4.451608244196837E-2</v>
      </c>
    </row>
    <row r="116" spans="1:86" s="110" customFormat="1" hidden="1" x14ac:dyDescent="0.25">
      <c r="A116" s="616"/>
      <c r="B116" s="89" t="s">
        <v>3</v>
      </c>
      <c r="C116" s="453">
        <f>'4M - SPS'!C116</f>
        <v>4.2520723114963382E-2</v>
      </c>
      <c r="D116" s="453">
        <f>'4M - SPS'!D116</f>
        <v>4.1743510531885644E-2</v>
      </c>
      <c r="E116" s="453">
        <f>'4M - SPS'!E116</f>
        <v>4.2304659778201283E-2</v>
      </c>
      <c r="F116" s="453">
        <f>'4M - SPS'!F116</f>
        <v>4.1033300936625446E-2</v>
      </c>
      <c r="G116" s="453">
        <f>'4M - SPS'!G116</f>
        <v>4.5919524731222877E-2</v>
      </c>
      <c r="H116" s="453">
        <f>'4M - SPS'!H116</f>
        <v>8.828635664133308E-2</v>
      </c>
      <c r="I116" s="453">
        <f>'4M - SPS'!I116</f>
        <v>8.0635132489662531E-2</v>
      </c>
      <c r="J116" s="453">
        <f>'4M - SPS'!J116</f>
        <v>8.4009606331493389E-2</v>
      </c>
      <c r="K116" s="453">
        <f>'4M - SPS'!K116</f>
        <v>8.5745407007655414E-2</v>
      </c>
      <c r="L116" s="453">
        <f>'4M - SPS'!L116</f>
        <v>4.4458666257811495E-2</v>
      </c>
      <c r="M116" s="453">
        <f>'4M - SPS'!M116</f>
        <v>4.3145560230729206E-2</v>
      </c>
      <c r="N116" s="453">
        <f>'4M - SPS'!N116</f>
        <v>4.1885704303761657E-2</v>
      </c>
      <c r="O116" s="453">
        <f>'4M - SPS'!O116</f>
        <v>4.2520723114963382E-2</v>
      </c>
      <c r="P116" s="453">
        <f>'4M - SPS'!P116</f>
        <v>4.1743510531885644E-2</v>
      </c>
      <c r="Q116" s="453">
        <f>'4M - SPS'!Q116</f>
        <v>4.2304659778201283E-2</v>
      </c>
      <c r="R116" s="453">
        <f>'4M - SPS'!R116</f>
        <v>4.1033300936625446E-2</v>
      </c>
      <c r="S116" s="453">
        <f>'4M - SPS'!S116</f>
        <v>4.5919524731222877E-2</v>
      </c>
      <c r="T116" s="497">
        <f>'4M - SPS'!T116</f>
        <v>9.8910563784186292E-2</v>
      </c>
      <c r="U116" s="497">
        <f>'4M - SPS'!U116</f>
        <v>9.195555657538336E-2</v>
      </c>
      <c r="V116" s="497">
        <f>'4M - SPS'!V116</f>
        <v>9.5777195178819052E-2</v>
      </c>
      <c r="W116" s="497">
        <f>'4M - SPS'!W116</f>
        <v>9.8553157711066083E-2</v>
      </c>
      <c r="X116" s="497">
        <f>'4M - SPS'!X116</f>
        <v>5.1290569397417891E-2</v>
      </c>
      <c r="Y116" s="497">
        <f>'4M - SPS'!Y116</f>
        <v>4.9265793892428474E-2</v>
      </c>
      <c r="Z116" s="497">
        <f>'4M - SPS'!Z116</f>
        <v>4.7761935328408042E-2</v>
      </c>
      <c r="AA116" s="497">
        <f>'4M - SPS'!AA116</f>
        <v>4.8052370654002127E-2</v>
      </c>
      <c r="AB116" s="497">
        <f>'4M - SPS'!AB116</f>
        <v>4.7834360169005517E-2</v>
      </c>
      <c r="AC116" s="497">
        <f>'4M - SPS'!AC116</f>
        <v>4.9115068720552366E-2</v>
      </c>
      <c r="AD116" s="497">
        <f>'4M - SPS'!AD116</f>
        <v>4.7845235477833134E-2</v>
      </c>
      <c r="AE116" s="497">
        <f>'4M - SPS'!AE116</f>
        <v>5.2141026777590402E-2</v>
      </c>
      <c r="AF116" s="497">
        <f>'4M - SPS'!AF116</f>
        <v>9.8910563784186292E-2</v>
      </c>
      <c r="AG116" s="497">
        <f>'4M - SPS'!AG116</f>
        <v>9.195555657538336E-2</v>
      </c>
      <c r="AH116" s="497">
        <f>'4M - SPS'!AH116</f>
        <v>9.5777195178819052E-2</v>
      </c>
      <c r="AI116" s="497">
        <f>'4M - SPS'!AI116</f>
        <v>9.8553157711066083E-2</v>
      </c>
      <c r="AJ116" s="497">
        <f>'4M - SPS'!AJ116</f>
        <v>5.1290569397417891E-2</v>
      </c>
      <c r="AK116" s="497">
        <f>'4M - SPS'!AK116</f>
        <v>4.9265793892428474E-2</v>
      </c>
      <c r="AL116" s="497">
        <f>'4M - SPS'!AL116</f>
        <v>4.7761935328408042E-2</v>
      </c>
      <c r="AM116" s="497">
        <f>'4M - SPS'!AM116</f>
        <v>4.8052370654002127E-2</v>
      </c>
      <c r="AN116" s="497">
        <f>'4M - SPS'!AN116</f>
        <v>4.7834360169005517E-2</v>
      </c>
      <c r="AO116" s="497">
        <f>'4M - SPS'!AO116</f>
        <v>4.9115068720552366E-2</v>
      </c>
      <c r="AP116" s="497">
        <f>'4M - SPS'!AP116</f>
        <v>4.7845235477833134E-2</v>
      </c>
      <c r="AQ116" s="497">
        <f>'4M - SPS'!AQ116</f>
        <v>5.2141026777590402E-2</v>
      </c>
      <c r="AR116" s="497">
        <f>'4M - SPS'!AR116</f>
        <v>9.8910563784186292E-2</v>
      </c>
      <c r="AS116" s="497">
        <f>'4M - SPS'!AS116</f>
        <v>9.195555657538336E-2</v>
      </c>
      <c r="AT116" s="497">
        <f>'4M - SPS'!AT116</f>
        <v>9.5777195178819052E-2</v>
      </c>
      <c r="AU116" s="497">
        <f>'4M - SPS'!AU116</f>
        <v>9.8553157711066083E-2</v>
      </c>
      <c r="AV116" s="497">
        <f>'4M - SPS'!AV116</f>
        <v>5.1290569397417891E-2</v>
      </c>
      <c r="AW116" s="497">
        <f>'4M - SPS'!AW116</f>
        <v>4.9265793892428474E-2</v>
      </c>
      <c r="AX116" s="497">
        <f>'4M - SPS'!AX116</f>
        <v>4.7761935328408042E-2</v>
      </c>
      <c r="AY116" s="497">
        <f>'4M - SPS'!AY116</f>
        <v>4.8052370654002127E-2</v>
      </c>
      <c r="AZ116" s="497">
        <f>'4M - SPS'!AZ116</f>
        <v>4.7834360169005517E-2</v>
      </c>
      <c r="BA116" s="497">
        <f>'4M - SPS'!BA116</f>
        <v>4.9115068720552366E-2</v>
      </c>
      <c r="BB116" s="497">
        <f>'4M - SPS'!BB116</f>
        <v>4.7845235477833134E-2</v>
      </c>
      <c r="BC116" s="497">
        <f>'4M - SPS'!BC116</f>
        <v>5.2141026777590402E-2</v>
      </c>
      <c r="BD116" s="497">
        <f>'4M - SPS'!BD116</f>
        <v>9.8910563784186292E-2</v>
      </c>
      <c r="BE116" s="497">
        <f>'4M - SPS'!BE116</f>
        <v>9.195555657538336E-2</v>
      </c>
      <c r="BF116" s="497">
        <f>'4M - SPS'!BF116</f>
        <v>9.5777195178819052E-2</v>
      </c>
      <c r="BG116" s="497">
        <f>'4M - SPS'!BG116</f>
        <v>9.8553157711066083E-2</v>
      </c>
      <c r="BH116" s="497">
        <f>'4M - SPS'!BH116</f>
        <v>5.1290569397417891E-2</v>
      </c>
      <c r="BI116" s="497">
        <f>'4M - SPS'!BI116</f>
        <v>4.9265793892428474E-2</v>
      </c>
      <c r="BJ116" s="497">
        <f>'4M - SPS'!BJ116</f>
        <v>4.7761935328408042E-2</v>
      </c>
      <c r="BK116" s="497">
        <f>'4M - SPS'!BK116</f>
        <v>4.8052370654002127E-2</v>
      </c>
      <c r="BL116" s="497">
        <f>'4M - SPS'!BL116</f>
        <v>4.7834360169005517E-2</v>
      </c>
      <c r="BM116" s="497">
        <f>'4M - SPS'!BM116</f>
        <v>4.9115068720552366E-2</v>
      </c>
      <c r="BN116" s="497">
        <f>'4M - SPS'!BN116</f>
        <v>4.7845235477833134E-2</v>
      </c>
      <c r="BO116" s="497">
        <f>'4M - SPS'!BO116</f>
        <v>5.2141026777590402E-2</v>
      </c>
      <c r="BP116" s="497">
        <f>'4M - SPS'!BP116</f>
        <v>9.8910563784186292E-2</v>
      </c>
      <c r="BQ116" s="497">
        <f>'4M - SPS'!BQ116</f>
        <v>9.195555657538336E-2</v>
      </c>
      <c r="BR116" s="497">
        <f>'4M - SPS'!BR116</f>
        <v>9.5777195178819052E-2</v>
      </c>
      <c r="BS116" s="497">
        <f>'4M - SPS'!BS116</f>
        <v>9.8553157711066083E-2</v>
      </c>
      <c r="BT116" s="497">
        <f>'4M - SPS'!BT116</f>
        <v>5.1290569397417891E-2</v>
      </c>
      <c r="BU116" s="497">
        <f>'4M - SPS'!BU116</f>
        <v>4.9265793892428474E-2</v>
      </c>
      <c r="BV116" s="497">
        <f>'4M - SPS'!BV116</f>
        <v>4.7761935328408042E-2</v>
      </c>
      <c r="BW116" s="497">
        <f>'4M - SPS'!BW116</f>
        <v>4.8052370654002127E-2</v>
      </c>
      <c r="BX116" s="497">
        <f>'4M - SPS'!BX116</f>
        <v>4.7834360169005517E-2</v>
      </c>
      <c r="BY116" s="497">
        <f>'4M - SPS'!BY116</f>
        <v>4.9115068720552366E-2</v>
      </c>
      <c r="BZ116" s="497">
        <f>'4M - SPS'!BZ116</f>
        <v>4.7845235477833134E-2</v>
      </c>
      <c r="CA116" s="497">
        <f>'4M - SPS'!CA116</f>
        <v>5.2141026777590402E-2</v>
      </c>
      <c r="CB116" s="497">
        <f>'4M - SPS'!CB116</f>
        <v>9.8910563784186292E-2</v>
      </c>
      <c r="CC116" s="497">
        <f>'4M - SPS'!CC116</f>
        <v>9.195555657538336E-2</v>
      </c>
      <c r="CD116" s="497">
        <f>'4M - SPS'!CD116</f>
        <v>9.5777195178819052E-2</v>
      </c>
      <c r="CE116" s="497">
        <f>'4M - SPS'!CE116</f>
        <v>9.8553157711066083E-2</v>
      </c>
      <c r="CF116" s="497">
        <f>'4M - SPS'!CF116</f>
        <v>5.1290569397417891E-2</v>
      </c>
      <c r="CG116" s="497">
        <f>'4M - SPS'!CG116</f>
        <v>4.9265793892428474E-2</v>
      </c>
      <c r="CH116" s="497">
        <f>'4M - SPS'!CH116</f>
        <v>4.7761935328408042E-2</v>
      </c>
    </row>
    <row r="117" spans="1:86" s="110" customFormat="1" hidden="1" x14ac:dyDescent="0.25">
      <c r="A117" s="616"/>
      <c r="B117" s="89" t="s">
        <v>4</v>
      </c>
      <c r="C117" s="453">
        <f>'4M - SPS'!C117</f>
        <v>3.9332392744537863E-2</v>
      </c>
      <c r="D117" s="453">
        <f>'4M - SPS'!D117</f>
        <v>3.9395134594588245E-2</v>
      </c>
      <c r="E117" s="453">
        <f>'4M - SPS'!E117</f>
        <v>3.9889592752648043E-2</v>
      </c>
      <c r="F117" s="453">
        <f>'4M - SPS'!F117</f>
        <v>4.1567530398382256E-2</v>
      </c>
      <c r="G117" s="453">
        <f>'4M - SPS'!G117</f>
        <v>4.2877148484720788E-2</v>
      </c>
      <c r="H117" s="453">
        <f>'4M - SPS'!H117</f>
        <v>7.5120845496107133E-2</v>
      </c>
      <c r="I117" s="453">
        <f>'4M - SPS'!I117</f>
        <v>7.1220477912199667E-2</v>
      </c>
      <c r="J117" s="453">
        <f>'4M - SPS'!J117</f>
        <v>7.2367615303684074E-2</v>
      </c>
      <c r="K117" s="453">
        <f>'4M - SPS'!K117</f>
        <v>6.9558311182514918E-2</v>
      </c>
      <c r="L117" s="453">
        <f>'4M - SPS'!L117</f>
        <v>4.1479096302891857E-2</v>
      </c>
      <c r="M117" s="453">
        <f>'4M - SPS'!M117</f>
        <v>4.1768887377816956E-2</v>
      </c>
      <c r="N117" s="453">
        <f>'4M - SPS'!N117</f>
        <v>3.9137667024608053E-2</v>
      </c>
      <c r="O117" s="453">
        <f>'4M - SPS'!O117</f>
        <v>3.9332392744537863E-2</v>
      </c>
      <c r="P117" s="453">
        <f>'4M - SPS'!P117</f>
        <v>3.9395134594588245E-2</v>
      </c>
      <c r="Q117" s="453">
        <f>'4M - SPS'!Q117</f>
        <v>3.9889592752648043E-2</v>
      </c>
      <c r="R117" s="453">
        <f>'4M - SPS'!R117</f>
        <v>4.1567530398382256E-2</v>
      </c>
      <c r="S117" s="453">
        <f>'4M - SPS'!S117</f>
        <v>4.2877148484720788E-2</v>
      </c>
      <c r="T117" s="497">
        <f>'4M - SPS'!T117</f>
        <v>8.4339191855156342E-2</v>
      </c>
      <c r="U117" s="497">
        <f>'4M - SPS'!U117</f>
        <v>8.1305668252964217E-2</v>
      </c>
      <c r="V117" s="497">
        <f>'4M - SPS'!V117</f>
        <v>8.2889255598368225E-2</v>
      </c>
      <c r="W117" s="497">
        <f>'4M - SPS'!W117</f>
        <v>7.9980800342486641E-2</v>
      </c>
      <c r="X117" s="497">
        <f>'4M - SPS'!X117</f>
        <v>4.7714605745392387E-2</v>
      </c>
      <c r="Y117" s="497">
        <f>'4M - SPS'!Y117</f>
        <v>4.7976376121747467E-2</v>
      </c>
      <c r="Z117" s="497">
        <f>'4M - SPS'!Z117</f>
        <v>4.4606959534996216E-2</v>
      </c>
      <c r="AA117" s="497">
        <f>'4M - SPS'!AA117</f>
        <v>4.4622578847787253E-2</v>
      </c>
      <c r="AB117" s="497">
        <f>'4M - SPS'!AB117</f>
        <v>4.4936242447317053E-2</v>
      </c>
      <c r="AC117" s="497">
        <f>'4M - SPS'!AC117</f>
        <v>4.6311001696948344E-2</v>
      </c>
      <c r="AD117" s="497">
        <f>'4M - SPS'!AD117</f>
        <v>4.7742451948499416E-2</v>
      </c>
      <c r="AE117" s="497">
        <f>'4M - SPS'!AE117</f>
        <v>4.8824336976823986E-2</v>
      </c>
      <c r="AF117" s="497">
        <f>'4M - SPS'!AF117</f>
        <v>8.4339191855156342E-2</v>
      </c>
      <c r="AG117" s="497">
        <f>'4M - SPS'!AG117</f>
        <v>8.1305668252964217E-2</v>
      </c>
      <c r="AH117" s="497">
        <f>'4M - SPS'!AH117</f>
        <v>8.2889255598368225E-2</v>
      </c>
      <c r="AI117" s="497">
        <f>'4M - SPS'!AI117</f>
        <v>7.9980800342486641E-2</v>
      </c>
      <c r="AJ117" s="497">
        <f>'4M - SPS'!AJ117</f>
        <v>4.7714605745392387E-2</v>
      </c>
      <c r="AK117" s="497">
        <f>'4M - SPS'!AK117</f>
        <v>4.7976376121747467E-2</v>
      </c>
      <c r="AL117" s="497">
        <f>'4M - SPS'!AL117</f>
        <v>4.4606959534996216E-2</v>
      </c>
      <c r="AM117" s="497">
        <f>'4M - SPS'!AM117</f>
        <v>4.4622578847787253E-2</v>
      </c>
      <c r="AN117" s="497">
        <f>'4M - SPS'!AN117</f>
        <v>4.4936242447317053E-2</v>
      </c>
      <c r="AO117" s="497">
        <f>'4M - SPS'!AO117</f>
        <v>4.6311001696948344E-2</v>
      </c>
      <c r="AP117" s="497">
        <f>'4M - SPS'!AP117</f>
        <v>4.7742451948499416E-2</v>
      </c>
      <c r="AQ117" s="497">
        <f>'4M - SPS'!AQ117</f>
        <v>4.8824336976823986E-2</v>
      </c>
      <c r="AR117" s="497">
        <f>'4M - SPS'!AR117</f>
        <v>8.4339191855156342E-2</v>
      </c>
      <c r="AS117" s="497">
        <f>'4M - SPS'!AS117</f>
        <v>8.1305668252964217E-2</v>
      </c>
      <c r="AT117" s="497">
        <f>'4M - SPS'!AT117</f>
        <v>8.2889255598368225E-2</v>
      </c>
      <c r="AU117" s="497">
        <f>'4M - SPS'!AU117</f>
        <v>7.9980800342486641E-2</v>
      </c>
      <c r="AV117" s="497">
        <f>'4M - SPS'!AV117</f>
        <v>4.7714605745392387E-2</v>
      </c>
      <c r="AW117" s="497">
        <f>'4M - SPS'!AW117</f>
        <v>4.7976376121747467E-2</v>
      </c>
      <c r="AX117" s="497">
        <f>'4M - SPS'!AX117</f>
        <v>4.4606959534996216E-2</v>
      </c>
      <c r="AY117" s="497">
        <f>'4M - SPS'!AY117</f>
        <v>4.4622578847787253E-2</v>
      </c>
      <c r="AZ117" s="497">
        <f>'4M - SPS'!AZ117</f>
        <v>4.4936242447317053E-2</v>
      </c>
      <c r="BA117" s="497">
        <f>'4M - SPS'!BA117</f>
        <v>4.6311001696948344E-2</v>
      </c>
      <c r="BB117" s="497">
        <f>'4M - SPS'!BB117</f>
        <v>4.7742451948499416E-2</v>
      </c>
      <c r="BC117" s="497">
        <f>'4M - SPS'!BC117</f>
        <v>4.8824336976823986E-2</v>
      </c>
      <c r="BD117" s="497">
        <f>'4M - SPS'!BD117</f>
        <v>8.4339191855156342E-2</v>
      </c>
      <c r="BE117" s="497">
        <f>'4M - SPS'!BE117</f>
        <v>8.1305668252964217E-2</v>
      </c>
      <c r="BF117" s="497">
        <f>'4M - SPS'!BF117</f>
        <v>8.2889255598368225E-2</v>
      </c>
      <c r="BG117" s="497">
        <f>'4M - SPS'!BG117</f>
        <v>7.9980800342486641E-2</v>
      </c>
      <c r="BH117" s="497">
        <f>'4M - SPS'!BH117</f>
        <v>4.7714605745392387E-2</v>
      </c>
      <c r="BI117" s="497">
        <f>'4M - SPS'!BI117</f>
        <v>4.7976376121747467E-2</v>
      </c>
      <c r="BJ117" s="497">
        <f>'4M - SPS'!BJ117</f>
        <v>4.4606959534996216E-2</v>
      </c>
      <c r="BK117" s="497">
        <f>'4M - SPS'!BK117</f>
        <v>4.4622578847787253E-2</v>
      </c>
      <c r="BL117" s="497">
        <f>'4M - SPS'!BL117</f>
        <v>4.4936242447317053E-2</v>
      </c>
      <c r="BM117" s="497">
        <f>'4M - SPS'!BM117</f>
        <v>4.6311001696948344E-2</v>
      </c>
      <c r="BN117" s="497">
        <f>'4M - SPS'!BN117</f>
        <v>4.7742451948499416E-2</v>
      </c>
      <c r="BO117" s="497">
        <f>'4M - SPS'!BO117</f>
        <v>4.8824336976823986E-2</v>
      </c>
      <c r="BP117" s="497">
        <f>'4M - SPS'!BP117</f>
        <v>8.4339191855156342E-2</v>
      </c>
      <c r="BQ117" s="497">
        <f>'4M - SPS'!BQ117</f>
        <v>8.1305668252964217E-2</v>
      </c>
      <c r="BR117" s="497">
        <f>'4M - SPS'!BR117</f>
        <v>8.2889255598368225E-2</v>
      </c>
      <c r="BS117" s="497">
        <f>'4M - SPS'!BS117</f>
        <v>7.9980800342486641E-2</v>
      </c>
      <c r="BT117" s="497">
        <f>'4M - SPS'!BT117</f>
        <v>4.7714605745392387E-2</v>
      </c>
      <c r="BU117" s="497">
        <f>'4M - SPS'!BU117</f>
        <v>4.7976376121747467E-2</v>
      </c>
      <c r="BV117" s="497">
        <f>'4M - SPS'!BV117</f>
        <v>4.4606959534996216E-2</v>
      </c>
      <c r="BW117" s="497">
        <f>'4M - SPS'!BW117</f>
        <v>4.4622578847787253E-2</v>
      </c>
      <c r="BX117" s="497">
        <f>'4M - SPS'!BX117</f>
        <v>4.4936242447317053E-2</v>
      </c>
      <c r="BY117" s="497">
        <f>'4M - SPS'!BY117</f>
        <v>4.6311001696948344E-2</v>
      </c>
      <c r="BZ117" s="497">
        <f>'4M - SPS'!BZ117</f>
        <v>4.7742451948499416E-2</v>
      </c>
      <c r="CA117" s="497">
        <f>'4M - SPS'!CA117</f>
        <v>4.8824336976823986E-2</v>
      </c>
      <c r="CB117" s="497">
        <f>'4M - SPS'!CB117</f>
        <v>8.4339191855156342E-2</v>
      </c>
      <c r="CC117" s="497">
        <f>'4M - SPS'!CC117</f>
        <v>8.1305668252964217E-2</v>
      </c>
      <c r="CD117" s="497">
        <f>'4M - SPS'!CD117</f>
        <v>8.2889255598368225E-2</v>
      </c>
      <c r="CE117" s="497">
        <f>'4M - SPS'!CE117</f>
        <v>7.9980800342486641E-2</v>
      </c>
      <c r="CF117" s="497">
        <f>'4M - SPS'!CF117</f>
        <v>4.7714605745392387E-2</v>
      </c>
      <c r="CG117" s="497">
        <f>'4M - SPS'!CG117</f>
        <v>4.7976376121747467E-2</v>
      </c>
      <c r="CH117" s="497">
        <f>'4M - SPS'!CH117</f>
        <v>4.4606959534996216E-2</v>
      </c>
    </row>
    <row r="118" spans="1:86" s="110" customFormat="1" hidden="1" x14ac:dyDescent="0.25">
      <c r="A118" s="616"/>
      <c r="B118" s="89" t="s">
        <v>5</v>
      </c>
      <c r="C118" s="453">
        <f>'4M - SPS'!C118</f>
        <v>3.7309360712313777E-2</v>
      </c>
      <c r="D118" s="453">
        <f>'4M - SPS'!D118</f>
        <v>3.7592595090519432E-2</v>
      </c>
      <c r="E118" s="453">
        <f>'4M - SPS'!E118</f>
        <v>3.790549063990227E-2</v>
      </c>
      <c r="F118" s="453">
        <f>'4M - SPS'!F118</f>
        <v>3.8795312696370085E-2</v>
      </c>
      <c r="G118" s="453">
        <f>'4M - SPS'!G118</f>
        <v>4.0256529624143049E-2</v>
      </c>
      <c r="H118" s="453">
        <f>'4M - SPS'!H118</f>
        <v>7.0755895095357096E-2</v>
      </c>
      <c r="I118" s="453">
        <f>'4M - SPS'!I118</f>
        <v>6.7753562472526563E-2</v>
      </c>
      <c r="J118" s="453">
        <f>'4M - SPS'!J118</f>
        <v>6.823915742998507E-2</v>
      </c>
      <c r="K118" s="453">
        <f>'4M - SPS'!K118</f>
        <v>6.7525399252015297E-2</v>
      </c>
      <c r="L118" s="453">
        <f>'4M - SPS'!L118</f>
        <v>3.9063382109163408E-2</v>
      </c>
      <c r="M118" s="453">
        <f>'4M - SPS'!M118</f>
        <v>3.9553696920511257E-2</v>
      </c>
      <c r="N118" s="453">
        <f>'4M - SPS'!N118</f>
        <v>3.7562326323709046E-2</v>
      </c>
      <c r="O118" s="453">
        <f>'4M - SPS'!O118</f>
        <v>3.7309360712313777E-2</v>
      </c>
      <c r="P118" s="453">
        <f>'4M - SPS'!P118</f>
        <v>3.7592595090519432E-2</v>
      </c>
      <c r="Q118" s="453">
        <f>'4M - SPS'!Q118</f>
        <v>3.790549063990227E-2</v>
      </c>
      <c r="R118" s="453">
        <f>'4M - SPS'!R118</f>
        <v>3.8795312696370085E-2</v>
      </c>
      <c r="S118" s="453">
        <f>'4M - SPS'!S118</f>
        <v>4.0256529624143049E-2</v>
      </c>
      <c r="T118" s="497">
        <f>'4M - SPS'!T118</f>
        <v>7.9510077581870273E-2</v>
      </c>
      <c r="U118" s="497">
        <f>'4M - SPS'!U118</f>
        <v>7.7383542180068696E-2</v>
      </c>
      <c r="V118" s="497">
        <f>'4M - SPS'!V118</f>
        <v>7.8313464599173391E-2</v>
      </c>
      <c r="W118" s="497">
        <f>'4M - SPS'!W118</f>
        <v>7.7649369252783984E-2</v>
      </c>
      <c r="X118" s="497">
        <f>'4M - SPS'!X118</f>
        <v>4.4937306579294942E-2</v>
      </c>
      <c r="Y118" s="497">
        <f>'4M - SPS'!Y118</f>
        <v>4.5437401042652557E-2</v>
      </c>
      <c r="Z118" s="497">
        <f>'4M - SPS'!Z118</f>
        <v>4.289506132791146E-2</v>
      </c>
      <c r="AA118" s="497">
        <f>'4M - SPS'!AA118</f>
        <v>4.2401976122032031E-2</v>
      </c>
      <c r="AB118" s="497">
        <f>'4M - SPS'!AB118</f>
        <v>4.2918767292986895E-2</v>
      </c>
      <c r="AC118" s="497">
        <f>'4M - SPS'!AC118</f>
        <v>4.4038735465077361E-2</v>
      </c>
      <c r="AD118" s="497">
        <f>'4M - SPS'!AD118</f>
        <v>4.469091762017955E-2</v>
      </c>
      <c r="AE118" s="497">
        <f>'4M - SPS'!AE118</f>
        <v>4.5890958187531021E-2</v>
      </c>
      <c r="AF118" s="497">
        <f>'4M - SPS'!AF118</f>
        <v>7.9510077581870273E-2</v>
      </c>
      <c r="AG118" s="497">
        <f>'4M - SPS'!AG118</f>
        <v>7.7383542180068696E-2</v>
      </c>
      <c r="AH118" s="497">
        <f>'4M - SPS'!AH118</f>
        <v>7.8313464599173391E-2</v>
      </c>
      <c r="AI118" s="497">
        <f>'4M - SPS'!AI118</f>
        <v>7.7649369252783984E-2</v>
      </c>
      <c r="AJ118" s="497">
        <f>'4M - SPS'!AJ118</f>
        <v>4.4937306579294942E-2</v>
      </c>
      <c r="AK118" s="497">
        <f>'4M - SPS'!AK118</f>
        <v>4.5437401042652557E-2</v>
      </c>
      <c r="AL118" s="497">
        <f>'4M - SPS'!AL118</f>
        <v>4.289506132791146E-2</v>
      </c>
      <c r="AM118" s="497">
        <f>'4M - SPS'!AM118</f>
        <v>4.2401976122032031E-2</v>
      </c>
      <c r="AN118" s="497">
        <f>'4M - SPS'!AN118</f>
        <v>4.2918767292986895E-2</v>
      </c>
      <c r="AO118" s="497">
        <f>'4M - SPS'!AO118</f>
        <v>4.4038735465077361E-2</v>
      </c>
      <c r="AP118" s="497">
        <f>'4M - SPS'!AP118</f>
        <v>4.469091762017955E-2</v>
      </c>
      <c r="AQ118" s="497">
        <f>'4M - SPS'!AQ118</f>
        <v>4.5890958187531021E-2</v>
      </c>
      <c r="AR118" s="497">
        <f>'4M - SPS'!AR118</f>
        <v>7.9510077581870273E-2</v>
      </c>
      <c r="AS118" s="497">
        <f>'4M - SPS'!AS118</f>
        <v>7.7383542180068696E-2</v>
      </c>
      <c r="AT118" s="497">
        <f>'4M - SPS'!AT118</f>
        <v>7.8313464599173391E-2</v>
      </c>
      <c r="AU118" s="497">
        <f>'4M - SPS'!AU118</f>
        <v>7.7649369252783984E-2</v>
      </c>
      <c r="AV118" s="497">
        <f>'4M - SPS'!AV118</f>
        <v>4.4937306579294942E-2</v>
      </c>
      <c r="AW118" s="497">
        <f>'4M - SPS'!AW118</f>
        <v>4.5437401042652557E-2</v>
      </c>
      <c r="AX118" s="497">
        <f>'4M - SPS'!AX118</f>
        <v>4.289506132791146E-2</v>
      </c>
      <c r="AY118" s="497">
        <f>'4M - SPS'!AY118</f>
        <v>4.2401976122032031E-2</v>
      </c>
      <c r="AZ118" s="497">
        <f>'4M - SPS'!AZ118</f>
        <v>4.2918767292986895E-2</v>
      </c>
      <c r="BA118" s="497">
        <f>'4M - SPS'!BA118</f>
        <v>4.4038735465077361E-2</v>
      </c>
      <c r="BB118" s="497">
        <f>'4M - SPS'!BB118</f>
        <v>4.469091762017955E-2</v>
      </c>
      <c r="BC118" s="497">
        <f>'4M - SPS'!BC118</f>
        <v>4.5890958187531021E-2</v>
      </c>
      <c r="BD118" s="497">
        <f>'4M - SPS'!BD118</f>
        <v>7.9510077581870273E-2</v>
      </c>
      <c r="BE118" s="497">
        <f>'4M - SPS'!BE118</f>
        <v>7.7383542180068696E-2</v>
      </c>
      <c r="BF118" s="497">
        <f>'4M - SPS'!BF118</f>
        <v>7.8313464599173391E-2</v>
      </c>
      <c r="BG118" s="497">
        <f>'4M - SPS'!BG118</f>
        <v>7.7649369252783984E-2</v>
      </c>
      <c r="BH118" s="497">
        <f>'4M - SPS'!BH118</f>
        <v>4.4937306579294942E-2</v>
      </c>
      <c r="BI118" s="497">
        <f>'4M - SPS'!BI118</f>
        <v>4.5437401042652557E-2</v>
      </c>
      <c r="BJ118" s="497">
        <f>'4M - SPS'!BJ118</f>
        <v>4.289506132791146E-2</v>
      </c>
      <c r="BK118" s="497">
        <f>'4M - SPS'!BK118</f>
        <v>4.2401976122032031E-2</v>
      </c>
      <c r="BL118" s="497">
        <f>'4M - SPS'!BL118</f>
        <v>4.2918767292986895E-2</v>
      </c>
      <c r="BM118" s="497">
        <f>'4M - SPS'!BM118</f>
        <v>4.4038735465077361E-2</v>
      </c>
      <c r="BN118" s="497">
        <f>'4M - SPS'!BN118</f>
        <v>4.469091762017955E-2</v>
      </c>
      <c r="BO118" s="497">
        <f>'4M - SPS'!BO118</f>
        <v>4.5890958187531021E-2</v>
      </c>
      <c r="BP118" s="497">
        <f>'4M - SPS'!BP118</f>
        <v>7.9510077581870273E-2</v>
      </c>
      <c r="BQ118" s="497">
        <f>'4M - SPS'!BQ118</f>
        <v>7.7383542180068696E-2</v>
      </c>
      <c r="BR118" s="497">
        <f>'4M - SPS'!BR118</f>
        <v>7.8313464599173391E-2</v>
      </c>
      <c r="BS118" s="497">
        <f>'4M - SPS'!BS118</f>
        <v>7.7649369252783984E-2</v>
      </c>
      <c r="BT118" s="497">
        <f>'4M - SPS'!BT118</f>
        <v>4.4937306579294942E-2</v>
      </c>
      <c r="BU118" s="497">
        <f>'4M - SPS'!BU118</f>
        <v>4.5437401042652557E-2</v>
      </c>
      <c r="BV118" s="497">
        <f>'4M - SPS'!BV118</f>
        <v>4.289506132791146E-2</v>
      </c>
      <c r="BW118" s="497">
        <f>'4M - SPS'!BW118</f>
        <v>4.2401976122032031E-2</v>
      </c>
      <c r="BX118" s="497">
        <f>'4M - SPS'!BX118</f>
        <v>4.2918767292986895E-2</v>
      </c>
      <c r="BY118" s="497">
        <f>'4M - SPS'!BY118</f>
        <v>4.4038735465077361E-2</v>
      </c>
      <c r="BZ118" s="497">
        <f>'4M - SPS'!BZ118</f>
        <v>4.469091762017955E-2</v>
      </c>
      <c r="CA118" s="497">
        <f>'4M - SPS'!CA118</f>
        <v>4.5890958187531021E-2</v>
      </c>
      <c r="CB118" s="497">
        <f>'4M - SPS'!CB118</f>
        <v>7.9510077581870273E-2</v>
      </c>
      <c r="CC118" s="497">
        <f>'4M - SPS'!CC118</f>
        <v>7.7383542180068696E-2</v>
      </c>
      <c r="CD118" s="497">
        <f>'4M - SPS'!CD118</f>
        <v>7.8313464599173391E-2</v>
      </c>
      <c r="CE118" s="497">
        <f>'4M - SPS'!CE118</f>
        <v>7.7649369252783984E-2</v>
      </c>
      <c r="CF118" s="497">
        <f>'4M - SPS'!CF118</f>
        <v>4.4937306579294942E-2</v>
      </c>
      <c r="CG118" s="497">
        <f>'4M - SPS'!CG118</f>
        <v>4.5437401042652557E-2</v>
      </c>
      <c r="CH118" s="497">
        <f>'4M - SPS'!CH118</f>
        <v>4.289506132791146E-2</v>
      </c>
    </row>
    <row r="119" spans="1:86" s="110" customFormat="1" hidden="1" x14ac:dyDescent="0.25">
      <c r="A119" s="616"/>
      <c r="B119" s="89" t="s">
        <v>23</v>
      </c>
      <c r="C119" s="453">
        <f>'4M - SPS'!C119</f>
        <v>3.7309360712313777E-2</v>
      </c>
      <c r="D119" s="453">
        <f>'4M - SPS'!D119</f>
        <v>3.7592595090519432E-2</v>
      </c>
      <c r="E119" s="453">
        <f>'4M - SPS'!E119</f>
        <v>3.790549063990227E-2</v>
      </c>
      <c r="F119" s="453">
        <f>'4M - SPS'!F119</f>
        <v>3.8795312696370085E-2</v>
      </c>
      <c r="G119" s="453">
        <f>'4M - SPS'!G119</f>
        <v>4.0256529624143049E-2</v>
      </c>
      <c r="H119" s="453">
        <f>'4M - SPS'!H119</f>
        <v>7.0755895095357096E-2</v>
      </c>
      <c r="I119" s="453">
        <f>'4M - SPS'!I119</f>
        <v>6.7753562472526563E-2</v>
      </c>
      <c r="J119" s="453">
        <f>'4M - SPS'!J119</f>
        <v>6.823915742998507E-2</v>
      </c>
      <c r="K119" s="453">
        <f>'4M - SPS'!K119</f>
        <v>6.7525399252015297E-2</v>
      </c>
      <c r="L119" s="453">
        <f>'4M - SPS'!L119</f>
        <v>3.9063382109163408E-2</v>
      </c>
      <c r="M119" s="453">
        <f>'4M - SPS'!M119</f>
        <v>3.9553696920511257E-2</v>
      </c>
      <c r="N119" s="453">
        <f>'4M - SPS'!N119</f>
        <v>3.7562326323709046E-2</v>
      </c>
      <c r="O119" s="453">
        <f>'4M - SPS'!O119</f>
        <v>3.7309360712313777E-2</v>
      </c>
      <c r="P119" s="453">
        <f>'4M - SPS'!P119</f>
        <v>3.7592595090519432E-2</v>
      </c>
      <c r="Q119" s="453">
        <f>'4M - SPS'!Q119</f>
        <v>3.790549063990227E-2</v>
      </c>
      <c r="R119" s="453">
        <f>'4M - SPS'!R119</f>
        <v>3.8795312696370085E-2</v>
      </c>
      <c r="S119" s="453">
        <f>'4M - SPS'!S119</f>
        <v>4.0256529624143049E-2</v>
      </c>
      <c r="T119" s="497">
        <f>'4M - SPS'!T119</f>
        <v>7.9510077581870273E-2</v>
      </c>
      <c r="U119" s="497">
        <f>'4M - SPS'!U119</f>
        <v>7.7383542180068696E-2</v>
      </c>
      <c r="V119" s="497">
        <f>'4M - SPS'!V119</f>
        <v>7.8313464599173391E-2</v>
      </c>
      <c r="W119" s="497">
        <f>'4M - SPS'!W119</f>
        <v>7.7649369252783984E-2</v>
      </c>
      <c r="X119" s="497">
        <f>'4M - SPS'!X119</f>
        <v>4.4937306579294942E-2</v>
      </c>
      <c r="Y119" s="497">
        <f>'4M - SPS'!Y119</f>
        <v>4.5437401042652557E-2</v>
      </c>
      <c r="Z119" s="497">
        <f>'4M - SPS'!Z119</f>
        <v>4.289506132791146E-2</v>
      </c>
      <c r="AA119" s="497">
        <f>'4M - SPS'!AA119</f>
        <v>4.2401976122032031E-2</v>
      </c>
      <c r="AB119" s="497">
        <f>'4M - SPS'!AB119</f>
        <v>4.2918767292986895E-2</v>
      </c>
      <c r="AC119" s="497">
        <f>'4M - SPS'!AC119</f>
        <v>4.4038735465077361E-2</v>
      </c>
      <c r="AD119" s="497">
        <f>'4M - SPS'!AD119</f>
        <v>4.469091762017955E-2</v>
      </c>
      <c r="AE119" s="497">
        <f>'4M - SPS'!AE119</f>
        <v>4.5890958187531021E-2</v>
      </c>
      <c r="AF119" s="497">
        <f>'4M - SPS'!AF119</f>
        <v>7.9510077581870273E-2</v>
      </c>
      <c r="AG119" s="497">
        <f>'4M - SPS'!AG119</f>
        <v>7.7383542180068696E-2</v>
      </c>
      <c r="AH119" s="497">
        <f>'4M - SPS'!AH119</f>
        <v>7.8313464599173391E-2</v>
      </c>
      <c r="AI119" s="497">
        <f>'4M - SPS'!AI119</f>
        <v>7.7649369252783984E-2</v>
      </c>
      <c r="AJ119" s="497">
        <f>'4M - SPS'!AJ119</f>
        <v>4.4937306579294942E-2</v>
      </c>
      <c r="AK119" s="497">
        <f>'4M - SPS'!AK119</f>
        <v>4.5437401042652557E-2</v>
      </c>
      <c r="AL119" s="497">
        <f>'4M - SPS'!AL119</f>
        <v>4.289506132791146E-2</v>
      </c>
      <c r="AM119" s="497">
        <f>'4M - SPS'!AM119</f>
        <v>4.2401976122032031E-2</v>
      </c>
      <c r="AN119" s="497">
        <f>'4M - SPS'!AN119</f>
        <v>4.2918767292986895E-2</v>
      </c>
      <c r="AO119" s="497">
        <f>'4M - SPS'!AO119</f>
        <v>4.4038735465077361E-2</v>
      </c>
      <c r="AP119" s="497">
        <f>'4M - SPS'!AP119</f>
        <v>4.469091762017955E-2</v>
      </c>
      <c r="AQ119" s="497">
        <f>'4M - SPS'!AQ119</f>
        <v>4.5890958187531021E-2</v>
      </c>
      <c r="AR119" s="497">
        <f>'4M - SPS'!AR119</f>
        <v>7.9510077581870273E-2</v>
      </c>
      <c r="AS119" s="497">
        <f>'4M - SPS'!AS119</f>
        <v>7.7383542180068696E-2</v>
      </c>
      <c r="AT119" s="497">
        <f>'4M - SPS'!AT119</f>
        <v>7.8313464599173391E-2</v>
      </c>
      <c r="AU119" s="497">
        <f>'4M - SPS'!AU119</f>
        <v>7.7649369252783984E-2</v>
      </c>
      <c r="AV119" s="497">
        <f>'4M - SPS'!AV119</f>
        <v>4.4937306579294942E-2</v>
      </c>
      <c r="AW119" s="497">
        <f>'4M - SPS'!AW119</f>
        <v>4.5437401042652557E-2</v>
      </c>
      <c r="AX119" s="497">
        <f>'4M - SPS'!AX119</f>
        <v>4.289506132791146E-2</v>
      </c>
      <c r="AY119" s="497">
        <f>'4M - SPS'!AY119</f>
        <v>4.2401976122032031E-2</v>
      </c>
      <c r="AZ119" s="497">
        <f>'4M - SPS'!AZ119</f>
        <v>4.2918767292986895E-2</v>
      </c>
      <c r="BA119" s="497">
        <f>'4M - SPS'!BA119</f>
        <v>4.4038735465077361E-2</v>
      </c>
      <c r="BB119" s="497">
        <f>'4M - SPS'!BB119</f>
        <v>4.469091762017955E-2</v>
      </c>
      <c r="BC119" s="497">
        <f>'4M - SPS'!BC119</f>
        <v>4.5890958187531021E-2</v>
      </c>
      <c r="BD119" s="497">
        <f>'4M - SPS'!BD119</f>
        <v>7.9510077581870273E-2</v>
      </c>
      <c r="BE119" s="497">
        <f>'4M - SPS'!BE119</f>
        <v>7.7383542180068696E-2</v>
      </c>
      <c r="BF119" s="497">
        <f>'4M - SPS'!BF119</f>
        <v>7.8313464599173391E-2</v>
      </c>
      <c r="BG119" s="497">
        <f>'4M - SPS'!BG119</f>
        <v>7.7649369252783984E-2</v>
      </c>
      <c r="BH119" s="497">
        <f>'4M - SPS'!BH119</f>
        <v>4.4937306579294942E-2</v>
      </c>
      <c r="BI119" s="497">
        <f>'4M - SPS'!BI119</f>
        <v>4.5437401042652557E-2</v>
      </c>
      <c r="BJ119" s="497">
        <f>'4M - SPS'!BJ119</f>
        <v>4.289506132791146E-2</v>
      </c>
      <c r="BK119" s="497">
        <f>'4M - SPS'!BK119</f>
        <v>4.2401976122032031E-2</v>
      </c>
      <c r="BL119" s="497">
        <f>'4M - SPS'!BL119</f>
        <v>4.2918767292986895E-2</v>
      </c>
      <c r="BM119" s="497">
        <f>'4M - SPS'!BM119</f>
        <v>4.4038735465077361E-2</v>
      </c>
      <c r="BN119" s="497">
        <f>'4M - SPS'!BN119</f>
        <v>4.469091762017955E-2</v>
      </c>
      <c r="BO119" s="497">
        <f>'4M - SPS'!BO119</f>
        <v>4.5890958187531021E-2</v>
      </c>
      <c r="BP119" s="497">
        <f>'4M - SPS'!BP119</f>
        <v>7.9510077581870273E-2</v>
      </c>
      <c r="BQ119" s="497">
        <f>'4M - SPS'!BQ119</f>
        <v>7.7383542180068696E-2</v>
      </c>
      <c r="BR119" s="497">
        <f>'4M - SPS'!BR119</f>
        <v>7.8313464599173391E-2</v>
      </c>
      <c r="BS119" s="497">
        <f>'4M - SPS'!BS119</f>
        <v>7.7649369252783984E-2</v>
      </c>
      <c r="BT119" s="497">
        <f>'4M - SPS'!BT119</f>
        <v>4.4937306579294942E-2</v>
      </c>
      <c r="BU119" s="497">
        <f>'4M - SPS'!BU119</f>
        <v>4.5437401042652557E-2</v>
      </c>
      <c r="BV119" s="497">
        <f>'4M - SPS'!BV119</f>
        <v>4.289506132791146E-2</v>
      </c>
      <c r="BW119" s="497">
        <f>'4M - SPS'!BW119</f>
        <v>4.2401976122032031E-2</v>
      </c>
      <c r="BX119" s="497">
        <f>'4M - SPS'!BX119</f>
        <v>4.2918767292986895E-2</v>
      </c>
      <c r="BY119" s="497">
        <f>'4M - SPS'!BY119</f>
        <v>4.4038735465077361E-2</v>
      </c>
      <c r="BZ119" s="497">
        <f>'4M - SPS'!BZ119</f>
        <v>4.469091762017955E-2</v>
      </c>
      <c r="CA119" s="497">
        <f>'4M - SPS'!CA119</f>
        <v>4.5890958187531021E-2</v>
      </c>
      <c r="CB119" s="497">
        <f>'4M - SPS'!CB119</f>
        <v>7.9510077581870273E-2</v>
      </c>
      <c r="CC119" s="497">
        <f>'4M - SPS'!CC119</f>
        <v>7.7383542180068696E-2</v>
      </c>
      <c r="CD119" s="497">
        <f>'4M - SPS'!CD119</f>
        <v>7.8313464599173391E-2</v>
      </c>
      <c r="CE119" s="497">
        <f>'4M - SPS'!CE119</f>
        <v>7.7649369252783984E-2</v>
      </c>
      <c r="CF119" s="497">
        <f>'4M - SPS'!CF119</f>
        <v>4.4937306579294942E-2</v>
      </c>
      <c r="CG119" s="497">
        <f>'4M - SPS'!CG119</f>
        <v>4.5437401042652557E-2</v>
      </c>
      <c r="CH119" s="497">
        <f>'4M - SPS'!CH119</f>
        <v>4.289506132791146E-2</v>
      </c>
    </row>
    <row r="120" spans="1:86" s="110" customFormat="1" hidden="1" x14ac:dyDescent="0.25">
      <c r="A120" s="616"/>
      <c r="B120" s="89" t="s">
        <v>24</v>
      </c>
      <c r="C120" s="453">
        <f>'4M - SPS'!C120</f>
        <v>3.7309360712313777E-2</v>
      </c>
      <c r="D120" s="453">
        <f>'4M - SPS'!D120</f>
        <v>3.7592595090519432E-2</v>
      </c>
      <c r="E120" s="453">
        <f>'4M - SPS'!E120</f>
        <v>3.790549063990227E-2</v>
      </c>
      <c r="F120" s="453">
        <f>'4M - SPS'!F120</f>
        <v>3.8795312696370085E-2</v>
      </c>
      <c r="G120" s="453">
        <f>'4M - SPS'!G120</f>
        <v>4.0256529624143049E-2</v>
      </c>
      <c r="H120" s="453">
        <f>'4M - SPS'!H120</f>
        <v>7.0755895095357096E-2</v>
      </c>
      <c r="I120" s="453">
        <f>'4M - SPS'!I120</f>
        <v>6.7753562472526563E-2</v>
      </c>
      <c r="J120" s="453">
        <f>'4M - SPS'!J120</f>
        <v>6.823915742998507E-2</v>
      </c>
      <c r="K120" s="453">
        <f>'4M - SPS'!K120</f>
        <v>6.7525399252015297E-2</v>
      </c>
      <c r="L120" s="453">
        <f>'4M - SPS'!L120</f>
        <v>3.9063382109163408E-2</v>
      </c>
      <c r="M120" s="453">
        <f>'4M - SPS'!M120</f>
        <v>3.9553696920511257E-2</v>
      </c>
      <c r="N120" s="453">
        <f>'4M - SPS'!N120</f>
        <v>3.7562326323709046E-2</v>
      </c>
      <c r="O120" s="453">
        <f>'4M - SPS'!O120</f>
        <v>3.7309360712313777E-2</v>
      </c>
      <c r="P120" s="453">
        <f>'4M - SPS'!P120</f>
        <v>3.7592595090519432E-2</v>
      </c>
      <c r="Q120" s="453">
        <f>'4M - SPS'!Q120</f>
        <v>3.790549063990227E-2</v>
      </c>
      <c r="R120" s="453">
        <f>'4M - SPS'!R120</f>
        <v>3.8795312696370085E-2</v>
      </c>
      <c r="S120" s="453">
        <f>'4M - SPS'!S120</f>
        <v>4.0256529624143049E-2</v>
      </c>
      <c r="T120" s="497">
        <f>'4M - SPS'!T120</f>
        <v>7.9510077581870273E-2</v>
      </c>
      <c r="U120" s="497">
        <f>'4M - SPS'!U120</f>
        <v>7.7383542180068696E-2</v>
      </c>
      <c r="V120" s="497">
        <f>'4M - SPS'!V120</f>
        <v>7.8313464599173391E-2</v>
      </c>
      <c r="W120" s="497">
        <f>'4M - SPS'!W120</f>
        <v>7.7649369252783984E-2</v>
      </c>
      <c r="X120" s="497">
        <f>'4M - SPS'!X120</f>
        <v>4.4937306579294942E-2</v>
      </c>
      <c r="Y120" s="497">
        <f>'4M - SPS'!Y120</f>
        <v>4.5437401042652557E-2</v>
      </c>
      <c r="Z120" s="497">
        <f>'4M - SPS'!Z120</f>
        <v>4.289506132791146E-2</v>
      </c>
      <c r="AA120" s="497">
        <f>'4M - SPS'!AA120</f>
        <v>4.2401976122032031E-2</v>
      </c>
      <c r="AB120" s="497">
        <f>'4M - SPS'!AB120</f>
        <v>4.2918767292986895E-2</v>
      </c>
      <c r="AC120" s="497">
        <f>'4M - SPS'!AC120</f>
        <v>4.4038735465077361E-2</v>
      </c>
      <c r="AD120" s="497">
        <f>'4M - SPS'!AD120</f>
        <v>4.469091762017955E-2</v>
      </c>
      <c r="AE120" s="497">
        <f>'4M - SPS'!AE120</f>
        <v>4.5890958187531021E-2</v>
      </c>
      <c r="AF120" s="497">
        <f>'4M - SPS'!AF120</f>
        <v>7.9510077581870273E-2</v>
      </c>
      <c r="AG120" s="497">
        <f>'4M - SPS'!AG120</f>
        <v>7.7383542180068696E-2</v>
      </c>
      <c r="AH120" s="497">
        <f>'4M - SPS'!AH120</f>
        <v>7.8313464599173391E-2</v>
      </c>
      <c r="AI120" s="497">
        <f>'4M - SPS'!AI120</f>
        <v>7.7649369252783984E-2</v>
      </c>
      <c r="AJ120" s="497">
        <f>'4M - SPS'!AJ120</f>
        <v>4.4937306579294942E-2</v>
      </c>
      <c r="AK120" s="497">
        <f>'4M - SPS'!AK120</f>
        <v>4.5437401042652557E-2</v>
      </c>
      <c r="AL120" s="497">
        <f>'4M - SPS'!AL120</f>
        <v>4.289506132791146E-2</v>
      </c>
      <c r="AM120" s="497">
        <f>'4M - SPS'!AM120</f>
        <v>4.2401976122032031E-2</v>
      </c>
      <c r="AN120" s="497">
        <f>'4M - SPS'!AN120</f>
        <v>4.2918767292986895E-2</v>
      </c>
      <c r="AO120" s="497">
        <f>'4M - SPS'!AO120</f>
        <v>4.4038735465077361E-2</v>
      </c>
      <c r="AP120" s="497">
        <f>'4M - SPS'!AP120</f>
        <v>4.469091762017955E-2</v>
      </c>
      <c r="AQ120" s="497">
        <f>'4M - SPS'!AQ120</f>
        <v>4.5890958187531021E-2</v>
      </c>
      <c r="AR120" s="497">
        <f>'4M - SPS'!AR120</f>
        <v>7.9510077581870273E-2</v>
      </c>
      <c r="AS120" s="497">
        <f>'4M - SPS'!AS120</f>
        <v>7.7383542180068696E-2</v>
      </c>
      <c r="AT120" s="497">
        <f>'4M - SPS'!AT120</f>
        <v>7.8313464599173391E-2</v>
      </c>
      <c r="AU120" s="497">
        <f>'4M - SPS'!AU120</f>
        <v>7.7649369252783984E-2</v>
      </c>
      <c r="AV120" s="497">
        <f>'4M - SPS'!AV120</f>
        <v>4.4937306579294942E-2</v>
      </c>
      <c r="AW120" s="497">
        <f>'4M - SPS'!AW120</f>
        <v>4.5437401042652557E-2</v>
      </c>
      <c r="AX120" s="497">
        <f>'4M - SPS'!AX120</f>
        <v>4.289506132791146E-2</v>
      </c>
      <c r="AY120" s="497">
        <f>'4M - SPS'!AY120</f>
        <v>4.2401976122032031E-2</v>
      </c>
      <c r="AZ120" s="497">
        <f>'4M - SPS'!AZ120</f>
        <v>4.2918767292986895E-2</v>
      </c>
      <c r="BA120" s="497">
        <f>'4M - SPS'!BA120</f>
        <v>4.4038735465077361E-2</v>
      </c>
      <c r="BB120" s="497">
        <f>'4M - SPS'!BB120</f>
        <v>4.469091762017955E-2</v>
      </c>
      <c r="BC120" s="497">
        <f>'4M - SPS'!BC120</f>
        <v>4.5890958187531021E-2</v>
      </c>
      <c r="BD120" s="497">
        <f>'4M - SPS'!BD120</f>
        <v>7.9510077581870273E-2</v>
      </c>
      <c r="BE120" s="497">
        <f>'4M - SPS'!BE120</f>
        <v>7.7383542180068696E-2</v>
      </c>
      <c r="BF120" s="497">
        <f>'4M - SPS'!BF120</f>
        <v>7.8313464599173391E-2</v>
      </c>
      <c r="BG120" s="497">
        <f>'4M - SPS'!BG120</f>
        <v>7.7649369252783984E-2</v>
      </c>
      <c r="BH120" s="497">
        <f>'4M - SPS'!BH120</f>
        <v>4.4937306579294942E-2</v>
      </c>
      <c r="BI120" s="497">
        <f>'4M - SPS'!BI120</f>
        <v>4.5437401042652557E-2</v>
      </c>
      <c r="BJ120" s="497">
        <f>'4M - SPS'!BJ120</f>
        <v>4.289506132791146E-2</v>
      </c>
      <c r="BK120" s="497">
        <f>'4M - SPS'!BK120</f>
        <v>4.2401976122032031E-2</v>
      </c>
      <c r="BL120" s="497">
        <f>'4M - SPS'!BL120</f>
        <v>4.2918767292986895E-2</v>
      </c>
      <c r="BM120" s="497">
        <f>'4M - SPS'!BM120</f>
        <v>4.4038735465077361E-2</v>
      </c>
      <c r="BN120" s="497">
        <f>'4M - SPS'!BN120</f>
        <v>4.469091762017955E-2</v>
      </c>
      <c r="BO120" s="497">
        <f>'4M - SPS'!BO120</f>
        <v>4.5890958187531021E-2</v>
      </c>
      <c r="BP120" s="497">
        <f>'4M - SPS'!BP120</f>
        <v>7.9510077581870273E-2</v>
      </c>
      <c r="BQ120" s="497">
        <f>'4M - SPS'!BQ120</f>
        <v>7.7383542180068696E-2</v>
      </c>
      <c r="BR120" s="497">
        <f>'4M - SPS'!BR120</f>
        <v>7.8313464599173391E-2</v>
      </c>
      <c r="BS120" s="497">
        <f>'4M - SPS'!BS120</f>
        <v>7.7649369252783984E-2</v>
      </c>
      <c r="BT120" s="497">
        <f>'4M - SPS'!BT120</f>
        <v>4.4937306579294942E-2</v>
      </c>
      <c r="BU120" s="497">
        <f>'4M - SPS'!BU120</f>
        <v>4.5437401042652557E-2</v>
      </c>
      <c r="BV120" s="497">
        <f>'4M - SPS'!BV120</f>
        <v>4.289506132791146E-2</v>
      </c>
      <c r="BW120" s="497">
        <f>'4M - SPS'!BW120</f>
        <v>4.2401976122032031E-2</v>
      </c>
      <c r="BX120" s="497">
        <f>'4M - SPS'!BX120</f>
        <v>4.2918767292986895E-2</v>
      </c>
      <c r="BY120" s="497">
        <f>'4M - SPS'!BY120</f>
        <v>4.4038735465077361E-2</v>
      </c>
      <c r="BZ120" s="497">
        <f>'4M - SPS'!BZ120</f>
        <v>4.469091762017955E-2</v>
      </c>
      <c r="CA120" s="497">
        <f>'4M - SPS'!CA120</f>
        <v>4.5890958187531021E-2</v>
      </c>
      <c r="CB120" s="497">
        <f>'4M - SPS'!CB120</f>
        <v>7.9510077581870273E-2</v>
      </c>
      <c r="CC120" s="497">
        <f>'4M - SPS'!CC120</f>
        <v>7.7383542180068696E-2</v>
      </c>
      <c r="CD120" s="497">
        <f>'4M - SPS'!CD120</f>
        <v>7.8313464599173391E-2</v>
      </c>
      <c r="CE120" s="497">
        <f>'4M - SPS'!CE120</f>
        <v>7.7649369252783984E-2</v>
      </c>
      <c r="CF120" s="497">
        <f>'4M - SPS'!CF120</f>
        <v>4.4937306579294942E-2</v>
      </c>
      <c r="CG120" s="497">
        <f>'4M - SPS'!CG120</f>
        <v>4.5437401042652557E-2</v>
      </c>
      <c r="CH120" s="497">
        <f>'4M - SPS'!CH120</f>
        <v>4.289506132791146E-2</v>
      </c>
    </row>
    <row r="121" spans="1:86" s="110" customFormat="1" hidden="1" x14ac:dyDescent="0.25">
      <c r="A121" s="616"/>
      <c r="B121" s="89" t="s">
        <v>7</v>
      </c>
      <c r="C121" s="453">
        <f>'4M - SPS'!C121</f>
        <v>3.5682741979693122E-2</v>
      </c>
      <c r="D121" s="453">
        <f>'4M - SPS'!D121</f>
        <v>3.5900332017223431E-2</v>
      </c>
      <c r="E121" s="453">
        <f>'4M - SPS'!E121</f>
        <v>3.6855222703080198E-2</v>
      </c>
      <c r="F121" s="453">
        <f>'4M - SPS'!F121</f>
        <v>3.7713234347840394E-2</v>
      </c>
      <c r="G121" s="453">
        <f>'4M - SPS'!G121</f>
        <v>3.8506725867705857E-2</v>
      </c>
      <c r="H121" s="453">
        <f>'4M - SPS'!H121</f>
        <v>6.7586919778914373E-2</v>
      </c>
      <c r="I121" s="453">
        <f>'4M - SPS'!I121</f>
        <v>6.4558915989139196E-2</v>
      </c>
      <c r="J121" s="453">
        <f>'4M - SPS'!J121</f>
        <v>6.5253104129576744E-2</v>
      </c>
      <c r="K121" s="453">
        <f>'4M - SPS'!K121</f>
        <v>6.4498460821838438E-2</v>
      </c>
      <c r="L121" s="453">
        <f>'4M - SPS'!L121</f>
        <v>3.7446622718188112E-2</v>
      </c>
      <c r="M121" s="453">
        <f>'4M - SPS'!M121</f>
        <v>3.7897793768534443E-2</v>
      </c>
      <c r="N121" s="453">
        <f>'4M - SPS'!N121</f>
        <v>3.5939490764754653E-2</v>
      </c>
      <c r="O121" s="453">
        <f>'4M - SPS'!O121</f>
        <v>3.5682741979693122E-2</v>
      </c>
      <c r="P121" s="453">
        <f>'4M - SPS'!P121</f>
        <v>3.5900332017223431E-2</v>
      </c>
      <c r="Q121" s="453">
        <f>'4M - SPS'!Q121</f>
        <v>3.6855222703080198E-2</v>
      </c>
      <c r="R121" s="453">
        <f>'4M - SPS'!R121</f>
        <v>3.7713234347840394E-2</v>
      </c>
      <c r="S121" s="453">
        <f>'4M - SPS'!S121</f>
        <v>3.8506725867705857E-2</v>
      </c>
      <c r="T121" s="497">
        <f>'4M - SPS'!T121</f>
        <v>7.6006995700110214E-2</v>
      </c>
      <c r="U121" s="497">
        <f>'4M - SPS'!U121</f>
        <v>7.3767747211345963E-2</v>
      </c>
      <c r="V121" s="497">
        <f>'4M - SPS'!V121</f>
        <v>7.500139112434763E-2</v>
      </c>
      <c r="W121" s="497">
        <f>'4M - SPS'!W121</f>
        <v>7.4181492605889951E-2</v>
      </c>
      <c r="X121" s="497">
        <f>'4M - SPS'!X121</f>
        <v>4.3086895410529735E-2</v>
      </c>
      <c r="Y121" s="497">
        <f>'4M - SPS'!Y121</f>
        <v>4.3536621518492115E-2</v>
      </c>
      <c r="Z121" s="497">
        <f>'4M - SPS'!Z121</f>
        <v>4.1081863431092103E-2</v>
      </c>
      <c r="AA121" s="497">
        <f>'4M - SPS'!AA121</f>
        <v>4.0636051269151235E-2</v>
      </c>
      <c r="AB121" s="497">
        <f>'4M - SPS'!AB121</f>
        <v>4.1031074110099472E-2</v>
      </c>
      <c r="AC121" s="497">
        <f>'4M - SPS'!AC121</f>
        <v>4.2855648258242861E-2</v>
      </c>
      <c r="AD121" s="497">
        <f>'4M - SPS'!AD121</f>
        <v>4.3386601179202781E-2</v>
      </c>
      <c r="AE121" s="497">
        <f>'4M - SPS'!AE121</f>
        <v>4.394077132166159E-2</v>
      </c>
      <c r="AF121" s="497">
        <f>'4M - SPS'!AF121</f>
        <v>7.6006995700110214E-2</v>
      </c>
      <c r="AG121" s="497">
        <f>'4M - SPS'!AG121</f>
        <v>7.3767747211345963E-2</v>
      </c>
      <c r="AH121" s="497">
        <f>'4M - SPS'!AH121</f>
        <v>7.500139112434763E-2</v>
      </c>
      <c r="AI121" s="497">
        <f>'4M - SPS'!AI121</f>
        <v>7.4181492605889951E-2</v>
      </c>
      <c r="AJ121" s="497">
        <f>'4M - SPS'!AJ121</f>
        <v>4.3086895410529735E-2</v>
      </c>
      <c r="AK121" s="497">
        <f>'4M - SPS'!AK121</f>
        <v>4.3536621518492115E-2</v>
      </c>
      <c r="AL121" s="497">
        <f>'4M - SPS'!AL121</f>
        <v>4.1081863431092103E-2</v>
      </c>
      <c r="AM121" s="497">
        <f>'4M - SPS'!AM121</f>
        <v>4.0636051269151235E-2</v>
      </c>
      <c r="AN121" s="497">
        <f>'4M - SPS'!AN121</f>
        <v>4.1031074110099472E-2</v>
      </c>
      <c r="AO121" s="497">
        <f>'4M - SPS'!AO121</f>
        <v>4.2855648258242861E-2</v>
      </c>
      <c r="AP121" s="497">
        <f>'4M - SPS'!AP121</f>
        <v>4.3386601179202781E-2</v>
      </c>
      <c r="AQ121" s="497">
        <f>'4M - SPS'!AQ121</f>
        <v>4.394077132166159E-2</v>
      </c>
      <c r="AR121" s="497">
        <f>'4M - SPS'!AR121</f>
        <v>7.6006995700110214E-2</v>
      </c>
      <c r="AS121" s="497">
        <f>'4M - SPS'!AS121</f>
        <v>7.3767747211345963E-2</v>
      </c>
      <c r="AT121" s="497">
        <f>'4M - SPS'!AT121</f>
        <v>7.500139112434763E-2</v>
      </c>
      <c r="AU121" s="497">
        <f>'4M - SPS'!AU121</f>
        <v>7.4181492605889951E-2</v>
      </c>
      <c r="AV121" s="497">
        <f>'4M - SPS'!AV121</f>
        <v>4.3086895410529735E-2</v>
      </c>
      <c r="AW121" s="497">
        <f>'4M - SPS'!AW121</f>
        <v>4.3536621518492115E-2</v>
      </c>
      <c r="AX121" s="497">
        <f>'4M - SPS'!AX121</f>
        <v>4.1081863431092103E-2</v>
      </c>
      <c r="AY121" s="497">
        <f>'4M - SPS'!AY121</f>
        <v>4.0636051269151235E-2</v>
      </c>
      <c r="AZ121" s="497">
        <f>'4M - SPS'!AZ121</f>
        <v>4.1031074110099472E-2</v>
      </c>
      <c r="BA121" s="497">
        <f>'4M - SPS'!BA121</f>
        <v>4.2855648258242861E-2</v>
      </c>
      <c r="BB121" s="497">
        <f>'4M - SPS'!BB121</f>
        <v>4.3386601179202781E-2</v>
      </c>
      <c r="BC121" s="497">
        <f>'4M - SPS'!BC121</f>
        <v>4.394077132166159E-2</v>
      </c>
      <c r="BD121" s="497">
        <f>'4M - SPS'!BD121</f>
        <v>7.6006995700110214E-2</v>
      </c>
      <c r="BE121" s="497">
        <f>'4M - SPS'!BE121</f>
        <v>7.3767747211345963E-2</v>
      </c>
      <c r="BF121" s="497">
        <f>'4M - SPS'!BF121</f>
        <v>7.500139112434763E-2</v>
      </c>
      <c r="BG121" s="497">
        <f>'4M - SPS'!BG121</f>
        <v>7.4181492605889951E-2</v>
      </c>
      <c r="BH121" s="497">
        <f>'4M - SPS'!BH121</f>
        <v>4.3086895410529735E-2</v>
      </c>
      <c r="BI121" s="497">
        <f>'4M - SPS'!BI121</f>
        <v>4.3536621518492115E-2</v>
      </c>
      <c r="BJ121" s="497">
        <f>'4M - SPS'!BJ121</f>
        <v>4.1081863431092103E-2</v>
      </c>
      <c r="BK121" s="497">
        <f>'4M - SPS'!BK121</f>
        <v>4.0636051269151235E-2</v>
      </c>
      <c r="BL121" s="497">
        <f>'4M - SPS'!BL121</f>
        <v>4.1031074110099472E-2</v>
      </c>
      <c r="BM121" s="497">
        <f>'4M - SPS'!BM121</f>
        <v>4.2855648258242861E-2</v>
      </c>
      <c r="BN121" s="497">
        <f>'4M - SPS'!BN121</f>
        <v>4.3386601179202781E-2</v>
      </c>
      <c r="BO121" s="497">
        <f>'4M - SPS'!BO121</f>
        <v>4.394077132166159E-2</v>
      </c>
      <c r="BP121" s="497">
        <f>'4M - SPS'!BP121</f>
        <v>7.6006995700110214E-2</v>
      </c>
      <c r="BQ121" s="497">
        <f>'4M - SPS'!BQ121</f>
        <v>7.3767747211345963E-2</v>
      </c>
      <c r="BR121" s="497">
        <f>'4M - SPS'!BR121</f>
        <v>7.500139112434763E-2</v>
      </c>
      <c r="BS121" s="497">
        <f>'4M - SPS'!BS121</f>
        <v>7.4181492605889951E-2</v>
      </c>
      <c r="BT121" s="497">
        <f>'4M - SPS'!BT121</f>
        <v>4.3086895410529735E-2</v>
      </c>
      <c r="BU121" s="497">
        <f>'4M - SPS'!BU121</f>
        <v>4.3536621518492115E-2</v>
      </c>
      <c r="BV121" s="497">
        <f>'4M - SPS'!BV121</f>
        <v>4.1081863431092103E-2</v>
      </c>
      <c r="BW121" s="497">
        <f>'4M - SPS'!BW121</f>
        <v>4.0636051269151235E-2</v>
      </c>
      <c r="BX121" s="497">
        <f>'4M - SPS'!BX121</f>
        <v>4.1031074110099472E-2</v>
      </c>
      <c r="BY121" s="497">
        <f>'4M - SPS'!BY121</f>
        <v>4.2855648258242861E-2</v>
      </c>
      <c r="BZ121" s="497">
        <f>'4M - SPS'!BZ121</f>
        <v>4.3386601179202781E-2</v>
      </c>
      <c r="CA121" s="497">
        <f>'4M - SPS'!CA121</f>
        <v>4.394077132166159E-2</v>
      </c>
      <c r="CB121" s="497">
        <f>'4M - SPS'!CB121</f>
        <v>7.6006995700110214E-2</v>
      </c>
      <c r="CC121" s="497">
        <f>'4M - SPS'!CC121</f>
        <v>7.3767747211345963E-2</v>
      </c>
      <c r="CD121" s="497">
        <f>'4M - SPS'!CD121</f>
        <v>7.500139112434763E-2</v>
      </c>
      <c r="CE121" s="497">
        <f>'4M - SPS'!CE121</f>
        <v>7.4181492605889951E-2</v>
      </c>
      <c r="CF121" s="497">
        <f>'4M - SPS'!CF121</f>
        <v>4.3086895410529735E-2</v>
      </c>
      <c r="CG121" s="497">
        <f>'4M - SPS'!CG121</f>
        <v>4.3536621518492115E-2</v>
      </c>
      <c r="CH121" s="497">
        <f>'4M - SPS'!CH121</f>
        <v>4.1081863431092103E-2</v>
      </c>
    </row>
    <row r="122" spans="1:86" s="110" customFormat="1" ht="15.75" hidden="1" thickBot="1" x14ac:dyDescent="0.3">
      <c r="A122" s="617"/>
      <c r="B122" s="91" t="s">
        <v>8</v>
      </c>
      <c r="C122" s="453">
        <f>'4M - SPS'!C122</f>
        <v>3.720867190622492E-2</v>
      </c>
      <c r="D122" s="453">
        <f>'4M - SPS'!D122</f>
        <v>3.7965054983119348E-2</v>
      </c>
      <c r="E122" s="453">
        <f>'4M - SPS'!E122</f>
        <v>3.9526899842224586E-2</v>
      </c>
      <c r="F122" s="453">
        <f>'4M - SPS'!F122</f>
        <v>4.1066274953560376E-2</v>
      </c>
      <c r="G122" s="453">
        <f>'4M - SPS'!G122</f>
        <v>4.2068085643249667E-2</v>
      </c>
      <c r="H122" s="453">
        <f>'4M - SPS'!H122</f>
        <v>7.6096635164427801E-2</v>
      </c>
      <c r="I122" s="453">
        <f>'4M - SPS'!I122</f>
        <v>7.1281056658700187E-2</v>
      </c>
      <c r="J122" s="453">
        <f>'4M - SPS'!J122</f>
        <v>7.3419066539057082E-2</v>
      </c>
      <c r="K122" s="453">
        <f>'4M - SPS'!K122</f>
        <v>7.0969717842630911E-2</v>
      </c>
      <c r="L122" s="453">
        <f>'4M - SPS'!L122</f>
        <v>4.0735333196233868E-2</v>
      </c>
      <c r="M122" s="453">
        <f>'4M - SPS'!M122</f>
        <v>4.1293551146050066E-2</v>
      </c>
      <c r="N122" s="453">
        <f>'4M - SPS'!N122</f>
        <v>3.8129622671069403E-2</v>
      </c>
      <c r="O122" s="453">
        <f>'4M - SPS'!O122</f>
        <v>3.720867190622492E-2</v>
      </c>
      <c r="P122" s="453">
        <f>'4M - SPS'!P122</f>
        <v>3.7965054983119348E-2</v>
      </c>
      <c r="Q122" s="453">
        <f>'4M - SPS'!Q122</f>
        <v>3.9526899842224586E-2</v>
      </c>
      <c r="R122" s="453">
        <f>'4M - SPS'!R122</f>
        <v>4.1066274953560376E-2</v>
      </c>
      <c r="S122" s="453">
        <f>'4M - SPS'!S122</f>
        <v>4.2068085643249667E-2</v>
      </c>
      <c r="T122" s="497">
        <f>'4M - SPS'!T122</f>
        <v>8.5421290752115769E-2</v>
      </c>
      <c r="U122" s="497">
        <f>'4M - SPS'!U122</f>
        <v>8.1374145819631816E-2</v>
      </c>
      <c r="V122" s="497">
        <f>'4M - SPS'!V122</f>
        <v>8.4052972330393119E-2</v>
      </c>
      <c r="W122" s="497">
        <f>'4M - SPS'!W122</f>
        <v>8.1599401894075566E-2</v>
      </c>
      <c r="X122" s="497">
        <f>'4M - SPS'!X122</f>
        <v>4.6856237216303179E-2</v>
      </c>
      <c r="Y122" s="497">
        <f>'4M - SPS'!Y122</f>
        <v>4.7422920079751796E-2</v>
      </c>
      <c r="Z122" s="497">
        <f>'4M - SPS'!Z122</f>
        <v>4.3469584651946724E-2</v>
      </c>
      <c r="AA122" s="497">
        <f>'4M - SPS'!AA122</f>
        <v>4.2387829214501176E-2</v>
      </c>
      <c r="AB122" s="497">
        <f>'4M - SPS'!AB122</f>
        <v>4.3356261633246691E-2</v>
      </c>
      <c r="AC122" s="497">
        <f>'4M - SPS'!AC122</f>
        <v>4.5889135076079626E-2</v>
      </c>
      <c r="AD122" s="497">
        <f>'4M - SPS'!AD122</f>
        <v>4.713332980093863E-2</v>
      </c>
      <c r="AE122" s="497">
        <f>'4M - SPS'!AE122</f>
        <v>4.7909771247272172E-2</v>
      </c>
      <c r="AF122" s="497">
        <f>'4M - SPS'!AF122</f>
        <v>8.5421290752115769E-2</v>
      </c>
      <c r="AG122" s="497">
        <f>'4M - SPS'!AG122</f>
        <v>8.1374145819631816E-2</v>
      </c>
      <c r="AH122" s="497">
        <f>'4M - SPS'!AH122</f>
        <v>8.4052972330393119E-2</v>
      </c>
      <c r="AI122" s="497">
        <f>'4M - SPS'!AI122</f>
        <v>8.1599401894075566E-2</v>
      </c>
      <c r="AJ122" s="497">
        <f>'4M - SPS'!AJ122</f>
        <v>4.6856237216303179E-2</v>
      </c>
      <c r="AK122" s="497">
        <f>'4M - SPS'!AK122</f>
        <v>4.7422920079751796E-2</v>
      </c>
      <c r="AL122" s="497">
        <f>'4M - SPS'!AL122</f>
        <v>4.3469584651946724E-2</v>
      </c>
      <c r="AM122" s="497">
        <f>'4M - SPS'!AM122</f>
        <v>4.2387829214501176E-2</v>
      </c>
      <c r="AN122" s="497">
        <f>'4M - SPS'!AN122</f>
        <v>4.3356261633246691E-2</v>
      </c>
      <c r="AO122" s="497">
        <f>'4M - SPS'!AO122</f>
        <v>4.5889135076079626E-2</v>
      </c>
      <c r="AP122" s="497">
        <f>'4M - SPS'!AP122</f>
        <v>4.713332980093863E-2</v>
      </c>
      <c r="AQ122" s="497">
        <f>'4M - SPS'!AQ122</f>
        <v>4.7909771247272172E-2</v>
      </c>
      <c r="AR122" s="497">
        <f>'4M - SPS'!AR122</f>
        <v>8.5421290752115769E-2</v>
      </c>
      <c r="AS122" s="497">
        <f>'4M - SPS'!AS122</f>
        <v>8.1374145819631816E-2</v>
      </c>
      <c r="AT122" s="497">
        <f>'4M - SPS'!AT122</f>
        <v>8.4052972330393119E-2</v>
      </c>
      <c r="AU122" s="497">
        <f>'4M - SPS'!AU122</f>
        <v>8.1599401894075566E-2</v>
      </c>
      <c r="AV122" s="497">
        <f>'4M - SPS'!AV122</f>
        <v>4.6856237216303179E-2</v>
      </c>
      <c r="AW122" s="497">
        <f>'4M - SPS'!AW122</f>
        <v>4.7422920079751796E-2</v>
      </c>
      <c r="AX122" s="497">
        <f>'4M - SPS'!AX122</f>
        <v>4.3469584651946724E-2</v>
      </c>
      <c r="AY122" s="497">
        <f>'4M - SPS'!AY122</f>
        <v>4.2387829214501176E-2</v>
      </c>
      <c r="AZ122" s="497">
        <f>'4M - SPS'!AZ122</f>
        <v>4.3356261633246691E-2</v>
      </c>
      <c r="BA122" s="497">
        <f>'4M - SPS'!BA122</f>
        <v>4.5889135076079626E-2</v>
      </c>
      <c r="BB122" s="497">
        <f>'4M - SPS'!BB122</f>
        <v>4.713332980093863E-2</v>
      </c>
      <c r="BC122" s="497">
        <f>'4M - SPS'!BC122</f>
        <v>4.7909771247272172E-2</v>
      </c>
      <c r="BD122" s="497">
        <f>'4M - SPS'!BD122</f>
        <v>8.5421290752115769E-2</v>
      </c>
      <c r="BE122" s="497">
        <f>'4M - SPS'!BE122</f>
        <v>8.1374145819631816E-2</v>
      </c>
      <c r="BF122" s="497">
        <f>'4M - SPS'!BF122</f>
        <v>8.4052972330393119E-2</v>
      </c>
      <c r="BG122" s="497">
        <f>'4M - SPS'!BG122</f>
        <v>8.1599401894075566E-2</v>
      </c>
      <c r="BH122" s="497">
        <f>'4M - SPS'!BH122</f>
        <v>4.6856237216303179E-2</v>
      </c>
      <c r="BI122" s="497">
        <f>'4M - SPS'!BI122</f>
        <v>4.7422920079751796E-2</v>
      </c>
      <c r="BJ122" s="497">
        <f>'4M - SPS'!BJ122</f>
        <v>4.3469584651946724E-2</v>
      </c>
      <c r="BK122" s="497">
        <f>'4M - SPS'!BK122</f>
        <v>4.2387829214501176E-2</v>
      </c>
      <c r="BL122" s="497">
        <f>'4M - SPS'!BL122</f>
        <v>4.3356261633246691E-2</v>
      </c>
      <c r="BM122" s="497">
        <f>'4M - SPS'!BM122</f>
        <v>4.5889135076079626E-2</v>
      </c>
      <c r="BN122" s="497">
        <f>'4M - SPS'!BN122</f>
        <v>4.713332980093863E-2</v>
      </c>
      <c r="BO122" s="497">
        <f>'4M - SPS'!BO122</f>
        <v>4.7909771247272172E-2</v>
      </c>
      <c r="BP122" s="497">
        <f>'4M - SPS'!BP122</f>
        <v>8.5421290752115769E-2</v>
      </c>
      <c r="BQ122" s="497">
        <f>'4M - SPS'!BQ122</f>
        <v>8.1374145819631816E-2</v>
      </c>
      <c r="BR122" s="497">
        <f>'4M - SPS'!BR122</f>
        <v>8.4052972330393119E-2</v>
      </c>
      <c r="BS122" s="497">
        <f>'4M - SPS'!BS122</f>
        <v>8.1599401894075566E-2</v>
      </c>
      <c r="BT122" s="497">
        <f>'4M - SPS'!BT122</f>
        <v>4.6856237216303179E-2</v>
      </c>
      <c r="BU122" s="497">
        <f>'4M - SPS'!BU122</f>
        <v>4.7422920079751796E-2</v>
      </c>
      <c r="BV122" s="497">
        <f>'4M - SPS'!BV122</f>
        <v>4.3469584651946724E-2</v>
      </c>
      <c r="BW122" s="497">
        <f>'4M - SPS'!BW122</f>
        <v>4.2387829214501176E-2</v>
      </c>
      <c r="BX122" s="497">
        <f>'4M - SPS'!BX122</f>
        <v>4.3356261633246691E-2</v>
      </c>
      <c r="BY122" s="497">
        <f>'4M - SPS'!BY122</f>
        <v>4.5889135076079626E-2</v>
      </c>
      <c r="BZ122" s="497">
        <f>'4M - SPS'!BZ122</f>
        <v>4.713332980093863E-2</v>
      </c>
      <c r="CA122" s="497">
        <f>'4M - SPS'!CA122</f>
        <v>4.7909771247272172E-2</v>
      </c>
      <c r="CB122" s="497">
        <f>'4M - SPS'!CB122</f>
        <v>8.5421290752115769E-2</v>
      </c>
      <c r="CC122" s="497">
        <f>'4M - SPS'!CC122</f>
        <v>8.1374145819631816E-2</v>
      </c>
      <c r="CD122" s="497">
        <f>'4M - SPS'!CD122</f>
        <v>8.4052972330393119E-2</v>
      </c>
      <c r="CE122" s="497">
        <f>'4M - SPS'!CE122</f>
        <v>8.1599401894075566E-2</v>
      </c>
      <c r="CF122" s="497">
        <f>'4M - SPS'!CF122</f>
        <v>4.6856237216303179E-2</v>
      </c>
      <c r="CG122" s="497">
        <f>'4M - SPS'!CG122</f>
        <v>4.7422920079751796E-2</v>
      </c>
      <c r="CH122" s="497">
        <f>'4M - SPS'!CH122</f>
        <v>4.3469584651946724E-2</v>
      </c>
    </row>
    <row r="123" spans="1:86" s="110" customFormat="1" hidden="1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</row>
    <row r="124" spans="1:86" s="110" customFormat="1" ht="15.75" hidden="1" thickBot="1" x14ac:dyDescent="0.3"/>
    <row r="125" spans="1:86" s="110" customFormat="1" ht="15.75" hidden="1" thickBot="1" x14ac:dyDescent="0.3">
      <c r="C125" s="656" t="s">
        <v>125</v>
      </c>
      <c r="D125" s="653"/>
      <c r="E125" s="653"/>
      <c r="F125" s="653"/>
      <c r="G125" s="653"/>
      <c r="H125" s="653"/>
      <c r="I125" s="653"/>
      <c r="J125" s="653"/>
      <c r="K125" s="653"/>
      <c r="L125" s="653"/>
      <c r="M125" s="653"/>
      <c r="N125" s="654"/>
      <c r="O125" s="652" t="s">
        <v>125</v>
      </c>
      <c r="P125" s="653"/>
      <c r="Q125" s="653"/>
      <c r="R125" s="653"/>
      <c r="S125" s="653"/>
      <c r="T125" s="653"/>
      <c r="U125" s="653"/>
      <c r="V125" s="653"/>
      <c r="W125" s="653"/>
      <c r="X125" s="653"/>
      <c r="Y125" s="653"/>
      <c r="Z125" s="654"/>
      <c r="AA125" s="652" t="s">
        <v>125</v>
      </c>
      <c r="AB125" s="653"/>
      <c r="AC125" s="653"/>
      <c r="AD125" s="653"/>
      <c r="AE125" s="653"/>
      <c r="AF125" s="653"/>
      <c r="AG125" s="653"/>
      <c r="AH125" s="653"/>
      <c r="AI125" s="653"/>
      <c r="AJ125" s="653"/>
      <c r="AK125" s="653"/>
      <c r="AL125" s="654"/>
      <c r="AM125" s="652" t="s">
        <v>125</v>
      </c>
      <c r="AN125" s="653"/>
      <c r="AO125" s="653"/>
      <c r="AP125" s="653"/>
      <c r="AQ125" s="653"/>
      <c r="AR125" s="653"/>
      <c r="AS125" s="653"/>
      <c r="AT125" s="653"/>
      <c r="AU125" s="653"/>
      <c r="AV125" s="653"/>
      <c r="AW125" s="653"/>
      <c r="AX125" s="654"/>
      <c r="AY125" s="652" t="s">
        <v>125</v>
      </c>
      <c r="AZ125" s="653"/>
      <c r="BA125" s="653"/>
      <c r="BB125" s="653"/>
      <c r="BC125" s="653"/>
      <c r="BD125" s="653"/>
      <c r="BE125" s="653"/>
      <c r="BF125" s="653"/>
      <c r="BG125" s="653"/>
      <c r="BH125" s="653"/>
      <c r="BI125" s="653"/>
      <c r="BJ125" s="654"/>
      <c r="BK125" s="652" t="s">
        <v>125</v>
      </c>
      <c r="BL125" s="653"/>
      <c r="BM125" s="653"/>
      <c r="BN125" s="653"/>
      <c r="BO125" s="653"/>
      <c r="BP125" s="653"/>
      <c r="BQ125" s="653"/>
      <c r="BR125" s="653"/>
      <c r="BS125" s="653"/>
      <c r="BT125" s="653"/>
      <c r="BU125" s="653"/>
      <c r="BV125" s="654"/>
      <c r="BW125" s="652" t="s">
        <v>125</v>
      </c>
      <c r="BX125" s="653"/>
      <c r="BY125" s="653"/>
      <c r="BZ125" s="653"/>
      <c r="CA125" s="653"/>
      <c r="CB125" s="653"/>
      <c r="CC125" s="653"/>
      <c r="CD125" s="653"/>
      <c r="CE125" s="653"/>
      <c r="CF125" s="653"/>
      <c r="CG125" s="653"/>
      <c r="CH125" s="655"/>
    </row>
    <row r="126" spans="1:86" s="110" customFormat="1" ht="15.75" hidden="1" thickBot="1" x14ac:dyDescent="0.3">
      <c r="A126" s="615" t="s">
        <v>126</v>
      </c>
      <c r="B126" s="461" t="s">
        <v>143</v>
      </c>
      <c r="C126" s="162">
        <f>C$4</f>
        <v>45292</v>
      </c>
      <c r="D126" s="162">
        <f t="shared" ref="D126:BO126" si="110">D$4</f>
        <v>45323</v>
      </c>
      <c r="E126" s="162">
        <f t="shared" si="110"/>
        <v>45352</v>
      </c>
      <c r="F126" s="162">
        <f t="shared" si="110"/>
        <v>45383</v>
      </c>
      <c r="G126" s="162">
        <f t="shared" si="110"/>
        <v>45413</v>
      </c>
      <c r="H126" s="162">
        <f t="shared" si="110"/>
        <v>45444</v>
      </c>
      <c r="I126" s="162">
        <f t="shared" si="110"/>
        <v>45474</v>
      </c>
      <c r="J126" s="162">
        <f t="shared" si="110"/>
        <v>45505</v>
      </c>
      <c r="K126" s="162">
        <f t="shared" si="110"/>
        <v>45536</v>
      </c>
      <c r="L126" s="162">
        <f t="shared" si="110"/>
        <v>45566</v>
      </c>
      <c r="M126" s="162">
        <f t="shared" si="110"/>
        <v>45597</v>
      </c>
      <c r="N126" s="162">
        <f t="shared" si="110"/>
        <v>45627</v>
      </c>
      <c r="O126" s="162">
        <f t="shared" si="110"/>
        <v>45658</v>
      </c>
      <c r="P126" s="162">
        <f t="shared" si="110"/>
        <v>45689</v>
      </c>
      <c r="Q126" s="162">
        <f t="shared" si="110"/>
        <v>45717</v>
      </c>
      <c r="R126" s="162">
        <f t="shared" si="110"/>
        <v>45748</v>
      </c>
      <c r="S126" s="162">
        <f t="shared" si="110"/>
        <v>45778</v>
      </c>
      <c r="T126" s="162">
        <f t="shared" si="110"/>
        <v>45809</v>
      </c>
      <c r="U126" s="162">
        <f t="shared" si="110"/>
        <v>45839</v>
      </c>
      <c r="V126" s="162">
        <f t="shared" si="110"/>
        <v>45870</v>
      </c>
      <c r="W126" s="162">
        <f t="shared" si="110"/>
        <v>45901</v>
      </c>
      <c r="X126" s="162">
        <f t="shared" si="110"/>
        <v>45931</v>
      </c>
      <c r="Y126" s="162">
        <f t="shared" si="110"/>
        <v>45962</v>
      </c>
      <c r="Z126" s="162">
        <f t="shared" si="110"/>
        <v>45992</v>
      </c>
      <c r="AA126" s="162">
        <f t="shared" si="110"/>
        <v>46023</v>
      </c>
      <c r="AB126" s="162">
        <f t="shared" si="110"/>
        <v>46054</v>
      </c>
      <c r="AC126" s="162">
        <f t="shared" si="110"/>
        <v>46082</v>
      </c>
      <c r="AD126" s="162">
        <f t="shared" si="110"/>
        <v>46113</v>
      </c>
      <c r="AE126" s="162">
        <f t="shared" si="110"/>
        <v>46143</v>
      </c>
      <c r="AF126" s="162">
        <f t="shared" si="110"/>
        <v>46174</v>
      </c>
      <c r="AG126" s="162">
        <f t="shared" si="110"/>
        <v>46204</v>
      </c>
      <c r="AH126" s="162">
        <f t="shared" si="110"/>
        <v>46235</v>
      </c>
      <c r="AI126" s="162">
        <f t="shared" si="110"/>
        <v>46266</v>
      </c>
      <c r="AJ126" s="162">
        <f t="shared" si="110"/>
        <v>46296</v>
      </c>
      <c r="AK126" s="162">
        <f t="shared" si="110"/>
        <v>46327</v>
      </c>
      <c r="AL126" s="162">
        <f t="shared" si="110"/>
        <v>46357</v>
      </c>
      <c r="AM126" s="162">
        <f t="shared" si="110"/>
        <v>46388</v>
      </c>
      <c r="AN126" s="162">
        <f t="shared" si="110"/>
        <v>46419</v>
      </c>
      <c r="AO126" s="162">
        <f t="shared" si="110"/>
        <v>46447</v>
      </c>
      <c r="AP126" s="162">
        <f t="shared" si="110"/>
        <v>46478</v>
      </c>
      <c r="AQ126" s="162">
        <f t="shared" si="110"/>
        <v>46508</v>
      </c>
      <c r="AR126" s="162">
        <f t="shared" si="110"/>
        <v>46539</v>
      </c>
      <c r="AS126" s="162">
        <f t="shared" si="110"/>
        <v>46569</v>
      </c>
      <c r="AT126" s="162">
        <f t="shared" si="110"/>
        <v>46600</v>
      </c>
      <c r="AU126" s="162">
        <f t="shared" si="110"/>
        <v>46631</v>
      </c>
      <c r="AV126" s="162">
        <f t="shared" si="110"/>
        <v>46661</v>
      </c>
      <c r="AW126" s="162">
        <f t="shared" si="110"/>
        <v>46692</v>
      </c>
      <c r="AX126" s="162">
        <f t="shared" si="110"/>
        <v>46722</v>
      </c>
      <c r="AY126" s="162">
        <f t="shared" si="110"/>
        <v>46753</v>
      </c>
      <c r="AZ126" s="162">
        <f t="shared" si="110"/>
        <v>46784</v>
      </c>
      <c r="BA126" s="162">
        <f t="shared" si="110"/>
        <v>46813</v>
      </c>
      <c r="BB126" s="162">
        <f t="shared" si="110"/>
        <v>46844</v>
      </c>
      <c r="BC126" s="162">
        <f t="shared" si="110"/>
        <v>46874</v>
      </c>
      <c r="BD126" s="162">
        <f t="shared" si="110"/>
        <v>46905</v>
      </c>
      <c r="BE126" s="162">
        <f t="shared" si="110"/>
        <v>46935</v>
      </c>
      <c r="BF126" s="162">
        <f t="shared" si="110"/>
        <v>46966</v>
      </c>
      <c r="BG126" s="162">
        <f t="shared" si="110"/>
        <v>46997</v>
      </c>
      <c r="BH126" s="162">
        <f t="shared" si="110"/>
        <v>47027</v>
      </c>
      <c r="BI126" s="162">
        <f t="shared" si="110"/>
        <v>47058</v>
      </c>
      <c r="BJ126" s="162">
        <f t="shared" si="110"/>
        <v>47088</v>
      </c>
      <c r="BK126" s="162">
        <f t="shared" si="110"/>
        <v>47119</v>
      </c>
      <c r="BL126" s="162">
        <f t="shared" si="110"/>
        <v>47150</v>
      </c>
      <c r="BM126" s="162">
        <f t="shared" si="110"/>
        <v>47178</v>
      </c>
      <c r="BN126" s="162">
        <f t="shared" si="110"/>
        <v>47209</v>
      </c>
      <c r="BO126" s="162">
        <f t="shared" si="110"/>
        <v>47239</v>
      </c>
      <c r="BP126" s="162">
        <f t="shared" ref="BP126:CH126" si="111">BP$4</f>
        <v>47270</v>
      </c>
      <c r="BQ126" s="162">
        <f t="shared" si="111"/>
        <v>47300</v>
      </c>
      <c r="BR126" s="162">
        <f t="shared" si="111"/>
        <v>47331</v>
      </c>
      <c r="BS126" s="162">
        <f t="shared" si="111"/>
        <v>47362</v>
      </c>
      <c r="BT126" s="162">
        <f t="shared" si="111"/>
        <v>47392</v>
      </c>
      <c r="BU126" s="162">
        <f t="shared" si="111"/>
        <v>47423</v>
      </c>
      <c r="BV126" s="162">
        <f t="shared" si="111"/>
        <v>47453</v>
      </c>
      <c r="BW126" s="162">
        <f t="shared" si="111"/>
        <v>47484</v>
      </c>
      <c r="BX126" s="162">
        <f t="shared" si="111"/>
        <v>47515</v>
      </c>
      <c r="BY126" s="162">
        <f t="shared" si="111"/>
        <v>47543</v>
      </c>
      <c r="BZ126" s="162">
        <f t="shared" si="111"/>
        <v>47574</v>
      </c>
      <c r="CA126" s="162">
        <f t="shared" si="111"/>
        <v>47604</v>
      </c>
      <c r="CB126" s="162">
        <f t="shared" si="111"/>
        <v>47635</v>
      </c>
      <c r="CC126" s="162">
        <f t="shared" si="111"/>
        <v>47665</v>
      </c>
      <c r="CD126" s="162">
        <f t="shared" si="111"/>
        <v>47696</v>
      </c>
      <c r="CE126" s="162">
        <f t="shared" si="111"/>
        <v>47727</v>
      </c>
      <c r="CF126" s="162">
        <f t="shared" si="111"/>
        <v>47757</v>
      </c>
      <c r="CG126" s="162">
        <f t="shared" si="111"/>
        <v>47788</v>
      </c>
      <c r="CH126" s="163">
        <f t="shared" si="111"/>
        <v>47818</v>
      </c>
    </row>
    <row r="127" spans="1:86" s="110" customFormat="1" hidden="1" x14ac:dyDescent="0.25">
      <c r="A127" s="616"/>
      <c r="B127" s="270" t="s">
        <v>20</v>
      </c>
      <c r="C127" s="453">
        <f>'4M - SPS'!C127</f>
        <v>2.5206392876862228E-3</v>
      </c>
      <c r="D127" s="453">
        <f>'4M - SPS'!D127</f>
        <v>2.6094049094805729E-3</v>
      </c>
      <c r="E127" s="453">
        <f>'4M - SPS'!E127</f>
        <v>2.6625093600977324E-3</v>
      </c>
      <c r="F127" s="453">
        <f>'4M - SPS'!F127</f>
        <v>2.8186873036299166E-3</v>
      </c>
      <c r="G127" s="453">
        <f>'4M - SPS'!G127</f>
        <v>3.4884703758569541E-3</v>
      </c>
      <c r="H127" s="453">
        <f>'4M - SPS'!H127</f>
        <v>1.0277104904642899E-2</v>
      </c>
      <c r="I127" s="453">
        <f>'4M - SPS'!I127</f>
        <v>9.2204375274734379E-3</v>
      </c>
      <c r="J127" s="453">
        <f>'4M - SPS'!J127</f>
        <v>9.38284257001493E-3</v>
      </c>
      <c r="K127" s="453">
        <f>'4M - SPS'!K127</f>
        <v>9.0396007479847072E-3</v>
      </c>
      <c r="L127" s="453">
        <f>'4M - SPS'!L127</f>
        <v>3.1606178908365895E-3</v>
      </c>
      <c r="M127" s="453">
        <f>'4M - SPS'!M127</f>
        <v>3.2913030794887426E-3</v>
      </c>
      <c r="N127" s="453">
        <f>'4M - SPS'!N127</f>
        <v>2.2736736762909611E-3</v>
      </c>
      <c r="O127" s="453">
        <f>'4M - SPS'!O127</f>
        <v>2.5206392876862228E-3</v>
      </c>
      <c r="P127" s="453">
        <f>'4M - SPS'!P127</f>
        <v>2.6094049094805729E-3</v>
      </c>
      <c r="Q127" s="453">
        <f>'4M - SPS'!Q127</f>
        <v>2.6625093600977324E-3</v>
      </c>
      <c r="R127" s="453">
        <f>'4M - SPS'!R127</f>
        <v>2.8186873036299166E-3</v>
      </c>
      <c r="S127" s="453">
        <f>'4M - SPS'!S127</f>
        <v>3.4884703758569541E-3</v>
      </c>
      <c r="T127" s="497">
        <f>'4M - SPS'!T127</f>
        <v>1.2265922418129727E-2</v>
      </c>
      <c r="U127" s="497">
        <f>'4M - SPS'!U127</f>
        <v>1.1540457819931309E-2</v>
      </c>
      <c r="V127" s="497">
        <f>'4M - SPS'!V127</f>
        <v>1.180553540082661E-2</v>
      </c>
      <c r="W127" s="497">
        <f>'4M - SPS'!W127</f>
        <v>1.1612630747216001E-2</v>
      </c>
      <c r="X127" s="497">
        <f>'4M - SPS'!X127</f>
        <v>4.020693420705059E-3</v>
      </c>
      <c r="Y127" s="497">
        <f>'4M - SPS'!Y127</f>
        <v>4.2265989573474503E-3</v>
      </c>
      <c r="Z127" s="497">
        <f>'4M - SPS'!Z127</f>
        <v>2.8749386720885359E-3</v>
      </c>
      <c r="AA127" s="497">
        <f>'4M - SPS'!AA127</f>
        <v>3.1020238779679707E-3</v>
      </c>
      <c r="AB127" s="497">
        <f>'4M - SPS'!AB127</f>
        <v>3.256232707013106E-3</v>
      </c>
      <c r="AC127" s="497">
        <f>'4M - SPS'!AC127</f>
        <v>3.4722645349226392E-3</v>
      </c>
      <c r="AD127" s="497">
        <f>'4M - SPS'!AD127</f>
        <v>3.5750823798204566E-3</v>
      </c>
      <c r="AE127" s="497">
        <f>'4M - SPS'!AE127</f>
        <v>4.2550418124689821E-3</v>
      </c>
      <c r="AF127" s="497">
        <f>'4M - SPS'!AF127</f>
        <v>1.2265922418129727E-2</v>
      </c>
      <c r="AG127" s="497">
        <f>'4M - SPS'!AG127</f>
        <v>1.1540457819931309E-2</v>
      </c>
      <c r="AH127" s="497">
        <f>'4M - SPS'!AH127</f>
        <v>1.180553540082661E-2</v>
      </c>
      <c r="AI127" s="497">
        <f>'4M - SPS'!AI127</f>
        <v>1.1612630747216001E-2</v>
      </c>
      <c r="AJ127" s="497">
        <f>'4M - SPS'!AJ127</f>
        <v>4.020693420705059E-3</v>
      </c>
      <c r="AK127" s="497">
        <f>'4M - SPS'!AK127</f>
        <v>4.2265989573474503E-3</v>
      </c>
      <c r="AL127" s="497">
        <f>'4M - SPS'!AL127</f>
        <v>2.8749386720885359E-3</v>
      </c>
      <c r="AM127" s="497">
        <f>'4M - SPS'!AM127</f>
        <v>3.1020238779679707E-3</v>
      </c>
      <c r="AN127" s="497">
        <f>'4M - SPS'!AN127</f>
        <v>3.256232707013106E-3</v>
      </c>
      <c r="AO127" s="497">
        <f>'4M - SPS'!AO127</f>
        <v>3.4722645349226392E-3</v>
      </c>
      <c r="AP127" s="497">
        <f>'4M - SPS'!AP127</f>
        <v>3.5750823798204566E-3</v>
      </c>
      <c r="AQ127" s="497">
        <f>'4M - SPS'!AQ127</f>
        <v>4.2550418124689821E-3</v>
      </c>
      <c r="AR127" s="497">
        <f>'4M - SPS'!AR127</f>
        <v>1.2265922418129727E-2</v>
      </c>
      <c r="AS127" s="497">
        <f>'4M - SPS'!AS127</f>
        <v>1.1540457819931309E-2</v>
      </c>
      <c r="AT127" s="497">
        <f>'4M - SPS'!AT127</f>
        <v>1.180553540082661E-2</v>
      </c>
      <c r="AU127" s="497">
        <f>'4M - SPS'!AU127</f>
        <v>1.1612630747216001E-2</v>
      </c>
      <c r="AV127" s="497">
        <f>'4M - SPS'!AV127</f>
        <v>4.020693420705059E-3</v>
      </c>
      <c r="AW127" s="497">
        <f>'4M - SPS'!AW127</f>
        <v>4.2265989573474503E-3</v>
      </c>
      <c r="AX127" s="497">
        <f>'4M - SPS'!AX127</f>
        <v>2.8749386720885359E-3</v>
      </c>
      <c r="AY127" s="497">
        <f>'4M - SPS'!AY127</f>
        <v>3.1020238779679707E-3</v>
      </c>
      <c r="AZ127" s="497">
        <f>'4M - SPS'!AZ127</f>
        <v>3.256232707013106E-3</v>
      </c>
      <c r="BA127" s="497">
        <f>'4M - SPS'!BA127</f>
        <v>3.4722645349226392E-3</v>
      </c>
      <c r="BB127" s="497">
        <f>'4M - SPS'!BB127</f>
        <v>3.5750823798204566E-3</v>
      </c>
      <c r="BC127" s="497">
        <f>'4M - SPS'!BC127</f>
        <v>4.2550418124689821E-3</v>
      </c>
      <c r="BD127" s="497">
        <f>'4M - SPS'!BD127</f>
        <v>1.2265922418129727E-2</v>
      </c>
      <c r="BE127" s="497">
        <f>'4M - SPS'!BE127</f>
        <v>1.1540457819931309E-2</v>
      </c>
      <c r="BF127" s="497">
        <f>'4M - SPS'!BF127</f>
        <v>1.180553540082661E-2</v>
      </c>
      <c r="BG127" s="497">
        <f>'4M - SPS'!BG127</f>
        <v>1.1612630747216001E-2</v>
      </c>
      <c r="BH127" s="497">
        <f>'4M - SPS'!BH127</f>
        <v>4.020693420705059E-3</v>
      </c>
      <c r="BI127" s="497">
        <f>'4M - SPS'!BI127</f>
        <v>4.2265989573474503E-3</v>
      </c>
      <c r="BJ127" s="497">
        <f>'4M - SPS'!BJ127</f>
        <v>2.8749386720885359E-3</v>
      </c>
      <c r="BK127" s="497">
        <f>'4M - SPS'!BK127</f>
        <v>3.1020238779679707E-3</v>
      </c>
      <c r="BL127" s="497">
        <f>'4M - SPS'!BL127</f>
        <v>3.256232707013106E-3</v>
      </c>
      <c r="BM127" s="497">
        <f>'4M - SPS'!BM127</f>
        <v>3.4722645349226392E-3</v>
      </c>
      <c r="BN127" s="497">
        <f>'4M - SPS'!BN127</f>
        <v>3.5750823798204566E-3</v>
      </c>
      <c r="BO127" s="497">
        <f>'4M - SPS'!BO127</f>
        <v>4.2550418124689821E-3</v>
      </c>
      <c r="BP127" s="497">
        <f>'4M - SPS'!BP127</f>
        <v>1.2265922418129727E-2</v>
      </c>
      <c r="BQ127" s="497">
        <f>'4M - SPS'!BQ127</f>
        <v>1.1540457819931309E-2</v>
      </c>
      <c r="BR127" s="497">
        <f>'4M - SPS'!BR127</f>
        <v>1.180553540082661E-2</v>
      </c>
      <c r="BS127" s="497">
        <f>'4M - SPS'!BS127</f>
        <v>1.1612630747216001E-2</v>
      </c>
      <c r="BT127" s="497">
        <f>'4M - SPS'!BT127</f>
        <v>4.020693420705059E-3</v>
      </c>
      <c r="BU127" s="497">
        <f>'4M - SPS'!BU127</f>
        <v>4.2265989573474503E-3</v>
      </c>
      <c r="BV127" s="497">
        <f>'4M - SPS'!BV127</f>
        <v>2.8749386720885359E-3</v>
      </c>
      <c r="BW127" s="497">
        <f>'4M - SPS'!BW127</f>
        <v>3.1020238779679707E-3</v>
      </c>
      <c r="BX127" s="497">
        <f>'4M - SPS'!BX127</f>
        <v>3.256232707013106E-3</v>
      </c>
      <c r="BY127" s="497">
        <f>'4M - SPS'!BY127</f>
        <v>3.4722645349226392E-3</v>
      </c>
      <c r="BZ127" s="497">
        <f>'4M - SPS'!BZ127</f>
        <v>3.5750823798204566E-3</v>
      </c>
      <c r="CA127" s="497">
        <f>'4M - SPS'!CA127</f>
        <v>4.2550418124689821E-3</v>
      </c>
      <c r="CB127" s="497">
        <f>'4M - SPS'!CB127</f>
        <v>1.2265922418129727E-2</v>
      </c>
      <c r="CC127" s="497">
        <f>'4M - SPS'!CC127</f>
        <v>1.1540457819931309E-2</v>
      </c>
      <c r="CD127" s="497">
        <f>'4M - SPS'!CD127</f>
        <v>1.180553540082661E-2</v>
      </c>
      <c r="CE127" s="497">
        <f>'4M - SPS'!CE127</f>
        <v>1.1612630747216001E-2</v>
      </c>
      <c r="CF127" s="497">
        <f>'4M - SPS'!CF127</f>
        <v>4.020693420705059E-3</v>
      </c>
      <c r="CG127" s="497">
        <f>'4M - SPS'!CG127</f>
        <v>4.2265989573474503E-3</v>
      </c>
      <c r="CH127" s="497">
        <f>'4M - SPS'!CH127</f>
        <v>2.8749386720885359E-3</v>
      </c>
    </row>
    <row r="128" spans="1:86" s="110" customFormat="1" hidden="1" x14ac:dyDescent="0.25">
      <c r="A128" s="616"/>
      <c r="B128" s="270" t="s">
        <v>0</v>
      </c>
      <c r="C128" s="453">
        <f>'4M - SPS'!C128</f>
        <v>4.1692768850366182E-3</v>
      </c>
      <c r="D128" s="453">
        <f>'4M - SPS'!D128</f>
        <v>3.7264894681143467E-3</v>
      </c>
      <c r="E128" s="453">
        <f>'4M - SPS'!E128</f>
        <v>3.8763402217987103E-3</v>
      </c>
      <c r="F128" s="453">
        <f>'4M - SPS'!F128</f>
        <v>2.5766990633745573E-3</v>
      </c>
      <c r="G128" s="453">
        <f>'4M - SPS'!G128</f>
        <v>6.0374752687771217E-3</v>
      </c>
      <c r="H128" s="453">
        <f>'4M - SPS'!H128</f>
        <v>1.8064643358666917E-2</v>
      </c>
      <c r="I128" s="453">
        <f>'4M - SPS'!I128</f>
        <v>1.4675867510337476E-2</v>
      </c>
      <c r="J128" s="453">
        <f>'4M - SPS'!J128</f>
        <v>1.6014393668506627E-2</v>
      </c>
      <c r="K128" s="453">
        <f>'4M - SPS'!K128</f>
        <v>1.6905592992344596E-2</v>
      </c>
      <c r="L128" s="453">
        <f>'4M - SPS'!L128</f>
        <v>3.3223337421884975E-3</v>
      </c>
      <c r="M128" s="453">
        <f>'4M - SPS'!M128</f>
        <v>3.0404397692707871E-3</v>
      </c>
      <c r="N128" s="453">
        <f>'4M - SPS'!N128</f>
        <v>3.2052956962383477E-3</v>
      </c>
      <c r="O128" s="453">
        <f>'4M - SPS'!O128</f>
        <v>4.1692768850366182E-3</v>
      </c>
      <c r="P128" s="453">
        <f>'4M - SPS'!P128</f>
        <v>3.7264894681143467E-3</v>
      </c>
      <c r="Q128" s="453">
        <f>'4M - SPS'!Q128</f>
        <v>3.8763402217987103E-3</v>
      </c>
      <c r="R128" s="453">
        <f>'4M - SPS'!R128</f>
        <v>2.5766990633745573E-3</v>
      </c>
      <c r="S128" s="453">
        <f>'4M - SPS'!S128</f>
        <v>6.0374752687771217E-3</v>
      </c>
      <c r="T128" s="497">
        <f>'4M - SPS'!T128</f>
        <v>2.147043621581371E-2</v>
      </c>
      <c r="U128" s="497">
        <f>'4M - SPS'!U128</f>
        <v>1.8299443424616649E-2</v>
      </c>
      <c r="V128" s="497">
        <f>'4M - SPS'!V128</f>
        <v>2.0046804821180941E-2</v>
      </c>
      <c r="W128" s="497">
        <f>'4M - SPS'!W128</f>
        <v>2.1605842288933919E-2</v>
      </c>
      <c r="X128" s="497">
        <f>'4M - SPS'!X128</f>
        <v>4.2184306025821097E-3</v>
      </c>
      <c r="Y128" s="497">
        <f>'4M - SPS'!Y128</f>
        <v>3.8932061075715226E-3</v>
      </c>
      <c r="Z128" s="497">
        <f>'4M - SPS'!Z128</f>
        <v>4.0440646715919591E-3</v>
      </c>
      <c r="AA128" s="497">
        <f>'4M - SPS'!AA128</f>
        <v>5.113629345997869E-3</v>
      </c>
      <c r="AB128" s="497">
        <f>'4M - SPS'!AB128</f>
        <v>4.6446398309944823E-3</v>
      </c>
      <c r="AC128" s="497">
        <f>'4M - SPS'!AC128</f>
        <v>5.0429312794476322E-3</v>
      </c>
      <c r="AD128" s="497">
        <f>'4M - SPS'!AD128</f>
        <v>3.2727645221668589E-3</v>
      </c>
      <c r="AE128" s="497">
        <f>'4M - SPS'!AE128</f>
        <v>7.3429732224096003E-3</v>
      </c>
      <c r="AF128" s="497">
        <f>'4M - SPS'!AF128</f>
        <v>2.147043621581371E-2</v>
      </c>
      <c r="AG128" s="497">
        <f>'4M - SPS'!AG128</f>
        <v>1.8299443424616649E-2</v>
      </c>
      <c r="AH128" s="497">
        <f>'4M - SPS'!AH128</f>
        <v>2.0046804821180941E-2</v>
      </c>
      <c r="AI128" s="497">
        <f>'4M - SPS'!AI128</f>
        <v>2.1605842288933919E-2</v>
      </c>
      <c r="AJ128" s="497">
        <f>'4M - SPS'!AJ128</f>
        <v>4.2184306025821097E-3</v>
      </c>
      <c r="AK128" s="497">
        <f>'4M - SPS'!AK128</f>
        <v>3.8932061075715226E-3</v>
      </c>
      <c r="AL128" s="497">
        <f>'4M - SPS'!AL128</f>
        <v>4.0440646715919591E-3</v>
      </c>
      <c r="AM128" s="497">
        <f>'4M - SPS'!AM128</f>
        <v>5.113629345997869E-3</v>
      </c>
      <c r="AN128" s="497">
        <f>'4M - SPS'!AN128</f>
        <v>4.6446398309944823E-3</v>
      </c>
      <c r="AO128" s="497">
        <f>'4M - SPS'!AO128</f>
        <v>5.0429312794476322E-3</v>
      </c>
      <c r="AP128" s="497">
        <f>'4M - SPS'!AP128</f>
        <v>3.2727645221668589E-3</v>
      </c>
      <c r="AQ128" s="497">
        <f>'4M - SPS'!AQ128</f>
        <v>7.3429732224096003E-3</v>
      </c>
      <c r="AR128" s="497">
        <f>'4M - SPS'!AR128</f>
        <v>2.147043621581371E-2</v>
      </c>
      <c r="AS128" s="497">
        <f>'4M - SPS'!AS128</f>
        <v>1.8299443424616649E-2</v>
      </c>
      <c r="AT128" s="497">
        <f>'4M - SPS'!AT128</f>
        <v>2.0046804821180941E-2</v>
      </c>
      <c r="AU128" s="497">
        <f>'4M - SPS'!AU128</f>
        <v>2.1605842288933919E-2</v>
      </c>
      <c r="AV128" s="497">
        <f>'4M - SPS'!AV128</f>
        <v>4.2184306025821097E-3</v>
      </c>
      <c r="AW128" s="497">
        <f>'4M - SPS'!AW128</f>
        <v>3.8932061075715226E-3</v>
      </c>
      <c r="AX128" s="497">
        <f>'4M - SPS'!AX128</f>
        <v>4.0440646715919591E-3</v>
      </c>
      <c r="AY128" s="497">
        <f>'4M - SPS'!AY128</f>
        <v>5.113629345997869E-3</v>
      </c>
      <c r="AZ128" s="497">
        <f>'4M - SPS'!AZ128</f>
        <v>4.6446398309944823E-3</v>
      </c>
      <c r="BA128" s="497">
        <f>'4M - SPS'!BA128</f>
        <v>5.0429312794476322E-3</v>
      </c>
      <c r="BB128" s="497">
        <f>'4M - SPS'!BB128</f>
        <v>3.2727645221668589E-3</v>
      </c>
      <c r="BC128" s="497">
        <f>'4M - SPS'!BC128</f>
        <v>7.3429732224096003E-3</v>
      </c>
      <c r="BD128" s="497">
        <f>'4M - SPS'!BD128</f>
        <v>2.147043621581371E-2</v>
      </c>
      <c r="BE128" s="497">
        <f>'4M - SPS'!BE128</f>
        <v>1.8299443424616649E-2</v>
      </c>
      <c r="BF128" s="497">
        <f>'4M - SPS'!BF128</f>
        <v>2.0046804821180941E-2</v>
      </c>
      <c r="BG128" s="497">
        <f>'4M - SPS'!BG128</f>
        <v>2.1605842288933919E-2</v>
      </c>
      <c r="BH128" s="497">
        <f>'4M - SPS'!BH128</f>
        <v>4.2184306025821097E-3</v>
      </c>
      <c r="BI128" s="497">
        <f>'4M - SPS'!BI128</f>
        <v>3.8932061075715226E-3</v>
      </c>
      <c r="BJ128" s="497">
        <f>'4M - SPS'!BJ128</f>
        <v>4.0440646715919591E-3</v>
      </c>
      <c r="BK128" s="497">
        <f>'4M - SPS'!BK128</f>
        <v>5.113629345997869E-3</v>
      </c>
      <c r="BL128" s="497">
        <f>'4M - SPS'!BL128</f>
        <v>4.6446398309944823E-3</v>
      </c>
      <c r="BM128" s="497">
        <f>'4M - SPS'!BM128</f>
        <v>5.0429312794476322E-3</v>
      </c>
      <c r="BN128" s="497">
        <f>'4M - SPS'!BN128</f>
        <v>3.2727645221668589E-3</v>
      </c>
      <c r="BO128" s="497">
        <f>'4M - SPS'!BO128</f>
        <v>7.3429732224096003E-3</v>
      </c>
      <c r="BP128" s="497">
        <f>'4M - SPS'!BP128</f>
        <v>2.147043621581371E-2</v>
      </c>
      <c r="BQ128" s="497">
        <f>'4M - SPS'!BQ128</f>
        <v>1.8299443424616649E-2</v>
      </c>
      <c r="BR128" s="497">
        <f>'4M - SPS'!BR128</f>
        <v>2.0046804821180941E-2</v>
      </c>
      <c r="BS128" s="497">
        <f>'4M - SPS'!BS128</f>
        <v>2.1605842288933919E-2</v>
      </c>
      <c r="BT128" s="497">
        <f>'4M - SPS'!BT128</f>
        <v>4.2184306025821097E-3</v>
      </c>
      <c r="BU128" s="497">
        <f>'4M - SPS'!BU128</f>
        <v>3.8932061075715226E-3</v>
      </c>
      <c r="BV128" s="497">
        <f>'4M - SPS'!BV128</f>
        <v>4.0440646715919591E-3</v>
      </c>
      <c r="BW128" s="497">
        <f>'4M - SPS'!BW128</f>
        <v>5.113629345997869E-3</v>
      </c>
      <c r="BX128" s="497">
        <f>'4M - SPS'!BX128</f>
        <v>4.6446398309944823E-3</v>
      </c>
      <c r="BY128" s="497">
        <f>'4M - SPS'!BY128</f>
        <v>5.0429312794476322E-3</v>
      </c>
      <c r="BZ128" s="497">
        <f>'4M - SPS'!BZ128</f>
        <v>3.2727645221668589E-3</v>
      </c>
      <c r="CA128" s="497">
        <f>'4M - SPS'!CA128</f>
        <v>7.3429732224096003E-3</v>
      </c>
      <c r="CB128" s="497">
        <f>'4M - SPS'!CB128</f>
        <v>2.147043621581371E-2</v>
      </c>
      <c r="CC128" s="497">
        <f>'4M - SPS'!CC128</f>
        <v>1.8299443424616649E-2</v>
      </c>
      <c r="CD128" s="497">
        <f>'4M - SPS'!CD128</f>
        <v>2.0046804821180941E-2</v>
      </c>
      <c r="CE128" s="497">
        <f>'4M - SPS'!CE128</f>
        <v>2.1605842288933919E-2</v>
      </c>
      <c r="CF128" s="497">
        <f>'4M - SPS'!CF128</f>
        <v>4.2184306025821097E-3</v>
      </c>
      <c r="CG128" s="497">
        <f>'4M - SPS'!CG128</f>
        <v>3.8932061075715226E-3</v>
      </c>
      <c r="CH128" s="497">
        <f>'4M - SPS'!CH128</f>
        <v>4.0440646715919591E-3</v>
      </c>
    </row>
    <row r="129" spans="1:86" s="110" customFormat="1" hidden="1" x14ac:dyDescent="0.25">
      <c r="A129" s="616"/>
      <c r="B129" s="270" t="s">
        <v>21</v>
      </c>
      <c r="C129" s="453">
        <f>'4M - SPS'!C129</f>
        <v>2.4321966640706207E-3</v>
      </c>
      <c r="D129" s="453">
        <f>'4M - SPS'!D129</f>
        <v>2.6321534960047515E-3</v>
      </c>
      <c r="E129" s="453">
        <f>'4M - SPS'!E129</f>
        <v>3.343031587303571E-3</v>
      </c>
      <c r="F129" s="453">
        <f>'4M - SPS'!F129</f>
        <v>3.894447753643759E-3</v>
      </c>
      <c r="G129" s="453">
        <f>'4M - SPS'!G129</f>
        <v>4.2121225341183359E-3</v>
      </c>
      <c r="H129" s="453">
        <f>'4M - SPS'!H129</f>
        <v>1.2644153271365446E-2</v>
      </c>
      <c r="I129" s="453">
        <f>'4M - SPS'!I129</f>
        <v>1.1066439775475291E-2</v>
      </c>
      <c r="J129" s="453">
        <f>'4M - SPS'!J129</f>
        <v>1.1551312608874764E-2</v>
      </c>
      <c r="K129" s="453">
        <f>'4M - SPS'!K129</f>
        <v>1.0907027801026845E-2</v>
      </c>
      <c r="L129" s="453">
        <f>'4M - SPS'!L129</f>
        <v>3.8022208464511746E-3</v>
      </c>
      <c r="M129" s="453">
        <f>'4M - SPS'!M129</f>
        <v>3.983616090822921E-3</v>
      </c>
      <c r="N129" s="453">
        <f>'4M - SPS'!N129</f>
        <v>2.2921215203200737E-3</v>
      </c>
      <c r="O129" s="453">
        <f>'4M - SPS'!O129</f>
        <v>2.4321966640706207E-3</v>
      </c>
      <c r="P129" s="453">
        <f>'4M - SPS'!P129</f>
        <v>2.6321534960047515E-3</v>
      </c>
      <c r="Q129" s="453">
        <f>'4M - SPS'!Q129</f>
        <v>3.343031587303571E-3</v>
      </c>
      <c r="R129" s="453">
        <f>'4M - SPS'!R129</f>
        <v>3.894447753643759E-3</v>
      </c>
      <c r="S129" s="453">
        <f>'4M - SPS'!S129</f>
        <v>4.2121225341183359E-3</v>
      </c>
      <c r="T129" s="497">
        <f>'4M - SPS'!T129</f>
        <v>1.5068221001062383E-2</v>
      </c>
      <c r="U129" s="497">
        <f>'4M - SPS'!U129</f>
        <v>1.3831199372294845E-2</v>
      </c>
      <c r="V129" s="497">
        <f>'4M - SPS'!V129</f>
        <v>1.4505454880665002E-2</v>
      </c>
      <c r="W129" s="497">
        <f>'4M - SPS'!W129</f>
        <v>1.3990894339392679E-2</v>
      </c>
      <c r="X129" s="497">
        <f>'4M - SPS'!X129</f>
        <v>4.8318810287315671E-3</v>
      </c>
      <c r="Y129" s="497">
        <f>'4M - SPS'!Y129</f>
        <v>5.11037564808022E-3</v>
      </c>
      <c r="Z129" s="497">
        <f>'4M - SPS'!Z129</f>
        <v>2.8954525882078255E-3</v>
      </c>
      <c r="AA129" s="497">
        <f>'4M - SPS'!AA129</f>
        <v>2.992513021518393E-3</v>
      </c>
      <c r="AB129" s="497">
        <f>'4M - SPS'!AB129</f>
        <v>3.2828431513517186E-3</v>
      </c>
      <c r="AC129" s="497">
        <f>'4M - SPS'!AC129</f>
        <v>4.3539206155539037E-3</v>
      </c>
      <c r="AD129" s="497">
        <f>'4M - SPS'!AD129</f>
        <v>4.9280625007652717E-3</v>
      </c>
      <c r="AE129" s="497">
        <f>'4M - SPS'!AE129</f>
        <v>5.1315519944977366E-3</v>
      </c>
      <c r="AF129" s="497">
        <f>'4M - SPS'!AF129</f>
        <v>1.5068221001062383E-2</v>
      </c>
      <c r="AG129" s="497">
        <f>'4M - SPS'!AG129</f>
        <v>1.3831199372294845E-2</v>
      </c>
      <c r="AH129" s="497">
        <f>'4M - SPS'!AH129</f>
        <v>1.4505454880665002E-2</v>
      </c>
      <c r="AI129" s="497">
        <f>'4M - SPS'!AI129</f>
        <v>1.3990894339392679E-2</v>
      </c>
      <c r="AJ129" s="497">
        <f>'4M - SPS'!AJ129</f>
        <v>4.8318810287315671E-3</v>
      </c>
      <c r="AK129" s="497">
        <f>'4M - SPS'!AK129</f>
        <v>5.11037564808022E-3</v>
      </c>
      <c r="AL129" s="497">
        <f>'4M - SPS'!AL129</f>
        <v>2.8954525882078255E-3</v>
      </c>
      <c r="AM129" s="497">
        <f>'4M - SPS'!AM129</f>
        <v>2.992513021518393E-3</v>
      </c>
      <c r="AN129" s="497">
        <f>'4M - SPS'!AN129</f>
        <v>3.2828431513517186E-3</v>
      </c>
      <c r="AO129" s="497">
        <f>'4M - SPS'!AO129</f>
        <v>4.3539206155539037E-3</v>
      </c>
      <c r="AP129" s="497">
        <f>'4M - SPS'!AP129</f>
        <v>4.9280625007652717E-3</v>
      </c>
      <c r="AQ129" s="497">
        <f>'4M - SPS'!AQ129</f>
        <v>5.1315519944977366E-3</v>
      </c>
      <c r="AR129" s="497">
        <f>'4M - SPS'!AR129</f>
        <v>1.5068221001062383E-2</v>
      </c>
      <c r="AS129" s="497">
        <f>'4M - SPS'!AS129</f>
        <v>1.3831199372294845E-2</v>
      </c>
      <c r="AT129" s="497">
        <f>'4M - SPS'!AT129</f>
        <v>1.4505454880665002E-2</v>
      </c>
      <c r="AU129" s="497">
        <f>'4M - SPS'!AU129</f>
        <v>1.3990894339392679E-2</v>
      </c>
      <c r="AV129" s="497">
        <f>'4M - SPS'!AV129</f>
        <v>4.8318810287315671E-3</v>
      </c>
      <c r="AW129" s="497">
        <f>'4M - SPS'!AW129</f>
        <v>5.11037564808022E-3</v>
      </c>
      <c r="AX129" s="497">
        <f>'4M - SPS'!AX129</f>
        <v>2.8954525882078255E-3</v>
      </c>
      <c r="AY129" s="497">
        <f>'4M - SPS'!AY129</f>
        <v>2.992513021518393E-3</v>
      </c>
      <c r="AZ129" s="497">
        <f>'4M - SPS'!AZ129</f>
        <v>3.2828431513517186E-3</v>
      </c>
      <c r="BA129" s="497">
        <f>'4M - SPS'!BA129</f>
        <v>4.3539206155539037E-3</v>
      </c>
      <c r="BB129" s="497">
        <f>'4M - SPS'!BB129</f>
        <v>4.9280625007652717E-3</v>
      </c>
      <c r="BC129" s="497">
        <f>'4M - SPS'!BC129</f>
        <v>5.1315519944977366E-3</v>
      </c>
      <c r="BD129" s="497">
        <f>'4M - SPS'!BD129</f>
        <v>1.5068221001062383E-2</v>
      </c>
      <c r="BE129" s="497">
        <f>'4M - SPS'!BE129</f>
        <v>1.3831199372294845E-2</v>
      </c>
      <c r="BF129" s="497">
        <f>'4M - SPS'!BF129</f>
        <v>1.4505454880665002E-2</v>
      </c>
      <c r="BG129" s="497">
        <f>'4M - SPS'!BG129</f>
        <v>1.3990894339392679E-2</v>
      </c>
      <c r="BH129" s="497">
        <f>'4M - SPS'!BH129</f>
        <v>4.8318810287315671E-3</v>
      </c>
      <c r="BI129" s="497">
        <f>'4M - SPS'!BI129</f>
        <v>5.11037564808022E-3</v>
      </c>
      <c r="BJ129" s="497">
        <f>'4M - SPS'!BJ129</f>
        <v>2.8954525882078255E-3</v>
      </c>
      <c r="BK129" s="497">
        <f>'4M - SPS'!BK129</f>
        <v>2.992513021518393E-3</v>
      </c>
      <c r="BL129" s="497">
        <f>'4M - SPS'!BL129</f>
        <v>3.2828431513517186E-3</v>
      </c>
      <c r="BM129" s="497">
        <f>'4M - SPS'!BM129</f>
        <v>4.3539206155539037E-3</v>
      </c>
      <c r="BN129" s="497">
        <f>'4M - SPS'!BN129</f>
        <v>4.9280625007652717E-3</v>
      </c>
      <c r="BO129" s="497">
        <f>'4M - SPS'!BO129</f>
        <v>5.1315519944977366E-3</v>
      </c>
      <c r="BP129" s="497">
        <f>'4M - SPS'!BP129</f>
        <v>1.5068221001062383E-2</v>
      </c>
      <c r="BQ129" s="497">
        <f>'4M - SPS'!BQ129</f>
        <v>1.3831199372294845E-2</v>
      </c>
      <c r="BR129" s="497">
        <f>'4M - SPS'!BR129</f>
        <v>1.4505454880665002E-2</v>
      </c>
      <c r="BS129" s="497">
        <f>'4M - SPS'!BS129</f>
        <v>1.3990894339392679E-2</v>
      </c>
      <c r="BT129" s="497">
        <f>'4M - SPS'!BT129</f>
        <v>4.8318810287315671E-3</v>
      </c>
      <c r="BU129" s="497">
        <f>'4M - SPS'!BU129</f>
        <v>5.11037564808022E-3</v>
      </c>
      <c r="BV129" s="497">
        <f>'4M - SPS'!BV129</f>
        <v>2.8954525882078255E-3</v>
      </c>
      <c r="BW129" s="497">
        <f>'4M - SPS'!BW129</f>
        <v>2.992513021518393E-3</v>
      </c>
      <c r="BX129" s="497">
        <f>'4M - SPS'!BX129</f>
        <v>3.2828431513517186E-3</v>
      </c>
      <c r="BY129" s="497">
        <f>'4M - SPS'!BY129</f>
        <v>4.3539206155539037E-3</v>
      </c>
      <c r="BZ129" s="497">
        <f>'4M - SPS'!BZ129</f>
        <v>4.9280625007652717E-3</v>
      </c>
      <c r="CA129" s="497">
        <f>'4M - SPS'!CA129</f>
        <v>5.1315519944977366E-3</v>
      </c>
      <c r="CB129" s="497">
        <f>'4M - SPS'!CB129</f>
        <v>1.5068221001062383E-2</v>
      </c>
      <c r="CC129" s="497">
        <f>'4M - SPS'!CC129</f>
        <v>1.3831199372294845E-2</v>
      </c>
      <c r="CD129" s="497">
        <f>'4M - SPS'!CD129</f>
        <v>1.4505454880665002E-2</v>
      </c>
      <c r="CE129" s="497">
        <f>'4M - SPS'!CE129</f>
        <v>1.3990894339392679E-2</v>
      </c>
      <c r="CF129" s="497">
        <f>'4M - SPS'!CF129</f>
        <v>4.8318810287315671E-3</v>
      </c>
      <c r="CG129" s="497">
        <f>'4M - SPS'!CG129</f>
        <v>5.11037564808022E-3</v>
      </c>
      <c r="CH129" s="497">
        <f>'4M - SPS'!CH129</f>
        <v>2.8954525882078255E-3</v>
      </c>
    </row>
    <row r="130" spans="1:86" s="110" customFormat="1" hidden="1" x14ac:dyDescent="0.25">
      <c r="A130" s="616"/>
      <c r="B130" s="270" t="s">
        <v>1</v>
      </c>
      <c r="C130" s="453">
        <f>'4M - SPS'!C130</f>
        <v>0</v>
      </c>
      <c r="D130" s="453">
        <f>'4M - SPS'!D130</f>
        <v>0</v>
      </c>
      <c r="E130" s="453">
        <f>'4M - SPS'!E130</f>
        <v>0</v>
      </c>
      <c r="F130" s="453">
        <f>'4M - SPS'!F130</f>
        <v>3.5624725755516919E-3</v>
      </c>
      <c r="G130" s="453">
        <f>'4M - SPS'!G130</f>
        <v>9.0035761152261768E-3</v>
      </c>
      <c r="H130" s="453">
        <f>'4M - SPS'!H130</f>
        <v>1.8470548328914174E-2</v>
      </c>
      <c r="I130" s="453">
        <f>'4M - SPS'!I130</f>
        <v>1.4845675490640056E-2</v>
      </c>
      <c r="J130" s="453">
        <f>'4M - SPS'!J130</f>
        <v>1.6243887988609765E-2</v>
      </c>
      <c r="K130" s="453">
        <f>'4M - SPS'!K130</f>
        <v>1.856049099795027E-2</v>
      </c>
      <c r="L130" s="453">
        <f>'4M - SPS'!L130</f>
        <v>3.5671547275583052E-3</v>
      </c>
      <c r="M130" s="453">
        <f>'4M - SPS'!M130</f>
        <v>0</v>
      </c>
      <c r="N130" s="453">
        <f>'4M - SPS'!N130</f>
        <v>0</v>
      </c>
      <c r="O130" s="453">
        <f>'4M - SPS'!O130</f>
        <v>0</v>
      </c>
      <c r="P130" s="453">
        <f>'4M - SPS'!P130</f>
        <v>0</v>
      </c>
      <c r="Q130" s="453">
        <f>'4M - SPS'!Q130</f>
        <v>0</v>
      </c>
      <c r="R130" s="453">
        <f>'4M - SPS'!R130</f>
        <v>3.5624725755516919E-3</v>
      </c>
      <c r="S130" s="453">
        <f>'4M - SPS'!S130</f>
        <v>9.0035761152261768E-3</v>
      </c>
      <c r="T130" s="497">
        <f>'4M - SPS'!T130</f>
        <v>2.1949089340496868E-2</v>
      </c>
      <c r="U130" s="497">
        <f>'4M - SPS'!U130</f>
        <v>1.8509258350305331E-2</v>
      </c>
      <c r="V130" s="497">
        <f>'4M - SPS'!V130</f>
        <v>2.033149986132823E-2</v>
      </c>
      <c r="W130" s="497">
        <f>'4M - SPS'!W130</f>
        <v>2.3701470874856523E-2</v>
      </c>
      <c r="X130" s="497">
        <f>'4M - SPS'!X130</f>
        <v>4.520699881827973E-3</v>
      </c>
      <c r="Y130" s="497">
        <f>'4M - SPS'!Y130</f>
        <v>0</v>
      </c>
      <c r="Z130" s="497">
        <f>'4M - SPS'!Z130</f>
        <v>0</v>
      </c>
      <c r="AA130" s="497">
        <f>'4M - SPS'!AA130</f>
        <v>0</v>
      </c>
      <c r="AB130" s="497">
        <f>'4M - SPS'!AB130</f>
        <v>0</v>
      </c>
      <c r="AC130" s="497">
        <f>'4M - SPS'!AC130</f>
        <v>0</v>
      </c>
      <c r="AD130" s="497">
        <f>'4M - SPS'!AD130</f>
        <v>4.5179394147831708E-3</v>
      </c>
      <c r="AE130" s="497">
        <f>'4M - SPS'!AE130</f>
        <v>1.0923974683388441E-2</v>
      </c>
      <c r="AF130" s="497">
        <f>'4M - SPS'!AF130</f>
        <v>2.1949089340496868E-2</v>
      </c>
      <c r="AG130" s="497">
        <f>'4M - SPS'!AG130</f>
        <v>1.8509258350305331E-2</v>
      </c>
      <c r="AH130" s="497">
        <f>'4M - SPS'!AH130</f>
        <v>2.033149986132823E-2</v>
      </c>
      <c r="AI130" s="497">
        <f>'4M - SPS'!AI130</f>
        <v>2.3701470874856523E-2</v>
      </c>
      <c r="AJ130" s="497">
        <f>'4M - SPS'!AJ130</f>
        <v>4.520699881827973E-3</v>
      </c>
      <c r="AK130" s="497">
        <f>'4M - SPS'!AK130</f>
        <v>0</v>
      </c>
      <c r="AL130" s="497">
        <f>'4M - SPS'!AL130</f>
        <v>0</v>
      </c>
      <c r="AM130" s="497">
        <f>'4M - SPS'!AM130</f>
        <v>0</v>
      </c>
      <c r="AN130" s="497">
        <f>'4M - SPS'!AN130</f>
        <v>0</v>
      </c>
      <c r="AO130" s="497">
        <f>'4M - SPS'!AO130</f>
        <v>0</v>
      </c>
      <c r="AP130" s="497">
        <f>'4M - SPS'!AP130</f>
        <v>4.5179394147831708E-3</v>
      </c>
      <c r="AQ130" s="497">
        <f>'4M - SPS'!AQ130</f>
        <v>1.0923974683388441E-2</v>
      </c>
      <c r="AR130" s="497">
        <f>'4M - SPS'!AR130</f>
        <v>2.1949089340496868E-2</v>
      </c>
      <c r="AS130" s="497">
        <f>'4M - SPS'!AS130</f>
        <v>1.8509258350305331E-2</v>
      </c>
      <c r="AT130" s="497">
        <f>'4M - SPS'!AT130</f>
        <v>2.033149986132823E-2</v>
      </c>
      <c r="AU130" s="497">
        <f>'4M - SPS'!AU130</f>
        <v>2.3701470874856523E-2</v>
      </c>
      <c r="AV130" s="497">
        <f>'4M - SPS'!AV130</f>
        <v>4.520699881827973E-3</v>
      </c>
      <c r="AW130" s="497">
        <f>'4M - SPS'!AW130</f>
        <v>0</v>
      </c>
      <c r="AX130" s="497">
        <f>'4M - SPS'!AX130</f>
        <v>0</v>
      </c>
      <c r="AY130" s="497">
        <f>'4M - SPS'!AY130</f>
        <v>0</v>
      </c>
      <c r="AZ130" s="497">
        <f>'4M - SPS'!AZ130</f>
        <v>0</v>
      </c>
      <c r="BA130" s="497">
        <f>'4M - SPS'!BA130</f>
        <v>0</v>
      </c>
      <c r="BB130" s="497">
        <f>'4M - SPS'!BB130</f>
        <v>4.5179394147831708E-3</v>
      </c>
      <c r="BC130" s="497">
        <f>'4M - SPS'!BC130</f>
        <v>1.0923974683388441E-2</v>
      </c>
      <c r="BD130" s="497">
        <f>'4M - SPS'!BD130</f>
        <v>2.1949089340496868E-2</v>
      </c>
      <c r="BE130" s="497">
        <f>'4M - SPS'!BE130</f>
        <v>1.8509258350305331E-2</v>
      </c>
      <c r="BF130" s="497">
        <f>'4M - SPS'!BF130</f>
        <v>2.033149986132823E-2</v>
      </c>
      <c r="BG130" s="497">
        <f>'4M - SPS'!BG130</f>
        <v>2.3701470874856523E-2</v>
      </c>
      <c r="BH130" s="497">
        <f>'4M - SPS'!BH130</f>
        <v>4.520699881827973E-3</v>
      </c>
      <c r="BI130" s="497">
        <f>'4M - SPS'!BI130</f>
        <v>0</v>
      </c>
      <c r="BJ130" s="497">
        <f>'4M - SPS'!BJ130</f>
        <v>0</v>
      </c>
      <c r="BK130" s="497">
        <f>'4M - SPS'!BK130</f>
        <v>0</v>
      </c>
      <c r="BL130" s="497">
        <f>'4M - SPS'!BL130</f>
        <v>0</v>
      </c>
      <c r="BM130" s="497">
        <f>'4M - SPS'!BM130</f>
        <v>0</v>
      </c>
      <c r="BN130" s="497">
        <f>'4M - SPS'!BN130</f>
        <v>4.5179394147831708E-3</v>
      </c>
      <c r="BO130" s="497">
        <f>'4M - SPS'!BO130</f>
        <v>1.0923974683388441E-2</v>
      </c>
      <c r="BP130" s="497">
        <f>'4M - SPS'!BP130</f>
        <v>2.1949089340496868E-2</v>
      </c>
      <c r="BQ130" s="497">
        <f>'4M - SPS'!BQ130</f>
        <v>1.8509258350305331E-2</v>
      </c>
      <c r="BR130" s="497">
        <f>'4M - SPS'!BR130</f>
        <v>2.033149986132823E-2</v>
      </c>
      <c r="BS130" s="497">
        <f>'4M - SPS'!BS130</f>
        <v>2.3701470874856523E-2</v>
      </c>
      <c r="BT130" s="497">
        <f>'4M - SPS'!BT130</f>
        <v>4.520699881827973E-3</v>
      </c>
      <c r="BU130" s="497">
        <f>'4M - SPS'!BU130</f>
        <v>0</v>
      </c>
      <c r="BV130" s="497">
        <f>'4M - SPS'!BV130</f>
        <v>0</v>
      </c>
      <c r="BW130" s="497">
        <f>'4M - SPS'!BW130</f>
        <v>0</v>
      </c>
      <c r="BX130" s="497">
        <f>'4M - SPS'!BX130</f>
        <v>0</v>
      </c>
      <c r="BY130" s="497">
        <f>'4M - SPS'!BY130</f>
        <v>0</v>
      </c>
      <c r="BZ130" s="497">
        <f>'4M - SPS'!BZ130</f>
        <v>4.5179394147831708E-3</v>
      </c>
      <c r="CA130" s="497">
        <f>'4M - SPS'!CA130</f>
        <v>1.0923974683388441E-2</v>
      </c>
      <c r="CB130" s="497">
        <f>'4M - SPS'!CB130</f>
        <v>2.1949089340496868E-2</v>
      </c>
      <c r="CC130" s="497">
        <f>'4M - SPS'!CC130</f>
        <v>1.8509258350305331E-2</v>
      </c>
      <c r="CD130" s="497">
        <f>'4M - SPS'!CD130</f>
        <v>2.033149986132823E-2</v>
      </c>
      <c r="CE130" s="497">
        <f>'4M - SPS'!CE130</f>
        <v>2.3701470874856523E-2</v>
      </c>
      <c r="CF130" s="497">
        <f>'4M - SPS'!CF130</f>
        <v>4.520699881827973E-3</v>
      </c>
      <c r="CG130" s="497">
        <f>'4M - SPS'!CG130</f>
        <v>0</v>
      </c>
      <c r="CH130" s="497">
        <f>'4M - SPS'!CH130</f>
        <v>0</v>
      </c>
    </row>
    <row r="131" spans="1:86" s="110" customFormat="1" hidden="1" x14ac:dyDescent="0.25">
      <c r="A131" s="616"/>
      <c r="B131" s="270" t="s">
        <v>22</v>
      </c>
      <c r="C131" s="453">
        <f>'4M - SPS'!C131</f>
        <v>4.1797669255110828E-4</v>
      </c>
      <c r="D131" s="453">
        <f>'4M - SPS'!D131</f>
        <v>4.7626545832960722E-6</v>
      </c>
      <c r="E131" s="453">
        <f>'4M - SPS'!E131</f>
        <v>6.1233425677979886E-5</v>
      </c>
      <c r="F131" s="453">
        <f>'4M - SPS'!F131</f>
        <v>3.2304660152320788E-4</v>
      </c>
      <c r="G131" s="453">
        <f>'4M - SPS'!G131</f>
        <v>6.5888046649485832E-5</v>
      </c>
      <c r="H131" s="453">
        <f>'4M - SPS'!H131</f>
        <v>1.7436373717073588E-4</v>
      </c>
      <c r="I131" s="453">
        <f>'4M - SPS'!I131</f>
        <v>1.6578992979877382E-4</v>
      </c>
      <c r="J131" s="453">
        <f>'4M - SPS'!J131</f>
        <v>1.589553841990964E-4</v>
      </c>
      <c r="K131" s="453">
        <f>'4M - SPS'!K131</f>
        <v>1.6676763509966403E-4</v>
      </c>
      <c r="L131" s="453">
        <f>'4M - SPS'!L131</f>
        <v>4.8946039406879454E-5</v>
      </c>
      <c r="M131" s="453">
        <f>'4M - SPS'!M131</f>
        <v>4.5373156067342698E-5</v>
      </c>
      <c r="N131" s="453">
        <f>'4M - SPS'!N131</f>
        <v>4.8526382426554074E-6</v>
      </c>
      <c r="O131" s="453">
        <f>'4M - SPS'!O131</f>
        <v>4.1797669255110828E-4</v>
      </c>
      <c r="P131" s="453">
        <f>'4M - SPS'!P131</f>
        <v>4.7626545832960722E-6</v>
      </c>
      <c r="Q131" s="453">
        <f>'4M - SPS'!Q131</f>
        <v>6.1233425677979886E-5</v>
      </c>
      <c r="R131" s="453">
        <f>'4M - SPS'!R131</f>
        <v>3.2304660152320788E-4</v>
      </c>
      <c r="S131" s="453">
        <f>'4M - SPS'!S131</f>
        <v>6.5888046649485832E-5</v>
      </c>
      <c r="T131" s="497">
        <f>'4M - SPS'!T131</f>
        <v>2.1063714216369717E-4</v>
      </c>
      <c r="U131" s="497">
        <f>'4M - SPS'!U131</f>
        <v>2.1007955517646099E-4</v>
      </c>
      <c r="V131" s="497">
        <f>'4M - SPS'!V131</f>
        <v>2.0327002655730092E-4</v>
      </c>
      <c r="W131" s="497">
        <f>'4M - SPS'!W131</f>
        <v>2.1675580431633945E-4</v>
      </c>
      <c r="X131" s="497">
        <f>'4M - SPS'!X131</f>
        <v>6.2717085070096424E-5</v>
      </c>
      <c r="Y131" s="497">
        <f>'4M - SPS'!Y131</f>
        <v>5.8661711114318465E-5</v>
      </c>
      <c r="Z131" s="497">
        <f>'4M - SPS'!Z131</f>
        <v>6.1894745000106972E-6</v>
      </c>
      <c r="AA131" s="497">
        <f>'4M - SPS'!AA131</f>
        <v>5.1857080117972498E-4</v>
      </c>
      <c r="AB131" s="497">
        <f>'4M - SPS'!AB131</f>
        <v>5.9946289561374402E-6</v>
      </c>
      <c r="AC131" s="497">
        <f>'4M - SPS'!AC131</f>
        <v>8.0606348272701538E-5</v>
      </c>
      <c r="AD131" s="497">
        <f>'4M - SPS'!AD131</f>
        <v>4.1272885728788582E-4</v>
      </c>
      <c r="AE131" s="497">
        <f>'4M - SPS'!AE131</f>
        <v>8.1196835077634985E-5</v>
      </c>
      <c r="AF131" s="497">
        <f>'4M - SPS'!AF131</f>
        <v>2.1063714216369717E-4</v>
      </c>
      <c r="AG131" s="497">
        <f>'4M - SPS'!AG131</f>
        <v>2.1007955517646099E-4</v>
      </c>
      <c r="AH131" s="497">
        <f>'4M - SPS'!AH131</f>
        <v>2.0327002655730092E-4</v>
      </c>
      <c r="AI131" s="497">
        <f>'4M - SPS'!AI131</f>
        <v>2.1675580431633945E-4</v>
      </c>
      <c r="AJ131" s="497">
        <f>'4M - SPS'!AJ131</f>
        <v>6.2717085070096424E-5</v>
      </c>
      <c r="AK131" s="497">
        <f>'4M - SPS'!AK131</f>
        <v>5.8661711114318465E-5</v>
      </c>
      <c r="AL131" s="497">
        <f>'4M - SPS'!AL131</f>
        <v>6.1894745000106972E-6</v>
      </c>
      <c r="AM131" s="497">
        <f>'4M - SPS'!AM131</f>
        <v>5.1857080117972498E-4</v>
      </c>
      <c r="AN131" s="497">
        <f>'4M - SPS'!AN131</f>
        <v>5.9946289561374402E-6</v>
      </c>
      <c r="AO131" s="497">
        <f>'4M - SPS'!AO131</f>
        <v>8.0606348272701538E-5</v>
      </c>
      <c r="AP131" s="497">
        <f>'4M - SPS'!AP131</f>
        <v>4.1272885728788582E-4</v>
      </c>
      <c r="AQ131" s="497">
        <f>'4M - SPS'!AQ131</f>
        <v>8.1196835077634985E-5</v>
      </c>
      <c r="AR131" s="497">
        <f>'4M - SPS'!AR131</f>
        <v>2.1063714216369717E-4</v>
      </c>
      <c r="AS131" s="497">
        <f>'4M - SPS'!AS131</f>
        <v>2.1007955517646099E-4</v>
      </c>
      <c r="AT131" s="497">
        <f>'4M - SPS'!AT131</f>
        <v>2.0327002655730092E-4</v>
      </c>
      <c r="AU131" s="497">
        <f>'4M - SPS'!AU131</f>
        <v>2.1675580431633945E-4</v>
      </c>
      <c r="AV131" s="497">
        <f>'4M - SPS'!AV131</f>
        <v>6.2717085070096424E-5</v>
      </c>
      <c r="AW131" s="497">
        <f>'4M - SPS'!AW131</f>
        <v>5.8661711114318465E-5</v>
      </c>
      <c r="AX131" s="497">
        <f>'4M - SPS'!AX131</f>
        <v>6.1894745000106972E-6</v>
      </c>
      <c r="AY131" s="497">
        <f>'4M - SPS'!AY131</f>
        <v>5.1857080117972498E-4</v>
      </c>
      <c r="AZ131" s="497">
        <f>'4M - SPS'!AZ131</f>
        <v>5.9946289561374402E-6</v>
      </c>
      <c r="BA131" s="497">
        <f>'4M - SPS'!BA131</f>
        <v>8.0606348272701538E-5</v>
      </c>
      <c r="BB131" s="497">
        <f>'4M - SPS'!BB131</f>
        <v>4.1272885728788582E-4</v>
      </c>
      <c r="BC131" s="497">
        <f>'4M - SPS'!BC131</f>
        <v>8.1196835077634985E-5</v>
      </c>
      <c r="BD131" s="497">
        <f>'4M - SPS'!BD131</f>
        <v>2.1063714216369717E-4</v>
      </c>
      <c r="BE131" s="497">
        <f>'4M - SPS'!BE131</f>
        <v>2.1007955517646099E-4</v>
      </c>
      <c r="BF131" s="497">
        <f>'4M - SPS'!BF131</f>
        <v>2.0327002655730092E-4</v>
      </c>
      <c r="BG131" s="497">
        <f>'4M - SPS'!BG131</f>
        <v>2.1675580431633945E-4</v>
      </c>
      <c r="BH131" s="497">
        <f>'4M - SPS'!BH131</f>
        <v>6.2717085070096424E-5</v>
      </c>
      <c r="BI131" s="497">
        <f>'4M - SPS'!BI131</f>
        <v>5.8661711114318465E-5</v>
      </c>
      <c r="BJ131" s="497">
        <f>'4M - SPS'!BJ131</f>
        <v>6.1894745000106972E-6</v>
      </c>
      <c r="BK131" s="497">
        <f>'4M - SPS'!BK131</f>
        <v>5.1857080117972498E-4</v>
      </c>
      <c r="BL131" s="497">
        <f>'4M - SPS'!BL131</f>
        <v>5.9946289561374402E-6</v>
      </c>
      <c r="BM131" s="497">
        <f>'4M - SPS'!BM131</f>
        <v>8.0606348272701538E-5</v>
      </c>
      <c r="BN131" s="497">
        <f>'4M - SPS'!BN131</f>
        <v>4.1272885728788582E-4</v>
      </c>
      <c r="BO131" s="497">
        <f>'4M - SPS'!BO131</f>
        <v>8.1196835077634985E-5</v>
      </c>
      <c r="BP131" s="497">
        <f>'4M - SPS'!BP131</f>
        <v>2.1063714216369717E-4</v>
      </c>
      <c r="BQ131" s="497">
        <f>'4M - SPS'!BQ131</f>
        <v>2.1007955517646099E-4</v>
      </c>
      <c r="BR131" s="497">
        <f>'4M - SPS'!BR131</f>
        <v>2.0327002655730092E-4</v>
      </c>
      <c r="BS131" s="497">
        <f>'4M - SPS'!BS131</f>
        <v>2.1675580431633945E-4</v>
      </c>
      <c r="BT131" s="497">
        <f>'4M - SPS'!BT131</f>
        <v>6.2717085070096424E-5</v>
      </c>
      <c r="BU131" s="497">
        <f>'4M - SPS'!BU131</f>
        <v>5.8661711114318465E-5</v>
      </c>
      <c r="BV131" s="497">
        <f>'4M - SPS'!BV131</f>
        <v>6.1894745000106972E-6</v>
      </c>
      <c r="BW131" s="497">
        <f>'4M - SPS'!BW131</f>
        <v>5.1857080117972498E-4</v>
      </c>
      <c r="BX131" s="497">
        <f>'4M - SPS'!BX131</f>
        <v>5.9946289561374402E-6</v>
      </c>
      <c r="BY131" s="497">
        <f>'4M - SPS'!BY131</f>
        <v>8.0606348272701538E-5</v>
      </c>
      <c r="BZ131" s="497">
        <f>'4M - SPS'!BZ131</f>
        <v>4.1272885728788582E-4</v>
      </c>
      <c r="CA131" s="497">
        <f>'4M - SPS'!CA131</f>
        <v>8.1196835077634985E-5</v>
      </c>
      <c r="CB131" s="497">
        <f>'4M - SPS'!CB131</f>
        <v>2.1063714216369717E-4</v>
      </c>
      <c r="CC131" s="497">
        <f>'4M - SPS'!CC131</f>
        <v>2.1007955517646099E-4</v>
      </c>
      <c r="CD131" s="497">
        <f>'4M - SPS'!CD131</f>
        <v>2.0327002655730092E-4</v>
      </c>
      <c r="CE131" s="497">
        <f>'4M - SPS'!CE131</f>
        <v>2.1675580431633945E-4</v>
      </c>
      <c r="CF131" s="497">
        <f>'4M - SPS'!CF131</f>
        <v>6.2717085070096424E-5</v>
      </c>
      <c r="CG131" s="497">
        <f>'4M - SPS'!CG131</f>
        <v>5.8661711114318465E-5</v>
      </c>
      <c r="CH131" s="497">
        <f>'4M - SPS'!CH131</f>
        <v>6.1894745000106972E-6</v>
      </c>
    </row>
    <row r="132" spans="1:86" s="110" customFormat="1" hidden="1" x14ac:dyDescent="0.25">
      <c r="A132" s="616"/>
      <c r="B132" s="89" t="s">
        <v>9</v>
      </c>
      <c r="C132" s="453">
        <f>'4M - SPS'!C132</f>
        <v>4.1224421031967025E-3</v>
      </c>
      <c r="D132" s="453">
        <f>'4M - SPS'!D132</f>
        <v>3.6887514125314639E-3</v>
      </c>
      <c r="E132" s="453">
        <f>'4M - SPS'!E132</f>
        <v>3.9703792656901622E-3</v>
      </c>
      <c r="F132" s="453">
        <f>'4M - SPS'!F132</f>
        <v>3.4322699761299359E-3</v>
      </c>
      <c r="G132" s="453">
        <f>'4M - SPS'!G132</f>
        <v>3.0448564238552043E-3</v>
      </c>
      <c r="H132" s="453">
        <f>'4M - SPS'!H132</f>
        <v>0</v>
      </c>
      <c r="I132" s="453">
        <f>'4M - SPS'!I132</f>
        <v>0</v>
      </c>
      <c r="J132" s="453">
        <f>'4M - SPS'!J132</f>
        <v>0</v>
      </c>
      <c r="K132" s="453">
        <f>'4M - SPS'!K132</f>
        <v>9.9761575185679744E-3</v>
      </c>
      <c r="L132" s="453">
        <f>'4M - SPS'!L132</f>
        <v>3.8855435324063642E-3</v>
      </c>
      <c r="M132" s="453">
        <f>'4M - SPS'!M132</f>
        <v>3.1255485635017944E-3</v>
      </c>
      <c r="N132" s="453">
        <f>'4M - SPS'!N132</f>
        <v>3.1557921667272936E-3</v>
      </c>
      <c r="O132" s="453">
        <f>'4M - SPS'!O132</f>
        <v>4.1224421031967025E-3</v>
      </c>
      <c r="P132" s="453">
        <f>'4M - SPS'!P132</f>
        <v>3.6887514125314639E-3</v>
      </c>
      <c r="Q132" s="453">
        <f>'4M - SPS'!Q132</f>
        <v>3.9703792656901622E-3</v>
      </c>
      <c r="R132" s="453">
        <f>'4M - SPS'!R132</f>
        <v>3.4322699761299359E-3</v>
      </c>
      <c r="S132" s="453">
        <f>'4M - SPS'!S132</f>
        <v>3.0448564238552043E-3</v>
      </c>
      <c r="T132" s="497">
        <f>'4M - SPS'!T132</f>
        <v>0</v>
      </c>
      <c r="U132" s="497">
        <f>'4M - SPS'!U132</f>
        <v>0</v>
      </c>
      <c r="V132" s="497">
        <f>'4M - SPS'!V132</f>
        <v>0</v>
      </c>
      <c r="W132" s="497">
        <f>'4M - SPS'!W132</f>
        <v>1.2805883880630621E-2</v>
      </c>
      <c r="X132" s="497">
        <f>'4M - SPS'!X132</f>
        <v>4.9377219669255994E-3</v>
      </c>
      <c r="Y132" s="497">
        <f>'4M - SPS'!Y132</f>
        <v>4.0135265347135589E-3</v>
      </c>
      <c r="Z132" s="497">
        <f>'4M - SPS'!Z132</f>
        <v>3.9879175580316362E-3</v>
      </c>
      <c r="AA132" s="497">
        <f>'4M - SPS'!AA132</f>
        <v>5.0576037217033498E-3</v>
      </c>
      <c r="AB132" s="497">
        <f>'4M - SPS'!AB132</f>
        <v>4.594573375720069E-3</v>
      </c>
      <c r="AC132" s="497">
        <f>'4M - SPS'!AC132</f>
        <v>5.1713506992168987E-3</v>
      </c>
      <c r="AD132" s="497">
        <f>'4M - SPS'!AD132</f>
        <v>4.344766381687455E-3</v>
      </c>
      <c r="AE132" s="497">
        <f>'4M - SPS'!AE132</f>
        <v>3.7112893638420359E-3</v>
      </c>
      <c r="AF132" s="497">
        <f>'4M - SPS'!AF132</f>
        <v>0</v>
      </c>
      <c r="AG132" s="497">
        <f>'4M - SPS'!AG132</f>
        <v>0</v>
      </c>
      <c r="AH132" s="497">
        <f>'4M - SPS'!AH132</f>
        <v>0</v>
      </c>
      <c r="AI132" s="497">
        <f>'4M - SPS'!AI132</f>
        <v>1.2805883880630621E-2</v>
      </c>
      <c r="AJ132" s="497">
        <f>'4M - SPS'!AJ132</f>
        <v>4.9377219669255994E-3</v>
      </c>
      <c r="AK132" s="497">
        <f>'4M - SPS'!AK132</f>
        <v>4.0135265347135589E-3</v>
      </c>
      <c r="AL132" s="497">
        <f>'4M - SPS'!AL132</f>
        <v>3.9879175580316362E-3</v>
      </c>
      <c r="AM132" s="497">
        <f>'4M - SPS'!AM132</f>
        <v>5.0576037217033498E-3</v>
      </c>
      <c r="AN132" s="497">
        <f>'4M - SPS'!AN132</f>
        <v>4.594573375720069E-3</v>
      </c>
      <c r="AO132" s="497">
        <f>'4M - SPS'!AO132</f>
        <v>5.1713506992168987E-3</v>
      </c>
      <c r="AP132" s="497">
        <f>'4M - SPS'!AP132</f>
        <v>4.344766381687455E-3</v>
      </c>
      <c r="AQ132" s="497">
        <f>'4M - SPS'!AQ132</f>
        <v>3.7112893638420359E-3</v>
      </c>
      <c r="AR132" s="497">
        <f>'4M - SPS'!AR132</f>
        <v>0</v>
      </c>
      <c r="AS132" s="497">
        <f>'4M - SPS'!AS132</f>
        <v>0</v>
      </c>
      <c r="AT132" s="497">
        <f>'4M - SPS'!AT132</f>
        <v>0</v>
      </c>
      <c r="AU132" s="497">
        <f>'4M - SPS'!AU132</f>
        <v>1.2805883880630621E-2</v>
      </c>
      <c r="AV132" s="497">
        <f>'4M - SPS'!AV132</f>
        <v>4.9377219669255994E-3</v>
      </c>
      <c r="AW132" s="497">
        <f>'4M - SPS'!AW132</f>
        <v>4.0135265347135589E-3</v>
      </c>
      <c r="AX132" s="497">
        <f>'4M - SPS'!AX132</f>
        <v>3.9879175580316362E-3</v>
      </c>
      <c r="AY132" s="497">
        <f>'4M - SPS'!AY132</f>
        <v>5.0576037217033498E-3</v>
      </c>
      <c r="AZ132" s="497">
        <f>'4M - SPS'!AZ132</f>
        <v>4.594573375720069E-3</v>
      </c>
      <c r="BA132" s="497">
        <f>'4M - SPS'!BA132</f>
        <v>5.1713506992168987E-3</v>
      </c>
      <c r="BB132" s="497">
        <f>'4M - SPS'!BB132</f>
        <v>4.344766381687455E-3</v>
      </c>
      <c r="BC132" s="497">
        <f>'4M - SPS'!BC132</f>
        <v>3.7112893638420359E-3</v>
      </c>
      <c r="BD132" s="497">
        <f>'4M - SPS'!BD132</f>
        <v>0</v>
      </c>
      <c r="BE132" s="497">
        <f>'4M - SPS'!BE132</f>
        <v>0</v>
      </c>
      <c r="BF132" s="497">
        <f>'4M - SPS'!BF132</f>
        <v>0</v>
      </c>
      <c r="BG132" s="497">
        <f>'4M - SPS'!BG132</f>
        <v>1.2805883880630621E-2</v>
      </c>
      <c r="BH132" s="497">
        <f>'4M - SPS'!BH132</f>
        <v>4.9377219669255994E-3</v>
      </c>
      <c r="BI132" s="497">
        <f>'4M - SPS'!BI132</f>
        <v>4.0135265347135589E-3</v>
      </c>
      <c r="BJ132" s="497">
        <f>'4M - SPS'!BJ132</f>
        <v>3.9879175580316362E-3</v>
      </c>
      <c r="BK132" s="497">
        <f>'4M - SPS'!BK132</f>
        <v>5.0576037217033498E-3</v>
      </c>
      <c r="BL132" s="497">
        <f>'4M - SPS'!BL132</f>
        <v>4.594573375720069E-3</v>
      </c>
      <c r="BM132" s="497">
        <f>'4M - SPS'!BM132</f>
        <v>5.1713506992168987E-3</v>
      </c>
      <c r="BN132" s="497">
        <f>'4M - SPS'!BN132</f>
        <v>4.344766381687455E-3</v>
      </c>
      <c r="BO132" s="497">
        <f>'4M - SPS'!BO132</f>
        <v>3.7112893638420359E-3</v>
      </c>
      <c r="BP132" s="497">
        <f>'4M - SPS'!BP132</f>
        <v>0</v>
      </c>
      <c r="BQ132" s="497">
        <f>'4M - SPS'!BQ132</f>
        <v>0</v>
      </c>
      <c r="BR132" s="497">
        <f>'4M - SPS'!BR132</f>
        <v>0</v>
      </c>
      <c r="BS132" s="497">
        <f>'4M - SPS'!BS132</f>
        <v>1.2805883880630621E-2</v>
      </c>
      <c r="BT132" s="497">
        <f>'4M - SPS'!BT132</f>
        <v>4.9377219669255994E-3</v>
      </c>
      <c r="BU132" s="497">
        <f>'4M - SPS'!BU132</f>
        <v>4.0135265347135589E-3</v>
      </c>
      <c r="BV132" s="497">
        <f>'4M - SPS'!BV132</f>
        <v>3.9879175580316362E-3</v>
      </c>
      <c r="BW132" s="497">
        <f>'4M - SPS'!BW132</f>
        <v>5.0576037217033498E-3</v>
      </c>
      <c r="BX132" s="497">
        <f>'4M - SPS'!BX132</f>
        <v>4.594573375720069E-3</v>
      </c>
      <c r="BY132" s="497">
        <f>'4M - SPS'!BY132</f>
        <v>5.1713506992168987E-3</v>
      </c>
      <c r="BZ132" s="497">
        <f>'4M - SPS'!BZ132</f>
        <v>4.344766381687455E-3</v>
      </c>
      <c r="CA132" s="497">
        <f>'4M - SPS'!CA132</f>
        <v>3.7112893638420359E-3</v>
      </c>
      <c r="CB132" s="497">
        <f>'4M - SPS'!CB132</f>
        <v>0</v>
      </c>
      <c r="CC132" s="497">
        <f>'4M - SPS'!CC132</f>
        <v>0</v>
      </c>
      <c r="CD132" s="497">
        <f>'4M - SPS'!CD132</f>
        <v>0</v>
      </c>
      <c r="CE132" s="497">
        <f>'4M - SPS'!CE132</f>
        <v>1.2805883880630621E-2</v>
      </c>
      <c r="CF132" s="497">
        <f>'4M - SPS'!CF132</f>
        <v>4.9377219669255994E-3</v>
      </c>
      <c r="CG132" s="497">
        <f>'4M - SPS'!CG132</f>
        <v>4.0135265347135589E-3</v>
      </c>
      <c r="CH132" s="497">
        <f>'4M - SPS'!CH132</f>
        <v>3.9879175580316362E-3</v>
      </c>
    </row>
    <row r="133" spans="1:86" s="110" customFormat="1" hidden="1" x14ac:dyDescent="0.25">
      <c r="A133" s="616"/>
      <c r="B133" s="89" t="s">
        <v>3</v>
      </c>
      <c r="C133" s="453">
        <f>'4M - SPS'!C133</f>
        <v>4.1692768850366182E-3</v>
      </c>
      <c r="D133" s="453">
        <f>'4M - SPS'!D133</f>
        <v>3.7264894681143467E-3</v>
      </c>
      <c r="E133" s="453">
        <f>'4M - SPS'!E133</f>
        <v>3.8763402217987103E-3</v>
      </c>
      <c r="F133" s="453">
        <f>'4M - SPS'!F133</f>
        <v>2.5766990633745573E-3</v>
      </c>
      <c r="G133" s="453">
        <f>'4M - SPS'!G133</f>
        <v>6.0374752687771217E-3</v>
      </c>
      <c r="H133" s="453">
        <f>'4M - SPS'!H133</f>
        <v>1.8064643358666917E-2</v>
      </c>
      <c r="I133" s="453">
        <f>'4M - SPS'!I133</f>
        <v>1.4675867510337476E-2</v>
      </c>
      <c r="J133" s="453">
        <f>'4M - SPS'!J133</f>
        <v>1.6014393668506627E-2</v>
      </c>
      <c r="K133" s="453">
        <f>'4M - SPS'!K133</f>
        <v>1.6905592992344596E-2</v>
      </c>
      <c r="L133" s="453">
        <f>'4M - SPS'!L133</f>
        <v>3.3223337421884975E-3</v>
      </c>
      <c r="M133" s="453">
        <f>'4M - SPS'!M133</f>
        <v>3.0404397692707871E-3</v>
      </c>
      <c r="N133" s="453">
        <f>'4M - SPS'!N133</f>
        <v>3.2052956962383477E-3</v>
      </c>
      <c r="O133" s="453">
        <f>'4M - SPS'!O133</f>
        <v>4.1692768850366182E-3</v>
      </c>
      <c r="P133" s="453">
        <f>'4M - SPS'!P133</f>
        <v>3.7264894681143467E-3</v>
      </c>
      <c r="Q133" s="453">
        <f>'4M - SPS'!Q133</f>
        <v>3.8763402217987103E-3</v>
      </c>
      <c r="R133" s="453">
        <f>'4M - SPS'!R133</f>
        <v>2.5766990633745573E-3</v>
      </c>
      <c r="S133" s="453">
        <f>'4M - SPS'!S133</f>
        <v>6.0374752687771217E-3</v>
      </c>
      <c r="T133" s="497">
        <f>'4M - SPS'!T133</f>
        <v>2.147043621581371E-2</v>
      </c>
      <c r="U133" s="497">
        <f>'4M - SPS'!U133</f>
        <v>1.8299443424616649E-2</v>
      </c>
      <c r="V133" s="497">
        <f>'4M - SPS'!V133</f>
        <v>2.0046804821180941E-2</v>
      </c>
      <c r="W133" s="497">
        <f>'4M - SPS'!W133</f>
        <v>2.1605842288933919E-2</v>
      </c>
      <c r="X133" s="497">
        <f>'4M - SPS'!X133</f>
        <v>4.2184306025821097E-3</v>
      </c>
      <c r="Y133" s="497">
        <f>'4M - SPS'!Y133</f>
        <v>3.8932061075715226E-3</v>
      </c>
      <c r="Z133" s="497">
        <f>'4M - SPS'!Z133</f>
        <v>4.0440646715919591E-3</v>
      </c>
      <c r="AA133" s="497">
        <f>'4M - SPS'!AA133</f>
        <v>5.113629345997869E-3</v>
      </c>
      <c r="AB133" s="497">
        <f>'4M - SPS'!AB133</f>
        <v>4.6446398309944823E-3</v>
      </c>
      <c r="AC133" s="497">
        <f>'4M - SPS'!AC133</f>
        <v>5.0429312794476322E-3</v>
      </c>
      <c r="AD133" s="497">
        <f>'4M - SPS'!AD133</f>
        <v>3.2727645221668589E-3</v>
      </c>
      <c r="AE133" s="497">
        <f>'4M - SPS'!AE133</f>
        <v>7.3429732224096003E-3</v>
      </c>
      <c r="AF133" s="497">
        <f>'4M - SPS'!AF133</f>
        <v>2.147043621581371E-2</v>
      </c>
      <c r="AG133" s="497">
        <f>'4M - SPS'!AG133</f>
        <v>1.8299443424616649E-2</v>
      </c>
      <c r="AH133" s="497">
        <f>'4M - SPS'!AH133</f>
        <v>2.0046804821180941E-2</v>
      </c>
      <c r="AI133" s="497">
        <f>'4M - SPS'!AI133</f>
        <v>2.1605842288933919E-2</v>
      </c>
      <c r="AJ133" s="497">
        <f>'4M - SPS'!AJ133</f>
        <v>4.2184306025821097E-3</v>
      </c>
      <c r="AK133" s="497">
        <f>'4M - SPS'!AK133</f>
        <v>3.8932061075715226E-3</v>
      </c>
      <c r="AL133" s="497">
        <f>'4M - SPS'!AL133</f>
        <v>4.0440646715919591E-3</v>
      </c>
      <c r="AM133" s="497">
        <f>'4M - SPS'!AM133</f>
        <v>5.113629345997869E-3</v>
      </c>
      <c r="AN133" s="497">
        <f>'4M - SPS'!AN133</f>
        <v>4.6446398309944823E-3</v>
      </c>
      <c r="AO133" s="497">
        <f>'4M - SPS'!AO133</f>
        <v>5.0429312794476322E-3</v>
      </c>
      <c r="AP133" s="497">
        <f>'4M - SPS'!AP133</f>
        <v>3.2727645221668589E-3</v>
      </c>
      <c r="AQ133" s="497">
        <f>'4M - SPS'!AQ133</f>
        <v>7.3429732224096003E-3</v>
      </c>
      <c r="AR133" s="497">
        <f>'4M - SPS'!AR133</f>
        <v>2.147043621581371E-2</v>
      </c>
      <c r="AS133" s="497">
        <f>'4M - SPS'!AS133</f>
        <v>1.8299443424616649E-2</v>
      </c>
      <c r="AT133" s="497">
        <f>'4M - SPS'!AT133</f>
        <v>2.0046804821180941E-2</v>
      </c>
      <c r="AU133" s="497">
        <f>'4M - SPS'!AU133</f>
        <v>2.1605842288933919E-2</v>
      </c>
      <c r="AV133" s="497">
        <f>'4M - SPS'!AV133</f>
        <v>4.2184306025821097E-3</v>
      </c>
      <c r="AW133" s="497">
        <f>'4M - SPS'!AW133</f>
        <v>3.8932061075715226E-3</v>
      </c>
      <c r="AX133" s="497">
        <f>'4M - SPS'!AX133</f>
        <v>4.0440646715919591E-3</v>
      </c>
      <c r="AY133" s="497">
        <f>'4M - SPS'!AY133</f>
        <v>5.113629345997869E-3</v>
      </c>
      <c r="AZ133" s="497">
        <f>'4M - SPS'!AZ133</f>
        <v>4.6446398309944823E-3</v>
      </c>
      <c r="BA133" s="497">
        <f>'4M - SPS'!BA133</f>
        <v>5.0429312794476322E-3</v>
      </c>
      <c r="BB133" s="497">
        <f>'4M - SPS'!BB133</f>
        <v>3.2727645221668589E-3</v>
      </c>
      <c r="BC133" s="497">
        <f>'4M - SPS'!BC133</f>
        <v>7.3429732224096003E-3</v>
      </c>
      <c r="BD133" s="497">
        <f>'4M - SPS'!BD133</f>
        <v>2.147043621581371E-2</v>
      </c>
      <c r="BE133" s="497">
        <f>'4M - SPS'!BE133</f>
        <v>1.8299443424616649E-2</v>
      </c>
      <c r="BF133" s="497">
        <f>'4M - SPS'!BF133</f>
        <v>2.0046804821180941E-2</v>
      </c>
      <c r="BG133" s="497">
        <f>'4M - SPS'!BG133</f>
        <v>2.1605842288933919E-2</v>
      </c>
      <c r="BH133" s="497">
        <f>'4M - SPS'!BH133</f>
        <v>4.2184306025821097E-3</v>
      </c>
      <c r="BI133" s="497">
        <f>'4M - SPS'!BI133</f>
        <v>3.8932061075715226E-3</v>
      </c>
      <c r="BJ133" s="497">
        <f>'4M - SPS'!BJ133</f>
        <v>4.0440646715919591E-3</v>
      </c>
      <c r="BK133" s="497">
        <f>'4M - SPS'!BK133</f>
        <v>5.113629345997869E-3</v>
      </c>
      <c r="BL133" s="497">
        <f>'4M - SPS'!BL133</f>
        <v>4.6446398309944823E-3</v>
      </c>
      <c r="BM133" s="497">
        <f>'4M - SPS'!BM133</f>
        <v>5.0429312794476322E-3</v>
      </c>
      <c r="BN133" s="497">
        <f>'4M - SPS'!BN133</f>
        <v>3.2727645221668589E-3</v>
      </c>
      <c r="BO133" s="497">
        <f>'4M - SPS'!BO133</f>
        <v>7.3429732224096003E-3</v>
      </c>
      <c r="BP133" s="497">
        <f>'4M - SPS'!BP133</f>
        <v>2.147043621581371E-2</v>
      </c>
      <c r="BQ133" s="497">
        <f>'4M - SPS'!BQ133</f>
        <v>1.8299443424616649E-2</v>
      </c>
      <c r="BR133" s="497">
        <f>'4M - SPS'!BR133</f>
        <v>2.0046804821180941E-2</v>
      </c>
      <c r="BS133" s="497">
        <f>'4M - SPS'!BS133</f>
        <v>2.1605842288933919E-2</v>
      </c>
      <c r="BT133" s="497">
        <f>'4M - SPS'!BT133</f>
        <v>4.2184306025821097E-3</v>
      </c>
      <c r="BU133" s="497">
        <f>'4M - SPS'!BU133</f>
        <v>3.8932061075715226E-3</v>
      </c>
      <c r="BV133" s="497">
        <f>'4M - SPS'!BV133</f>
        <v>4.0440646715919591E-3</v>
      </c>
      <c r="BW133" s="497">
        <f>'4M - SPS'!BW133</f>
        <v>5.113629345997869E-3</v>
      </c>
      <c r="BX133" s="497">
        <f>'4M - SPS'!BX133</f>
        <v>4.6446398309944823E-3</v>
      </c>
      <c r="BY133" s="497">
        <f>'4M - SPS'!BY133</f>
        <v>5.0429312794476322E-3</v>
      </c>
      <c r="BZ133" s="497">
        <f>'4M - SPS'!BZ133</f>
        <v>3.2727645221668589E-3</v>
      </c>
      <c r="CA133" s="497">
        <f>'4M - SPS'!CA133</f>
        <v>7.3429732224096003E-3</v>
      </c>
      <c r="CB133" s="497">
        <f>'4M - SPS'!CB133</f>
        <v>2.147043621581371E-2</v>
      </c>
      <c r="CC133" s="497">
        <f>'4M - SPS'!CC133</f>
        <v>1.8299443424616649E-2</v>
      </c>
      <c r="CD133" s="497">
        <f>'4M - SPS'!CD133</f>
        <v>2.0046804821180941E-2</v>
      </c>
      <c r="CE133" s="497">
        <f>'4M - SPS'!CE133</f>
        <v>2.1605842288933919E-2</v>
      </c>
      <c r="CF133" s="497">
        <f>'4M - SPS'!CF133</f>
        <v>4.2184306025821097E-3</v>
      </c>
      <c r="CG133" s="497">
        <f>'4M - SPS'!CG133</f>
        <v>3.8932061075715226E-3</v>
      </c>
      <c r="CH133" s="497">
        <f>'4M - SPS'!CH133</f>
        <v>4.0440646715919591E-3</v>
      </c>
    </row>
    <row r="134" spans="1:86" s="110" customFormat="1" hidden="1" x14ac:dyDescent="0.25">
      <c r="A134" s="616"/>
      <c r="B134" s="89" t="s">
        <v>4</v>
      </c>
      <c r="C134" s="453">
        <f>'4M - SPS'!C134</f>
        <v>3.0206072554621395E-3</v>
      </c>
      <c r="D134" s="453">
        <f>'4M - SPS'!D134</f>
        <v>2.9808654054117568E-3</v>
      </c>
      <c r="E134" s="453">
        <f>'4M - SPS'!E134</f>
        <v>3.1354072473519607E-3</v>
      </c>
      <c r="F134" s="453">
        <f>'4M - SPS'!F134</f>
        <v>3.7124696016177404E-3</v>
      </c>
      <c r="G134" s="453">
        <f>'4M - SPS'!G134</f>
        <v>4.3028515152792133E-3</v>
      </c>
      <c r="H134" s="453">
        <f>'4M - SPS'!H134</f>
        <v>1.2177154503892866E-2</v>
      </c>
      <c r="I134" s="453">
        <f>'4M - SPS'!I134</f>
        <v>1.0662522087800325E-2</v>
      </c>
      <c r="J134" s="453">
        <f>'4M - SPS'!J134</f>
        <v>1.1085384696315924E-2</v>
      </c>
      <c r="K134" s="453">
        <f>'4M - SPS'!K134</f>
        <v>9.8906888174850882E-3</v>
      </c>
      <c r="L134" s="453">
        <f>'4M - SPS'!L134</f>
        <v>3.9289036971081369E-3</v>
      </c>
      <c r="M134" s="453">
        <f>'4M - SPS'!M134</f>
        <v>3.8411126221830454E-3</v>
      </c>
      <c r="N134" s="453">
        <f>'4M - SPS'!N134</f>
        <v>2.4403329753919399E-3</v>
      </c>
      <c r="O134" s="453">
        <f>'4M - SPS'!O134</f>
        <v>3.0206072554621395E-3</v>
      </c>
      <c r="P134" s="453">
        <f>'4M - SPS'!P134</f>
        <v>2.9808654054117568E-3</v>
      </c>
      <c r="Q134" s="453">
        <f>'4M - SPS'!Q134</f>
        <v>3.1354072473519607E-3</v>
      </c>
      <c r="R134" s="453">
        <f>'4M - SPS'!R134</f>
        <v>3.7124696016177404E-3</v>
      </c>
      <c r="S134" s="453">
        <f>'4M - SPS'!S134</f>
        <v>4.3028515152792133E-3</v>
      </c>
      <c r="T134" s="497">
        <f>'4M - SPS'!T134</f>
        <v>1.4515808144843659E-2</v>
      </c>
      <c r="U134" s="497">
        <f>'4M - SPS'!U134</f>
        <v>1.3330331747035793E-2</v>
      </c>
      <c r="V134" s="497">
        <f>'4M - SPS'!V134</f>
        <v>1.3925744401631775E-2</v>
      </c>
      <c r="W134" s="497">
        <f>'4M - SPS'!W134</f>
        <v>1.2697199657513368E-2</v>
      </c>
      <c r="X134" s="497">
        <f>'4M - SPS'!X134</f>
        <v>4.9923942546076109E-3</v>
      </c>
      <c r="Y134" s="497">
        <f>'4M - SPS'!Y134</f>
        <v>4.9276238782525322E-3</v>
      </c>
      <c r="Z134" s="497">
        <f>'4M - SPS'!Z134</f>
        <v>3.082040465003791E-3</v>
      </c>
      <c r="AA134" s="497">
        <f>'4M - SPS'!AA134</f>
        <v>3.7124211522127542E-3</v>
      </c>
      <c r="AB134" s="497">
        <f>'4M - SPS'!AB134</f>
        <v>3.7157575526829542E-3</v>
      </c>
      <c r="AC134" s="497">
        <f>'4M - SPS'!AC134</f>
        <v>4.0839983030516586E-3</v>
      </c>
      <c r="AD134" s="497">
        <f>'4M - SPS'!AD134</f>
        <v>4.6995480515005933E-3</v>
      </c>
      <c r="AE134" s="497">
        <f>'4M - SPS'!AE134</f>
        <v>5.2416630231760198E-3</v>
      </c>
      <c r="AF134" s="497">
        <f>'4M - SPS'!AF134</f>
        <v>1.4515808144843659E-2</v>
      </c>
      <c r="AG134" s="497">
        <f>'4M - SPS'!AG134</f>
        <v>1.3330331747035793E-2</v>
      </c>
      <c r="AH134" s="497">
        <f>'4M - SPS'!AH134</f>
        <v>1.3925744401631775E-2</v>
      </c>
      <c r="AI134" s="497">
        <f>'4M - SPS'!AI134</f>
        <v>1.2697199657513368E-2</v>
      </c>
      <c r="AJ134" s="497">
        <f>'4M - SPS'!AJ134</f>
        <v>4.9923942546076109E-3</v>
      </c>
      <c r="AK134" s="497">
        <f>'4M - SPS'!AK134</f>
        <v>4.9276238782525322E-3</v>
      </c>
      <c r="AL134" s="497">
        <f>'4M - SPS'!AL134</f>
        <v>3.082040465003791E-3</v>
      </c>
      <c r="AM134" s="497">
        <f>'4M - SPS'!AM134</f>
        <v>3.7124211522127542E-3</v>
      </c>
      <c r="AN134" s="497">
        <f>'4M - SPS'!AN134</f>
        <v>3.7157575526829542E-3</v>
      </c>
      <c r="AO134" s="497">
        <f>'4M - SPS'!AO134</f>
        <v>4.0839983030516586E-3</v>
      </c>
      <c r="AP134" s="497">
        <f>'4M - SPS'!AP134</f>
        <v>4.6995480515005933E-3</v>
      </c>
      <c r="AQ134" s="497">
        <f>'4M - SPS'!AQ134</f>
        <v>5.2416630231760198E-3</v>
      </c>
      <c r="AR134" s="497">
        <f>'4M - SPS'!AR134</f>
        <v>1.4515808144843659E-2</v>
      </c>
      <c r="AS134" s="497">
        <f>'4M - SPS'!AS134</f>
        <v>1.3330331747035793E-2</v>
      </c>
      <c r="AT134" s="497">
        <f>'4M - SPS'!AT134</f>
        <v>1.3925744401631775E-2</v>
      </c>
      <c r="AU134" s="497">
        <f>'4M - SPS'!AU134</f>
        <v>1.2697199657513368E-2</v>
      </c>
      <c r="AV134" s="497">
        <f>'4M - SPS'!AV134</f>
        <v>4.9923942546076109E-3</v>
      </c>
      <c r="AW134" s="497">
        <f>'4M - SPS'!AW134</f>
        <v>4.9276238782525322E-3</v>
      </c>
      <c r="AX134" s="497">
        <f>'4M - SPS'!AX134</f>
        <v>3.082040465003791E-3</v>
      </c>
      <c r="AY134" s="497">
        <f>'4M - SPS'!AY134</f>
        <v>3.7124211522127542E-3</v>
      </c>
      <c r="AZ134" s="497">
        <f>'4M - SPS'!AZ134</f>
        <v>3.7157575526829542E-3</v>
      </c>
      <c r="BA134" s="497">
        <f>'4M - SPS'!BA134</f>
        <v>4.0839983030516586E-3</v>
      </c>
      <c r="BB134" s="497">
        <f>'4M - SPS'!BB134</f>
        <v>4.6995480515005933E-3</v>
      </c>
      <c r="BC134" s="497">
        <f>'4M - SPS'!BC134</f>
        <v>5.2416630231760198E-3</v>
      </c>
      <c r="BD134" s="497">
        <f>'4M - SPS'!BD134</f>
        <v>1.4515808144843659E-2</v>
      </c>
      <c r="BE134" s="497">
        <f>'4M - SPS'!BE134</f>
        <v>1.3330331747035793E-2</v>
      </c>
      <c r="BF134" s="497">
        <f>'4M - SPS'!BF134</f>
        <v>1.3925744401631775E-2</v>
      </c>
      <c r="BG134" s="497">
        <f>'4M - SPS'!BG134</f>
        <v>1.2697199657513368E-2</v>
      </c>
      <c r="BH134" s="497">
        <f>'4M - SPS'!BH134</f>
        <v>4.9923942546076109E-3</v>
      </c>
      <c r="BI134" s="497">
        <f>'4M - SPS'!BI134</f>
        <v>4.9276238782525322E-3</v>
      </c>
      <c r="BJ134" s="497">
        <f>'4M - SPS'!BJ134</f>
        <v>3.082040465003791E-3</v>
      </c>
      <c r="BK134" s="497">
        <f>'4M - SPS'!BK134</f>
        <v>3.7124211522127542E-3</v>
      </c>
      <c r="BL134" s="497">
        <f>'4M - SPS'!BL134</f>
        <v>3.7157575526829542E-3</v>
      </c>
      <c r="BM134" s="497">
        <f>'4M - SPS'!BM134</f>
        <v>4.0839983030516586E-3</v>
      </c>
      <c r="BN134" s="497">
        <f>'4M - SPS'!BN134</f>
        <v>4.6995480515005933E-3</v>
      </c>
      <c r="BO134" s="497">
        <f>'4M - SPS'!BO134</f>
        <v>5.2416630231760198E-3</v>
      </c>
      <c r="BP134" s="497">
        <f>'4M - SPS'!BP134</f>
        <v>1.4515808144843659E-2</v>
      </c>
      <c r="BQ134" s="497">
        <f>'4M - SPS'!BQ134</f>
        <v>1.3330331747035793E-2</v>
      </c>
      <c r="BR134" s="497">
        <f>'4M - SPS'!BR134</f>
        <v>1.3925744401631775E-2</v>
      </c>
      <c r="BS134" s="497">
        <f>'4M - SPS'!BS134</f>
        <v>1.2697199657513368E-2</v>
      </c>
      <c r="BT134" s="497">
        <f>'4M - SPS'!BT134</f>
        <v>4.9923942546076109E-3</v>
      </c>
      <c r="BU134" s="497">
        <f>'4M - SPS'!BU134</f>
        <v>4.9276238782525322E-3</v>
      </c>
      <c r="BV134" s="497">
        <f>'4M - SPS'!BV134</f>
        <v>3.082040465003791E-3</v>
      </c>
      <c r="BW134" s="497">
        <f>'4M - SPS'!BW134</f>
        <v>3.7124211522127542E-3</v>
      </c>
      <c r="BX134" s="497">
        <f>'4M - SPS'!BX134</f>
        <v>3.7157575526829542E-3</v>
      </c>
      <c r="BY134" s="497">
        <f>'4M - SPS'!BY134</f>
        <v>4.0839983030516586E-3</v>
      </c>
      <c r="BZ134" s="497">
        <f>'4M - SPS'!BZ134</f>
        <v>4.6995480515005933E-3</v>
      </c>
      <c r="CA134" s="497">
        <f>'4M - SPS'!CA134</f>
        <v>5.2416630231760198E-3</v>
      </c>
      <c r="CB134" s="497">
        <f>'4M - SPS'!CB134</f>
        <v>1.4515808144843659E-2</v>
      </c>
      <c r="CC134" s="497">
        <f>'4M - SPS'!CC134</f>
        <v>1.3330331747035793E-2</v>
      </c>
      <c r="CD134" s="497">
        <f>'4M - SPS'!CD134</f>
        <v>1.3925744401631775E-2</v>
      </c>
      <c r="CE134" s="497">
        <f>'4M - SPS'!CE134</f>
        <v>1.2697199657513368E-2</v>
      </c>
      <c r="CF134" s="497">
        <f>'4M - SPS'!CF134</f>
        <v>4.9923942546076109E-3</v>
      </c>
      <c r="CG134" s="497">
        <f>'4M - SPS'!CG134</f>
        <v>4.9276238782525322E-3</v>
      </c>
      <c r="CH134" s="497">
        <f>'4M - SPS'!CH134</f>
        <v>3.082040465003791E-3</v>
      </c>
    </row>
    <row r="135" spans="1:86" s="110" customFormat="1" hidden="1" x14ac:dyDescent="0.25">
      <c r="A135" s="616"/>
      <c r="B135" s="89" t="s">
        <v>5</v>
      </c>
      <c r="C135" s="453">
        <f>'4M - SPS'!C135</f>
        <v>2.5206392876862228E-3</v>
      </c>
      <c r="D135" s="453">
        <f>'4M - SPS'!D135</f>
        <v>2.6094049094805729E-3</v>
      </c>
      <c r="E135" s="453">
        <f>'4M - SPS'!E135</f>
        <v>2.6625093600977324E-3</v>
      </c>
      <c r="F135" s="453">
        <f>'4M - SPS'!F135</f>
        <v>2.8186873036299166E-3</v>
      </c>
      <c r="G135" s="453">
        <f>'4M - SPS'!G135</f>
        <v>3.4884703758569541E-3</v>
      </c>
      <c r="H135" s="453">
        <f>'4M - SPS'!H135</f>
        <v>1.0277104904642899E-2</v>
      </c>
      <c r="I135" s="453">
        <f>'4M - SPS'!I135</f>
        <v>9.2204375274734379E-3</v>
      </c>
      <c r="J135" s="453">
        <f>'4M - SPS'!J135</f>
        <v>9.38284257001493E-3</v>
      </c>
      <c r="K135" s="453">
        <f>'4M - SPS'!K135</f>
        <v>9.0396007479847072E-3</v>
      </c>
      <c r="L135" s="453">
        <f>'4M - SPS'!L135</f>
        <v>3.1606178908365895E-3</v>
      </c>
      <c r="M135" s="453">
        <f>'4M - SPS'!M135</f>
        <v>3.2913030794887426E-3</v>
      </c>
      <c r="N135" s="453">
        <f>'4M - SPS'!N135</f>
        <v>2.2736736762909611E-3</v>
      </c>
      <c r="O135" s="453">
        <f>'4M - SPS'!O135</f>
        <v>2.5206392876862228E-3</v>
      </c>
      <c r="P135" s="453">
        <f>'4M - SPS'!P135</f>
        <v>2.6094049094805729E-3</v>
      </c>
      <c r="Q135" s="453">
        <f>'4M - SPS'!Q135</f>
        <v>2.6625093600977324E-3</v>
      </c>
      <c r="R135" s="453">
        <f>'4M - SPS'!R135</f>
        <v>2.8186873036299166E-3</v>
      </c>
      <c r="S135" s="453">
        <f>'4M - SPS'!S135</f>
        <v>3.4884703758569541E-3</v>
      </c>
      <c r="T135" s="497">
        <f>'4M - SPS'!T135</f>
        <v>1.2265922418129727E-2</v>
      </c>
      <c r="U135" s="497">
        <f>'4M - SPS'!U135</f>
        <v>1.1540457819931309E-2</v>
      </c>
      <c r="V135" s="497">
        <f>'4M - SPS'!V135</f>
        <v>1.180553540082661E-2</v>
      </c>
      <c r="W135" s="497">
        <f>'4M - SPS'!W135</f>
        <v>1.1612630747216001E-2</v>
      </c>
      <c r="X135" s="497">
        <f>'4M - SPS'!X135</f>
        <v>4.020693420705059E-3</v>
      </c>
      <c r="Y135" s="497">
        <f>'4M - SPS'!Y135</f>
        <v>4.2265989573474503E-3</v>
      </c>
      <c r="Z135" s="497">
        <f>'4M - SPS'!Z135</f>
        <v>2.8749386720885359E-3</v>
      </c>
      <c r="AA135" s="497">
        <f>'4M - SPS'!AA135</f>
        <v>3.1020238779679707E-3</v>
      </c>
      <c r="AB135" s="497">
        <f>'4M - SPS'!AB135</f>
        <v>3.256232707013106E-3</v>
      </c>
      <c r="AC135" s="497">
        <f>'4M - SPS'!AC135</f>
        <v>3.4722645349226392E-3</v>
      </c>
      <c r="AD135" s="497">
        <f>'4M - SPS'!AD135</f>
        <v>3.5750823798204566E-3</v>
      </c>
      <c r="AE135" s="497">
        <f>'4M - SPS'!AE135</f>
        <v>4.2550418124689821E-3</v>
      </c>
      <c r="AF135" s="497">
        <f>'4M - SPS'!AF135</f>
        <v>1.2265922418129727E-2</v>
      </c>
      <c r="AG135" s="497">
        <f>'4M - SPS'!AG135</f>
        <v>1.1540457819931309E-2</v>
      </c>
      <c r="AH135" s="497">
        <f>'4M - SPS'!AH135</f>
        <v>1.180553540082661E-2</v>
      </c>
      <c r="AI135" s="497">
        <f>'4M - SPS'!AI135</f>
        <v>1.1612630747216001E-2</v>
      </c>
      <c r="AJ135" s="497">
        <f>'4M - SPS'!AJ135</f>
        <v>4.020693420705059E-3</v>
      </c>
      <c r="AK135" s="497">
        <f>'4M - SPS'!AK135</f>
        <v>4.2265989573474503E-3</v>
      </c>
      <c r="AL135" s="497">
        <f>'4M - SPS'!AL135</f>
        <v>2.8749386720885359E-3</v>
      </c>
      <c r="AM135" s="497">
        <f>'4M - SPS'!AM135</f>
        <v>3.1020238779679707E-3</v>
      </c>
      <c r="AN135" s="497">
        <f>'4M - SPS'!AN135</f>
        <v>3.256232707013106E-3</v>
      </c>
      <c r="AO135" s="497">
        <f>'4M - SPS'!AO135</f>
        <v>3.4722645349226392E-3</v>
      </c>
      <c r="AP135" s="497">
        <f>'4M - SPS'!AP135</f>
        <v>3.5750823798204566E-3</v>
      </c>
      <c r="AQ135" s="497">
        <f>'4M - SPS'!AQ135</f>
        <v>4.2550418124689821E-3</v>
      </c>
      <c r="AR135" s="497">
        <f>'4M - SPS'!AR135</f>
        <v>1.2265922418129727E-2</v>
      </c>
      <c r="AS135" s="497">
        <f>'4M - SPS'!AS135</f>
        <v>1.1540457819931309E-2</v>
      </c>
      <c r="AT135" s="497">
        <f>'4M - SPS'!AT135</f>
        <v>1.180553540082661E-2</v>
      </c>
      <c r="AU135" s="497">
        <f>'4M - SPS'!AU135</f>
        <v>1.1612630747216001E-2</v>
      </c>
      <c r="AV135" s="497">
        <f>'4M - SPS'!AV135</f>
        <v>4.020693420705059E-3</v>
      </c>
      <c r="AW135" s="497">
        <f>'4M - SPS'!AW135</f>
        <v>4.2265989573474503E-3</v>
      </c>
      <c r="AX135" s="497">
        <f>'4M - SPS'!AX135</f>
        <v>2.8749386720885359E-3</v>
      </c>
      <c r="AY135" s="497">
        <f>'4M - SPS'!AY135</f>
        <v>3.1020238779679707E-3</v>
      </c>
      <c r="AZ135" s="497">
        <f>'4M - SPS'!AZ135</f>
        <v>3.256232707013106E-3</v>
      </c>
      <c r="BA135" s="497">
        <f>'4M - SPS'!BA135</f>
        <v>3.4722645349226392E-3</v>
      </c>
      <c r="BB135" s="497">
        <f>'4M - SPS'!BB135</f>
        <v>3.5750823798204566E-3</v>
      </c>
      <c r="BC135" s="497">
        <f>'4M - SPS'!BC135</f>
        <v>4.2550418124689821E-3</v>
      </c>
      <c r="BD135" s="497">
        <f>'4M - SPS'!BD135</f>
        <v>1.2265922418129727E-2</v>
      </c>
      <c r="BE135" s="497">
        <f>'4M - SPS'!BE135</f>
        <v>1.1540457819931309E-2</v>
      </c>
      <c r="BF135" s="497">
        <f>'4M - SPS'!BF135</f>
        <v>1.180553540082661E-2</v>
      </c>
      <c r="BG135" s="497">
        <f>'4M - SPS'!BG135</f>
        <v>1.1612630747216001E-2</v>
      </c>
      <c r="BH135" s="497">
        <f>'4M - SPS'!BH135</f>
        <v>4.020693420705059E-3</v>
      </c>
      <c r="BI135" s="497">
        <f>'4M - SPS'!BI135</f>
        <v>4.2265989573474503E-3</v>
      </c>
      <c r="BJ135" s="497">
        <f>'4M - SPS'!BJ135</f>
        <v>2.8749386720885359E-3</v>
      </c>
      <c r="BK135" s="497">
        <f>'4M - SPS'!BK135</f>
        <v>3.1020238779679707E-3</v>
      </c>
      <c r="BL135" s="497">
        <f>'4M - SPS'!BL135</f>
        <v>3.256232707013106E-3</v>
      </c>
      <c r="BM135" s="497">
        <f>'4M - SPS'!BM135</f>
        <v>3.4722645349226392E-3</v>
      </c>
      <c r="BN135" s="497">
        <f>'4M - SPS'!BN135</f>
        <v>3.5750823798204566E-3</v>
      </c>
      <c r="BO135" s="497">
        <f>'4M - SPS'!BO135</f>
        <v>4.2550418124689821E-3</v>
      </c>
      <c r="BP135" s="497">
        <f>'4M - SPS'!BP135</f>
        <v>1.2265922418129727E-2</v>
      </c>
      <c r="BQ135" s="497">
        <f>'4M - SPS'!BQ135</f>
        <v>1.1540457819931309E-2</v>
      </c>
      <c r="BR135" s="497">
        <f>'4M - SPS'!BR135</f>
        <v>1.180553540082661E-2</v>
      </c>
      <c r="BS135" s="497">
        <f>'4M - SPS'!BS135</f>
        <v>1.1612630747216001E-2</v>
      </c>
      <c r="BT135" s="497">
        <f>'4M - SPS'!BT135</f>
        <v>4.020693420705059E-3</v>
      </c>
      <c r="BU135" s="497">
        <f>'4M - SPS'!BU135</f>
        <v>4.2265989573474503E-3</v>
      </c>
      <c r="BV135" s="497">
        <f>'4M - SPS'!BV135</f>
        <v>2.8749386720885359E-3</v>
      </c>
      <c r="BW135" s="497">
        <f>'4M - SPS'!BW135</f>
        <v>3.1020238779679707E-3</v>
      </c>
      <c r="BX135" s="497">
        <f>'4M - SPS'!BX135</f>
        <v>3.256232707013106E-3</v>
      </c>
      <c r="BY135" s="497">
        <f>'4M - SPS'!BY135</f>
        <v>3.4722645349226392E-3</v>
      </c>
      <c r="BZ135" s="497">
        <f>'4M - SPS'!BZ135</f>
        <v>3.5750823798204566E-3</v>
      </c>
      <c r="CA135" s="497">
        <f>'4M - SPS'!CA135</f>
        <v>4.2550418124689821E-3</v>
      </c>
      <c r="CB135" s="497">
        <f>'4M - SPS'!CB135</f>
        <v>1.2265922418129727E-2</v>
      </c>
      <c r="CC135" s="497">
        <f>'4M - SPS'!CC135</f>
        <v>1.1540457819931309E-2</v>
      </c>
      <c r="CD135" s="497">
        <f>'4M - SPS'!CD135</f>
        <v>1.180553540082661E-2</v>
      </c>
      <c r="CE135" s="497">
        <f>'4M - SPS'!CE135</f>
        <v>1.1612630747216001E-2</v>
      </c>
      <c r="CF135" s="497">
        <f>'4M - SPS'!CF135</f>
        <v>4.020693420705059E-3</v>
      </c>
      <c r="CG135" s="497">
        <f>'4M - SPS'!CG135</f>
        <v>4.2265989573474503E-3</v>
      </c>
      <c r="CH135" s="497">
        <f>'4M - SPS'!CH135</f>
        <v>2.8749386720885359E-3</v>
      </c>
    </row>
    <row r="136" spans="1:86" s="110" customFormat="1" hidden="1" x14ac:dyDescent="0.25">
      <c r="A136" s="616"/>
      <c r="B136" s="89" t="s">
        <v>23</v>
      </c>
      <c r="C136" s="453">
        <f>'4M - SPS'!C136</f>
        <v>2.5206392876862228E-3</v>
      </c>
      <c r="D136" s="453">
        <f>'4M - SPS'!D136</f>
        <v>2.6094049094805729E-3</v>
      </c>
      <c r="E136" s="453">
        <f>'4M - SPS'!E136</f>
        <v>2.6625093600977324E-3</v>
      </c>
      <c r="F136" s="453">
        <f>'4M - SPS'!F136</f>
        <v>2.8186873036299166E-3</v>
      </c>
      <c r="G136" s="453">
        <f>'4M - SPS'!G136</f>
        <v>3.4884703758569541E-3</v>
      </c>
      <c r="H136" s="453">
        <f>'4M - SPS'!H136</f>
        <v>1.0277104904642899E-2</v>
      </c>
      <c r="I136" s="453">
        <f>'4M - SPS'!I136</f>
        <v>9.2204375274734379E-3</v>
      </c>
      <c r="J136" s="453">
        <f>'4M - SPS'!J136</f>
        <v>9.38284257001493E-3</v>
      </c>
      <c r="K136" s="453">
        <f>'4M - SPS'!K136</f>
        <v>9.0396007479847072E-3</v>
      </c>
      <c r="L136" s="453">
        <f>'4M - SPS'!L136</f>
        <v>3.1606178908365895E-3</v>
      </c>
      <c r="M136" s="453">
        <f>'4M - SPS'!M136</f>
        <v>3.2913030794887426E-3</v>
      </c>
      <c r="N136" s="453">
        <f>'4M - SPS'!N136</f>
        <v>2.2736736762909611E-3</v>
      </c>
      <c r="O136" s="453">
        <f>'4M - SPS'!O136</f>
        <v>2.5206392876862228E-3</v>
      </c>
      <c r="P136" s="453">
        <f>'4M - SPS'!P136</f>
        <v>2.6094049094805729E-3</v>
      </c>
      <c r="Q136" s="453">
        <f>'4M - SPS'!Q136</f>
        <v>2.6625093600977324E-3</v>
      </c>
      <c r="R136" s="453">
        <f>'4M - SPS'!R136</f>
        <v>2.8186873036299166E-3</v>
      </c>
      <c r="S136" s="453">
        <f>'4M - SPS'!S136</f>
        <v>3.4884703758569541E-3</v>
      </c>
      <c r="T136" s="497">
        <f>'4M - SPS'!T136</f>
        <v>1.2265922418129727E-2</v>
      </c>
      <c r="U136" s="497">
        <f>'4M - SPS'!U136</f>
        <v>1.1540457819931309E-2</v>
      </c>
      <c r="V136" s="497">
        <f>'4M - SPS'!V136</f>
        <v>1.180553540082661E-2</v>
      </c>
      <c r="W136" s="497">
        <f>'4M - SPS'!W136</f>
        <v>1.1612630747216001E-2</v>
      </c>
      <c r="X136" s="497">
        <f>'4M - SPS'!X136</f>
        <v>4.020693420705059E-3</v>
      </c>
      <c r="Y136" s="497">
        <f>'4M - SPS'!Y136</f>
        <v>4.2265989573474503E-3</v>
      </c>
      <c r="Z136" s="497">
        <f>'4M - SPS'!Z136</f>
        <v>2.8749386720885359E-3</v>
      </c>
      <c r="AA136" s="497">
        <f>'4M - SPS'!AA136</f>
        <v>3.1020238779679707E-3</v>
      </c>
      <c r="AB136" s="497">
        <f>'4M - SPS'!AB136</f>
        <v>3.256232707013106E-3</v>
      </c>
      <c r="AC136" s="497">
        <f>'4M - SPS'!AC136</f>
        <v>3.4722645349226392E-3</v>
      </c>
      <c r="AD136" s="497">
        <f>'4M - SPS'!AD136</f>
        <v>3.5750823798204566E-3</v>
      </c>
      <c r="AE136" s="497">
        <f>'4M - SPS'!AE136</f>
        <v>4.2550418124689821E-3</v>
      </c>
      <c r="AF136" s="497">
        <f>'4M - SPS'!AF136</f>
        <v>1.2265922418129727E-2</v>
      </c>
      <c r="AG136" s="497">
        <f>'4M - SPS'!AG136</f>
        <v>1.1540457819931309E-2</v>
      </c>
      <c r="AH136" s="497">
        <f>'4M - SPS'!AH136</f>
        <v>1.180553540082661E-2</v>
      </c>
      <c r="AI136" s="497">
        <f>'4M - SPS'!AI136</f>
        <v>1.1612630747216001E-2</v>
      </c>
      <c r="AJ136" s="497">
        <f>'4M - SPS'!AJ136</f>
        <v>4.020693420705059E-3</v>
      </c>
      <c r="AK136" s="497">
        <f>'4M - SPS'!AK136</f>
        <v>4.2265989573474503E-3</v>
      </c>
      <c r="AL136" s="497">
        <f>'4M - SPS'!AL136</f>
        <v>2.8749386720885359E-3</v>
      </c>
      <c r="AM136" s="497">
        <f>'4M - SPS'!AM136</f>
        <v>3.1020238779679707E-3</v>
      </c>
      <c r="AN136" s="497">
        <f>'4M - SPS'!AN136</f>
        <v>3.256232707013106E-3</v>
      </c>
      <c r="AO136" s="497">
        <f>'4M - SPS'!AO136</f>
        <v>3.4722645349226392E-3</v>
      </c>
      <c r="AP136" s="497">
        <f>'4M - SPS'!AP136</f>
        <v>3.5750823798204566E-3</v>
      </c>
      <c r="AQ136" s="497">
        <f>'4M - SPS'!AQ136</f>
        <v>4.2550418124689821E-3</v>
      </c>
      <c r="AR136" s="497">
        <f>'4M - SPS'!AR136</f>
        <v>1.2265922418129727E-2</v>
      </c>
      <c r="AS136" s="497">
        <f>'4M - SPS'!AS136</f>
        <v>1.1540457819931309E-2</v>
      </c>
      <c r="AT136" s="497">
        <f>'4M - SPS'!AT136</f>
        <v>1.180553540082661E-2</v>
      </c>
      <c r="AU136" s="497">
        <f>'4M - SPS'!AU136</f>
        <v>1.1612630747216001E-2</v>
      </c>
      <c r="AV136" s="497">
        <f>'4M - SPS'!AV136</f>
        <v>4.020693420705059E-3</v>
      </c>
      <c r="AW136" s="497">
        <f>'4M - SPS'!AW136</f>
        <v>4.2265989573474503E-3</v>
      </c>
      <c r="AX136" s="497">
        <f>'4M - SPS'!AX136</f>
        <v>2.8749386720885359E-3</v>
      </c>
      <c r="AY136" s="497">
        <f>'4M - SPS'!AY136</f>
        <v>3.1020238779679707E-3</v>
      </c>
      <c r="AZ136" s="497">
        <f>'4M - SPS'!AZ136</f>
        <v>3.256232707013106E-3</v>
      </c>
      <c r="BA136" s="497">
        <f>'4M - SPS'!BA136</f>
        <v>3.4722645349226392E-3</v>
      </c>
      <c r="BB136" s="497">
        <f>'4M - SPS'!BB136</f>
        <v>3.5750823798204566E-3</v>
      </c>
      <c r="BC136" s="497">
        <f>'4M - SPS'!BC136</f>
        <v>4.2550418124689821E-3</v>
      </c>
      <c r="BD136" s="497">
        <f>'4M - SPS'!BD136</f>
        <v>1.2265922418129727E-2</v>
      </c>
      <c r="BE136" s="497">
        <f>'4M - SPS'!BE136</f>
        <v>1.1540457819931309E-2</v>
      </c>
      <c r="BF136" s="497">
        <f>'4M - SPS'!BF136</f>
        <v>1.180553540082661E-2</v>
      </c>
      <c r="BG136" s="497">
        <f>'4M - SPS'!BG136</f>
        <v>1.1612630747216001E-2</v>
      </c>
      <c r="BH136" s="497">
        <f>'4M - SPS'!BH136</f>
        <v>4.020693420705059E-3</v>
      </c>
      <c r="BI136" s="497">
        <f>'4M - SPS'!BI136</f>
        <v>4.2265989573474503E-3</v>
      </c>
      <c r="BJ136" s="497">
        <f>'4M - SPS'!BJ136</f>
        <v>2.8749386720885359E-3</v>
      </c>
      <c r="BK136" s="497">
        <f>'4M - SPS'!BK136</f>
        <v>3.1020238779679707E-3</v>
      </c>
      <c r="BL136" s="497">
        <f>'4M - SPS'!BL136</f>
        <v>3.256232707013106E-3</v>
      </c>
      <c r="BM136" s="497">
        <f>'4M - SPS'!BM136</f>
        <v>3.4722645349226392E-3</v>
      </c>
      <c r="BN136" s="497">
        <f>'4M - SPS'!BN136</f>
        <v>3.5750823798204566E-3</v>
      </c>
      <c r="BO136" s="497">
        <f>'4M - SPS'!BO136</f>
        <v>4.2550418124689821E-3</v>
      </c>
      <c r="BP136" s="497">
        <f>'4M - SPS'!BP136</f>
        <v>1.2265922418129727E-2</v>
      </c>
      <c r="BQ136" s="497">
        <f>'4M - SPS'!BQ136</f>
        <v>1.1540457819931309E-2</v>
      </c>
      <c r="BR136" s="497">
        <f>'4M - SPS'!BR136</f>
        <v>1.180553540082661E-2</v>
      </c>
      <c r="BS136" s="497">
        <f>'4M - SPS'!BS136</f>
        <v>1.1612630747216001E-2</v>
      </c>
      <c r="BT136" s="497">
        <f>'4M - SPS'!BT136</f>
        <v>4.020693420705059E-3</v>
      </c>
      <c r="BU136" s="497">
        <f>'4M - SPS'!BU136</f>
        <v>4.2265989573474503E-3</v>
      </c>
      <c r="BV136" s="497">
        <f>'4M - SPS'!BV136</f>
        <v>2.8749386720885359E-3</v>
      </c>
      <c r="BW136" s="497">
        <f>'4M - SPS'!BW136</f>
        <v>3.1020238779679707E-3</v>
      </c>
      <c r="BX136" s="497">
        <f>'4M - SPS'!BX136</f>
        <v>3.256232707013106E-3</v>
      </c>
      <c r="BY136" s="497">
        <f>'4M - SPS'!BY136</f>
        <v>3.4722645349226392E-3</v>
      </c>
      <c r="BZ136" s="497">
        <f>'4M - SPS'!BZ136</f>
        <v>3.5750823798204566E-3</v>
      </c>
      <c r="CA136" s="497">
        <f>'4M - SPS'!CA136</f>
        <v>4.2550418124689821E-3</v>
      </c>
      <c r="CB136" s="497">
        <f>'4M - SPS'!CB136</f>
        <v>1.2265922418129727E-2</v>
      </c>
      <c r="CC136" s="497">
        <f>'4M - SPS'!CC136</f>
        <v>1.1540457819931309E-2</v>
      </c>
      <c r="CD136" s="497">
        <f>'4M - SPS'!CD136</f>
        <v>1.180553540082661E-2</v>
      </c>
      <c r="CE136" s="497">
        <f>'4M - SPS'!CE136</f>
        <v>1.1612630747216001E-2</v>
      </c>
      <c r="CF136" s="497">
        <f>'4M - SPS'!CF136</f>
        <v>4.020693420705059E-3</v>
      </c>
      <c r="CG136" s="497">
        <f>'4M - SPS'!CG136</f>
        <v>4.2265989573474503E-3</v>
      </c>
      <c r="CH136" s="497">
        <f>'4M - SPS'!CH136</f>
        <v>2.8749386720885359E-3</v>
      </c>
    </row>
    <row r="137" spans="1:86" s="110" customFormat="1" hidden="1" x14ac:dyDescent="0.25">
      <c r="A137" s="616"/>
      <c r="B137" s="89" t="s">
        <v>24</v>
      </c>
      <c r="C137" s="453">
        <f>'4M - SPS'!C137</f>
        <v>2.5206392876862228E-3</v>
      </c>
      <c r="D137" s="453">
        <f>'4M - SPS'!D137</f>
        <v>2.6094049094805729E-3</v>
      </c>
      <c r="E137" s="453">
        <f>'4M - SPS'!E137</f>
        <v>2.6625093600977324E-3</v>
      </c>
      <c r="F137" s="453">
        <f>'4M - SPS'!F137</f>
        <v>2.8186873036299166E-3</v>
      </c>
      <c r="G137" s="453">
        <f>'4M - SPS'!G137</f>
        <v>3.4884703758569541E-3</v>
      </c>
      <c r="H137" s="453">
        <f>'4M - SPS'!H137</f>
        <v>1.0277104904642899E-2</v>
      </c>
      <c r="I137" s="453">
        <f>'4M - SPS'!I137</f>
        <v>9.2204375274734379E-3</v>
      </c>
      <c r="J137" s="453">
        <f>'4M - SPS'!J137</f>
        <v>9.38284257001493E-3</v>
      </c>
      <c r="K137" s="453">
        <f>'4M - SPS'!K137</f>
        <v>9.0396007479847072E-3</v>
      </c>
      <c r="L137" s="453">
        <f>'4M - SPS'!L137</f>
        <v>3.1606178908365895E-3</v>
      </c>
      <c r="M137" s="453">
        <f>'4M - SPS'!M137</f>
        <v>3.2913030794887426E-3</v>
      </c>
      <c r="N137" s="453">
        <f>'4M - SPS'!N137</f>
        <v>2.2736736762909611E-3</v>
      </c>
      <c r="O137" s="453">
        <f>'4M - SPS'!O137</f>
        <v>2.5206392876862228E-3</v>
      </c>
      <c r="P137" s="453">
        <f>'4M - SPS'!P137</f>
        <v>2.6094049094805729E-3</v>
      </c>
      <c r="Q137" s="453">
        <f>'4M - SPS'!Q137</f>
        <v>2.6625093600977324E-3</v>
      </c>
      <c r="R137" s="453">
        <f>'4M - SPS'!R137</f>
        <v>2.8186873036299166E-3</v>
      </c>
      <c r="S137" s="453">
        <f>'4M - SPS'!S137</f>
        <v>3.4884703758569541E-3</v>
      </c>
      <c r="T137" s="497">
        <f>'4M - SPS'!T137</f>
        <v>1.2265922418129727E-2</v>
      </c>
      <c r="U137" s="497">
        <f>'4M - SPS'!U137</f>
        <v>1.1540457819931309E-2</v>
      </c>
      <c r="V137" s="497">
        <f>'4M - SPS'!V137</f>
        <v>1.180553540082661E-2</v>
      </c>
      <c r="W137" s="497">
        <f>'4M - SPS'!W137</f>
        <v>1.1612630747216001E-2</v>
      </c>
      <c r="X137" s="497">
        <f>'4M - SPS'!X137</f>
        <v>4.020693420705059E-3</v>
      </c>
      <c r="Y137" s="497">
        <f>'4M - SPS'!Y137</f>
        <v>4.2265989573474503E-3</v>
      </c>
      <c r="Z137" s="497">
        <f>'4M - SPS'!Z137</f>
        <v>2.8749386720885359E-3</v>
      </c>
      <c r="AA137" s="497">
        <f>'4M - SPS'!AA137</f>
        <v>3.1020238779679707E-3</v>
      </c>
      <c r="AB137" s="497">
        <f>'4M - SPS'!AB137</f>
        <v>3.256232707013106E-3</v>
      </c>
      <c r="AC137" s="497">
        <f>'4M - SPS'!AC137</f>
        <v>3.4722645349226392E-3</v>
      </c>
      <c r="AD137" s="497">
        <f>'4M - SPS'!AD137</f>
        <v>3.5750823798204566E-3</v>
      </c>
      <c r="AE137" s="497">
        <f>'4M - SPS'!AE137</f>
        <v>4.2550418124689821E-3</v>
      </c>
      <c r="AF137" s="497">
        <f>'4M - SPS'!AF137</f>
        <v>1.2265922418129727E-2</v>
      </c>
      <c r="AG137" s="497">
        <f>'4M - SPS'!AG137</f>
        <v>1.1540457819931309E-2</v>
      </c>
      <c r="AH137" s="497">
        <f>'4M - SPS'!AH137</f>
        <v>1.180553540082661E-2</v>
      </c>
      <c r="AI137" s="497">
        <f>'4M - SPS'!AI137</f>
        <v>1.1612630747216001E-2</v>
      </c>
      <c r="AJ137" s="497">
        <f>'4M - SPS'!AJ137</f>
        <v>4.020693420705059E-3</v>
      </c>
      <c r="AK137" s="497">
        <f>'4M - SPS'!AK137</f>
        <v>4.2265989573474503E-3</v>
      </c>
      <c r="AL137" s="497">
        <f>'4M - SPS'!AL137</f>
        <v>2.8749386720885359E-3</v>
      </c>
      <c r="AM137" s="497">
        <f>'4M - SPS'!AM137</f>
        <v>3.1020238779679707E-3</v>
      </c>
      <c r="AN137" s="497">
        <f>'4M - SPS'!AN137</f>
        <v>3.256232707013106E-3</v>
      </c>
      <c r="AO137" s="497">
        <f>'4M - SPS'!AO137</f>
        <v>3.4722645349226392E-3</v>
      </c>
      <c r="AP137" s="497">
        <f>'4M - SPS'!AP137</f>
        <v>3.5750823798204566E-3</v>
      </c>
      <c r="AQ137" s="497">
        <f>'4M - SPS'!AQ137</f>
        <v>4.2550418124689821E-3</v>
      </c>
      <c r="AR137" s="497">
        <f>'4M - SPS'!AR137</f>
        <v>1.2265922418129727E-2</v>
      </c>
      <c r="AS137" s="497">
        <f>'4M - SPS'!AS137</f>
        <v>1.1540457819931309E-2</v>
      </c>
      <c r="AT137" s="497">
        <f>'4M - SPS'!AT137</f>
        <v>1.180553540082661E-2</v>
      </c>
      <c r="AU137" s="497">
        <f>'4M - SPS'!AU137</f>
        <v>1.1612630747216001E-2</v>
      </c>
      <c r="AV137" s="497">
        <f>'4M - SPS'!AV137</f>
        <v>4.020693420705059E-3</v>
      </c>
      <c r="AW137" s="497">
        <f>'4M - SPS'!AW137</f>
        <v>4.2265989573474503E-3</v>
      </c>
      <c r="AX137" s="497">
        <f>'4M - SPS'!AX137</f>
        <v>2.8749386720885359E-3</v>
      </c>
      <c r="AY137" s="497">
        <f>'4M - SPS'!AY137</f>
        <v>3.1020238779679707E-3</v>
      </c>
      <c r="AZ137" s="497">
        <f>'4M - SPS'!AZ137</f>
        <v>3.256232707013106E-3</v>
      </c>
      <c r="BA137" s="497">
        <f>'4M - SPS'!BA137</f>
        <v>3.4722645349226392E-3</v>
      </c>
      <c r="BB137" s="497">
        <f>'4M - SPS'!BB137</f>
        <v>3.5750823798204566E-3</v>
      </c>
      <c r="BC137" s="497">
        <f>'4M - SPS'!BC137</f>
        <v>4.2550418124689821E-3</v>
      </c>
      <c r="BD137" s="497">
        <f>'4M - SPS'!BD137</f>
        <v>1.2265922418129727E-2</v>
      </c>
      <c r="BE137" s="497">
        <f>'4M - SPS'!BE137</f>
        <v>1.1540457819931309E-2</v>
      </c>
      <c r="BF137" s="497">
        <f>'4M - SPS'!BF137</f>
        <v>1.180553540082661E-2</v>
      </c>
      <c r="BG137" s="497">
        <f>'4M - SPS'!BG137</f>
        <v>1.1612630747216001E-2</v>
      </c>
      <c r="BH137" s="497">
        <f>'4M - SPS'!BH137</f>
        <v>4.020693420705059E-3</v>
      </c>
      <c r="BI137" s="497">
        <f>'4M - SPS'!BI137</f>
        <v>4.2265989573474503E-3</v>
      </c>
      <c r="BJ137" s="497">
        <f>'4M - SPS'!BJ137</f>
        <v>2.8749386720885359E-3</v>
      </c>
      <c r="BK137" s="497">
        <f>'4M - SPS'!BK137</f>
        <v>3.1020238779679707E-3</v>
      </c>
      <c r="BL137" s="497">
        <f>'4M - SPS'!BL137</f>
        <v>3.256232707013106E-3</v>
      </c>
      <c r="BM137" s="497">
        <f>'4M - SPS'!BM137</f>
        <v>3.4722645349226392E-3</v>
      </c>
      <c r="BN137" s="497">
        <f>'4M - SPS'!BN137</f>
        <v>3.5750823798204566E-3</v>
      </c>
      <c r="BO137" s="497">
        <f>'4M - SPS'!BO137</f>
        <v>4.2550418124689821E-3</v>
      </c>
      <c r="BP137" s="497">
        <f>'4M - SPS'!BP137</f>
        <v>1.2265922418129727E-2</v>
      </c>
      <c r="BQ137" s="497">
        <f>'4M - SPS'!BQ137</f>
        <v>1.1540457819931309E-2</v>
      </c>
      <c r="BR137" s="497">
        <f>'4M - SPS'!BR137</f>
        <v>1.180553540082661E-2</v>
      </c>
      <c r="BS137" s="497">
        <f>'4M - SPS'!BS137</f>
        <v>1.1612630747216001E-2</v>
      </c>
      <c r="BT137" s="497">
        <f>'4M - SPS'!BT137</f>
        <v>4.020693420705059E-3</v>
      </c>
      <c r="BU137" s="497">
        <f>'4M - SPS'!BU137</f>
        <v>4.2265989573474503E-3</v>
      </c>
      <c r="BV137" s="497">
        <f>'4M - SPS'!BV137</f>
        <v>2.8749386720885359E-3</v>
      </c>
      <c r="BW137" s="497">
        <f>'4M - SPS'!BW137</f>
        <v>3.1020238779679707E-3</v>
      </c>
      <c r="BX137" s="497">
        <f>'4M - SPS'!BX137</f>
        <v>3.256232707013106E-3</v>
      </c>
      <c r="BY137" s="497">
        <f>'4M - SPS'!BY137</f>
        <v>3.4722645349226392E-3</v>
      </c>
      <c r="BZ137" s="497">
        <f>'4M - SPS'!BZ137</f>
        <v>3.5750823798204566E-3</v>
      </c>
      <c r="CA137" s="497">
        <f>'4M - SPS'!CA137</f>
        <v>4.2550418124689821E-3</v>
      </c>
      <c r="CB137" s="497">
        <f>'4M - SPS'!CB137</f>
        <v>1.2265922418129727E-2</v>
      </c>
      <c r="CC137" s="497">
        <f>'4M - SPS'!CC137</f>
        <v>1.1540457819931309E-2</v>
      </c>
      <c r="CD137" s="497">
        <f>'4M - SPS'!CD137</f>
        <v>1.180553540082661E-2</v>
      </c>
      <c r="CE137" s="497">
        <f>'4M - SPS'!CE137</f>
        <v>1.1612630747216001E-2</v>
      </c>
      <c r="CF137" s="497">
        <f>'4M - SPS'!CF137</f>
        <v>4.020693420705059E-3</v>
      </c>
      <c r="CG137" s="497">
        <f>'4M - SPS'!CG137</f>
        <v>4.2265989573474503E-3</v>
      </c>
      <c r="CH137" s="497">
        <f>'4M - SPS'!CH137</f>
        <v>2.8749386720885359E-3</v>
      </c>
    </row>
    <row r="138" spans="1:86" s="110" customFormat="1" hidden="1" x14ac:dyDescent="0.25">
      <c r="A138" s="616"/>
      <c r="B138" s="89" t="s">
        <v>7</v>
      </c>
      <c r="C138" s="453">
        <f>'4M - SPS'!C138</f>
        <v>2.0482580203068823E-3</v>
      </c>
      <c r="D138" s="453">
        <f>'4M - SPS'!D138</f>
        <v>2.0996679827765714E-3</v>
      </c>
      <c r="E138" s="453">
        <f>'4M - SPS'!E138</f>
        <v>2.5117772969197988E-3</v>
      </c>
      <c r="F138" s="453">
        <f>'4M - SPS'!F138</f>
        <v>2.6967656521596078E-3</v>
      </c>
      <c r="G138" s="453">
        <f>'4M - SPS'!G138</f>
        <v>2.9642741322941464E-3</v>
      </c>
      <c r="H138" s="453">
        <f>'4M - SPS'!H138</f>
        <v>8.9200802210856432E-3</v>
      </c>
      <c r="I138" s="453">
        <f>'4M - SPS'!I138</f>
        <v>7.9120840108608016E-3</v>
      </c>
      <c r="J138" s="453">
        <f>'4M - SPS'!J138</f>
        <v>8.1708958704232535E-3</v>
      </c>
      <c r="K138" s="453">
        <f>'4M - SPS'!K138</f>
        <v>7.7885391781615703E-3</v>
      </c>
      <c r="L138" s="453">
        <f>'4M - SPS'!L138</f>
        <v>2.663377281811887E-3</v>
      </c>
      <c r="M138" s="453">
        <f>'4M - SPS'!M138</f>
        <v>2.7952062314655561E-3</v>
      </c>
      <c r="N138" s="453">
        <f>'4M - SPS'!N138</f>
        <v>1.8275092352453522E-3</v>
      </c>
      <c r="O138" s="453">
        <f>'4M - SPS'!O138</f>
        <v>2.0482580203068823E-3</v>
      </c>
      <c r="P138" s="453">
        <f>'4M - SPS'!P138</f>
        <v>2.0996679827765714E-3</v>
      </c>
      <c r="Q138" s="453">
        <f>'4M - SPS'!Q138</f>
        <v>2.5117772969197988E-3</v>
      </c>
      <c r="R138" s="453">
        <f>'4M - SPS'!R138</f>
        <v>2.6967656521596078E-3</v>
      </c>
      <c r="S138" s="453">
        <f>'4M - SPS'!S138</f>
        <v>2.9642741322941464E-3</v>
      </c>
      <c r="T138" s="497">
        <f>'4M - SPS'!T138</f>
        <v>1.0657004299889791E-2</v>
      </c>
      <c r="U138" s="497">
        <f>'4M - SPS'!U138</f>
        <v>9.9142527886540467E-3</v>
      </c>
      <c r="V138" s="497">
        <f>'4M - SPS'!V138</f>
        <v>1.0293608875652354E-2</v>
      </c>
      <c r="W138" s="497">
        <f>'4M - SPS'!W138</f>
        <v>1.0016507394110049E-2</v>
      </c>
      <c r="X138" s="497">
        <f>'4M - SPS'!X138</f>
        <v>3.3911045894702697E-3</v>
      </c>
      <c r="Y138" s="497">
        <f>'4M - SPS'!Y138</f>
        <v>3.5923784815078798E-3</v>
      </c>
      <c r="Z138" s="497">
        <f>'4M - SPS'!Z138</f>
        <v>2.3131365689079007E-3</v>
      </c>
      <c r="AA138" s="497">
        <f>'4M - SPS'!AA138</f>
        <v>2.5239487308487654E-3</v>
      </c>
      <c r="AB138" s="497">
        <f>'4M - SPS'!AB138</f>
        <v>2.6229258899005273E-3</v>
      </c>
      <c r="AC138" s="497">
        <f>'4M - SPS'!AC138</f>
        <v>3.2783517417571441E-3</v>
      </c>
      <c r="AD138" s="497">
        <f>'4M - SPS'!AD138</f>
        <v>3.4213988207972166E-3</v>
      </c>
      <c r="AE138" s="497">
        <f>'4M - SPS'!AE138</f>
        <v>3.6192286783384041E-3</v>
      </c>
      <c r="AF138" s="497">
        <f>'4M - SPS'!AF138</f>
        <v>1.0657004299889791E-2</v>
      </c>
      <c r="AG138" s="497">
        <f>'4M - SPS'!AG138</f>
        <v>9.9142527886540467E-3</v>
      </c>
      <c r="AH138" s="497">
        <f>'4M - SPS'!AH138</f>
        <v>1.0293608875652354E-2</v>
      </c>
      <c r="AI138" s="497">
        <f>'4M - SPS'!AI138</f>
        <v>1.0016507394110049E-2</v>
      </c>
      <c r="AJ138" s="497">
        <f>'4M - SPS'!AJ138</f>
        <v>3.3911045894702697E-3</v>
      </c>
      <c r="AK138" s="497">
        <f>'4M - SPS'!AK138</f>
        <v>3.5923784815078798E-3</v>
      </c>
      <c r="AL138" s="497">
        <f>'4M - SPS'!AL138</f>
        <v>2.3131365689079007E-3</v>
      </c>
      <c r="AM138" s="497">
        <f>'4M - SPS'!AM138</f>
        <v>2.5239487308487654E-3</v>
      </c>
      <c r="AN138" s="497">
        <f>'4M - SPS'!AN138</f>
        <v>2.6229258899005273E-3</v>
      </c>
      <c r="AO138" s="497">
        <f>'4M - SPS'!AO138</f>
        <v>3.2783517417571441E-3</v>
      </c>
      <c r="AP138" s="497">
        <f>'4M - SPS'!AP138</f>
        <v>3.4213988207972166E-3</v>
      </c>
      <c r="AQ138" s="497">
        <f>'4M - SPS'!AQ138</f>
        <v>3.6192286783384041E-3</v>
      </c>
      <c r="AR138" s="497">
        <f>'4M - SPS'!AR138</f>
        <v>1.0657004299889791E-2</v>
      </c>
      <c r="AS138" s="497">
        <f>'4M - SPS'!AS138</f>
        <v>9.9142527886540467E-3</v>
      </c>
      <c r="AT138" s="497">
        <f>'4M - SPS'!AT138</f>
        <v>1.0293608875652354E-2</v>
      </c>
      <c r="AU138" s="497">
        <f>'4M - SPS'!AU138</f>
        <v>1.0016507394110049E-2</v>
      </c>
      <c r="AV138" s="497">
        <f>'4M - SPS'!AV138</f>
        <v>3.3911045894702697E-3</v>
      </c>
      <c r="AW138" s="497">
        <f>'4M - SPS'!AW138</f>
        <v>3.5923784815078798E-3</v>
      </c>
      <c r="AX138" s="497">
        <f>'4M - SPS'!AX138</f>
        <v>2.3131365689079007E-3</v>
      </c>
      <c r="AY138" s="497">
        <f>'4M - SPS'!AY138</f>
        <v>2.5239487308487654E-3</v>
      </c>
      <c r="AZ138" s="497">
        <f>'4M - SPS'!AZ138</f>
        <v>2.6229258899005273E-3</v>
      </c>
      <c r="BA138" s="497">
        <f>'4M - SPS'!BA138</f>
        <v>3.2783517417571441E-3</v>
      </c>
      <c r="BB138" s="497">
        <f>'4M - SPS'!BB138</f>
        <v>3.4213988207972166E-3</v>
      </c>
      <c r="BC138" s="497">
        <f>'4M - SPS'!BC138</f>
        <v>3.6192286783384041E-3</v>
      </c>
      <c r="BD138" s="497">
        <f>'4M - SPS'!BD138</f>
        <v>1.0657004299889791E-2</v>
      </c>
      <c r="BE138" s="497">
        <f>'4M - SPS'!BE138</f>
        <v>9.9142527886540467E-3</v>
      </c>
      <c r="BF138" s="497">
        <f>'4M - SPS'!BF138</f>
        <v>1.0293608875652354E-2</v>
      </c>
      <c r="BG138" s="497">
        <f>'4M - SPS'!BG138</f>
        <v>1.0016507394110049E-2</v>
      </c>
      <c r="BH138" s="497">
        <f>'4M - SPS'!BH138</f>
        <v>3.3911045894702697E-3</v>
      </c>
      <c r="BI138" s="497">
        <f>'4M - SPS'!BI138</f>
        <v>3.5923784815078798E-3</v>
      </c>
      <c r="BJ138" s="497">
        <f>'4M - SPS'!BJ138</f>
        <v>2.3131365689079007E-3</v>
      </c>
      <c r="BK138" s="497">
        <f>'4M - SPS'!BK138</f>
        <v>2.5239487308487654E-3</v>
      </c>
      <c r="BL138" s="497">
        <f>'4M - SPS'!BL138</f>
        <v>2.6229258899005273E-3</v>
      </c>
      <c r="BM138" s="497">
        <f>'4M - SPS'!BM138</f>
        <v>3.2783517417571441E-3</v>
      </c>
      <c r="BN138" s="497">
        <f>'4M - SPS'!BN138</f>
        <v>3.4213988207972166E-3</v>
      </c>
      <c r="BO138" s="497">
        <f>'4M - SPS'!BO138</f>
        <v>3.6192286783384041E-3</v>
      </c>
      <c r="BP138" s="497">
        <f>'4M - SPS'!BP138</f>
        <v>1.0657004299889791E-2</v>
      </c>
      <c r="BQ138" s="497">
        <f>'4M - SPS'!BQ138</f>
        <v>9.9142527886540467E-3</v>
      </c>
      <c r="BR138" s="497">
        <f>'4M - SPS'!BR138</f>
        <v>1.0293608875652354E-2</v>
      </c>
      <c r="BS138" s="497">
        <f>'4M - SPS'!BS138</f>
        <v>1.0016507394110049E-2</v>
      </c>
      <c r="BT138" s="497">
        <f>'4M - SPS'!BT138</f>
        <v>3.3911045894702697E-3</v>
      </c>
      <c r="BU138" s="497">
        <f>'4M - SPS'!BU138</f>
        <v>3.5923784815078798E-3</v>
      </c>
      <c r="BV138" s="497">
        <f>'4M - SPS'!BV138</f>
        <v>2.3131365689079007E-3</v>
      </c>
      <c r="BW138" s="497">
        <f>'4M - SPS'!BW138</f>
        <v>2.5239487308487654E-3</v>
      </c>
      <c r="BX138" s="497">
        <f>'4M - SPS'!BX138</f>
        <v>2.6229258899005273E-3</v>
      </c>
      <c r="BY138" s="497">
        <f>'4M - SPS'!BY138</f>
        <v>3.2783517417571441E-3</v>
      </c>
      <c r="BZ138" s="497">
        <f>'4M - SPS'!BZ138</f>
        <v>3.4213988207972166E-3</v>
      </c>
      <c r="CA138" s="497">
        <f>'4M - SPS'!CA138</f>
        <v>3.6192286783384041E-3</v>
      </c>
      <c r="CB138" s="497">
        <f>'4M - SPS'!CB138</f>
        <v>1.0657004299889791E-2</v>
      </c>
      <c r="CC138" s="497">
        <f>'4M - SPS'!CC138</f>
        <v>9.9142527886540467E-3</v>
      </c>
      <c r="CD138" s="497">
        <f>'4M - SPS'!CD138</f>
        <v>1.0293608875652354E-2</v>
      </c>
      <c r="CE138" s="497">
        <f>'4M - SPS'!CE138</f>
        <v>1.0016507394110049E-2</v>
      </c>
      <c r="CF138" s="497">
        <f>'4M - SPS'!CF138</f>
        <v>3.3911045894702697E-3</v>
      </c>
      <c r="CG138" s="497">
        <f>'4M - SPS'!CG138</f>
        <v>3.5923784815078798E-3</v>
      </c>
      <c r="CH138" s="497">
        <f>'4M - SPS'!CH138</f>
        <v>2.3131365689079007E-3</v>
      </c>
    </row>
    <row r="139" spans="1:86" s="110" customFormat="1" ht="15.75" hidden="1" thickBot="1" x14ac:dyDescent="0.3">
      <c r="A139" s="617"/>
      <c r="B139" s="91" t="s">
        <v>8</v>
      </c>
      <c r="C139" s="453">
        <f>'4M - SPS'!C139</f>
        <v>2.056328093775078E-3</v>
      </c>
      <c r="D139" s="453">
        <f>'4M - SPS'!D139</f>
        <v>2.3809450168806499E-3</v>
      </c>
      <c r="E139" s="453">
        <f>'4M - SPS'!E139</f>
        <v>3.1301001577754123E-3</v>
      </c>
      <c r="F139" s="453">
        <f>'4M - SPS'!F139</f>
        <v>3.6577250464396274E-3</v>
      </c>
      <c r="G139" s="453">
        <f>'4M - SPS'!G139</f>
        <v>4.0499143567503358E-3</v>
      </c>
      <c r="H139" s="453">
        <f>'4M - SPS'!H139</f>
        <v>1.2606364835572214E-2</v>
      </c>
      <c r="I139" s="453">
        <f>'4M - SPS'!I139</f>
        <v>1.0687943341299815E-2</v>
      </c>
      <c r="J139" s="453">
        <f>'4M - SPS'!J139</f>
        <v>1.1522933460942934E-2</v>
      </c>
      <c r="K139" s="453">
        <f>'4M - SPS'!K139</f>
        <v>1.0486282157369091E-2</v>
      </c>
      <c r="L139" s="453">
        <f>'4M - SPS'!L139</f>
        <v>3.6596668037661337E-3</v>
      </c>
      <c r="M139" s="453">
        <f>'4M - SPS'!M139</f>
        <v>3.8274488539499401E-3</v>
      </c>
      <c r="N139" s="453">
        <f>'4M - SPS'!N139</f>
        <v>2.075377328930593E-3</v>
      </c>
      <c r="O139" s="453">
        <f>'4M - SPS'!O139</f>
        <v>2.056328093775078E-3</v>
      </c>
      <c r="P139" s="453">
        <f>'4M - SPS'!P139</f>
        <v>2.3809450168806499E-3</v>
      </c>
      <c r="Q139" s="453">
        <f>'4M - SPS'!Q139</f>
        <v>3.1301001577754123E-3</v>
      </c>
      <c r="R139" s="453">
        <f>'4M - SPS'!R139</f>
        <v>3.6577250464396274E-3</v>
      </c>
      <c r="S139" s="453">
        <f>'4M - SPS'!S139</f>
        <v>4.0499143567503358E-3</v>
      </c>
      <c r="T139" s="497">
        <f>'4M - SPS'!T139</f>
        <v>1.5023709247884228E-2</v>
      </c>
      <c r="U139" s="497">
        <f>'4M - SPS'!U139</f>
        <v>1.3361854180368192E-2</v>
      </c>
      <c r="V139" s="497">
        <f>'4M - SPS'!V139</f>
        <v>1.4470027669606873E-2</v>
      </c>
      <c r="W139" s="497">
        <f>'4M - SPS'!W139</f>
        <v>1.3455598105924432E-2</v>
      </c>
      <c r="X139" s="497">
        <f>'4M - SPS'!X139</f>
        <v>4.6517627836968204E-3</v>
      </c>
      <c r="Y139" s="497">
        <f>'4M - SPS'!Y139</f>
        <v>4.9110799202482062E-3</v>
      </c>
      <c r="Z139" s="497">
        <f>'4M - SPS'!Z139</f>
        <v>2.6224153480532775E-3</v>
      </c>
      <c r="AA139" s="497">
        <f>'4M - SPS'!AA139</f>
        <v>2.5321707854988316E-3</v>
      </c>
      <c r="AB139" s="497">
        <f>'4M - SPS'!AB139</f>
        <v>2.9707383667533136E-3</v>
      </c>
      <c r="AC139" s="497">
        <f>'4M - SPS'!AC139</f>
        <v>4.0778649239203634E-3</v>
      </c>
      <c r="AD139" s="497">
        <f>'4M - SPS'!AD139</f>
        <v>4.6306701990613671E-3</v>
      </c>
      <c r="AE139" s="497">
        <f>'4M - SPS'!AE139</f>
        <v>4.9352287527278365E-3</v>
      </c>
      <c r="AF139" s="497">
        <f>'4M - SPS'!AF139</f>
        <v>1.5023709247884228E-2</v>
      </c>
      <c r="AG139" s="497">
        <f>'4M - SPS'!AG139</f>
        <v>1.3361854180368192E-2</v>
      </c>
      <c r="AH139" s="497">
        <f>'4M - SPS'!AH139</f>
        <v>1.4470027669606873E-2</v>
      </c>
      <c r="AI139" s="497">
        <f>'4M - SPS'!AI139</f>
        <v>1.3455598105924432E-2</v>
      </c>
      <c r="AJ139" s="497">
        <f>'4M - SPS'!AJ139</f>
        <v>4.6517627836968204E-3</v>
      </c>
      <c r="AK139" s="497">
        <f>'4M - SPS'!AK139</f>
        <v>4.9110799202482062E-3</v>
      </c>
      <c r="AL139" s="497">
        <f>'4M - SPS'!AL139</f>
        <v>2.6224153480532775E-3</v>
      </c>
      <c r="AM139" s="497">
        <f>'4M - SPS'!AM139</f>
        <v>2.5321707854988316E-3</v>
      </c>
      <c r="AN139" s="497">
        <f>'4M - SPS'!AN139</f>
        <v>2.9707383667533136E-3</v>
      </c>
      <c r="AO139" s="497">
        <f>'4M - SPS'!AO139</f>
        <v>4.0778649239203634E-3</v>
      </c>
      <c r="AP139" s="497">
        <f>'4M - SPS'!AP139</f>
        <v>4.6306701990613671E-3</v>
      </c>
      <c r="AQ139" s="497">
        <f>'4M - SPS'!AQ139</f>
        <v>4.9352287527278365E-3</v>
      </c>
      <c r="AR139" s="497">
        <f>'4M - SPS'!AR139</f>
        <v>1.5023709247884228E-2</v>
      </c>
      <c r="AS139" s="497">
        <f>'4M - SPS'!AS139</f>
        <v>1.3361854180368192E-2</v>
      </c>
      <c r="AT139" s="497">
        <f>'4M - SPS'!AT139</f>
        <v>1.4470027669606873E-2</v>
      </c>
      <c r="AU139" s="497">
        <f>'4M - SPS'!AU139</f>
        <v>1.3455598105924432E-2</v>
      </c>
      <c r="AV139" s="497">
        <f>'4M - SPS'!AV139</f>
        <v>4.6517627836968204E-3</v>
      </c>
      <c r="AW139" s="497">
        <f>'4M - SPS'!AW139</f>
        <v>4.9110799202482062E-3</v>
      </c>
      <c r="AX139" s="497">
        <f>'4M - SPS'!AX139</f>
        <v>2.6224153480532775E-3</v>
      </c>
      <c r="AY139" s="497">
        <f>'4M - SPS'!AY139</f>
        <v>2.5321707854988316E-3</v>
      </c>
      <c r="AZ139" s="497">
        <f>'4M - SPS'!AZ139</f>
        <v>2.9707383667533136E-3</v>
      </c>
      <c r="BA139" s="497">
        <f>'4M - SPS'!BA139</f>
        <v>4.0778649239203634E-3</v>
      </c>
      <c r="BB139" s="497">
        <f>'4M - SPS'!BB139</f>
        <v>4.6306701990613671E-3</v>
      </c>
      <c r="BC139" s="497">
        <f>'4M - SPS'!BC139</f>
        <v>4.9352287527278365E-3</v>
      </c>
      <c r="BD139" s="497">
        <f>'4M - SPS'!BD139</f>
        <v>1.5023709247884228E-2</v>
      </c>
      <c r="BE139" s="497">
        <f>'4M - SPS'!BE139</f>
        <v>1.3361854180368192E-2</v>
      </c>
      <c r="BF139" s="497">
        <f>'4M - SPS'!BF139</f>
        <v>1.4470027669606873E-2</v>
      </c>
      <c r="BG139" s="497">
        <f>'4M - SPS'!BG139</f>
        <v>1.3455598105924432E-2</v>
      </c>
      <c r="BH139" s="497">
        <f>'4M - SPS'!BH139</f>
        <v>4.6517627836968204E-3</v>
      </c>
      <c r="BI139" s="497">
        <f>'4M - SPS'!BI139</f>
        <v>4.9110799202482062E-3</v>
      </c>
      <c r="BJ139" s="497">
        <f>'4M - SPS'!BJ139</f>
        <v>2.6224153480532775E-3</v>
      </c>
      <c r="BK139" s="497">
        <f>'4M - SPS'!BK139</f>
        <v>2.5321707854988316E-3</v>
      </c>
      <c r="BL139" s="497">
        <f>'4M - SPS'!BL139</f>
        <v>2.9707383667533136E-3</v>
      </c>
      <c r="BM139" s="497">
        <f>'4M - SPS'!BM139</f>
        <v>4.0778649239203634E-3</v>
      </c>
      <c r="BN139" s="497">
        <f>'4M - SPS'!BN139</f>
        <v>4.6306701990613671E-3</v>
      </c>
      <c r="BO139" s="497">
        <f>'4M - SPS'!BO139</f>
        <v>4.9352287527278365E-3</v>
      </c>
      <c r="BP139" s="497">
        <f>'4M - SPS'!BP139</f>
        <v>1.5023709247884228E-2</v>
      </c>
      <c r="BQ139" s="497">
        <f>'4M - SPS'!BQ139</f>
        <v>1.3361854180368192E-2</v>
      </c>
      <c r="BR139" s="497">
        <f>'4M - SPS'!BR139</f>
        <v>1.4470027669606873E-2</v>
      </c>
      <c r="BS139" s="497">
        <f>'4M - SPS'!BS139</f>
        <v>1.3455598105924432E-2</v>
      </c>
      <c r="BT139" s="497">
        <f>'4M - SPS'!BT139</f>
        <v>4.6517627836968204E-3</v>
      </c>
      <c r="BU139" s="497">
        <f>'4M - SPS'!BU139</f>
        <v>4.9110799202482062E-3</v>
      </c>
      <c r="BV139" s="497">
        <f>'4M - SPS'!BV139</f>
        <v>2.6224153480532775E-3</v>
      </c>
      <c r="BW139" s="497">
        <f>'4M - SPS'!BW139</f>
        <v>2.5321707854988316E-3</v>
      </c>
      <c r="BX139" s="497">
        <f>'4M - SPS'!BX139</f>
        <v>2.9707383667533136E-3</v>
      </c>
      <c r="BY139" s="497">
        <f>'4M - SPS'!BY139</f>
        <v>4.0778649239203634E-3</v>
      </c>
      <c r="BZ139" s="497">
        <f>'4M - SPS'!BZ139</f>
        <v>4.6306701990613671E-3</v>
      </c>
      <c r="CA139" s="497">
        <f>'4M - SPS'!CA139</f>
        <v>4.9352287527278365E-3</v>
      </c>
      <c r="CB139" s="497">
        <f>'4M - SPS'!CB139</f>
        <v>1.5023709247884228E-2</v>
      </c>
      <c r="CC139" s="497">
        <f>'4M - SPS'!CC139</f>
        <v>1.3361854180368192E-2</v>
      </c>
      <c r="CD139" s="497">
        <f>'4M - SPS'!CD139</f>
        <v>1.4470027669606873E-2</v>
      </c>
      <c r="CE139" s="497">
        <f>'4M - SPS'!CE139</f>
        <v>1.3455598105924432E-2</v>
      </c>
      <c r="CF139" s="497">
        <f>'4M - SPS'!CF139</f>
        <v>4.6517627836968204E-3</v>
      </c>
      <c r="CG139" s="497">
        <f>'4M - SPS'!CG139</f>
        <v>4.9110799202482062E-3</v>
      </c>
      <c r="CH139" s="497">
        <f>'4M - SPS'!CH139</f>
        <v>2.6224153480532775E-3</v>
      </c>
    </row>
    <row r="140" spans="1:86" s="110" customFormat="1" hidden="1" x14ac:dyDescent="0.25"/>
    <row r="141" spans="1:86" s="110" customFormat="1" ht="15.75" hidden="1" thickBot="1" x14ac:dyDescent="0.3">
      <c r="A141" s="110" t="s">
        <v>179</v>
      </c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86" s="110" customFormat="1" ht="16.5" hidden="1" thickBot="1" x14ac:dyDescent="0.3">
      <c r="A142" s="646" t="s">
        <v>127</v>
      </c>
      <c r="B142" s="291" t="s">
        <v>124</v>
      </c>
      <c r="C142" s="162">
        <f>C$4</f>
        <v>45292</v>
      </c>
      <c r="D142" s="162">
        <f t="shared" ref="D142:BO142" si="112">D$4</f>
        <v>45323</v>
      </c>
      <c r="E142" s="162">
        <f t="shared" si="112"/>
        <v>45352</v>
      </c>
      <c r="F142" s="162">
        <f t="shared" si="112"/>
        <v>45383</v>
      </c>
      <c r="G142" s="162">
        <f t="shared" si="112"/>
        <v>45413</v>
      </c>
      <c r="H142" s="162">
        <f t="shared" si="112"/>
        <v>45444</v>
      </c>
      <c r="I142" s="162">
        <f t="shared" si="112"/>
        <v>45474</v>
      </c>
      <c r="J142" s="162">
        <f t="shared" si="112"/>
        <v>45505</v>
      </c>
      <c r="K142" s="162">
        <f t="shared" si="112"/>
        <v>45536</v>
      </c>
      <c r="L142" s="162">
        <f t="shared" si="112"/>
        <v>45566</v>
      </c>
      <c r="M142" s="162">
        <f t="shared" si="112"/>
        <v>45597</v>
      </c>
      <c r="N142" s="162">
        <f t="shared" si="112"/>
        <v>45627</v>
      </c>
      <c r="O142" s="162">
        <f t="shared" si="112"/>
        <v>45658</v>
      </c>
      <c r="P142" s="162">
        <f t="shared" si="112"/>
        <v>45689</v>
      </c>
      <c r="Q142" s="162">
        <f t="shared" si="112"/>
        <v>45717</v>
      </c>
      <c r="R142" s="162">
        <f t="shared" si="112"/>
        <v>45748</v>
      </c>
      <c r="S142" s="162">
        <f t="shared" si="112"/>
        <v>45778</v>
      </c>
      <c r="T142" s="162">
        <f t="shared" si="112"/>
        <v>45809</v>
      </c>
      <c r="U142" s="162">
        <f t="shared" si="112"/>
        <v>45839</v>
      </c>
      <c r="V142" s="162">
        <f t="shared" si="112"/>
        <v>45870</v>
      </c>
      <c r="W142" s="162">
        <f t="shared" si="112"/>
        <v>45901</v>
      </c>
      <c r="X142" s="162">
        <f t="shared" si="112"/>
        <v>45931</v>
      </c>
      <c r="Y142" s="162">
        <f t="shared" si="112"/>
        <v>45962</v>
      </c>
      <c r="Z142" s="162">
        <f t="shared" si="112"/>
        <v>45992</v>
      </c>
      <c r="AA142" s="162">
        <f t="shared" si="112"/>
        <v>46023</v>
      </c>
      <c r="AB142" s="162">
        <f t="shared" si="112"/>
        <v>46054</v>
      </c>
      <c r="AC142" s="162">
        <f t="shared" si="112"/>
        <v>46082</v>
      </c>
      <c r="AD142" s="162">
        <f t="shared" si="112"/>
        <v>46113</v>
      </c>
      <c r="AE142" s="162">
        <f t="shared" si="112"/>
        <v>46143</v>
      </c>
      <c r="AF142" s="162">
        <f t="shared" si="112"/>
        <v>46174</v>
      </c>
      <c r="AG142" s="162">
        <f t="shared" si="112"/>
        <v>46204</v>
      </c>
      <c r="AH142" s="162">
        <f t="shared" si="112"/>
        <v>46235</v>
      </c>
      <c r="AI142" s="162">
        <f t="shared" si="112"/>
        <v>46266</v>
      </c>
      <c r="AJ142" s="162">
        <f t="shared" si="112"/>
        <v>46296</v>
      </c>
      <c r="AK142" s="162">
        <f t="shared" si="112"/>
        <v>46327</v>
      </c>
      <c r="AL142" s="162">
        <f t="shared" si="112"/>
        <v>46357</v>
      </c>
      <c r="AM142" s="162">
        <f t="shared" si="112"/>
        <v>46388</v>
      </c>
      <c r="AN142" s="162">
        <f t="shared" si="112"/>
        <v>46419</v>
      </c>
      <c r="AO142" s="162">
        <f t="shared" si="112"/>
        <v>46447</v>
      </c>
      <c r="AP142" s="162">
        <f t="shared" si="112"/>
        <v>46478</v>
      </c>
      <c r="AQ142" s="162">
        <f t="shared" si="112"/>
        <v>46508</v>
      </c>
      <c r="AR142" s="162">
        <f t="shared" si="112"/>
        <v>46539</v>
      </c>
      <c r="AS142" s="162">
        <f t="shared" si="112"/>
        <v>46569</v>
      </c>
      <c r="AT142" s="162">
        <f t="shared" si="112"/>
        <v>46600</v>
      </c>
      <c r="AU142" s="162">
        <f t="shared" si="112"/>
        <v>46631</v>
      </c>
      <c r="AV142" s="162">
        <f t="shared" si="112"/>
        <v>46661</v>
      </c>
      <c r="AW142" s="162">
        <f t="shared" si="112"/>
        <v>46692</v>
      </c>
      <c r="AX142" s="162">
        <f t="shared" si="112"/>
        <v>46722</v>
      </c>
      <c r="AY142" s="162">
        <f t="shared" si="112"/>
        <v>46753</v>
      </c>
      <c r="AZ142" s="162">
        <f t="shared" si="112"/>
        <v>46784</v>
      </c>
      <c r="BA142" s="162">
        <f t="shared" si="112"/>
        <v>46813</v>
      </c>
      <c r="BB142" s="162">
        <f t="shared" si="112"/>
        <v>46844</v>
      </c>
      <c r="BC142" s="162">
        <f t="shared" si="112"/>
        <v>46874</v>
      </c>
      <c r="BD142" s="162">
        <f t="shared" si="112"/>
        <v>46905</v>
      </c>
      <c r="BE142" s="162">
        <f t="shared" si="112"/>
        <v>46935</v>
      </c>
      <c r="BF142" s="162">
        <f t="shared" si="112"/>
        <v>46966</v>
      </c>
      <c r="BG142" s="162">
        <f t="shared" si="112"/>
        <v>46997</v>
      </c>
      <c r="BH142" s="162">
        <f t="shared" si="112"/>
        <v>47027</v>
      </c>
      <c r="BI142" s="162">
        <f t="shared" si="112"/>
        <v>47058</v>
      </c>
      <c r="BJ142" s="162">
        <f t="shared" si="112"/>
        <v>47088</v>
      </c>
      <c r="BK142" s="162">
        <f t="shared" si="112"/>
        <v>47119</v>
      </c>
      <c r="BL142" s="162">
        <f t="shared" si="112"/>
        <v>47150</v>
      </c>
      <c r="BM142" s="162">
        <f t="shared" si="112"/>
        <v>47178</v>
      </c>
      <c r="BN142" s="162">
        <f t="shared" si="112"/>
        <v>47209</v>
      </c>
      <c r="BO142" s="162">
        <f t="shared" si="112"/>
        <v>47239</v>
      </c>
      <c r="BP142" s="162">
        <f t="shared" ref="BP142:CH142" si="113">BP$4</f>
        <v>47270</v>
      </c>
      <c r="BQ142" s="162">
        <f t="shared" si="113"/>
        <v>47300</v>
      </c>
      <c r="BR142" s="162">
        <f t="shared" si="113"/>
        <v>47331</v>
      </c>
      <c r="BS142" s="162">
        <f t="shared" si="113"/>
        <v>47362</v>
      </c>
      <c r="BT142" s="162">
        <f t="shared" si="113"/>
        <v>47392</v>
      </c>
      <c r="BU142" s="162">
        <f t="shared" si="113"/>
        <v>47423</v>
      </c>
      <c r="BV142" s="162">
        <f t="shared" si="113"/>
        <v>47453</v>
      </c>
      <c r="BW142" s="162">
        <f t="shared" si="113"/>
        <v>47484</v>
      </c>
      <c r="BX142" s="162">
        <f t="shared" si="113"/>
        <v>47515</v>
      </c>
      <c r="BY142" s="162">
        <f t="shared" si="113"/>
        <v>47543</v>
      </c>
      <c r="BZ142" s="162">
        <f t="shared" si="113"/>
        <v>47574</v>
      </c>
      <c r="CA142" s="162">
        <f t="shared" si="113"/>
        <v>47604</v>
      </c>
      <c r="CB142" s="162">
        <f t="shared" si="113"/>
        <v>47635</v>
      </c>
      <c r="CC142" s="162">
        <f t="shared" si="113"/>
        <v>47665</v>
      </c>
      <c r="CD142" s="162">
        <f t="shared" si="113"/>
        <v>47696</v>
      </c>
      <c r="CE142" s="162">
        <f t="shared" si="113"/>
        <v>47727</v>
      </c>
      <c r="CF142" s="162">
        <f t="shared" si="113"/>
        <v>47757</v>
      </c>
      <c r="CG142" s="162">
        <f t="shared" si="113"/>
        <v>47788</v>
      </c>
      <c r="CH142" s="163">
        <f t="shared" si="113"/>
        <v>47818</v>
      </c>
    </row>
    <row r="143" spans="1:86" s="110" customFormat="1" hidden="1" x14ac:dyDescent="0.25">
      <c r="A143" s="647"/>
      <c r="B143" s="270" t="s">
        <v>20</v>
      </c>
      <c r="C143" s="454">
        <f t="shared" ref="C143:C155" si="114">IF(C23=0,0,((C5*0.5)-C41)*C78*C110*C$2)</f>
        <v>0</v>
      </c>
      <c r="D143" s="454">
        <f t="shared" ref="D143:E155" si="115">IF(D23=0,0,((D5*0.5)+C23-D41)*D78*D110*D$2)</f>
        <v>0</v>
      </c>
      <c r="E143" s="454">
        <f t="shared" si="115"/>
        <v>0</v>
      </c>
      <c r="F143" s="454">
        <f t="shared" ref="F143:BP144" si="116">IF(F23=0,0,((F5*0.5)+E23-F41)*F78*F110*F$2)</f>
        <v>0</v>
      </c>
      <c r="G143" s="454">
        <f t="shared" si="116"/>
        <v>0</v>
      </c>
      <c r="H143" s="454">
        <f t="shared" si="116"/>
        <v>0</v>
      </c>
      <c r="I143" s="454">
        <f t="shared" si="116"/>
        <v>0</v>
      </c>
      <c r="J143" s="454">
        <f t="shared" si="116"/>
        <v>0</v>
      </c>
      <c r="K143" s="454">
        <f t="shared" si="116"/>
        <v>0</v>
      </c>
      <c r="L143" s="454">
        <f t="shared" si="116"/>
        <v>0</v>
      </c>
      <c r="M143" s="454">
        <f t="shared" si="116"/>
        <v>0</v>
      </c>
      <c r="N143" s="454">
        <f t="shared" si="116"/>
        <v>0</v>
      </c>
      <c r="O143" s="454">
        <f t="shared" ref="O143:Q155" si="117">IF(O23=0,0,((O5*0.5)+N23-O41)*O78*O110*O$2)</f>
        <v>0</v>
      </c>
      <c r="P143" s="454">
        <f t="shared" si="117"/>
        <v>0</v>
      </c>
      <c r="Q143" s="454">
        <f t="shared" si="117"/>
        <v>0</v>
      </c>
      <c r="R143" s="454">
        <f t="shared" si="116"/>
        <v>0</v>
      </c>
      <c r="S143" s="454">
        <f t="shared" si="116"/>
        <v>0</v>
      </c>
      <c r="T143" s="454">
        <f t="shared" si="116"/>
        <v>0</v>
      </c>
      <c r="U143" s="454">
        <f t="shared" si="116"/>
        <v>0</v>
      </c>
      <c r="V143" s="454">
        <f t="shared" si="116"/>
        <v>0</v>
      </c>
      <c r="W143" s="454">
        <f t="shared" si="116"/>
        <v>0</v>
      </c>
      <c r="X143" s="454">
        <f t="shared" si="116"/>
        <v>0</v>
      </c>
      <c r="Y143" s="454">
        <f t="shared" si="116"/>
        <v>0</v>
      </c>
      <c r="Z143" s="454">
        <f t="shared" si="116"/>
        <v>0</v>
      </c>
      <c r="AA143" s="454">
        <f t="shared" si="116"/>
        <v>0</v>
      </c>
      <c r="AB143" s="454">
        <f t="shared" si="116"/>
        <v>0</v>
      </c>
      <c r="AC143" s="454">
        <f t="shared" si="116"/>
        <v>0</v>
      </c>
      <c r="AD143" s="454">
        <f t="shared" si="116"/>
        <v>0</v>
      </c>
      <c r="AE143" s="454">
        <f t="shared" si="116"/>
        <v>0</v>
      </c>
      <c r="AF143" s="454">
        <f t="shared" si="116"/>
        <v>0</v>
      </c>
      <c r="AG143" s="454">
        <f t="shared" si="116"/>
        <v>0</v>
      </c>
      <c r="AH143" s="454">
        <f t="shared" si="116"/>
        <v>0</v>
      </c>
      <c r="AI143" s="454">
        <f t="shared" si="116"/>
        <v>0</v>
      </c>
      <c r="AJ143" s="454">
        <f t="shared" si="116"/>
        <v>0</v>
      </c>
      <c r="AK143" s="454">
        <f t="shared" si="116"/>
        <v>0</v>
      </c>
      <c r="AL143" s="454">
        <f t="shared" si="116"/>
        <v>0</v>
      </c>
      <c r="AM143" s="454">
        <f t="shared" si="116"/>
        <v>0</v>
      </c>
      <c r="AN143" s="454">
        <f t="shared" si="116"/>
        <v>0</v>
      </c>
      <c r="AO143" s="454">
        <f t="shared" si="116"/>
        <v>0</v>
      </c>
      <c r="AP143" s="454">
        <f t="shared" si="116"/>
        <v>0</v>
      </c>
      <c r="AQ143" s="454">
        <f t="shared" si="116"/>
        <v>0</v>
      </c>
      <c r="AR143" s="454">
        <f t="shared" si="116"/>
        <v>0</v>
      </c>
      <c r="AS143" s="454">
        <f t="shared" si="116"/>
        <v>0</v>
      </c>
      <c r="AT143" s="454">
        <f t="shared" si="116"/>
        <v>0</v>
      </c>
      <c r="AU143" s="454">
        <f t="shared" si="116"/>
        <v>0</v>
      </c>
      <c r="AV143" s="454">
        <f t="shared" si="116"/>
        <v>0</v>
      </c>
      <c r="AW143" s="454">
        <f t="shared" si="116"/>
        <v>0</v>
      </c>
      <c r="AX143" s="454">
        <f t="shared" si="116"/>
        <v>0</v>
      </c>
      <c r="AY143" s="454">
        <f t="shared" si="116"/>
        <v>0</v>
      </c>
      <c r="AZ143" s="454">
        <f t="shared" si="116"/>
        <v>0</v>
      </c>
      <c r="BA143" s="454">
        <f t="shared" si="116"/>
        <v>0</v>
      </c>
      <c r="BB143" s="454">
        <f t="shared" si="116"/>
        <v>0</v>
      </c>
      <c r="BC143" s="454">
        <f t="shared" si="116"/>
        <v>0</v>
      </c>
      <c r="BD143" s="454">
        <f t="shared" si="116"/>
        <v>0</v>
      </c>
      <c r="BE143" s="454">
        <f t="shared" si="116"/>
        <v>0</v>
      </c>
      <c r="BF143" s="454">
        <f t="shared" si="116"/>
        <v>0</v>
      </c>
      <c r="BG143" s="454">
        <f t="shared" si="116"/>
        <v>0</v>
      </c>
      <c r="BH143" s="454">
        <f t="shared" si="116"/>
        <v>0</v>
      </c>
      <c r="BI143" s="454">
        <f t="shared" si="116"/>
        <v>0</v>
      </c>
      <c r="BJ143" s="454">
        <f t="shared" si="116"/>
        <v>0</v>
      </c>
      <c r="BK143" s="454">
        <f t="shared" si="116"/>
        <v>0</v>
      </c>
      <c r="BL143" s="454">
        <f t="shared" si="116"/>
        <v>0</v>
      </c>
      <c r="BM143" s="454">
        <f t="shared" si="116"/>
        <v>0</v>
      </c>
      <c r="BN143" s="454">
        <f t="shared" si="116"/>
        <v>0</v>
      </c>
      <c r="BO143" s="454">
        <f t="shared" si="116"/>
        <v>0</v>
      </c>
      <c r="BP143" s="454">
        <f t="shared" si="116"/>
        <v>0</v>
      </c>
      <c r="BQ143" s="454">
        <f t="shared" ref="BQ143:CH147" si="118">IF(BQ23=0,0,((BQ5*0.5)+BP23-BQ41)*BQ78*BQ110*BQ$2)</f>
        <v>0</v>
      </c>
      <c r="BR143" s="454">
        <f t="shared" si="118"/>
        <v>0</v>
      </c>
      <c r="BS143" s="454">
        <f t="shared" si="118"/>
        <v>0</v>
      </c>
      <c r="BT143" s="454">
        <f t="shared" si="118"/>
        <v>0</v>
      </c>
      <c r="BU143" s="454">
        <f t="shared" si="118"/>
        <v>0</v>
      </c>
      <c r="BV143" s="454">
        <f t="shared" si="118"/>
        <v>0</v>
      </c>
      <c r="BW143" s="454">
        <f t="shared" si="118"/>
        <v>0</v>
      </c>
      <c r="BX143" s="454">
        <f t="shared" si="118"/>
        <v>0</v>
      </c>
      <c r="BY143" s="454">
        <f t="shared" si="118"/>
        <v>0</v>
      </c>
      <c r="BZ143" s="454">
        <f t="shared" si="118"/>
        <v>0</v>
      </c>
      <c r="CA143" s="454">
        <f t="shared" si="118"/>
        <v>0</v>
      </c>
      <c r="CB143" s="454">
        <f t="shared" si="118"/>
        <v>0</v>
      </c>
      <c r="CC143" s="454">
        <f t="shared" si="118"/>
        <v>0</v>
      </c>
      <c r="CD143" s="454">
        <f t="shared" si="118"/>
        <v>0</v>
      </c>
      <c r="CE143" s="454">
        <f t="shared" si="118"/>
        <v>0</v>
      </c>
      <c r="CF143" s="454">
        <f t="shared" si="118"/>
        <v>0</v>
      </c>
      <c r="CG143" s="454">
        <f t="shared" si="118"/>
        <v>0</v>
      </c>
      <c r="CH143" s="455">
        <f t="shared" si="118"/>
        <v>0</v>
      </c>
    </row>
    <row r="144" spans="1:86" s="110" customFormat="1" hidden="1" x14ac:dyDescent="0.25">
      <c r="A144" s="647"/>
      <c r="B144" s="270" t="s">
        <v>0</v>
      </c>
      <c r="C144" s="454">
        <f t="shared" si="114"/>
        <v>0</v>
      </c>
      <c r="D144" s="454">
        <f t="shared" si="115"/>
        <v>0</v>
      </c>
      <c r="E144" s="454">
        <f t="shared" si="115"/>
        <v>0</v>
      </c>
      <c r="F144" s="454">
        <f t="shared" ref="F144:S144" si="119">IF(F24=0,0,((F6*0.5)+E24-F42)*F79*F111*F$2)</f>
        <v>0</v>
      </c>
      <c r="G144" s="454">
        <f t="shared" si="119"/>
        <v>0</v>
      </c>
      <c r="H144" s="454">
        <f t="shared" si="119"/>
        <v>0</v>
      </c>
      <c r="I144" s="454">
        <f t="shared" si="119"/>
        <v>0</v>
      </c>
      <c r="J144" s="454">
        <f t="shared" si="119"/>
        <v>0</v>
      </c>
      <c r="K144" s="454">
        <f t="shared" si="119"/>
        <v>0</v>
      </c>
      <c r="L144" s="454">
        <f t="shared" si="119"/>
        <v>0</v>
      </c>
      <c r="M144" s="454">
        <f t="shared" si="119"/>
        <v>0</v>
      </c>
      <c r="N144" s="454">
        <f t="shared" si="119"/>
        <v>0</v>
      </c>
      <c r="O144" s="454">
        <f t="shared" si="117"/>
        <v>0</v>
      </c>
      <c r="P144" s="454">
        <f t="shared" si="117"/>
        <v>0</v>
      </c>
      <c r="Q144" s="454">
        <f t="shared" si="117"/>
        <v>0</v>
      </c>
      <c r="R144" s="454">
        <f t="shared" si="119"/>
        <v>0</v>
      </c>
      <c r="S144" s="454">
        <f t="shared" si="119"/>
        <v>0</v>
      </c>
      <c r="T144" s="454">
        <f t="shared" si="116"/>
        <v>0</v>
      </c>
      <c r="U144" s="454">
        <f t="shared" si="116"/>
        <v>0</v>
      </c>
      <c r="V144" s="454">
        <f t="shared" si="116"/>
        <v>0</v>
      </c>
      <c r="W144" s="454">
        <f t="shared" si="116"/>
        <v>0</v>
      </c>
      <c r="X144" s="454">
        <f t="shared" si="116"/>
        <v>0</v>
      </c>
      <c r="Y144" s="454">
        <f t="shared" si="116"/>
        <v>0</v>
      </c>
      <c r="Z144" s="454">
        <f t="shared" si="116"/>
        <v>0</v>
      </c>
      <c r="AA144" s="454">
        <f t="shared" si="116"/>
        <v>0</v>
      </c>
      <c r="AB144" s="454">
        <f t="shared" si="116"/>
        <v>0</v>
      </c>
      <c r="AC144" s="454">
        <f t="shared" si="116"/>
        <v>0</v>
      </c>
      <c r="AD144" s="454">
        <f t="shared" si="116"/>
        <v>0</v>
      </c>
      <c r="AE144" s="454">
        <f t="shared" si="116"/>
        <v>0</v>
      </c>
      <c r="AF144" s="454">
        <f t="shared" si="116"/>
        <v>0</v>
      </c>
      <c r="AG144" s="454">
        <f t="shared" si="116"/>
        <v>0</v>
      </c>
      <c r="AH144" s="454">
        <f t="shared" si="116"/>
        <v>0</v>
      </c>
      <c r="AI144" s="454">
        <f t="shared" si="116"/>
        <v>0</v>
      </c>
      <c r="AJ144" s="454">
        <f t="shared" si="116"/>
        <v>0</v>
      </c>
      <c r="AK144" s="454">
        <f t="shared" si="116"/>
        <v>0</v>
      </c>
      <c r="AL144" s="454">
        <f t="shared" si="116"/>
        <v>0</v>
      </c>
      <c r="AM144" s="454">
        <f t="shared" si="116"/>
        <v>0</v>
      </c>
      <c r="AN144" s="454">
        <f t="shared" si="116"/>
        <v>0</v>
      </c>
      <c r="AO144" s="454">
        <f t="shared" si="116"/>
        <v>0</v>
      </c>
      <c r="AP144" s="454">
        <f t="shared" si="116"/>
        <v>0</v>
      </c>
      <c r="AQ144" s="454">
        <f t="shared" si="116"/>
        <v>0</v>
      </c>
      <c r="AR144" s="454">
        <f t="shared" si="116"/>
        <v>0</v>
      </c>
      <c r="AS144" s="454">
        <f t="shared" si="116"/>
        <v>0</v>
      </c>
      <c r="AT144" s="454">
        <f t="shared" si="116"/>
        <v>0</v>
      </c>
      <c r="AU144" s="454">
        <f t="shared" si="116"/>
        <v>0</v>
      </c>
      <c r="AV144" s="454">
        <f t="shared" si="116"/>
        <v>0</v>
      </c>
      <c r="AW144" s="454">
        <f t="shared" si="116"/>
        <v>0</v>
      </c>
      <c r="AX144" s="454">
        <f t="shared" si="116"/>
        <v>0</v>
      </c>
      <c r="AY144" s="454">
        <f t="shared" si="116"/>
        <v>0</v>
      </c>
      <c r="AZ144" s="454">
        <f t="shared" si="116"/>
        <v>0</v>
      </c>
      <c r="BA144" s="454">
        <f t="shared" si="116"/>
        <v>0</v>
      </c>
      <c r="BB144" s="454">
        <f t="shared" si="116"/>
        <v>0</v>
      </c>
      <c r="BC144" s="454">
        <f t="shared" si="116"/>
        <v>0</v>
      </c>
      <c r="BD144" s="454">
        <f t="shared" si="116"/>
        <v>0</v>
      </c>
      <c r="BE144" s="454">
        <f t="shared" si="116"/>
        <v>0</v>
      </c>
      <c r="BF144" s="454">
        <f t="shared" si="116"/>
        <v>0</v>
      </c>
      <c r="BG144" s="454">
        <f t="shared" si="116"/>
        <v>0</v>
      </c>
      <c r="BH144" s="454">
        <f t="shared" si="116"/>
        <v>0</v>
      </c>
      <c r="BI144" s="454">
        <f t="shared" si="116"/>
        <v>0</v>
      </c>
      <c r="BJ144" s="454">
        <f t="shared" si="116"/>
        <v>0</v>
      </c>
      <c r="BK144" s="454">
        <f t="shared" si="116"/>
        <v>0</v>
      </c>
      <c r="BL144" s="454">
        <f t="shared" si="116"/>
        <v>0</v>
      </c>
      <c r="BM144" s="454">
        <f t="shared" si="116"/>
        <v>0</v>
      </c>
      <c r="BN144" s="454">
        <f t="shared" si="116"/>
        <v>0</v>
      </c>
      <c r="BO144" s="454">
        <f t="shared" si="116"/>
        <v>0</v>
      </c>
      <c r="BP144" s="454">
        <f t="shared" si="116"/>
        <v>0</v>
      </c>
      <c r="BQ144" s="454">
        <f t="shared" si="118"/>
        <v>0</v>
      </c>
      <c r="BR144" s="454">
        <f t="shared" si="118"/>
        <v>0</v>
      </c>
      <c r="BS144" s="454">
        <f t="shared" si="118"/>
        <v>0</v>
      </c>
      <c r="BT144" s="454">
        <f t="shared" si="118"/>
        <v>0</v>
      </c>
      <c r="BU144" s="454">
        <f t="shared" si="118"/>
        <v>0</v>
      </c>
      <c r="BV144" s="454">
        <f t="shared" si="118"/>
        <v>0</v>
      </c>
      <c r="BW144" s="454">
        <f t="shared" si="118"/>
        <v>0</v>
      </c>
      <c r="BX144" s="454">
        <f t="shared" si="118"/>
        <v>0</v>
      </c>
      <c r="BY144" s="454">
        <f t="shared" si="118"/>
        <v>0</v>
      </c>
      <c r="BZ144" s="454">
        <f t="shared" si="118"/>
        <v>0</v>
      </c>
      <c r="CA144" s="454">
        <f t="shared" si="118"/>
        <v>0</v>
      </c>
      <c r="CB144" s="454">
        <f t="shared" si="118"/>
        <v>0</v>
      </c>
      <c r="CC144" s="454">
        <f t="shared" si="118"/>
        <v>0</v>
      </c>
      <c r="CD144" s="454">
        <f t="shared" si="118"/>
        <v>0</v>
      </c>
      <c r="CE144" s="454">
        <f t="shared" si="118"/>
        <v>0</v>
      </c>
      <c r="CF144" s="454">
        <f t="shared" si="118"/>
        <v>0</v>
      </c>
      <c r="CG144" s="454">
        <f t="shared" si="118"/>
        <v>0</v>
      </c>
      <c r="CH144" s="455">
        <f t="shared" si="118"/>
        <v>0</v>
      </c>
    </row>
    <row r="145" spans="1:86" s="110" customFormat="1" hidden="1" x14ac:dyDescent="0.25">
      <c r="A145" s="647"/>
      <c r="B145" s="270" t="s">
        <v>21</v>
      </c>
      <c r="C145" s="454">
        <f t="shared" si="114"/>
        <v>0</v>
      </c>
      <c r="D145" s="454">
        <f t="shared" si="115"/>
        <v>0</v>
      </c>
      <c r="E145" s="454">
        <f t="shared" si="115"/>
        <v>0</v>
      </c>
      <c r="F145" s="454">
        <f t="shared" ref="F145:BP148" si="120">IF(F25=0,0,((F7*0.5)+E25-F43)*F80*F112*F$2)</f>
        <v>0</v>
      </c>
      <c r="G145" s="454">
        <f t="shared" si="120"/>
        <v>0</v>
      </c>
      <c r="H145" s="454">
        <f t="shared" si="120"/>
        <v>0</v>
      </c>
      <c r="I145" s="454">
        <f t="shared" si="120"/>
        <v>0</v>
      </c>
      <c r="J145" s="454">
        <f t="shared" si="120"/>
        <v>0</v>
      </c>
      <c r="K145" s="454">
        <f t="shared" si="120"/>
        <v>0</v>
      </c>
      <c r="L145" s="454">
        <f t="shared" si="120"/>
        <v>0</v>
      </c>
      <c r="M145" s="454">
        <f t="shared" si="120"/>
        <v>0</v>
      </c>
      <c r="N145" s="454">
        <f t="shared" si="120"/>
        <v>0</v>
      </c>
      <c r="O145" s="454">
        <f t="shared" si="117"/>
        <v>0</v>
      </c>
      <c r="P145" s="454">
        <f t="shared" si="117"/>
        <v>0</v>
      </c>
      <c r="Q145" s="454">
        <f t="shared" si="117"/>
        <v>0</v>
      </c>
      <c r="R145" s="454">
        <f t="shared" si="120"/>
        <v>0</v>
      </c>
      <c r="S145" s="454">
        <f t="shared" si="120"/>
        <v>0</v>
      </c>
      <c r="T145" s="454">
        <f t="shared" si="120"/>
        <v>0</v>
      </c>
      <c r="U145" s="454">
        <f t="shared" si="120"/>
        <v>0</v>
      </c>
      <c r="V145" s="454">
        <f t="shared" si="120"/>
        <v>0</v>
      </c>
      <c r="W145" s="454">
        <f t="shared" si="120"/>
        <v>0</v>
      </c>
      <c r="X145" s="454">
        <f t="shared" si="120"/>
        <v>0</v>
      </c>
      <c r="Y145" s="454">
        <f t="shared" si="120"/>
        <v>0</v>
      </c>
      <c r="Z145" s="454">
        <f t="shared" si="120"/>
        <v>0</v>
      </c>
      <c r="AA145" s="454">
        <f t="shared" si="120"/>
        <v>0</v>
      </c>
      <c r="AB145" s="454">
        <f t="shared" si="120"/>
        <v>0</v>
      </c>
      <c r="AC145" s="454">
        <f t="shared" si="120"/>
        <v>0</v>
      </c>
      <c r="AD145" s="454">
        <f t="shared" si="120"/>
        <v>0</v>
      </c>
      <c r="AE145" s="454">
        <f t="shared" si="120"/>
        <v>0</v>
      </c>
      <c r="AF145" s="454">
        <f t="shared" si="120"/>
        <v>0</v>
      </c>
      <c r="AG145" s="454">
        <f t="shared" si="120"/>
        <v>0</v>
      </c>
      <c r="AH145" s="454">
        <f t="shared" si="120"/>
        <v>0</v>
      </c>
      <c r="AI145" s="454">
        <f t="shared" si="120"/>
        <v>0</v>
      </c>
      <c r="AJ145" s="454">
        <f t="shared" si="120"/>
        <v>0</v>
      </c>
      <c r="AK145" s="454">
        <f t="shared" si="120"/>
        <v>0</v>
      </c>
      <c r="AL145" s="454">
        <f t="shared" si="120"/>
        <v>0</v>
      </c>
      <c r="AM145" s="454">
        <f t="shared" si="120"/>
        <v>0</v>
      </c>
      <c r="AN145" s="454">
        <f t="shared" si="120"/>
        <v>0</v>
      </c>
      <c r="AO145" s="454">
        <f t="shared" si="120"/>
        <v>0</v>
      </c>
      <c r="AP145" s="454">
        <f t="shared" si="120"/>
        <v>0</v>
      </c>
      <c r="AQ145" s="454">
        <f t="shared" si="120"/>
        <v>0</v>
      </c>
      <c r="AR145" s="454">
        <f t="shared" si="120"/>
        <v>0</v>
      </c>
      <c r="AS145" s="454">
        <f t="shared" si="120"/>
        <v>0</v>
      </c>
      <c r="AT145" s="454">
        <f t="shared" si="120"/>
        <v>0</v>
      </c>
      <c r="AU145" s="454">
        <f t="shared" si="120"/>
        <v>0</v>
      </c>
      <c r="AV145" s="454">
        <f t="shared" si="120"/>
        <v>0</v>
      </c>
      <c r="AW145" s="454">
        <f t="shared" si="120"/>
        <v>0</v>
      </c>
      <c r="AX145" s="454">
        <f t="shared" si="120"/>
        <v>0</v>
      </c>
      <c r="AY145" s="454">
        <f t="shared" si="120"/>
        <v>0</v>
      </c>
      <c r="AZ145" s="454">
        <f t="shared" si="120"/>
        <v>0</v>
      </c>
      <c r="BA145" s="454">
        <f t="shared" si="120"/>
        <v>0</v>
      </c>
      <c r="BB145" s="454">
        <f t="shared" si="120"/>
        <v>0</v>
      </c>
      <c r="BC145" s="454">
        <f t="shared" si="120"/>
        <v>0</v>
      </c>
      <c r="BD145" s="454">
        <f t="shared" si="120"/>
        <v>0</v>
      </c>
      <c r="BE145" s="454">
        <f t="shared" si="120"/>
        <v>0</v>
      </c>
      <c r="BF145" s="454">
        <f t="shared" si="120"/>
        <v>0</v>
      </c>
      <c r="BG145" s="454">
        <f t="shared" si="120"/>
        <v>0</v>
      </c>
      <c r="BH145" s="454">
        <f t="shared" si="120"/>
        <v>0</v>
      </c>
      <c r="BI145" s="454">
        <f t="shared" si="120"/>
        <v>0</v>
      </c>
      <c r="BJ145" s="454">
        <f t="shared" si="120"/>
        <v>0</v>
      </c>
      <c r="BK145" s="454">
        <f t="shared" si="120"/>
        <v>0</v>
      </c>
      <c r="BL145" s="454">
        <f t="shared" si="120"/>
        <v>0</v>
      </c>
      <c r="BM145" s="454">
        <f t="shared" si="120"/>
        <v>0</v>
      </c>
      <c r="BN145" s="454">
        <f t="shared" si="120"/>
        <v>0</v>
      </c>
      <c r="BO145" s="454">
        <f t="shared" si="120"/>
        <v>0</v>
      </c>
      <c r="BP145" s="454">
        <f t="shared" si="120"/>
        <v>0</v>
      </c>
      <c r="BQ145" s="454">
        <f t="shared" si="118"/>
        <v>0</v>
      </c>
      <c r="BR145" s="454">
        <f t="shared" si="118"/>
        <v>0</v>
      </c>
      <c r="BS145" s="454">
        <f t="shared" si="118"/>
        <v>0</v>
      </c>
      <c r="BT145" s="454">
        <f t="shared" si="118"/>
        <v>0</v>
      </c>
      <c r="BU145" s="454">
        <f t="shared" si="118"/>
        <v>0</v>
      </c>
      <c r="BV145" s="454">
        <f t="shared" si="118"/>
        <v>0</v>
      </c>
      <c r="BW145" s="454">
        <f t="shared" si="118"/>
        <v>0</v>
      </c>
      <c r="BX145" s="454">
        <f t="shared" si="118"/>
        <v>0</v>
      </c>
      <c r="BY145" s="454">
        <f t="shared" si="118"/>
        <v>0</v>
      </c>
      <c r="BZ145" s="454">
        <f t="shared" si="118"/>
        <v>0</v>
      </c>
      <c r="CA145" s="454">
        <f t="shared" si="118"/>
        <v>0</v>
      </c>
      <c r="CB145" s="454">
        <f t="shared" si="118"/>
        <v>0</v>
      </c>
      <c r="CC145" s="454">
        <f t="shared" si="118"/>
        <v>0</v>
      </c>
      <c r="CD145" s="454">
        <f t="shared" si="118"/>
        <v>0</v>
      </c>
      <c r="CE145" s="454">
        <f t="shared" si="118"/>
        <v>0</v>
      </c>
      <c r="CF145" s="454">
        <f t="shared" si="118"/>
        <v>0</v>
      </c>
      <c r="CG145" s="454">
        <f t="shared" si="118"/>
        <v>0</v>
      </c>
      <c r="CH145" s="455">
        <f t="shared" si="118"/>
        <v>0</v>
      </c>
    </row>
    <row r="146" spans="1:86" s="110" customFormat="1" hidden="1" x14ac:dyDescent="0.25">
      <c r="A146" s="647"/>
      <c r="B146" s="270" t="s">
        <v>1</v>
      </c>
      <c r="C146" s="454">
        <f t="shared" si="114"/>
        <v>0</v>
      </c>
      <c r="D146" s="454">
        <f t="shared" si="115"/>
        <v>0</v>
      </c>
      <c r="E146" s="454">
        <f t="shared" si="115"/>
        <v>0</v>
      </c>
      <c r="F146" s="454">
        <f t="shared" si="120"/>
        <v>0</v>
      </c>
      <c r="G146" s="454">
        <f t="shared" si="120"/>
        <v>0</v>
      </c>
      <c r="H146" s="454">
        <f t="shared" si="120"/>
        <v>0</v>
      </c>
      <c r="I146" s="454">
        <f t="shared" si="120"/>
        <v>0</v>
      </c>
      <c r="J146" s="454">
        <f t="shared" si="120"/>
        <v>0</v>
      </c>
      <c r="K146" s="454">
        <f t="shared" si="120"/>
        <v>0</v>
      </c>
      <c r="L146" s="454">
        <f t="shared" si="120"/>
        <v>0</v>
      </c>
      <c r="M146" s="454">
        <f t="shared" si="120"/>
        <v>0</v>
      </c>
      <c r="N146" s="454">
        <f t="shared" si="120"/>
        <v>0</v>
      </c>
      <c r="O146" s="454">
        <f t="shared" si="117"/>
        <v>0</v>
      </c>
      <c r="P146" s="454">
        <f t="shared" si="117"/>
        <v>0</v>
      </c>
      <c r="Q146" s="454">
        <f t="shared" si="117"/>
        <v>0</v>
      </c>
      <c r="R146" s="454">
        <f t="shared" si="120"/>
        <v>0</v>
      </c>
      <c r="S146" s="454">
        <f t="shared" si="120"/>
        <v>0</v>
      </c>
      <c r="T146" s="454">
        <f t="shared" si="120"/>
        <v>0</v>
      </c>
      <c r="U146" s="454">
        <f t="shared" si="120"/>
        <v>0</v>
      </c>
      <c r="V146" s="454">
        <f t="shared" si="120"/>
        <v>0</v>
      </c>
      <c r="W146" s="454">
        <f t="shared" si="120"/>
        <v>0</v>
      </c>
      <c r="X146" s="454">
        <f t="shared" si="120"/>
        <v>0</v>
      </c>
      <c r="Y146" s="454">
        <f t="shared" si="120"/>
        <v>0</v>
      </c>
      <c r="Z146" s="454">
        <f t="shared" si="120"/>
        <v>0</v>
      </c>
      <c r="AA146" s="454">
        <f t="shared" si="120"/>
        <v>0</v>
      </c>
      <c r="AB146" s="454">
        <f t="shared" si="120"/>
        <v>0</v>
      </c>
      <c r="AC146" s="454">
        <f t="shared" si="120"/>
        <v>0</v>
      </c>
      <c r="AD146" s="454">
        <f t="shared" si="120"/>
        <v>0</v>
      </c>
      <c r="AE146" s="454">
        <f t="shared" si="120"/>
        <v>0</v>
      </c>
      <c r="AF146" s="454">
        <f t="shared" si="120"/>
        <v>0</v>
      </c>
      <c r="AG146" s="454">
        <f t="shared" si="120"/>
        <v>0</v>
      </c>
      <c r="AH146" s="454">
        <f t="shared" si="120"/>
        <v>0</v>
      </c>
      <c r="AI146" s="454">
        <f t="shared" si="120"/>
        <v>0</v>
      </c>
      <c r="AJ146" s="454">
        <f t="shared" si="120"/>
        <v>0</v>
      </c>
      <c r="AK146" s="454">
        <f t="shared" si="120"/>
        <v>0</v>
      </c>
      <c r="AL146" s="454">
        <f t="shared" si="120"/>
        <v>0</v>
      </c>
      <c r="AM146" s="454">
        <f t="shared" si="120"/>
        <v>0</v>
      </c>
      <c r="AN146" s="454">
        <f t="shared" si="120"/>
        <v>0</v>
      </c>
      <c r="AO146" s="454">
        <f t="shared" si="120"/>
        <v>0</v>
      </c>
      <c r="AP146" s="454">
        <f t="shared" si="120"/>
        <v>0</v>
      </c>
      <c r="AQ146" s="454">
        <f t="shared" si="120"/>
        <v>0</v>
      </c>
      <c r="AR146" s="454">
        <f t="shared" si="120"/>
        <v>0</v>
      </c>
      <c r="AS146" s="454">
        <f t="shared" si="120"/>
        <v>0</v>
      </c>
      <c r="AT146" s="454">
        <f t="shared" si="120"/>
        <v>0</v>
      </c>
      <c r="AU146" s="454">
        <f t="shared" si="120"/>
        <v>0</v>
      </c>
      <c r="AV146" s="454">
        <f t="shared" si="120"/>
        <v>0</v>
      </c>
      <c r="AW146" s="454">
        <f t="shared" si="120"/>
        <v>0</v>
      </c>
      <c r="AX146" s="454">
        <f t="shared" si="120"/>
        <v>0</v>
      </c>
      <c r="AY146" s="454">
        <f t="shared" si="120"/>
        <v>0</v>
      </c>
      <c r="AZ146" s="454">
        <f t="shared" si="120"/>
        <v>0</v>
      </c>
      <c r="BA146" s="454">
        <f t="shared" si="120"/>
        <v>0</v>
      </c>
      <c r="BB146" s="454">
        <f t="shared" si="120"/>
        <v>0</v>
      </c>
      <c r="BC146" s="454">
        <f t="shared" si="120"/>
        <v>0</v>
      </c>
      <c r="BD146" s="454">
        <f t="shared" si="120"/>
        <v>0</v>
      </c>
      <c r="BE146" s="454">
        <f t="shared" si="120"/>
        <v>0</v>
      </c>
      <c r="BF146" s="454">
        <f t="shared" si="120"/>
        <v>0</v>
      </c>
      <c r="BG146" s="454">
        <f t="shared" si="120"/>
        <v>0</v>
      </c>
      <c r="BH146" s="454">
        <f t="shared" si="120"/>
        <v>0</v>
      </c>
      <c r="BI146" s="454">
        <f t="shared" si="120"/>
        <v>0</v>
      </c>
      <c r="BJ146" s="454">
        <f t="shared" si="120"/>
        <v>0</v>
      </c>
      <c r="BK146" s="454">
        <f t="shared" si="120"/>
        <v>0</v>
      </c>
      <c r="BL146" s="454">
        <f t="shared" si="120"/>
        <v>0</v>
      </c>
      <c r="BM146" s="454">
        <f t="shared" si="120"/>
        <v>0</v>
      </c>
      <c r="BN146" s="454">
        <f t="shared" si="120"/>
        <v>0</v>
      </c>
      <c r="BO146" s="454">
        <f t="shared" si="120"/>
        <v>0</v>
      </c>
      <c r="BP146" s="454">
        <f t="shared" si="120"/>
        <v>0</v>
      </c>
      <c r="BQ146" s="454">
        <f t="shared" si="118"/>
        <v>0</v>
      </c>
      <c r="BR146" s="454">
        <f t="shared" si="118"/>
        <v>0</v>
      </c>
      <c r="BS146" s="454">
        <f t="shared" si="118"/>
        <v>0</v>
      </c>
      <c r="BT146" s="454">
        <f t="shared" si="118"/>
        <v>0</v>
      </c>
      <c r="BU146" s="454">
        <f t="shared" si="118"/>
        <v>0</v>
      </c>
      <c r="BV146" s="454">
        <f t="shared" si="118"/>
        <v>0</v>
      </c>
      <c r="BW146" s="454">
        <f t="shared" si="118"/>
        <v>0</v>
      </c>
      <c r="BX146" s="454">
        <f t="shared" si="118"/>
        <v>0</v>
      </c>
      <c r="BY146" s="454">
        <f t="shared" si="118"/>
        <v>0</v>
      </c>
      <c r="BZ146" s="454">
        <f t="shared" si="118"/>
        <v>0</v>
      </c>
      <c r="CA146" s="454">
        <f t="shared" si="118"/>
        <v>0</v>
      </c>
      <c r="CB146" s="454">
        <f t="shared" si="118"/>
        <v>0</v>
      </c>
      <c r="CC146" s="454">
        <f t="shared" si="118"/>
        <v>0</v>
      </c>
      <c r="CD146" s="454">
        <f t="shared" si="118"/>
        <v>0</v>
      </c>
      <c r="CE146" s="454">
        <f t="shared" si="118"/>
        <v>0</v>
      </c>
      <c r="CF146" s="454">
        <f t="shared" si="118"/>
        <v>0</v>
      </c>
      <c r="CG146" s="454">
        <f t="shared" si="118"/>
        <v>0</v>
      </c>
      <c r="CH146" s="455">
        <f t="shared" si="118"/>
        <v>0</v>
      </c>
    </row>
    <row r="147" spans="1:86" s="110" customFormat="1" hidden="1" x14ac:dyDescent="0.25">
      <c r="A147" s="647"/>
      <c r="B147" s="270" t="s">
        <v>22</v>
      </c>
      <c r="C147" s="454">
        <f t="shared" si="114"/>
        <v>0</v>
      </c>
      <c r="D147" s="454">
        <f t="shared" si="115"/>
        <v>0</v>
      </c>
      <c r="E147" s="454">
        <f t="shared" si="115"/>
        <v>0</v>
      </c>
      <c r="F147" s="454">
        <f t="shared" si="120"/>
        <v>0</v>
      </c>
      <c r="G147" s="454">
        <f t="shared" si="120"/>
        <v>0</v>
      </c>
      <c r="H147" s="454">
        <f t="shared" si="120"/>
        <v>0</v>
      </c>
      <c r="I147" s="454">
        <f t="shared" si="120"/>
        <v>0</v>
      </c>
      <c r="J147" s="454">
        <f t="shared" si="120"/>
        <v>0</v>
      </c>
      <c r="K147" s="454">
        <f t="shared" si="120"/>
        <v>0</v>
      </c>
      <c r="L147" s="454">
        <f t="shared" si="120"/>
        <v>0</v>
      </c>
      <c r="M147" s="454">
        <f t="shared" si="120"/>
        <v>0</v>
      </c>
      <c r="N147" s="454">
        <f t="shared" si="120"/>
        <v>0</v>
      </c>
      <c r="O147" s="454">
        <f t="shared" si="117"/>
        <v>0</v>
      </c>
      <c r="P147" s="454">
        <f t="shared" si="117"/>
        <v>0</v>
      </c>
      <c r="Q147" s="454">
        <f t="shared" si="117"/>
        <v>0</v>
      </c>
      <c r="R147" s="454">
        <f t="shared" si="120"/>
        <v>0</v>
      </c>
      <c r="S147" s="454">
        <f t="shared" si="120"/>
        <v>0</v>
      </c>
      <c r="T147" s="454">
        <f t="shared" si="120"/>
        <v>0</v>
      </c>
      <c r="U147" s="454">
        <f t="shared" si="120"/>
        <v>0</v>
      </c>
      <c r="V147" s="454">
        <f t="shared" si="120"/>
        <v>0</v>
      </c>
      <c r="W147" s="454">
        <f t="shared" si="120"/>
        <v>0</v>
      </c>
      <c r="X147" s="454">
        <f t="shared" si="120"/>
        <v>0</v>
      </c>
      <c r="Y147" s="454">
        <f t="shared" si="120"/>
        <v>0</v>
      </c>
      <c r="Z147" s="454">
        <f t="shared" si="120"/>
        <v>0</v>
      </c>
      <c r="AA147" s="454">
        <f t="shared" si="120"/>
        <v>0</v>
      </c>
      <c r="AB147" s="454">
        <f t="shared" si="120"/>
        <v>0</v>
      </c>
      <c r="AC147" s="454">
        <f t="shared" si="120"/>
        <v>0</v>
      </c>
      <c r="AD147" s="454">
        <f t="shared" si="120"/>
        <v>0</v>
      </c>
      <c r="AE147" s="454">
        <f t="shared" si="120"/>
        <v>0</v>
      </c>
      <c r="AF147" s="454">
        <f t="shared" si="120"/>
        <v>0</v>
      </c>
      <c r="AG147" s="454">
        <f t="shared" si="120"/>
        <v>0</v>
      </c>
      <c r="AH147" s="454">
        <f t="shared" si="120"/>
        <v>0</v>
      </c>
      <c r="AI147" s="454">
        <f t="shared" si="120"/>
        <v>0</v>
      </c>
      <c r="AJ147" s="454">
        <f t="shared" si="120"/>
        <v>0</v>
      </c>
      <c r="AK147" s="454">
        <f t="shared" si="120"/>
        <v>0</v>
      </c>
      <c r="AL147" s="454">
        <f t="shared" si="120"/>
        <v>0</v>
      </c>
      <c r="AM147" s="454">
        <f t="shared" si="120"/>
        <v>0</v>
      </c>
      <c r="AN147" s="454">
        <f t="shared" si="120"/>
        <v>0</v>
      </c>
      <c r="AO147" s="454">
        <f t="shared" si="120"/>
        <v>0</v>
      </c>
      <c r="AP147" s="454">
        <f t="shared" si="120"/>
        <v>0</v>
      </c>
      <c r="AQ147" s="454">
        <f t="shared" si="120"/>
        <v>0</v>
      </c>
      <c r="AR147" s="454">
        <f t="shared" si="120"/>
        <v>0</v>
      </c>
      <c r="AS147" s="454">
        <f t="shared" si="120"/>
        <v>0</v>
      </c>
      <c r="AT147" s="454">
        <f t="shared" si="120"/>
        <v>0</v>
      </c>
      <c r="AU147" s="454">
        <f t="shared" si="120"/>
        <v>0</v>
      </c>
      <c r="AV147" s="454">
        <f t="shared" si="120"/>
        <v>0</v>
      </c>
      <c r="AW147" s="454">
        <f t="shared" si="120"/>
        <v>0</v>
      </c>
      <c r="AX147" s="454">
        <f t="shared" si="120"/>
        <v>0</v>
      </c>
      <c r="AY147" s="454">
        <f t="shared" si="120"/>
        <v>0</v>
      </c>
      <c r="AZ147" s="454">
        <f t="shared" si="120"/>
        <v>0</v>
      </c>
      <c r="BA147" s="454">
        <f t="shared" si="120"/>
        <v>0</v>
      </c>
      <c r="BB147" s="454">
        <f t="shared" si="120"/>
        <v>0</v>
      </c>
      <c r="BC147" s="454">
        <f t="shared" si="120"/>
        <v>0</v>
      </c>
      <c r="BD147" s="454">
        <f t="shared" si="120"/>
        <v>0</v>
      </c>
      <c r="BE147" s="454">
        <f t="shared" si="120"/>
        <v>0</v>
      </c>
      <c r="BF147" s="454">
        <f t="shared" si="120"/>
        <v>0</v>
      </c>
      <c r="BG147" s="454">
        <f t="shared" si="120"/>
        <v>0</v>
      </c>
      <c r="BH147" s="454">
        <f t="shared" si="120"/>
        <v>0</v>
      </c>
      <c r="BI147" s="454">
        <f t="shared" si="120"/>
        <v>0</v>
      </c>
      <c r="BJ147" s="454">
        <f t="shared" si="120"/>
        <v>0</v>
      </c>
      <c r="BK147" s="454">
        <f t="shared" si="120"/>
        <v>0</v>
      </c>
      <c r="BL147" s="454">
        <f t="shared" si="120"/>
        <v>0</v>
      </c>
      <c r="BM147" s="454">
        <f t="shared" si="120"/>
        <v>0</v>
      </c>
      <c r="BN147" s="454">
        <f t="shared" si="120"/>
        <v>0</v>
      </c>
      <c r="BO147" s="454">
        <f t="shared" si="120"/>
        <v>0</v>
      </c>
      <c r="BP147" s="454">
        <f t="shared" si="120"/>
        <v>0</v>
      </c>
      <c r="BQ147" s="454">
        <f t="shared" si="118"/>
        <v>0</v>
      </c>
      <c r="BR147" s="454">
        <f t="shared" si="118"/>
        <v>0</v>
      </c>
      <c r="BS147" s="454">
        <f t="shared" si="118"/>
        <v>0</v>
      </c>
      <c r="BT147" s="454">
        <f t="shared" si="118"/>
        <v>0</v>
      </c>
      <c r="BU147" s="454">
        <f t="shared" si="118"/>
        <v>0</v>
      </c>
      <c r="BV147" s="454">
        <f t="shared" si="118"/>
        <v>0</v>
      </c>
      <c r="BW147" s="454">
        <f t="shared" si="118"/>
        <v>0</v>
      </c>
      <c r="BX147" s="454">
        <f t="shared" si="118"/>
        <v>0</v>
      </c>
      <c r="BY147" s="454">
        <f t="shared" si="118"/>
        <v>0</v>
      </c>
      <c r="BZ147" s="454">
        <f t="shared" si="118"/>
        <v>0</v>
      </c>
      <c r="CA147" s="454">
        <f t="shared" si="118"/>
        <v>0</v>
      </c>
      <c r="CB147" s="454">
        <f t="shared" si="118"/>
        <v>0</v>
      </c>
      <c r="CC147" s="454">
        <f t="shared" si="118"/>
        <v>0</v>
      </c>
      <c r="CD147" s="454">
        <f t="shared" si="118"/>
        <v>0</v>
      </c>
      <c r="CE147" s="454">
        <f t="shared" si="118"/>
        <v>0</v>
      </c>
      <c r="CF147" s="454">
        <f t="shared" si="118"/>
        <v>0</v>
      </c>
      <c r="CG147" s="454">
        <f t="shared" si="118"/>
        <v>0</v>
      </c>
      <c r="CH147" s="455">
        <f t="shared" si="118"/>
        <v>0</v>
      </c>
    </row>
    <row r="148" spans="1:86" s="110" customFormat="1" hidden="1" x14ac:dyDescent="0.25">
      <c r="A148" s="647"/>
      <c r="B148" s="89" t="s">
        <v>9</v>
      </c>
      <c r="C148" s="454">
        <f t="shared" si="114"/>
        <v>0</v>
      </c>
      <c r="D148" s="454">
        <f t="shared" si="115"/>
        <v>0</v>
      </c>
      <c r="E148" s="454">
        <f t="shared" si="115"/>
        <v>0</v>
      </c>
      <c r="F148" s="454">
        <f t="shared" si="120"/>
        <v>0</v>
      </c>
      <c r="G148" s="454">
        <f t="shared" si="120"/>
        <v>0</v>
      </c>
      <c r="H148" s="454">
        <f t="shared" si="120"/>
        <v>0</v>
      </c>
      <c r="I148" s="454">
        <f t="shared" si="120"/>
        <v>0</v>
      </c>
      <c r="J148" s="454">
        <f t="shared" si="120"/>
        <v>0</v>
      </c>
      <c r="K148" s="454">
        <f t="shared" si="120"/>
        <v>0</v>
      </c>
      <c r="L148" s="454">
        <f t="shared" si="120"/>
        <v>0</v>
      </c>
      <c r="M148" s="454">
        <f t="shared" si="120"/>
        <v>0</v>
      </c>
      <c r="N148" s="454">
        <f t="shared" si="120"/>
        <v>0</v>
      </c>
      <c r="O148" s="454">
        <f t="shared" si="117"/>
        <v>0</v>
      </c>
      <c r="P148" s="454">
        <f t="shared" si="117"/>
        <v>0</v>
      </c>
      <c r="Q148" s="454">
        <f t="shared" si="117"/>
        <v>0</v>
      </c>
      <c r="R148" s="454">
        <f t="shared" si="120"/>
        <v>0</v>
      </c>
      <c r="S148" s="454">
        <f t="shared" si="120"/>
        <v>0</v>
      </c>
      <c r="T148" s="454">
        <f t="shared" si="120"/>
        <v>0</v>
      </c>
      <c r="U148" s="454">
        <f t="shared" si="120"/>
        <v>0</v>
      </c>
      <c r="V148" s="454">
        <f t="shared" si="120"/>
        <v>0</v>
      </c>
      <c r="W148" s="454">
        <f t="shared" si="120"/>
        <v>0</v>
      </c>
      <c r="X148" s="454">
        <f t="shared" si="120"/>
        <v>0</v>
      </c>
      <c r="Y148" s="454">
        <f t="shared" si="120"/>
        <v>0</v>
      </c>
      <c r="Z148" s="454">
        <f t="shared" si="120"/>
        <v>0</v>
      </c>
      <c r="AA148" s="454">
        <f t="shared" si="120"/>
        <v>0</v>
      </c>
      <c r="AB148" s="454">
        <f t="shared" si="120"/>
        <v>0</v>
      </c>
      <c r="AC148" s="454">
        <f t="shared" si="120"/>
        <v>0</v>
      </c>
      <c r="AD148" s="454">
        <f t="shared" si="120"/>
        <v>0</v>
      </c>
      <c r="AE148" s="454">
        <f t="shared" si="120"/>
        <v>0</v>
      </c>
      <c r="AF148" s="454">
        <f t="shared" si="120"/>
        <v>0</v>
      </c>
      <c r="AG148" s="454">
        <f t="shared" si="120"/>
        <v>0</v>
      </c>
      <c r="AH148" s="454">
        <f t="shared" si="120"/>
        <v>0</v>
      </c>
      <c r="AI148" s="454">
        <f t="shared" si="120"/>
        <v>0</v>
      </c>
      <c r="AJ148" s="454">
        <f t="shared" si="120"/>
        <v>0</v>
      </c>
      <c r="AK148" s="454">
        <f t="shared" si="120"/>
        <v>0</v>
      </c>
      <c r="AL148" s="454">
        <f t="shared" si="120"/>
        <v>0</v>
      </c>
      <c r="AM148" s="454">
        <f t="shared" si="120"/>
        <v>0</v>
      </c>
      <c r="AN148" s="454">
        <f t="shared" si="120"/>
        <v>0</v>
      </c>
      <c r="AO148" s="454">
        <f t="shared" si="120"/>
        <v>0</v>
      </c>
      <c r="AP148" s="454">
        <f t="shared" si="120"/>
        <v>0</v>
      </c>
      <c r="AQ148" s="454">
        <f t="shared" si="120"/>
        <v>0</v>
      </c>
      <c r="AR148" s="454">
        <f t="shared" si="120"/>
        <v>0</v>
      </c>
      <c r="AS148" s="454">
        <f t="shared" si="120"/>
        <v>0</v>
      </c>
      <c r="AT148" s="454">
        <f t="shared" si="120"/>
        <v>0</v>
      </c>
      <c r="AU148" s="454">
        <f t="shared" si="120"/>
        <v>0</v>
      </c>
      <c r="AV148" s="454">
        <f t="shared" si="120"/>
        <v>0</v>
      </c>
      <c r="AW148" s="454">
        <f t="shared" si="120"/>
        <v>0</v>
      </c>
      <c r="AX148" s="454">
        <f t="shared" si="120"/>
        <v>0</v>
      </c>
      <c r="AY148" s="454">
        <f t="shared" si="120"/>
        <v>0</v>
      </c>
      <c r="AZ148" s="454">
        <f t="shared" si="120"/>
        <v>0</v>
      </c>
      <c r="BA148" s="454">
        <f t="shared" si="120"/>
        <v>0</v>
      </c>
      <c r="BB148" s="454">
        <f t="shared" si="120"/>
        <v>0</v>
      </c>
      <c r="BC148" s="454">
        <f t="shared" si="120"/>
        <v>0</v>
      </c>
      <c r="BD148" s="454">
        <f t="shared" si="120"/>
        <v>0</v>
      </c>
      <c r="BE148" s="454">
        <f t="shared" si="120"/>
        <v>0</v>
      </c>
      <c r="BF148" s="454">
        <f t="shared" si="120"/>
        <v>0</v>
      </c>
      <c r="BG148" s="454">
        <f t="shared" si="120"/>
        <v>0</v>
      </c>
      <c r="BH148" s="454">
        <f t="shared" si="120"/>
        <v>0</v>
      </c>
      <c r="BI148" s="454">
        <f t="shared" si="120"/>
        <v>0</v>
      </c>
      <c r="BJ148" s="454">
        <f t="shared" si="120"/>
        <v>0</v>
      </c>
      <c r="BK148" s="454">
        <f t="shared" si="120"/>
        <v>0</v>
      </c>
      <c r="BL148" s="454">
        <f t="shared" si="120"/>
        <v>0</v>
      </c>
      <c r="BM148" s="454">
        <f t="shared" si="120"/>
        <v>0</v>
      </c>
      <c r="BN148" s="454">
        <f t="shared" si="120"/>
        <v>0</v>
      </c>
      <c r="BO148" s="454">
        <f t="shared" si="120"/>
        <v>0</v>
      </c>
      <c r="BP148" s="454">
        <f t="shared" ref="BP148:CH151" si="121">IF(BP28=0,0,((BP10*0.5)+BO28-BP46)*BP83*BP115*BP$2)</f>
        <v>0</v>
      </c>
      <c r="BQ148" s="454">
        <f t="shared" si="121"/>
        <v>0</v>
      </c>
      <c r="BR148" s="454">
        <f t="shared" si="121"/>
        <v>0</v>
      </c>
      <c r="BS148" s="454">
        <f t="shared" si="121"/>
        <v>0</v>
      </c>
      <c r="BT148" s="454">
        <f t="shared" si="121"/>
        <v>0</v>
      </c>
      <c r="BU148" s="454">
        <f t="shared" si="121"/>
        <v>0</v>
      </c>
      <c r="BV148" s="454">
        <f t="shared" si="121"/>
        <v>0</v>
      </c>
      <c r="BW148" s="454">
        <f t="shared" si="121"/>
        <v>0</v>
      </c>
      <c r="BX148" s="454">
        <f t="shared" si="121"/>
        <v>0</v>
      </c>
      <c r="BY148" s="454">
        <f t="shared" si="121"/>
        <v>0</v>
      </c>
      <c r="BZ148" s="454">
        <f t="shared" si="121"/>
        <v>0</v>
      </c>
      <c r="CA148" s="454">
        <f t="shared" si="121"/>
        <v>0</v>
      </c>
      <c r="CB148" s="454">
        <f t="shared" si="121"/>
        <v>0</v>
      </c>
      <c r="CC148" s="454">
        <f t="shared" si="121"/>
        <v>0</v>
      </c>
      <c r="CD148" s="454">
        <f t="shared" si="121"/>
        <v>0</v>
      </c>
      <c r="CE148" s="454">
        <f t="shared" si="121"/>
        <v>0</v>
      </c>
      <c r="CF148" s="454">
        <f t="shared" si="121"/>
        <v>0</v>
      </c>
      <c r="CG148" s="454">
        <f t="shared" si="121"/>
        <v>0</v>
      </c>
      <c r="CH148" s="455">
        <f t="shared" si="121"/>
        <v>0</v>
      </c>
    </row>
    <row r="149" spans="1:86" s="110" customFormat="1" hidden="1" x14ac:dyDescent="0.25">
      <c r="A149" s="647"/>
      <c r="B149" s="89" t="s">
        <v>3</v>
      </c>
      <c r="C149" s="454">
        <f t="shared" si="114"/>
        <v>0</v>
      </c>
      <c r="D149" s="454">
        <f t="shared" si="115"/>
        <v>0</v>
      </c>
      <c r="E149" s="454">
        <f t="shared" si="115"/>
        <v>0</v>
      </c>
      <c r="F149" s="454">
        <f t="shared" ref="F149:BP152" si="122">IF(F29=0,0,((F11*0.5)+E29-F47)*F84*F116*F$2)</f>
        <v>0</v>
      </c>
      <c r="G149" s="454">
        <f t="shared" si="122"/>
        <v>0</v>
      </c>
      <c r="H149" s="454">
        <f t="shared" si="122"/>
        <v>0</v>
      </c>
      <c r="I149" s="454">
        <f t="shared" si="122"/>
        <v>0</v>
      </c>
      <c r="J149" s="454">
        <f t="shared" si="122"/>
        <v>0</v>
      </c>
      <c r="K149" s="454">
        <f t="shared" si="122"/>
        <v>0</v>
      </c>
      <c r="L149" s="454">
        <f t="shared" si="122"/>
        <v>0</v>
      </c>
      <c r="M149" s="454">
        <f t="shared" si="122"/>
        <v>0</v>
      </c>
      <c r="N149" s="454">
        <f t="shared" si="122"/>
        <v>0</v>
      </c>
      <c r="O149" s="454">
        <f t="shared" si="117"/>
        <v>0</v>
      </c>
      <c r="P149" s="454">
        <f t="shared" si="117"/>
        <v>0</v>
      </c>
      <c r="Q149" s="454">
        <f t="shared" si="117"/>
        <v>0</v>
      </c>
      <c r="R149" s="454">
        <f t="shared" si="122"/>
        <v>0</v>
      </c>
      <c r="S149" s="454">
        <f t="shared" si="122"/>
        <v>0</v>
      </c>
      <c r="T149" s="454">
        <f t="shared" si="122"/>
        <v>0</v>
      </c>
      <c r="U149" s="454">
        <f t="shared" si="122"/>
        <v>0</v>
      </c>
      <c r="V149" s="454">
        <f t="shared" si="122"/>
        <v>0</v>
      </c>
      <c r="W149" s="454">
        <f t="shared" si="122"/>
        <v>0</v>
      </c>
      <c r="X149" s="454">
        <f t="shared" si="122"/>
        <v>0</v>
      </c>
      <c r="Y149" s="454">
        <f t="shared" si="122"/>
        <v>0</v>
      </c>
      <c r="Z149" s="454">
        <f t="shared" si="122"/>
        <v>0</v>
      </c>
      <c r="AA149" s="454">
        <f t="shared" si="122"/>
        <v>0</v>
      </c>
      <c r="AB149" s="454">
        <f t="shared" si="122"/>
        <v>0</v>
      </c>
      <c r="AC149" s="454">
        <f t="shared" si="122"/>
        <v>0</v>
      </c>
      <c r="AD149" s="454">
        <f t="shared" si="122"/>
        <v>0</v>
      </c>
      <c r="AE149" s="454">
        <f t="shared" si="122"/>
        <v>0</v>
      </c>
      <c r="AF149" s="454">
        <f t="shared" si="122"/>
        <v>0</v>
      </c>
      <c r="AG149" s="454">
        <f t="shared" si="122"/>
        <v>0</v>
      </c>
      <c r="AH149" s="454">
        <f t="shared" si="122"/>
        <v>0</v>
      </c>
      <c r="AI149" s="454">
        <f t="shared" si="122"/>
        <v>0</v>
      </c>
      <c r="AJ149" s="454">
        <f t="shared" si="122"/>
        <v>0</v>
      </c>
      <c r="AK149" s="454">
        <f t="shared" si="122"/>
        <v>0</v>
      </c>
      <c r="AL149" s="454">
        <f t="shared" si="122"/>
        <v>0</v>
      </c>
      <c r="AM149" s="454">
        <f t="shared" si="122"/>
        <v>0</v>
      </c>
      <c r="AN149" s="454">
        <f t="shared" si="122"/>
        <v>0</v>
      </c>
      <c r="AO149" s="454">
        <f t="shared" si="122"/>
        <v>0</v>
      </c>
      <c r="AP149" s="454">
        <f t="shared" si="122"/>
        <v>0</v>
      </c>
      <c r="AQ149" s="454">
        <f t="shared" si="122"/>
        <v>0</v>
      </c>
      <c r="AR149" s="454">
        <f t="shared" si="122"/>
        <v>0</v>
      </c>
      <c r="AS149" s="454">
        <f t="shared" si="122"/>
        <v>0</v>
      </c>
      <c r="AT149" s="454">
        <f t="shared" si="122"/>
        <v>0</v>
      </c>
      <c r="AU149" s="454">
        <f t="shared" si="122"/>
        <v>0</v>
      </c>
      <c r="AV149" s="454">
        <f t="shared" si="122"/>
        <v>0</v>
      </c>
      <c r="AW149" s="454">
        <f t="shared" si="122"/>
        <v>0</v>
      </c>
      <c r="AX149" s="454">
        <f t="shared" si="122"/>
        <v>0</v>
      </c>
      <c r="AY149" s="454">
        <f t="shared" si="122"/>
        <v>0</v>
      </c>
      <c r="AZ149" s="454">
        <f t="shared" si="122"/>
        <v>0</v>
      </c>
      <c r="BA149" s="454">
        <f t="shared" si="122"/>
        <v>0</v>
      </c>
      <c r="BB149" s="454">
        <f t="shared" si="122"/>
        <v>0</v>
      </c>
      <c r="BC149" s="454">
        <f t="shared" si="122"/>
        <v>0</v>
      </c>
      <c r="BD149" s="454">
        <f t="shared" si="122"/>
        <v>0</v>
      </c>
      <c r="BE149" s="454">
        <f t="shared" si="122"/>
        <v>0</v>
      </c>
      <c r="BF149" s="454">
        <f t="shared" si="122"/>
        <v>0</v>
      </c>
      <c r="BG149" s="454">
        <f t="shared" si="122"/>
        <v>0</v>
      </c>
      <c r="BH149" s="454">
        <f t="shared" si="122"/>
        <v>0</v>
      </c>
      <c r="BI149" s="454">
        <f t="shared" si="122"/>
        <v>0</v>
      </c>
      <c r="BJ149" s="454">
        <f t="shared" si="122"/>
        <v>0</v>
      </c>
      <c r="BK149" s="454">
        <f t="shared" si="122"/>
        <v>0</v>
      </c>
      <c r="BL149" s="454">
        <f t="shared" si="122"/>
        <v>0</v>
      </c>
      <c r="BM149" s="454">
        <f t="shared" si="122"/>
        <v>0</v>
      </c>
      <c r="BN149" s="454">
        <f t="shared" si="122"/>
        <v>0</v>
      </c>
      <c r="BO149" s="454">
        <f t="shared" si="122"/>
        <v>0</v>
      </c>
      <c r="BP149" s="454">
        <f t="shared" si="122"/>
        <v>0</v>
      </c>
      <c r="BQ149" s="454">
        <f t="shared" si="121"/>
        <v>0</v>
      </c>
      <c r="BR149" s="454">
        <f t="shared" si="121"/>
        <v>0</v>
      </c>
      <c r="BS149" s="454">
        <f t="shared" si="121"/>
        <v>0</v>
      </c>
      <c r="BT149" s="454">
        <f t="shared" si="121"/>
        <v>0</v>
      </c>
      <c r="BU149" s="454">
        <f t="shared" si="121"/>
        <v>0</v>
      </c>
      <c r="BV149" s="454">
        <f t="shared" si="121"/>
        <v>0</v>
      </c>
      <c r="BW149" s="454">
        <f t="shared" si="121"/>
        <v>0</v>
      </c>
      <c r="BX149" s="454">
        <f t="shared" si="121"/>
        <v>0</v>
      </c>
      <c r="BY149" s="454">
        <f t="shared" si="121"/>
        <v>0</v>
      </c>
      <c r="BZ149" s="454">
        <f t="shared" si="121"/>
        <v>0</v>
      </c>
      <c r="CA149" s="454">
        <f t="shared" si="121"/>
        <v>0</v>
      </c>
      <c r="CB149" s="454">
        <f t="shared" si="121"/>
        <v>0</v>
      </c>
      <c r="CC149" s="454">
        <f t="shared" si="121"/>
        <v>0</v>
      </c>
      <c r="CD149" s="454">
        <f t="shared" si="121"/>
        <v>0</v>
      </c>
      <c r="CE149" s="454">
        <f t="shared" si="121"/>
        <v>0</v>
      </c>
      <c r="CF149" s="454">
        <f t="shared" si="121"/>
        <v>0</v>
      </c>
      <c r="CG149" s="454">
        <f t="shared" si="121"/>
        <v>0</v>
      </c>
      <c r="CH149" s="455">
        <f t="shared" si="121"/>
        <v>0</v>
      </c>
    </row>
    <row r="150" spans="1:86" s="110" customFormat="1" ht="15.75" hidden="1" customHeight="1" x14ac:dyDescent="0.25">
      <c r="A150" s="647"/>
      <c r="B150" s="89" t="s">
        <v>4</v>
      </c>
      <c r="C150" s="454">
        <f t="shared" si="114"/>
        <v>0</v>
      </c>
      <c r="D150" s="454">
        <f t="shared" si="115"/>
        <v>0</v>
      </c>
      <c r="E150" s="454">
        <f t="shared" si="115"/>
        <v>0</v>
      </c>
      <c r="F150" s="454">
        <f t="shared" si="122"/>
        <v>0</v>
      </c>
      <c r="G150" s="454">
        <f t="shared" si="122"/>
        <v>0</v>
      </c>
      <c r="H150" s="454">
        <f t="shared" si="122"/>
        <v>0</v>
      </c>
      <c r="I150" s="454">
        <f t="shared" si="122"/>
        <v>0</v>
      </c>
      <c r="J150" s="454">
        <f t="shared" si="122"/>
        <v>0</v>
      </c>
      <c r="K150" s="454">
        <f t="shared" si="122"/>
        <v>0</v>
      </c>
      <c r="L150" s="454">
        <f t="shared" si="122"/>
        <v>0</v>
      </c>
      <c r="M150" s="454">
        <f t="shared" si="122"/>
        <v>0</v>
      </c>
      <c r="N150" s="454">
        <f t="shared" si="122"/>
        <v>0</v>
      </c>
      <c r="O150" s="454">
        <f t="shared" si="117"/>
        <v>0</v>
      </c>
      <c r="P150" s="454">
        <f t="shared" si="117"/>
        <v>0</v>
      </c>
      <c r="Q150" s="454">
        <f t="shared" si="117"/>
        <v>0</v>
      </c>
      <c r="R150" s="454">
        <f t="shared" si="122"/>
        <v>0</v>
      </c>
      <c r="S150" s="454">
        <f t="shared" si="122"/>
        <v>0</v>
      </c>
      <c r="T150" s="454">
        <f t="shared" si="122"/>
        <v>0</v>
      </c>
      <c r="U150" s="454">
        <f t="shared" si="122"/>
        <v>0</v>
      </c>
      <c r="V150" s="454">
        <f t="shared" si="122"/>
        <v>0</v>
      </c>
      <c r="W150" s="454">
        <f t="shared" si="122"/>
        <v>0</v>
      </c>
      <c r="X150" s="454">
        <f t="shared" si="122"/>
        <v>0</v>
      </c>
      <c r="Y150" s="454">
        <f t="shared" si="122"/>
        <v>0</v>
      </c>
      <c r="Z150" s="454">
        <f t="shared" si="122"/>
        <v>0</v>
      </c>
      <c r="AA150" s="454">
        <f t="shared" si="122"/>
        <v>0</v>
      </c>
      <c r="AB150" s="454">
        <f t="shared" si="122"/>
        <v>0</v>
      </c>
      <c r="AC150" s="454">
        <f t="shared" si="122"/>
        <v>0</v>
      </c>
      <c r="AD150" s="454">
        <f t="shared" si="122"/>
        <v>0</v>
      </c>
      <c r="AE150" s="454">
        <f t="shared" si="122"/>
        <v>0</v>
      </c>
      <c r="AF150" s="454">
        <f t="shared" si="122"/>
        <v>0</v>
      </c>
      <c r="AG150" s="454">
        <f t="shared" si="122"/>
        <v>0</v>
      </c>
      <c r="AH150" s="454">
        <f t="shared" si="122"/>
        <v>0</v>
      </c>
      <c r="AI150" s="454">
        <f t="shared" si="122"/>
        <v>0</v>
      </c>
      <c r="AJ150" s="454">
        <f t="shared" si="122"/>
        <v>0</v>
      </c>
      <c r="AK150" s="454">
        <f t="shared" si="122"/>
        <v>0</v>
      </c>
      <c r="AL150" s="454">
        <f t="shared" si="122"/>
        <v>0</v>
      </c>
      <c r="AM150" s="454">
        <f t="shared" si="122"/>
        <v>0</v>
      </c>
      <c r="AN150" s="454">
        <f t="shared" si="122"/>
        <v>0</v>
      </c>
      <c r="AO150" s="454">
        <f t="shared" si="122"/>
        <v>0</v>
      </c>
      <c r="AP150" s="454">
        <f t="shared" si="122"/>
        <v>0</v>
      </c>
      <c r="AQ150" s="454">
        <f t="shared" si="122"/>
        <v>0</v>
      </c>
      <c r="AR150" s="454">
        <f t="shared" si="122"/>
        <v>0</v>
      </c>
      <c r="AS150" s="454">
        <f t="shared" si="122"/>
        <v>0</v>
      </c>
      <c r="AT150" s="454">
        <f t="shared" si="122"/>
        <v>0</v>
      </c>
      <c r="AU150" s="454">
        <f t="shared" si="122"/>
        <v>0</v>
      </c>
      <c r="AV150" s="454">
        <f t="shared" si="122"/>
        <v>0</v>
      </c>
      <c r="AW150" s="454">
        <f t="shared" si="122"/>
        <v>0</v>
      </c>
      <c r="AX150" s="454">
        <f t="shared" si="122"/>
        <v>0</v>
      </c>
      <c r="AY150" s="454">
        <f t="shared" si="122"/>
        <v>0</v>
      </c>
      <c r="AZ150" s="454">
        <f t="shared" si="122"/>
        <v>0</v>
      </c>
      <c r="BA150" s="454">
        <f t="shared" si="122"/>
        <v>0</v>
      </c>
      <c r="BB150" s="454">
        <f t="shared" si="122"/>
        <v>0</v>
      </c>
      <c r="BC150" s="454">
        <f t="shared" si="122"/>
        <v>0</v>
      </c>
      <c r="BD150" s="454">
        <f t="shared" si="122"/>
        <v>0</v>
      </c>
      <c r="BE150" s="454">
        <f t="shared" si="122"/>
        <v>0</v>
      </c>
      <c r="BF150" s="454">
        <f t="shared" si="122"/>
        <v>0</v>
      </c>
      <c r="BG150" s="454">
        <f t="shared" si="122"/>
        <v>0</v>
      </c>
      <c r="BH150" s="454">
        <f t="shared" si="122"/>
        <v>0</v>
      </c>
      <c r="BI150" s="454">
        <f t="shared" si="122"/>
        <v>0</v>
      </c>
      <c r="BJ150" s="454">
        <f t="shared" si="122"/>
        <v>0</v>
      </c>
      <c r="BK150" s="454">
        <f t="shared" si="122"/>
        <v>0</v>
      </c>
      <c r="BL150" s="454">
        <f t="shared" si="122"/>
        <v>0</v>
      </c>
      <c r="BM150" s="454">
        <f t="shared" si="122"/>
        <v>0</v>
      </c>
      <c r="BN150" s="454">
        <f t="shared" si="122"/>
        <v>0</v>
      </c>
      <c r="BO150" s="454">
        <f t="shared" si="122"/>
        <v>0</v>
      </c>
      <c r="BP150" s="454">
        <f t="shared" si="122"/>
        <v>0</v>
      </c>
      <c r="BQ150" s="454">
        <f t="shared" si="121"/>
        <v>0</v>
      </c>
      <c r="BR150" s="454">
        <f t="shared" si="121"/>
        <v>0</v>
      </c>
      <c r="BS150" s="454">
        <f t="shared" si="121"/>
        <v>0</v>
      </c>
      <c r="BT150" s="454">
        <f t="shared" si="121"/>
        <v>0</v>
      </c>
      <c r="BU150" s="454">
        <f t="shared" si="121"/>
        <v>0</v>
      </c>
      <c r="BV150" s="454">
        <f t="shared" si="121"/>
        <v>0</v>
      </c>
      <c r="BW150" s="454">
        <f t="shared" si="121"/>
        <v>0</v>
      </c>
      <c r="BX150" s="454">
        <f t="shared" si="121"/>
        <v>0</v>
      </c>
      <c r="BY150" s="454">
        <f t="shared" si="121"/>
        <v>0</v>
      </c>
      <c r="BZ150" s="454">
        <f t="shared" si="121"/>
        <v>0</v>
      </c>
      <c r="CA150" s="454">
        <f t="shared" si="121"/>
        <v>0</v>
      </c>
      <c r="CB150" s="454">
        <f t="shared" si="121"/>
        <v>0</v>
      </c>
      <c r="CC150" s="454">
        <f t="shared" si="121"/>
        <v>0</v>
      </c>
      <c r="CD150" s="454">
        <f t="shared" si="121"/>
        <v>0</v>
      </c>
      <c r="CE150" s="454">
        <f t="shared" si="121"/>
        <v>0</v>
      </c>
      <c r="CF150" s="454">
        <f t="shared" si="121"/>
        <v>0</v>
      </c>
      <c r="CG150" s="454">
        <f t="shared" si="121"/>
        <v>0</v>
      </c>
      <c r="CH150" s="455">
        <f t="shared" si="121"/>
        <v>0</v>
      </c>
    </row>
    <row r="151" spans="1:86" s="110" customFormat="1" hidden="1" x14ac:dyDescent="0.25">
      <c r="A151" s="647"/>
      <c r="B151" s="89" t="s">
        <v>5</v>
      </c>
      <c r="C151" s="454">
        <f t="shared" si="114"/>
        <v>0</v>
      </c>
      <c r="D151" s="454">
        <f t="shared" si="115"/>
        <v>0</v>
      </c>
      <c r="E151" s="454">
        <f t="shared" si="115"/>
        <v>0</v>
      </c>
      <c r="F151" s="454">
        <f t="shared" si="122"/>
        <v>0</v>
      </c>
      <c r="G151" s="454">
        <f t="shared" si="122"/>
        <v>0</v>
      </c>
      <c r="H151" s="454">
        <f t="shared" si="122"/>
        <v>0</v>
      </c>
      <c r="I151" s="454">
        <f t="shared" si="122"/>
        <v>0</v>
      </c>
      <c r="J151" s="454">
        <f t="shared" si="122"/>
        <v>0</v>
      </c>
      <c r="K151" s="454">
        <f t="shared" si="122"/>
        <v>0</v>
      </c>
      <c r="L151" s="454">
        <f t="shared" si="122"/>
        <v>0</v>
      </c>
      <c r="M151" s="454">
        <f t="shared" si="122"/>
        <v>0</v>
      </c>
      <c r="N151" s="454">
        <f t="shared" si="122"/>
        <v>0</v>
      </c>
      <c r="O151" s="454">
        <f t="shared" si="117"/>
        <v>0</v>
      </c>
      <c r="P151" s="454">
        <f t="shared" si="117"/>
        <v>0</v>
      </c>
      <c r="Q151" s="454">
        <f t="shared" si="117"/>
        <v>0</v>
      </c>
      <c r="R151" s="454">
        <f t="shared" si="122"/>
        <v>0</v>
      </c>
      <c r="S151" s="454">
        <f t="shared" si="122"/>
        <v>0</v>
      </c>
      <c r="T151" s="454">
        <f t="shared" si="122"/>
        <v>0</v>
      </c>
      <c r="U151" s="454">
        <f t="shared" si="122"/>
        <v>0</v>
      </c>
      <c r="V151" s="454">
        <f t="shared" si="122"/>
        <v>0</v>
      </c>
      <c r="W151" s="454">
        <f t="shared" si="122"/>
        <v>0</v>
      </c>
      <c r="X151" s="454">
        <f t="shared" si="122"/>
        <v>0</v>
      </c>
      <c r="Y151" s="454">
        <f t="shared" si="122"/>
        <v>0</v>
      </c>
      <c r="Z151" s="454">
        <f t="shared" si="122"/>
        <v>0</v>
      </c>
      <c r="AA151" s="454">
        <f t="shared" si="122"/>
        <v>0</v>
      </c>
      <c r="AB151" s="454">
        <f t="shared" si="122"/>
        <v>0</v>
      </c>
      <c r="AC151" s="454">
        <f t="shared" si="122"/>
        <v>0</v>
      </c>
      <c r="AD151" s="454">
        <f t="shared" si="122"/>
        <v>0</v>
      </c>
      <c r="AE151" s="454">
        <f t="shared" si="122"/>
        <v>0</v>
      </c>
      <c r="AF151" s="454">
        <f t="shared" si="122"/>
        <v>0</v>
      </c>
      <c r="AG151" s="454">
        <f t="shared" si="122"/>
        <v>0</v>
      </c>
      <c r="AH151" s="454">
        <f t="shared" si="122"/>
        <v>0</v>
      </c>
      <c r="AI151" s="454">
        <f t="shared" si="122"/>
        <v>0</v>
      </c>
      <c r="AJ151" s="454">
        <f t="shared" si="122"/>
        <v>0</v>
      </c>
      <c r="AK151" s="454">
        <f t="shared" si="122"/>
        <v>0</v>
      </c>
      <c r="AL151" s="454">
        <f t="shared" si="122"/>
        <v>0</v>
      </c>
      <c r="AM151" s="454">
        <f t="shared" si="122"/>
        <v>0</v>
      </c>
      <c r="AN151" s="454">
        <f t="shared" si="122"/>
        <v>0</v>
      </c>
      <c r="AO151" s="454">
        <f t="shared" si="122"/>
        <v>0</v>
      </c>
      <c r="AP151" s="454">
        <f t="shared" si="122"/>
        <v>0</v>
      </c>
      <c r="AQ151" s="454">
        <f t="shared" si="122"/>
        <v>0</v>
      </c>
      <c r="AR151" s="454">
        <f t="shared" si="122"/>
        <v>0</v>
      </c>
      <c r="AS151" s="454">
        <f t="shared" si="122"/>
        <v>0</v>
      </c>
      <c r="AT151" s="454">
        <f t="shared" si="122"/>
        <v>0</v>
      </c>
      <c r="AU151" s="454">
        <f t="shared" si="122"/>
        <v>0</v>
      </c>
      <c r="AV151" s="454">
        <f t="shared" si="122"/>
        <v>0</v>
      </c>
      <c r="AW151" s="454">
        <f t="shared" si="122"/>
        <v>0</v>
      </c>
      <c r="AX151" s="454">
        <f t="shared" si="122"/>
        <v>0</v>
      </c>
      <c r="AY151" s="454">
        <f t="shared" si="122"/>
        <v>0</v>
      </c>
      <c r="AZ151" s="454">
        <f t="shared" si="122"/>
        <v>0</v>
      </c>
      <c r="BA151" s="454">
        <f t="shared" si="122"/>
        <v>0</v>
      </c>
      <c r="BB151" s="454">
        <f t="shared" si="122"/>
        <v>0</v>
      </c>
      <c r="BC151" s="454">
        <f t="shared" si="122"/>
        <v>0</v>
      </c>
      <c r="BD151" s="454">
        <f t="shared" si="122"/>
        <v>0</v>
      </c>
      <c r="BE151" s="454">
        <f t="shared" si="122"/>
        <v>0</v>
      </c>
      <c r="BF151" s="454">
        <f t="shared" si="122"/>
        <v>0</v>
      </c>
      <c r="BG151" s="454">
        <f t="shared" si="122"/>
        <v>0</v>
      </c>
      <c r="BH151" s="454">
        <f t="shared" si="122"/>
        <v>0</v>
      </c>
      <c r="BI151" s="454">
        <f t="shared" si="122"/>
        <v>0</v>
      </c>
      <c r="BJ151" s="454">
        <f t="shared" si="122"/>
        <v>0</v>
      </c>
      <c r="BK151" s="454">
        <f t="shared" si="122"/>
        <v>0</v>
      </c>
      <c r="BL151" s="454">
        <f t="shared" si="122"/>
        <v>0</v>
      </c>
      <c r="BM151" s="454">
        <f t="shared" si="122"/>
        <v>0</v>
      </c>
      <c r="BN151" s="454">
        <f t="shared" si="122"/>
        <v>0</v>
      </c>
      <c r="BO151" s="454">
        <f t="shared" si="122"/>
        <v>0</v>
      </c>
      <c r="BP151" s="454">
        <f t="shared" si="122"/>
        <v>0</v>
      </c>
      <c r="BQ151" s="454">
        <f t="shared" si="121"/>
        <v>0</v>
      </c>
      <c r="BR151" s="454">
        <f t="shared" si="121"/>
        <v>0</v>
      </c>
      <c r="BS151" s="454">
        <f t="shared" si="121"/>
        <v>0</v>
      </c>
      <c r="BT151" s="454">
        <f t="shared" si="121"/>
        <v>0</v>
      </c>
      <c r="BU151" s="454">
        <f t="shared" si="121"/>
        <v>0</v>
      </c>
      <c r="BV151" s="454">
        <f t="shared" si="121"/>
        <v>0</v>
      </c>
      <c r="BW151" s="454">
        <f t="shared" si="121"/>
        <v>0</v>
      </c>
      <c r="BX151" s="454">
        <f t="shared" si="121"/>
        <v>0</v>
      </c>
      <c r="BY151" s="454">
        <f t="shared" si="121"/>
        <v>0</v>
      </c>
      <c r="BZ151" s="454">
        <f t="shared" si="121"/>
        <v>0</v>
      </c>
      <c r="CA151" s="454">
        <f t="shared" si="121"/>
        <v>0</v>
      </c>
      <c r="CB151" s="454">
        <f t="shared" si="121"/>
        <v>0</v>
      </c>
      <c r="CC151" s="454">
        <f t="shared" si="121"/>
        <v>0</v>
      </c>
      <c r="CD151" s="454">
        <f t="shared" si="121"/>
        <v>0</v>
      </c>
      <c r="CE151" s="454">
        <f t="shared" si="121"/>
        <v>0</v>
      </c>
      <c r="CF151" s="454">
        <f t="shared" si="121"/>
        <v>0</v>
      </c>
      <c r="CG151" s="454">
        <f t="shared" si="121"/>
        <v>0</v>
      </c>
      <c r="CH151" s="455">
        <f t="shared" si="121"/>
        <v>0</v>
      </c>
    </row>
    <row r="152" spans="1:86" s="110" customFormat="1" hidden="1" x14ac:dyDescent="0.25">
      <c r="A152" s="647"/>
      <c r="B152" s="89" t="s">
        <v>23</v>
      </c>
      <c r="C152" s="454">
        <f t="shared" si="114"/>
        <v>0</v>
      </c>
      <c r="D152" s="454">
        <f t="shared" si="115"/>
        <v>0</v>
      </c>
      <c r="E152" s="454">
        <f t="shared" si="115"/>
        <v>0</v>
      </c>
      <c r="F152" s="454">
        <f t="shared" si="122"/>
        <v>0</v>
      </c>
      <c r="G152" s="454">
        <f t="shared" si="122"/>
        <v>0</v>
      </c>
      <c r="H152" s="454">
        <f t="shared" si="122"/>
        <v>0</v>
      </c>
      <c r="I152" s="454">
        <f t="shared" si="122"/>
        <v>0</v>
      </c>
      <c r="J152" s="454">
        <f t="shared" si="122"/>
        <v>0</v>
      </c>
      <c r="K152" s="454">
        <f t="shared" si="122"/>
        <v>0</v>
      </c>
      <c r="L152" s="454">
        <f t="shared" si="122"/>
        <v>0</v>
      </c>
      <c r="M152" s="454">
        <f t="shared" si="122"/>
        <v>0</v>
      </c>
      <c r="N152" s="454">
        <f t="shared" si="122"/>
        <v>0</v>
      </c>
      <c r="O152" s="454">
        <f t="shared" si="117"/>
        <v>0</v>
      </c>
      <c r="P152" s="454">
        <f t="shared" si="117"/>
        <v>0</v>
      </c>
      <c r="Q152" s="454">
        <f t="shared" si="117"/>
        <v>0</v>
      </c>
      <c r="R152" s="454">
        <f t="shared" si="122"/>
        <v>0</v>
      </c>
      <c r="S152" s="454">
        <f t="shared" si="122"/>
        <v>0</v>
      </c>
      <c r="T152" s="454">
        <f t="shared" si="122"/>
        <v>0</v>
      </c>
      <c r="U152" s="454">
        <f t="shared" si="122"/>
        <v>0</v>
      </c>
      <c r="V152" s="454">
        <f t="shared" si="122"/>
        <v>0</v>
      </c>
      <c r="W152" s="454">
        <f t="shared" si="122"/>
        <v>0</v>
      </c>
      <c r="X152" s="454">
        <f t="shared" si="122"/>
        <v>0</v>
      </c>
      <c r="Y152" s="454">
        <f t="shared" si="122"/>
        <v>0</v>
      </c>
      <c r="Z152" s="454">
        <f t="shared" si="122"/>
        <v>0</v>
      </c>
      <c r="AA152" s="454">
        <f t="shared" si="122"/>
        <v>0</v>
      </c>
      <c r="AB152" s="454">
        <f t="shared" si="122"/>
        <v>0</v>
      </c>
      <c r="AC152" s="454">
        <f t="shared" si="122"/>
        <v>0</v>
      </c>
      <c r="AD152" s="454">
        <f t="shared" si="122"/>
        <v>0</v>
      </c>
      <c r="AE152" s="454">
        <f t="shared" si="122"/>
        <v>0</v>
      </c>
      <c r="AF152" s="454">
        <f t="shared" si="122"/>
        <v>0</v>
      </c>
      <c r="AG152" s="454">
        <f t="shared" si="122"/>
        <v>0</v>
      </c>
      <c r="AH152" s="454">
        <f t="shared" si="122"/>
        <v>0</v>
      </c>
      <c r="AI152" s="454">
        <f t="shared" si="122"/>
        <v>0</v>
      </c>
      <c r="AJ152" s="454">
        <f t="shared" si="122"/>
        <v>0</v>
      </c>
      <c r="AK152" s="454">
        <f t="shared" si="122"/>
        <v>0</v>
      </c>
      <c r="AL152" s="454">
        <f t="shared" si="122"/>
        <v>0</v>
      </c>
      <c r="AM152" s="454">
        <f t="shared" si="122"/>
        <v>0</v>
      </c>
      <c r="AN152" s="454">
        <f t="shared" si="122"/>
        <v>0</v>
      </c>
      <c r="AO152" s="454">
        <f t="shared" si="122"/>
        <v>0</v>
      </c>
      <c r="AP152" s="454">
        <f t="shared" si="122"/>
        <v>0</v>
      </c>
      <c r="AQ152" s="454">
        <f t="shared" si="122"/>
        <v>0</v>
      </c>
      <c r="AR152" s="454">
        <f t="shared" si="122"/>
        <v>0</v>
      </c>
      <c r="AS152" s="454">
        <f t="shared" si="122"/>
        <v>0</v>
      </c>
      <c r="AT152" s="454">
        <f t="shared" si="122"/>
        <v>0</v>
      </c>
      <c r="AU152" s="454">
        <f t="shared" si="122"/>
        <v>0</v>
      </c>
      <c r="AV152" s="454">
        <f t="shared" si="122"/>
        <v>0</v>
      </c>
      <c r="AW152" s="454">
        <f t="shared" si="122"/>
        <v>0</v>
      </c>
      <c r="AX152" s="454">
        <f t="shared" si="122"/>
        <v>0</v>
      </c>
      <c r="AY152" s="454">
        <f t="shared" si="122"/>
        <v>0</v>
      </c>
      <c r="AZ152" s="454">
        <f t="shared" si="122"/>
        <v>0</v>
      </c>
      <c r="BA152" s="454">
        <f t="shared" si="122"/>
        <v>0</v>
      </c>
      <c r="BB152" s="454">
        <f t="shared" si="122"/>
        <v>0</v>
      </c>
      <c r="BC152" s="454">
        <f t="shared" si="122"/>
        <v>0</v>
      </c>
      <c r="BD152" s="454">
        <f t="shared" si="122"/>
        <v>0</v>
      </c>
      <c r="BE152" s="454">
        <f t="shared" si="122"/>
        <v>0</v>
      </c>
      <c r="BF152" s="454">
        <f t="shared" si="122"/>
        <v>0</v>
      </c>
      <c r="BG152" s="454">
        <f t="shared" si="122"/>
        <v>0</v>
      </c>
      <c r="BH152" s="454">
        <f t="shared" si="122"/>
        <v>0</v>
      </c>
      <c r="BI152" s="454">
        <f t="shared" si="122"/>
        <v>0</v>
      </c>
      <c r="BJ152" s="454">
        <f t="shared" si="122"/>
        <v>0</v>
      </c>
      <c r="BK152" s="454">
        <f t="shared" si="122"/>
        <v>0</v>
      </c>
      <c r="BL152" s="454">
        <f t="shared" si="122"/>
        <v>0</v>
      </c>
      <c r="BM152" s="454">
        <f t="shared" si="122"/>
        <v>0</v>
      </c>
      <c r="BN152" s="454">
        <f t="shared" si="122"/>
        <v>0</v>
      </c>
      <c r="BO152" s="454">
        <f t="shared" si="122"/>
        <v>0</v>
      </c>
      <c r="BP152" s="454">
        <f t="shared" ref="BP152:CH155" si="123">IF(BP32=0,0,((BP14*0.5)+BO32-BP50)*BP87*BP119*BP$2)</f>
        <v>0</v>
      </c>
      <c r="BQ152" s="454">
        <f t="shared" si="123"/>
        <v>0</v>
      </c>
      <c r="BR152" s="454">
        <f t="shared" si="123"/>
        <v>0</v>
      </c>
      <c r="BS152" s="454">
        <f t="shared" si="123"/>
        <v>0</v>
      </c>
      <c r="BT152" s="454">
        <f t="shared" si="123"/>
        <v>0</v>
      </c>
      <c r="BU152" s="454">
        <f t="shared" si="123"/>
        <v>0</v>
      </c>
      <c r="BV152" s="454">
        <f t="shared" si="123"/>
        <v>0</v>
      </c>
      <c r="BW152" s="454">
        <f t="shared" si="123"/>
        <v>0</v>
      </c>
      <c r="BX152" s="454">
        <f t="shared" si="123"/>
        <v>0</v>
      </c>
      <c r="BY152" s="454">
        <f t="shared" si="123"/>
        <v>0</v>
      </c>
      <c r="BZ152" s="454">
        <f t="shared" si="123"/>
        <v>0</v>
      </c>
      <c r="CA152" s="454">
        <f t="shared" si="123"/>
        <v>0</v>
      </c>
      <c r="CB152" s="454">
        <f t="shared" si="123"/>
        <v>0</v>
      </c>
      <c r="CC152" s="454">
        <f t="shared" si="123"/>
        <v>0</v>
      </c>
      <c r="CD152" s="454">
        <f t="shared" si="123"/>
        <v>0</v>
      </c>
      <c r="CE152" s="454">
        <f t="shared" si="123"/>
        <v>0</v>
      </c>
      <c r="CF152" s="454">
        <f t="shared" si="123"/>
        <v>0</v>
      </c>
      <c r="CG152" s="454">
        <f t="shared" si="123"/>
        <v>0</v>
      </c>
      <c r="CH152" s="455">
        <f t="shared" si="123"/>
        <v>0</v>
      </c>
    </row>
    <row r="153" spans="1:86" s="110" customFormat="1" hidden="1" x14ac:dyDescent="0.25">
      <c r="A153" s="647"/>
      <c r="B153" s="89" t="s">
        <v>24</v>
      </c>
      <c r="C153" s="454">
        <f t="shared" si="114"/>
        <v>0</v>
      </c>
      <c r="D153" s="454">
        <f t="shared" si="115"/>
        <v>0</v>
      </c>
      <c r="E153" s="454">
        <f t="shared" si="115"/>
        <v>0</v>
      </c>
      <c r="F153" s="454">
        <f t="shared" ref="F153:BP155" si="124">IF(F33=0,0,((F15*0.5)+E33-F51)*F88*F120*F$2)</f>
        <v>0</v>
      </c>
      <c r="G153" s="454">
        <f t="shared" si="124"/>
        <v>0</v>
      </c>
      <c r="H153" s="454">
        <f t="shared" si="124"/>
        <v>0</v>
      </c>
      <c r="I153" s="454">
        <f t="shared" si="124"/>
        <v>0</v>
      </c>
      <c r="J153" s="454">
        <f t="shared" si="124"/>
        <v>0</v>
      </c>
      <c r="K153" s="454">
        <f t="shared" si="124"/>
        <v>0</v>
      </c>
      <c r="L153" s="454">
        <f t="shared" si="124"/>
        <v>0</v>
      </c>
      <c r="M153" s="454">
        <f t="shared" si="124"/>
        <v>0</v>
      </c>
      <c r="N153" s="454">
        <f t="shared" si="124"/>
        <v>0</v>
      </c>
      <c r="O153" s="454">
        <f t="shared" si="117"/>
        <v>0</v>
      </c>
      <c r="P153" s="454">
        <f t="shared" si="117"/>
        <v>0</v>
      </c>
      <c r="Q153" s="454">
        <f t="shared" si="117"/>
        <v>0</v>
      </c>
      <c r="R153" s="454">
        <f t="shared" si="124"/>
        <v>0</v>
      </c>
      <c r="S153" s="454">
        <f t="shared" si="124"/>
        <v>0</v>
      </c>
      <c r="T153" s="454">
        <f t="shared" si="124"/>
        <v>0</v>
      </c>
      <c r="U153" s="454">
        <f t="shared" si="124"/>
        <v>0</v>
      </c>
      <c r="V153" s="454">
        <f t="shared" si="124"/>
        <v>0</v>
      </c>
      <c r="W153" s="454">
        <f t="shared" si="124"/>
        <v>0</v>
      </c>
      <c r="X153" s="454">
        <f t="shared" si="124"/>
        <v>0</v>
      </c>
      <c r="Y153" s="454">
        <f t="shared" si="124"/>
        <v>0</v>
      </c>
      <c r="Z153" s="454">
        <f t="shared" si="124"/>
        <v>0</v>
      </c>
      <c r="AA153" s="454">
        <f t="shared" si="124"/>
        <v>0</v>
      </c>
      <c r="AB153" s="454">
        <f t="shared" si="124"/>
        <v>0</v>
      </c>
      <c r="AC153" s="454">
        <f t="shared" si="124"/>
        <v>0</v>
      </c>
      <c r="AD153" s="454">
        <f t="shared" si="124"/>
        <v>0</v>
      </c>
      <c r="AE153" s="454">
        <f t="shared" si="124"/>
        <v>0</v>
      </c>
      <c r="AF153" s="454">
        <f t="shared" si="124"/>
        <v>0</v>
      </c>
      <c r="AG153" s="454">
        <f t="shared" si="124"/>
        <v>0</v>
      </c>
      <c r="AH153" s="454">
        <f t="shared" si="124"/>
        <v>0</v>
      </c>
      <c r="AI153" s="454">
        <f t="shared" si="124"/>
        <v>0</v>
      </c>
      <c r="AJ153" s="454">
        <f t="shared" si="124"/>
        <v>0</v>
      </c>
      <c r="AK153" s="454">
        <f t="shared" si="124"/>
        <v>0</v>
      </c>
      <c r="AL153" s="454">
        <f t="shared" si="124"/>
        <v>0</v>
      </c>
      <c r="AM153" s="454">
        <f t="shared" si="124"/>
        <v>0</v>
      </c>
      <c r="AN153" s="454">
        <f t="shared" si="124"/>
        <v>0</v>
      </c>
      <c r="AO153" s="454">
        <f t="shared" si="124"/>
        <v>0</v>
      </c>
      <c r="AP153" s="454">
        <f t="shared" si="124"/>
        <v>0</v>
      </c>
      <c r="AQ153" s="454">
        <f t="shared" si="124"/>
        <v>0</v>
      </c>
      <c r="AR153" s="454">
        <f t="shared" si="124"/>
        <v>0</v>
      </c>
      <c r="AS153" s="454">
        <f t="shared" si="124"/>
        <v>0</v>
      </c>
      <c r="AT153" s="454">
        <f t="shared" si="124"/>
        <v>0</v>
      </c>
      <c r="AU153" s="454">
        <f t="shared" si="124"/>
        <v>0</v>
      </c>
      <c r="AV153" s="454">
        <f t="shared" si="124"/>
        <v>0</v>
      </c>
      <c r="AW153" s="454">
        <f t="shared" si="124"/>
        <v>0</v>
      </c>
      <c r="AX153" s="454">
        <f t="shared" si="124"/>
        <v>0</v>
      </c>
      <c r="AY153" s="454">
        <f t="shared" si="124"/>
        <v>0</v>
      </c>
      <c r="AZ153" s="454">
        <f t="shared" si="124"/>
        <v>0</v>
      </c>
      <c r="BA153" s="454">
        <f t="shared" si="124"/>
        <v>0</v>
      </c>
      <c r="BB153" s="454">
        <f t="shared" si="124"/>
        <v>0</v>
      </c>
      <c r="BC153" s="454">
        <f t="shared" si="124"/>
        <v>0</v>
      </c>
      <c r="BD153" s="454">
        <f t="shared" si="124"/>
        <v>0</v>
      </c>
      <c r="BE153" s="454">
        <f t="shared" si="124"/>
        <v>0</v>
      </c>
      <c r="BF153" s="454">
        <f t="shared" si="124"/>
        <v>0</v>
      </c>
      <c r="BG153" s="454">
        <f t="shared" si="124"/>
        <v>0</v>
      </c>
      <c r="BH153" s="454">
        <f t="shared" si="124"/>
        <v>0</v>
      </c>
      <c r="BI153" s="454">
        <f t="shared" si="124"/>
        <v>0</v>
      </c>
      <c r="BJ153" s="454">
        <f t="shared" si="124"/>
        <v>0</v>
      </c>
      <c r="BK153" s="454">
        <f t="shared" si="124"/>
        <v>0</v>
      </c>
      <c r="BL153" s="454">
        <f t="shared" si="124"/>
        <v>0</v>
      </c>
      <c r="BM153" s="454">
        <f t="shared" si="124"/>
        <v>0</v>
      </c>
      <c r="BN153" s="454">
        <f t="shared" si="124"/>
        <v>0</v>
      </c>
      <c r="BO153" s="454">
        <f t="shared" si="124"/>
        <v>0</v>
      </c>
      <c r="BP153" s="454">
        <f t="shared" si="124"/>
        <v>0</v>
      </c>
      <c r="BQ153" s="454">
        <f t="shared" si="123"/>
        <v>0</v>
      </c>
      <c r="BR153" s="454">
        <f t="shared" si="123"/>
        <v>0</v>
      </c>
      <c r="BS153" s="454">
        <f t="shared" si="123"/>
        <v>0</v>
      </c>
      <c r="BT153" s="454">
        <f t="shared" si="123"/>
        <v>0</v>
      </c>
      <c r="BU153" s="454">
        <f t="shared" si="123"/>
        <v>0</v>
      </c>
      <c r="BV153" s="454">
        <f t="shared" si="123"/>
        <v>0</v>
      </c>
      <c r="BW153" s="454">
        <f t="shared" si="123"/>
        <v>0</v>
      </c>
      <c r="BX153" s="454">
        <f t="shared" si="123"/>
        <v>0</v>
      </c>
      <c r="BY153" s="454">
        <f t="shared" si="123"/>
        <v>0</v>
      </c>
      <c r="BZ153" s="454">
        <f t="shared" si="123"/>
        <v>0</v>
      </c>
      <c r="CA153" s="454">
        <f t="shared" si="123"/>
        <v>0</v>
      </c>
      <c r="CB153" s="454">
        <f t="shared" si="123"/>
        <v>0</v>
      </c>
      <c r="CC153" s="454">
        <f t="shared" si="123"/>
        <v>0</v>
      </c>
      <c r="CD153" s="454">
        <f t="shared" si="123"/>
        <v>0</v>
      </c>
      <c r="CE153" s="454">
        <f t="shared" si="123"/>
        <v>0</v>
      </c>
      <c r="CF153" s="454">
        <f t="shared" si="123"/>
        <v>0</v>
      </c>
      <c r="CG153" s="454">
        <f t="shared" si="123"/>
        <v>0</v>
      </c>
      <c r="CH153" s="455">
        <f t="shared" si="123"/>
        <v>0</v>
      </c>
    </row>
    <row r="154" spans="1:86" s="110" customFormat="1" ht="15.75" hidden="1" customHeight="1" x14ac:dyDescent="0.25">
      <c r="A154" s="647"/>
      <c r="B154" s="89" t="s">
        <v>7</v>
      </c>
      <c r="C154" s="454">
        <f t="shared" si="114"/>
        <v>0</v>
      </c>
      <c r="D154" s="454">
        <f t="shared" si="115"/>
        <v>0</v>
      </c>
      <c r="E154" s="454">
        <f t="shared" si="115"/>
        <v>0</v>
      </c>
      <c r="F154" s="454">
        <f t="shared" si="124"/>
        <v>0</v>
      </c>
      <c r="G154" s="454">
        <f t="shared" si="124"/>
        <v>0</v>
      </c>
      <c r="H154" s="454">
        <f t="shared" si="124"/>
        <v>0</v>
      </c>
      <c r="I154" s="454">
        <f t="shared" si="124"/>
        <v>0</v>
      </c>
      <c r="J154" s="454">
        <f t="shared" si="124"/>
        <v>0</v>
      </c>
      <c r="K154" s="454">
        <f t="shared" si="124"/>
        <v>0</v>
      </c>
      <c r="L154" s="454">
        <f t="shared" si="124"/>
        <v>0</v>
      </c>
      <c r="M154" s="454">
        <f t="shared" si="124"/>
        <v>0</v>
      </c>
      <c r="N154" s="454">
        <f t="shared" si="124"/>
        <v>0</v>
      </c>
      <c r="O154" s="454">
        <f t="shared" si="117"/>
        <v>0</v>
      </c>
      <c r="P154" s="454">
        <f t="shared" si="117"/>
        <v>0</v>
      </c>
      <c r="Q154" s="454">
        <f t="shared" si="117"/>
        <v>0</v>
      </c>
      <c r="R154" s="454">
        <f t="shared" si="124"/>
        <v>0</v>
      </c>
      <c r="S154" s="454">
        <f t="shared" si="124"/>
        <v>0</v>
      </c>
      <c r="T154" s="454">
        <f t="shared" si="124"/>
        <v>0</v>
      </c>
      <c r="U154" s="454">
        <f t="shared" si="124"/>
        <v>0</v>
      </c>
      <c r="V154" s="454">
        <f t="shared" si="124"/>
        <v>0</v>
      </c>
      <c r="W154" s="454">
        <f t="shared" si="124"/>
        <v>0</v>
      </c>
      <c r="X154" s="454">
        <f t="shared" si="124"/>
        <v>0</v>
      </c>
      <c r="Y154" s="454">
        <f t="shared" si="124"/>
        <v>0</v>
      </c>
      <c r="Z154" s="454">
        <f t="shared" si="124"/>
        <v>0</v>
      </c>
      <c r="AA154" s="454">
        <f t="shared" si="124"/>
        <v>0</v>
      </c>
      <c r="AB154" s="454">
        <f t="shared" si="124"/>
        <v>0</v>
      </c>
      <c r="AC154" s="454">
        <f t="shared" si="124"/>
        <v>0</v>
      </c>
      <c r="AD154" s="454">
        <f t="shared" si="124"/>
        <v>0</v>
      </c>
      <c r="AE154" s="454">
        <f t="shared" si="124"/>
        <v>0</v>
      </c>
      <c r="AF154" s="454">
        <f t="shared" si="124"/>
        <v>0</v>
      </c>
      <c r="AG154" s="454">
        <f t="shared" si="124"/>
        <v>0</v>
      </c>
      <c r="AH154" s="454">
        <f t="shared" si="124"/>
        <v>0</v>
      </c>
      <c r="AI154" s="454">
        <f t="shared" si="124"/>
        <v>0</v>
      </c>
      <c r="AJ154" s="454">
        <f t="shared" si="124"/>
        <v>0</v>
      </c>
      <c r="AK154" s="454">
        <f t="shared" si="124"/>
        <v>0</v>
      </c>
      <c r="AL154" s="454">
        <f t="shared" si="124"/>
        <v>0</v>
      </c>
      <c r="AM154" s="454">
        <f t="shared" si="124"/>
        <v>0</v>
      </c>
      <c r="AN154" s="454">
        <f t="shared" si="124"/>
        <v>0</v>
      </c>
      <c r="AO154" s="454">
        <f t="shared" si="124"/>
        <v>0</v>
      </c>
      <c r="AP154" s="454">
        <f t="shared" si="124"/>
        <v>0</v>
      </c>
      <c r="AQ154" s="454">
        <f t="shared" si="124"/>
        <v>0</v>
      </c>
      <c r="AR154" s="454">
        <f t="shared" si="124"/>
        <v>0</v>
      </c>
      <c r="AS154" s="454">
        <f t="shared" si="124"/>
        <v>0</v>
      </c>
      <c r="AT154" s="454">
        <f t="shared" si="124"/>
        <v>0</v>
      </c>
      <c r="AU154" s="454">
        <f t="shared" si="124"/>
        <v>0</v>
      </c>
      <c r="AV154" s="454">
        <f t="shared" si="124"/>
        <v>0</v>
      </c>
      <c r="AW154" s="454">
        <f t="shared" si="124"/>
        <v>0</v>
      </c>
      <c r="AX154" s="454">
        <f t="shared" si="124"/>
        <v>0</v>
      </c>
      <c r="AY154" s="454">
        <f t="shared" si="124"/>
        <v>0</v>
      </c>
      <c r="AZ154" s="454">
        <f t="shared" si="124"/>
        <v>0</v>
      </c>
      <c r="BA154" s="454">
        <f t="shared" si="124"/>
        <v>0</v>
      </c>
      <c r="BB154" s="454">
        <f t="shared" si="124"/>
        <v>0</v>
      </c>
      <c r="BC154" s="454">
        <f t="shared" si="124"/>
        <v>0</v>
      </c>
      <c r="BD154" s="454">
        <f t="shared" si="124"/>
        <v>0</v>
      </c>
      <c r="BE154" s="454">
        <f t="shared" si="124"/>
        <v>0</v>
      </c>
      <c r="BF154" s="454">
        <f t="shared" si="124"/>
        <v>0</v>
      </c>
      <c r="BG154" s="454">
        <f t="shared" si="124"/>
        <v>0</v>
      </c>
      <c r="BH154" s="454">
        <f t="shared" si="124"/>
        <v>0</v>
      </c>
      <c r="BI154" s="454">
        <f t="shared" si="124"/>
        <v>0</v>
      </c>
      <c r="BJ154" s="454">
        <f t="shared" si="124"/>
        <v>0</v>
      </c>
      <c r="BK154" s="454">
        <f t="shared" si="124"/>
        <v>0</v>
      </c>
      <c r="BL154" s="454">
        <f t="shared" si="124"/>
        <v>0</v>
      </c>
      <c r="BM154" s="454">
        <f t="shared" si="124"/>
        <v>0</v>
      </c>
      <c r="BN154" s="454">
        <f t="shared" si="124"/>
        <v>0</v>
      </c>
      <c r="BO154" s="454">
        <f t="shared" si="124"/>
        <v>0</v>
      </c>
      <c r="BP154" s="454">
        <f t="shared" si="124"/>
        <v>0</v>
      </c>
      <c r="BQ154" s="454">
        <f t="shared" si="123"/>
        <v>0</v>
      </c>
      <c r="BR154" s="454">
        <f t="shared" si="123"/>
        <v>0</v>
      </c>
      <c r="BS154" s="454">
        <f t="shared" si="123"/>
        <v>0</v>
      </c>
      <c r="BT154" s="454">
        <f t="shared" si="123"/>
        <v>0</v>
      </c>
      <c r="BU154" s="454">
        <f t="shared" si="123"/>
        <v>0</v>
      </c>
      <c r="BV154" s="454">
        <f t="shared" si="123"/>
        <v>0</v>
      </c>
      <c r="BW154" s="454">
        <f t="shared" si="123"/>
        <v>0</v>
      </c>
      <c r="BX154" s="454">
        <f t="shared" si="123"/>
        <v>0</v>
      </c>
      <c r="BY154" s="454">
        <f t="shared" si="123"/>
        <v>0</v>
      </c>
      <c r="BZ154" s="454">
        <f t="shared" si="123"/>
        <v>0</v>
      </c>
      <c r="CA154" s="454">
        <f t="shared" si="123"/>
        <v>0</v>
      </c>
      <c r="CB154" s="454">
        <f t="shared" si="123"/>
        <v>0</v>
      </c>
      <c r="CC154" s="454">
        <f t="shared" si="123"/>
        <v>0</v>
      </c>
      <c r="CD154" s="454">
        <f t="shared" si="123"/>
        <v>0</v>
      </c>
      <c r="CE154" s="454">
        <f t="shared" si="123"/>
        <v>0</v>
      </c>
      <c r="CF154" s="454">
        <f t="shared" si="123"/>
        <v>0</v>
      </c>
      <c r="CG154" s="454">
        <f t="shared" si="123"/>
        <v>0</v>
      </c>
      <c r="CH154" s="455">
        <f t="shared" si="123"/>
        <v>0</v>
      </c>
    </row>
    <row r="155" spans="1:86" s="110" customFormat="1" ht="15.75" hidden="1" customHeight="1" x14ac:dyDescent="0.25">
      <c r="A155" s="647"/>
      <c r="B155" s="89" t="s">
        <v>8</v>
      </c>
      <c r="C155" s="454">
        <f t="shared" si="114"/>
        <v>0</v>
      </c>
      <c r="D155" s="454">
        <f t="shared" si="115"/>
        <v>0</v>
      </c>
      <c r="E155" s="454">
        <f t="shared" si="115"/>
        <v>0</v>
      </c>
      <c r="F155" s="454">
        <f t="shared" si="124"/>
        <v>0</v>
      </c>
      <c r="G155" s="454">
        <f t="shared" si="124"/>
        <v>0</v>
      </c>
      <c r="H155" s="454">
        <f t="shared" si="124"/>
        <v>0</v>
      </c>
      <c r="I155" s="454">
        <f t="shared" si="124"/>
        <v>0</v>
      </c>
      <c r="J155" s="454">
        <f t="shared" si="124"/>
        <v>0</v>
      </c>
      <c r="K155" s="454">
        <f t="shared" si="124"/>
        <v>0</v>
      </c>
      <c r="L155" s="454">
        <f t="shared" si="124"/>
        <v>0</v>
      </c>
      <c r="M155" s="454">
        <f t="shared" si="124"/>
        <v>0</v>
      </c>
      <c r="N155" s="454">
        <f t="shared" si="124"/>
        <v>0</v>
      </c>
      <c r="O155" s="454">
        <f t="shared" si="117"/>
        <v>0</v>
      </c>
      <c r="P155" s="454">
        <f t="shared" si="117"/>
        <v>0</v>
      </c>
      <c r="Q155" s="454">
        <f t="shared" si="117"/>
        <v>0</v>
      </c>
      <c r="R155" s="454">
        <f t="shared" si="124"/>
        <v>0</v>
      </c>
      <c r="S155" s="454">
        <f t="shared" si="124"/>
        <v>0</v>
      </c>
      <c r="T155" s="454">
        <f t="shared" si="124"/>
        <v>0</v>
      </c>
      <c r="U155" s="454">
        <f t="shared" si="124"/>
        <v>0</v>
      </c>
      <c r="V155" s="454">
        <f t="shared" si="124"/>
        <v>0</v>
      </c>
      <c r="W155" s="454">
        <f t="shared" si="124"/>
        <v>0</v>
      </c>
      <c r="X155" s="454">
        <f t="shared" si="124"/>
        <v>0</v>
      </c>
      <c r="Y155" s="454">
        <f t="shared" si="124"/>
        <v>0</v>
      </c>
      <c r="Z155" s="454">
        <f t="shared" si="124"/>
        <v>0</v>
      </c>
      <c r="AA155" s="454">
        <f t="shared" si="124"/>
        <v>0</v>
      </c>
      <c r="AB155" s="454">
        <f t="shared" si="124"/>
        <v>0</v>
      </c>
      <c r="AC155" s="454">
        <f t="shared" si="124"/>
        <v>0</v>
      </c>
      <c r="AD155" s="454">
        <f t="shared" si="124"/>
        <v>0</v>
      </c>
      <c r="AE155" s="454">
        <f t="shared" si="124"/>
        <v>0</v>
      </c>
      <c r="AF155" s="454">
        <f t="shared" si="124"/>
        <v>0</v>
      </c>
      <c r="AG155" s="454">
        <f t="shared" si="124"/>
        <v>0</v>
      </c>
      <c r="AH155" s="454">
        <f t="shared" si="124"/>
        <v>0</v>
      </c>
      <c r="AI155" s="454">
        <f t="shared" si="124"/>
        <v>0</v>
      </c>
      <c r="AJ155" s="454">
        <f t="shared" si="124"/>
        <v>0</v>
      </c>
      <c r="AK155" s="454">
        <f t="shared" si="124"/>
        <v>0</v>
      </c>
      <c r="AL155" s="454">
        <f t="shared" si="124"/>
        <v>0</v>
      </c>
      <c r="AM155" s="454">
        <f t="shared" si="124"/>
        <v>0</v>
      </c>
      <c r="AN155" s="454">
        <f t="shared" si="124"/>
        <v>0</v>
      </c>
      <c r="AO155" s="454">
        <f t="shared" si="124"/>
        <v>0</v>
      </c>
      <c r="AP155" s="454">
        <f t="shared" si="124"/>
        <v>0</v>
      </c>
      <c r="AQ155" s="454">
        <f t="shared" si="124"/>
        <v>0</v>
      </c>
      <c r="AR155" s="454">
        <f t="shared" si="124"/>
        <v>0</v>
      </c>
      <c r="AS155" s="454">
        <f t="shared" si="124"/>
        <v>0</v>
      </c>
      <c r="AT155" s="454">
        <f t="shared" si="124"/>
        <v>0</v>
      </c>
      <c r="AU155" s="454">
        <f t="shared" si="124"/>
        <v>0</v>
      </c>
      <c r="AV155" s="454">
        <f t="shared" si="124"/>
        <v>0</v>
      </c>
      <c r="AW155" s="454">
        <f t="shared" si="124"/>
        <v>0</v>
      </c>
      <c r="AX155" s="454">
        <f t="shared" si="124"/>
        <v>0</v>
      </c>
      <c r="AY155" s="454">
        <f t="shared" si="124"/>
        <v>0</v>
      </c>
      <c r="AZ155" s="454">
        <f t="shared" si="124"/>
        <v>0</v>
      </c>
      <c r="BA155" s="454">
        <f t="shared" si="124"/>
        <v>0</v>
      </c>
      <c r="BB155" s="454">
        <f t="shared" si="124"/>
        <v>0</v>
      </c>
      <c r="BC155" s="454">
        <f t="shared" si="124"/>
        <v>0</v>
      </c>
      <c r="BD155" s="454">
        <f t="shared" si="124"/>
        <v>0</v>
      </c>
      <c r="BE155" s="454">
        <f t="shared" si="124"/>
        <v>0</v>
      </c>
      <c r="BF155" s="454">
        <f t="shared" si="124"/>
        <v>0</v>
      </c>
      <c r="BG155" s="454">
        <f t="shared" si="124"/>
        <v>0</v>
      </c>
      <c r="BH155" s="454">
        <f t="shared" si="124"/>
        <v>0</v>
      </c>
      <c r="BI155" s="454">
        <f t="shared" si="124"/>
        <v>0</v>
      </c>
      <c r="BJ155" s="454">
        <f t="shared" si="124"/>
        <v>0</v>
      </c>
      <c r="BK155" s="454">
        <f t="shared" si="124"/>
        <v>0</v>
      </c>
      <c r="BL155" s="454">
        <f t="shared" si="124"/>
        <v>0</v>
      </c>
      <c r="BM155" s="454">
        <f t="shared" si="124"/>
        <v>0</v>
      </c>
      <c r="BN155" s="454">
        <f t="shared" si="124"/>
        <v>0</v>
      </c>
      <c r="BO155" s="454">
        <f t="shared" si="124"/>
        <v>0</v>
      </c>
      <c r="BP155" s="454">
        <f t="shared" si="124"/>
        <v>0</v>
      </c>
      <c r="BQ155" s="454">
        <f t="shared" si="123"/>
        <v>0</v>
      </c>
      <c r="BR155" s="454">
        <f t="shared" si="123"/>
        <v>0</v>
      </c>
      <c r="BS155" s="454">
        <f t="shared" si="123"/>
        <v>0</v>
      </c>
      <c r="BT155" s="454">
        <f t="shared" si="123"/>
        <v>0</v>
      </c>
      <c r="BU155" s="454">
        <f t="shared" si="123"/>
        <v>0</v>
      </c>
      <c r="BV155" s="454">
        <f t="shared" si="123"/>
        <v>0</v>
      </c>
      <c r="BW155" s="454">
        <f t="shared" si="123"/>
        <v>0</v>
      </c>
      <c r="BX155" s="454">
        <f t="shared" si="123"/>
        <v>0</v>
      </c>
      <c r="BY155" s="454">
        <f t="shared" si="123"/>
        <v>0</v>
      </c>
      <c r="BZ155" s="454">
        <f t="shared" si="123"/>
        <v>0</v>
      </c>
      <c r="CA155" s="454">
        <f t="shared" si="123"/>
        <v>0</v>
      </c>
      <c r="CB155" s="454">
        <f t="shared" si="123"/>
        <v>0</v>
      </c>
      <c r="CC155" s="454">
        <f t="shared" si="123"/>
        <v>0</v>
      </c>
      <c r="CD155" s="454">
        <f t="shared" si="123"/>
        <v>0</v>
      </c>
      <c r="CE155" s="454">
        <f t="shared" si="123"/>
        <v>0</v>
      </c>
      <c r="CF155" s="454">
        <f t="shared" si="123"/>
        <v>0</v>
      </c>
      <c r="CG155" s="454">
        <f t="shared" si="123"/>
        <v>0</v>
      </c>
      <c r="CH155" s="455">
        <f t="shared" si="123"/>
        <v>0</v>
      </c>
    </row>
    <row r="156" spans="1:86" s="110" customFormat="1" ht="15.75" hidden="1" customHeight="1" x14ac:dyDescent="0.25">
      <c r="A156" s="647"/>
      <c r="B156" s="14"/>
      <c r="C156" s="351"/>
      <c r="D156" s="351"/>
      <c r="E156" s="351"/>
      <c r="F156" s="351"/>
      <c r="G156" s="351"/>
      <c r="H156" s="351"/>
      <c r="I156" s="351"/>
      <c r="J156" s="351"/>
      <c r="K156" s="351"/>
      <c r="L156" s="351"/>
      <c r="M156" s="351"/>
      <c r="N156" s="351"/>
      <c r="O156" s="351"/>
      <c r="P156" s="351"/>
      <c r="Q156" s="351"/>
      <c r="R156" s="351"/>
      <c r="S156" s="351"/>
      <c r="T156" s="351"/>
      <c r="U156" s="351"/>
      <c r="V156" s="351"/>
      <c r="W156" s="351"/>
      <c r="X156" s="351"/>
      <c r="Y156" s="351"/>
      <c r="Z156" s="351"/>
      <c r="AA156" s="351"/>
      <c r="AB156" s="351"/>
      <c r="AC156" s="351"/>
      <c r="AD156" s="351"/>
      <c r="AE156" s="351"/>
      <c r="AF156" s="351"/>
      <c r="AG156" s="351"/>
      <c r="AH156" s="351"/>
      <c r="AI156" s="351"/>
      <c r="AJ156" s="351"/>
      <c r="AK156" s="351"/>
      <c r="AL156" s="351"/>
      <c r="AM156" s="351"/>
      <c r="AN156" s="351"/>
      <c r="AO156" s="351"/>
      <c r="AP156" s="351"/>
      <c r="AQ156" s="351"/>
      <c r="AR156" s="351"/>
      <c r="AS156" s="351"/>
      <c r="AT156" s="351"/>
      <c r="AU156" s="351"/>
      <c r="AV156" s="351"/>
      <c r="AW156" s="351"/>
      <c r="AX156" s="351"/>
      <c r="AY156" s="351"/>
      <c r="AZ156" s="351"/>
      <c r="BA156" s="351"/>
      <c r="BB156" s="351"/>
      <c r="BC156" s="351"/>
      <c r="BD156" s="351"/>
      <c r="BE156" s="351"/>
      <c r="BF156" s="351"/>
      <c r="BG156" s="351"/>
      <c r="BH156" s="351"/>
      <c r="BI156" s="351"/>
      <c r="BJ156" s="351"/>
      <c r="BK156" s="351"/>
      <c r="BL156" s="351"/>
      <c r="BM156" s="351"/>
      <c r="BN156" s="351"/>
      <c r="BO156" s="351"/>
      <c r="BP156" s="351"/>
      <c r="BQ156" s="351"/>
      <c r="BR156" s="351"/>
      <c r="BS156" s="351"/>
      <c r="BT156" s="351"/>
      <c r="BU156" s="351"/>
      <c r="BV156" s="351"/>
      <c r="BW156" s="351"/>
      <c r="BX156" s="351"/>
      <c r="BY156" s="351"/>
      <c r="BZ156" s="351"/>
      <c r="CA156" s="351"/>
      <c r="CB156" s="351"/>
      <c r="CC156" s="351"/>
      <c r="CD156" s="351"/>
      <c r="CE156" s="351"/>
      <c r="CF156" s="351"/>
      <c r="CG156" s="351"/>
      <c r="CH156" s="462"/>
    </row>
    <row r="157" spans="1:86" s="110" customFormat="1" ht="15.75" hidden="1" customHeight="1" x14ac:dyDescent="0.25">
      <c r="A157" s="647"/>
      <c r="B157" s="269" t="s">
        <v>26</v>
      </c>
      <c r="C157" s="454">
        <f>SUM(C143:C156)</f>
        <v>0</v>
      </c>
      <c r="D157" s="454">
        <f>SUM(D143:D156)</f>
        <v>0</v>
      </c>
      <c r="E157" s="454">
        <f t="shared" ref="E157:BP157" si="125">SUM(E143:E156)</f>
        <v>0</v>
      </c>
      <c r="F157" s="454">
        <f t="shared" si="125"/>
        <v>0</v>
      </c>
      <c r="G157" s="454">
        <f t="shared" si="125"/>
        <v>0</v>
      </c>
      <c r="H157" s="454">
        <f t="shared" si="125"/>
        <v>0</v>
      </c>
      <c r="I157" s="454">
        <f t="shared" si="125"/>
        <v>0</v>
      </c>
      <c r="J157" s="454">
        <f t="shared" si="125"/>
        <v>0</v>
      </c>
      <c r="K157" s="454">
        <f t="shared" si="125"/>
        <v>0</v>
      </c>
      <c r="L157" s="454">
        <f t="shared" si="125"/>
        <v>0</v>
      </c>
      <c r="M157" s="454">
        <f t="shared" si="125"/>
        <v>0</v>
      </c>
      <c r="N157" s="454">
        <f t="shared" si="125"/>
        <v>0</v>
      </c>
      <c r="O157" s="454">
        <f t="shared" si="125"/>
        <v>0</v>
      </c>
      <c r="P157" s="454">
        <f t="shared" si="125"/>
        <v>0</v>
      </c>
      <c r="Q157" s="454">
        <f t="shared" si="125"/>
        <v>0</v>
      </c>
      <c r="R157" s="454">
        <f t="shared" si="125"/>
        <v>0</v>
      </c>
      <c r="S157" s="454">
        <f t="shared" si="125"/>
        <v>0</v>
      </c>
      <c r="T157" s="454">
        <f t="shared" si="125"/>
        <v>0</v>
      </c>
      <c r="U157" s="454">
        <f t="shared" si="125"/>
        <v>0</v>
      </c>
      <c r="V157" s="454">
        <f t="shared" si="125"/>
        <v>0</v>
      </c>
      <c r="W157" s="454">
        <f t="shared" si="125"/>
        <v>0</v>
      </c>
      <c r="X157" s="454">
        <f t="shared" si="125"/>
        <v>0</v>
      </c>
      <c r="Y157" s="454">
        <f t="shared" si="125"/>
        <v>0</v>
      </c>
      <c r="Z157" s="454">
        <f t="shared" si="125"/>
        <v>0</v>
      </c>
      <c r="AA157" s="454">
        <f t="shared" si="125"/>
        <v>0</v>
      </c>
      <c r="AB157" s="454">
        <f t="shared" si="125"/>
        <v>0</v>
      </c>
      <c r="AC157" s="454">
        <f t="shared" si="125"/>
        <v>0</v>
      </c>
      <c r="AD157" s="454">
        <f t="shared" si="125"/>
        <v>0</v>
      </c>
      <c r="AE157" s="454">
        <f t="shared" si="125"/>
        <v>0</v>
      </c>
      <c r="AF157" s="454">
        <f t="shared" si="125"/>
        <v>0</v>
      </c>
      <c r="AG157" s="454">
        <f t="shared" si="125"/>
        <v>0</v>
      </c>
      <c r="AH157" s="454">
        <f t="shared" si="125"/>
        <v>0</v>
      </c>
      <c r="AI157" s="454">
        <f t="shared" si="125"/>
        <v>0</v>
      </c>
      <c r="AJ157" s="454">
        <f t="shared" si="125"/>
        <v>0</v>
      </c>
      <c r="AK157" s="454">
        <f t="shared" si="125"/>
        <v>0</v>
      </c>
      <c r="AL157" s="454">
        <f t="shared" si="125"/>
        <v>0</v>
      </c>
      <c r="AM157" s="454">
        <f t="shared" si="125"/>
        <v>0</v>
      </c>
      <c r="AN157" s="454">
        <f t="shared" si="125"/>
        <v>0</v>
      </c>
      <c r="AO157" s="454">
        <f t="shared" si="125"/>
        <v>0</v>
      </c>
      <c r="AP157" s="454">
        <f t="shared" si="125"/>
        <v>0</v>
      </c>
      <c r="AQ157" s="454">
        <f t="shared" si="125"/>
        <v>0</v>
      </c>
      <c r="AR157" s="454">
        <f t="shared" si="125"/>
        <v>0</v>
      </c>
      <c r="AS157" s="454">
        <f t="shared" si="125"/>
        <v>0</v>
      </c>
      <c r="AT157" s="454">
        <f t="shared" si="125"/>
        <v>0</v>
      </c>
      <c r="AU157" s="454">
        <f t="shared" si="125"/>
        <v>0</v>
      </c>
      <c r="AV157" s="454">
        <f t="shared" si="125"/>
        <v>0</v>
      </c>
      <c r="AW157" s="454">
        <f t="shared" si="125"/>
        <v>0</v>
      </c>
      <c r="AX157" s="454">
        <f t="shared" si="125"/>
        <v>0</v>
      </c>
      <c r="AY157" s="454">
        <f t="shared" si="125"/>
        <v>0</v>
      </c>
      <c r="AZ157" s="454">
        <f t="shared" si="125"/>
        <v>0</v>
      </c>
      <c r="BA157" s="454">
        <f t="shared" si="125"/>
        <v>0</v>
      </c>
      <c r="BB157" s="454">
        <f t="shared" si="125"/>
        <v>0</v>
      </c>
      <c r="BC157" s="454">
        <f t="shared" si="125"/>
        <v>0</v>
      </c>
      <c r="BD157" s="454">
        <f t="shared" si="125"/>
        <v>0</v>
      </c>
      <c r="BE157" s="454">
        <f t="shared" si="125"/>
        <v>0</v>
      </c>
      <c r="BF157" s="454">
        <f t="shared" si="125"/>
        <v>0</v>
      </c>
      <c r="BG157" s="454">
        <f t="shared" si="125"/>
        <v>0</v>
      </c>
      <c r="BH157" s="454">
        <f t="shared" si="125"/>
        <v>0</v>
      </c>
      <c r="BI157" s="454">
        <f t="shared" si="125"/>
        <v>0</v>
      </c>
      <c r="BJ157" s="454">
        <f t="shared" si="125"/>
        <v>0</v>
      </c>
      <c r="BK157" s="454">
        <f t="shared" si="125"/>
        <v>0</v>
      </c>
      <c r="BL157" s="454">
        <f t="shared" si="125"/>
        <v>0</v>
      </c>
      <c r="BM157" s="454">
        <f t="shared" si="125"/>
        <v>0</v>
      </c>
      <c r="BN157" s="454">
        <f t="shared" si="125"/>
        <v>0</v>
      </c>
      <c r="BO157" s="454">
        <f t="shared" si="125"/>
        <v>0</v>
      </c>
      <c r="BP157" s="454">
        <f t="shared" si="125"/>
        <v>0</v>
      </c>
      <c r="BQ157" s="454">
        <f t="shared" ref="BQ157:CH157" si="126">SUM(BQ143:BQ156)</f>
        <v>0</v>
      </c>
      <c r="BR157" s="454">
        <f t="shared" si="126"/>
        <v>0</v>
      </c>
      <c r="BS157" s="454">
        <f t="shared" si="126"/>
        <v>0</v>
      </c>
      <c r="BT157" s="454">
        <f t="shared" si="126"/>
        <v>0</v>
      </c>
      <c r="BU157" s="454">
        <f t="shared" si="126"/>
        <v>0</v>
      </c>
      <c r="BV157" s="454">
        <f t="shared" si="126"/>
        <v>0</v>
      </c>
      <c r="BW157" s="454">
        <f t="shared" si="126"/>
        <v>0</v>
      </c>
      <c r="BX157" s="454">
        <f t="shared" si="126"/>
        <v>0</v>
      </c>
      <c r="BY157" s="454">
        <f t="shared" si="126"/>
        <v>0</v>
      </c>
      <c r="BZ157" s="454">
        <f t="shared" si="126"/>
        <v>0</v>
      </c>
      <c r="CA157" s="454">
        <f t="shared" si="126"/>
        <v>0</v>
      </c>
      <c r="CB157" s="454">
        <f t="shared" si="126"/>
        <v>0</v>
      </c>
      <c r="CC157" s="454">
        <f t="shared" si="126"/>
        <v>0</v>
      </c>
      <c r="CD157" s="454">
        <f t="shared" si="126"/>
        <v>0</v>
      </c>
      <c r="CE157" s="454">
        <f t="shared" si="126"/>
        <v>0</v>
      </c>
      <c r="CF157" s="454">
        <f t="shared" si="126"/>
        <v>0</v>
      </c>
      <c r="CG157" s="454">
        <f t="shared" si="126"/>
        <v>0</v>
      </c>
      <c r="CH157" s="455">
        <f t="shared" si="126"/>
        <v>0</v>
      </c>
    </row>
    <row r="158" spans="1:86" s="110" customFormat="1" ht="16.5" hidden="1" customHeight="1" thickBot="1" x14ac:dyDescent="0.3">
      <c r="A158" s="648"/>
      <c r="B158" s="144" t="s">
        <v>27</v>
      </c>
      <c r="C158" s="464">
        <f>C157</f>
        <v>0</v>
      </c>
      <c r="D158" s="464">
        <f>C158+D157</f>
        <v>0</v>
      </c>
      <c r="E158" s="464">
        <f t="shared" ref="E158:BP158" si="127">D158+E157</f>
        <v>0</v>
      </c>
      <c r="F158" s="464">
        <f t="shared" si="127"/>
        <v>0</v>
      </c>
      <c r="G158" s="464">
        <f t="shared" si="127"/>
        <v>0</v>
      </c>
      <c r="H158" s="464">
        <f t="shared" si="127"/>
        <v>0</v>
      </c>
      <c r="I158" s="464">
        <f t="shared" si="127"/>
        <v>0</v>
      </c>
      <c r="J158" s="464">
        <f t="shared" si="127"/>
        <v>0</v>
      </c>
      <c r="K158" s="464">
        <f t="shared" si="127"/>
        <v>0</v>
      </c>
      <c r="L158" s="464">
        <f t="shared" si="127"/>
        <v>0</v>
      </c>
      <c r="M158" s="464">
        <f t="shared" si="127"/>
        <v>0</v>
      </c>
      <c r="N158" s="464">
        <f t="shared" si="127"/>
        <v>0</v>
      </c>
      <c r="O158" s="464">
        <f t="shared" si="127"/>
        <v>0</v>
      </c>
      <c r="P158" s="464">
        <f t="shared" si="127"/>
        <v>0</v>
      </c>
      <c r="Q158" s="464">
        <f t="shared" si="127"/>
        <v>0</v>
      </c>
      <c r="R158" s="464">
        <f t="shared" si="127"/>
        <v>0</v>
      </c>
      <c r="S158" s="464">
        <f t="shared" si="127"/>
        <v>0</v>
      </c>
      <c r="T158" s="464">
        <f t="shared" si="127"/>
        <v>0</v>
      </c>
      <c r="U158" s="464">
        <f t="shared" si="127"/>
        <v>0</v>
      </c>
      <c r="V158" s="464">
        <f t="shared" si="127"/>
        <v>0</v>
      </c>
      <c r="W158" s="464">
        <f t="shared" si="127"/>
        <v>0</v>
      </c>
      <c r="X158" s="464">
        <f t="shared" si="127"/>
        <v>0</v>
      </c>
      <c r="Y158" s="464">
        <f t="shared" si="127"/>
        <v>0</v>
      </c>
      <c r="Z158" s="464">
        <f t="shared" si="127"/>
        <v>0</v>
      </c>
      <c r="AA158" s="464">
        <f t="shared" si="127"/>
        <v>0</v>
      </c>
      <c r="AB158" s="464">
        <f t="shared" si="127"/>
        <v>0</v>
      </c>
      <c r="AC158" s="464">
        <f t="shared" si="127"/>
        <v>0</v>
      </c>
      <c r="AD158" s="464">
        <f t="shared" si="127"/>
        <v>0</v>
      </c>
      <c r="AE158" s="464">
        <f t="shared" si="127"/>
        <v>0</v>
      </c>
      <c r="AF158" s="464">
        <f t="shared" si="127"/>
        <v>0</v>
      </c>
      <c r="AG158" s="464">
        <f t="shared" si="127"/>
        <v>0</v>
      </c>
      <c r="AH158" s="464">
        <f t="shared" si="127"/>
        <v>0</v>
      </c>
      <c r="AI158" s="464">
        <f t="shared" si="127"/>
        <v>0</v>
      </c>
      <c r="AJ158" s="464">
        <f t="shared" si="127"/>
        <v>0</v>
      </c>
      <c r="AK158" s="464">
        <f t="shared" si="127"/>
        <v>0</v>
      </c>
      <c r="AL158" s="464">
        <f t="shared" si="127"/>
        <v>0</v>
      </c>
      <c r="AM158" s="464">
        <f t="shared" si="127"/>
        <v>0</v>
      </c>
      <c r="AN158" s="464">
        <f t="shared" si="127"/>
        <v>0</v>
      </c>
      <c r="AO158" s="464">
        <f t="shared" si="127"/>
        <v>0</v>
      </c>
      <c r="AP158" s="464">
        <f t="shared" si="127"/>
        <v>0</v>
      </c>
      <c r="AQ158" s="464">
        <f t="shared" si="127"/>
        <v>0</v>
      </c>
      <c r="AR158" s="464">
        <f t="shared" si="127"/>
        <v>0</v>
      </c>
      <c r="AS158" s="464">
        <f t="shared" si="127"/>
        <v>0</v>
      </c>
      <c r="AT158" s="464">
        <f t="shared" si="127"/>
        <v>0</v>
      </c>
      <c r="AU158" s="464">
        <f t="shared" si="127"/>
        <v>0</v>
      </c>
      <c r="AV158" s="464">
        <f t="shared" si="127"/>
        <v>0</v>
      </c>
      <c r="AW158" s="464">
        <f t="shared" si="127"/>
        <v>0</v>
      </c>
      <c r="AX158" s="464">
        <f t="shared" si="127"/>
        <v>0</v>
      </c>
      <c r="AY158" s="464">
        <f t="shared" si="127"/>
        <v>0</v>
      </c>
      <c r="AZ158" s="464">
        <f t="shared" si="127"/>
        <v>0</v>
      </c>
      <c r="BA158" s="464">
        <f t="shared" si="127"/>
        <v>0</v>
      </c>
      <c r="BB158" s="464">
        <f t="shared" si="127"/>
        <v>0</v>
      </c>
      <c r="BC158" s="464">
        <f t="shared" si="127"/>
        <v>0</v>
      </c>
      <c r="BD158" s="464">
        <f t="shared" si="127"/>
        <v>0</v>
      </c>
      <c r="BE158" s="464">
        <f t="shared" si="127"/>
        <v>0</v>
      </c>
      <c r="BF158" s="464">
        <f t="shared" si="127"/>
        <v>0</v>
      </c>
      <c r="BG158" s="464">
        <f t="shared" si="127"/>
        <v>0</v>
      </c>
      <c r="BH158" s="464">
        <f t="shared" si="127"/>
        <v>0</v>
      </c>
      <c r="BI158" s="464">
        <f t="shared" si="127"/>
        <v>0</v>
      </c>
      <c r="BJ158" s="464">
        <f t="shared" si="127"/>
        <v>0</v>
      </c>
      <c r="BK158" s="464">
        <f t="shared" si="127"/>
        <v>0</v>
      </c>
      <c r="BL158" s="464">
        <f t="shared" si="127"/>
        <v>0</v>
      </c>
      <c r="BM158" s="464">
        <f t="shared" si="127"/>
        <v>0</v>
      </c>
      <c r="BN158" s="464">
        <f t="shared" si="127"/>
        <v>0</v>
      </c>
      <c r="BO158" s="464">
        <f t="shared" si="127"/>
        <v>0</v>
      </c>
      <c r="BP158" s="464">
        <f t="shared" si="127"/>
        <v>0</v>
      </c>
      <c r="BQ158" s="464">
        <f t="shared" ref="BQ158:CH158" si="128">BP158+BQ157</f>
        <v>0</v>
      </c>
      <c r="BR158" s="464">
        <f t="shared" si="128"/>
        <v>0</v>
      </c>
      <c r="BS158" s="464">
        <f t="shared" si="128"/>
        <v>0</v>
      </c>
      <c r="BT158" s="464">
        <f t="shared" si="128"/>
        <v>0</v>
      </c>
      <c r="BU158" s="464">
        <f t="shared" si="128"/>
        <v>0</v>
      </c>
      <c r="BV158" s="464">
        <f t="shared" si="128"/>
        <v>0</v>
      </c>
      <c r="BW158" s="464">
        <f t="shared" si="128"/>
        <v>0</v>
      </c>
      <c r="BX158" s="464">
        <f t="shared" si="128"/>
        <v>0</v>
      </c>
      <c r="BY158" s="464">
        <f t="shared" si="128"/>
        <v>0</v>
      </c>
      <c r="BZ158" s="464">
        <f t="shared" si="128"/>
        <v>0</v>
      </c>
      <c r="CA158" s="464">
        <f t="shared" si="128"/>
        <v>0</v>
      </c>
      <c r="CB158" s="464">
        <f t="shared" si="128"/>
        <v>0</v>
      </c>
      <c r="CC158" s="464">
        <f t="shared" si="128"/>
        <v>0</v>
      </c>
      <c r="CD158" s="464">
        <f t="shared" si="128"/>
        <v>0</v>
      </c>
      <c r="CE158" s="464">
        <f t="shared" si="128"/>
        <v>0</v>
      </c>
      <c r="CF158" s="464">
        <f t="shared" si="128"/>
        <v>0</v>
      </c>
      <c r="CG158" s="464">
        <f t="shared" si="128"/>
        <v>0</v>
      </c>
      <c r="CH158" s="465">
        <f t="shared" si="128"/>
        <v>0</v>
      </c>
    </row>
    <row r="159" spans="1:86" s="110" customFormat="1" hidden="1" x14ac:dyDescent="0.25"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86" s="110" customFormat="1" ht="15.75" hidden="1" thickBot="1" x14ac:dyDescent="0.3"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86" s="110" customFormat="1" ht="16.5" hidden="1" thickBot="1" x14ac:dyDescent="0.3">
      <c r="A161" s="646" t="s">
        <v>128</v>
      </c>
      <c r="B161" s="291" t="s">
        <v>124</v>
      </c>
      <c r="C161" s="162">
        <f>C$4</f>
        <v>45292</v>
      </c>
      <c r="D161" s="162">
        <f t="shared" ref="D161:BO161" si="129">D$4</f>
        <v>45323</v>
      </c>
      <c r="E161" s="162">
        <f t="shared" si="129"/>
        <v>45352</v>
      </c>
      <c r="F161" s="162">
        <f t="shared" si="129"/>
        <v>45383</v>
      </c>
      <c r="G161" s="162">
        <f t="shared" si="129"/>
        <v>45413</v>
      </c>
      <c r="H161" s="162">
        <f t="shared" si="129"/>
        <v>45444</v>
      </c>
      <c r="I161" s="162">
        <f t="shared" si="129"/>
        <v>45474</v>
      </c>
      <c r="J161" s="162">
        <f t="shared" si="129"/>
        <v>45505</v>
      </c>
      <c r="K161" s="162">
        <f t="shared" si="129"/>
        <v>45536</v>
      </c>
      <c r="L161" s="162">
        <f t="shared" si="129"/>
        <v>45566</v>
      </c>
      <c r="M161" s="162">
        <f t="shared" si="129"/>
        <v>45597</v>
      </c>
      <c r="N161" s="162">
        <f t="shared" si="129"/>
        <v>45627</v>
      </c>
      <c r="O161" s="162">
        <f t="shared" si="129"/>
        <v>45658</v>
      </c>
      <c r="P161" s="162">
        <f t="shared" si="129"/>
        <v>45689</v>
      </c>
      <c r="Q161" s="162">
        <f t="shared" si="129"/>
        <v>45717</v>
      </c>
      <c r="R161" s="162">
        <f t="shared" si="129"/>
        <v>45748</v>
      </c>
      <c r="S161" s="162">
        <f t="shared" si="129"/>
        <v>45778</v>
      </c>
      <c r="T161" s="162">
        <f t="shared" si="129"/>
        <v>45809</v>
      </c>
      <c r="U161" s="162">
        <f t="shared" si="129"/>
        <v>45839</v>
      </c>
      <c r="V161" s="162">
        <f t="shared" si="129"/>
        <v>45870</v>
      </c>
      <c r="W161" s="162">
        <f t="shared" si="129"/>
        <v>45901</v>
      </c>
      <c r="X161" s="162">
        <f t="shared" si="129"/>
        <v>45931</v>
      </c>
      <c r="Y161" s="162">
        <f t="shared" si="129"/>
        <v>45962</v>
      </c>
      <c r="Z161" s="162">
        <f t="shared" si="129"/>
        <v>45992</v>
      </c>
      <c r="AA161" s="162">
        <f t="shared" si="129"/>
        <v>46023</v>
      </c>
      <c r="AB161" s="162">
        <f t="shared" si="129"/>
        <v>46054</v>
      </c>
      <c r="AC161" s="162">
        <f t="shared" si="129"/>
        <v>46082</v>
      </c>
      <c r="AD161" s="162">
        <f t="shared" si="129"/>
        <v>46113</v>
      </c>
      <c r="AE161" s="162">
        <f t="shared" si="129"/>
        <v>46143</v>
      </c>
      <c r="AF161" s="162">
        <f t="shared" si="129"/>
        <v>46174</v>
      </c>
      <c r="AG161" s="162">
        <f t="shared" si="129"/>
        <v>46204</v>
      </c>
      <c r="AH161" s="162">
        <f t="shared" si="129"/>
        <v>46235</v>
      </c>
      <c r="AI161" s="162">
        <f t="shared" si="129"/>
        <v>46266</v>
      </c>
      <c r="AJ161" s="162">
        <f t="shared" si="129"/>
        <v>46296</v>
      </c>
      <c r="AK161" s="162">
        <f t="shared" si="129"/>
        <v>46327</v>
      </c>
      <c r="AL161" s="162">
        <f t="shared" si="129"/>
        <v>46357</v>
      </c>
      <c r="AM161" s="162">
        <f t="shared" si="129"/>
        <v>46388</v>
      </c>
      <c r="AN161" s="162">
        <f t="shared" si="129"/>
        <v>46419</v>
      </c>
      <c r="AO161" s="162">
        <f t="shared" si="129"/>
        <v>46447</v>
      </c>
      <c r="AP161" s="162">
        <f t="shared" si="129"/>
        <v>46478</v>
      </c>
      <c r="AQ161" s="162">
        <f t="shared" si="129"/>
        <v>46508</v>
      </c>
      <c r="AR161" s="162">
        <f t="shared" si="129"/>
        <v>46539</v>
      </c>
      <c r="AS161" s="162">
        <f t="shared" si="129"/>
        <v>46569</v>
      </c>
      <c r="AT161" s="162">
        <f t="shared" si="129"/>
        <v>46600</v>
      </c>
      <c r="AU161" s="162">
        <f t="shared" si="129"/>
        <v>46631</v>
      </c>
      <c r="AV161" s="162">
        <f t="shared" si="129"/>
        <v>46661</v>
      </c>
      <c r="AW161" s="162">
        <f t="shared" si="129"/>
        <v>46692</v>
      </c>
      <c r="AX161" s="162">
        <f t="shared" si="129"/>
        <v>46722</v>
      </c>
      <c r="AY161" s="162">
        <f t="shared" si="129"/>
        <v>46753</v>
      </c>
      <c r="AZ161" s="162">
        <f t="shared" si="129"/>
        <v>46784</v>
      </c>
      <c r="BA161" s="162">
        <f t="shared" si="129"/>
        <v>46813</v>
      </c>
      <c r="BB161" s="162">
        <f t="shared" si="129"/>
        <v>46844</v>
      </c>
      <c r="BC161" s="162">
        <f t="shared" si="129"/>
        <v>46874</v>
      </c>
      <c r="BD161" s="162">
        <f t="shared" si="129"/>
        <v>46905</v>
      </c>
      <c r="BE161" s="162">
        <f t="shared" si="129"/>
        <v>46935</v>
      </c>
      <c r="BF161" s="162">
        <f t="shared" si="129"/>
        <v>46966</v>
      </c>
      <c r="BG161" s="162">
        <f t="shared" si="129"/>
        <v>46997</v>
      </c>
      <c r="BH161" s="162">
        <f t="shared" si="129"/>
        <v>47027</v>
      </c>
      <c r="BI161" s="162">
        <f t="shared" si="129"/>
        <v>47058</v>
      </c>
      <c r="BJ161" s="162">
        <f t="shared" si="129"/>
        <v>47088</v>
      </c>
      <c r="BK161" s="162">
        <f t="shared" si="129"/>
        <v>47119</v>
      </c>
      <c r="BL161" s="162">
        <f t="shared" si="129"/>
        <v>47150</v>
      </c>
      <c r="BM161" s="162">
        <f t="shared" si="129"/>
        <v>47178</v>
      </c>
      <c r="BN161" s="162">
        <f t="shared" si="129"/>
        <v>47209</v>
      </c>
      <c r="BO161" s="162">
        <f t="shared" si="129"/>
        <v>47239</v>
      </c>
      <c r="BP161" s="162">
        <f t="shared" ref="BP161:CH161" si="130">BP$4</f>
        <v>47270</v>
      </c>
      <c r="BQ161" s="162">
        <f t="shared" si="130"/>
        <v>47300</v>
      </c>
      <c r="BR161" s="162">
        <f t="shared" si="130"/>
        <v>47331</v>
      </c>
      <c r="BS161" s="162">
        <f t="shared" si="130"/>
        <v>47362</v>
      </c>
      <c r="BT161" s="162">
        <f t="shared" si="130"/>
        <v>47392</v>
      </c>
      <c r="BU161" s="162">
        <f t="shared" si="130"/>
        <v>47423</v>
      </c>
      <c r="BV161" s="162">
        <f t="shared" si="130"/>
        <v>47453</v>
      </c>
      <c r="BW161" s="162">
        <f t="shared" si="130"/>
        <v>47484</v>
      </c>
      <c r="BX161" s="162">
        <f t="shared" si="130"/>
        <v>47515</v>
      </c>
      <c r="BY161" s="162">
        <f t="shared" si="130"/>
        <v>47543</v>
      </c>
      <c r="BZ161" s="162">
        <f t="shared" si="130"/>
        <v>47574</v>
      </c>
      <c r="CA161" s="162">
        <f t="shared" si="130"/>
        <v>47604</v>
      </c>
      <c r="CB161" s="162">
        <f t="shared" si="130"/>
        <v>47635</v>
      </c>
      <c r="CC161" s="162">
        <f t="shared" si="130"/>
        <v>47665</v>
      </c>
      <c r="CD161" s="162">
        <f t="shared" si="130"/>
        <v>47696</v>
      </c>
      <c r="CE161" s="162">
        <f t="shared" si="130"/>
        <v>47727</v>
      </c>
      <c r="CF161" s="162">
        <f t="shared" si="130"/>
        <v>47757</v>
      </c>
      <c r="CG161" s="162">
        <f t="shared" si="130"/>
        <v>47788</v>
      </c>
      <c r="CH161" s="163">
        <f t="shared" si="130"/>
        <v>47818</v>
      </c>
    </row>
    <row r="162" spans="1:86" s="110" customFormat="1" hidden="1" x14ac:dyDescent="0.25">
      <c r="A162" s="647"/>
      <c r="B162" s="270" t="s">
        <v>20</v>
      </c>
      <c r="C162" s="454">
        <f>IF(C23=0,0,((C5*0.5)-C41)*C78*C127*C$2)</f>
        <v>0</v>
      </c>
      <c r="D162" s="454">
        <f>IF(D23=0,0,((D5*0.5)+C23-D41)*D78*D127*D$2)</f>
        <v>0</v>
      </c>
      <c r="E162" s="454">
        <f t="shared" ref="E162:BP163" si="131">IF(E23=0,0,((E5*0.5)+D23-E41)*E78*E127*E$2)</f>
        <v>0</v>
      </c>
      <c r="F162" s="454">
        <f t="shared" si="131"/>
        <v>0</v>
      </c>
      <c r="G162" s="454">
        <f t="shared" si="131"/>
        <v>0</v>
      </c>
      <c r="H162" s="454">
        <f t="shared" si="131"/>
        <v>0</v>
      </c>
      <c r="I162" s="454">
        <f t="shared" si="131"/>
        <v>0</v>
      </c>
      <c r="J162" s="454">
        <f t="shared" si="131"/>
        <v>0</v>
      </c>
      <c r="K162" s="454">
        <f t="shared" si="131"/>
        <v>0</v>
      </c>
      <c r="L162" s="454">
        <f t="shared" si="131"/>
        <v>0</v>
      </c>
      <c r="M162" s="454">
        <f t="shared" si="131"/>
        <v>0</v>
      </c>
      <c r="N162" s="454">
        <f t="shared" si="131"/>
        <v>0</v>
      </c>
      <c r="O162" s="454">
        <f t="shared" si="131"/>
        <v>0</v>
      </c>
      <c r="P162" s="454">
        <f t="shared" si="131"/>
        <v>0</v>
      </c>
      <c r="Q162" s="454">
        <f t="shared" si="131"/>
        <v>0</v>
      </c>
      <c r="R162" s="454">
        <f t="shared" si="131"/>
        <v>0</v>
      </c>
      <c r="S162" s="454">
        <f t="shared" si="131"/>
        <v>0</v>
      </c>
      <c r="T162" s="454">
        <f t="shared" si="131"/>
        <v>0</v>
      </c>
      <c r="U162" s="454">
        <f t="shared" si="131"/>
        <v>0</v>
      </c>
      <c r="V162" s="454">
        <f t="shared" si="131"/>
        <v>0</v>
      </c>
      <c r="W162" s="454">
        <f t="shared" si="131"/>
        <v>0</v>
      </c>
      <c r="X162" s="454">
        <f t="shared" si="131"/>
        <v>0</v>
      </c>
      <c r="Y162" s="454">
        <f t="shared" si="131"/>
        <v>0</v>
      </c>
      <c r="Z162" s="454">
        <f t="shared" si="131"/>
        <v>0</v>
      </c>
      <c r="AA162" s="454">
        <f t="shared" si="131"/>
        <v>0</v>
      </c>
      <c r="AB162" s="454">
        <f t="shared" si="131"/>
        <v>0</v>
      </c>
      <c r="AC162" s="454">
        <f t="shared" si="131"/>
        <v>0</v>
      </c>
      <c r="AD162" s="454">
        <f t="shared" si="131"/>
        <v>0</v>
      </c>
      <c r="AE162" s="454">
        <f t="shared" si="131"/>
        <v>0</v>
      </c>
      <c r="AF162" s="454">
        <f t="shared" si="131"/>
        <v>0</v>
      </c>
      <c r="AG162" s="454">
        <f t="shared" si="131"/>
        <v>0</v>
      </c>
      <c r="AH162" s="454">
        <f t="shared" si="131"/>
        <v>0</v>
      </c>
      <c r="AI162" s="454">
        <f t="shared" si="131"/>
        <v>0</v>
      </c>
      <c r="AJ162" s="454">
        <f t="shared" si="131"/>
        <v>0</v>
      </c>
      <c r="AK162" s="454">
        <f t="shared" si="131"/>
        <v>0</v>
      </c>
      <c r="AL162" s="454">
        <f t="shared" si="131"/>
        <v>0</v>
      </c>
      <c r="AM162" s="454">
        <f t="shared" si="131"/>
        <v>0</v>
      </c>
      <c r="AN162" s="454">
        <f t="shared" si="131"/>
        <v>0</v>
      </c>
      <c r="AO162" s="454">
        <f t="shared" si="131"/>
        <v>0</v>
      </c>
      <c r="AP162" s="454">
        <f t="shared" si="131"/>
        <v>0</v>
      </c>
      <c r="AQ162" s="454">
        <f t="shared" si="131"/>
        <v>0</v>
      </c>
      <c r="AR162" s="454">
        <f t="shared" si="131"/>
        <v>0</v>
      </c>
      <c r="AS162" s="454">
        <f t="shared" si="131"/>
        <v>0</v>
      </c>
      <c r="AT162" s="454">
        <f t="shared" si="131"/>
        <v>0</v>
      </c>
      <c r="AU162" s="454">
        <f t="shared" si="131"/>
        <v>0</v>
      </c>
      <c r="AV162" s="454">
        <f t="shared" si="131"/>
        <v>0</v>
      </c>
      <c r="AW162" s="454">
        <f t="shared" si="131"/>
        <v>0</v>
      </c>
      <c r="AX162" s="454">
        <f t="shared" si="131"/>
        <v>0</v>
      </c>
      <c r="AY162" s="454">
        <f t="shared" si="131"/>
        <v>0</v>
      </c>
      <c r="AZ162" s="454">
        <f t="shared" si="131"/>
        <v>0</v>
      </c>
      <c r="BA162" s="454">
        <f t="shared" si="131"/>
        <v>0</v>
      </c>
      <c r="BB162" s="454">
        <f t="shared" si="131"/>
        <v>0</v>
      </c>
      <c r="BC162" s="454">
        <f t="shared" si="131"/>
        <v>0</v>
      </c>
      <c r="BD162" s="454">
        <f t="shared" si="131"/>
        <v>0</v>
      </c>
      <c r="BE162" s="454">
        <f t="shared" si="131"/>
        <v>0</v>
      </c>
      <c r="BF162" s="454">
        <f t="shared" si="131"/>
        <v>0</v>
      </c>
      <c r="BG162" s="454">
        <f t="shared" si="131"/>
        <v>0</v>
      </c>
      <c r="BH162" s="454">
        <f t="shared" si="131"/>
        <v>0</v>
      </c>
      <c r="BI162" s="454">
        <f t="shared" si="131"/>
        <v>0</v>
      </c>
      <c r="BJ162" s="454">
        <f t="shared" si="131"/>
        <v>0</v>
      </c>
      <c r="BK162" s="454">
        <f t="shared" si="131"/>
        <v>0</v>
      </c>
      <c r="BL162" s="454">
        <f t="shared" si="131"/>
        <v>0</v>
      </c>
      <c r="BM162" s="454">
        <f t="shared" si="131"/>
        <v>0</v>
      </c>
      <c r="BN162" s="454">
        <f t="shared" si="131"/>
        <v>0</v>
      </c>
      <c r="BO162" s="454">
        <f t="shared" si="131"/>
        <v>0</v>
      </c>
      <c r="BP162" s="454">
        <f t="shared" si="131"/>
        <v>0</v>
      </c>
      <c r="BQ162" s="454">
        <f t="shared" ref="BQ162:CH166" si="132">IF(BQ23=0,0,((BQ5*0.5)+BP23-BQ41)*BQ78*BQ127*BQ$2)</f>
        <v>0</v>
      </c>
      <c r="BR162" s="454">
        <f t="shared" si="132"/>
        <v>0</v>
      </c>
      <c r="BS162" s="454">
        <f t="shared" si="132"/>
        <v>0</v>
      </c>
      <c r="BT162" s="454">
        <f t="shared" si="132"/>
        <v>0</v>
      </c>
      <c r="BU162" s="454">
        <f t="shared" si="132"/>
        <v>0</v>
      </c>
      <c r="BV162" s="454">
        <f t="shared" si="132"/>
        <v>0</v>
      </c>
      <c r="BW162" s="454">
        <f t="shared" si="132"/>
        <v>0</v>
      </c>
      <c r="BX162" s="454">
        <f t="shared" si="132"/>
        <v>0</v>
      </c>
      <c r="BY162" s="454">
        <f t="shared" si="132"/>
        <v>0</v>
      </c>
      <c r="BZ162" s="454">
        <f t="shared" si="132"/>
        <v>0</v>
      </c>
      <c r="CA162" s="454">
        <f t="shared" si="132"/>
        <v>0</v>
      </c>
      <c r="CB162" s="454">
        <f t="shared" si="132"/>
        <v>0</v>
      </c>
      <c r="CC162" s="454">
        <f t="shared" si="132"/>
        <v>0</v>
      </c>
      <c r="CD162" s="454">
        <f t="shared" si="132"/>
        <v>0</v>
      </c>
      <c r="CE162" s="454">
        <f t="shared" si="132"/>
        <v>0</v>
      </c>
      <c r="CF162" s="454">
        <f t="shared" si="132"/>
        <v>0</v>
      </c>
      <c r="CG162" s="454">
        <f t="shared" si="132"/>
        <v>0</v>
      </c>
      <c r="CH162" s="455">
        <f t="shared" si="132"/>
        <v>0</v>
      </c>
    </row>
    <row r="163" spans="1:86" s="110" customFormat="1" hidden="1" x14ac:dyDescent="0.25">
      <c r="A163" s="647"/>
      <c r="B163" s="270" t="s">
        <v>0</v>
      </c>
      <c r="C163" s="454">
        <f t="shared" ref="C163:C174" si="133">IF(C24=0,0,((C6*0.5)-C42)*C79*C128*C$2)</f>
        <v>0</v>
      </c>
      <c r="D163" s="454">
        <f t="shared" ref="D163:S174" si="134">IF(D24=0,0,((D6*0.5)+C24-D42)*D79*D128*D$2)</f>
        <v>0</v>
      </c>
      <c r="E163" s="454">
        <f t="shared" si="134"/>
        <v>0</v>
      </c>
      <c r="F163" s="454">
        <f t="shared" si="134"/>
        <v>0</v>
      </c>
      <c r="G163" s="454">
        <f t="shared" si="134"/>
        <v>0</v>
      </c>
      <c r="H163" s="454">
        <f t="shared" si="134"/>
        <v>0</v>
      </c>
      <c r="I163" s="454">
        <f t="shared" si="134"/>
        <v>0</v>
      </c>
      <c r="J163" s="454">
        <f t="shared" si="134"/>
        <v>0</v>
      </c>
      <c r="K163" s="454">
        <f t="shared" si="134"/>
        <v>0</v>
      </c>
      <c r="L163" s="454">
        <f t="shared" si="134"/>
        <v>0</v>
      </c>
      <c r="M163" s="454">
        <f t="shared" si="134"/>
        <v>0</v>
      </c>
      <c r="N163" s="454">
        <f t="shared" si="134"/>
        <v>0</v>
      </c>
      <c r="O163" s="454">
        <f t="shared" si="134"/>
        <v>0</v>
      </c>
      <c r="P163" s="454">
        <f t="shared" si="134"/>
        <v>0</v>
      </c>
      <c r="Q163" s="454">
        <f t="shared" si="134"/>
        <v>0</v>
      </c>
      <c r="R163" s="454">
        <f t="shared" si="134"/>
        <v>0</v>
      </c>
      <c r="S163" s="454">
        <f t="shared" si="134"/>
        <v>0</v>
      </c>
      <c r="T163" s="454">
        <f t="shared" si="131"/>
        <v>0</v>
      </c>
      <c r="U163" s="454">
        <f t="shared" si="131"/>
        <v>0</v>
      </c>
      <c r="V163" s="454">
        <f t="shared" si="131"/>
        <v>0</v>
      </c>
      <c r="W163" s="454">
        <f t="shared" si="131"/>
        <v>0</v>
      </c>
      <c r="X163" s="454">
        <f t="shared" si="131"/>
        <v>0</v>
      </c>
      <c r="Y163" s="454">
        <f t="shared" si="131"/>
        <v>0</v>
      </c>
      <c r="Z163" s="454">
        <f t="shared" si="131"/>
        <v>0</v>
      </c>
      <c r="AA163" s="454">
        <f t="shared" si="131"/>
        <v>0</v>
      </c>
      <c r="AB163" s="454">
        <f t="shared" si="131"/>
        <v>0</v>
      </c>
      <c r="AC163" s="454">
        <f t="shared" si="131"/>
        <v>0</v>
      </c>
      <c r="AD163" s="454">
        <f t="shared" si="131"/>
        <v>0</v>
      </c>
      <c r="AE163" s="454">
        <f t="shared" si="131"/>
        <v>0</v>
      </c>
      <c r="AF163" s="454">
        <f t="shared" si="131"/>
        <v>0</v>
      </c>
      <c r="AG163" s="454">
        <f t="shared" si="131"/>
        <v>0</v>
      </c>
      <c r="AH163" s="454">
        <f t="shared" si="131"/>
        <v>0</v>
      </c>
      <c r="AI163" s="454">
        <f t="shared" si="131"/>
        <v>0</v>
      </c>
      <c r="AJ163" s="454">
        <f t="shared" si="131"/>
        <v>0</v>
      </c>
      <c r="AK163" s="454">
        <f t="shared" si="131"/>
        <v>0</v>
      </c>
      <c r="AL163" s="454">
        <f t="shared" si="131"/>
        <v>0</v>
      </c>
      <c r="AM163" s="454">
        <f t="shared" si="131"/>
        <v>0</v>
      </c>
      <c r="AN163" s="454">
        <f t="shared" si="131"/>
        <v>0</v>
      </c>
      <c r="AO163" s="454">
        <f t="shared" si="131"/>
        <v>0</v>
      </c>
      <c r="AP163" s="454">
        <f t="shared" si="131"/>
        <v>0</v>
      </c>
      <c r="AQ163" s="454">
        <f t="shared" si="131"/>
        <v>0</v>
      </c>
      <c r="AR163" s="454">
        <f t="shared" si="131"/>
        <v>0</v>
      </c>
      <c r="AS163" s="454">
        <f t="shared" si="131"/>
        <v>0</v>
      </c>
      <c r="AT163" s="454">
        <f t="shared" si="131"/>
        <v>0</v>
      </c>
      <c r="AU163" s="454">
        <f t="shared" si="131"/>
        <v>0</v>
      </c>
      <c r="AV163" s="454">
        <f t="shared" si="131"/>
        <v>0</v>
      </c>
      <c r="AW163" s="454">
        <f t="shared" si="131"/>
        <v>0</v>
      </c>
      <c r="AX163" s="454">
        <f t="shared" si="131"/>
        <v>0</v>
      </c>
      <c r="AY163" s="454">
        <f t="shared" si="131"/>
        <v>0</v>
      </c>
      <c r="AZ163" s="454">
        <f t="shared" si="131"/>
        <v>0</v>
      </c>
      <c r="BA163" s="454">
        <f t="shared" si="131"/>
        <v>0</v>
      </c>
      <c r="BB163" s="454">
        <f t="shared" si="131"/>
        <v>0</v>
      </c>
      <c r="BC163" s="454">
        <f t="shared" si="131"/>
        <v>0</v>
      </c>
      <c r="BD163" s="454">
        <f t="shared" si="131"/>
        <v>0</v>
      </c>
      <c r="BE163" s="454">
        <f t="shared" si="131"/>
        <v>0</v>
      </c>
      <c r="BF163" s="454">
        <f t="shared" si="131"/>
        <v>0</v>
      </c>
      <c r="BG163" s="454">
        <f t="shared" si="131"/>
        <v>0</v>
      </c>
      <c r="BH163" s="454">
        <f t="shared" si="131"/>
        <v>0</v>
      </c>
      <c r="BI163" s="454">
        <f t="shared" si="131"/>
        <v>0</v>
      </c>
      <c r="BJ163" s="454">
        <f t="shared" si="131"/>
        <v>0</v>
      </c>
      <c r="BK163" s="454">
        <f t="shared" si="131"/>
        <v>0</v>
      </c>
      <c r="BL163" s="454">
        <f t="shared" si="131"/>
        <v>0</v>
      </c>
      <c r="BM163" s="454">
        <f t="shared" si="131"/>
        <v>0</v>
      </c>
      <c r="BN163" s="454">
        <f t="shared" si="131"/>
        <v>0</v>
      </c>
      <c r="BO163" s="454">
        <f t="shared" si="131"/>
        <v>0</v>
      </c>
      <c r="BP163" s="454">
        <f t="shared" si="131"/>
        <v>0</v>
      </c>
      <c r="BQ163" s="454">
        <f t="shared" si="132"/>
        <v>0</v>
      </c>
      <c r="BR163" s="454">
        <f t="shared" si="132"/>
        <v>0</v>
      </c>
      <c r="BS163" s="454">
        <f t="shared" si="132"/>
        <v>0</v>
      </c>
      <c r="BT163" s="454">
        <f t="shared" si="132"/>
        <v>0</v>
      </c>
      <c r="BU163" s="454">
        <f t="shared" si="132"/>
        <v>0</v>
      </c>
      <c r="BV163" s="454">
        <f t="shared" si="132"/>
        <v>0</v>
      </c>
      <c r="BW163" s="454">
        <f t="shared" si="132"/>
        <v>0</v>
      </c>
      <c r="BX163" s="454">
        <f t="shared" si="132"/>
        <v>0</v>
      </c>
      <c r="BY163" s="454">
        <f t="shared" si="132"/>
        <v>0</v>
      </c>
      <c r="BZ163" s="454">
        <f t="shared" si="132"/>
        <v>0</v>
      </c>
      <c r="CA163" s="454">
        <f t="shared" si="132"/>
        <v>0</v>
      </c>
      <c r="CB163" s="454">
        <f t="shared" si="132"/>
        <v>0</v>
      </c>
      <c r="CC163" s="454">
        <f t="shared" si="132"/>
        <v>0</v>
      </c>
      <c r="CD163" s="454">
        <f t="shared" si="132"/>
        <v>0</v>
      </c>
      <c r="CE163" s="454">
        <f t="shared" si="132"/>
        <v>0</v>
      </c>
      <c r="CF163" s="454">
        <f t="shared" si="132"/>
        <v>0</v>
      </c>
      <c r="CG163" s="454">
        <f t="shared" si="132"/>
        <v>0</v>
      </c>
      <c r="CH163" s="455">
        <f t="shared" si="132"/>
        <v>0</v>
      </c>
    </row>
    <row r="164" spans="1:86" s="110" customFormat="1" hidden="1" x14ac:dyDescent="0.25">
      <c r="A164" s="647"/>
      <c r="B164" s="270" t="s">
        <v>21</v>
      </c>
      <c r="C164" s="454">
        <f t="shared" si="133"/>
        <v>0</v>
      </c>
      <c r="D164" s="454">
        <f t="shared" si="134"/>
        <v>0</v>
      </c>
      <c r="E164" s="454">
        <f t="shared" ref="E164:BP167" si="135">IF(E25=0,0,((E7*0.5)+D25-E43)*E80*E129*E$2)</f>
        <v>0</v>
      </c>
      <c r="F164" s="454">
        <f t="shared" si="135"/>
        <v>0</v>
      </c>
      <c r="G164" s="454">
        <f t="shared" si="135"/>
        <v>0</v>
      </c>
      <c r="H164" s="454">
        <f t="shared" si="135"/>
        <v>0</v>
      </c>
      <c r="I164" s="454">
        <f t="shared" si="135"/>
        <v>0</v>
      </c>
      <c r="J164" s="454">
        <f t="shared" si="135"/>
        <v>0</v>
      </c>
      <c r="K164" s="454">
        <f t="shared" si="135"/>
        <v>0</v>
      </c>
      <c r="L164" s="454">
        <f t="shared" si="135"/>
        <v>0</v>
      </c>
      <c r="M164" s="454">
        <f t="shared" si="135"/>
        <v>0</v>
      </c>
      <c r="N164" s="454">
        <f t="shared" si="135"/>
        <v>0</v>
      </c>
      <c r="O164" s="454">
        <f t="shared" si="135"/>
        <v>0</v>
      </c>
      <c r="P164" s="454">
        <f t="shared" si="135"/>
        <v>0</v>
      </c>
      <c r="Q164" s="454">
        <f t="shared" si="135"/>
        <v>0</v>
      </c>
      <c r="R164" s="454">
        <f t="shared" si="135"/>
        <v>0</v>
      </c>
      <c r="S164" s="454">
        <f t="shared" si="135"/>
        <v>0</v>
      </c>
      <c r="T164" s="454">
        <f t="shared" si="135"/>
        <v>0</v>
      </c>
      <c r="U164" s="454">
        <f t="shared" si="135"/>
        <v>0</v>
      </c>
      <c r="V164" s="454">
        <f t="shared" si="135"/>
        <v>0</v>
      </c>
      <c r="W164" s="454">
        <f t="shared" si="135"/>
        <v>0</v>
      </c>
      <c r="X164" s="454">
        <f t="shared" si="135"/>
        <v>0</v>
      </c>
      <c r="Y164" s="454">
        <f t="shared" si="135"/>
        <v>0</v>
      </c>
      <c r="Z164" s="454">
        <f t="shared" si="135"/>
        <v>0</v>
      </c>
      <c r="AA164" s="454">
        <f t="shared" si="135"/>
        <v>0</v>
      </c>
      <c r="AB164" s="454">
        <f t="shared" si="135"/>
        <v>0</v>
      </c>
      <c r="AC164" s="454">
        <f t="shared" si="135"/>
        <v>0</v>
      </c>
      <c r="AD164" s="454">
        <f t="shared" si="135"/>
        <v>0</v>
      </c>
      <c r="AE164" s="454">
        <f t="shared" si="135"/>
        <v>0</v>
      </c>
      <c r="AF164" s="454">
        <f t="shared" si="135"/>
        <v>0</v>
      </c>
      <c r="AG164" s="454">
        <f t="shared" si="135"/>
        <v>0</v>
      </c>
      <c r="AH164" s="454">
        <f t="shared" si="135"/>
        <v>0</v>
      </c>
      <c r="AI164" s="454">
        <f t="shared" si="135"/>
        <v>0</v>
      </c>
      <c r="AJ164" s="454">
        <f t="shared" si="135"/>
        <v>0</v>
      </c>
      <c r="AK164" s="454">
        <f t="shared" si="135"/>
        <v>0</v>
      </c>
      <c r="AL164" s="454">
        <f t="shared" si="135"/>
        <v>0</v>
      </c>
      <c r="AM164" s="454">
        <f t="shared" si="135"/>
        <v>0</v>
      </c>
      <c r="AN164" s="454">
        <f t="shared" si="135"/>
        <v>0</v>
      </c>
      <c r="AO164" s="454">
        <f t="shared" si="135"/>
        <v>0</v>
      </c>
      <c r="AP164" s="454">
        <f t="shared" si="135"/>
        <v>0</v>
      </c>
      <c r="AQ164" s="454">
        <f t="shared" si="135"/>
        <v>0</v>
      </c>
      <c r="AR164" s="454">
        <f t="shared" si="135"/>
        <v>0</v>
      </c>
      <c r="AS164" s="454">
        <f t="shared" si="135"/>
        <v>0</v>
      </c>
      <c r="AT164" s="454">
        <f t="shared" si="135"/>
        <v>0</v>
      </c>
      <c r="AU164" s="454">
        <f t="shared" si="135"/>
        <v>0</v>
      </c>
      <c r="AV164" s="454">
        <f t="shared" si="135"/>
        <v>0</v>
      </c>
      <c r="AW164" s="454">
        <f t="shared" si="135"/>
        <v>0</v>
      </c>
      <c r="AX164" s="454">
        <f t="shared" si="135"/>
        <v>0</v>
      </c>
      <c r="AY164" s="454">
        <f t="shared" si="135"/>
        <v>0</v>
      </c>
      <c r="AZ164" s="454">
        <f t="shared" si="135"/>
        <v>0</v>
      </c>
      <c r="BA164" s="454">
        <f t="shared" si="135"/>
        <v>0</v>
      </c>
      <c r="BB164" s="454">
        <f t="shared" si="135"/>
        <v>0</v>
      </c>
      <c r="BC164" s="454">
        <f t="shared" si="135"/>
        <v>0</v>
      </c>
      <c r="BD164" s="454">
        <f t="shared" si="135"/>
        <v>0</v>
      </c>
      <c r="BE164" s="454">
        <f t="shared" si="135"/>
        <v>0</v>
      </c>
      <c r="BF164" s="454">
        <f t="shared" si="135"/>
        <v>0</v>
      </c>
      <c r="BG164" s="454">
        <f t="shared" si="135"/>
        <v>0</v>
      </c>
      <c r="BH164" s="454">
        <f t="shared" si="135"/>
        <v>0</v>
      </c>
      <c r="BI164" s="454">
        <f t="shared" si="135"/>
        <v>0</v>
      </c>
      <c r="BJ164" s="454">
        <f t="shared" si="135"/>
        <v>0</v>
      </c>
      <c r="BK164" s="454">
        <f t="shared" si="135"/>
        <v>0</v>
      </c>
      <c r="BL164" s="454">
        <f t="shared" si="135"/>
        <v>0</v>
      </c>
      <c r="BM164" s="454">
        <f t="shared" si="135"/>
        <v>0</v>
      </c>
      <c r="BN164" s="454">
        <f t="shared" si="135"/>
        <v>0</v>
      </c>
      <c r="BO164" s="454">
        <f t="shared" si="135"/>
        <v>0</v>
      </c>
      <c r="BP164" s="454">
        <f t="shared" si="135"/>
        <v>0</v>
      </c>
      <c r="BQ164" s="454">
        <f t="shared" si="132"/>
        <v>0</v>
      </c>
      <c r="BR164" s="454">
        <f t="shared" si="132"/>
        <v>0</v>
      </c>
      <c r="BS164" s="454">
        <f t="shared" si="132"/>
        <v>0</v>
      </c>
      <c r="BT164" s="454">
        <f t="shared" si="132"/>
        <v>0</v>
      </c>
      <c r="BU164" s="454">
        <f t="shared" si="132"/>
        <v>0</v>
      </c>
      <c r="BV164" s="454">
        <f t="shared" si="132"/>
        <v>0</v>
      </c>
      <c r="BW164" s="454">
        <f t="shared" si="132"/>
        <v>0</v>
      </c>
      <c r="BX164" s="454">
        <f t="shared" si="132"/>
        <v>0</v>
      </c>
      <c r="BY164" s="454">
        <f t="shared" si="132"/>
        <v>0</v>
      </c>
      <c r="BZ164" s="454">
        <f t="shared" si="132"/>
        <v>0</v>
      </c>
      <c r="CA164" s="454">
        <f t="shared" si="132"/>
        <v>0</v>
      </c>
      <c r="CB164" s="454">
        <f t="shared" si="132"/>
        <v>0</v>
      </c>
      <c r="CC164" s="454">
        <f t="shared" si="132"/>
        <v>0</v>
      </c>
      <c r="CD164" s="454">
        <f t="shared" si="132"/>
        <v>0</v>
      </c>
      <c r="CE164" s="454">
        <f t="shared" si="132"/>
        <v>0</v>
      </c>
      <c r="CF164" s="454">
        <f t="shared" si="132"/>
        <v>0</v>
      </c>
      <c r="CG164" s="454">
        <f t="shared" si="132"/>
        <v>0</v>
      </c>
      <c r="CH164" s="455">
        <f t="shared" si="132"/>
        <v>0</v>
      </c>
    </row>
    <row r="165" spans="1:86" s="110" customFormat="1" hidden="1" x14ac:dyDescent="0.25">
      <c r="A165" s="647"/>
      <c r="B165" s="270" t="s">
        <v>1</v>
      </c>
      <c r="C165" s="454">
        <f t="shared" si="133"/>
        <v>0</v>
      </c>
      <c r="D165" s="454">
        <f t="shared" si="134"/>
        <v>0</v>
      </c>
      <c r="E165" s="454">
        <f t="shared" si="135"/>
        <v>0</v>
      </c>
      <c r="F165" s="454">
        <f t="shared" si="135"/>
        <v>0</v>
      </c>
      <c r="G165" s="454">
        <f t="shared" si="135"/>
        <v>0</v>
      </c>
      <c r="H165" s="454">
        <f t="shared" si="135"/>
        <v>0</v>
      </c>
      <c r="I165" s="454">
        <f t="shared" si="135"/>
        <v>0</v>
      </c>
      <c r="J165" s="454">
        <f t="shared" si="135"/>
        <v>0</v>
      </c>
      <c r="K165" s="454">
        <f t="shared" si="135"/>
        <v>0</v>
      </c>
      <c r="L165" s="454">
        <f t="shared" si="135"/>
        <v>0</v>
      </c>
      <c r="M165" s="454">
        <f t="shared" si="135"/>
        <v>0</v>
      </c>
      <c r="N165" s="454">
        <f t="shared" si="135"/>
        <v>0</v>
      </c>
      <c r="O165" s="454">
        <f t="shared" si="135"/>
        <v>0</v>
      </c>
      <c r="P165" s="454">
        <f t="shared" si="135"/>
        <v>0</v>
      </c>
      <c r="Q165" s="454">
        <f t="shared" si="135"/>
        <v>0</v>
      </c>
      <c r="R165" s="454">
        <f t="shared" si="135"/>
        <v>0</v>
      </c>
      <c r="S165" s="454">
        <f t="shared" si="135"/>
        <v>0</v>
      </c>
      <c r="T165" s="454">
        <f t="shared" si="135"/>
        <v>0</v>
      </c>
      <c r="U165" s="454">
        <f t="shared" si="135"/>
        <v>0</v>
      </c>
      <c r="V165" s="454">
        <f t="shared" si="135"/>
        <v>0</v>
      </c>
      <c r="W165" s="454">
        <f t="shared" si="135"/>
        <v>0</v>
      </c>
      <c r="X165" s="454">
        <f t="shared" si="135"/>
        <v>0</v>
      </c>
      <c r="Y165" s="454">
        <f t="shared" si="135"/>
        <v>0</v>
      </c>
      <c r="Z165" s="454">
        <f t="shared" si="135"/>
        <v>0</v>
      </c>
      <c r="AA165" s="454">
        <f t="shared" si="135"/>
        <v>0</v>
      </c>
      <c r="AB165" s="454">
        <f t="shared" si="135"/>
        <v>0</v>
      </c>
      <c r="AC165" s="454">
        <f t="shared" si="135"/>
        <v>0</v>
      </c>
      <c r="AD165" s="454">
        <f t="shared" si="135"/>
        <v>0</v>
      </c>
      <c r="AE165" s="454">
        <f t="shared" si="135"/>
        <v>0</v>
      </c>
      <c r="AF165" s="454">
        <f t="shared" si="135"/>
        <v>0</v>
      </c>
      <c r="AG165" s="454">
        <f t="shared" si="135"/>
        <v>0</v>
      </c>
      <c r="AH165" s="454">
        <f t="shared" si="135"/>
        <v>0</v>
      </c>
      <c r="AI165" s="454">
        <f t="shared" si="135"/>
        <v>0</v>
      </c>
      <c r="AJ165" s="454">
        <f t="shared" si="135"/>
        <v>0</v>
      </c>
      <c r="AK165" s="454">
        <f t="shared" si="135"/>
        <v>0</v>
      </c>
      <c r="AL165" s="454">
        <f t="shared" si="135"/>
        <v>0</v>
      </c>
      <c r="AM165" s="454">
        <f t="shared" si="135"/>
        <v>0</v>
      </c>
      <c r="AN165" s="454">
        <f t="shared" si="135"/>
        <v>0</v>
      </c>
      <c r="AO165" s="454">
        <f t="shared" si="135"/>
        <v>0</v>
      </c>
      <c r="AP165" s="454">
        <f t="shared" si="135"/>
        <v>0</v>
      </c>
      <c r="AQ165" s="454">
        <f t="shared" si="135"/>
        <v>0</v>
      </c>
      <c r="AR165" s="454">
        <f t="shared" si="135"/>
        <v>0</v>
      </c>
      <c r="AS165" s="454">
        <f t="shared" si="135"/>
        <v>0</v>
      </c>
      <c r="AT165" s="454">
        <f t="shared" si="135"/>
        <v>0</v>
      </c>
      <c r="AU165" s="454">
        <f t="shared" si="135"/>
        <v>0</v>
      </c>
      <c r="AV165" s="454">
        <f t="shared" si="135"/>
        <v>0</v>
      </c>
      <c r="AW165" s="454">
        <f t="shared" si="135"/>
        <v>0</v>
      </c>
      <c r="AX165" s="454">
        <f t="shared" si="135"/>
        <v>0</v>
      </c>
      <c r="AY165" s="454">
        <f t="shared" si="135"/>
        <v>0</v>
      </c>
      <c r="AZ165" s="454">
        <f t="shared" si="135"/>
        <v>0</v>
      </c>
      <c r="BA165" s="454">
        <f t="shared" si="135"/>
        <v>0</v>
      </c>
      <c r="BB165" s="454">
        <f t="shared" si="135"/>
        <v>0</v>
      </c>
      <c r="BC165" s="454">
        <f t="shared" si="135"/>
        <v>0</v>
      </c>
      <c r="BD165" s="454">
        <f t="shared" si="135"/>
        <v>0</v>
      </c>
      <c r="BE165" s="454">
        <f t="shared" si="135"/>
        <v>0</v>
      </c>
      <c r="BF165" s="454">
        <f t="shared" si="135"/>
        <v>0</v>
      </c>
      <c r="BG165" s="454">
        <f t="shared" si="135"/>
        <v>0</v>
      </c>
      <c r="BH165" s="454">
        <f t="shared" si="135"/>
        <v>0</v>
      </c>
      <c r="BI165" s="454">
        <f t="shared" si="135"/>
        <v>0</v>
      </c>
      <c r="BJ165" s="454">
        <f t="shared" si="135"/>
        <v>0</v>
      </c>
      <c r="BK165" s="454">
        <f t="shared" si="135"/>
        <v>0</v>
      </c>
      <c r="BL165" s="454">
        <f t="shared" si="135"/>
        <v>0</v>
      </c>
      <c r="BM165" s="454">
        <f t="shared" si="135"/>
        <v>0</v>
      </c>
      <c r="BN165" s="454">
        <f t="shared" si="135"/>
        <v>0</v>
      </c>
      <c r="BO165" s="454">
        <f t="shared" si="135"/>
        <v>0</v>
      </c>
      <c r="BP165" s="454">
        <f t="shared" si="135"/>
        <v>0</v>
      </c>
      <c r="BQ165" s="454">
        <f t="shared" si="132"/>
        <v>0</v>
      </c>
      <c r="BR165" s="454">
        <f t="shared" si="132"/>
        <v>0</v>
      </c>
      <c r="BS165" s="454">
        <f t="shared" si="132"/>
        <v>0</v>
      </c>
      <c r="BT165" s="454">
        <f t="shared" si="132"/>
        <v>0</v>
      </c>
      <c r="BU165" s="454">
        <f t="shared" si="132"/>
        <v>0</v>
      </c>
      <c r="BV165" s="454">
        <f t="shared" si="132"/>
        <v>0</v>
      </c>
      <c r="BW165" s="454">
        <f t="shared" si="132"/>
        <v>0</v>
      </c>
      <c r="BX165" s="454">
        <f t="shared" si="132"/>
        <v>0</v>
      </c>
      <c r="BY165" s="454">
        <f t="shared" si="132"/>
        <v>0</v>
      </c>
      <c r="BZ165" s="454">
        <f t="shared" si="132"/>
        <v>0</v>
      </c>
      <c r="CA165" s="454">
        <f t="shared" si="132"/>
        <v>0</v>
      </c>
      <c r="CB165" s="454">
        <f t="shared" si="132"/>
        <v>0</v>
      </c>
      <c r="CC165" s="454">
        <f t="shared" si="132"/>
        <v>0</v>
      </c>
      <c r="CD165" s="454">
        <f t="shared" si="132"/>
        <v>0</v>
      </c>
      <c r="CE165" s="454">
        <f t="shared" si="132"/>
        <v>0</v>
      </c>
      <c r="CF165" s="454">
        <f t="shared" si="132"/>
        <v>0</v>
      </c>
      <c r="CG165" s="454">
        <f t="shared" si="132"/>
        <v>0</v>
      </c>
      <c r="CH165" s="455">
        <f t="shared" si="132"/>
        <v>0</v>
      </c>
    </row>
    <row r="166" spans="1:86" s="110" customFormat="1" hidden="1" x14ac:dyDescent="0.25">
      <c r="A166" s="647"/>
      <c r="B166" s="270" t="s">
        <v>22</v>
      </c>
      <c r="C166" s="454">
        <f t="shared" si="133"/>
        <v>0</v>
      </c>
      <c r="D166" s="454">
        <f t="shared" si="134"/>
        <v>0</v>
      </c>
      <c r="E166" s="454">
        <f t="shared" si="135"/>
        <v>0</v>
      </c>
      <c r="F166" s="454">
        <f t="shared" si="135"/>
        <v>0</v>
      </c>
      <c r="G166" s="454">
        <f t="shared" si="135"/>
        <v>0</v>
      </c>
      <c r="H166" s="454">
        <f t="shared" si="135"/>
        <v>0</v>
      </c>
      <c r="I166" s="454">
        <f t="shared" si="135"/>
        <v>0</v>
      </c>
      <c r="J166" s="454">
        <f t="shared" si="135"/>
        <v>0</v>
      </c>
      <c r="K166" s="454">
        <f t="shared" si="135"/>
        <v>0</v>
      </c>
      <c r="L166" s="454">
        <f t="shared" si="135"/>
        <v>0</v>
      </c>
      <c r="M166" s="454">
        <f t="shared" si="135"/>
        <v>0</v>
      </c>
      <c r="N166" s="454">
        <f t="shared" si="135"/>
        <v>0</v>
      </c>
      <c r="O166" s="454">
        <f t="shared" si="135"/>
        <v>0</v>
      </c>
      <c r="P166" s="454">
        <f t="shared" si="135"/>
        <v>0</v>
      </c>
      <c r="Q166" s="454">
        <f t="shared" si="135"/>
        <v>0</v>
      </c>
      <c r="R166" s="454">
        <f t="shared" si="135"/>
        <v>0</v>
      </c>
      <c r="S166" s="454">
        <f t="shared" si="135"/>
        <v>0</v>
      </c>
      <c r="T166" s="454">
        <f t="shared" si="135"/>
        <v>0</v>
      </c>
      <c r="U166" s="454">
        <f t="shared" si="135"/>
        <v>0</v>
      </c>
      <c r="V166" s="454">
        <f t="shared" si="135"/>
        <v>0</v>
      </c>
      <c r="W166" s="454">
        <f t="shared" si="135"/>
        <v>0</v>
      </c>
      <c r="X166" s="454">
        <f t="shared" si="135"/>
        <v>0</v>
      </c>
      <c r="Y166" s="454">
        <f t="shared" si="135"/>
        <v>0</v>
      </c>
      <c r="Z166" s="454">
        <f t="shared" si="135"/>
        <v>0</v>
      </c>
      <c r="AA166" s="454">
        <f t="shared" si="135"/>
        <v>0</v>
      </c>
      <c r="AB166" s="454">
        <f t="shared" si="135"/>
        <v>0</v>
      </c>
      <c r="AC166" s="454">
        <f t="shared" si="135"/>
        <v>0</v>
      </c>
      <c r="AD166" s="454">
        <f t="shared" si="135"/>
        <v>0</v>
      </c>
      <c r="AE166" s="454">
        <f t="shared" si="135"/>
        <v>0</v>
      </c>
      <c r="AF166" s="454">
        <f t="shared" si="135"/>
        <v>0</v>
      </c>
      <c r="AG166" s="454">
        <f t="shared" si="135"/>
        <v>0</v>
      </c>
      <c r="AH166" s="454">
        <f t="shared" si="135"/>
        <v>0</v>
      </c>
      <c r="AI166" s="454">
        <f t="shared" si="135"/>
        <v>0</v>
      </c>
      <c r="AJ166" s="454">
        <f t="shared" si="135"/>
        <v>0</v>
      </c>
      <c r="AK166" s="454">
        <f t="shared" si="135"/>
        <v>0</v>
      </c>
      <c r="AL166" s="454">
        <f t="shared" si="135"/>
        <v>0</v>
      </c>
      <c r="AM166" s="454">
        <f t="shared" si="135"/>
        <v>0</v>
      </c>
      <c r="AN166" s="454">
        <f t="shared" si="135"/>
        <v>0</v>
      </c>
      <c r="AO166" s="454">
        <f t="shared" si="135"/>
        <v>0</v>
      </c>
      <c r="AP166" s="454">
        <f t="shared" si="135"/>
        <v>0</v>
      </c>
      <c r="AQ166" s="454">
        <f t="shared" si="135"/>
        <v>0</v>
      </c>
      <c r="AR166" s="454">
        <f t="shared" si="135"/>
        <v>0</v>
      </c>
      <c r="AS166" s="454">
        <f t="shared" si="135"/>
        <v>0</v>
      </c>
      <c r="AT166" s="454">
        <f t="shared" si="135"/>
        <v>0</v>
      </c>
      <c r="AU166" s="454">
        <f t="shared" si="135"/>
        <v>0</v>
      </c>
      <c r="AV166" s="454">
        <f t="shared" si="135"/>
        <v>0</v>
      </c>
      <c r="AW166" s="454">
        <f t="shared" si="135"/>
        <v>0</v>
      </c>
      <c r="AX166" s="454">
        <f t="shared" si="135"/>
        <v>0</v>
      </c>
      <c r="AY166" s="454">
        <f t="shared" si="135"/>
        <v>0</v>
      </c>
      <c r="AZ166" s="454">
        <f t="shared" si="135"/>
        <v>0</v>
      </c>
      <c r="BA166" s="454">
        <f t="shared" si="135"/>
        <v>0</v>
      </c>
      <c r="BB166" s="454">
        <f t="shared" si="135"/>
        <v>0</v>
      </c>
      <c r="BC166" s="454">
        <f t="shared" si="135"/>
        <v>0</v>
      </c>
      <c r="BD166" s="454">
        <f t="shared" si="135"/>
        <v>0</v>
      </c>
      <c r="BE166" s="454">
        <f t="shared" si="135"/>
        <v>0</v>
      </c>
      <c r="BF166" s="454">
        <f t="shared" si="135"/>
        <v>0</v>
      </c>
      <c r="BG166" s="454">
        <f t="shared" si="135"/>
        <v>0</v>
      </c>
      <c r="BH166" s="454">
        <f t="shared" si="135"/>
        <v>0</v>
      </c>
      <c r="BI166" s="454">
        <f t="shared" si="135"/>
        <v>0</v>
      </c>
      <c r="BJ166" s="454">
        <f t="shared" si="135"/>
        <v>0</v>
      </c>
      <c r="BK166" s="454">
        <f t="shared" si="135"/>
        <v>0</v>
      </c>
      <c r="BL166" s="454">
        <f t="shared" si="135"/>
        <v>0</v>
      </c>
      <c r="BM166" s="454">
        <f t="shared" si="135"/>
        <v>0</v>
      </c>
      <c r="BN166" s="454">
        <f t="shared" si="135"/>
        <v>0</v>
      </c>
      <c r="BO166" s="454">
        <f t="shared" si="135"/>
        <v>0</v>
      </c>
      <c r="BP166" s="454">
        <f t="shared" si="135"/>
        <v>0</v>
      </c>
      <c r="BQ166" s="454">
        <f t="shared" si="132"/>
        <v>0</v>
      </c>
      <c r="BR166" s="454">
        <f t="shared" si="132"/>
        <v>0</v>
      </c>
      <c r="BS166" s="454">
        <f t="shared" si="132"/>
        <v>0</v>
      </c>
      <c r="BT166" s="454">
        <f t="shared" si="132"/>
        <v>0</v>
      </c>
      <c r="BU166" s="454">
        <f t="shared" si="132"/>
        <v>0</v>
      </c>
      <c r="BV166" s="454">
        <f t="shared" si="132"/>
        <v>0</v>
      </c>
      <c r="BW166" s="454">
        <f t="shared" si="132"/>
        <v>0</v>
      </c>
      <c r="BX166" s="454">
        <f t="shared" si="132"/>
        <v>0</v>
      </c>
      <c r="BY166" s="454">
        <f t="shared" si="132"/>
        <v>0</v>
      </c>
      <c r="BZ166" s="454">
        <f t="shared" si="132"/>
        <v>0</v>
      </c>
      <c r="CA166" s="454">
        <f t="shared" si="132"/>
        <v>0</v>
      </c>
      <c r="CB166" s="454">
        <f t="shared" si="132"/>
        <v>0</v>
      </c>
      <c r="CC166" s="454">
        <f t="shared" si="132"/>
        <v>0</v>
      </c>
      <c r="CD166" s="454">
        <f t="shared" si="132"/>
        <v>0</v>
      </c>
      <c r="CE166" s="454">
        <f t="shared" si="132"/>
        <v>0</v>
      </c>
      <c r="CF166" s="454">
        <f t="shared" si="132"/>
        <v>0</v>
      </c>
      <c r="CG166" s="454">
        <f t="shared" si="132"/>
        <v>0</v>
      </c>
      <c r="CH166" s="455">
        <f t="shared" si="132"/>
        <v>0</v>
      </c>
    </row>
    <row r="167" spans="1:86" s="110" customFormat="1" hidden="1" x14ac:dyDescent="0.25">
      <c r="A167" s="647"/>
      <c r="B167" s="89" t="s">
        <v>9</v>
      </c>
      <c r="C167" s="454">
        <f t="shared" si="133"/>
        <v>0</v>
      </c>
      <c r="D167" s="454">
        <f t="shared" si="134"/>
        <v>0</v>
      </c>
      <c r="E167" s="454">
        <f t="shared" si="135"/>
        <v>0</v>
      </c>
      <c r="F167" s="454">
        <f t="shared" si="135"/>
        <v>0</v>
      </c>
      <c r="G167" s="454">
        <f t="shared" si="135"/>
        <v>0</v>
      </c>
      <c r="H167" s="454">
        <f t="shared" si="135"/>
        <v>0</v>
      </c>
      <c r="I167" s="454">
        <f t="shared" si="135"/>
        <v>0</v>
      </c>
      <c r="J167" s="454">
        <f t="shared" si="135"/>
        <v>0</v>
      </c>
      <c r="K167" s="454">
        <f t="shared" si="135"/>
        <v>0</v>
      </c>
      <c r="L167" s="454">
        <f t="shared" si="135"/>
        <v>0</v>
      </c>
      <c r="M167" s="454">
        <f t="shared" si="135"/>
        <v>0</v>
      </c>
      <c r="N167" s="454">
        <f t="shared" si="135"/>
        <v>0</v>
      </c>
      <c r="O167" s="454">
        <f t="shared" si="135"/>
        <v>0</v>
      </c>
      <c r="P167" s="454">
        <f t="shared" si="135"/>
        <v>0</v>
      </c>
      <c r="Q167" s="454">
        <f t="shared" si="135"/>
        <v>0</v>
      </c>
      <c r="R167" s="454">
        <f t="shared" si="135"/>
        <v>0</v>
      </c>
      <c r="S167" s="454">
        <f t="shared" si="135"/>
        <v>0</v>
      </c>
      <c r="T167" s="454">
        <f t="shared" si="135"/>
        <v>0</v>
      </c>
      <c r="U167" s="454">
        <f t="shared" si="135"/>
        <v>0</v>
      </c>
      <c r="V167" s="454">
        <f t="shared" si="135"/>
        <v>0</v>
      </c>
      <c r="W167" s="454">
        <f t="shared" si="135"/>
        <v>0</v>
      </c>
      <c r="X167" s="454">
        <f t="shared" si="135"/>
        <v>0</v>
      </c>
      <c r="Y167" s="454">
        <f t="shared" si="135"/>
        <v>0</v>
      </c>
      <c r="Z167" s="454">
        <f t="shared" si="135"/>
        <v>0</v>
      </c>
      <c r="AA167" s="454">
        <f t="shared" si="135"/>
        <v>0</v>
      </c>
      <c r="AB167" s="454">
        <f t="shared" si="135"/>
        <v>0</v>
      </c>
      <c r="AC167" s="454">
        <f t="shared" si="135"/>
        <v>0</v>
      </c>
      <c r="AD167" s="454">
        <f t="shared" si="135"/>
        <v>0</v>
      </c>
      <c r="AE167" s="454">
        <f t="shared" si="135"/>
        <v>0</v>
      </c>
      <c r="AF167" s="454">
        <f t="shared" si="135"/>
        <v>0</v>
      </c>
      <c r="AG167" s="454">
        <f t="shared" si="135"/>
        <v>0</v>
      </c>
      <c r="AH167" s="454">
        <f t="shared" si="135"/>
        <v>0</v>
      </c>
      <c r="AI167" s="454">
        <f t="shared" si="135"/>
        <v>0</v>
      </c>
      <c r="AJ167" s="454">
        <f t="shared" si="135"/>
        <v>0</v>
      </c>
      <c r="AK167" s="454">
        <f t="shared" si="135"/>
        <v>0</v>
      </c>
      <c r="AL167" s="454">
        <f t="shared" si="135"/>
        <v>0</v>
      </c>
      <c r="AM167" s="454">
        <f t="shared" si="135"/>
        <v>0</v>
      </c>
      <c r="AN167" s="454">
        <f t="shared" si="135"/>
        <v>0</v>
      </c>
      <c r="AO167" s="454">
        <f t="shared" si="135"/>
        <v>0</v>
      </c>
      <c r="AP167" s="454">
        <f t="shared" si="135"/>
        <v>0</v>
      </c>
      <c r="AQ167" s="454">
        <f t="shared" si="135"/>
        <v>0</v>
      </c>
      <c r="AR167" s="454">
        <f t="shared" si="135"/>
        <v>0</v>
      </c>
      <c r="AS167" s="454">
        <f t="shared" si="135"/>
        <v>0</v>
      </c>
      <c r="AT167" s="454">
        <f t="shared" si="135"/>
        <v>0</v>
      </c>
      <c r="AU167" s="454">
        <f t="shared" si="135"/>
        <v>0</v>
      </c>
      <c r="AV167" s="454">
        <f t="shared" si="135"/>
        <v>0</v>
      </c>
      <c r="AW167" s="454">
        <f t="shared" si="135"/>
        <v>0</v>
      </c>
      <c r="AX167" s="454">
        <f t="shared" si="135"/>
        <v>0</v>
      </c>
      <c r="AY167" s="454">
        <f t="shared" si="135"/>
        <v>0</v>
      </c>
      <c r="AZ167" s="454">
        <f t="shared" si="135"/>
        <v>0</v>
      </c>
      <c r="BA167" s="454">
        <f t="shared" si="135"/>
        <v>0</v>
      </c>
      <c r="BB167" s="454">
        <f t="shared" si="135"/>
        <v>0</v>
      </c>
      <c r="BC167" s="454">
        <f t="shared" si="135"/>
        <v>0</v>
      </c>
      <c r="BD167" s="454">
        <f t="shared" si="135"/>
        <v>0</v>
      </c>
      <c r="BE167" s="454">
        <f t="shared" si="135"/>
        <v>0</v>
      </c>
      <c r="BF167" s="454">
        <f t="shared" si="135"/>
        <v>0</v>
      </c>
      <c r="BG167" s="454">
        <f t="shared" si="135"/>
        <v>0</v>
      </c>
      <c r="BH167" s="454">
        <f t="shared" si="135"/>
        <v>0</v>
      </c>
      <c r="BI167" s="454">
        <f t="shared" si="135"/>
        <v>0</v>
      </c>
      <c r="BJ167" s="454">
        <f t="shared" si="135"/>
        <v>0</v>
      </c>
      <c r="BK167" s="454">
        <f t="shared" si="135"/>
        <v>0</v>
      </c>
      <c r="BL167" s="454">
        <f t="shared" si="135"/>
        <v>0</v>
      </c>
      <c r="BM167" s="454">
        <f t="shared" si="135"/>
        <v>0</v>
      </c>
      <c r="BN167" s="454">
        <f t="shared" si="135"/>
        <v>0</v>
      </c>
      <c r="BO167" s="454">
        <f t="shared" si="135"/>
        <v>0</v>
      </c>
      <c r="BP167" s="454">
        <f t="shared" ref="BP167:CH170" si="136">IF(BP28=0,0,((BP10*0.5)+BO28-BP46)*BP83*BP132*BP$2)</f>
        <v>0</v>
      </c>
      <c r="BQ167" s="454">
        <f t="shared" si="136"/>
        <v>0</v>
      </c>
      <c r="BR167" s="454">
        <f t="shared" si="136"/>
        <v>0</v>
      </c>
      <c r="BS167" s="454">
        <f t="shared" si="136"/>
        <v>0</v>
      </c>
      <c r="BT167" s="454">
        <f t="shared" si="136"/>
        <v>0</v>
      </c>
      <c r="BU167" s="454">
        <f t="shared" si="136"/>
        <v>0</v>
      </c>
      <c r="BV167" s="454">
        <f t="shared" si="136"/>
        <v>0</v>
      </c>
      <c r="BW167" s="454">
        <f t="shared" si="136"/>
        <v>0</v>
      </c>
      <c r="BX167" s="454">
        <f t="shared" si="136"/>
        <v>0</v>
      </c>
      <c r="BY167" s="454">
        <f t="shared" si="136"/>
        <v>0</v>
      </c>
      <c r="BZ167" s="454">
        <f t="shared" si="136"/>
        <v>0</v>
      </c>
      <c r="CA167" s="454">
        <f t="shared" si="136"/>
        <v>0</v>
      </c>
      <c r="CB167" s="454">
        <f t="shared" si="136"/>
        <v>0</v>
      </c>
      <c r="CC167" s="454">
        <f t="shared" si="136"/>
        <v>0</v>
      </c>
      <c r="CD167" s="454">
        <f t="shared" si="136"/>
        <v>0</v>
      </c>
      <c r="CE167" s="454">
        <f t="shared" si="136"/>
        <v>0</v>
      </c>
      <c r="CF167" s="454">
        <f t="shared" si="136"/>
        <v>0</v>
      </c>
      <c r="CG167" s="454">
        <f t="shared" si="136"/>
        <v>0</v>
      </c>
      <c r="CH167" s="455">
        <f t="shared" si="136"/>
        <v>0</v>
      </c>
    </row>
    <row r="168" spans="1:86" s="110" customFormat="1" hidden="1" x14ac:dyDescent="0.25">
      <c r="A168" s="647"/>
      <c r="B168" s="89" t="s">
        <v>3</v>
      </c>
      <c r="C168" s="454">
        <f t="shared" si="133"/>
        <v>0</v>
      </c>
      <c r="D168" s="454">
        <f t="shared" si="134"/>
        <v>0</v>
      </c>
      <c r="E168" s="454">
        <f t="shared" ref="E168:BP171" si="137">IF(E29=0,0,((E11*0.5)+D29-E47)*E84*E133*E$2)</f>
        <v>0</v>
      </c>
      <c r="F168" s="454">
        <f t="shared" si="137"/>
        <v>0</v>
      </c>
      <c r="G168" s="454">
        <f t="shared" si="137"/>
        <v>0</v>
      </c>
      <c r="H168" s="454">
        <f t="shared" si="137"/>
        <v>0</v>
      </c>
      <c r="I168" s="454">
        <f t="shared" si="137"/>
        <v>0</v>
      </c>
      <c r="J168" s="454">
        <f t="shared" si="137"/>
        <v>0</v>
      </c>
      <c r="K168" s="454">
        <f t="shared" si="137"/>
        <v>0</v>
      </c>
      <c r="L168" s="454">
        <f t="shared" si="137"/>
        <v>0</v>
      </c>
      <c r="M168" s="454">
        <f t="shared" si="137"/>
        <v>0</v>
      </c>
      <c r="N168" s="454">
        <f t="shared" si="137"/>
        <v>0</v>
      </c>
      <c r="O168" s="454">
        <f t="shared" si="137"/>
        <v>0</v>
      </c>
      <c r="P168" s="454">
        <f t="shared" si="137"/>
        <v>0</v>
      </c>
      <c r="Q168" s="454">
        <f t="shared" si="137"/>
        <v>0</v>
      </c>
      <c r="R168" s="454">
        <f t="shared" si="137"/>
        <v>0</v>
      </c>
      <c r="S168" s="454">
        <f t="shared" si="137"/>
        <v>0</v>
      </c>
      <c r="T168" s="454">
        <f t="shared" si="137"/>
        <v>0</v>
      </c>
      <c r="U168" s="454">
        <f t="shared" si="137"/>
        <v>0</v>
      </c>
      <c r="V168" s="454">
        <f t="shared" si="137"/>
        <v>0</v>
      </c>
      <c r="W168" s="454">
        <f t="shared" si="137"/>
        <v>0</v>
      </c>
      <c r="X168" s="454">
        <f t="shared" si="137"/>
        <v>0</v>
      </c>
      <c r="Y168" s="454">
        <f t="shared" si="137"/>
        <v>0</v>
      </c>
      <c r="Z168" s="454">
        <f t="shared" si="137"/>
        <v>0</v>
      </c>
      <c r="AA168" s="454">
        <f t="shared" si="137"/>
        <v>0</v>
      </c>
      <c r="AB168" s="454">
        <f t="shared" si="137"/>
        <v>0</v>
      </c>
      <c r="AC168" s="454">
        <f t="shared" si="137"/>
        <v>0</v>
      </c>
      <c r="AD168" s="454">
        <f t="shared" si="137"/>
        <v>0</v>
      </c>
      <c r="AE168" s="454">
        <f t="shared" si="137"/>
        <v>0</v>
      </c>
      <c r="AF168" s="454">
        <f t="shared" si="137"/>
        <v>0</v>
      </c>
      <c r="AG168" s="454">
        <f t="shared" si="137"/>
        <v>0</v>
      </c>
      <c r="AH168" s="454">
        <f t="shared" si="137"/>
        <v>0</v>
      </c>
      <c r="AI168" s="454">
        <f t="shared" si="137"/>
        <v>0</v>
      </c>
      <c r="AJ168" s="454">
        <f t="shared" si="137"/>
        <v>0</v>
      </c>
      <c r="AK168" s="454">
        <f t="shared" si="137"/>
        <v>0</v>
      </c>
      <c r="AL168" s="454">
        <f t="shared" si="137"/>
        <v>0</v>
      </c>
      <c r="AM168" s="454">
        <f t="shared" si="137"/>
        <v>0</v>
      </c>
      <c r="AN168" s="454">
        <f t="shared" si="137"/>
        <v>0</v>
      </c>
      <c r="AO168" s="454">
        <f t="shared" si="137"/>
        <v>0</v>
      </c>
      <c r="AP168" s="454">
        <f t="shared" si="137"/>
        <v>0</v>
      </c>
      <c r="AQ168" s="454">
        <f t="shared" si="137"/>
        <v>0</v>
      </c>
      <c r="AR168" s="454">
        <f t="shared" si="137"/>
        <v>0</v>
      </c>
      <c r="AS168" s="454">
        <f t="shared" si="137"/>
        <v>0</v>
      </c>
      <c r="AT168" s="454">
        <f t="shared" si="137"/>
        <v>0</v>
      </c>
      <c r="AU168" s="454">
        <f t="shared" si="137"/>
        <v>0</v>
      </c>
      <c r="AV168" s="454">
        <f t="shared" si="137"/>
        <v>0</v>
      </c>
      <c r="AW168" s="454">
        <f t="shared" si="137"/>
        <v>0</v>
      </c>
      <c r="AX168" s="454">
        <f t="shared" si="137"/>
        <v>0</v>
      </c>
      <c r="AY168" s="454">
        <f t="shared" si="137"/>
        <v>0</v>
      </c>
      <c r="AZ168" s="454">
        <f t="shared" si="137"/>
        <v>0</v>
      </c>
      <c r="BA168" s="454">
        <f t="shared" si="137"/>
        <v>0</v>
      </c>
      <c r="BB168" s="454">
        <f t="shared" si="137"/>
        <v>0</v>
      </c>
      <c r="BC168" s="454">
        <f t="shared" si="137"/>
        <v>0</v>
      </c>
      <c r="BD168" s="454">
        <f t="shared" si="137"/>
        <v>0</v>
      </c>
      <c r="BE168" s="454">
        <f t="shared" si="137"/>
        <v>0</v>
      </c>
      <c r="BF168" s="454">
        <f t="shared" si="137"/>
        <v>0</v>
      </c>
      <c r="BG168" s="454">
        <f t="shared" si="137"/>
        <v>0</v>
      </c>
      <c r="BH168" s="454">
        <f t="shared" si="137"/>
        <v>0</v>
      </c>
      <c r="BI168" s="454">
        <f t="shared" si="137"/>
        <v>0</v>
      </c>
      <c r="BJ168" s="454">
        <f t="shared" si="137"/>
        <v>0</v>
      </c>
      <c r="BK168" s="454">
        <f t="shared" si="137"/>
        <v>0</v>
      </c>
      <c r="BL168" s="454">
        <f t="shared" si="137"/>
        <v>0</v>
      </c>
      <c r="BM168" s="454">
        <f t="shared" si="137"/>
        <v>0</v>
      </c>
      <c r="BN168" s="454">
        <f t="shared" si="137"/>
        <v>0</v>
      </c>
      <c r="BO168" s="454">
        <f t="shared" si="137"/>
        <v>0</v>
      </c>
      <c r="BP168" s="454">
        <f t="shared" si="137"/>
        <v>0</v>
      </c>
      <c r="BQ168" s="454">
        <f t="shared" si="136"/>
        <v>0</v>
      </c>
      <c r="BR168" s="454">
        <f t="shared" si="136"/>
        <v>0</v>
      </c>
      <c r="BS168" s="454">
        <f t="shared" si="136"/>
        <v>0</v>
      </c>
      <c r="BT168" s="454">
        <f t="shared" si="136"/>
        <v>0</v>
      </c>
      <c r="BU168" s="454">
        <f t="shared" si="136"/>
        <v>0</v>
      </c>
      <c r="BV168" s="454">
        <f t="shared" si="136"/>
        <v>0</v>
      </c>
      <c r="BW168" s="454">
        <f t="shared" si="136"/>
        <v>0</v>
      </c>
      <c r="BX168" s="454">
        <f t="shared" si="136"/>
        <v>0</v>
      </c>
      <c r="BY168" s="454">
        <f t="shared" si="136"/>
        <v>0</v>
      </c>
      <c r="BZ168" s="454">
        <f t="shared" si="136"/>
        <v>0</v>
      </c>
      <c r="CA168" s="454">
        <f t="shared" si="136"/>
        <v>0</v>
      </c>
      <c r="CB168" s="454">
        <f t="shared" si="136"/>
        <v>0</v>
      </c>
      <c r="CC168" s="454">
        <f t="shared" si="136"/>
        <v>0</v>
      </c>
      <c r="CD168" s="454">
        <f t="shared" si="136"/>
        <v>0</v>
      </c>
      <c r="CE168" s="454">
        <f t="shared" si="136"/>
        <v>0</v>
      </c>
      <c r="CF168" s="454">
        <f t="shared" si="136"/>
        <v>0</v>
      </c>
      <c r="CG168" s="454">
        <f t="shared" si="136"/>
        <v>0</v>
      </c>
      <c r="CH168" s="455">
        <f t="shared" si="136"/>
        <v>0</v>
      </c>
    </row>
    <row r="169" spans="1:86" s="110" customFormat="1" ht="15.75" hidden="1" customHeight="1" x14ac:dyDescent="0.25">
      <c r="A169" s="647"/>
      <c r="B169" s="89" t="s">
        <v>4</v>
      </c>
      <c r="C169" s="454">
        <f t="shared" si="133"/>
        <v>0</v>
      </c>
      <c r="D169" s="454">
        <f t="shared" si="134"/>
        <v>0</v>
      </c>
      <c r="E169" s="454">
        <f t="shared" si="137"/>
        <v>0</v>
      </c>
      <c r="F169" s="454">
        <f t="shared" si="137"/>
        <v>0</v>
      </c>
      <c r="G169" s="454">
        <f t="shared" si="137"/>
        <v>0</v>
      </c>
      <c r="H169" s="454">
        <f t="shared" si="137"/>
        <v>0</v>
      </c>
      <c r="I169" s="454">
        <f t="shared" si="137"/>
        <v>0</v>
      </c>
      <c r="J169" s="454">
        <f t="shared" si="137"/>
        <v>0</v>
      </c>
      <c r="K169" s="454">
        <f t="shared" si="137"/>
        <v>0</v>
      </c>
      <c r="L169" s="454">
        <f t="shared" si="137"/>
        <v>0</v>
      </c>
      <c r="M169" s="454">
        <f t="shared" si="137"/>
        <v>0</v>
      </c>
      <c r="N169" s="454">
        <f t="shared" si="137"/>
        <v>0</v>
      </c>
      <c r="O169" s="454">
        <f t="shared" si="137"/>
        <v>0</v>
      </c>
      <c r="P169" s="454">
        <f t="shared" si="137"/>
        <v>0</v>
      </c>
      <c r="Q169" s="454">
        <f t="shared" si="137"/>
        <v>0</v>
      </c>
      <c r="R169" s="454">
        <f t="shared" si="137"/>
        <v>0</v>
      </c>
      <c r="S169" s="454">
        <f t="shared" si="137"/>
        <v>0</v>
      </c>
      <c r="T169" s="454">
        <f t="shared" si="137"/>
        <v>0</v>
      </c>
      <c r="U169" s="454">
        <f t="shared" si="137"/>
        <v>0</v>
      </c>
      <c r="V169" s="454">
        <f t="shared" si="137"/>
        <v>0</v>
      </c>
      <c r="W169" s="454">
        <f t="shared" si="137"/>
        <v>0</v>
      </c>
      <c r="X169" s="454">
        <f t="shared" si="137"/>
        <v>0</v>
      </c>
      <c r="Y169" s="454">
        <f t="shared" si="137"/>
        <v>0</v>
      </c>
      <c r="Z169" s="454">
        <f t="shared" si="137"/>
        <v>0</v>
      </c>
      <c r="AA169" s="454">
        <f t="shared" si="137"/>
        <v>0</v>
      </c>
      <c r="AB169" s="454">
        <f t="shared" si="137"/>
        <v>0</v>
      </c>
      <c r="AC169" s="454">
        <f t="shared" si="137"/>
        <v>0</v>
      </c>
      <c r="AD169" s="454">
        <f t="shared" si="137"/>
        <v>0</v>
      </c>
      <c r="AE169" s="454">
        <f t="shared" si="137"/>
        <v>0</v>
      </c>
      <c r="AF169" s="454">
        <f t="shared" si="137"/>
        <v>0</v>
      </c>
      <c r="AG169" s="454">
        <f t="shared" si="137"/>
        <v>0</v>
      </c>
      <c r="AH169" s="454">
        <f t="shared" si="137"/>
        <v>0</v>
      </c>
      <c r="AI169" s="454">
        <f t="shared" si="137"/>
        <v>0</v>
      </c>
      <c r="AJ169" s="454">
        <f t="shared" si="137"/>
        <v>0</v>
      </c>
      <c r="AK169" s="454">
        <f t="shared" si="137"/>
        <v>0</v>
      </c>
      <c r="AL169" s="454">
        <f t="shared" si="137"/>
        <v>0</v>
      </c>
      <c r="AM169" s="454">
        <f t="shared" si="137"/>
        <v>0</v>
      </c>
      <c r="AN169" s="454">
        <f t="shared" si="137"/>
        <v>0</v>
      </c>
      <c r="AO169" s="454">
        <f t="shared" si="137"/>
        <v>0</v>
      </c>
      <c r="AP169" s="454">
        <f t="shared" si="137"/>
        <v>0</v>
      </c>
      <c r="AQ169" s="454">
        <f t="shared" si="137"/>
        <v>0</v>
      </c>
      <c r="AR169" s="454">
        <f t="shared" si="137"/>
        <v>0</v>
      </c>
      <c r="AS169" s="454">
        <f t="shared" si="137"/>
        <v>0</v>
      </c>
      <c r="AT169" s="454">
        <f t="shared" si="137"/>
        <v>0</v>
      </c>
      <c r="AU169" s="454">
        <f t="shared" si="137"/>
        <v>0</v>
      </c>
      <c r="AV169" s="454">
        <f t="shared" si="137"/>
        <v>0</v>
      </c>
      <c r="AW169" s="454">
        <f t="shared" si="137"/>
        <v>0</v>
      </c>
      <c r="AX169" s="454">
        <f t="shared" si="137"/>
        <v>0</v>
      </c>
      <c r="AY169" s="454">
        <f t="shared" si="137"/>
        <v>0</v>
      </c>
      <c r="AZ169" s="454">
        <f t="shared" si="137"/>
        <v>0</v>
      </c>
      <c r="BA169" s="454">
        <f t="shared" si="137"/>
        <v>0</v>
      </c>
      <c r="BB169" s="454">
        <f t="shared" si="137"/>
        <v>0</v>
      </c>
      <c r="BC169" s="454">
        <f t="shared" si="137"/>
        <v>0</v>
      </c>
      <c r="BD169" s="454">
        <f t="shared" si="137"/>
        <v>0</v>
      </c>
      <c r="BE169" s="454">
        <f t="shared" si="137"/>
        <v>0</v>
      </c>
      <c r="BF169" s="454">
        <f t="shared" si="137"/>
        <v>0</v>
      </c>
      <c r="BG169" s="454">
        <f t="shared" si="137"/>
        <v>0</v>
      </c>
      <c r="BH169" s="454">
        <f t="shared" si="137"/>
        <v>0</v>
      </c>
      <c r="BI169" s="454">
        <f t="shared" si="137"/>
        <v>0</v>
      </c>
      <c r="BJ169" s="454">
        <f t="shared" si="137"/>
        <v>0</v>
      </c>
      <c r="BK169" s="454">
        <f t="shared" si="137"/>
        <v>0</v>
      </c>
      <c r="BL169" s="454">
        <f t="shared" si="137"/>
        <v>0</v>
      </c>
      <c r="BM169" s="454">
        <f t="shared" si="137"/>
        <v>0</v>
      </c>
      <c r="BN169" s="454">
        <f t="shared" si="137"/>
        <v>0</v>
      </c>
      <c r="BO169" s="454">
        <f t="shared" si="137"/>
        <v>0</v>
      </c>
      <c r="BP169" s="454">
        <f t="shared" si="137"/>
        <v>0</v>
      </c>
      <c r="BQ169" s="454">
        <f t="shared" si="136"/>
        <v>0</v>
      </c>
      <c r="BR169" s="454">
        <f t="shared" si="136"/>
        <v>0</v>
      </c>
      <c r="BS169" s="454">
        <f t="shared" si="136"/>
        <v>0</v>
      </c>
      <c r="BT169" s="454">
        <f t="shared" si="136"/>
        <v>0</v>
      </c>
      <c r="BU169" s="454">
        <f t="shared" si="136"/>
        <v>0</v>
      </c>
      <c r="BV169" s="454">
        <f t="shared" si="136"/>
        <v>0</v>
      </c>
      <c r="BW169" s="454">
        <f t="shared" si="136"/>
        <v>0</v>
      </c>
      <c r="BX169" s="454">
        <f t="shared" si="136"/>
        <v>0</v>
      </c>
      <c r="BY169" s="454">
        <f t="shared" si="136"/>
        <v>0</v>
      </c>
      <c r="BZ169" s="454">
        <f t="shared" si="136"/>
        <v>0</v>
      </c>
      <c r="CA169" s="454">
        <f t="shared" si="136"/>
        <v>0</v>
      </c>
      <c r="CB169" s="454">
        <f t="shared" si="136"/>
        <v>0</v>
      </c>
      <c r="CC169" s="454">
        <f t="shared" si="136"/>
        <v>0</v>
      </c>
      <c r="CD169" s="454">
        <f t="shared" si="136"/>
        <v>0</v>
      </c>
      <c r="CE169" s="454">
        <f t="shared" si="136"/>
        <v>0</v>
      </c>
      <c r="CF169" s="454">
        <f t="shared" si="136"/>
        <v>0</v>
      </c>
      <c r="CG169" s="454">
        <f t="shared" si="136"/>
        <v>0</v>
      </c>
      <c r="CH169" s="455">
        <f t="shared" si="136"/>
        <v>0</v>
      </c>
    </row>
    <row r="170" spans="1:86" s="110" customFormat="1" hidden="1" x14ac:dyDescent="0.25">
      <c r="A170" s="647"/>
      <c r="B170" s="89" t="s">
        <v>5</v>
      </c>
      <c r="C170" s="454">
        <f t="shared" si="133"/>
        <v>0</v>
      </c>
      <c r="D170" s="454">
        <f t="shared" si="134"/>
        <v>0</v>
      </c>
      <c r="E170" s="454">
        <f t="shared" si="137"/>
        <v>0</v>
      </c>
      <c r="F170" s="454">
        <f t="shared" si="137"/>
        <v>0</v>
      </c>
      <c r="G170" s="454">
        <f t="shared" si="137"/>
        <v>0</v>
      </c>
      <c r="H170" s="454">
        <f t="shared" si="137"/>
        <v>0</v>
      </c>
      <c r="I170" s="454">
        <f t="shared" si="137"/>
        <v>0</v>
      </c>
      <c r="J170" s="454">
        <f t="shared" si="137"/>
        <v>0</v>
      </c>
      <c r="K170" s="454">
        <f t="shared" si="137"/>
        <v>0</v>
      </c>
      <c r="L170" s="454">
        <f t="shared" si="137"/>
        <v>0</v>
      </c>
      <c r="M170" s="454">
        <f t="shared" si="137"/>
        <v>0</v>
      </c>
      <c r="N170" s="454">
        <f t="shared" si="137"/>
        <v>0</v>
      </c>
      <c r="O170" s="454">
        <f t="shared" si="137"/>
        <v>0</v>
      </c>
      <c r="P170" s="454">
        <f t="shared" si="137"/>
        <v>0</v>
      </c>
      <c r="Q170" s="454">
        <f t="shared" si="137"/>
        <v>0</v>
      </c>
      <c r="R170" s="454">
        <f t="shared" si="137"/>
        <v>0</v>
      </c>
      <c r="S170" s="454">
        <f t="shared" si="137"/>
        <v>0</v>
      </c>
      <c r="T170" s="454">
        <f t="shared" si="137"/>
        <v>0</v>
      </c>
      <c r="U170" s="454">
        <f t="shared" si="137"/>
        <v>0</v>
      </c>
      <c r="V170" s="454">
        <f t="shared" si="137"/>
        <v>0</v>
      </c>
      <c r="W170" s="454">
        <f t="shared" si="137"/>
        <v>0</v>
      </c>
      <c r="X170" s="454">
        <f t="shared" si="137"/>
        <v>0</v>
      </c>
      <c r="Y170" s="454">
        <f t="shared" si="137"/>
        <v>0</v>
      </c>
      <c r="Z170" s="454">
        <f t="shared" si="137"/>
        <v>0</v>
      </c>
      <c r="AA170" s="454">
        <f t="shared" si="137"/>
        <v>0</v>
      </c>
      <c r="AB170" s="454">
        <f t="shared" si="137"/>
        <v>0</v>
      </c>
      <c r="AC170" s="454">
        <f t="shared" si="137"/>
        <v>0</v>
      </c>
      <c r="AD170" s="454">
        <f t="shared" si="137"/>
        <v>0</v>
      </c>
      <c r="AE170" s="454">
        <f t="shared" si="137"/>
        <v>0</v>
      </c>
      <c r="AF170" s="454">
        <f t="shared" si="137"/>
        <v>0</v>
      </c>
      <c r="AG170" s="454">
        <f t="shared" si="137"/>
        <v>0</v>
      </c>
      <c r="AH170" s="454">
        <f t="shared" si="137"/>
        <v>0</v>
      </c>
      <c r="AI170" s="454">
        <f t="shared" si="137"/>
        <v>0</v>
      </c>
      <c r="AJ170" s="454">
        <f t="shared" si="137"/>
        <v>0</v>
      </c>
      <c r="AK170" s="454">
        <f t="shared" si="137"/>
        <v>0</v>
      </c>
      <c r="AL170" s="454">
        <f t="shared" si="137"/>
        <v>0</v>
      </c>
      <c r="AM170" s="454">
        <f t="shared" si="137"/>
        <v>0</v>
      </c>
      <c r="AN170" s="454">
        <f t="shared" si="137"/>
        <v>0</v>
      </c>
      <c r="AO170" s="454">
        <f t="shared" si="137"/>
        <v>0</v>
      </c>
      <c r="AP170" s="454">
        <f t="shared" si="137"/>
        <v>0</v>
      </c>
      <c r="AQ170" s="454">
        <f t="shared" si="137"/>
        <v>0</v>
      </c>
      <c r="AR170" s="454">
        <f t="shared" si="137"/>
        <v>0</v>
      </c>
      <c r="AS170" s="454">
        <f t="shared" si="137"/>
        <v>0</v>
      </c>
      <c r="AT170" s="454">
        <f t="shared" si="137"/>
        <v>0</v>
      </c>
      <c r="AU170" s="454">
        <f t="shared" si="137"/>
        <v>0</v>
      </c>
      <c r="AV170" s="454">
        <f t="shared" si="137"/>
        <v>0</v>
      </c>
      <c r="AW170" s="454">
        <f t="shared" si="137"/>
        <v>0</v>
      </c>
      <c r="AX170" s="454">
        <f t="shared" si="137"/>
        <v>0</v>
      </c>
      <c r="AY170" s="454">
        <f t="shared" si="137"/>
        <v>0</v>
      </c>
      <c r="AZ170" s="454">
        <f t="shared" si="137"/>
        <v>0</v>
      </c>
      <c r="BA170" s="454">
        <f t="shared" si="137"/>
        <v>0</v>
      </c>
      <c r="BB170" s="454">
        <f t="shared" si="137"/>
        <v>0</v>
      </c>
      <c r="BC170" s="454">
        <f t="shared" si="137"/>
        <v>0</v>
      </c>
      <c r="BD170" s="454">
        <f t="shared" si="137"/>
        <v>0</v>
      </c>
      <c r="BE170" s="454">
        <f t="shared" si="137"/>
        <v>0</v>
      </c>
      <c r="BF170" s="454">
        <f t="shared" si="137"/>
        <v>0</v>
      </c>
      <c r="BG170" s="454">
        <f t="shared" si="137"/>
        <v>0</v>
      </c>
      <c r="BH170" s="454">
        <f t="shared" si="137"/>
        <v>0</v>
      </c>
      <c r="BI170" s="454">
        <f t="shared" si="137"/>
        <v>0</v>
      </c>
      <c r="BJ170" s="454">
        <f t="shared" si="137"/>
        <v>0</v>
      </c>
      <c r="BK170" s="454">
        <f t="shared" si="137"/>
        <v>0</v>
      </c>
      <c r="BL170" s="454">
        <f t="shared" si="137"/>
        <v>0</v>
      </c>
      <c r="BM170" s="454">
        <f t="shared" si="137"/>
        <v>0</v>
      </c>
      <c r="BN170" s="454">
        <f t="shared" si="137"/>
        <v>0</v>
      </c>
      <c r="BO170" s="454">
        <f t="shared" si="137"/>
        <v>0</v>
      </c>
      <c r="BP170" s="454">
        <f t="shared" si="137"/>
        <v>0</v>
      </c>
      <c r="BQ170" s="454">
        <f t="shared" si="136"/>
        <v>0</v>
      </c>
      <c r="BR170" s="454">
        <f t="shared" si="136"/>
        <v>0</v>
      </c>
      <c r="BS170" s="454">
        <f t="shared" si="136"/>
        <v>0</v>
      </c>
      <c r="BT170" s="454">
        <f t="shared" si="136"/>
        <v>0</v>
      </c>
      <c r="BU170" s="454">
        <f t="shared" si="136"/>
        <v>0</v>
      </c>
      <c r="BV170" s="454">
        <f t="shared" si="136"/>
        <v>0</v>
      </c>
      <c r="BW170" s="454">
        <f t="shared" si="136"/>
        <v>0</v>
      </c>
      <c r="BX170" s="454">
        <f t="shared" si="136"/>
        <v>0</v>
      </c>
      <c r="BY170" s="454">
        <f t="shared" si="136"/>
        <v>0</v>
      </c>
      <c r="BZ170" s="454">
        <f t="shared" si="136"/>
        <v>0</v>
      </c>
      <c r="CA170" s="454">
        <f t="shared" si="136"/>
        <v>0</v>
      </c>
      <c r="CB170" s="454">
        <f t="shared" si="136"/>
        <v>0</v>
      </c>
      <c r="CC170" s="454">
        <f t="shared" si="136"/>
        <v>0</v>
      </c>
      <c r="CD170" s="454">
        <f t="shared" si="136"/>
        <v>0</v>
      </c>
      <c r="CE170" s="454">
        <f t="shared" si="136"/>
        <v>0</v>
      </c>
      <c r="CF170" s="454">
        <f t="shared" si="136"/>
        <v>0</v>
      </c>
      <c r="CG170" s="454">
        <f t="shared" si="136"/>
        <v>0</v>
      </c>
      <c r="CH170" s="455">
        <f t="shared" si="136"/>
        <v>0</v>
      </c>
    </row>
    <row r="171" spans="1:86" s="110" customFormat="1" hidden="1" x14ac:dyDescent="0.25">
      <c r="A171" s="647"/>
      <c r="B171" s="89" t="s">
        <v>23</v>
      </c>
      <c r="C171" s="454">
        <f t="shared" si="133"/>
        <v>0</v>
      </c>
      <c r="D171" s="454">
        <f t="shared" si="134"/>
        <v>0</v>
      </c>
      <c r="E171" s="454">
        <f t="shared" si="137"/>
        <v>0</v>
      </c>
      <c r="F171" s="454">
        <f t="shared" si="137"/>
        <v>0</v>
      </c>
      <c r="G171" s="454">
        <f t="shared" si="137"/>
        <v>0</v>
      </c>
      <c r="H171" s="454">
        <f t="shared" si="137"/>
        <v>0</v>
      </c>
      <c r="I171" s="454">
        <f t="shared" si="137"/>
        <v>0</v>
      </c>
      <c r="J171" s="454">
        <f t="shared" si="137"/>
        <v>0</v>
      </c>
      <c r="K171" s="454">
        <f t="shared" si="137"/>
        <v>0</v>
      </c>
      <c r="L171" s="454">
        <f t="shared" si="137"/>
        <v>0</v>
      </c>
      <c r="M171" s="454">
        <f t="shared" si="137"/>
        <v>0</v>
      </c>
      <c r="N171" s="454">
        <f t="shared" si="137"/>
        <v>0</v>
      </c>
      <c r="O171" s="454">
        <f t="shared" si="137"/>
        <v>0</v>
      </c>
      <c r="P171" s="454">
        <f t="shared" si="137"/>
        <v>0</v>
      </c>
      <c r="Q171" s="454">
        <f t="shared" si="137"/>
        <v>0</v>
      </c>
      <c r="R171" s="454">
        <f t="shared" si="137"/>
        <v>0</v>
      </c>
      <c r="S171" s="454">
        <f t="shared" si="137"/>
        <v>0</v>
      </c>
      <c r="T171" s="454">
        <f t="shared" si="137"/>
        <v>0</v>
      </c>
      <c r="U171" s="454">
        <f t="shared" si="137"/>
        <v>0</v>
      </c>
      <c r="V171" s="454">
        <f t="shared" si="137"/>
        <v>0</v>
      </c>
      <c r="W171" s="454">
        <f t="shared" si="137"/>
        <v>0</v>
      </c>
      <c r="X171" s="454">
        <f t="shared" si="137"/>
        <v>0</v>
      </c>
      <c r="Y171" s="454">
        <f t="shared" si="137"/>
        <v>0</v>
      </c>
      <c r="Z171" s="454">
        <f t="shared" si="137"/>
        <v>0</v>
      </c>
      <c r="AA171" s="454">
        <f t="shared" si="137"/>
        <v>0</v>
      </c>
      <c r="AB171" s="454">
        <f t="shared" si="137"/>
        <v>0</v>
      </c>
      <c r="AC171" s="454">
        <f t="shared" si="137"/>
        <v>0</v>
      </c>
      <c r="AD171" s="454">
        <f t="shared" si="137"/>
        <v>0</v>
      </c>
      <c r="AE171" s="454">
        <f t="shared" si="137"/>
        <v>0</v>
      </c>
      <c r="AF171" s="454">
        <f t="shared" si="137"/>
        <v>0</v>
      </c>
      <c r="AG171" s="454">
        <f t="shared" si="137"/>
        <v>0</v>
      </c>
      <c r="AH171" s="454">
        <f t="shared" si="137"/>
        <v>0</v>
      </c>
      <c r="AI171" s="454">
        <f t="shared" si="137"/>
        <v>0</v>
      </c>
      <c r="AJ171" s="454">
        <f t="shared" si="137"/>
        <v>0</v>
      </c>
      <c r="AK171" s="454">
        <f t="shared" si="137"/>
        <v>0</v>
      </c>
      <c r="AL171" s="454">
        <f t="shared" si="137"/>
        <v>0</v>
      </c>
      <c r="AM171" s="454">
        <f t="shared" si="137"/>
        <v>0</v>
      </c>
      <c r="AN171" s="454">
        <f t="shared" si="137"/>
        <v>0</v>
      </c>
      <c r="AO171" s="454">
        <f t="shared" si="137"/>
        <v>0</v>
      </c>
      <c r="AP171" s="454">
        <f t="shared" si="137"/>
        <v>0</v>
      </c>
      <c r="AQ171" s="454">
        <f t="shared" si="137"/>
        <v>0</v>
      </c>
      <c r="AR171" s="454">
        <f t="shared" si="137"/>
        <v>0</v>
      </c>
      <c r="AS171" s="454">
        <f t="shared" si="137"/>
        <v>0</v>
      </c>
      <c r="AT171" s="454">
        <f t="shared" si="137"/>
        <v>0</v>
      </c>
      <c r="AU171" s="454">
        <f t="shared" si="137"/>
        <v>0</v>
      </c>
      <c r="AV171" s="454">
        <f t="shared" si="137"/>
        <v>0</v>
      </c>
      <c r="AW171" s="454">
        <f t="shared" si="137"/>
        <v>0</v>
      </c>
      <c r="AX171" s="454">
        <f t="shared" si="137"/>
        <v>0</v>
      </c>
      <c r="AY171" s="454">
        <f t="shared" si="137"/>
        <v>0</v>
      </c>
      <c r="AZ171" s="454">
        <f t="shared" si="137"/>
        <v>0</v>
      </c>
      <c r="BA171" s="454">
        <f t="shared" si="137"/>
        <v>0</v>
      </c>
      <c r="BB171" s="454">
        <f t="shared" si="137"/>
        <v>0</v>
      </c>
      <c r="BC171" s="454">
        <f t="shared" si="137"/>
        <v>0</v>
      </c>
      <c r="BD171" s="454">
        <f t="shared" si="137"/>
        <v>0</v>
      </c>
      <c r="BE171" s="454">
        <f t="shared" si="137"/>
        <v>0</v>
      </c>
      <c r="BF171" s="454">
        <f t="shared" si="137"/>
        <v>0</v>
      </c>
      <c r="BG171" s="454">
        <f t="shared" si="137"/>
        <v>0</v>
      </c>
      <c r="BH171" s="454">
        <f t="shared" si="137"/>
        <v>0</v>
      </c>
      <c r="BI171" s="454">
        <f t="shared" si="137"/>
        <v>0</v>
      </c>
      <c r="BJ171" s="454">
        <f t="shared" si="137"/>
        <v>0</v>
      </c>
      <c r="BK171" s="454">
        <f t="shared" si="137"/>
        <v>0</v>
      </c>
      <c r="BL171" s="454">
        <f t="shared" si="137"/>
        <v>0</v>
      </c>
      <c r="BM171" s="454">
        <f t="shared" si="137"/>
        <v>0</v>
      </c>
      <c r="BN171" s="454">
        <f t="shared" si="137"/>
        <v>0</v>
      </c>
      <c r="BO171" s="454">
        <f t="shared" si="137"/>
        <v>0</v>
      </c>
      <c r="BP171" s="454">
        <f t="shared" ref="BP171:CH174" si="138">IF(BP32=0,0,((BP14*0.5)+BO32-BP50)*BP87*BP136*BP$2)</f>
        <v>0</v>
      </c>
      <c r="BQ171" s="454">
        <f t="shared" si="138"/>
        <v>0</v>
      </c>
      <c r="BR171" s="454">
        <f t="shared" si="138"/>
        <v>0</v>
      </c>
      <c r="BS171" s="454">
        <f t="shared" si="138"/>
        <v>0</v>
      </c>
      <c r="BT171" s="454">
        <f t="shared" si="138"/>
        <v>0</v>
      </c>
      <c r="BU171" s="454">
        <f t="shared" si="138"/>
        <v>0</v>
      </c>
      <c r="BV171" s="454">
        <f t="shared" si="138"/>
        <v>0</v>
      </c>
      <c r="BW171" s="454">
        <f t="shared" si="138"/>
        <v>0</v>
      </c>
      <c r="BX171" s="454">
        <f t="shared" si="138"/>
        <v>0</v>
      </c>
      <c r="BY171" s="454">
        <f t="shared" si="138"/>
        <v>0</v>
      </c>
      <c r="BZ171" s="454">
        <f t="shared" si="138"/>
        <v>0</v>
      </c>
      <c r="CA171" s="454">
        <f t="shared" si="138"/>
        <v>0</v>
      </c>
      <c r="CB171" s="454">
        <f t="shared" si="138"/>
        <v>0</v>
      </c>
      <c r="CC171" s="454">
        <f t="shared" si="138"/>
        <v>0</v>
      </c>
      <c r="CD171" s="454">
        <f t="shared" si="138"/>
        <v>0</v>
      </c>
      <c r="CE171" s="454">
        <f t="shared" si="138"/>
        <v>0</v>
      </c>
      <c r="CF171" s="454">
        <f t="shared" si="138"/>
        <v>0</v>
      </c>
      <c r="CG171" s="454">
        <f t="shared" si="138"/>
        <v>0</v>
      </c>
      <c r="CH171" s="455">
        <f t="shared" si="138"/>
        <v>0</v>
      </c>
    </row>
    <row r="172" spans="1:86" s="110" customFormat="1" hidden="1" x14ac:dyDescent="0.25">
      <c r="A172" s="647"/>
      <c r="B172" s="89" t="s">
        <v>24</v>
      </c>
      <c r="C172" s="454">
        <f t="shared" si="133"/>
        <v>0</v>
      </c>
      <c r="D172" s="454">
        <f t="shared" si="134"/>
        <v>0</v>
      </c>
      <c r="E172" s="454">
        <f t="shared" ref="E172:BP174" si="139">IF(E33=0,0,((E15*0.5)+D33-E51)*E88*E137*E$2)</f>
        <v>0</v>
      </c>
      <c r="F172" s="454">
        <f t="shared" si="139"/>
        <v>0</v>
      </c>
      <c r="G172" s="454">
        <f t="shared" si="139"/>
        <v>0</v>
      </c>
      <c r="H172" s="454">
        <f t="shared" si="139"/>
        <v>0</v>
      </c>
      <c r="I172" s="454">
        <f t="shared" si="139"/>
        <v>0</v>
      </c>
      <c r="J172" s="454">
        <f t="shared" si="139"/>
        <v>0</v>
      </c>
      <c r="K172" s="454">
        <f t="shared" si="139"/>
        <v>0</v>
      </c>
      <c r="L172" s="454">
        <f t="shared" si="139"/>
        <v>0</v>
      </c>
      <c r="M172" s="454">
        <f t="shared" si="139"/>
        <v>0</v>
      </c>
      <c r="N172" s="454">
        <f t="shared" si="139"/>
        <v>0</v>
      </c>
      <c r="O172" s="454">
        <f t="shared" si="139"/>
        <v>0</v>
      </c>
      <c r="P172" s="454">
        <f t="shared" si="139"/>
        <v>0</v>
      </c>
      <c r="Q172" s="454">
        <f t="shared" si="139"/>
        <v>0</v>
      </c>
      <c r="R172" s="454">
        <f t="shared" si="139"/>
        <v>0</v>
      </c>
      <c r="S172" s="454">
        <f t="shared" si="139"/>
        <v>0</v>
      </c>
      <c r="T172" s="454">
        <f t="shared" si="139"/>
        <v>0</v>
      </c>
      <c r="U172" s="454">
        <f t="shared" si="139"/>
        <v>0</v>
      </c>
      <c r="V172" s="454">
        <f t="shared" si="139"/>
        <v>0</v>
      </c>
      <c r="W172" s="454">
        <f t="shared" si="139"/>
        <v>0</v>
      </c>
      <c r="X172" s="454">
        <f t="shared" si="139"/>
        <v>0</v>
      </c>
      <c r="Y172" s="454">
        <f t="shared" si="139"/>
        <v>0</v>
      </c>
      <c r="Z172" s="454">
        <f t="shared" si="139"/>
        <v>0</v>
      </c>
      <c r="AA172" s="454">
        <f t="shared" si="139"/>
        <v>0</v>
      </c>
      <c r="AB172" s="454">
        <f t="shared" si="139"/>
        <v>0</v>
      </c>
      <c r="AC172" s="454">
        <f t="shared" si="139"/>
        <v>0</v>
      </c>
      <c r="AD172" s="454">
        <f t="shared" si="139"/>
        <v>0</v>
      </c>
      <c r="AE172" s="454">
        <f t="shared" si="139"/>
        <v>0</v>
      </c>
      <c r="AF172" s="454">
        <f t="shared" si="139"/>
        <v>0</v>
      </c>
      <c r="AG172" s="454">
        <f t="shared" si="139"/>
        <v>0</v>
      </c>
      <c r="AH172" s="454">
        <f t="shared" si="139"/>
        <v>0</v>
      </c>
      <c r="AI172" s="454">
        <f t="shared" si="139"/>
        <v>0</v>
      </c>
      <c r="AJ172" s="454">
        <f t="shared" si="139"/>
        <v>0</v>
      </c>
      <c r="AK172" s="454">
        <f t="shared" si="139"/>
        <v>0</v>
      </c>
      <c r="AL172" s="454">
        <f t="shared" si="139"/>
        <v>0</v>
      </c>
      <c r="AM172" s="454">
        <f t="shared" si="139"/>
        <v>0</v>
      </c>
      <c r="AN172" s="454">
        <f t="shared" si="139"/>
        <v>0</v>
      </c>
      <c r="AO172" s="454">
        <f t="shared" si="139"/>
        <v>0</v>
      </c>
      <c r="AP172" s="454">
        <f t="shared" si="139"/>
        <v>0</v>
      </c>
      <c r="AQ172" s="454">
        <f t="shared" si="139"/>
        <v>0</v>
      </c>
      <c r="AR172" s="454">
        <f t="shared" si="139"/>
        <v>0</v>
      </c>
      <c r="AS172" s="454">
        <f t="shared" si="139"/>
        <v>0</v>
      </c>
      <c r="AT172" s="454">
        <f t="shared" si="139"/>
        <v>0</v>
      </c>
      <c r="AU172" s="454">
        <f t="shared" si="139"/>
        <v>0</v>
      </c>
      <c r="AV172" s="454">
        <f t="shared" si="139"/>
        <v>0</v>
      </c>
      <c r="AW172" s="454">
        <f t="shared" si="139"/>
        <v>0</v>
      </c>
      <c r="AX172" s="454">
        <f t="shared" si="139"/>
        <v>0</v>
      </c>
      <c r="AY172" s="454">
        <f t="shared" si="139"/>
        <v>0</v>
      </c>
      <c r="AZ172" s="454">
        <f t="shared" si="139"/>
        <v>0</v>
      </c>
      <c r="BA172" s="454">
        <f t="shared" si="139"/>
        <v>0</v>
      </c>
      <c r="BB172" s="454">
        <f t="shared" si="139"/>
        <v>0</v>
      </c>
      <c r="BC172" s="454">
        <f t="shared" si="139"/>
        <v>0</v>
      </c>
      <c r="BD172" s="454">
        <f t="shared" si="139"/>
        <v>0</v>
      </c>
      <c r="BE172" s="454">
        <f t="shared" si="139"/>
        <v>0</v>
      </c>
      <c r="BF172" s="454">
        <f t="shared" si="139"/>
        <v>0</v>
      </c>
      <c r="BG172" s="454">
        <f t="shared" si="139"/>
        <v>0</v>
      </c>
      <c r="BH172" s="454">
        <f t="shared" si="139"/>
        <v>0</v>
      </c>
      <c r="BI172" s="454">
        <f t="shared" si="139"/>
        <v>0</v>
      </c>
      <c r="BJ172" s="454">
        <f t="shared" si="139"/>
        <v>0</v>
      </c>
      <c r="BK172" s="454">
        <f t="shared" si="139"/>
        <v>0</v>
      </c>
      <c r="BL172" s="454">
        <f t="shared" si="139"/>
        <v>0</v>
      </c>
      <c r="BM172" s="454">
        <f t="shared" si="139"/>
        <v>0</v>
      </c>
      <c r="BN172" s="454">
        <f t="shared" si="139"/>
        <v>0</v>
      </c>
      <c r="BO172" s="454">
        <f t="shared" si="139"/>
        <v>0</v>
      </c>
      <c r="BP172" s="454">
        <f t="shared" si="139"/>
        <v>0</v>
      </c>
      <c r="BQ172" s="454">
        <f t="shared" si="138"/>
        <v>0</v>
      </c>
      <c r="BR172" s="454">
        <f t="shared" si="138"/>
        <v>0</v>
      </c>
      <c r="BS172" s="454">
        <f t="shared" si="138"/>
        <v>0</v>
      </c>
      <c r="BT172" s="454">
        <f t="shared" si="138"/>
        <v>0</v>
      </c>
      <c r="BU172" s="454">
        <f t="shared" si="138"/>
        <v>0</v>
      </c>
      <c r="BV172" s="454">
        <f t="shared" si="138"/>
        <v>0</v>
      </c>
      <c r="BW172" s="454">
        <f t="shared" si="138"/>
        <v>0</v>
      </c>
      <c r="BX172" s="454">
        <f t="shared" si="138"/>
        <v>0</v>
      </c>
      <c r="BY172" s="454">
        <f t="shared" si="138"/>
        <v>0</v>
      </c>
      <c r="BZ172" s="454">
        <f t="shared" si="138"/>
        <v>0</v>
      </c>
      <c r="CA172" s="454">
        <f t="shared" si="138"/>
        <v>0</v>
      </c>
      <c r="CB172" s="454">
        <f t="shared" si="138"/>
        <v>0</v>
      </c>
      <c r="CC172" s="454">
        <f t="shared" si="138"/>
        <v>0</v>
      </c>
      <c r="CD172" s="454">
        <f t="shared" si="138"/>
        <v>0</v>
      </c>
      <c r="CE172" s="454">
        <f t="shared" si="138"/>
        <v>0</v>
      </c>
      <c r="CF172" s="454">
        <f t="shared" si="138"/>
        <v>0</v>
      </c>
      <c r="CG172" s="454">
        <f t="shared" si="138"/>
        <v>0</v>
      </c>
      <c r="CH172" s="455">
        <f t="shared" si="138"/>
        <v>0</v>
      </c>
    </row>
    <row r="173" spans="1:86" s="110" customFormat="1" ht="15.75" hidden="1" customHeight="1" x14ac:dyDescent="0.25">
      <c r="A173" s="647"/>
      <c r="B173" s="89" t="s">
        <v>7</v>
      </c>
      <c r="C173" s="454">
        <f t="shared" si="133"/>
        <v>0</v>
      </c>
      <c r="D173" s="454">
        <f t="shared" si="134"/>
        <v>0</v>
      </c>
      <c r="E173" s="454">
        <f t="shared" si="139"/>
        <v>0</v>
      </c>
      <c r="F173" s="454">
        <f t="shared" si="139"/>
        <v>0</v>
      </c>
      <c r="G173" s="454">
        <f t="shared" si="139"/>
        <v>0</v>
      </c>
      <c r="H173" s="454">
        <f t="shared" si="139"/>
        <v>0</v>
      </c>
      <c r="I173" s="454">
        <f t="shared" si="139"/>
        <v>0</v>
      </c>
      <c r="J173" s="454">
        <f t="shared" si="139"/>
        <v>0</v>
      </c>
      <c r="K173" s="454">
        <f t="shared" si="139"/>
        <v>0</v>
      </c>
      <c r="L173" s="454">
        <f t="shared" si="139"/>
        <v>0</v>
      </c>
      <c r="M173" s="454">
        <f t="shared" si="139"/>
        <v>0</v>
      </c>
      <c r="N173" s="454">
        <f t="shared" si="139"/>
        <v>0</v>
      </c>
      <c r="O173" s="454">
        <f t="shared" si="139"/>
        <v>0</v>
      </c>
      <c r="P173" s="454">
        <f t="shared" si="139"/>
        <v>0</v>
      </c>
      <c r="Q173" s="454">
        <f t="shared" si="139"/>
        <v>0</v>
      </c>
      <c r="R173" s="454">
        <f t="shared" si="139"/>
        <v>0</v>
      </c>
      <c r="S173" s="454">
        <f t="shared" si="139"/>
        <v>0</v>
      </c>
      <c r="T173" s="454">
        <f t="shared" si="139"/>
        <v>0</v>
      </c>
      <c r="U173" s="454">
        <f t="shared" si="139"/>
        <v>0</v>
      </c>
      <c r="V173" s="454">
        <f t="shared" si="139"/>
        <v>0</v>
      </c>
      <c r="W173" s="454">
        <f t="shared" si="139"/>
        <v>0</v>
      </c>
      <c r="X173" s="454">
        <f t="shared" si="139"/>
        <v>0</v>
      </c>
      <c r="Y173" s="454">
        <f t="shared" si="139"/>
        <v>0</v>
      </c>
      <c r="Z173" s="454">
        <f t="shared" si="139"/>
        <v>0</v>
      </c>
      <c r="AA173" s="454">
        <f t="shared" si="139"/>
        <v>0</v>
      </c>
      <c r="AB173" s="454">
        <f t="shared" si="139"/>
        <v>0</v>
      </c>
      <c r="AC173" s="454">
        <f t="shared" si="139"/>
        <v>0</v>
      </c>
      <c r="AD173" s="454">
        <f t="shared" si="139"/>
        <v>0</v>
      </c>
      <c r="AE173" s="454">
        <f t="shared" si="139"/>
        <v>0</v>
      </c>
      <c r="AF173" s="454">
        <f t="shared" si="139"/>
        <v>0</v>
      </c>
      <c r="AG173" s="454">
        <f t="shared" si="139"/>
        <v>0</v>
      </c>
      <c r="AH173" s="454">
        <f t="shared" si="139"/>
        <v>0</v>
      </c>
      <c r="AI173" s="454">
        <f t="shared" si="139"/>
        <v>0</v>
      </c>
      <c r="AJ173" s="454">
        <f t="shared" si="139"/>
        <v>0</v>
      </c>
      <c r="AK173" s="454">
        <f t="shared" si="139"/>
        <v>0</v>
      </c>
      <c r="AL173" s="454">
        <f t="shared" si="139"/>
        <v>0</v>
      </c>
      <c r="AM173" s="454">
        <f t="shared" si="139"/>
        <v>0</v>
      </c>
      <c r="AN173" s="454">
        <f t="shared" si="139"/>
        <v>0</v>
      </c>
      <c r="AO173" s="454">
        <f t="shared" si="139"/>
        <v>0</v>
      </c>
      <c r="AP173" s="454">
        <f t="shared" si="139"/>
        <v>0</v>
      </c>
      <c r="AQ173" s="454">
        <f t="shared" si="139"/>
        <v>0</v>
      </c>
      <c r="AR173" s="454">
        <f t="shared" si="139"/>
        <v>0</v>
      </c>
      <c r="AS173" s="454">
        <f t="shared" si="139"/>
        <v>0</v>
      </c>
      <c r="AT173" s="454">
        <f t="shared" si="139"/>
        <v>0</v>
      </c>
      <c r="AU173" s="454">
        <f t="shared" si="139"/>
        <v>0</v>
      </c>
      <c r="AV173" s="454">
        <f t="shared" si="139"/>
        <v>0</v>
      </c>
      <c r="AW173" s="454">
        <f t="shared" si="139"/>
        <v>0</v>
      </c>
      <c r="AX173" s="454">
        <f t="shared" si="139"/>
        <v>0</v>
      </c>
      <c r="AY173" s="454">
        <f t="shared" si="139"/>
        <v>0</v>
      </c>
      <c r="AZ173" s="454">
        <f t="shared" si="139"/>
        <v>0</v>
      </c>
      <c r="BA173" s="454">
        <f t="shared" si="139"/>
        <v>0</v>
      </c>
      <c r="BB173" s="454">
        <f t="shared" si="139"/>
        <v>0</v>
      </c>
      <c r="BC173" s="454">
        <f t="shared" si="139"/>
        <v>0</v>
      </c>
      <c r="BD173" s="454">
        <f t="shared" si="139"/>
        <v>0</v>
      </c>
      <c r="BE173" s="454">
        <f t="shared" si="139"/>
        <v>0</v>
      </c>
      <c r="BF173" s="454">
        <f t="shared" si="139"/>
        <v>0</v>
      </c>
      <c r="BG173" s="454">
        <f t="shared" si="139"/>
        <v>0</v>
      </c>
      <c r="BH173" s="454">
        <f t="shared" si="139"/>
        <v>0</v>
      </c>
      <c r="BI173" s="454">
        <f t="shared" si="139"/>
        <v>0</v>
      </c>
      <c r="BJ173" s="454">
        <f t="shared" si="139"/>
        <v>0</v>
      </c>
      <c r="BK173" s="454">
        <f t="shared" si="139"/>
        <v>0</v>
      </c>
      <c r="BL173" s="454">
        <f t="shared" si="139"/>
        <v>0</v>
      </c>
      <c r="BM173" s="454">
        <f t="shared" si="139"/>
        <v>0</v>
      </c>
      <c r="BN173" s="454">
        <f t="shared" si="139"/>
        <v>0</v>
      </c>
      <c r="BO173" s="454">
        <f t="shared" si="139"/>
        <v>0</v>
      </c>
      <c r="BP173" s="454">
        <f t="shared" si="139"/>
        <v>0</v>
      </c>
      <c r="BQ173" s="454">
        <f t="shared" si="138"/>
        <v>0</v>
      </c>
      <c r="BR173" s="454">
        <f t="shared" si="138"/>
        <v>0</v>
      </c>
      <c r="BS173" s="454">
        <f t="shared" si="138"/>
        <v>0</v>
      </c>
      <c r="BT173" s="454">
        <f t="shared" si="138"/>
        <v>0</v>
      </c>
      <c r="BU173" s="454">
        <f t="shared" si="138"/>
        <v>0</v>
      </c>
      <c r="BV173" s="454">
        <f t="shared" si="138"/>
        <v>0</v>
      </c>
      <c r="BW173" s="454">
        <f t="shared" si="138"/>
        <v>0</v>
      </c>
      <c r="BX173" s="454">
        <f t="shared" si="138"/>
        <v>0</v>
      </c>
      <c r="BY173" s="454">
        <f t="shared" si="138"/>
        <v>0</v>
      </c>
      <c r="BZ173" s="454">
        <f t="shared" si="138"/>
        <v>0</v>
      </c>
      <c r="CA173" s="454">
        <f t="shared" si="138"/>
        <v>0</v>
      </c>
      <c r="CB173" s="454">
        <f t="shared" si="138"/>
        <v>0</v>
      </c>
      <c r="CC173" s="454">
        <f t="shared" si="138"/>
        <v>0</v>
      </c>
      <c r="CD173" s="454">
        <f t="shared" si="138"/>
        <v>0</v>
      </c>
      <c r="CE173" s="454">
        <f t="shared" si="138"/>
        <v>0</v>
      </c>
      <c r="CF173" s="454">
        <f t="shared" si="138"/>
        <v>0</v>
      </c>
      <c r="CG173" s="454">
        <f t="shared" si="138"/>
        <v>0</v>
      </c>
      <c r="CH173" s="455">
        <f t="shared" si="138"/>
        <v>0</v>
      </c>
    </row>
    <row r="174" spans="1:86" s="110" customFormat="1" ht="15.75" hidden="1" customHeight="1" x14ac:dyDescent="0.25">
      <c r="A174" s="647"/>
      <c r="B174" s="89" t="s">
        <v>8</v>
      </c>
      <c r="C174" s="454">
        <f t="shared" si="133"/>
        <v>0</v>
      </c>
      <c r="D174" s="454">
        <f t="shared" si="134"/>
        <v>0</v>
      </c>
      <c r="E174" s="454">
        <f t="shared" si="139"/>
        <v>0</v>
      </c>
      <c r="F174" s="454">
        <f t="shared" si="139"/>
        <v>0</v>
      </c>
      <c r="G174" s="454">
        <f t="shared" si="139"/>
        <v>0</v>
      </c>
      <c r="H174" s="454">
        <f t="shared" si="139"/>
        <v>0</v>
      </c>
      <c r="I174" s="454">
        <f t="shared" si="139"/>
        <v>0</v>
      </c>
      <c r="J174" s="454">
        <f t="shared" si="139"/>
        <v>0</v>
      </c>
      <c r="K174" s="454">
        <f t="shared" si="139"/>
        <v>0</v>
      </c>
      <c r="L174" s="454">
        <f t="shared" si="139"/>
        <v>0</v>
      </c>
      <c r="M174" s="454">
        <f t="shared" si="139"/>
        <v>0</v>
      </c>
      <c r="N174" s="454">
        <f t="shared" si="139"/>
        <v>0</v>
      </c>
      <c r="O174" s="454">
        <f t="shared" si="139"/>
        <v>0</v>
      </c>
      <c r="P174" s="454">
        <f t="shared" si="139"/>
        <v>0</v>
      </c>
      <c r="Q174" s="454">
        <f t="shared" si="139"/>
        <v>0</v>
      </c>
      <c r="R174" s="454">
        <f t="shared" si="139"/>
        <v>0</v>
      </c>
      <c r="S174" s="454">
        <f t="shared" si="139"/>
        <v>0</v>
      </c>
      <c r="T174" s="454">
        <f t="shared" si="139"/>
        <v>0</v>
      </c>
      <c r="U174" s="454">
        <f t="shared" si="139"/>
        <v>0</v>
      </c>
      <c r="V174" s="454">
        <f t="shared" si="139"/>
        <v>0</v>
      </c>
      <c r="W174" s="454">
        <f t="shared" si="139"/>
        <v>0</v>
      </c>
      <c r="X174" s="454">
        <f t="shared" si="139"/>
        <v>0</v>
      </c>
      <c r="Y174" s="454">
        <f t="shared" si="139"/>
        <v>0</v>
      </c>
      <c r="Z174" s="454">
        <f t="shared" si="139"/>
        <v>0</v>
      </c>
      <c r="AA174" s="454">
        <f t="shared" si="139"/>
        <v>0</v>
      </c>
      <c r="AB174" s="454">
        <f t="shared" si="139"/>
        <v>0</v>
      </c>
      <c r="AC174" s="454">
        <f t="shared" si="139"/>
        <v>0</v>
      </c>
      <c r="AD174" s="454">
        <f t="shared" si="139"/>
        <v>0</v>
      </c>
      <c r="AE174" s="454">
        <f t="shared" si="139"/>
        <v>0</v>
      </c>
      <c r="AF174" s="454">
        <f t="shared" si="139"/>
        <v>0</v>
      </c>
      <c r="AG174" s="454">
        <f t="shared" si="139"/>
        <v>0</v>
      </c>
      <c r="AH174" s="454">
        <f t="shared" si="139"/>
        <v>0</v>
      </c>
      <c r="AI174" s="454">
        <f t="shared" si="139"/>
        <v>0</v>
      </c>
      <c r="AJ174" s="454">
        <f t="shared" si="139"/>
        <v>0</v>
      </c>
      <c r="AK174" s="454">
        <f t="shared" si="139"/>
        <v>0</v>
      </c>
      <c r="AL174" s="454">
        <f t="shared" si="139"/>
        <v>0</v>
      </c>
      <c r="AM174" s="454">
        <f t="shared" si="139"/>
        <v>0</v>
      </c>
      <c r="AN174" s="454">
        <f t="shared" si="139"/>
        <v>0</v>
      </c>
      <c r="AO174" s="454">
        <f t="shared" si="139"/>
        <v>0</v>
      </c>
      <c r="AP174" s="454">
        <f t="shared" si="139"/>
        <v>0</v>
      </c>
      <c r="AQ174" s="454">
        <f t="shared" si="139"/>
        <v>0</v>
      </c>
      <c r="AR174" s="454">
        <f t="shared" si="139"/>
        <v>0</v>
      </c>
      <c r="AS174" s="454">
        <f t="shared" si="139"/>
        <v>0</v>
      </c>
      <c r="AT174" s="454">
        <f t="shared" si="139"/>
        <v>0</v>
      </c>
      <c r="AU174" s="454">
        <f t="shared" si="139"/>
        <v>0</v>
      </c>
      <c r="AV174" s="454">
        <f t="shared" si="139"/>
        <v>0</v>
      </c>
      <c r="AW174" s="454">
        <f t="shared" si="139"/>
        <v>0</v>
      </c>
      <c r="AX174" s="454">
        <f t="shared" si="139"/>
        <v>0</v>
      </c>
      <c r="AY174" s="454">
        <f t="shared" si="139"/>
        <v>0</v>
      </c>
      <c r="AZ174" s="454">
        <f t="shared" si="139"/>
        <v>0</v>
      </c>
      <c r="BA174" s="454">
        <f t="shared" si="139"/>
        <v>0</v>
      </c>
      <c r="BB174" s="454">
        <f t="shared" si="139"/>
        <v>0</v>
      </c>
      <c r="BC174" s="454">
        <f t="shared" si="139"/>
        <v>0</v>
      </c>
      <c r="BD174" s="454">
        <f t="shared" si="139"/>
        <v>0</v>
      </c>
      <c r="BE174" s="454">
        <f t="shared" si="139"/>
        <v>0</v>
      </c>
      <c r="BF174" s="454">
        <f t="shared" si="139"/>
        <v>0</v>
      </c>
      <c r="BG174" s="454">
        <f t="shared" si="139"/>
        <v>0</v>
      </c>
      <c r="BH174" s="454">
        <f t="shared" si="139"/>
        <v>0</v>
      </c>
      <c r="BI174" s="454">
        <f t="shared" si="139"/>
        <v>0</v>
      </c>
      <c r="BJ174" s="454">
        <f t="shared" si="139"/>
        <v>0</v>
      </c>
      <c r="BK174" s="454">
        <f t="shared" si="139"/>
        <v>0</v>
      </c>
      <c r="BL174" s="454">
        <f t="shared" si="139"/>
        <v>0</v>
      </c>
      <c r="BM174" s="454">
        <f t="shared" si="139"/>
        <v>0</v>
      </c>
      <c r="BN174" s="454">
        <f t="shared" si="139"/>
        <v>0</v>
      </c>
      <c r="BO174" s="454">
        <f t="shared" si="139"/>
        <v>0</v>
      </c>
      <c r="BP174" s="454">
        <f t="shared" si="139"/>
        <v>0</v>
      </c>
      <c r="BQ174" s="454">
        <f t="shared" si="138"/>
        <v>0</v>
      </c>
      <c r="BR174" s="454">
        <f t="shared" si="138"/>
        <v>0</v>
      </c>
      <c r="BS174" s="454">
        <f t="shared" si="138"/>
        <v>0</v>
      </c>
      <c r="BT174" s="454">
        <f t="shared" si="138"/>
        <v>0</v>
      </c>
      <c r="BU174" s="454">
        <f t="shared" si="138"/>
        <v>0</v>
      </c>
      <c r="BV174" s="454">
        <f t="shared" si="138"/>
        <v>0</v>
      </c>
      <c r="BW174" s="454">
        <f t="shared" si="138"/>
        <v>0</v>
      </c>
      <c r="BX174" s="454">
        <f t="shared" si="138"/>
        <v>0</v>
      </c>
      <c r="BY174" s="454">
        <f t="shared" si="138"/>
        <v>0</v>
      </c>
      <c r="BZ174" s="454">
        <f t="shared" si="138"/>
        <v>0</v>
      </c>
      <c r="CA174" s="454">
        <f t="shared" si="138"/>
        <v>0</v>
      </c>
      <c r="CB174" s="454">
        <f t="shared" si="138"/>
        <v>0</v>
      </c>
      <c r="CC174" s="454">
        <f t="shared" si="138"/>
        <v>0</v>
      </c>
      <c r="CD174" s="454">
        <f t="shared" si="138"/>
        <v>0</v>
      </c>
      <c r="CE174" s="454">
        <f t="shared" si="138"/>
        <v>0</v>
      </c>
      <c r="CF174" s="454">
        <f t="shared" si="138"/>
        <v>0</v>
      </c>
      <c r="CG174" s="454">
        <f t="shared" si="138"/>
        <v>0</v>
      </c>
      <c r="CH174" s="455">
        <f t="shared" si="138"/>
        <v>0</v>
      </c>
    </row>
    <row r="175" spans="1:86" s="110" customFormat="1" ht="15.75" hidden="1" customHeight="1" x14ac:dyDescent="0.25">
      <c r="A175" s="647"/>
      <c r="B175" s="14"/>
      <c r="C175" s="351"/>
      <c r="D175" s="351"/>
      <c r="E175" s="351"/>
      <c r="F175" s="351"/>
      <c r="G175" s="351"/>
      <c r="H175" s="351"/>
      <c r="I175" s="351"/>
      <c r="J175" s="351"/>
      <c r="K175" s="351"/>
      <c r="L175" s="351"/>
      <c r="M175" s="351"/>
      <c r="N175" s="351"/>
      <c r="O175" s="351"/>
      <c r="P175" s="351"/>
      <c r="Q175" s="351"/>
      <c r="R175" s="351"/>
      <c r="S175" s="351"/>
      <c r="T175" s="351"/>
      <c r="U175" s="351"/>
      <c r="V175" s="351"/>
      <c r="W175" s="351"/>
      <c r="X175" s="351"/>
      <c r="Y175" s="351"/>
      <c r="Z175" s="351"/>
      <c r="AA175" s="351"/>
      <c r="AB175" s="351"/>
      <c r="AC175" s="351"/>
      <c r="AD175" s="351"/>
      <c r="AE175" s="351"/>
      <c r="AF175" s="351"/>
      <c r="AG175" s="351"/>
      <c r="AH175" s="351"/>
      <c r="AI175" s="351"/>
      <c r="AJ175" s="351"/>
      <c r="AK175" s="351"/>
      <c r="AL175" s="351"/>
      <c r="AM175" s="351"/>
      <c r="AN175" s="351"/>
      <c r="AO175" s="351"/>
      <c r="AP175" s="351"/>
      <c r="AQ175" s="351"/>
      <c r="AR175" s="351"/>
      <c r="AS175" s="351"/>
      <c r="AT175" s="351"/>
      <c r="AU175" s="351"/>
      <c r="AV175" s="351"/>
      <c r="AW175" s="351"/>
      <c r="AX175" s="351"/>
      <c r="AY175" s="351"/>
      <c r="AZ175" s="351"/>
      <c r="BA175" s="351"/>
      <c r="BB175" s="351"/>
      <c r="BC175" s="351"/>
      <c r="BD175" s="351"/>
      <c r="BE175" s="351"/>
      <c r="BF175" s="351"/>
      <c r="BG175" s="351"/>
      <c r="BH175" s="351"/>
      <c r="BI175" s="351"/>
      <c r="BJ175" s="351"/>
      <c r="BK175" s="351"/>
      <c r="BL175" s="351"/>
      <c r="BM175" s="351"/>
      <c r="BN175" s="351"/>
      <c r="BO175" s="351"/>
      <c r="BP175" s="351"/>
      <c r="BQ175" s="351"/>
      <c r="BR175" s="351"/>
      <c r="BS175" s="351"/>
      <c r="BT175" s="351"/>
      <c r="BU175" s="351"/>
      <c r="BV175" s="351"/>
      <c r="BW175" s="351"/>
      <c r="BX175" s="351"/>
      <c r="BY175" s="351"/>
      <c r="BZ175" s="351"/>
      <c r="CA175" s="351"/>
      <c r="CB175" s="351"/>
      <c r="CC175" s="351"/>
      <c r="CD175" s="351"/>
      <c r="CE175" s="351"/>
      <c r="CF175" s="351"/>
      <c r="CG175" s="351"/>
      <c r="CH175" s="462"/>
    </row>
    <row r="176" spans="1:86" s="110" customFormat="1" ht="15.75" hidden="1" customHeight="1" x14ac:dyDescent="0.25">
      <c r="A176" s="647"/>
      <c r="B176" s="269" t="s">
        <v>26</v>
      </c>
      <c r="C176" s="454">
        <f>SUM(C162:C175)</f>
        <v>0</v>
      </c>
      <c r="D176" s="454">
        <f>SUM(D162:D175)</f>
        <v>0</v>
      </c>
      <c r="E176" s="454">
        <f t="shared" ref="E176:BP176" si="140">SUM(E162:E175)</f>
        <v>0</v>
      </c>
      <c r="F176" s="454">
        <f t="shared" si="140"/>
        <v>0</v>
      </c>
      <c r="G176" s="454">
        <f t="shared" si="140"/>
        <v>0</v>
      </c>
      <c r="H176" s="454">
        <f t="shared" si="140"/>
        <v>0</v>
      </c>
      <c r="I176" s="454">
        <f t="shared" si="140"/>
        <v>0</v>
      </c>
      <c r="J176" s="454">
        <f t="shared" si="140"/>
        <v>0</v>
      </c>
      <c r="K176" s="454">
        <f t="shared" si="140"/>
        <v>0</v>
      </c>
      <c r="L176" s="454">
        <f t="shared" si="140"/>
        <v>0</v>
      </c>
      <c r="M176" s="454">
        <f t="shared" si="140"/>
        <v>0</v>
      </c>
      <c r="N176" s="454">
        <f t="shared" si="140"/>
        <v>0</v>
      </c>
      <c r="O176" s="454">
        <f t="shared" si="140"/>
        <v>0</v>
      </c>
      <c r="P176" s="454">
        <f t="shared" si="140"/>
        <v>0</v>
      </c>
      <c r="Q176" s="454">
        <f t="shared" si="140"/>
        <v>0</v>
      </c>
      <c r="R176" s="454">
        <f t="shared" si="140"/>
        <v>0</v>
      </c>
      <c r="S176" s="454">
        <f t="shared" si="140"/>
        <v>0</v>
      </c>
      <c r="T176" s="454">
        <f t="shared" si="140"/>
        <v>0</v>
      </c>
      <c r="U176" s="454">
        <f t="shared" si="140"/>
        <v>0</v>
      </c>
      <c r="V176" s="454">
        <f t="shared" si="140"/>
        <v>0</v>
      </c>
      <c r="W176" s="454">
        <f t="shared" si="140"/>
        <v>0</v>
      </c>
      <c r="X176" s="454">
        <f t="shared" si="140"/>
        <v>0</v>
      </c>
      <c r="Y176" s="454">
        <f t="shared" si="140"/>
        <v>0</v>
      </c>
      <c r="Z176" s="454">
        <f t="shared" si="140"/>
        <v>0</v>
      </c>
      <c r="AA176" s="454">
        <f t="shared" si="140"/>
        <v>0</v>
      </c>
      <c r="AB176" s="454">
        <f t="shared" si="140"/>
        <v>0</v>
      </c>
      <c r="AC176" s="454">
        <f t="shared" si="140"/>
        <v>0</v>
      </c>
      <c r="AD176" s="454">
        <f t="shared" si="140"/>
        <v>0</v>
      </c>
      <c r="AE176" s="454">
        <f t="shared" si="140"/>
        <v>0</v>
      </c>
      <c r="AF176" s="454">
        <f t="shared" si="140"/>
        <v>0</v>
      </c>
      <c r="AG176" s="454">
        <f t="shared" si="140"/>
        <v>0</v>
      </c>
      <c r="AH176" s="454">
        <f t="shared" si="140"/>
        <v>0</v>
      </c>
      <c r="AI176" s="454">
        <f t="shared" si="140"/>
        <v>0</v>
      </c>
      <c r="AJ176" s="454">
        <f t="shared" si="140"/>
        <v>0</v>
      </c>
      <c r="AK176" s="454">
        <f t="shared" si="140"/>
        <v>0</v>
      </c>
      <c r="AL176" s="454">
        <f t="shared" si="140"/>
        <v>0</v>
      </c>
      <c r="AM176" s="454">
        <f t="shared" si="140"/>
        <v>0</v>
      </c>
      <c r="AN176" s="454">
        <f t="shared" si="140"/>
        <v>0</v>
      </c>
      <c r="AO176" s="454">
        <f t="shared" si="140"/>
        <v>0</v>
      </c>
      <c r="AP176" s="454">
        <f t="shared" si="140"/>
        <v>0</v>
      </c>
      <c r="AQ176" s="454">
        <f t="shared" si="140"/>
        <v>0</v>
      </c>
      <c r="AR176" s="454">
        <f t="shared" si="140"/>
        <v>0</v>
      </c>
      <c r="AS176" s="454">
        <f t="shared" si="140"/>
        <v>0</v>
      </c>
      <c r="AT176" s="454">
        <f t="shared" si="140"/>
        <v>0</v>
      </c>
      <c r="AU176" s="454">
        <f t="shared" si="140"/>
        <v>0</v>
      </c>
      <c r="AV176" s="454">
        <f t="shared" si="140"/>
        <v>0</v>
      </c>
      <c r="AW176" s="454">
        <f t="shared" si="140"/>
        <v>0</v>
      </c>
      <c r="AX176" s="454">
        <f t="shared" si="140"/>
        <v>0</v>
      </c>
      <c r="AY176" s="454">
        <f t="shared" si="140"/>
        <v>0</v>
      </c>
      <c r="AZ176" s="454">
        <f t="shared" si="140"/>
        <v>0</v>
      </c>
      <c r="BA176" s="454">
        <f t="shared" si="140"/>
        <v>0</v>
      </c>
      <c r="BB176" s="454">
        <f t="shared" si="140"/>
        <v>0</v>
      </c>
      <c r="BC176" s="454">
        <f t="shared" si="140"/>
        <v>0</v>
      </c>
      <c r="BD176" s="454">
        <f t="shared" si="140"/>
        <v>0</v>
      </c>
      <c r="BE176" s="454">
        <f t="shared" si="140"/>
        <v>0</v>
      </c>
      <c r="BF176" s="454">
        <f t="shared" si="140"/>
        <v>0</v>
      </c>
      <c r="BG176" s="454">
        <f t="shared" si="140"/>
        <v>0</v>
      </c>
      <c r="BH176" s="454">
        <f t="shared" si="140"/>
        <v>0</v>
      </c>
      <c r="BI176" s="454">
        <f t="shared" si="140"/>
        <v>0</v>
      </c>
      <c r="BJ176" s="454">
        <f t="shared" si="140"/>
        <v>0</v>
      </c>
      <c r="BK176" s="454">
        <f t="shared" si="140"/>
        <v>0</v>
      </c>
      <c r="BL176" s="454">
        <f t="shared" si="140"/>
        <v>0</v>
      </c>
      <c r="BM176" s="454">
        <f t="shared" si="140"/>
        <v>0</v>
      </c>
      <c r="BN176" s="454">
        <f t="shared" si="140"/>
        <v>0</v>
      </c>
      <c r="BO176" s="454">
        <f t="shared" si="140"/>
        <v>0</v>
      </c>
      <c r="BP176" s="454">
        <f t="shared" si="140"/>
        <v>0</v>
      </c>
      <c r="BQ176" s="454">
        <f t="shared" ref="BQ176:CH176" si="141">SUM(BQ162:BQ175)</f>
        <v>0</v>
      </c>
      <c r="BR176" s="454">
        <f t="shared" si="141"/>
        <v>0</v>
      </c>
      <c r="BS176" s="454">
        <f t="shared" si="141"/>
        <v>0</v>
      </c>
      <c r="BT176" s="454">
        <f t="shared" si="141"/>
        <v>0</v>
      </c>
      <c r="BU176" s="454">
        <f t="shared" si="141"/>
        <v>0</v>
      </c>
      <c r="BV176" s="454">
        <f t="shared" si="141"/>
        <v>0</v>
      </c>
      <c r="BW176" s="454">
        <f t="shared" si="141"/>
        <v>0</v>
      </c>
      <c r="BX176" s="454">
        <f t="shared" si="141"/>
        <v>0</v>
      </c>
      <c r="BY176" s="454">
        <f t="shared" si="141"/>
        <v>0</v>
      </c>
      <c r="BZ176" s="454">
        <f t="shared" si="141"/>
        <v>0</v>
      </c>
      <c r="CA176" s="454">
        <f t="shared" si="141"/>
        <v>0</v>
      </c>
      <c r="CB176" s="454">
        <f t="shared" si="141"/>
        <v>0</v>
      </c>
      <c r="CC176" s="454">
        <f t="shared" si="141"/>
        <v>0</v>
      </c>
      <c r="CD176" s="454">
        <f t="shared" si="141"/>
        <v>0</v>
      </c>
      <c r="CE176" s="454">
        <f t="shared" si="141"/>
        <v>0</v>
      </c>
      <c r="CF176" s="454">
        <f t="shared" si="141"/>
        <v>0</v>
      </c>
      <c r="CG176" s="454">
        <f t="shared" si="141"/>
        <v>0</v>
      </c>
      <c r="CH176" s="455">
        <f t="shared" si="141"/>
        <v>0</v>
      </c>
    </row>
    <row r="177" spans="1:86" s="110" customFormat="1" ht="16.5" hidden="1" customHeight="1" thickBot="1" x14ac:dyDescent="0.3">
      <c r="A177" s="648"/>
      <c r="B177" s="144" t="s">
        <v>27</v>
      </c>
      <c r="C177" s="464">
        <f>C176</f>
        <v>0</v>
      </c>
      <c r="D177" s="464">
        <f>C177+D176</f>
        <v>0</v>
      </c>
      <c r="E177" s="464">
        <f t="shared" ref="E177:BP177" si="142">D177+E176</f>
        <v>0</v>
      </c>
      <c r="F177" s="464">
        <f t="shared" si="142"/>
        <v>0</v>
      </c>
      <c r="G177" s="464">
        <f t="shared" si="142"/>
        <v>0</v>
      </c>
      <c r="H177" s="464">
        <f t="shared" si="142"/>
        <v>0</v>
      </c>
      <c r="I177" s="464">
        <f t="shared" si="142"/>
        <v>0</v>
      </c>
      <c r="J177" s="464">
        <f t="shared" si="142"/>
        <v>0</v>
      </c>
      <c r="K177" s="464">
        <f t="shared" si="142"/>
        <v>0</v>
      </c>
      <c r="L177" s="464">
        <f t="shared" si="142"/>
        <v>0</v>
      </c>
      <c r="M177" s="464">
        <f t="shared" si="142"/>
        <v>0</v>
      </c>
      <c r="N177" s="464">
        <f t="shared" si="142"/>
        <v>0</v>
      </c>
      <c r="O177" s="464">
        <f t="shared" si="142"/>
        <v>0</v>
      </c>
      <c r="P177" s="464">
        <f t="shared" si="142"/>
        <v>0</v>
      </c>
      <c r="Q177" s="464">
        <f t="shared" si="142"/>
        <v>0</v>
      </c>
      <c r="R177" s="464">
        <f t="shared" si="142"/>
        <v>0</v>
      </c>
      <c r="S177" s="464">
        <f t="shared" si="142"/>
        <v>0</v>
      </c>
      <c r="T177" s="464">
        <f t="shared" si="142"/>
        <v>0</v>
      </c>
      <c r="U177" s="464">
        <f t="shared" si="142"/>
        <v>0</v>
      </c>
      <c r="V177" s="464">
        <f t="shared" si="142"/>
        <v>0</v>
      </c>
      <c r="W177" s="464">
        <f t="shared" si="142"/>
        <v>0</v>
      </c>
      <c r="X177" s="464">
        <f t="shared" si="142"/>
        <v>0</v>
      </c>
      <c r="Y177" s="464">
        <f t="shared" si="142"/>
        <v>0</v>
      </c>
      <c r="Z177" s="464">
        <f t="shared" si="142"/>
        <v>0</v>
      </c>
      <c r="AA177" s="464">
        <f t="shared" si="142"/>
        <v>0</v>
      </c>
      <c r="AB177" s="464">
        <f t="shared" si="142"/>
        <v>0</v>
      </c>
      <c r="AC177" s="464">
        <f t="shared" si="142"/>
        <v>0</v>
      </c>
      <c r="AD177" s="464">
        <f t="shared" si="142"/>
        <v>0</v>
      </c>
      <c r="AE177" s="464">
        <f t="shared" si="142"/>
        <v>0</v>
      </c>
      <c r="AF177" s="464">
        <f t="shared" si="142"/>
        <v>0</v>
      </c>
      <c r="AG177" s="464">
        <f t="shared" si="142"/>
        <v>0</v>
      </c>
      <c r="AH177" s="464">
        <f t="shared" si="142"/>
        <v>0</v>
      </c>
      <c r="AI177" s="464">
        <f t="shared" si="142"/>
        <v>0</v>
      </c>
      <c r="AJ177" s="464">
        <f t="shared" si="142"/>
        <v>0</v>
      </c>
      <c r="AK177" s="464">
        <f t="shared" si="142"/>
        <v>0</v>
      </c>
      <c r="AL177" s="464">
        <f t="shared" si="142"/>
        <v>0</v>
      </c>
      <c r="AM177" s="464">
        <f t="shared" si="142"/>
        <v>0</v>
      </c>
      <c r="AN177" s="464">
        <f t="shared" si="142"/>
        <v>0</v>
      </c>
      <c r="AO177" s="464">
        <f t="shared" si="142"/>
        <v>0</v>
      </c>
      <c r="AP177" s="464">
        <f t="shared" si="142"/>
        <v>0</v>
      </c>
      <c r="AQ177" s="464">
        <f t="shared" si="142"/>
        <v>0</v>
      </c>
      <c r="AR177" s="464">
        <f t="shared" si="142"/>
        <v>0</v>
      </c>
      <c r="AS177" s="464">
        <f t="shared" si="142"/>
        <v>0</v>
      </c>
      <c r="AT177" s="464">
        <f t="shared" si="142"/>
        <v>0</v>
      </c>
      <c r="AU177" s="464">
        <f t="shared" si="142"/>
        <v>0</v>
      </c>
      <c r="AV177" s="464">
        <f t="shared" si="142"/>
        <v>0</v>
      </c>
      <c r="AW177" s="464">
        <f t="shared" si="142"/>
        <v>0</v>
      </c>
      <c r="AX177" s="464">
        <f t="shared" si="142"/>
        <v>0</v>
      </c>
      <c r="AY177" s="464">
        <f t="shared" si="142"/>
        <v>0</v>
      </c>
      <c r="AZ177" s="464">
        <f t="shared" si="142"/>
        <v>0</v>
      </c>
      <c r="BA177" s="464">
        <f t="shared" si="142"/>
        <v>0</v>
      </c>
      <c r="BB177" s="464">
        <f t="shared" si="142"/>
        <v>0</v>
      </c>
      <c r="BC177" s="464">
        <f t="shared" si="142"/>
        <v>0</v>
      </c>
      <c r="BD177" s="464">
        <f t="shared" si="142"/>
        <v>0</v>
      </c>
      <c r="BE177" s="464">
        <f t="shared" si="142"/>
        <v>0</v>
      </c>
      <c r="BF177" s="464">
        <f t="shared" si="142"/>
        <v>0</v>
      </c>
      <c r="BG177" s="464">
        <f t="shared" si="142"/>
        <v>0</v>
      </c>
      <c r="BH177" s="464">
        <f t="shared" si="142"/>
        <v>0</v>
      </c>
      <c r="BI177" s="464">
        <f t="shared" si="142"/>
        <v>0</v>
      </c>
      <c r="BJ177" s="464">
        <f t="shared" si="142"/>
        <v>0</v>
      </c>
      <c r="BK177" s="464">
        <f t="shared" si="142"/>
        <v>0</v>
      </c>
      <c r="BL177" s="464">
        <f t="shared" si="142"/>
        <v>0</v>
      </c>
      <c r="BM177" s="464">
        <f t="shared" si="142"/>
        <v>0</v>
      </c>
      <c r="BN177" s="464">
        <f t="shared" si="142"/>
        <v>0</v>
      </c>
      <c r="BO177" s="464">
        <f t="shared" si="142"/>
        <v>0</v>
      </c>
      <c r="BP177" s="464">
        <f t="shared" si="142"/>
        <v>0</v>
      </c>
      <c r="BQ177" s="464">
        <f t="shared" ref="BQ177:CH177" si="143">BP177+BQ176</f>
        <v>0</v>
      </c>
      <c r="BR177" s="464">
        <f t="shared" si="143"/>
        <v>0</v>
      </c>
      <c r="BS177" s="464">
        <f t="shared" si="143"/>
        <v>0</v>
      </c>
      <c r="BT177" s="464">
        <f t="shared" si="143"/>
        <v>0</v>
      </c>
      <c r="BU177" s="464">
        <f t="shared" si="143"/>
        <v>0</v>
      </c>
      <c r="BV177" s="464">
        <f t="shared" si="143"/>
        <v>0</v>
      </c>
      <c r="BW177" s="464">
        <f t="shared" si="143"/>
        <v>0</v>
      </c>
      <c r="BX177" s="464">
        <f t="shared" si="143"/>
        <v>0</v>
      </c>
      <c r="BY177" s="464">
        <f t="shared" si="143"/>
        <v>0</v>
      </c>
      <c r="BZ177" s="464">
        <f t="shared" si="143"/>
        <v>0</v>
      </c>
      <c r="CA177" s="464">
        <f t="shared" si="143"/>
        <v>0</v>
      </c>
      <c r="CB177" s="464">
        <f t="shared" si="143"/>
        <v>0</v>
      </c>
      <c r="CC177" s="464">
        <f t="shared" si="143"/>
        <v>0</v>
      </c>
      <c r="CD177" s="464">
        <f t="shared" si="143"/>
        <v>0</v>
      </c>
      <c r="CE177" s="464">
        <f t="shared" si="143"/>
        <v>0</v>
      </c>
      <c r="CF177" s="464">
        <f t="shared" si="143"/>
        <v>0</v>
      </c>
      <c r="CG177" s="464">
        <f t="shared" si="143"/>
        <v>0</v>
      </c>
      <c r="CH177" s="465">
        <f t="shared" si="143"/>
        <v>0</v>
      </c>
    </row>
    <row r="178" spans="1:86" hidden="1" x14ac:dyDescent="0.25">
      <c r="A178" s="110"/>
      <c r="B178" s="110" t="s">
        <v>129</v>
      </c>
      <c r="C178" s="114">
        <f>C157+C176</f>
        <v>0</v>
      </c>
      <c r="D178" s="114">
        <f t="shared" ref="D178:BO178" si="144">D157+D176</f>
        <v>0</v>
      </c>
      <c r="E178" s="114">
        <f t="shared" si="144"/>
        <v>0</v>
      </c>
      <c r="F178" s="114">
        <f t="shared" si="144"/>
        <v>0</v>
      </c>
      <c r="G178" s="114">
        <f t="shared" si="144"/>
        <v>0</v>
      </c>
      <c r="H178" s="114">
        <f t="shared" si="144"/>
        <v>0</v>
      </c>
      <c r="I178" s="114">
        <f t="shared" si="144"/>
        <v>0</v>
      </c>
      <c r="J178" s="114">
        <f t="shared" si="144"/>
        <v>0</v>
      </c>
      <c r="K178" s="114">
        <f t="shared" si="144"/>
        <v>0</v>
      </c>
      <c r="L178" s="114">
        <f t="shared" si="144"/>
        <v>0</v>
      </c>
      <c r="M178" s="114">
        <f t="shared" si="144"/>
        <v>0</v>
      </c>
      <c r="N178" s="114">
        <f t="shared" si="144"/>
        <v>0</v>
      </c>
      <c r="O178" s="114">
        <f t="shared" si="144"/>
        <v>0</v>
      </c>
      <c r="P178" s="114">
        <f t="shared" si="144"/>
        <v>0</v>
      </c>
      <c r="Q178" s="114">
        <f t="shared" si="144"/>
        <v>0</v>
      </c>
      <c r="R178" s="114">
        <f t="shared" si="144"/>
        <v>0</v>
      </c>
      <c r="S178" s="114">
        <f t="shared" si="144"/>
        <v>0</v>
      </c>
      <c r="T178" s="114">
        <f t="shared" si="144"/>
        <v>0</v>
      </c>
      <c r="U178" s="114">
        <f t="shared" si="144"/>
        <v>0</v>
      </c>
      <c r="V178" s="114">
        <f t="shared" si="144"/>
        <v>0</v>
      </c>
      <c r="W178" s="114">
        <f t="shared" si="144"/>
        <v>0</v>
      </c>
      <c r="X178" s="114">
        <f t="shared" si="144"/>
        <v>0</v>
      </c>
      <c r="Y178" s="114">
        <f t="shared" si="144"/>
        <v>0</v>
      </c>
      <c r="Z178" s="114">
        <f t="shared" si="144"/>
        <v>0</v>
      </c>
      <c r="AA178" s="114">
        <f t="shared" si="144"/>
        <v>0</v>
      </c>
      <c r="AB178" s="114">
        <f t="shared" si="144"/>
        <v>0</v>
      </c>
      <c r="AC178" s="114">
        <f t="shared" si="144"/>
        <v>0</v>
      </c>
      <c r="AD178" s="114">
        <f t="shared" si="144"/>
        <v>0</v>
      </c>
      <c r="AE178" s="114">
        <f t="shared" si="144"/>
        <v>0</v>
      </c>
      <c r="AF178" s="114">
        <f t="shared" si="144"/>
        <v>0</v>
      </c>
      <c r="AG178" s="114">
        <f t="shared" si="144"/>
        <v>0</v>
      </c>
      <c r="AH178" s="114">
        <f t="shared" si="144"/>
        <v>0</v>
      </c>
      <c r="AI178" s="114">
        <f t="shared" si="144"/>
        <v>0</v>
      </c>
      <c r="AJ178" s="114">
        <f t="shared" si="144"/>
        <v>0</v>
      </c>
      <c r="AK178" s="114">
        <f t="shared" si="144"/>
        <v>0</v>
      </c>
      <c r="AL178" s="114">
        <f t="shared" si="144"/>
        <v>0</v>
      </c>
      <c r="AM178" s="114">
        <f t="shared" si="144"/>
        <v>0</v>
      </c>
      <c r="AN178" s="114">
        <f t="shared" si="144"/>
        <v>0</v>
      </c>
      <c r="AO178" s="114">
        <f t="shared" si="144"/>
        <v>0</v>
      </c>
      <c r="AP178" s="114">
        <f t="shared" si="144"/>
        <v>0</v>
      </c>
      <c r="AQ178" s="114">
        <f t="shared" si="144"/>
        <v>0</v>
      </c>
      <c r="AR178" s="114">
        <f t="shared" si="144"/>
        <v>0</v>
      </c>
      <c r="AS178" s="114">
        <f t="shared" si="144"/>
        <v>0</v>
      </c>
      <c r="AT178" s="114">
        <f t="shared" si="144"/>
        <v>0</v>
      </c>
      <c r="AU178" s="114">
        <f t="shared" si="144"/>
        <v>0</v>
      </c>
      <c r="AV178" s="114">
        <f t="shared" si="144"/>
        <v>0</v>
      </c>
      <c r="AW178" s="114">
        <f t="shared" si="144"/>
        <v>0</v>
      </c>
      <c r="AX178" s="114">
        <f t="shared" si="144"/>
        <v>0</v>
      </c>
      <c r="AY178" s="114">
        <f t="shared" si="144"/>
        <v>0</v>
      </c>
      <c r="AZ178" s="114">
        <f t="shared" si="144"/>
        <v>0</v>
      </c>
      <c r="BA178" s="114">
        <f t="shared" si="144"/>
        <v>0</v>
      </c>
      <c r="BB178" s="114">
        <f t="shared" si="144"/>
        <v>0</v>
      </c>
      <c r="BC178" s="114">
        <f t="shared" si="144"/>
        <v>0</v>
      </c>
      <c r="BD178" s="114">
        <f t="shared" si="144"/>
        <v>0</v>
      </c>
      <c r="BE178" s="114">
        <f t="shared" si="144"/>
        <v>0</v>
      </c>
      <c r="BF178" s="114">
        <f t="shared" si="144"/>
        <v>0</v>
      </c>
      <c r="BG178" s="114">
        <f t="shared" si="144"/>
        <v>0</v>
      </c>
      <c r="BH178" s="114">
        <f t="shared" si="144"/>
        <v>0</v>
      </c>
      <c r="BI178" s="114">
        <f t="shared" si="144"/>
        <v>0</v>
      </c>
      <c r="BJ178" s="114">
        <f t="shared" si="144"/>
        <v>0</v>
      </c>
      <c r="BK178" s="114">
        <f t="shared" si="144"/>
        <v>0</v>
      </c>
      <c r="BL178" s="114">
        <f t="shared" si="144"/>
        <v>0</v>
      </c>
      <c r="BM178" s="114">
        <f t="shared" si="144"/>
        <v>0</v>
      </c>
      <c r="BN178" s="114">
        <f t="shared" si="144"/>
        <v>0</v>
      </c>
      <c r="BO178" s="114">
        <f t="shared" si="144"/>
        <v>0</v>
      </c>
      <c r="BP178" s="114">
        <f t="shared" ref="BP178:CH178" si="145">BP157+BP176</f>
        <v>0</v>
      </c>
      <c r="BQ178" s="114">
        <f t="shared" si="145"/>
        <v>0</v>
      </c>
      <c r="BR178" s="114">
        <f t="shared" si="145"/>
        <v>0</v>
      </c>
      <c r="BS178" s="114">
        <f t="shared" si="145"/>
        <v>0</v>
      </c>
      <c r="BT178" s="114">
        <f t="shared" si="145"/>
        <v>0</v>
      </c>
      <c r="BU178" s="114">
        <f t="shared" si="145"/>
        <v>0</v>
      </c>
      <c r="BV178" s="114">
        <f t="shared" si="145"/>
        <v>0</v>
      </c>
      <c r="BW178" s="114">
        <f t="shared" si="145"/>
        <v>0</v>
      </c>
      <c r="BX178" s="114">
        <f t="shared" si="145"/>
        <v>0</v>
      </c>
      <c r="BY178" s="114">
        <f t="shared" si="145"/>
        <v>0</v>
      </c>
      <c r="BZ178" s="114">
        <f t="shared" si="145"/>
        <v>0</v>
      </c>
      <c r="CA178" s="114">
        <f t="shared" si="145"/>
        <v>0</v>
      </c>
      <c r="CB178" s="114">
        <f t="shared" si="145"/>
        <v>0</v>
      </c>
      <c r="CC178" s="114">
        <f t="shared" si="145"/>
        <v>0</v>
      </c>
      <c r="CD178" s="114">
        <f t="shared" si="145"/>
        <v>0</v>
      </c>
      <c r="CE178" s="114">
        <f t="shared" si="145"/>
        <v>0</v>
      </c>
      <c r="CF178" s="114">
        <f t="shared" si="145"/>
        <v>0</v>
      </c>
      <c r="CG178" s="114">
        <f t="shared" si="145"/>
        <v>0</v>
      </c>
      <c r="CH178" s="114">
        <f t="shared" si="145"/>
        <v>0</v>
      </c>
    </row>
    <row r="179" spans="1:86" hidden="1" x14ac:dyDescent="0.25">
      <c r="A179" s="110"/>
      <c r="B179" s="110" t="s">
        <v>183</v>
      </c>
      <c r="C179" s="112">
        <f>C178-C73</f>
        <v>0</v>
      </c>
      <c r="D179" s="112">
        <f t="shared" ref="D179:BO179" si="146">D178-D73</f>
        <v>0</v>
      </c>
      <c r="E179" s="112">
        <f t="shared" si="146"/>
        <v>0</v>
      </c>
      <c r="F179" s="112">
        <f t="shared" si="146"/>
        <v>0</v>
      </c>
      <c r="G179" s="112">
        <f t="shared" si="146"/>
        <v>0</v>
      </c>
      <c r="H179" s="112">
        <f t="shared" si="146"/>
        <v>0</v>
      </c>
      <c r="I179" s="112">
        <f t="shared" si="146"/>
        <v>0</v>
      </c>
      <c r="J179" s="112">
        <f t="shared" si="146"/>
        <v>0</v>
      </c>
      <c r="K179" s="112">
        <f t="shared" si="146"/>
        <v>0</v>
      </c>
      <c r="L179" s="112">
        <f t="shared" si="146"/>
        <v>0</v>
      </c>
      <c r="M179" s="112">
        <f t="shared" si="146"/>
        <v>0</v>
      </c>
      <c r="N179" s="112">
        <f t="shared" si="146"/>
        <v>0</v>
      </c>
      <c r="O179" s="112">
        <f t="shared" si="146"/>
        <v>0</v>
      </c>
      <c r="P179" s="112">
        <f t="shared" si="146"/>
        <v>0</v>
      </c>
      <c r="Q179" s="112">
        <f t="shared" si="146"/>
        <v>0</v>
      </c>
      <c r="R179" s="112">
        <f t="shared" si="146"/>
        <v>0</v>
      </c>
      <c r="S179" s="112">
        <f t="shared" si="146"/>
        <v>0</v>
      </c>
      <c r="T179" s="112">
        <f t="shared" si="146"/>
        <v>0</v>
      </c>
      <c r="U179" s="112">
        <f t="shared" si="146"/>
        <v>0</v>
      </c>
      <c r="V179" s="112">
        <f t="shared" si="146"/>
        <v>0</v>
      </c>
      <c r="W179" s="112">
        <f t="shared" si="146"/>
        <v>0</v>
      </c>
      <c r="X179" s="112">
        <f t="shared" si="146"/>
        <v>0</v>
      </c>
      <c r="Y179" s="112">
        <f t="shared" si="146"/>
        <v>0</v>
      </c>
      <c r="Z179" s="112">
        <f t="shared" si="146"/>
        <v>0</v>
      </c>
      <c r="AA179" s="112">
        <f t="shared" si="146"/>
        <v>0</v>
      </c>
      <c r="AB179" s="112">
        <f t="shared" si="146"/>
        <v>0</v>
      </c>
      <c r="AC179" s="112">
        <f t="shared" si="146"/>
        <v>0</v>
      </c>
      <c r="AD179" s="112">
        <f t="shared" si="146"/>
        <v>0</v>
      </c>
      <c r="AE179" s="112">
        <f t="shared" si="146"/>
        <v>0</v>
      </c>
      <c r="AF179" s="112">
        <f t="shared" si="146"/>
        <v>0</v>
      </c>
      <c r="AG179" s="112">
        <f t="shared" si="146"/>
        <v>0</v>
      </c>
      <c r="AH179" s="112">
        <f t="shared" si="146"/>
        <v>0</v>
      </c>
      <c r="AI179" s="112">
        <f t="shared" si="146"/>
        <v>0</v>
      </c>
      <c r="AJ179" s="112">
        <f t="shared" si="146"/>
        <v>0</v>
      </c>
      <c r="AK179" s="112">
        <f t="shared" si="146"/>
        <v>0</v>
      </c>
      <c r="AL179" s="112">
        <f t="shared" si="146"/>
        <v>0</v>
      </c>
      <c r="AM179" s="112">
        <f t="shared" si="146"/>
        <v>0</v>
      </c>
      <c r="AN179" s="112">
        <f t="shared" si="146"/>
        <v>0</v>
      </c>
      <c r="AO179" s="112">
        <f t="shared" si="146"/>
        <v>0</v>
      </c>
      <c r="AP179" s="112">
        <f t="shared" si="146"/>
        <v>0</v>
      </c>
      <c r="AQ179" s="112">
        <f t="shared" si="146"/>
        <v>0</v>
      </c>
      <c r="AR179" s="112">
        <f t="shared" si="146"/>
        <v>0</v>
      </c>
      <c r="AS179" s="112">
        <f t="shared" si="146"/>
        <v>0</v>
      </c>
      <c r="AT179" s="112">
        <f t="shared" si="146"/>
        <v>0</v>
      </c>
      <c r="AU179" s="112">
        <f t="shared" si="146"/>
        <v>0</v>
      </c>
      <c r="AV179" s="112">
        <f t="shared" si="146"/>
        <v>0</v>
      </c>
      <c r="AW179" s="112">
        <f t="shared" si="146"/>
        <v>0</v>
      </c>
      <c r="AX179" s="112">
        <f t="shared" si="146"/>
        <v>0</v>
      </c>
      <c r="AY179" s="112">
        <f t="shared" si="146"/>
        <v>0</v>
      </c>
      <c r="AZ179" s="112">
        <f t="shared" si="146"/>
        <v>0</v>
      </c>
      <c r="BA179" s="112">
        <f t="shared" si="146"/>
        <v>0</v>
      </c>
      <c r="BB179" s="112">
        <f t="shared" si="146"/>
        <v>0</v>
      </c>
      <c r="BC179" s="112">
        <f t="shared" si="146"/>
        <v>0</v>
      </c>
      <c r="BD179" s="112">
        <f t="shared" si="146"/>
        <v>0</v>
      </c>
      <c r="BE179" s="112">
        <f t="shared" si="146"/>
        <v>0</v>
      </c>
      <c r="BF179" s="112">
        <f t="shared" si="146"/>
        <v>0</v>
      </c>
      <c r="BG179" s="112">
        <f t="shared" si="146"/>
        <v>0</v>
      </c>
      <c r="BH179" s="112">
        <f t="shared" si="146"/>
        <v>0</v>
      </c>
      <c r="BI179" s="112">
        <f t="shared" si="146"/>
        <v>0</v>
      </c>
      <c r="BJ179" s="112">
        <f t="shared" si="146"/>
        <v>0</v>
      </c>
      <c r="BK179" s="112">
        <f t="shared" si="146"/>
        <v>0</v>
      </c>
      <c r="BL179" s="112">
        <f t="shared" si="146"/>
        <v>0</v>
      </c>
      <c r="BM179" s="112">
        <f t="shared" si="146"/>
        <v>0</v>
      </c>
      <c r="BN179" s="112">
        <f t="shared" si="146"/>
        <v>0</v>
      </c>
      <c r="BO179" s="112">
        <f t="shared" si="146"/>
        <v>0</v>
      </c>
      <c r="BP179" s="112">
        <f t="shared" ref="BP179:CH179" si="147">BP178-BP73</f>
        <v>0</v>
      </c>
      <c r="BQ179" s="112">
        <f t="shared" si="147"/>
        <v>0</v>
      </c>
      <c r="BR179" s="112">
        <f t="shared" si="147"/>
        <v>0</v>
      </c>
      <c r="BS179" s="112">
        <f t="shared" si="147"/>
        <v>0</v>
      </c>
      <c r="BT179" s="112">
        <f t="shared" si="147"/>
        <v>0</v>
      </c>
      <c r="BU179" s="112">
        <f t="shared" si="147"/>
        <v>0</v>
      </c>
      <c r="BV179" s="112">
        <f t="shared" si="147"/>
        <v>0</v>
      </c>
      <c r="BW179" s="112">
        <f t="shared" si="147"/>
        <v>0</v>
      </c>
      <c r="BX179" s="112">
        <f t="shared" si="147"/>
        <v>0</v>
      </c>
      <c r="BY179" s="112">
        <f t="shared" si="147"/>
        <v>0</v>
      </c>
      <c r="BZ179" s="112">
        <f t="shared" si="147"/>
        <v>0</v>
      </c>
      <c r="CA179" s="112">
        <f t="shared" si="147"/>
        <v>0</v>
      </c>
      <c r="CB179" s="112">
        <f t="shared" si="147"/>
        <v>0</v>
      </c>
      <c r="CC179" s="112">
        <f t="shared" si="147"/>
        <v>0</v>
      </c>
      <c r="CD179" s="112">
        <f t="shared" si="147"/>
        <v>0</v>
      </c>
      <c r="CE179" s="112">
        <f t="shared" si="147"/>
        <v>0</v>
      </c>
      <c r="CF179" s="112">
        <f t="shared" si="147"/>
        <v>0</v>
      </c>
      <c r="CG179" s="112">
        <f t="shared" si="147"/>
        <v>0</v>
      </c>
      <c r="CH179" s="112">
        <f t="shared" si="147"/>
        <v>0</v>
      </c>
    </row>
    <row r="180" spans="1:86" ht="15.75" hidden="1" thickBot="1" x14ac:dyDescent="0.3">
      <c r="A180" s="110"/>
      <c r="B180" s="110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86" ht="15.75" hidden="1" thickBot="1" x14ac:dyDescent="0.3">
      <c r="A181" s="110"/>
      <c r="B181" s="287" t="s">
        <v>39</v>
      </c>
      <c r="C181" s="162">
        <f>C$4</f>
        <v>45292</v>
      </c>
      <c r="D181" s="162">
        <f t="shared" ref="D181:BO181" si="148">D$4</f>
        <v>45323</v>
      </c>
      <c r="E181" s="162">
        <f t="shared" si="148"/>
        <v>45352</v>
      </c>
      <c r="F181" s="162">
        <f t="shared" si="148"/>
        <v>45383</v>
      </c>
      <c r="G181" s="162">
        <f t="shared" si="148"/>
        <v>45413</v>
      </c>
      <c r="H181" s="162">
        <f t="shared" si="148"/>
        <v>45444</v>
      </c>
      <c r="I181" s="162">
        <f t="shared" si="148"/>
        <v>45474</v>
      </c>
      <c r="J181" s="162">
        <f t="shared" si="148"/>
        <v>45505</v>
      </c>
      <c r="K181" s="162">
        <f t="shared" si="148"/>
        <v>45536</v>
      </c>
      <c r="L181" s="162">
        <f t="shared" si="148"/>
        <v>45566</v>
      </c>
      <c r="M181" s="162">
        <f t="shared" si="148"/>
        <v>45597</v>
      </c>
      <c r="N181" s="162">
        <f t="shared" si="148"/>
        <v>45627</v>
      </c>
      <c r="O181" s="162">
        <f t="shared" si="148"/>
        <v>45658</v>
      </c>
      <c r="P181" s="162">
        <f t="shared" si="148"/>
        <v>45689</v>
      </c>
      <c r="Q181" s="162">
        <f t="shared" si="148"/>
        <v>45717</v>
      </c>
      <c r="R181" s="162">
        <f t="shared" si="148"/>
        <v>45748</v>
      </c>
      <c r="S181" s="162">
        <f t="shared" si="148"/>
        <v>45778</v>
      </c>
      <c r="T181" s="162">
        <f t="shared" si="148"/>
        <v>45809</v>
      </c>
      <c r="U181" s="162">
        <f t="shared" si="148"/>
        <v>45839</v>
      </c>
      <c r="V181" s="162">
        <f t="shared" si="148"/>
        <v>45870</v>
      </c>
      <c r="W181" s="162">
        <f t="shared" si="148"/>
        <v>45901</v>
      </c>
      <c r="X181" s="162">
        <f t="shared" si="148"/>
        <v>45931</v>
      </c>
      <c r="Y181" s="162">
        <f t="shared" si="148"/>
        <v>45962</v>
      </c>
      <c r="Z181" s="162">
        <f t="shared" si="148"/>
        <v>45992</v>
      </c>
      <c r="AA181" s="162">
        <f t="shared" si="148"/>
        <v>46023</v>
      </c>
      <c r="AB181" s="162">
        <f t="shared" si="148"/>
        <v>46054</v>
      </c>
      <c r="AC181" s="162">
        <f t="shared" si="148"/>
        <v>46082</v>
      </c>
      <c r="AD181" s="162">
        <f t="shared" si="148"/>
        <v>46113</v>
      </c>
      <c r="AE181" s="162">
        <f t="shared" si="148"/>
        <v>46143</v>
      </c>
      <c r="AF181" s="162">
        <f t="shared" si="148"/>
        <v>46174</v>
      </c>
      <c r="AG181" s="162">
        <f t="shared" si="148"/>
        <v>46204</v>
      </c>
      <c r="AH181" s="162">
        <f t="shared" si="148"/>
        <v>46235</v>
      </c>
      <c r="AI181" s="162">
        <f t="shared" si="148"/>
        <v>46266</v>
      </c>
      <c r="AJ181" s="162">
        <f t="shared" si="148"/>
        <v>46296</v>
      </c>
      <c r="AK181" s="162">
        <f t="shared" si="148"/>
        <v>46327</v>
      </c>
      <c r="AL181" s="162">
        <f t="shared" si="148"/>
        <v>46357</v>
      </c>
      <c r="AM181" s="162">
        <f t="shared" si="148"/>
        <v>46388</v>
      </c>
      <c r="AN181" s="162">
        <f t="shared" si="148"/>
        <v>46419</v>
      </c>
      <c r="AO181" s="162">
        <f t="shared" si="148"/>
        <v>46447</v>
      </c>
      <c r="AP181" s="162">
        <f t="shared" si="148"/>
        <v>46478</v>
      </c>
      <c r="AQ181" s="162">
        <f t="shared" si="148"/>
        <v>46508</v>
      </c>
      <c r="AR181" s="162">
        <f t="shared" si="148"/>
        <v>46539</v>
      </c>
      <c r="AS181" s="162">
        <f t="shared" si="148"/>
        <v>46569</v>
      </c>
      <c r="AT181" s="162">
        <f t="shared" si="148"/>
        <v>46600</v>
      </c>
      <c r="AU181" s="162">
        <f t="shared" si="148"/>
        <v>46631</v>
      </c>
      <c r="AV181" s="162">
        <f t="shared" si="148"/>
        <v>46661</v>
      </c>
      <c r="AW181" s="162">
        <f t="shared" si="148"/>
        <v>46692</v>
      </c>
      <c r="AX181" s="162">
        <f t="shared" si="148"/>
        <v>46722</v>
      </c>
      <c r="AY181" s="162">
        <f t="shared" si="148"/>
        <v>46753</v>
      </c>
      <c r="AZ181" s="162">
        <f t="shared" si="148"/>
        <v>46784</v>
      </c>
      <c r="BA181" s="162">
        <f t="shared" si="148"/>
        <v>46813</v>
      </c>
      <c r="BB181" s="162">
        <f t="shared" si="148"/>
        <v>46844</v>
      </c>
      <c r="BC181" s="162">
        <f t="shared" si="148"/>
        <v>46874</v>
      </c>
      <c r="BD181" s="162">
        <f t="shared" si="148"/>
        <v>46905</v>
      </c>
      <c r="BE181" s="162">
        <f t="shared" si="148"/>
        <v>46935</v>
      </c>
      <c r="BF181" s="162">
        <f t="shared" si="148"/>
        <v>46966</v>
      </c>
      <c r="BG181" s="162">
        <f t="shared" si="148"/>
        <v>46997</v>
      </c>
      <c r="BH181" s="162">
        <f t="shared" si="148"/>
        <v>47027</v>
      </c>
      <c r="BI181" s="162">
        <f t="shared" si="148"/>
        <v>47058</v>
      </c>
      <c r="BJ181" s="162">
        <f t="shared" si="148"/>
        <v>47088</v>
      </c>
      <c r="BK181" s="162">
        <f t="shared" si="148"/>
        <v>47119</v>
      </c>
      <c r="BL181" s="162">
        <f t="shared" si="148"/>
        <v>47150</v>
      </c>
      <c r="BM181" s="162">
        <f t="shared" si="148"/>
        <v>47178</v>
      </c>
      <c r="BN181" s="162">
        <f t="shared" si="148"/>
        <v>47209</v>
      </c>
      <c r="BO181" s="162">
        <f t="shared" si="148"/>
        <v>47239</v>
      </c>
      <c r="BP181" s="162">
        <f t="shared" ref="BP181:CH181" si="149">BP$4</f>
        <v>47270</v>
      </c>
      <c r="BQ181" s="162">
        <f t="shared" si="149"/>
        <v>47300</v>
      </c>
      <c r="BR181" s="162">
        <f t="shared" si="149"/>
        <v>47331</v>
      </c>
      <c r="BS181" s="162">
        <f t="shared" si="149"/>
        <v>47362</v>
      </c>
      <c r="BT181" s="162">
        <f t="shared" si="149"/>
        <v>47392</v>
      </c>
      <c r="BU181" s="162">
        <f t="shared" si="149"/>
        <v>47423</v>
      </c>
      <c r="BV181" s="162">
        <f t="shared" si="149"/>
        <v>47453</v>
      </c>
      <c r="BW181" s="162">
        <f t="shared" si="149"/>
        <v>47484</v>
      </c>
      <c r="BX181" s="162">
        <f t="shared" si="149"/>
        <v>47515</v>
      </c>
      <c r="BY181" s="162">
        <f t="shared" si="149"/>
        <v>47543</v>
      </c>
      <c r="BZ181" s="162">
        <f t="shared" si="149"/>
        <v>47574</v>
      </c>
      <c r="CA181" s="162">
        <f t="shared" si="149"/>
        <v>47604</v>
      </c>
      <c r="CB181" s="162">
        <f t="shared" si="149"/>
        <v>47635</v>
      </c>
      <c r="CC181" s="162">
        <f t="shared" si="149"/>
        <v>47665</v>
      </c>
      <c r="CD181" s="162">
        <f t="shared" si="149"/>
        <v>47696</v>
      </c>
      <c r="CE181" s="162">
        <f t="shared" si="149"/>
        <v>47727</v>
      </c>
      <c r="CF181" s="162">
        <f t="shared" si="149"/>
        <v>47757</v>
      </c>
      <c r="CG181" s="162">
        <f t="shared" si="149"/>
        <v>47788</v>
      </c>
      <c r="CH181" s="163">
        <f t="shared" si="149"/>
        <v>47818</v>
      </c>
    </row>
    <row r="182" spans="1:86" hidden="1" x14ac:dyDescent="0.25">
      <c r="A182" s="110"/>
      <c r="B182" s="281" t="s">
        <v>130</v>
      </c>
      <c r="C182" s="122">
        <f>C157*'YTD PROGRAM SUMMARY'!C43</f>
        <v>0</v>
      </c>
      <c r="D182" s="122">
        <f>D157*'YTD PROGRAM SUMMARY'!D43</f>
        <v>0</v>
      </c>
      <c r="E182" s="122">
        <f>E157*'YTD PROGRAM SUMMARY'!E43</f>
        <v>0</v>
      </c>
      <c r="F182" s="122">
        <f>F157*'YTD PROGRAM SUMMARY'!F43</f>
        <v>0</v>
      </c>
      <c r="G182" s="122">
        <f>G157*'YTD PROGRAM SUMMARY'!G43</f>
        <v>0</v>
      </c>
      <c r="H182" s="122">
        <f>H157*'YTD PROGRAM SUMMARY'!H43</f>
        <v>0</v>
      </c>
      <c r="I182" s="122">
        <f>I157*'YTD PROGRAM SUMMARY'!I43</f>
        <v>0</v>
      </c>
      <c r="J182" s="122">
        <f>J157*'YTD PROGRAM SUMMARY'!J43</f>
        <v>0</v>
      </c>
      <c r="K182" s="122">
        <f>K157*'YTD PROGRAM SUMMARY'!K43</f>
        <v>0</v>
      </c>
      <c r="L182" s="122">
        <f>L157*'YTD PROGRAM SUMMARY'!L43</f>
        <v>0</v>
      </c>
      <c r="M182" s="122">
        <f>M157*'YTD PROGRAM SUMMARY'!M43</f>
        <v>0</v>
      </c>
      <c r="N182" s="122">
        <f>N157*'YTD PROGRAM SUMMARY'!N43</f>
        <v>0</v>
      </c>
      <c r="O182" s="246">
        <f>O157*'YTD PROGRAM SUMMARY'!O43</f>
        <v>0</v>
      </c>
      <c r="P182" s="246">
        <f>P157*'YTD PROGRAM SUMMARY'!P43</f>
        <v>0</v>
      </c>
      <c r="Q182" s="246">
        <f>Q157*'YTD PROGRAM SUMMARY'!Q43</f>
        <v>0</v>
      </c>
      <c r="R182" s="246">
        <f>R157*'YTD PROGRAM SUMMARY'!R43</f>
        <v>0</v>
      </c>
      <c r="S182" s="246">
        <f>S157*'YTD PROGRAM SUMMARY'!S43</f>
        <v>0</v>
      </c>
      <c r="T182" s="246">
        <f>T157*'YTD PROGRAM SUMMARY'!T43</f>
        <v>0</v>
      </c>
      <c r="U182" s="246">
        <f>U157*'YTD PROGRAM SUMMARY'!U43</f>
        <v>0</v>
      </c>
      <c r="V182" s="246">
        <f>V157*'YTD PROGRAM SUMMARY'!V43</f>
        <v>0</v>
      </c>
      <c r="W182" s="246">
        <f>W157*'YTD PROGRAM SUMMARY'!W43</f>
        <v>0</v>
      </c>
      <c r="X182" s="246">
        <f>X157*'YTD PROGRAM SUMMARY'!X43</f>
        <v>0</v>
      </c>
      <c r="Y182" s="246">
        <f>Y157*'YTD PROGRAM SUMMARY'!Y43</f>
        <v>0</v>
      </c>
      <c r="Z182" s="246">
        <f>Z157*'YTD PROGRAM SUMMARY'!Z43</f>
        <v>0</v>
      </c>
      <c r="AA182" s="246">
        <f>AA157*'YTD PROGRAM SUMMARY'!AA43</f>
        <v>0</v>
      </c>
      <c r="AB182" s="246">
        <f>AB157*'YTD PROGRAM SUMMARY'!AB43</f>
        <v>0</v>
      </c>
      <c r="AC182" s="246">
        <f>AC157*'YTD PROGRAM SUMMARY'!AC43</f>
        <v>0</v>
      </c>
      <c r="AD182" s="246">
        <f>AD157*'YTD PROGRAM SUMMARY'!AD43</f>
        <v>0</v>
      </c>
      <c r="AE182" s="246">
        <f>AE157*'YTD PROGRAM SUMMARY'!AE43</f>
        <v>0</v>
      </c>
      <c r="AF182" s="246">
        <f>AF157*'YTD PROGRAM SUMMARY'!AF43</f>
        <v>0</v>
      </c>
      <c r="AG182" s="246">
        <f>AG157*'YTD PROGRAM SUMMARY'!AG43</f>
        <v>0</v>
      </c>
      <c r="AH182" s="246">
        <f>AH157*'YTD PROGRAM SUMMARY'!AH43</f>
        <v>0</v>
      </c>
      <c r="AI182" s="246">
        <f>AI157*'YTD PROGRAM SUMMARY'!AI43</f>
        <v>0</v>
      </c>
      <c r="AJ182" s="246">
        <f>AJ157*'YTD PROGRAM SUMMARY'!AJ43</f>
        <v>0</v>
      </c>
      <c r="AK182" s="246">
        <f>AK157*'YTD PROGRAM SUMMARY'!AK43</f>
        <v>0</v>
      </c>
      <c r="AL182" s="246">
        <f>AL157*'YTD PROGRAM SUMMARY'!AL43</f>
        <v>0</v>
      </c>
      <c r="AM182" s="246">
        <f>AM157*'YTD PROGRAM SUMMARY'!AM43</f>
        <v>0</v>
      </c>
      <c r="AN182" s="246">
        <f>AN157*'YTD PROGRAM SUMMARY'!AN43</f>
        <v>0</v>
      </c>
      <c r="AO182" s="246">
        <f>AO157*'YTD PROGRAM SUMMARY'!AO43</f>
        <v>0</v>
      </c>
      <c r="AP182" s="246">
        <f>AP157*'YTD PROGRAM SUMMARY'!AP43</f>
        <v>0</v>
      </c>
      <c r="AQ182" s="246">
        <f>AQ157*'YTD PROGRAM SUMMARY'!AQ43</f>
        <v>0</v>
      </c>
      <c r="AR182" s="246">
        <f>AR157*'YTD PROGRAM SUMMARY'!AR43</f>
        <v>0</v>
      </c>
      <c r="AS182" s="246">
        <f>AS157*'YTD PROGRAM SUMMARY'!AS43</f>
        <v>0</v>
      </c>
      <c r="AT182" s="246">
        <f>AT157*'YTD PROGRAM SUMMARY'!AT43</f>
        <v>0</v>
      </c>
      <c r="AU182" s="246">
        <f>AU157*'YTD PROGRAM SUMMARY'!AU43</f>
        <v>0</v>
      </c>
      <c r="AV182" s="246">
        <f>AV157*'YTD PROGRAM SUMMARY'!AV43</f>
        <v>0</v>
      </c>
      <c r="AW182" s="246">
        <f>AW157*'YTD PROGRAM SUMMARY'!AW43</f>
        <v>0</v>
      </c>
      <c r="AX182" s="246">
        <f>AX157*'YTD PROGRAM SUMMARY'!AX43</f>
        <v>0</v>
      </c>
      <c r="AY182" s="246">
        <f>AY157*'YTD PROGRAM SUMMARY'!AY43</f>
        <v>0</v>
      </c>
      <c r="AZ182" s="246">
        <f>AZ157*'YTD PROGRAM SUMMARY'!AZ43</f>
        <v>0</v>
      </c>
      <c r="BA182" s="246">
        <f>BA157*'YTD PROGRAM SUMMARY'!BA43</f>
        <v>0</v>
      </c>
      <c r="BB182" s="246">
        <f>BB157*'YTD PROGRAM SUMMARY'!BB43</f>
        <v>0</v>
      </c>
      <c r="BC182" s="246">
        <f>BC157*'YTD PROGRAM SUMMARY'!BC43</f>
        <v>0</v>
      </c>
      <c r="BD182" s="246">
        <f>BD157*'YTD PROGRAM SUMMARY'!BD43</f>
        <v>0</v>
      </c>
      <c r="BE182" s="246">
        <f>BE157*'YTD PROGRAM SUMMARY'!BE43</f>
        <v>0</v>
      </c>
      <c r="BF182" s="246">
        <f>BF157*'YTD PROGRAM SUMMARY'!BF43</f>
        <v>0</v>
      </c>
      <c r="BG182" s="246">
        <f>BG157*'YTD PROGRAM SUMMARY'!BG43</f>
        <v>0</v>
      </c>
      <c r="BH182" s="246">
        <f>BH157*'YTD PROGRAM SUMMARY'!BH43</f>
        <v>0</v>
      </c>
      <c r="BI182" s="246">
        <f>BI157*'YTD PROGRAM SUMMARY'!BI43</f>
        <v>0</v>
      </c>
      <c r="BJ182" s="246">
        <f>BJ157*'YTD PROGRAM SUMMARY'!BJ43</f>
        <v>0</v>
      </c>
      <c r="BK182" s="246">
        <f>BK157*'YTD PROGRAM SUMMARY'!BK43</f>
        <v>0</v>
      </c>
      <c r="BL182" s="246">
        <f>BL157*'YTD PROGRAM SUMMARY'!BL43</f>
        <v>0</v>
      </c>
      <c r="BM182" s="246">
        <f>BM157*'YTD PROGRAM SUMMARY'!BM43</f>
        <v>0</v>
      </c>
      <c r="BN182" s="246">
        <f>BN157*'YTD PROGRAM SUMMARY'!BN43</f>
        <v>0</v>
      </c>
      <c r="BO182" s="246">
        <f>BO157*'YTD PROGRAM SUMMARY'!BO43</f>
        <v>0</v>
      </c>
      <c r="BP182" s="246">
        <f>BP157*'YTD PROGRAM SUMMARY'!BP43</f>
        <v>0</v>
      </c>
      <c r="BQ182" s="246">
        <f>BQ157*'YTD PROGRAM SUMMARY'!BQ43</f>
        <v>0</v>
      </c>
      <c r="BR182" s="246">
        <f>BR157*'YTD PROGRAM SUMMARY'!BR43</f>
        <v>0</v>
      </c>
      <c r="BS182" s="246">
        <f>BS157*'YTD PROGRAM SUMMARY'!BS43</f>
        <v>0</v>
      </c>
      <c r="BT182" s="246">
        <f>BT157*'YTD PROGRAM SUMMARY'!BT43</f>
        <v>0</v>
      </c>
      <c r="BU182" s="246">
        <f>BU157*'YTD PROGRAM SUMMARY'!BU43</f>
        <v>0</v>
      </c>
      <c r="BV182" s="246">
        <f>BV157*'YTD PROGRAM SUMMARY'!BV43</f>
        <v>0</v>
      </c>
      <c r="BW182" s="246">
        <f>BW157*'YTD PROGRAM SUMMARY'!BW43</f>
        <v>0</v>
      </c>
      <c r="BX182" s="246">
        <f>BX157*'YTD PROGRAM SUMMARY'!BX43</f>
        <v>0</v>
      </c>
      <c r="BY182" s="246">
        <f>BY157*'YTD PROGRAM SUMMARY'!BY43</f>
        <v>0</v>
      </c>
      <c r="BZ182" s="246">
        <f>BZ157*'YTD PROGRAM SUMMARY'!BZ43</f>
        <v>0</v>
      </c>
      <c r="CA182" s="246">
        <f>CA157*'YTD PROGRAM SUMMARY'!CA43</f>
        <v>0</v>
      </c>
      <c r="CB182" s="246">
        <f>CB157*'YTD PROGRAM SUMMARY'!CB43</f>
        <v>0</v>
      </c>
      <c r="CC182" s="246">
        <f>CC157*'YTD PROGRAM SUMMARY'!CC43</f>
        <v>0</v>
      </c>
      <c r="CD182" s="246">
        <f>CD157*'YTD PROGRAM SUMMARY'!CD43</f>
        <v>0</v>
      </c>
      <c r="CE182" s="246">
        <f>CE157*'YTD PROGRAM SUMMARY'!CE43</f>
        <v>0</v>
      </c>
      <c r="CF182" s="246">
        <f>CF157*'YTD PROGRAM SUMMARY'!CF43</f>
        <v>0</v>
      </c>
      <c r="CG182" s="246">
        <f>CG157*'YTD PROGRAM SUMMARY'!CG43</f>
        <v>0</v>
      </c>
      <c r="CH182" s="247">
        <f>CH157*'YTD PROGRAM SUMMARY'!CH43</f>
        <v>0</v>
      </c>
    </row>
    <row r="183" spans="1:86" ht="15.75" hidden="1" thickBot="1" x14ac:dyDescent="0.3">
      <c r="A183" s="110"/>
      <c r="B183" s="91" t="s">
        <v>131</v>
      </c>
      <c r="C183" s="115">
        <f>C176*'YTD PROGRAM SUMMARY'!C43</f>
        <v>0</v>
      </c>
      <c r="D183" s="115">
        <f>D176*'YTD PROGRAM SUMMARY'!D43</f>
        <v>0</v>
      </c>
      <c r="E183" s="115">
        <f>E176*'YTD PROGRAM SUMMARY'!E43</f>
        <v>0</v>
      </c>
      <c r="F183" s="115">
        <f>F176*'YTD PROGRAM SUMMARY'!F43</f>
        <v>0</v>
      </c>
      <c r="G183" s="115">
        <f>G176*'YTD PROGRAM SUMMARY'!G43</f>
        <v>0</v>
      </c>
      <c r="H183" s="115">
        <f>H176*'YTD PROGRAM SUMMARY'!H43</f>
        <v>0</v>
      </c>
      <c r="I183" s="115">
        <f>I176*'YTD PROGRAM SUMMARY'!I43</f>
        <v>0</v>
      </c>
      <c r="J183" s="115">
        <f>J176*'YTD PROGRAM SUMMARY'!J43</f>
        <v>0</v>
      </c>
      <c r="K183" s="115">
        <f>K176*'YTD PROGRAM SUMMARY'!K43</f>
        <v>0</v>
      </c>
      <c r="L183" s="115">
        <f>L176*'YTD PROGRAM SUMMARY'!L43</f>
        <v>0</v>
      </c>
      <c r="M183" s="115">
        <f>M176*'YTD PROGRAM SUMMARY'!M43</f>
        <v>0</v>
      </c>
      <c r="N183" s="115">
        <f>N176*'YTD PROGRAM SUMMARY'!N43</f>
        <v>0</v>
      </c>
      <c r="O183" s="238">
        <f>O176*'YTD PROGRAM SUMMARY'!O43</f>
        <v>0</v>
      </c>
      <c r="P183" s="238">
        <f>P176*'YTD PROGRAM SUMMARY'!P43</f>
        <v>0</v>
      </c>
      <c r="Q183" s="238">
        <f>Q176*'YTD PROGRAM SUMMARY'!Q43</f>
        <v>0</v>
      </c>
      <c r="R183" s="238">
        <f>R176*'YTD PROGRAM SUMMARY'!R43</f>
        <v>0</v>
      </c>
      <c r="S183" s="238">
        <f>S176*'YTD PROGRAM SUMMARY'!S43</f>
        <v>0</v>
      </c>
      <c r="T183" s="238">
        <f>T176*'YTD PROGRAM SUMMARY'!T43</f>
        <v>0</v>
      </c>
      <c r="U183" s="238">
        <f>U176*'YTD PROGRAM SUMMARY'!U43</f>
        <v>0</v>
      </c>
      <c r="V183" s="238">
        <f>V176*'YTD PROGRAM SUMMARY'!V43</f>
        <v>0</v>
      </c>
      <c r="W183" s="238">
        <f>W176*'YTD PROGRAM SUMMARY'!W43</f>
        <v>0</v>
      </c>
      <c r="X183" s="238">
        <f>X176*'YTD PROGRAM SUMMARY'!X43</f>
        <v>0</v>
      </c>
      <c r="Y183" s="238">
        <f>Y176*'YTD PROGRAM SUMMARY'!Y43</f>
        <v>0</v>
      </c>
      <c r="Z183" s="238">
        <f>Z176*'YTD PROGRAM SUMMARY'!Z43</f>
        <v>0</v>
      </c>
      <c r="AA183" s="238">
        <f>AA176*'YTD PROGRAM SUMMARY'!AA43</f>
        <v>0</v>
      </c>
      <c r="AB183" s="238">
        <f>AB176*'YTD PROGRAM SUMMARY'!AB43</f>
        <v>0</v>
      </c>
      <c r="AC183" s="238">
        <f>AC176*'YTD PROGRAM SUMMARY'!AC43</f>
        <v>0</v>
      </c>
      <c r="AD183" s="238">
        <f>AD176*'YTD PROGRAM SUMMARY'!AD43</f>
        <v>0</v>
      </c>
      <c r="AE183" s="238">
        <f>AE176*'YTD PROGRAM SUMMARY'!AE43</f>
        <v>0</v>
      </c>
      <c r="AF183" s="238">
        <f>AF176*'YTD PROGRAM SUMMARY'!AF43</f>
        <v>0</v>
      </c>
      <c r="AG183" s="238">
        <f>AG176*'YTD PROGRAM SUMMARY'!AG43</f>
        <v>0</v>
      </c>
      <c r="AH183" s="238">
        <f>AH176*'YTD PROGRAM SUMMARY'!AH43</f>
        <v>0</v>
      </c>
      <c r="AI183" s="238">
        <f>AI176*'YTD PROGRAM SUMMARY'!AI43</f>
        <v>0</v>
      </c>
      <c r="AJ183" s="238">
        <f>AJ176*'YTD PROGRAM SUMMARY'!AJ43</f>
        <v>0</v>
      </c>
      <c r="AK183" s="238">
        <f>AK176*'YTD PROGRAM SUMMARY'!AK43</f>
        <v>0</v>
      </c>
      <c r="AL183" s="238">
        <f>AL176*'YTD PROGRAM SUMMARY'!AL43</f>
        <v>0</v>
      </c>
      <c r="AM183" s="238">
        <f>AM176*'YTD PROGRAM SUMMARY'!AM43</f>
        <v>0</v>
      </c>
      <c r="AN183" s="238">
        <f>AN176*'YTD PROGRAM SUMMARY'!AN43</f>
        <v>0</v>
      </c>
      <c r="AO183" s="238">
        <f>AO176*'YTD PROGRAM SUMMARY'!AO43</f>
        <v>0</v>
      </c>
      <c r="AP183" s="238">
        <f>AP176*'YTD PROGRAM SUMMARY'!AP43</f>
        <v>0</v>
      </c>
      <c r="AQ183" s="238">
        <f>AQ176*'YTD PROGRAM SUMMARY'!AQ43</f>
        <v>0</v>
      </c>
      <c r="AR183" s="238">
        <f>AR176*'YTD PROGRAM SUMMARY'!AR43</f>
        <v>0</v>
      </c>
      <c r="AS183" s="238">
        <f>AS176*'YTD PROGRAM SUMMARY'!AS43</f>
        <v>0</v>
      </c>
      <c r="AT183" s="238">
        <f>AT176*'YTD PROGRAM SUMMARY'!AT43</f>
        <v>0</v>
      </c>
      <c r="AU183" s="238">
        <f>AU176*'YTD PROGRAM SUMMARY'!AU43</f>
        <v>0</v>
      </c>
      <c r="AV183" s="238">
        <f>AV176*'YTD PROGRAM SUMMARY'!AV43</f>
        <v>0</v>
      </c>
      <c r="AW183" s="238">
        <f>AW176*'YTD PROGRAM SUMMARY'!AW43</f>
        <v>0</v>
      </c>
      <c r="AX183" s="238">
        <f>AX176*'YTD PROGRAM SUMMARY'!AX43</f>
        <v>0</v>
      </c>
      <c r="AY183" s="238">
        <f>AY176*'YTD PROGRAM SUMMARY'!AY43</f>
        <v>0</v>
      </c>
      <c r="AZ183" s="238">
        <f>AZ176*'YTD PROGRAM SUMMARY'!AZ43</f>
        <v>0</v>
      </c>
      <c r="BA183" s="238">
        <f>BA176*'YTD PROGRAM SUMMARY'!BA43</f>
        <v>0</v>
      </c>
      <c r="BB183" s="238">
        <f>BB176*'YTD PROGRAM SUMMARY'!BB43</f>
        <v>0</v>
      </c>
      <c r="BC183" s="238">
        <f>BC176*'YTD PROGRAM SUMMARY'!BC43</f>
        <v>0</v>
      </c>
      <c r="BD183" s="238">
        <f>BD176*'YTD PROGRAM SUMMARY'!BD43</f>
        <v>0</v>
      </c>
      <c r="BE183" s="238">
        <f>BE176*'YTD PROGRAM SUMMARY'!BE43</f>
        <v>0</v>
      </c>
      <c r="BF183" s="238">
        <f>BF176*'YTD PROGRAM SUMMARY'!BF43</f>
        <v>0</v>
      </c>
      <c r="BG183" s="238">
        <f>BG176*'YTD PROGRAM SUMMARY'!BG43</f>
        <v>0</v>
      </c>
      <c r="BH183" s="238">
        <f>BH176*'YTD PROGRAM SUMMARY'!BH43</f>
        <v>0</v>
      </c>
      <c r="BI183" s="238">
        <f>BI176*'YTD PROGRAM SUMMARY'!BI43</f>
        <v>0</v>
      </c>
      <c r="BJ183" s="238">
        <f>BJ176*'YTD PROGRAM SUMMARY'!BJ43</f>
        <v>0</v>
      </c>
      <c r="BK183" s="238">
        <f>BK176*'YTD PROGRAM SUMMARY'!BK43</f>
        <v>0</v>
      </c>
      <c r="BL183" s="238">
        <f>BL176*'YTD PROGRAM SUMMARY'!BL43</f>
        <v>0</v>
      </c>
      <c r="BM183" s="238">
        <f>BM176*'YTD PROGRAM SUMMARY'!BM43</f>
        <v>0</v>
      </c>
      <c r="BN183" s="238">
        <f>BN176*'YTD PROGRAM SUMMARY'!BN43</f>
        <v>0</v>
      </c>
      <c r="BO183" s="238">
        <f>BO176*'YTD PROGRAM SUMMARY'!BO43</f>
        <v>0</v>
      </c>
      <c r="BP183" s="238">
        <f>BP176*'YTD PROGRAM SUMMARY'!BP43</f>
        <v>0</v>
      </c>
      <c r="BQ183" s="238">
        <f>BQ176*'YTD PROGRAM SUMMARY'!BQ43</f>
        <v>0</v>
      </c>
      <c r="BR183" s="238">
        <f>BR176*'YTD PROGRAM SUMMARY'!BR43</f>
        <v>0</v>
      </c>
      <c r="BS183" s="238">
        <f>BS176*'YTD PROGRAM SUMMARY'!BS43</f>
        <v>0</v>
      </c>
      <c r="BT183" s="238">
        <f>BT176*'YTD PROGRAM SUMMARY'!BT43</f>
        <v>0</v>
      </c>
      <c r="BU183" s="238">
        <f>BU176*'YTD PROGRAM SUMMARY'!BU43</f>
        <v>0</v>
      </c>
      <c r="BV183" s="238">
        <f>BV176*'YTD PROGRAM SUMMARY'!BV43</f>
        <v>0</v>
      </c>
      <c r="BW183" s="238">
        <f>BW176*'YTD PROGRAM SUMMARY'!BW43</f>
        <v>0</v>
      </c>
      <c r="BX183" s="238">
        <f>BX176*'YTD PROGRAM SUMMARY'!BX43</f>
        <v>0</v>
      </c>
      <c r="BY183" s="238">
        <f>BY176*'YTD PROGRAM SUMMARY'!BY43</f>
        <v>0</v>
      </c>
      <c r="BZ183" s="238">
        <f>BZ176*'YTD PROGRAM SUMMARY'!BZ43</f>
        <v>0</v>
      </c>
      <c r="CA183" s="238">
        <f>CA176*'YTD PROGRAM SUMMARY'!CA43</f>
        <v>0</v>
      </c>
      <c r="CB183" s="238">
        <f>CB176*'YTD PROGRAM SUMMARY'!CB43</f>
        <v>0</v>
      </c>
      <c r="CC183" s="238">
        <f>CC176*'YTD PROGRAM SUMMARY'!CC43</f>
        <v>0</v>
      </c>
      <c r="CD183" s="238">
        <f>CD176*'YTD PROGRAM SUMMARY'!CD43</f>
        <v>0</v>
      </c>
      <c r="CE183" s="238">
        <f>CE176*'YTD PROGRAM SUMMARY'!CE43</f>
        <v>0</v>
      </c>
      <c r="CF183" s="238">
        <f>CF176*'YTD PROGRAM SUMMARY'!CF43</f>
        <v>0</v>
      </c>
      <c r="CG183" s="238">
        <f>CG176*'YTD PROGRAM SUMMARY'!CG43</f>
        <v>0</v>
      </c>
      <c r="CH183" s="239">
        <f>CH176*'YTD PROGRAM SUMMARY'!CH43</f>
        <v>0</v>
      </c>
    </row>
    <row r="184" spans="1:86" hidden="1" x14ac:dyDescent="0.25">
      <c r="A184" s="110"/>
      <c r="B184" s="281" t="s">
        <v>132</v>
      </c>
      <c r="C184" s="116">
        <f>IFERROR(C182/C73,0)</f>
        <v>0</v>
      </c>
      <c r="D184" s="116">
        <f t="shared" ref="D184:BO184" si="150">IFERROR(D182/D73,0)</f>
        <v>0</v>
      </c>
      <c r="E184" s="116">
        <f t="shared" si="150"/>
        <v>0</v>
      </c>
      <c r="F184" s="116">
        <f t="shared" si="150"/>
        <v>0</v>
      </c>
      <c r="G184" s="116">
        <f t="shared" si="150"/>
        <v>0</v>
      </c>
      <c r="H184" s="116">
        <f t="shared" si="150"/>
        <v>0</v>
      </c>
      <c r="I184" s="116">
        <f t="shared" si="150"/>
        <v>0</v>
      </c>
      <c r="J184" s="116">
        <f t="shared" si="150"/>
        <v>0</v>
      </c>
      <c r="K184" s="116">
        <f t="shared" si="150"/>
        <v>0</v>
      </c>
      <c r="L184" s="116">
        <f t="shared" si="150"/>
        <v>0</v>
      </c>
      <c r="M184" s="116">
        <f t="shared" si="150"/>
        <v>0</v>
      </c>
      <c r="N184" s="116">
        <f t="shared" si="150"/>
        <v>0</v>
      </c>
      <c r="O184" s="240">
        <f t="shared" si="150"/>
        <v>0</v>
      </c>
      <c r="P184" s="240">
        <f t="shared" si="150"/>
        <v>0</v>
      </c>
      <c r="Q184" s="240">
        <f t="shared" si="150"/>
        <v>0</v>
      </c>
      <c r="R184" s="240">
        <f t="shared" si="150"/>
        <v>0</v>
      </c>
      <c r="S184" s="240">
        <f t="shared" si="150"/>
        <v>0</v>
      </c>
      <c r="T184" s="240">
        <f t="shared" si="150"/>
        <v>0</v>
      </c>
      <c r="U184" s="240">
        <f t="shared" si="150"/>
        <v>0</v>
      </c>
      <c r="V184" s="240">
        <f t="shared" si="150"/>
        <v>0</v>
      </c>
      <c r="W184" s="240">
        <f t="shared" si="150"/>
        <v>0</v>
      </c>
      <c r="X184" s="240">
        <f t="shared" si="150"/>
        <v>0</v>
      </c>
      <c r="Y184" s="240">
        <f t="shared" si="150"/>
        <v>0</v>
      </c>
      <c r="Z184" s="240">
        <f t="shared" si="150"/>
        <v>0</v>
      </c>
      <c r="AA184" s="240">
        <f t="shared" si="150"/>
        <v>0</v>
      </c>
      <c r="AB184" s="240">
        <f t="shared" si="150"/>
        <v>0</v>
      </c>
      <c r="AC184" s="240">
        <f t="shared" si="150"/>
        <v>0</v>
      </c>
      <c r="AD184" s="240">
        <f t="shared" si="150"/>
        <v>0</v>
      </c>
      <c r="AE184" s="240">
        <f t="shared" si="150"/>
        <v>0</v>
      </c>
      <c r="AF184" s="240">
        <f t="shared" si="150"/>
        <v>0</v>
      </c>
      <c r="AG184" s="240">
        <f t="shared" si="150"/>
        <v>0</v>
      </c>
      <c r="AH184" s="240">
        <f t="shared" si="150"/>
        <v>0</v>
      </c>
      <c r="AI184" s="240">
        <f t="shared" si="150"/>
        <v>0</v>
      </c>
      <c r="AJ184" s="240">
        <f t="shared" si="150"/>
        <v>0</v>
      </c>
      <c r="AK184" s="240">
        <f t="shared" si="150"/>
        <v>0</v>
      </c>
      <c r="AL184" s="240">
        <f t="shared" si="150"/>
        <v>0</v>
      </c>
      <c r="AM184" s="240">
        <f t="shared" si="150"/>
        <v>0</v>
      </c>
      <c r="AN184" s="240">
        <f t="shared" si="150"/>
        <v>0</v>
      </c>
      <c r="AO184" s="240">
        <f t="shared" si="150"/>
        <v>0</v>
      </c>
      <c r="AP184" s="240">
        <f t="shared" si="150"/>
        <v>0</v>
      </c>
      <c r="AQ184" s="240">
        <f t="shared" si="150"/>
        <v>0</v>
      </c>
      <c r="AR184" s="240">
        <f t="shared" si="150"/>
        <v>0</v>
      </c>
      <c r="AS184" s="240">
        <f t="shared" si="150"/>
        <v>0</v>
      </c>
      <c r="AT184" s="240">
        <f t="shared" si="150"/>
        <v>0</v>
      </c>
      <c r="AU184" s="240">
        <f t="shared" si="150"/>
        <v>0</v>
      </c>
      <c r="AV184" s="240">
        <f t="shared" si="150"/>
        <v>0</v>
      </c>
      <c r="AW184" s="240">
        <f t="shared" si="150"/>
        <v>0</v>
      </c>
      <c r="AX184" s="240">
        <f t="shared" si="150"/>
        <v>0</v>
      </c>
      <c r="AY184" s="240">
        <f t="shared" si="150"/>
        <v>0</v>
      </c>
      <c r="AZ184" s="240">
        <f t="shared" si="150"/>
        <v>0</v>
      </c>
      <c r="BA184" s="240">
        <f t="shared" si="150"/>
        <v>0</v>
      </c>
      <c r="BB184" s="240">
        <f t="shared" si="150"/>
        <v>0</v>
      </c>
      <c r="BC184" s="240">
        <f t="shared" si="150"/>
        <v>0</v>
      </c>
      <c r="BD184" s="240">
        <f t="shared" si="150"/>
        <v>0</v>
      </c>
      <c r="BE184" s="240">
        <f t="shared" si="150"/>
        <v>0</v>
      </c>
      <c r="BF184" s="240">
        <f t="shared" si="150"/>
        <v>0</v>
      </c>
      <c r="BG184" s="240">
        <f t="shared" si="150"/>
        <v>0</v>
      </c>
      <c r="BH184" s="240">
        <f t="shared" si="150"/>
        <v>0</v>
      </c>
      <c r="BI184" s="240">
        <f t="shared" si="150"/>
        <v>0</v>
      </c>
      <c r="BJ184" s="240">
        <f t="shared" si="150"/>
        <v>0</v>
      </c>
      <c r="BK184" s="240">
        <f t="shared" si="150"/>
        <v>0</v>
      </c>
      <c r="BL184" s="240">
        <f t="shared" si="150"/>
        <v>0</v>
      </c>
      <c r="BM184" s="240">
        <f t="shared" si="150"/>
        <v>0</v>
      </c>
      <c r="BN184" s="240">
        <f t="shared" si="150"/>
        <v>0</v>
      </c>
      <c r="BO184" s="240">
        <f t="shared" si="150"/>
        <v>0</v>
      </c>
      <c r="BP184" s="240">
        <f t="shared" ref="BP184:CH184" si="151">IFERROR(BP182/BP73,0)</f>
        <v>0</v>
      </c>
      <c r="BQ184" s="240">
        <f t="shared" si="151"/>
        <v>0</v>
      </c>
      <c r="BR184" s="240">
        <f t="shared" si="151"/>
        <v>0</v>
      </c>
      <c r="BS184" s="240">
        <f t="shared" si="151"/>
        <v>0</v>
      </c>
      <c r="BT184" s="240">
        <f t="shared" si="151"/>
        <v>0</v>
      </c>
      <c r="BU184" s="240">
        <f t="shared" si="151"/>
        <v>0</v>
      </c>
      <c r="BV184" s="240">
        <f t="shared" si="151"/>
        <v>0</v>
      </c>
      <c r="BW184" s="240">
        <f t="shared" si="151"/>
        <v>0</v>
      </c>
      <c r="BX184" s="240">
        <f t="shared" si="151"/>
        <v>0</v>
      </c>
      <c r="BY184" s="240">
        <f t="shared" si="151"/>
        <v>0</v>
      </c>
      <c r="BZ184" s="240">
        <f t="shared" si="151"/>
        <v>0</v>
      </c>
      <c r="CA184" s="240">
        <f t="shared" si="151"/>
        <v>0</v>
      </c>
      <c r="CB184" s="240">
        <f t="shared" si="151"/>
        <v>0</v>
      </c>
      <c r="CC184" s="240">
        <f t="shared" si="151"/>
        <v>0</v>
      </c>
      <c r="CD184" s="240">
        <f t="shared" si="151"/>
        <v>0</v>
      </c>
      <c r="CE184" s="240">
        <f t="shared" si="151"/>
        <v>0</v>
      </c>
      <c r="CF184" s="240">
        <f t="shared" si="151"/>
        <v>0</v>
      </c>
      <c r="CG184" s="240">
        <f t="shared" si="151"/>
        <v>0</v>
      </c>
      <c r="CH184" s="248">
        <f t="shared" si="151"/>
        <v>0</v>
      </c>
    </row>
    <row r="185" spans="1:86" ht="15.75" hidden="1" thickBot="1" x14ac:dyDescent="0.3">
      <c r="A185" s="110"/>
      <c r="B185" s="91" t="s">
        <v>133</v>
      </c>
      <c r="C185" s="117">
        <f>IFERROR(C183/C73,0)</f>
        <v>0</v>
      </c>
      <c r="D185" s="117">
        <f t="shared" ref="D185:BO185" si="152">IFERROR(D183/D73,0)</f>
        <v>0</v>
      </c>
      <c r="E185" s="117">
        <f t="shared" si="152"/>
        <v>0</v>
      </c>
      <c r="F185" s="117">
        <f t="shared" si="152"/>
        <v>0</v>
      </c>
      <c r="G185" s="117">
        <f t="shared" si="152"/>
        <v>0</v>
      </c>
      <c r="H185" s="117">
        <f t="shared" si="152"/>
        <v>0</v>
      </c>
      <c r="I185" s="117">
        <f t="shared" si="152"/>
        <v>0</v>
      </c>
      <c r="J185" s="117">
        <f t="shared" si="152"/>
        <v>0</v>
      </c>
      <c r="K185" s="117">
        <f t="shared" si="152"/>
        <v>0</v>
      </c>
      <c r="L185" s="117">
        <f t="shared" si="152"/>
        <v>0</v>
      </c>
      <c r="M185" s="117">
        <f t="shared" si="152"/>
        <v>0</v>
      </c>
      <c r="N185" s="117">
        <f t="shared" si="152"/>
        <v>0</v>
      </c>
      <c r="O185" s="241">
        <f t="shared" si="152"/>
        <v>0</v>
      </c>
      <c r="P185" s="241">
        <f t="shared" si="152"/>
        <v>0</v>
      </c>
      <c r="Q185" s="241">
        <f t="shared" si="152"/>
        <v>0</v>
      </c>
      <c r="R185" s="241">
        <f t="shared" si="152"/>
        <v>0</v>
      </c>
      <c r="S185" s="241">
        <f t="shared" si="152"/>
        <v>0</v>
      </c>
      <c r="T185" s="241">
        <f t="shared" si="152"/>
        <v>0</v>
      </c>
      <c r="U185" s="241">
        <f t="shared" si="152"/>
        <v>0</v>
      </c>
      <c r="V185" s="241">
        <f t="shared" si="152"/>
        <v>0</v>
      </c>
      <c r="W185" s="241">
        <f t="shared" si="152"/>
        <v>0</v>
      </c>
      <c r="X185" s="241">
        <f t="shared" si="152"/>
        <v>0</v>
      </c>
      <c r="Y185" s="241">
        <f t="shared" si="152"/>
        <v>0</v>
      </c>
      <c r="Z185" s="241">
        <f t="shared" si="152"/>
        <v>0</v>
      </c>
      <c r="AA185" s="241">
        <f t="shared" si="152"/>
        <v>0</v>
      </c>
      <c r="AB185" s="241">
        <f t="shared" si="152"/>
        <v>0</v>
      </c>
      <c r="AC185" s="241">
        <f t="shared" si="152"/>
        <v>0</v>
      </c>
      <c r="AD185" s="241">
        <f t="shared" si="152"/>
        <v>0</v>
      </c>
      <c r="AE185" s="241">
        <f t="shared" si="152"/>
        <v>0</v>
      </c>
      <c r="AF185" s="241">
        <f t="shared" si="152"/>
        <v>0</v>
      </c>
      <c r="AG185" s="241">
        <f t="shared" si="152"/>
        <v>0</v>
      </c>
      <c r="AH185" s="241">
        <f t="shared" si="152"/>
        <v>0</v>
      </c>
      <c r="AI185" s="241">
        <f t="shared" si="152"/>
        <v>0</v>
      </c>
      <c r="AJ185" s="241">
        <f t="shared" si="152"/>
        <v>0</v>
      </c>
      <c r="AK185" s="241">
        <f t="shared" si="152"/>
        <v>0</v>
      </c>
      <c r="AL185" s="241">
        <f t="shared" si="152"/>
        <v>0</v>
      </c>
      <c r="AM185" s="241">
        <f t="shared" si="152"/>
        <v>0</v>
      </c>
      <c r="AN185" s="241">
        <f t="shared" si="152"/>
        <v>0</v>
      </c>
      <c r="AO185" s="241">
        <f t="shared" si="152"/>
        <v>0</v>
      </c>
      <c r="AP185" s="241">
        <f t="shared" si="152"/>
        <v>0</v>
      </c>
      <c r="AQ185" s="241">
        <f t="shared" si="152"/>
        <v>0</v>
      </c>
      <c r="AR185" s="241">
        <f t="shared" si="152"/>
        <v>0</v>
      </c>
      <c r="AS185" s="241">
        <f t="shared" si="152"/>
        <v>0</v>
      </c>
      <c r="AT185" s="241">
        <f t="shared" si="152"/>
        <v>0</v>
      </c>
      <c r="AU185" s="241">
        <f t="shared" si="152"/>
        <v>0</v>
      </c>
      <c r="AV185" s="241">
        <f t="shared" si="152"/>
        <v>0</v>
      </c>
      <c r="AW185" s="241">
        <f t="shared" si="152"/>
        <v>0</v>
      </c>
      <c r="AX185" s="241">
        <f t="shared" si="152"/>
        <v>0</v>
      </c>
      <c r="AY185" s="241">
        <f t="shared" si="152"/>
        <v>0</v>
      </c>
      <c r="AZ185" s="241">
        <f t="shared" si="152"/>
        <v>0</v>
      </c>
      <c r="BA185" s="241">
        <f t="shared" si="152"/>
        <v>0</v>
      </c>
      <c r="BB185" s="241">
        <f t="shared" si="152"/>
        <v>0</v>
      </c>
      <c r="BC185" s="241">
        <f t="shared" si="152"/>
        <v>0</v>
      </c>
      <c r="BD185" s="241">
        <f t="shared" si="152"/>
        <v>0</v>
      </c>
      <c r="BE185" s="241">
        <f t="shared" si="152"/>
        <v>0</v>
      </c>
      <c r="BF185" s="241">
        <f t="shared" si="152"/>
        <v>0</v>
      </c>
      <c r="BG185" s="241">
        <f t="shared" si="152"/>
        <v>0</v>
      </c>
      <c r="BH185" s="241">
        <f t="shared" si="152"/>
        <v>0</v>
      </c>
      <c r="BI185" s="241">
        <f t="shared" si="152"/>
        <v>0</v>
      </c>
      <c r="BJ185" s="241">
        <f t="shared" si="152"/>
        <v>0</v>
      </c>
      <c r="BK185" s="241">
        <f t="shared" si="152"/>
        <v>0</v>
      </c>
      <c r="BL185" s="241">
        <f t="shared" si="152"/>
        <v>0</v>
      </c>
      <c r="BM185" s="241">
        <f t="shared" si="152"/>
        <v>0</v>
      </c>
      <c r="BN185" s="241">
        <f t="shared" si="152"/>
        <v>0</v>
      </c>
      <c r="BO185" s="241">
        <f t="shared" si="152"/>
        <v>0</v>
      </c>
      <c r="BP185" s="241">
        <f t="shared" ref="BP185:CH185" si="153">IFERROR(BP183/BP73,0)</f>
        <v>0</v>
      </c>
      <c r="BQ185" s="241">
        <f t="shared" si="153"/>
        <v>0</v>
      </c>
      <c r="BR185" s="241">
        <f t="shared" si="153"/>
        <v>0</v>
      </c>
      <c r="BS185" s="241">
        <f t="shared" si="153"/>
        <v>0</v>
      </c>
      <c r="BT185" s="241">
        <f t="shared" si="153"/>
        <v>0</v>
      </c>
      <c r="BU185" s="241">
        <f t="shared" si="153"/>
        <v>0</v>
      </c>
      <c r="BV185" s="241">
        <f t="shared" si="153"/>
        <v>0</v>
      </c>
      <c r="BW185" s="241">
        <f t="shared" si="153"/>
        <v>0</v>
      </c>
      <c r="BX185" s="241">
        <f t="shared" si="153"/>
        <v>0</v>
      </c>
      <c r="BY185" s="241">
        <f t="shared" si="153"/>
        <v>0</v>
      </c>
      <c r="BZ185" s="241">
        <f t="shared" si="153"/>
        <v>0</v>
      </c>
      <c r="CA185" s="241">
        <f t="shared" si="153"/>
        <v>0</v>
      </c>
      <c r="CB185" s="241">
        <f t="shared" si="153"/>
        <v>0</v>
      </c>
      <c r="CC185" s="241">
        <f t="shared" si="153"/>
        <v>0</v>
      </c>
      <c r="CD185" s="241">
        <f t="shared" si="153"/>
        <v>0</v>
      </c>
      <c r="CE185" s="241">
        <f t="shared" si="153"/>
        <v>0</v>
      </c>
      <c r="CF185" s="241">
        <f t="shared" si="153"/>
        <v>0</v>
      </c>
      <c r="CG185" s="241">
        <f t="shared" si="153"/>
        <v>0</v>
      </c>
      <c r="CH185" s="242">
        <f t="shared" si="153"/>
        <v>0</v>
      </c>
    </row>
    <row r="186" spans="1:86" ht="15.75" hidden="1" thickBot="1" x14ac:dyDescent="0.3">
      <c r="A186" s="110"/>
      <c r="B186" s="288" t="s">
        <v>134</v>
      </c>
      <c r="C186" s="119">
        <f>C184+C185</f>
        <v>0</v>
      </c>
      <c r="D186" s="119">
        <f t="shared" ref="D186:BO186" si="154">D184+D185</f>
        <v>0</v>
      </c>
      <c r="E186" s="120">
        <f t="shared" si="154"/>
        <v>0</v>
      </c>
      <c r="F186" s="120">
        <f t="shared" si="154"/>
        <v>0</v>
      </c>
      <c r="G186" s="120">
        <f t="shared" si="154"/>
        <v>0</v>
      </c>
      <c r="H186" s="120">
        <f t="shared" si="154"/>
        <v>0</v>
      </c>
      <c r="I186" s="120">
        <f t="shared" si="154"/>
        <v>0</v>
      </c>
      <c r="J186" s="120">
        <f t="shared" si="154"/>
        <v>0</v>
      </c>
      <c r="K186" s="120">
        <f t="shared" si="154"/>
        <v>0</v>
      </c>
      <c r="L186" s="120">
        <f t="shared" si="154"/>
        <v>0</v>
      </c>
      <c r="M186" s="121">
        <f t="shared" si="154"/>
        <v>0</v>
      </c>
      <c r="N186" s="130">
        <f t="shared" si="154"/>
        <v>0</v>
      </c>
      <c r="O186" s="243">
        <f t="shared" si="154"/>
        <v>0</v>
      </c>
      <c r="P186" s="243">
        <f t="shared" si="154"/>
        <v>0</v>
      </c>
      <c r="Q186" s="244">
        <f t="shared" si="154"/>
        <v>0</v>
      </c>
      <c r="R186" s="244">
        <f t="shared" si="154"/>
        <v>0</v>
      </c>
      <c r="S186" s="244">
        <f t="shared" si="154"/>
        <v>0</v>
      </c>
      <c r="T186" s="244">
        <f t="shared" si="154"/>
        <v>0</v>
      </c>
      <c r="U186" s="244">
        <f t="shared" si="154"/>
        <v>0</v>
      </c>
      <c r="V186" s="244">
        <f t="shared" si="154"/>
        <v>0</v>
      </c>
      <c r="W186" s="244">
        <f t="shared" si="154"/>
        <v>0</v>
      </c>
      <c r="X186" s="244">
        <f t="shared" si="154"/>
        <v>0</v>
      </c>
      <c r="Y186" s="261">
        <f t="shared" si="154"/>
        <v>0</v>
      </c>
      <c r="Z186" s="261">
        <f t="shared" si="154"/>
        <v>0</v>
      </c>
      <c r="AA186" s="243">
        <f t="shared" si="154"/>
        <v>0</v>
      </c>
      <c r="AB186" s="243">
        <f t="shared" si="154"/>
        <v>0</v>
      </c>
      <c r="AC186" s="244">
        <f t="shared" si="154"/>
        <v>0</v>
      </c>
      <c r="AD186" s="244">
        <f t="shared" si="154"/>
        <v>0</v>
      </c>
      <c r="AE186" s="244">
        <f t="shared" si="154"/>
        <v>0</v>
      </c>
      <c r="AF186" s="244">
        <f t="shared" si="154"/>
        <v>0</v>
      </c>
      <c r="AG186" s="244">
        <f t="shared" si="154"/>
        <v>0</v>
      </c>
      <c r="AH186" s="244">
        <f t="shared" si="154"/>
        <v>0</v>
      </c>
      <c r="AI186" s="244">
        <f t="shared" si="154"/>
        <v>0</v>
      </c>
      <c r="AJ186" s="244">
        <f t="shared" si="154"/>
        <v>0</v>
      </c>
      <c r="AK186" s="261">
        <f t="shared" si="154"/>
        <v>0</v>
      </c>
      <c r="AL186" s="261">
        <f t="shared" si="154"/>
        <v>0</v>
      </c>
      <c r="AM186" s="243">
        <f t="shared" si="154"/>
        <v>0</v>
      </c>
      <c r="AN186" s="243">
        <f t="shared" si="154"/>
        <v>0</v>
      </c>
      <c r="AO186" s="244">
        <f t="shared" si="154"/>
        <v>0</v>
      </c>
      <c r="AP186" s="244">
        <f t="shared" si="154"/>
        <v>0</v>
      </c>
      <c r="AQ186" s="244">
        <f t="shared" si="154"/>
        <v>0</v>
      </c>
      <c r="AR186" s="244">
        <f t="shared" si="154"/>
        <v>0</v>
      </c>
      <c r="AS186" s="244">
        <f t="shared" si="154"/>
        <v>0</v>
      </c>
      <c r="AT186" s="244">
        <f t="shared" si="154"/>
        <v>0</v>
      </c>
      <c r="AU186" s="244">
        <f t="shared" si="154"/>
        <v>0</v>
      </c>
      <c r="AV186" s="244">
        <f t="shared" si="154"/>
        <v>0</v>
      </c>
      <c r="AW186" s="261">
        <f t="shared" si="154"/>
        <v>0</v>
      </c>
      <c r="AX186" s="261">
        <f t="shared" si="154"/>
        <v>0</v>
      </c>
      <c r="AY186" s="243">
        <f t="shared" si="154"/>
        <v>0</v>
      </c>
      <c r="AZ186" s="243">
        <f t="shared" si="154"/>
        <v>0</v>
      </c>
      <c r="BA186" s="244">
        <f t="shared" si="154"/>
        <v>0</v>
      </c>
      <c r="BB186" s="244">
        <f t="shared" si="154"/>
        <v>0</v>
      </c>
      <c r="BC186" s="244">
        <f t="shared" si="154"/>
        <v>0</v>
      </c>
      <c r="BD186" s="244">
        <f t="shared" si="154"/>
        <v>0</v>
      </c>
      <c r="BE186" s="244">
        <f t="shared" si="154"/>
        <v>0</v>
      </c>
      <c r="BF186" s="244">
        <f t="shared" si="154"/>
        <v>0</v>
      </c>
      <c r="BG186" s="244">
        <f t="shared" si="154"/>
        <v>0</v>
      </c>
      <c r="BH186" s="244">
        <f t="shared" si="154"/>
        <v>0</v>
      </c>
      <c r="BI186" s="261">
        <f t="shared" si="154"/>
        <v>0</v>
      </c>
      <c r="BJ186" s="261">
        <f t="shared" si="154"/>
        <v>0</v>
      </c>
      <c r="BK186" s="243">
        <f t="shared" si="154"/>
        <v>0</v>
      </c>
      <c r="BL186" s="243">
        <f t="shared" si="154"/>
        <v>0</v>
      </c>
      <c r="BM186" s="244">
        <f t="shared" si="154"/>
        <v>0</v>
      </c>
      <c r="BN186" s="244">
        <f t="shared" si="154"/>
        <v>0</v>
      </c>
      <c r="BO186" s="244">
        <f t="shared" si="154"/>
        <v>0</v>
      </c>
      <c r="BP186" s="244">
        <f t="shared" ref="BP186:CH186" si="155">BP184+BP185</f>
        <v>0</v>
      </c>
      <c r="BQ186" s="244">
        <f t="shared" si="155"/>
        <v>0</v>
      </c>
      <c r="BR186" s="244">
        <f t="shared" si="155"/>
        <v>0</v>
      </c>
      <c r="BS186" s="244">
        <f t="shared" si="155"/>
        <v>0</v>
      </c>
      <c r="BT186" s="244">
        <f t="shared" si="155"/>
        <v>0</v>
      </c>
      <c r="BU186" s="261">
        <f t="shared" si="155"/>
        <v>0</v>
      </c>
      <c r="BV186" s="261">
        <f t="shared" si="155"/>
        <v>0</v>
      </c>
      <c r="BW186" s="243">
        <f t="shared" si="155"/>
        <v>0</v>
      </c>
      <c r="BX186" s="243">
        <f t="shared" si="155"/>
        <v>0</v>
      </c>
      <c r="BY186" s="244">
        <f t="shared" si="155"/>
        <v>0</v>
      </c>
      <c r="BZ186" s="244">
        <f t="shared" si="155"/>
        <v>0</v>
      </c>
      <c r="CA186" s="244">
        <f t="shared" si="155"/>
        <v>0</v>
      </c>
      <c r="CB186" s="244">
        <f t="shared" si="155"/>
        <v>0</v>
      </c>
      <c r="CC186" s="244">
        <f t="shared" si="155"/>
        <v>0</v>
      </c>
      <c r="CD186" s="244">
        <f t="shared" si="155"/>
        <v>0</v>
      </c>
      <c r="CE186" s="244">
        <f t="shared" si="155"/>
        <v>0</v>
      </c>
      <c r="CF186" s="244">
        <f t="shared" si="155"/>
        <v>0</v>
      </c>
      <c r="CG186" s="261">
        <f t="shared" si="155"/>
        <v>0</v>
      </c>
      <c r="CH186" s="292">
        <f t="shared" si="155"/>
        <v>0</v>
      </c>
    </row>
    <row r="187" spans="1:86" ht="15.75" hidden="1" thickBot="1" x14ac:dyDescent="0.3">
      <c r="A187" s="110"/>
      <c r="B187" s="110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</row>
    <row r="188" spans="1:86" ht="15.75" hidden="1" thickBot="1" x14ac:dyDescent="0.3">
      <c r="A188" s="110"/>
      <c r="B188" s="287" t="s">
        <v>37</v>
      </c>
      <c r="C188" s="162">
        <f>C$4</f>
        <v>45292</v>
      </c>
      <c r="D188" s="162">
        <f t="shared" ref="D188:BO188" si="156">D$4</f>
        <v>45323</v>
      </c>
      <c r="E188" s="162">
        <f t="shared" si="156"/>
        <v>45352</v>
      </c>
      <c r="F188" s="162">
        <f t="shared" si="156"/>
        <v>45383</v>
      </c>
      <c r="G188" s="162">
        <f t="shared" si="156"/>
        <v>45413</v>
      </c>
      <c r="H188" s="162">
        <f t="shared" si="156"/>
        <v>45444</v>
      </c>
      <c r="I188" s="162">
        <f t="shared" si="156"/>
        <v>45474</v>
      </c>
      <c r="J188" s="162">
        <f t="shared" si="156"/>
        <v>45505</v>
      </c>
      <c r="K188" s="162">
        <f t="shared" si="156"/>
        <v>45536</v>
      </c>
      <c r="L188" s="162">
        <f t="shared" si="156"/>
        <v>45566</v>
      </c>
      <c r="M188" s="162">
        <f t="shared" si="156"/>
        <v>45597</v>
      </c>
      <c r="N188" s="162">
        <f t="shared" si="156"/>
        <v>45627</v>
      </c>
      <c r="O188" s="162">
        <f t="shared" si="156"/>
        <v>45658</v>
      </c>
      <c r="P188" s="162">
        <f t="shared" si="156"/>
        <v>45689</v>
      </c>
      <c r="Q188" s="162">
        <f t="shared" si="156"/>
        <v>45717</v>
      </c>
      <c r="R188" s="162">
        <f t="shared" si="156"/>
        <v>45748</v>
      </c>
      <c r="S188" s="162">
        <f t="shared" si="156"/>
        <v>45778</v>
      </c>
      <c r="T188" s="162">
        <f t="shared" si="156"/>
        <v>45809</v>
      </c>
      <c r="U188" s="162">
        <f t="shared" si="156"/>
        <v>45839</v>
      </c>
      <c r="V188" s="162">
        <f t="shared" si="156"/>
        <v>45870</v>
      </c>
      <c r="W188" s="162">
        <f t="shared" si="156"/>
        <v>45901</v>
      </c>
      <c r="X188" s="162">
        <f t="shared" si="156"/>
        <v>45931</v>
      </c>
      <c r="Y188" s="162">
        <f t="shared" si="156"/>
        <v>45962</v>
      </c>
      <c r="Z188" s="162">
        <f t="shared" si="156"/>
        <v>45992</v>
      </c>
      <c r="AA188" s="162">
        <f t="shared" si="156"/>
        <v>46023</v>
      </c>
      <c r="AB188" s="162">
        <f t="shared" si="156"/>
        <v>46054</v>
      </c>
      <c r="AC188" s="162">
        <f t="shared" si="156"/>
        <v>46082</v>
      </c>
      <c r="AD188" s="162">
        <f t="shared" si="156"/>
        <v>46113</v>
      </c>
      <c r="AE188" s="162">
        <f t="shared" si="156"/>
        <v>46143</v>
      </c>
      <c r="AF188" s="162">
        <f t="shared" si="156"/>
        <v>46174</v>
      </c>
      <c r="AG188" s="162">
        <f t="shared" si="156"/>
        <v>46204</v>
      </c>
      <c r="AH188" s="162">
        <f t="shared" si="156"/>
        <v>46235</v>
      </c>
      <c r="AI188" s="162">
        <f t="shared" si="156"/>
        <v>46266</v>
      </c>
      <c r="AJ188" s="162">
        <f t="shared" si="156"/>
        <v>46296</v>
      </c>
      <c r="AK188" s="162">
        <f t="shared" si="156"/>
        <v>46327</v>
      </c>
      <c r="AL188" s="162">
        <f t="shared" si="156"/>
        <v>46357</v>
      </c>
      <c r="AM188" s="162">
        <f t="shared" si="156"/>
        <v>46388</v>
      </c>
      <c r="AN188" s="162">
        <f t="shared" si="156"/>
        <v>46419</v>
      </c>
      <c r="AO188" s="162">
        <f t="shared" si="156"/>
        <v>46447</v>
      </c>
      <c r="AP188" s="162">
        <f t="shared" si="156"/>
        <v>46478</v>
      </c>
      <c r="AQ188" s="162">
        <f t="shared" si="156"/>
        <v>46508</v>
      </c>
      <c r="AR188" s="162">
        <f t="shared" si="156"/>
        <v>46539</v>
      </c>
      <c r="AS188" s="162">
        <f t="shared" si="156"/>
        <v>46569</v>
      </c>
      <c r="AT188" s="162">
        <f t="shared" si="156"/>
        <v>46600</v>
      </c>
      <c r="AU188" s="162">
        <f t="shared" si="156"/>
        <v>46631</v>
      </c>
      <c r="AV188" s="162">
        <f t="shared" si="156"/>
        <v>46661</v>
      </c>
      <c r="AW188" s="162">
        <f t="shared" si="156"/>
        <v>46692</v>
      </c>
      <c r="AX188" s="162">
        <f t="shared" si="156"/>
        <v>46722</v>
      </c>
      <c r="AY188" s="162">
        <f t="shared" si="156"/>
        <v>46753</v>
      </c>
      <c r="AZ188" s="162">
        <f t="shared" si="156"/>
        <v>46784</v>
      </c>
      <c r="BA188" s="162">
        <f t="shared" si="156"/>
        <v>46813</v>
      </c>
      <c r="BB188" s="162">
        <f t="shared" si="156"/>
        <v>46844</v>
      </c>
      <c r="BC188" s="162">
        <f t="shared" si="156"/>
        <v>46874</v>
      </c>
      <c r="BD188" s="162">
        <f t="shared" si="156"/>
        <v>46905</v>
      </c>
      <c r="BE188" s="162">
        <f t="shared" si="156"/>
        <v>46935</v>
      </c>
      <c r="BF188" s="162">
        <f t="shared" si="156"/>
        <v>46966</v>
      </c>
      <c r="BG188" s="162">
        <f t="shared" si="156"/>
        <v>46997</v>
      </c>
      <c r="BH188" s="162">
        <f t="shared" si="156"/>
        <v>47027</v>
      </c>
      <c r="BI188" s="162">
        <f t="shared" si="156"/>
        <v>47058</v>
      </c>
      <c r="BJ188" s="162">
        <f t="shared" si="156"/>
        <v>47088</v>
      </c>
      <c r="BK188" s="162">
        <f t="shared" si="156"/>
        <v>47119</v>
      </c>
      <c r="BL188" s="162">
        <f t="shared" si="156"/>
        <v>47150</v>
      </c>
      <c r="BM188" s="162">
        <f t="shared" si="156"/>
        <v>47178</v>
      </c>
      <c r="BN188" s="162">
        <f t="shared" si="156"/>
        <v>47209</v>
      </c>
      <c r="BO188" s="162">
        <f t="shared" si="156"/>
        <v>47239</v>
      </c>
      <c r="BP188" s="162">
        <f t="shared" ref="BP188:CH188" si="157">BP$4</f>
        <v>47270</v>
      </c>
      <c r="BQ188" s="162">
        <f t="shared" si="157"/>
        <v>47300</v>
      </c>
      <c r="BR188" s="162">
        <f t="shared" si="157"/>
        <v>47331</v>
      </c>
      <c r="BS188" s="162">
        <f t="shared" si="157"/>
        <v>47362</v>
      </c>
      <c r="BT188" s="162">
        <f t="shared" si="157"/>
        <v>47392</v>
      </c>
      <c r="BU188" s="162">
        <f t="shared" si="157"/>
        <v>47423</v>
      </c>
      <c r="BV188" s="162">
        <f t="shared" si="157"/>
        <v>47453</v>
      </c>
      <c r="BW188" s="162">
        <f t="shared" si="157"/>
        <v>47484</v>
      </c>
      <c r="BX188" s="162">
        <f t="shared" si="157"/>
        <v>47515</v>
      </c>
      <c r="BY188" s="162">
        <f t="shared" si="157"/>
        <v>47543</v>
      </c>
      <c r="BZ188" s="162">
        <f t="shared" si="157"/>
        <v>47574</v>
      </c>
      <c r="CA188" s="162">
        <f t="shared" si="157"/>
        <v>47604</v>
      </c>
      <c r="CB188" s="162">
        <f t="shared" si="157"/>
        <v>47635</v>
      </c>
      <c r="CC188" s="162">
        <f t="shared" si="157"/>
        <v>47665</v>
      </c>
      <c r="CD188" s="162">
        <f t="shared" si="157"/>
        <v>47696</v>
      </c>
      <c r="CE188" s="162">
        <f t="shared" si="157"/>
        <v>47727</v>
      </c>
      <c r="CF188" s="162">
        <f t="shared" si="157"/>
        <v>47757</v>
      </c>
      <c r="CG188" s="162">
        <f t="shared" si="157"/>
        <v>47788</v>
      </c>
      <c r="CH188" s="163">
        <f t="shared" si="157"/>
        <v>47818</v>
      </c>
    </row>
    <row r="189" spans="1:86" hidden="1" x14ac:dyDescent="0.25">
      <c r="A189" s="110"/>
      <c r="B189" s="281" t="s">
        <v>135</v>
      </c>
      <c r="C189" s="122">
        <f>C157*'YTD PROGRAM SUMMARY'!C44</f>
        <v>0</v>
      </c>
      <c r="D189" s="122">
        <f>D157*'YTD PROGRAM SUMMARY'!D44</f>
        <v>0</v>
      </c>
      <c r="E189" s="122">
        <f>E157*'YTD PROGRAM SUMMARY'!E44</f>
        <v>0</v>
      </c>
      <c r="F189" s="122">
        <f>F157*'YTD PROGRAM SUMMARY'!F44</f>
        <v>0</v>
      </c>
      <c r="G189" s="122">
        <f>G157*'YTD PROGRAM SUMMARY'!G44</f>
        <v>0</v>
      </c>
      <c r="H189" s="122">
        <f>H157*'YTD PROGRAM SUMMARY'!H44</f>
        <v>0</v>
      </c>
      <c r="I189" s="122">
        <f>I157*'YTD PROGRAM SUMMARY'!I44</f>
        <v>0</v>
      </c>
      <c r="J189" s="122">
        <f>J157*'YTD PROGRAM SUMMARY'!J44</f>
        <v>0</v>
      </c>
      <c r="K189" s="122">
        <f>K157*'YTD PROGRAM SUMMARY'!K44</f>
        <v>0</v>
      </c>
      <c r="L189" s="122">
        <f>L157*'YTD PROGRAM SUMMARY'!L44</f>
        <v>0</v>
      </c>
      <c r="M189" s="122">
        <f>M157*'YTD PROGRAM SUMMARY'!M44</f>
        <v>0</v>
      </c>
      <c r="N189" s="122">
        <f>N157*'YTD PROGRAM SUMMARY'!N44</f>
        <v>0</v>
      </c>
      <c r="O189" s="246">
        <f>O157*'YTD PROGRAM SUMMARY'!O44</f>
        <v>0</v>
      </c>
      <c r="P189" s="246">
        <f>P157*'YTD PROGRAM SUMMARY'!P44</f>
        <v>0</v>
      </c>
      <c r="Q189" s="246">
        <f>Q157*'YTD PROGRAM SUMMARY'!Q44</f>
        <v>0</v>
      </c>
      <c r="R189" s="246">
        <f>R157*'YTD PROGRAM SUMMARY'!R44</f>
        <v>0</v>
      </c>
      <c r="S189" s="246">
        <f>S157*'YTD PROGRAM SUMMARY'!S44</f>
        <v>0</v>
      </c>
      <c r="T189" s="246">
        <f>T157*'YTD PROGRAM SUMMARY'!T44</f>
        <v>0</v>
      </c>
      <c r="U189" s="246">
        <f>U157*'YTD PROGRAM SUMMARY'!U44</f>
        <v>0</v>
      </c>
      <c r="V189" s="246">
        <f>V157*'YTD PROGRAM SUMMARY'!V44</f>
        <v>0</v>
      </c>
      <c r="W189" s="246">
        <f>W157*'YTD PROGRAM SUMMARY'!W44</f>
        <v>0</v>
      </c>
      <c r="X189" s="246">
        <f>X157*'YTD PROGRAM SUMMARY'!X44</f>
        <v>0</v>
      </c>
      <c r="Y189" s="246">
        <f>Y157*'YTD PROGRAM SUMMARY'!Y44</f>
        <v>0</v>
      </c>
      <c r="Z189" s="246">
        <f>Z157*'YTD PROGRAM SUMMARY'!Z44</f>
        <v>0</v>
      </c>
      <c r="AA189" s="246">
        <f>AA157*'YTD PROGRAM SUMMARY'!AA44</f>
        <v>0</v>
      </c>
      <c r="AB189" s="246">
        <f>AB157*'YTD PROGRAM SUMMARY'!AB44</f>
        <v>0</v>
      </c>
      <c r="AC189" s="246">
        <f>AC157*'YTD PROGRAM SUMMARY'!AC44</f>
        <v>0</v>
      </c>
      <c r="AD189" s="246">
        <f>AD157*'YTD PROGRAM SUMMARY'!AD44</f>
        <v>0</v>
      </c>
      <c r="AE189" s="246">
        <f>AE157*'YTD PROGRAM SUMMARY'!AE44</f>
        <v>0</v>
      </c>
      <c r="AF189" s="246">
        <f>AF157*'YTD PROGRAM SUMMARY'!AF44</f>
        <v>0</v>
      </c>
      <c r="AG189" s="246">
        <f>AG157*'YTD PROGRAM SUMMARY'!AG44</f>
        <v>0</v>
      </c>
      <c r="AH189" s="246">
        <f>AH157*'YTD PROGRAM SUMMARY'!AH44</f>
        <v>0</v>
      </c>
      <c r="AI189" s="246">
        <f>AI157*'YTD PROGRAM SUMMARY'!AI44</f>
        <v>0</v>
      </c>
      <c r="AJ189" s="246">
        <f>AJ157*'YTD PROGRAM SUMMARY'!AJ44</f>
        <v>0</v>
      </c>
      <c r="AK189" s="246">
        <f>AK157*'YTD PROGRAM SUMMARY'!AK44</f>
        <v>0</v>
      </c>
      <c r="AL189" s="246">
        <f>AL157*'YTD PROGRAM SUMMARY'!AL44</f>
        <v>0</v>
      </c>
      <c r="AM189" s="246">
        <f>AM157*'YTD PROGRAM SUMMARY'!AM44</f>
        <v>0</v>
      </c>
      <c r="AN189" s="246">
        <f>AN157*'YTD PROGRAM SUMMARY'!AN44</f>
        <v>0</v>
      </c>
      <c r="AO189" s="246">
        <f>AO157*'YTD PROGRAM SUMMARY'!AO44</f>
        <v>0</v>
      </c>
      <c r="AP189" s="246">
        <f>AP157*'YTD PROGRAM SUMMARY'!AP44</f>
        <v>0</v>
      </c>
      <c r="AQ189" s="246">
        <f>AQ157*'YTD PROGRAM SUMMARY'!AQ44</f>
        <v>0</v>
      </c>
      <c r="AR189" s="246">
        <f>AR157*'YTD PROGRAM SUMMARY'!AR44</f>
        <v>0</v>
      </c>
      <c r="AS189" s="246">
        <f>AS157*'YTD PROGRAM SUMMARY'!AS44</f>
        <v>0</v>
      </c>
      <c r="AT189" s="246">
        <f>AT157*'YTD PROGRAM SUMMARY'!AT44</f>
        <v>0</v>
      </c>
      <c r="AU189" s="246">
        <f>AU157*'YTD PROGRAM SUMMARY'!AU44</f>
        <v>0</v>
      </c>
      <c r="AV189" s="246">
        <f>AV157*'YTD PROGRAM SUMMARY'!AV44</f>
        <v>0</v>
      </c>
      <c r="AW189" s="246">
        <f>AW157*'YTD PROGRAM SUMMARY'!AW44</f>
        <v>0</v>
      </c>
      <c r="AX189" s="246">
        <f>AX157*'YTD PROGRAM SUMMARY'!AX44</f>
        <v>0</v>
      </c>
      <c r="AY189" s="246">
        <f>AY157*'YTD PROGRAM SUMMARY'!AY44</f>
        <v>0</v>
      </c>
      <c r="AZ189" s="246">
        <f>AZ157*'YTD PROGRAM SUMMARY'!AZ44</f>
        <v>0</v>
      </c>
      <c r="BA189" s="246">
        <f>BA157*'YTD PROGRAM SUMMARY'!BA44</f>
        <v>0</v>
      </c>
      <c r="BB189" s="246">
        <f>BB157*'YTD PROGRAM SUMMARY'!BB44</f>
        <v>0</v>
      </c>
      <c r="BC189" s="246">
        <f>BC157*'YTD PROGRAM SUMMARY'!BC44</f>
        <v>0</v>
      </c>
      <c r="BD189" s="246">
        <f>BD157*'YTD PROGRAM SUMMARY'!BD44</f>
        <v>0</v>
      </c>
      <c r="BE189" s="246">
        <f>BE157*'YTD PROGRAM SUMMARY'!BE44</f>
        <v>0</v>
      </c>
      <c r="BF189" s="246">
        <f>BF157*'YTD PROGRAM SUMMARY'!BF44</f>
        <v>0</v>
      </c>
      <c r="BG189" s="246">
        <f>BG157*'YTD PROGRAM SUMMARY'!BG44</f>
        <v>0</v>
      </c>
      <c r="BH189" s="246">
        <f>BH157*'YTD PROGRAM SUMMARY'!BH44</f>
        <v>0</v>
      </c>
      <c r="BI189" s="246">
        <f>BI157*'YTD PROGRAM SUMMARY'!BI44</f>
        <v>0</v>
      </c>
      <c r="BJ189" s="246">
        <f>BJ157*'YTD PROGRAM SUMMARY'!BJ44</f>
        <v>0</v>
      </c>
      <c r="BK189" s="246">
        <f>BK157*'YTD PROGRAM SUMMARY'!BK44</f>
        <v>0</v>
      </c>
      <c r="BL189" s="246">
        <f>BL157*'YTD PROGRAM SUMMARY'!BL44</f>
        <v>0</v>
      </c>
      <c r="BM189" s="246">
        <f>BM157*'YTD PROGRAM SUMMARY'!BM44</f>
        <v>0</v>
      </c>
      <c r="BN189" s="246">
        <f>BN157*'YTD PROGRAM SUMMARY'!BN44</f>
        <v>0</v>
      </c>
      <c r="BO189" s="246">
        <f>BO157*'YTD PROGRAM SUMMARY'!BO44</f>
        <v>0</v>
      </c>
      <c r="BP189" s="246">
        <f>BP157*'YTD PROGRAM SUMMARY'!BP44</f>
        <v>0</v>
      </c>
      <c r="BQ189" s="246">
        <f>BQ157*'YTD PROGRAM SUMMARY'!BQ44</f>
        <v>0</v>
      </c>
      <c r="BR189" s="246">
        <f>BR157*'YTD PROGRAM SUMMARY'!BR44</f>
        <v>0</v>
      </c>
      <c r="BS189" s="246">
        <f>BS157*'YTD PROGRAM SUMMARY'!BS44</f>
        <v>0</v>
      </c>
      <c r="BT189" s="246">
        <f>BT157*'YTD PROGRAM SUMMARY'!BT44</f>
        <v>0</v>
      </c>
      <c r="BU189" s="246">
        <f>BU157*'YTD PROGRAM SUMMARY'!BU44</f>
        <v>0</v>
      </c>
      <c r="BV189" s="246">
        <f>BV157*'YTD PROGRAM SUMMARY'!BV44</f>
        <v>0</v>
      </c>
      <c r="BW189" s="246">
        <f>BW157*'YTD PROGRAM SUMMARY'!BW44</f>
        <v>0</v>
      </c>
      <c r="BX189" s="246">
        <f>BX157*'YTD PROGRAM SUMMARY'!BX44</f>
        <v>0</v>
      </c>
      <c r="BY189" s="246">
        <f>BY157*'YTD PROGRAM SUMMARY'!BY44</f>
        <v>0</v>
      </c>
      <c r="BZ189" s="246">
        <f>BZ157*'YTD PROGRAM SUMMARY'!BZ44</f>
        <v>0</v>
      </c>
      <c r="CA189" s="246">
        <f>CA157*'YTD PROGRAM SUMMARY'!CA44</f>
        <v>0</v>
      </c>
      <c r="CB189" s="246">
        <f>CB157*'YTD PROGRAM SUMMARY'!CB44</f>
        <v>0</v>
      </c>
      <c r="CC189" s="246">
        <f>CC157*'YTD PROGRAM SUMMARY'!CC44</f>
        <v>0</v>
      </c>
      <c r="CD189" s="246">
        <f>CD157*'YTD PROGRAM SUMMARY'!CD44</f>
        <v>0</v>
      </c>
      <c r="CE189" s="246">
        <f>CE157*'YTD PROGRAM SUMMARY'!CE44</f>
        <v>0</v>
      </c>
      <c r="CF189" s="246">
        <f>CF157*'YTD PROGRAM SUMMARY'!CF44</f>
        <v>0</v>
      </c>
      <c r="CG189" s="246">
        <f>CG157*'YTD PROGRAM SUMMARY'!CG44</f>
        <v>0</v>
      </c>
      <c r="CH189" s="247">
        <f>CH157*'YTD PROGRAM SUMMARY'!CH44</f>
        <v>0</v>
      </c>
    </row>
    <row r="190" spans="1:86" ht="15.75" hidden="1" thickBot="1" x14ac:dyDescent="0.3">
      <c r="A190" s="110"/>
      <c r="B190" s="91" t="s">
        <v>136</v>
      </c>
      <c r="C190" s="115">
        <f>C176*'YTD PROGRAM SUMMARY'!C44</f>
        <v>0</v>
      </c>
      <c r="D190" s="115">
        <f>D176*'YTD PROGRAM SUMMARY'!D44</f>
        <v>0</v>
      </c>
      <c r="E190" s="115">
        <f>E176*'YTD PROGRAM SUMMARY'!E44</f>
        <v>0</v>
      </c>
      <c r="F190" s="115">
        <f>F176*'YTD PROGRAM SUMMARY'!F44</f>
        <v>0</v>
      </c>
      <c r="G190" s="115">
        <f>G176*'YTD PROGRAM SUMMARY'!G44</f>
        <v>0</v>
      </c>
      <c r="H190" s="115">
        <f>H176*'YTD PROGRAM SUMMARY'!H44</f>
        <v>0</v>
      </c>
      <c r="I190" s="115">
        <f>I176*'YTD PROGRAM SUMMARY'!I44</f>
        <v>0</v>
      </c>
      <c r="J190" s="115">
        <f>J176*'YTD PROGRAM SUMMARY'!J44</f>
        <v>0</v>
      </c>
      <c r="K190" s="115">
        <f>K176*'YTD PROGRAM SUMMARY'!K44</f>
        <v>0</v>
      </c>
      <c r="L190" s="115">
        <f>L176*'YTD PROGRAM SUMMARY'!L44</f>
        <v>0</v>
      </c>
      <c r="M190" s="115">
        <f>M176*'YTD PROGRAM SUMMARY'!M44</f>
        <v>0</v>
      </c>
      <c r="N190" s="115">
        <f>N176*'YTD PROGRAM SUMMARY'!N44</f>
        <v>0</v>
      </c>
      <c r="O190" s="238">
        <f>O176*'YTD PROGRAM SUMMARY'!O44</f>
        <v>0</v>
      </c>
      <c r="P190" s="238">
        <f>P176*'YTD PROGRAM SUMMARY'!P44</f>
        <v>0</v>
      </c>
      <c r="Q190" s="238">
        <f>Q176*'YTD PROGRAM SUMMARY'!Q44</f>
        <v>0</v>
      </c>
      <c r="R190" s="238">
        <f>R176*'YTD PROGRAM SUMMARY'!R44</f>
        <v>0</v>
      </c>
      <c r="S190" s="238">
        <f>S176*'YTD PROGRAM SUMMARY'!S44</f>
        <v>0</v>
      </c>
      <c r="T190" s="238">
        <f>T176*'YTD PROGRAM SUMMARY'!T44</f>
        <v>0</v>
      </c>
      <c r="U190" s="238">
        <f>U176*'YTD PROGRAM SUMMARY'!U44</f>
        <v>0</v>
      </c>
      <c r="V190" s="238">
        <f>V176*'YTD PROGRAM SUMMARY'!V44</f>
        <v>0</v>
      </c>
      <c r="W190" s="238">
        <f>W176*'YTD PROGRAM SUMMARY'!W44</f>
        <v>0</v>
      </c>
      <c r="X190" s="238">
        <f>X176*'YTD PROGRAM SUMMARY'!X44</f>
        <v>0</v>
      </c>
      <c r="Y190" s="238">
        <f>Y176*'YTD PROGRAM SUMMARY'!Y44</f>
        <v>0</v>
      </c>
      <c r="Z190" s="238">
        <f>Z176*'YTD PROGRAM SUMMARY'!Z44</f>
        <v>0</v>
      </c>
      <c r="AA190" s="238">
        <f>AA176*'YTD PROGRAM SUMMARY'!AA44</f>
        <v>0</v>
      </c>
      <c r="AB190" s="238">
        <f>AB176*'YTD PROGRAM SUMMARY'!AB44</f>
        <v>0</v>
      </c>
      <c r="AC190" s="238">
        <f>AC176*'YTD PROGRAM SUMMARY'!AC44</f>
        <v>0</v>
      </c>
      <c r="AD190" s="238">
        <f>AD176*'YTD PROGRAM SUMMARY'!AD44</f>
        <v>0</v>
      </c>
      <c r="AE190" s="238">
        <f>AE176*'YTD PROGRAM SUMMARY'!AE44</f>
        <v>0</v>
      </c>
      <c r="AF190" s="238">
        <f>AF176*'YTD PROGRAM SUMMARY'!AF44</f>
        <v>0</v>
      </c>
      <c r="AG190" s="238">
        <f>AG176*'YTD PROGRAM SUMMARY'!AG44</f>
        <v>0</v>
      </c>
      <c r="AH190" s="238">
        <f>AH176*'YTD PROGRAM SUMMARY'!AH44</f>
        <v>0</v>
      </c>
      <c r="AI190" s="238">
        <f>AI176*'YTD PROGRAM SUMMARY'!AI44</f>
        <v>0</v>
      </c>
      <c r="AJ190" s="238">
        <f>AJ176*'YTD PROGRAM SUMMARY'!AJ44</f>
        <v>0</v>
      </c>
      <c r="AK190" s="238">
        <f>AK176*'YTD PROGRAM SUMMARY'!AK44</f>
        <v>0</v>
      </c>
      <c r="AL190" s="238">
        <f>AL176*'YTD PROGRAM SUMMARY'!AL44</f>
        <v>0</v>
      </c>
      <c r="AM190" s="238">
        <f>AM176*'YTD PROGRAM SUMMARY'!AM44</f>
        <v>0</v>
      </c>
      <c r="AN190" s="238">
        <f>AN176*'YTD PROGRAM SUMMARY'!AN44</f>
        <v>0</v>
      </c>
      <c r="AO190" s="238">
        <f>AO176*'YTD PROGRAM SUMMARY'!AO44</f>
        <v>0</v>
      </c>
      <c r="AP190" s="238">
        <f>AP176*'YTD PROGRAM SUMMARY'!AP44</f>
        <v>0</v>
      </c>
      <c r="AQ190" s="238">
        <f>AQ176*'YTD PROGRAM SUMMARY'!AQ44</f>
        <v>0</v>
      </c>
      <c r="AR190" s="238">
        <f>AR176*'YTD PROGRAM SUMMARY'!AR44</f>
        <v>0</v>
      </c>
      <c r="AS190" s="238">
        <f>AS176*'YTD PROGRAM SUMMARY'!AS44</f>
        <v>0</v>
      </c>
      <c r="AT190" s="238">
        <f>AT176*'YTD PROGRAM SUMMARY'!AT44</f>
        <v>0</v>
      </c>
      <c r="AU190" s="238">
        <f>AU176*'YTD PROGRAM SUMMARY'!AU44</f>
        <v>0</v>
      </c>
      <c r="AV190" s="238">
        <f>AV176*'YTD PROGRAM SUMMARY'!AV44</f>
        <v>0</v>
      </c>
      <c r="AW190" s="238">
        <f>AW176*'YTD PROGRAM SUMMARY'!AW44</f>
        <v>0</v>
      </c>
      <c r="AX190" s="238">
        <f>AX176*'YTD PROGRAM SUMMARY'!AX44</f>
        <v>0</v>
      </c>
      <c r="AY190" s="238">
        <f>AY176*'YTD PROGRAM SUMMARY'!AY44</f>
        <v>0</v>
      </c>
      <c r="AZ190" s="238">
        <f>AZ176*'YTD PROGRAM SUMMARY'!AZ44</f>
        <v>0</v>
      </c>
      <c r="BA190" s="238">
        <f>BA176*'YTD PROGRAM SUMMARY'!BA44</f>
        <v>0</v>
      </c>
      <c r="BB190" s="238">
        <f>BB176*'YTD PROGRAM SUMMARY'!BB44</f>
        <v>0</v>
      </c>
      <c r="BC190" s="238">
        <f>BC176*'YTD PROGRAM SUMMARY'!BC44</f>
        <v>0</v>
      </c>
      <c r="BD190" s="238">
        <f>BD176*'YTD PROGRAM SUMMARY'!BD44</f>
        <v>0</v>
      </c>
      <c r="BE190" s="238">
        <f>BE176*'YTD PROGRAM SUMMARY'!BE44</f>
        <v>0</v>
      </c>
      <c r="BF190" s="238">
        <f>BF176*'YTD PROGRAM SUMMARY'!BF44</f>
        <v>0</v>
      </c>
      <c r="BG190" s="238">
        <f>BG176*'YTD PROGRAM SUMMARY'!BG44</f>
        <v>0</v>
      </c>
      <c r="BH190" s="238">
        <f>BH176*'YTD PROGRAM SUMMARY'!BH44</f>
        <v>0</v>
      </c>
      <c r="BI190" s="238">
        <f>BI176*'YTD PROGRAM SUMMARY'!BI44</f>
        <v>0</v>
      </c>
      <c r="BJ190" s="238">
        <f>BJ176*'YTD PROGRAM SUMMARY'!BJ44</f>
        <v>0</v>
      </c>
      <c r="BK190" s="238">
        <f>BK176*'YTD PROGRAM SUMMARY'!BK44</f>
        <v>0</v>
      </c>
      <c r="BL190" s="238">
        <f>BL176*'YTD PROGRAM SUMMARY'!BL44</f>
        <v>0</v>
      </c>
      <c r="BM190" s="238">
        <f>BM176*'YTD PROGRAM SUMMARY'!BM44</f>
        <v>0</v>
      </c>
      <c r="BN190" s="238">
        <f>BN176*'YTD PROGRAM SUMMARY'!BN44</f>
        <v>0</v>
      </c>
      <c r="BO190" s="238">
        <f>BO176*'YTD PROGRAM SUMMARY'!BO44</f>
        <v>0</v>
      </c>
      <c r="BP190" s="238">
        <f>BP176*'YTD PROGRAM SUMMARY'!BP44</f>
        <v>0</v>
      </c>
      <c r="BQ190" s="238">
        <f>BQ176*'YTD PROGRAM SUMMARY'!BQ44</f>
        <v>0</v>
      </c>
      <c r="BR190" s="238">
        <f>BR176*'YTD PROGRAM SUMMARY'!BR44</f>
        <v>0</v>
      </c>
      <c r="BS190" s="238">
        <f>BS176*'YTD PROGRAM SUMMARY'!BS44</f>
        <v>0</v>
      </c>
      <c r="BT190" s="238">
        <f>BT176*'YTD PROGRAM SUMMARY'!BT44</f>
        <v>0</v>
      </c>
      <c r="BU190" s="238">
        <f>BU176*'YTD PROGRAM SUMMARY'!BU44</f>
        <v>0</v>
      </c>
      <c r="BV190" s="238">
        <f>BV176*'YTD PROGRAM SUMMARY'!BV44</f>
        <v>0</v>
      </c>
      <c r="BW190" s="238">
        <f>BW176*'YTD PROGRAM SUMMARY'!BW44</f>
        <v>0</v>
      </c>
      <c r="BX190" s="238">
        <f>BX176*'YTD PROGRAM SUMMARY'!BX44</f>
        <v>0</v>
      </c>
      <c r="BY190" s="238">
        <f>BY176*'YTD PROGRAM SUMMARY'!BY44</f>
        <v>0</v>
      </c>
      <c r="BZ190" s="238">
        <f>BZ176*'YTD PROGRAM SUMMARY'!BZ44</f>
        <v>0</v>
      </c>
      <c r="CA190" s="238">
        <f>CA176*'YTD PROGRAM SUMMARY'!CA44</f>
        <v>0</v>
      </c>
      <c r="CB190" s="238">
        <f>CB176*'YTD PROGRAM SUMMARY'!CB44</f>
        <v>0</v>
      </c>
      <c r="CC190" s="238">
        <f>CC176*'YTD PROGRAM SUMMARY'!CC44</f>
        <v>0</v>
      </c>
      <c r="CD190" s="238">
        <f>CD176*'YTD PROGRAM SUMMARY'!CD44</f>
        <v>0</v>
      </c>
      <c r="CE190" s="238">
        <f>CE176*'YTD PROGRAM SUMMARY'!CE44</f>
        <v>0</v>
      </c>
      <c r="CF190" s="238">
        <f>CF176*'YTD PROGRAM SUMMARY'!CF44</f>
        <v>0</v>
      </c>
      <c r="CG190" s="238">
        <f>CG176*'YTD PROGRAM SUMMARY'!CG44</f>
        <v>0</v>
      </c>
      <c r="CH190" s="239">
        <f>CH176*'YTD PROGRAM SUMMARY'!CH44</f>
        <v>0</v>
      </c>
    </row>
    <row r="191" spans="1:86" hidden="1" x14ac:dyDescent="0.25">
      <c r="A191" s="110"/>
      <c r="B191" s="281" t="s">
        <v>137</v>
      </c>
      <c r="C191" s="116">
        <f t="shared" ref="C191" si="158">IFERROR(C189/C73,0)</f>
        <v>0</v>
      </c>
      <c r="D191" s="116">
        <f t="shared" ref="D191:BO191" si="159">IFERROR(D189/D73,0)</f>
        <v>0</v>
      </c>
      <c r="E191" s="116">
        <f t="shared" si="159"/>
        <v>0</v>
      </c>
      <c r="F191" s="116">
        <f t="shared" si="159"/>
        <v>0</v>
      </c>
      <c r="G191" s="116">
        <f t="shared" si="159"/>
        <v>0</v>
      </c>
      <c r="H191" s="116">
        <f t="shared" si="159"/>
        <v>0</v>
      </c>
      <c r="I191" s="116">
        <f t="shared" si="159"/>
        <v>0</v>
      </c>
      <c r="J191" s="116">
        <f t="shared" si="159"/>
        <v>0</v>
      </c>
      <c r="K191" s="116">
        <f t="shared" si="159"/>
        <v>0</v>
      </c>
      <c r="L191" s="116">
        <f t="shared" si="159"/>
        <v>0</v>
      </c>
      <c r="M191" s="116">
        <f t="shared" si="159"/>
        <v>0</v>
      </c>
      <c r="N191" s="116">
        <f t="shared" si="159"/>
        <v>0</v>
      </c>
      <c r="O191" s="240">
        <f t="shared" si="159"/>
        <v>0</v>
      </c>
      <c r="P191" s="240">
        <f t="shared" si="159"/>
        <v>0</v>
      </c>
      <c r="Q191" s="240">
        <f t="shared" si="159"/>
        <v>0</v>
      </c>
      <c r="R191" s="240">
        <f t="shared" si="159"/>
        <v>0</v>
      </c>
      <c r="S191" s="240">
        <f t="shared" si="159"/>
        <v>0</v>
      </c>
      <c r="T191" s="240">
        <f t="shared" si="159"/>
        <v>0</v>
      </c>
      <c r="U191" s="240">
        <f t="shared" si="159"/>
        <v>0</v>
      </c>
      <c r="V191" s="240">
        <f t="shared" si="159"/>
        <v>0</v>
      </c>
      <c r="W191" s="240">
        <f t="shared" si="159"/>
        <v>0</v>
      </c>
      <c r="X191" s="240">
        <f t="shared" si="159"/>
        <v>0</v>
      </c>
      <c r="Y191" s="240">
        <f t="shared" si="159"/>
        <v>0</v>
      </c>
      <c r="Z191" s="240">
        <f t="shared" si="159"/>
        <v>0</v>
      </c>
      <c r="AA191" s="240">
        <f t="shared" si="159"/>
        <v>0</v>
      </c>
      <c r="AB191" s="240">
        <f t="shared" si="159"/>
        <v>0</v>
      </c>
      <c r="AC191" s="240">
        <f t="shared" si="159"/>
        <v>0</v>
      </c>
      <c r="AD191" s="240">
        <f t="shared" si="159"/>
        <v>0</v>
      </c>
      <c r="AE191" s="240">
        <f t="shared" si="159"/>
        <v>0</v>
      </c>
      <c r="AF191" s="240">
        <f t="shared" si="159"/>
        <v>0</v>
      </c>
      <c r="AG191" s="240">
        <f t="shared" si="159"/>
        <v>0</v>
      </c>
      <c r="AH191" s="240">
        <f t="shared" si="159"/>
        <v>0</v>
      </c>
      <c r="AI191" s="240">
        <f t="shared" si="159"/>
        <v>0</v>
      </c>
      <c r="AJ191" s="240">
        <f t="shared" si="159"/>
        <v>0</v>
      </c>
      <c r="AK191" s="240">
        <f t="shared" si="159"/>
        <v>0</v>
      </c>
      <c r="AL191" s="240">
        <f t="shared" si="159"/>
        <v>0</v>
      </c>
      <c r="AM191" s="240">
        <f t="shared" si="159"/>
        <v>0</v>
      </c>
      <c r="AN191" s="240">
        <f t="shared" si="159"/>
        <v>0</v>
      </c>
      <c r="AO191" s="240">
        <f t="shared" si="159"/>
        <v>0</v>
      </c>
      <c r="AP191" s="240">
        <f t="shared" si="159"/>
        <v>0</v>
      </c>
      <c r="AQ191" s="240">
        <f t="shared" si="159"/>
        <v>0</v>
      </c>
      <c r="AR191" s="240">
        <f t="shared" si="159"/>
        <v>0</v>
      </c>
      <c r="AS191" s="240">
        <f t="shared" si="159"/>
        <v>0</v>
      </c>
      <c r="AT191" s="240">
        <f t="shared" si="159"/>
        <v>0</v>
      </c>
      <c r="AU191" s="240">
        <f t="shared" si="159"/>
        <v>0</v>
      </c>
      <c r="AV191" s="240">
        <f t="shared" si="159"/>
        <v>0</v>
      </c>
      <c r="AW191" s="240">
        <f t="shared" si="159"/>
        <v>0</v>
      </c>
      <c r="AX191" s="240">
        <f t="shared" si="159"/>
        <v>0</v>
      </c>
      <c r="AY191" s="240">
        <f t="shared" si="159"/>
        <v>0</v>
      </c>
      <c r="AZ191" s="240">
        <f t="shared" si="159"/>
        <v>0</v>
      </c>
      <c r="BA191" s="240">
        <f t="shared" si="159"/>
        <v>0</v>
      </c>
      <c r="BB191" s="240">
        <f t="shared" si="159"/>
        <v>0</v>
      </c>
      <c r="BC191" s="240">
        <f t="shared" si="159"/>
        <v>0</v>
      </c>
      <c r="BD191" s="240">
        <f t="shared" si="159"/>
        <v>0</v>
      </c>
      <c r="BE191" s="240">
        <f t="shared" si="159"/>
        <v>0</v>
      </c>
      <c r="BF191" s="240">
        <f t="shared" si="159"/>
        <v>0</v>
      </c>
      <c r="BG191" s="240">
        <f t="shared" si="159"/>
        <v>0</v>
      </c>
      <c r="BH191" s="240">
        <f t="shared" si="159"/>
        <v>0</v>
      </c>
      <c r="BI191" s="240">
        <f t="shared" si="159"/>
        <v>0</v>
      </c>
      <c r="BJ191" s="240">
        <f t="shared" si="159"/>
        <v>0</v>
      </c>
      <c r="BK191" s="240">
        <f t="shared" si="159"/>
        <v>0</v>
      </c>
      <c r="BL191" s="240">
        <f t="shared" si="159"/>
        <v>0</v>
      </c>
      <c r="BM191" s="240">
        <f t="shared" si="159"/>
        <v>0</v>
      </c>
      <c r="BN191" s="240">
        <f t="shared" si="159"/>
        <v>0</v>
      </c>
      <c r="BO191" s="240">
        <f t="shared" si="159"/>
        <v>0</v>
      </c>
      <c r="BP191" s="240">
        <f t="shared" ref="BP191:CH191" si="160">IFERROR(BP189/BP73,0)</f>
        <v>0</v>
      </c>
      <c r="BQ191" s="240">
        <f t="shared" si="160"/>
        <v>0</v>
      </c>
      <c r="BR191" s="240">
        <f t="shared" si="160"/>
        <v>0</v>
      </c>
      <c r="BS191" s="240">
        <f t="shared" si="160"/>
        <v>0</v>
      </c>
      <c r="BT191" s="240">
        <f t="shared" si="160"/>
        <v>0</v>
      </c>
      <c r="BU191" s="240">
        <f t="shared" si="160"/>
        <v>0</v>
      </c>
      <c r="BV191" s="240">
        <f t="shared" si="160"/>
        <v>0</v>
      </c>
      <c r="BW191" s="240">
        <f t="shared" si="160"/>
        <v>0</v>
      </c>
      <c r="BX191" s="240">
        <f t="shared" si="160"/>
        <v>0</v>
      </c>
      <c r="BY191" s="240">
        <f t="shared" si="160"/>
        <v>0</v>
      </c>
      <c r="BZ191" s="240">
        <f t="shared" si="160"/>
        <v>0</v>
      </c>
      <c r="CA191" s="240">
        <f t="shared" si="160"/>
        <v>0</v>
      </c>
      <c r="CB191" s="240">
        <f t="shared" si="160"/>
        <v>0</v>
      </c>
      <c r="CC191" s="240">
        <f t="shared" si="160"/>
        <v>0</v>
      </c>
      <c r="CD191" s="240">
        <f t="shared" si="160"/>
        <v>0</v>
      </c>
      <c r="CE191" s="240">
        <f t="shared" si="160"/>
        <v>0</v>
      </c>
      <c r="CF191" s="240">
        <f t="shared" si="160"/>
        <v>0</v>
      </c>
      <c r="CG191" s="240">
        <f t="shared" si="160"/>
        <v>0</v>
      </c>
      <c r="CH191" s="248">
        <f t="shared" si="160"/>
        <v>0</v>
      </c>
    </row>
    <row r="192" spans="1:86" ht="15.75" hidden="1" thickBot="1" x14ac:dyDescent="0.3">
      <c r="A192" s="110"/>
      <c r="B192" s="91" t="s">
        <v>138</v>
      </c>
      <c r="C192" s="117">
        <f>IFERROR(C190/C73,0)</f>
        <v>0</v>
      </c>
      <c r="D192" s="117">
        <f t="shared" ref="D192:BO192" si="161">IFERROR(D190/D73,0)</f>
        <v>0</v>
      </c>
      <c r="E192" s="117">
        <f t="shared" si="161"/>
        <v>0</v>
      </c>
      <c r="F192" s="117">
        <f t="shared" si="161"/>
        <v>0</v>
      </c>
      <c r="G192" s="117">
        <f t="shared" si="161"/>
        <v>0</v>
      </c>
      <c r="H192" s="117">
        <f t="shared" si="161"/>
        <v>0</v>
      </c>
      <c r="I192" s="117">
        <f t="shared" si="161"/>
        <v>0</v>
      </c>
      <c r="J192" s="117">
        <f t="shared" si="161"/>
        <v>0</v>
      </c>
      <c r="K192" s="117">
        <f t="shared" si="161"/>
        <v>0</v>
      </c>
      <c r="L192" s="117">
        <f t="shared" si="161"/>
        <v>0</v>
      </c>
      <c r="M192" s="117">
        <f t="shared" si="161"/>
        <v>0</v>
      </c>
      <c r="N192" s="117">
        <f t="shared" si="161"/>
        <v>0</v>
      </c>
      <c r="O192" s="241">
        <f t="shared" si="161"/>
        <v>0</v>
      </c>
      <c r="P192" s="241">
        <f t="shared" si="161"/>
        <v>0</v>
      </c>
      <c r="Q192" s="241">
        <f t="shared" si="161"/>
        <v>0</v>
      </c>
      <c r="R192" s="241">
        <f t="shared" si="161"/>
        <v>0</v>
      </c>
      <c r="S192" s="241">
        <f t="shared" si="161"/>
        <v>0</v>
      </c>
      <c r="T192" s="241">
        <f t="shared" si="161"/>
        <v>0</v>
      </c>
      <c r="U192" s="241">
        <f t="shared" si="161"/>
        <v>0</v>
      </c>
      <c r="V192" s="241">
        <f t="shared" si="161"/>
        <v>0</v>
      </c>
      <c r="W192" s="241">
        <f t="shared" si="161"/>
        <v>0</v>
      </c>
      <c r="X192" s="241">
        <f t="shared" si="161"/>
        <v>0</v>
      </c>
      <c r="Y192" s="241">
        <f t="shared" si="161"/>
        <v>0</v>
      </c>
      <c r="Z192" s="241">
        <f t="shared" si="161"/>
        <v>0</v>
      </c>
      <c r="AA192" s="241">
        <f t="shared" si="161"/>
        <v>0</v>
      </c>
      <c r="AB192" s="241">
        <f t="shared" si="161"/>
        <v>0</v>
      </c>
      <c r="AC192" s="241">
        <f t="shared" si="161"/>
        <v>0</v>
      </c>
      <c r="AD192" s="241">
        <f t="shared" si="161"/>
        <v>0</v>
      </c>
      <c r="AE192" s="241">
        <f t="shared" si="161"/>
        <v>0</v>
      </c>
      <c r="AF192" s="241">
        <f t="shared" si="161"/>
        <v>0</v>
      </c>
      <c r="AG192" s="241">
        <f t="shared" si="161"/>
        <v>0</v>
      </c>
      <c r="AH192" s="241">
        <f t="shared" si="161"/>
        <v>0</v>
      </c>
      <c r="AI192" s="241">
        <f t="shared" si="161"/>
        <v>0</v>
      </c>
      <c r="AJ192" s="241">
        <f t="shared" si="161"/>
        <v>0</v>
      </c>
      <c r="AK192" s="241">
        <f t="shared" si="161"/>
        <v>0</v>
      </c>
      <c r="AL192" s="241">
        <f t="shared" si="161"/>
        <v>0</v>
      </c>
      <c r="AM192" s="241">
        <f t="shared" si="161"/>
        <v>0</v>
      </c>
      <c r="AN192" s="241">
        <f t="shared" si="161"/>
        <v>0</v>
      </c>
      <c r="AO192" s="241">
        <f t="shared" si="161"/>
        <v>0</v>
      </c>
      <c r="AP192" s="241">
        <f t="shared" si="161"/>
        <v>0</v>
      </c>
      <c r="AQ192" s="241">
        <f t="shared" si="161"/>
        <v>0</v>
      </c>
      <c r="AR192" s="241">
        <f t="shared" si="161"/>
        <v>0</v>
      </c>
      <c r="AS192" s="241">
        <f t="shared" si="161"/>
        <v>0</v>
      </c>
      <c r="AT192" s="241">
        <f t="shared" si="161"/>
        <v>0</v>
      </c>
      <c r="AU192" s="241">
        <f t="shared" si="161"/>
        <v>0</v>
      </c>
      <c r="AV192" s="241">
        <f t="shared" si="161"/>
        <v>0</v>
      </c>
      <c r="AW192" s="241">
        <f t="shared" si="161"/>
        <v>0</v>
      </c>
      <c r="AX192" s="241">
        <f t="shared" si="161"/>
        <v>0</v>
      </c>
      <c r="AY192" s="241">
        <f t="shared" si="161"/>
        <v>0</v>
      </c>
      <c r="AZ192" s="241">
        <f t="shared" si="161"/>
        <v>0</v>
      </c>
      <c r="BA192" s="241">
        <f t="shared" si="161"/>
        <v>0</v>
      </c>
      <c r="BB192" s="241">
        <f t="shared" si="161"/>
        <v>0</v>
      </c>
      <c r="BC192" s="241">
        <f t="shared" si="161"/>
        <v>0</v>
      </c>
      <c r="BD192" s="241">
        <f t="shared" si="161"/>
        <v>0</v>
      </c>
      <c r="BE192" s="241">
        <f t="shared" si="161"/>
        <v>0</v>
      </c>
      <c r="BF192" s="241">
        <f t="shared" si="161"/>
        <v>0</v>
      </c>
      <c r="BG192" s="241">
        <f t="shared" si="161"/>
        <v>0</v>
      </c>
      <c r="BH192" s="241">
        <f t="shared" si="161"/>
        <v>0</v>
      </c>
      <c r="BI192" s="241">
        <f t="shared" si="161"/>
        <v>0</v>
      </c>
      <c r="BJ192" s="241">
        <f t="shared" si="161"/>
        <v>0</v>
      </c>
      <c r="BK192" s="241">
        <f t="shared" si="161"/>
        <v>0</v>
      </c>
      <c r="BL192" s="241">
        <f t="shared" si="161"/>
        <v>0</v>
      </c>
      <c r="BM192" s="241">
        <f t="shared" si="161"/>
        <v>0</v>
      </c>
      <c r="BN192" s="241">
        <f t="shared" si="161"/>
        <v>0</v>
      </c>
      <c r="BO192" s="241">
        <f t="shared" si="161"/>
        <v>0</v>
      </c>
      <c r="BP192" s="241">
        <f t="shared" ref="BP192:CH192" si="162">IFERROR(BP190/BP73,0)</f>
        <v>0</v>
      </c>
      <c r="BQ192" s="241">
        <f t="shared" si="162"/>
        <v>0</v>
      </c>
      <c r="BR192" s="241">
        <f t="shared" si="162"/>
        <v>0</v>
      </c>
      <c r="BS192" s="241">
        <f t="shared" si="162"/>
        <v>0</v>
      </c>
      <c r="BT192" s="241">
        <f t="shared" si="162"/>
        <v>0</v>
      </c>
      <c r="BU192" s="241">
        <f t="shared" si="162"/>
        <v>0</v>
      </c>
      <c r="BV192" s="241">
        <f t="shared" si="162"/>
        <v>0</v>
      </c>
      <c r="BW192" s="241">
        <f t="shared" si="162"/>
        <v>0</v>
      </c>
      <c r="BX192" s="241">
        <f t="shared" si="162"/>
        <v>0</v>
      </c>
      <c r="BY192" s="241">
        <f t="shared" si="162"/>
        <v>0</v>
      </c>
      <c r="BZ192" s="241">
        <f t="shared" si="162"/>
        <v>0</v>
      </c>
      <c r="CA192" s="241">
        <f t="shared" si="162"/>
        <v>0</v>
      </c>
      <c r="CB192" s="241">
        <f t="shared" si="162"/>
        <v>0</v>
      </c>
      <c r="CC192" s="241">
        <f t="shared" si="162"/>
        <v>0</v>
      </c>
      <c r="CD192" s="241">
        <f t="shared" si="162"/>
        <v>0</v>
      </c>
      <c r="CE192" s="241">
        <f t="shared" si="162"/>
        <v>0</v>
      </c>
      <c r="CF192" s="241">
        <f t="shared" si="162"/>
        <v>0</v>
      </c>
      <c r="CG192" s="241">
        <f t="shared" si="162"/>
        <v>0</v>
      </c>
      <c r="CH192" s="242">
        <f t="shared" si="162"/>
        <v>0</v>
      </c>
    </row>
    <row r="193" spans="1:86" ht="15.75" hidden="1" thickBot="1" x14ac:dyDescent="0.3">
      <c r="A193" s="110"/>
      <c r="B193" s="288" t="s">
        <v>139</v>
      </c>
      <c r="C193" s="119">
        <f>C191+C192</f>
        <v>0</v>
      </c>
      <c r="D193" s="119">
        <f t="shared" ref="D193:BO193" si="163">D191+D192</f>
        <v>0</v>
      </c>
      <c r="E193" s="120">
        <f t="shared" si="163"/>
        <v>0</v>
      </c>
      <c r="F193" s="120">
        <f t="shared" si="163"/>
        <v>0</v>
      </c>
      <c r="G193" s="120">
        <f t="shared" si="163"/>
        <v>0</v>
      </c>
      <c r="H193" s="120">
        <f t="shared" si="163"/>
        <v>0</v>
      </c>
      <c r="I193" s="120">
        <f t="shared" si="163"/>
        <v>0</v>
      </c>
      <c r="J193" s="120">
        <f t="shared" si="163"/>
        <v>0</v>
      </c>
      <c r="K193" s="120">
        <f t="shared" si="163"/>
        <v>0</v>
      </c>
      <c r="L193" s="120">
        <f t="shared" si="163"/>
        <v>0</v>
      </c>
      <c r="M193" s="121">
        <f t="shared" si="163"/>
        <v>0</v>
      </c>
      <c r="N193" s="130">
        <f t="shared" si="163"/>
        <v>0</v>
      </c>
      <c r="O193" s="243">
        <f t="shared" si="163"/>
        <v>0</v>
      </c>
      <c r="P193" s="243">
        <f t="shared" si="163"/>
        <v>0</v>
      </c>
      <c r="Q193" s="244">
        <f t="shared" si="163"/>
        <v>0</v>
      </c>
      <c r="R193" s="244">
        <f t="shared" si="163"/>
        <v>0</v>
      </c>
      <c r="S193" s="244">
        <f t="shared" si="163"/>
        <v>0</v>
      </c>
      <c r="T193" s="244">
        <f t="shared" si="163"/>
        <v>0</v>
      </c>
      <c r="U193" s="244">
        <f t="shared" si="163"/>
        <v>0</v>
      </c>
      <c r="V193" s="244">
        <f t="shared" si="163"/>
        <v>0</v>
      </c>
      <c r="W193" s="244">
        <f t="shared" si="163"/>
        <v>0</v>
      </c>
      <c r="X193" s="244">
        <f t="shared" si="163"/>
        <v>0</v>
      </c>
      <c r="Y193" s="261">
        <f t="shared" si="163"/>
        <v>0</v>
      </c>
      <c r="Z193" s="261">
        <f t="shared" si="163"/>
        <v>0</v>
      </c>
      <c r="AA193" s="243">
        <f t="shared" si="163"/>
        <v>0</v>
      </c>
      <c r="AB193" s="243">
        <f t="shared" si="163"/>
        <v>0</v>
      </c>
      <c r="AC193" s="244">
        <f t="shared" si="163"/>
        <v>0</v>
      </c>
      <c r="AD193" s="244">
        <f t="shared" si="163"/>
        <v>0</v>
      </c>
      <c r="AE193" s="244">
        <f t="shared" si="163"/>
        <v>0</v>
      </c>
      <c r="AF193" s="244">
        <f t="shared" si="163"/>
        <v>0</v>
      </c>
      <c r="AG193" s="244">
        <f t="shared" si="163"/>
        <v>0</v>
      </c>
      <c r="AH193" s="244">
        <f t="shared" si="163"/>
        <v>0</v>
      </c>
      <c r="AI193" s="244">
        <f t="shared" si="163"/>
        <v>0</v>
      </c>
      <c r="AJ193" s="244">
        <f t="shared" si="163"/>
        <v>0</v>
      </c>
      <c r="AK193" s="261">
        <f t="shared" si="163"/>
        <v>0</v>
      </c>
      <c r="AL193" s="261">
        <f t="shared" si="163"/>
        <v>0</v>
      </c>
      <c r="AM193" s="243">
        <f t="shared" si="163"/>
        <v>0</v>
      </c>
      <c r="AN193" s="243">
        <f t="shared" si="163"/>
        <v>0</v>
      </c>
      <c r="AO193" s="244">
        <f t="shared" si="163"/>
        <v>0</v>
      </c>
      <c r="AP193" s="244">
        <f t="shared" si="163"/>
        <v>0</v>
      </c>
      <c r="AQ193" s="244">
        <f t="shared" si="163"/>
        <v>0</v>
      </c>
      <c r="AR193" s="244">
        <f t="shared" si="163"/>
        <v>0</v>
      </c>
      <c r="AS193" s="244">
        <f t="shared" si="163"/>
        <v>0</v>
      </c>
      <c r="AT193" s="244">
        <f t="shared" si="163"/>
        <v>0</v>
      </c>
      <c r="AU193" s="244">
        <f t="shared" si="163"/>
        <v>0</v>
      </c>
      <c r="AV193" s="244">
        <f t="shared" si="163"/>
        <v>0</v>
      </c>
      <c r="AW193" s="261">
        <f t="shared" si="163"/>
        <v>0</v>
      </c>
      <c r="AX193" s="261">
        <f t="shared" si="163"/>
        <v>0</v>
      </c>
      <c r="AY193" s="243">
        <f t="shared" si="163"/>
        <v>0</v>
      </c>
      <c r="AZ193" s="243">
        <f t="shared" si="163"/>
        <v>0</v>
      </c>
      <c r="BA193" s="244">
        <f t="shared" si="163"/>
        <v>0</v>
      </c>
      <c r="BB193" s="244">
        <f t="shared" si="163"/>
        <v>0</v>
      </c>
      <c r="BC193" s="244">
        <f t="shared" si="163"/>
        <v>0</v>
      </c>
      <c r="BD193" s="244">
        <f t="shared" si="163"/>
        <v>0</v>
      </c>
      <c r="BE193" s="244">
        <f t="shared" si="163"/>
        <v>0</v>
      </c>
      <c r="BF193" s="244">
        <f t="shared" si="163"/>
        <v>0</v>
      </c>
      <c r="BG193" s="244">
        <f t="shared" si="163"/>
        <v>0</v>
      </c>
      <c r="BH193" s="244">
        <f t="shared" si="163"/>
        <v>0</v>
      </c>
      <c r="BI193" s="261">
        <f t="shared" si="163"/>
        <v>0</v>
      </c>
      <c r="BJ193" s="261">
        <f t="shared" si="163"/>
        <v>0</v>
      </c>
      <c r="BK193" s="243">
        <f t="shared" si="163"/>
        <v>0</v>
      </c>
      <c r="BL193" s="243">
        <f t="shared" si="163"/>
        <v>0</v>
      </c>
      <c r="BM193" s="244">
        <f t="shared" si="163"/>
        <v>0</v>
      </c>
      <c r="BN193" s="244">
        <f t="shared" si="163"/>
        <v>0</v>
      </c>
      <c r="BO193" s="244">
        <f t="shared" si="163"/>
        <v>0</v>
      </c>
      <c r="BP193" s="244">
        <f t="shared" ref="BP193:CH193" si="164">BP191+BP192</f>
        <v>0</v>
      </c>
      <c r="BQ193" s="244">
        <f t="shared" si="164"/>
        <v>0</v>
      </c>
      <c r="BR193" s="244">
        <f t="shared" si="164"/>
        <v>0</v>
      </c>
      <c r="BS193" s="244">
        <f t="shared" si="164"/>
        <v>0</v>
      </c>
      <c r="BT193" s="244">
        <f t="shared" si="164"/>
        <v>0</v>
      </c>
      <c r="BU193" s="261">
        <f t="shared" si="164"/>
        <v>0</v>
      </c>
      <c r="BV193" s="261">
        <f t="shared" si="164"/>
        <v>0</v>
      </c>
      <c r="BW193" s="243">
        <f t="shared" si="164"/>
        <v>0</v>
      </c>
      <c r="BX193" s="243">
        <f t="shared" si="164"/>
        <v>0</v>
      </c>
      <c r="BY193" s="244">
        <f t="shared" si="164"/>
        <v>0</v>
      </c>
      <c r="BZ193" s="244">
        <f t="shared" si="164"/>
        <v>0</v>
      </c>
      <c r="CA193" s="244">
        <f t="shared" si="164"/>
        <v>0</v>
      </c>
      <c r="CB193" s="244">
        <f t="shared" si="164"/>
        <v>0</v>
      </c>
      <c r="CC193" s="244">
        <f t="shared" si="164"/>
        <v>0</v>
      </c>
      <c r="CD193" s="244">
        <f t="shared" si="164"/>
        <v>0</v>
      </c>
      <c r="CE193" s="244">
        <f t="shared" si="164"/>
        <v>0</v>
      </c>
      <c r="CF193" s="244">
        <f t="shared" si="164"/>
        <v>0</v>
      </c>
      <c r="CG193" s="261">
        <f t="shared" si="164"/>
        <v>0</v>
      </c>
      <c r="CH193" s="292">
        <f t="shared" si="164"/>
        <v>0</v>
      </c>
    </row>
    <row r="194" spans="1:86" hidden="1" x14ac:dyDescent="0.25">
      <c r="A194" s="110"/>
      <c r="B194" s="110" t="s">
        <v>140</v>
      </c>
      <c r="C194" s="123">
        <f>C186+C193</f>
        <v>0</v>
      </c>
      <c r="D194" s="123">
        <f t="shared" ref="D194:BO194" si="165">D186+D193</f>
        <v>0</v>
      </c>
      <c r="E194" s="123">
        <f t="shared" si="165"/>
        <v>0</v>
      </c>
      <c r="F194" s="123">
        <f t="shared" si="165"/>
        <v>0</v>
      </c>
      <c r="G194" s="123">
        <f t="shared" si="165"/>
        <v>0</v>
      </c>
      <c r="H194" s="123">
        <f t="shared" si="165"/>
        <v>0</v>
      </c>
      <c r="I194" s="123">
        <f t="shared" si="165"/>
        <v>0</v>
      </c>
      <c r="J194" s="123">
        <f t="shared" si="165"/>
        <v>0</v>
      </c>
      <c r="K194" s="123">
        <f t="shared" si="165"/>
        <v>0</v>
      </c>
      <c r="L194" s="123">
        <f t="shared" si="165"/>
        <v>0</v>
      </c>
      <c r="M194" s="123">
        <f t="shared" si="165"/>
        <v>0</v>
      </c>
      <c r="N194" s="123">
        <f t="shared" si="165"/>
        <v>0</v>
      </c>
      <c r="O194" s="250">
        <f t="shared" si="165"/>
        <v>0</v>
      </c>
      <c r="P194" s="250">
        <f t="shared" si="165"/>
        <v>0</v>
      </c>
      <c r="Q194" s="250">
        <f t="shared" si="165"/>
        <v>0</v>
      </c>
      <c r="R194" s="250">
        <f t="shared" si="165"/>
        <v>0</v>
      </c>
      <c r="S194" s="250">
        <f t="shared" si="165"/>
        <v>0</v>
      </c>
      <c r="T194" s="250">
        <f t="shared" si="165"/>
        <v>0</v>
      </c>
      <c r="U194" s="250">
        <f t="shared" si="165"/>
        <v>0</v>
      </c>
      <c r="V194" s="250">
        <f t="shared" si="165"/>
        <v>0</v>
      </c>
      <c r="W194" s="250">
        <f t="shared" si="165"/>
        <v>0</v>
      </c>
      <c r="X194" s="250">
        <f t="shared" si="165"/>
        <v>0</v>
      </c>
      <c r="Y194" s="250">
        <f t="shared" si="165"/>
        <v>0</v>
      </c>
      <c r="Z194" s="250">
        <f t="shared" si="165"/>
        <v>0</v>
      </c>
      <c r="AA194" s="250">
        <f t="shared" si="165"/>
        <v>0</v>
      </c>
      <c r="AB194" s="250">
        <f t="shared" si="165"/>
        <v>0</v>
      </c>
      <c r="AC194" s="250">
        <f t="shared" si="165"/>
        <v>0</v>
      </c>
      <c r="AD194" s="250">
        <f t="shared" si="165"/>
        <v>0</v>
      </c>
      <c r="AE194" s="250">
        <f t="shared" si="165"/>
        <v>0</v>
      </c>
      <c r="AF194" s="250">
        <f t="shared" si="165"/>
        <v>0</v>
      </c>
      <c r="AG194" s="250">
        <f t="shared" si="165"/>
        <v>0</v>
      </c>
      <c r="AH194" s="250">
        <f t="shared" si="165"/>
        <v>0</v>
      </c>
      <c r="AI194" s="250">
        <f t="shared" si="165"/>
        <v>0</v>
      </c>
      <c r="AJ194" s="250">
        <f t="shared" si="165"/>
        <v>0</v>
      </c>
      <c r="AK194" s="250">
        <f t="shared" si="165"/>
        <v>0</v>
      </c>
      <c r="AL194" s="250">
        <f t="shared" si="165"/>
        <v>0</v>
      </c>
      <c r="AM194" s="250">
        <f t="shared" si="165"/>
        <v>0</v>
      </c>
      <c r="AN194" s="250">
        <f t="shared" si="165"/>
        <v>0</v>
      </c>
      <c r="AO194" s="250">
        <f t="shared" si="165"/>
        <v>0</v>
      </c>
      <c r="AP194" s="250">
        <f t="shared" si="165"/>
        <v>0</v>
      </c>
      <c r="AQ194" s="250">
        <f t="shared" si="165"/>
        <v>0</v>
      </c>
      <c r="AR194" s="250">
        <f t="shared" si="165"/>
        <v>0</v>
      </c>
      <c r="AS194" s="250">
        <f t="shared" si="165"/>
        <v>0</v>
      </c>
      <c r="AT194" s="250">
        <f t="shared" si="165"/>
        <v>0</v>
      </c>
      <c r="AU194" s="250">
        <f t="shared" si="165"/>
        <v>0</v>
      </c>
      <c r="AV194" s="250">
        <f t="shared" si="165"/>
        <v>0</v>
      </c>
      <c r="AW194" s="250">
        <f t="shared" si="165"/>
        <v>0</v>
      </c>
      <c r="AX194" s="250">
        <f t="shared" si="165"/>
        <v>0</v>
      </c>
      <c r="AY194" s="250">
        <f t="shared" si="165"/>
        <v>0</v>
      </c>
      <c r="AZ194" s="250">
        <f t="shared" si="165"/>
        <v>0</v>
      </c>
      <c r="BA194" s="250">
        <f t="shared" si="165"/>
        <v>0</v>
      </c>
      <c r="BB194" s="250">
        <f t="shared" si="165"/>
        <v>0</v>
      </c>
      <c r="BC194" s="250">
        <f t="shared" si="165"/>
        <v>0</v>
      </c>
      <c r="BD194" s="250">
        <f t="shared" si="165"/>
        <v>0</v>
      </c>
      <c r="BE194" s="250">
        <f t="shared" si="165"/>
        <v>0</v>
      </c>
      <c r="BF194" s="250">
        <f t="shared" si="165"/>
        <v>0</v>
      </c>
      <c r="BG194" s="250">
        <f t="shared" si="165"/>
        <v>0</v>
      </c>
      <c r="BH194" s="250">
        <f t="shared" si="165"/>
        <v>0</v>
      </c>
      <c r="BI194" s="250">
        <f t="shared" si="165"/>
        <v>0</v>
      </c>
      <c r="BJ194" s="250">
        <f t="shared" si="165"/>
        <v>0</v>
      </c>
      <c r="BK194" s="250">
        <f t="shared" si="165"/>
        <v>0</v>
      </c>
      <c r="BL194" s="250">
        <f t="shared" si="165"/>
        <v>0</v>
      </c>
      <c r="BM194" s="250">
        <f t="shared" si="165"/>
        <v>0</v>
      </c>
      <c r="BN194" s="250">
        <f t="shared" si="165"/>
        <v>0</v>
      </c>
      <c r="BO194" s="250">
        <f t="shared" si="165"/>
        <v>0</v>
      </c>
      <c r="BP194" s="250">
        <f t="shared" ref="BP194:CH194" si="166">BP186+BP193</f>
        <v>0</v>
      </c>
      <c r="BQ194" s="250">
        <f t="shared" si="166"/>
        <v>0</v>
      </c>
      <c r="BR194" s="250">
        <f t="shared" si="166"/>
        <v>0</v>
      </c>
      <c r="BS194" s="250">
        <f t="shared" si="166"/>
        <v>0</v>
      </c>
      <c r="BT194" s="250">
        <f t="shared" si="166"/>
        <v>0</v>
      </c>
      <c r="BU194" s="250">
        <f t="shared" si="166"/>
        <v>0</v>
      </c>
      <c r="BV194" s="250">
        <f t="shared" si="166"/>
        <v>0</v>
      </c>
      <c r="BW194" s="250">
        <f t="shared" si="166"/>
        <v>0</v>
      </c>
      <c r="BX194" s="250">
        <f t="shared" si="166"/>
        <v>0</v>
      </c>
      <c r="BY194" s="250">
        <f t="shared" si="166"/>
        <v>0</v>
      </c>
      <c r="BZ194" s="250">
        <f t="shared" si="166"/>
        <v>0</v>
      </c>
      <c r="CA194" s="250">
        <f t="shared" si="166"/>
        <v>0</v>
      </c>
      <c r="CB194" s="250">
        <f t="shared" si="166"/>
        <v>0</v>
      </c>
      <c r="CC194" s="250">
        <f t="shared" si="166"/>
        <v>0</v>
      </c>
      <c r="CD194" s="250">
        <f t="shared" si="166"/>
        <v>0</v>
      </c>
      <c r="CE194" s="250">
        <f t="shared" si="166"/>
        <v>0</v>
      </c>
      <c r="CF194" s="250">
        <f t="shared" si="166"/>
        <v>0</v>
      </c>
      <c r="CG194" s="250">
        <f t="shared" si="166"/>
        <v>0</v>
      </c>
      <c r="CH194" s="250">
        <f t="shared" si="166"/>
        <v>0</v>
      </c>
    </row>
    <row r="195" spans="1:86" hidden="1" x14ac:dyDescent="0.25">
      <c r="A195" s="110"/>
      <c r="B195" s="110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</row>
    <row r="196" spans="1:86" hidden="1" x14ac:dyDescent="0.25">
      <c r="A196" s="110"/>
      <c r="B196" s="110" t="s">
        <v>141</v>
      </c>
      <c r="C196" s="125">
        <f t="shared" ref="C196" si="167">SUM(C182:C183)</f>
        <v>0</v>
      </c>
      <c r="D196" s="125">
        <f t="shared" ref="D196:BO196" si="168">SUM(D182:D183)</f>
        <v>0</v>
      </c>
      <c r="E196" s="125">
        <f t="shared" si="168"/>
        <v>0</v>
      </c>
      <c r="F196" s="125">
        <f t="shared" si="168"/>
        <v>0</v>
      </c>
      <c r="G196" s="125">
        <f t="shared" si="168"/>
        <v>0</v>
      </c>
      <c r="H196" s="125">
        <f t="shared" si="168"/>
        <v>0</v>
      </c>
      <c r="I196" s="125">
        <f t="shared" si="168"/>
        <v>0</v>
      </c>
      <c r="J196" s="125">
        <f t="shared" si="168"/>
        <v>0</v>
      </c>
      <c r="K196" s="125">
        <f t="shared" si="168"/>
        <v>0</v>
      </c>
      <c r="L196" s="125">
        <f t="shared" si="168"/>
        <v>0</v>
      </c>
      <c r="M196" s="126">
        <f t="shared" si="168"/>
        <v>0</v>
      </c>
      <c r="N196" s="126">
        <f t="shared" si="168"/>
        <v>0</v>
      </c>
      <c r="O196" s="256">
        <f t="shared" si="168"/>
        <v>0</v>
      </c>
      <c r="P196" s="256">
        <f t="shared" si="168"/>
        <v>0</v>
      </c>
      <c r="Q196" s="257">
        <f t="shared" si="168"/>
        <v>0</v>
      </c>
      <c r="R196" s="257">
        <f t="shared" si="168"/>
        <v>0</v>
      </c>
      <c r="S196" s="257">
        <f t="shared" si="168"/>
        <v>0</v>
      </c>
      <c r="T196" s="257">
        <f t="shared" si="168"/>
        <v>0</v>
      </c>
      <c r="U196" s="257">
        <f t="shared" si="168"/>
        <v>0</v>
      </c>
      <c r="V196" s="257">
        <f t="shared" si="168"/>
        <v>0</v>
      </c>
      <c r="W196" s="257">
        <f t="shared" si="168"/>
        <v>0</v>
      </c>
      <c r="X196" s="257">
        <f t="shared" si="168"/>
        <v>0</v>
      </c>
      <c r="Y196" s="258">
        <f t="shared" si="168"/>
        <v>0</v>
      </c>
      <c r="Z196" s="258">
        <f t="shared" si="168"/>
        <v>0</v>
      </c>
      <c r="AA196" s="256">
        <f t="shared" si="168"/>
        <v>0</v>
      </c>
      <c r="AB196" s="256">
        <f t="shared" si="168"/>
        <v>0</v>
      </c>
      <c r="AC196" s="257">
        <f t="shared" si="168"/>
        <v>0</v>
      </c>
      <c r="AD196" s="257">
        <f t="shared" si="168"/>
        <v>0</v>
      </c>
      <c r="AE196" s="257">
        <f t="shared" si="168"/>
        <v>0</v>
      </c>
      <c r="AF196" s="257">
        <f t="shared" si="168"/>
        <v>0</v>
      </c>
      <c r="AG196" s="257">
        <f t="shared" si="168"/>
        <v>0</v>
      </c>
      <c r="AH196" s="257">
        <f t="shared" si="168"/>
        <v>0</v>
      </c>
      <c r="AI196" s="257">
        <f t="shared" si="168"/>
        <v>0</v>
      </c>
      <c r="AJ196" s="257">
        <f t="shared" si="168"/>
        <v>0</v>
      </c>
      <c r="AK196" s="258">
        <f t="shared" si="168"/>
        <v>0</v>
      </c>
      <c r="AL196" s="258">
        <f t="shared" si="168"/>
        <v>0</v>
      </c>
      <c r="AM196" s="256">
        <f t="shared" si="168"/>
        <v>0</v>
      </c>
      <c r="AN196" s="256">
        <f t="shared" si="168"/>
        <v>0</v>
      </c>
      <c r="AO196" s="257">
        <f t="shared" si="168"/>
        <v>0</v>
      </c>
      <c r="AP196" s="257">
        <f t="shared" si="168"/>
        <v>0</v>
      </c>
      <c r="AQ196" s="257">
        <f t="shared" si="168"/>
        <v>0</v>
      </c>
      <c r="AR196" s="257">
        <f t="shared" si="168"/>
        <v>0</v>
      </c>
      <c r="AS196" s="257">
        <f t="shared" si="168"/>
        <v>0</v>
      </c>
      <c r="AT196" s="257">
        <f t="shared" si="168"/>
        <v>0</v>
      </c>
      <c r="AU196" s="257">
        <f t="shared" si="168"/>
        <v>0</v>
      </c>
      <c r="AV196" s="257">
        <f t="shared" si="168"/>
        <v>0</v>
      </c>
      <c r="AW196" s="258">
        <f t="shared" si="168"/>
        <v>0</v>
      </c>
      <c r="AX196" s="258">
        <f t="shared" si="168"/>
        <v>0</v>
      </c>
      <c r="AY196" s="256">
        <f t="shared" si="168"/>
        <v>0</v>
      </c>
      <c r="AZ196" s="256">
        <f t="shared" si="168"/>
        <v>0</v>
      </c>
      <c r="BA196" s="257">
        <f t="shared" si="168"/>
        <v>0</v>
      </c>
      <c r="BB196" s="257">
        <f t="shared" si="168"/>
        <v>0</v>
      </c>
      <c r="BC196" s="257">
        <f t="shared" si="168"/>
        <v>0</v>
      </c>
      <c r="BD196" s="257">
        <f t="shared" si="168"/>
        <v>0</v>
      </c>
      <c r="BE196" s="257">
        <f t="shared" si="168"/>
        <v>0</v>
      </c>
      <c r="BF196" s="257">
        <f t="shared" si="168"/>
        <v>0</v>
      </c>
      <c r="BG196" s="257">
        <f t="shared" si="168"/>
        <v>0</v>
      </c>
      <c r="BH196" s="257">
        <f t="shared" si="168"/>
        <v>0</v>
      </c>
      <c r="BI196" s="258">
        <f t="shared" si="168"/>
        <v>0</v>
      </c>
      <c r="BJ196" s="258">
        <f t="shared" si="168"/>
        <v>0</v>
      </c>
      <c r="BK196" s="256">
        <f t="shared" si="168"/>
        <v>0</v>
      </c>
      <c r="BL196" s="256">
        <f t="shared" si="168"/>
        <v>0</v>
      </c>
      <c r="BM196" s="257">
        <f t="shared" si="168"/>
        <v>0</v>
      </c>
      <c r="BN196" s="257">
        <f t="shared" si="168"/>
        <v>0</v>
      </c>
      <c r="BO196" s="257">
        <f t="shared" si="168"/>
        <v>0</v>
      </c>
      <c r="BP196" s="257">
        <f t="shared" ref="BP196:CH196" si="169">SUM(BP182:BP183)</f>
        <v>0</v>
      </c>
      <c r="BQ196" s="257">
        <f t="shared" si="169"/>
        <v>0</v>
      </c>
      <c r="BR196" s="257">
        <f t="shared" si="169"/>
        <v>0</v>
      </c>
      <c r="BS196" s="257">
        <f t="shared" si="169"/>
        <v>0</v>
      </c>
      <c r="BT196" s="257">
        <f t="shared" si="169"/>
        <v>0</v>
      </c>
      <c r="BU196" s="258">
        <f t="shared" si="169"/>
        <v>0</v>
      </c>
      <c r="BV196" s="258">
        <f t="shared" si="169"/>
        <v>0</v>
      </c>
      <c r="BW196" s="256">
        <f t="shared" si="169"/>
        <v>0</v>
      </c>
      <c r="BX196" s="256">
        <f t="shared" si="169"/>
        <v>0</v>
      </c>
      <c r="BY196" s="257">
        <f t="shared" si="169"/>
        <v>0</v>
      </c>
      <c r="BZ196" s="257">
        <f t="shared" si="169"/>
        <v>0</v>
      </c>
      <c r="CA196" s="257">
        <f t="shared" si="169"/>
        <v>0</v>
      </c>
      <c r="CB196" s="257">
        <f t="shared" si="169"/>
        <v>0</v>
      </c>
      <c r="CC196" s="257">
        <f t="shared" si="169"/>
        <v>0</v>
      </c>
      <c r="CD196" s="257">
        <f t="shared" si="169"/>
        <v>0</v>
      </c>
      <c r="CE196" s="257">
        <f t="shared" si="169"/>
        <v>0</v>
      </c>
      <c r="CF196" s="257">
        <f t="shared" si="169"/>
        <v>0</v>
      </c>
      <c r="CG196" s="258">
        <f t="shared" si="169"/>
        <v>0</v>
      </c>
      <c r="CH196" s="258">
        <f t="shared" si="169"/>
        <v>0</v>
      </c>
    </row>
    <row r="197" spans="1:86" hidden="1" x14ac:dyDescent="0.25">
      <c r="A197" s="110"/>
      <c r="B197" s="110" t="s">
        <v>142</v>
      </c>
      <c r="C197" s="125">
        <f t="shared" ref="C197" si="170">SUM(C189:C190)</f>
        <v>0</v>
      </c>
      <c r="D197" s="125">
        <f t="shared" ref="D197:BO197" si="171">SUM(D189:D190)</f>
        <v>0</v>
      </c>
      <c r="E197" s="125">
        <f t="shared" si="171"/>
        <v>0</v>
      </c>
      <c r="F197" s="125">
        <f t="shared" si="171"/>
        <v>0</v>
      </c>
      <c r="G197" s="125">
        <f t="shared" si="171"/>
        <v>0</v>
      </c>
      <c r="H197" s="125">
        <f t="shared" si="171"/>
        <v>0</v>
      </c>
      <c r="I197" s="125">
        <f t="shared" si="171"/>
        <v>0</v>
      </c>
      <c r="J197" s="125">
        <f t="shared" si="171"/>
        <v>0</v>
      </c>
      <c r="K197" s="125">
        <f t="shared" si="171"/>
        <v>0</v>
      </c>
      <c r="L197" s="125">
        <f t="shared" si="171"/>
        <v>0</v>
      </c>
      <c r="M197" s="126">
        <f t="shared" si="171"/>
        <v>0</v>
      </c>
      <c r="N197" s="126">
        <f t="shared" si="171"/>
        <v>0</v>
      </c>
      <c r="O197" s="256">
        <f t="shared" si="171"/>
        <v>0</v>
      </c>
      <c r="P197" s="256">
        <f t="shared" si="171"/>
        <v>0</v>
      </c>
      <c r="Q197" s="257">
        <f t="shared" si="171"/>
        <v>0</v>
      </c>
      <c r="R197" s="257">
        <f t="shared" si="171"/>
        <v>0</v>
      </c>
      <c r="S197" s="257">
        <f t="shared" si="171"/>
        <v>0</v>
      </c>
      <c r="T197" s="257">
        <f t="shared" si="171"/>
        <v>0</v>
      </c>
      <c r="U197" s="257">
        <f t="shared" si="171"/>
        <v>0</v>
      </c>
      <c r="V197" s="257">
        <f t="shared" si="171"/>
        <v>0</v>
      </c>
      <c r="W197" s="257">
        <f t="shared" si="171"/>
        <v>0</v>
      </c>
      <c r="X197" s="257">
        <f t="shared" si="171"/>
        <v>0</v>
      </c>
      <c r="Y197" s="258">
        <f t="shared" si="171"/>
        <v>0</v>
      </c>
      <c r="Z197" s="258">
        <f t="shared" si="171"/>
        <v>0</v>
      </c>
      <c r="AA197" s="256">
        <f t="shared" si="171"/>
        <v>0</v>
      </c>
      <c r="AB197" s="256">
        <f t="shared" si="171"/>
        <v>0</v>
      </c>
      <c r="AC197" s="257">
        <f t="shared" si="171"/>
        <v>0</v>
      </c>
      <c r="AD197" s="257">
        <f t="shared" si="171"/>
        <v>0</v>
      </c>
      <c r="AE197" s="257">
        <f t="shared" si="171"/>
        <v>0</v>
      </c>
      <c r="AF197" s="257">
        <f t="shared" si="171"/>
        <v>0</v>
      </c>
      <c r="AG197" s="257">
        <f t="shared" si="171"/>
        <v>0</v>
      </c>
      <c r="AH197" s="257">
        <f t="shared" si="171"/>
        <v>0</v>
      </c>
      <c r="AI197" s="257">
        <f t="shared" si="171"/>
        <v>0</v>
      </c>
      <c r="AJ197" s="257">
        <f t="shared" si="171"/>
        <v>0</v>
      </c>
      <c r="AK197" s="258">
        <f t="shared" si="171"/>
        <v>0</v>
      </c>
      <c r="AL197" s="258">
        <f t="shared" si="171"/>
        <v>0</v>
      </c>
      <c r="AM197" s="256">
        <f t="shared" si="171"/>
        <v>0</v>
      </c>
      <c r="AN197" s="256">
        <f t="shared" si="171"/>
        <v>0</v>
      </c>
      <c r="AO197" s="257">
        <f t="shared" si="171"/>
        <v>0</v>
      </c>
      <c r="AP197" s="257">
        <f t="shared" si="171"/>
        <v>0</v>
      </c>
      <c r="AQ197" s="257">
        <f t="shared" si="171"/>
        <v>0</v>
      </c>
      <c r="AR197" s="257">
        <f t="shared" si="171"/>
        <v>0</v>
      </c>
      <c r="AS197" s="257">
        <f t="shared" si="171"/>
        <v>0</v>
      </c>
      <c r="AT197" s="257">
        <f t="shared" si="171"/>
        <v>0</v>
      </c>
      <c r="AU197" s="257">
        <f t="shared" si="171"/>
        <v>0</v>
      </c>
      <c r="AV197" s="257">
        <f t="shared" si="171"/>
        <v>0</v>
      </c>
      <c r="AW197" s="258">
        <f t="shared" si="171"/>
        <v>0</v>
      </c>
      <c r="AX197" s="258">
        <f t="shared" si="171"/>
        <v>0</v>
      </c>
      <c r="AY197" s="256">
        <f t="shared" si="171"/>
        <v>0</v>
      </c>
      <c r="AZ197" s="256">
        <f t="shared" si="171"/>
        <v>0</v>
      </c>
      <c r="BA197" s="257">
        <f t="shared" si="171"/>
        <v>0</v>
      </c>
      <c r="BB197" s="257">
        <f t="shared" si="171"/>
        <v>0</v>
      </c>
      <c r="BC197" s="257">
        <f t="shared" si="171"/>
        <v>0</v>
      </c>
      <c r="BD197" s="257">
        <f t="shared" si="171"/>
        <v>0</v>
      </c>
      <c r="BE197" s="257">
        <f t="shared" si="171"/>
        <v>0</v>
      </c>
      <c r="BF197" s="257">
        <f t="shared" si="171"/>
        <v>0</v>
      </c>
      <c r="BG197" s="257">
        <f t="shared" si="171"/>
        <v>0</v>
      </c>
      <c r="BH197" s="257">
        <f t="shared" si="171"/>
        <v>0</v>
      </c>
      <c r="BI197" s="258">
        <f t="shared" si="171"/>
        <v>0</v>
      </c>
      <c r="BJ197" s="258">
        <f t="shared" si="171"/>
        <v>0</v>
      </c>
      <c r="BK197" s="256">
        <f t="shared" si="171"/>
        <v>0</v>
      </c>
      <c r="BL197" s="256">
        <f t="shared" si="171"/>
        <v>0</v>
      </c>
      <c r="BM197" s="257">
        <f t="shared" si="171"/>
        <v>0</v>
      </c>
      <c r="BN197" s="257">
        <f t="shared" si="171"/>
        <v>0</v>
      </c>
      <c r="BO197" s="257">
        <f t="shared" si="171"/>
        <v>0</v>
      </c>
      <c r="BP197" s="257">
        <f t="shared" ref="BP197:CH197" si="172">SUM(BP189:BP190)</f>
        <v>0</v>
      </c>
      <c r="BQ197" s="257">
        <f t="shared" si="172"/>
        <v>0</v>
      </c>
      <c r="BR197" s="257">
        <f t="shared" si="172"/>
        <v>0</v>
      </c>
      <c r="BS197" s="257">
        <f t="shared" si="172"/>
        <v>0</v>
      </c>
      <c r="BT197" s="257">
        <f t="shared" si="172"/>
        <v>0</v>
      </c>
      <c r="BU197" s="258">
        <f t="shared" si="172"/>
        <v>0</v>
      </c>
      <c r="BV197" s="258">
        <f t="shared" si="172"/>
        <v>0</v>
      </c>
      <c r="BW197" s="256">
        <f t="shared" si="172"/>
        <v>0</v>
      </c>
      <c r="BX197" s="256">
        <f t="shared" si="172"/>
        <v>0</v>
      </c>
      <c r="BY197" s="257">
        <f t="shared" si="172"/>
        <v>0</v>
      </c>
      <c r="BZ197" s="257">
        <f t="shared" si="172"/>
        <v>0</v>
      </c>
      <c r="CA197" s="257">
        <f t="shared" si="172"/>
        <v>0</v>
      </c>
      <c r="CB197" s="257">
        <f t="shared" si="172"/>
        <v>0</v>
      </c>
      <c r="CC197" s="257">
        <f t="shared" si="172"/>
        <v>0</v>
      </c>
      <c r="CD197" s="257">
        <f t="shared" si="172"/>
        <v>0</v>
      </c>
      <c r="CE197" s="257">
        <f t="shared" si="172"/>
        <v>0</v>
      </c>
      <c r="CF197" s="257">
        <f t="shared" si="172"/>
        <v>0</v>
      </c>
      <c r="CG197" s="258">
        <f t="shared" si="172"/>
        <v>0</v>
      </c>
      <c r="CH197" s="258">
        <f t="shared" si="172"/>
        <v>0</v>
      </c>
    </row>
    <row r="198" spans="1:86" hidden="1" x14ac:dyDescent="0.25">
      <c r="A198" s="110"/>
      <c r="B198" s="110" t="s">
        <v>129</v>
      </c>
      <c r="C198" s="127">
        <f t="shared" ref="C198" si="173">SUM(C196:C197)</f>
        <v>0</v>
      </c>
      <c r="D198" s="127">
        <f t="shared" ref="D198:BO198" si="174">SUM(D196:D197)</f>
        <v>0</v>
      </c>
      <c r="E198" s="127">
        <f t="shared" si="174"/>
        <v>0</v>
      </c>
      <c r="F198" s="127">
        <f t="shared" si="174"/>
        <v>0</v>
      </c>
      <c r="G198" s="127">
        <f t="shared" si="174"/>
        <v>0</v>
      </c>
      <c r="H198" s="127">
        <f t="shared" si="174"/>
        <v>0</v>
      </c>
      <c r="I198" s="127">
        <f t="shared" si="174"/>
        <v>0</v>
      </c>
      <c r="J198" s="127">
        <f t="shared" si="174"/>
        <v>0</v>
      </c>
      <c r="K198" s="127">
        <f t="shared" si="174"/>
        <v>0</v>
      </c>
      <c r="L198" s="127">
        <f t="shared" si="174"/>
        <v>0</v>
      </c>
      <c r="M198" s="128">
        <f t="shared" si="174"/>
        <v>0</v>
      </c>
      <c r="N198" s="128">
        <f t="shared" si="174"/>
        <v>0</v>
      </c>
      <c r="O198" s="259">
        <f t="shared" si="174"/>
        <v>0</v>
      </c>
      <c r="P198" s="259">
        <f t="shared" si="174"/>
        <v>0</v>
      </c>
      <c r="Q198" s="259">
        <f t="shared" si="174"/>
        <v>0</v>
      </c>
      <c r="R198" s="259">
        <f t="shared" si="174"/>
        <v>0</v>
      </c>
      <c r="S198" s="259">
        <f t="shared" si="174"/>
        <v>0</v>
      </c>
      <c r="T198" s="259">
        <f t="shared" si="174"/>
        <v>0</v>
      </c>
      <c r="U198" s="259">
        <f t="shared" si="174"/>
        <v>0</v>
      </c>
      <c r="V198" s="259">
        <f t="shared" si="174"/>
        <v>0</v>
      </c>
      <c r="W198" s="259">
        <f t="shared" si="174"/>
        <v>0</v>
      </c>
      <c r="X198" s="259">
        <f t="shared" si="174"/>
        <v>0</v>
      </c>
      <c r="Y198" s="260">
        <f t="shared" si="174"/>
        <v>0</v>
      </c>
      <c r="Z198" s="260">
        <f t="shared" si="174"/>
        <v>0</v>
      </c>
      <c r="AA198" s="259">
        <f t="shared" si="174"/>
        <v>0</v>
      </c>
      <c r="AB198" s="259">
        <f t="shared" si="174"/>
        <v>0</v>
      </c>
      <c r="AC198" s="259">
        <f t="shared" si="174"/>
        <v>0</v>
      </c>
      <c r="AD198" s="259">
        <f t="shared" si="174"/>
        <v>0</v>
      </c>
      <c r="AE198" s="259">
        <f t="shared" si="174"/>
        <v>0</v>
      </c>
      <c r="AF198" s="259">
        <f t="shared" si="174"/>
        <v>0</v>
      </c>
      <c r="AG198" s="259">
        <f t="shared" si="174"/>
        <v>0</v>
      </c>
      <c r="AH198" s="259">
        <f t="shared" si="174"/>
        <v>0</v>
      </c>
      <c r="AI198" s="259">
        <f t="shared" si="174"/>
        <v>0</v>
      </c>
      <c r="AJ198" s="259">
        <f t="shared" si="174"/>
        <v>0</v>
      </c>
      <c r="AK198" s="260">
        <f t="shared" si="174"/>
        <v>0</v>
      </c>
      <c r="AL198" s="260">
        <f t="shared" si="174"/>
        <v>0</v>
      </c>
      <c r="AM198" s="259">
        <f t="shared" si="174"/>
        <v>0</v>
      </c>
      <c r="AN198" s="259">
        <f t="shared" si="174"/>
        <v>0</v>
      </c>
      <c r="AO198" s="259">
        <f t="shared" si="174"/>
        <v>0</v>
      </c>
      <c r="AP198" s="259">
        <f t="shared" si="174"/>
        <v>0</v>
      </c>
      <c r="AQ198" s="259">
        <f t="shared" si="174"/>
        <v>0</v>
      </c>
      <c r="AR198" s="259">
        <f t="shared" si="174"/>
        <v>0</v>
      </c>
      <c r="AS198" s="259">
        <f t="shared" si="174"/>
        <v>0</v>
      </c>
      <c r="AT198" s="259">
        <f t="shared" si="174"/>
        <v>0</v>
      </c>
      <c r="AU198" s="259">
        <f t="shared" si="174"/>
        <v>0</v>
      </c>
      <c r="AV198" s="259">
        <f t="shared" si="174"/>
        <v>0</v>
      </c>
      <c r="AW198" s="260">
        <f t="shared" si="174"/>
        <v>0</v>
      </c>
      <c r="AX198" s="260">
        <f t="shared" si="174"/>
        <v>0</v>
      </c>
      <c r="AY198" s="259">
        <f t="shared" si="174"/>
        <v>0</v>
      </c>
      <c r="AZ198" s="259">
        <f t="shared" si="174"/>
        <v>0</v>
      </c>
      <c r="BA198" s="259">
        <f t="shared" si="174"/>
        <v>0</v>
      </c>
      <c r="BB198" s="259">
        <f t="shared" si="174"/>
        <v>0</v>
      </c>
      <c r="BC198" s="259">
        <f t="shared" si="174"/>
        <v>0</v>
      </c>
      <c r="BD198" s="259">
        <f t="shared" si="174"/>
        <v>0</v>
      </c>
      <c r="BE198" s="259">
        <f t="shared" si="174"/>
        <v>0</v>
      </c>
      <c r="BF198" s="259">
        <f t="shared" si="174"/>
        <v>0</v>
      </c>
      <c r="BG198" s="259">
        <f t="shared" si="174"/>
        <v>0</v>
      </c>
      <c r="BH198" s="259">
        <f t="shared" si="174"/>
        <v>0</v>
      </c>
      <c r="BI198" s="260">
        <f t="shared" si="174"/>
        <v>0</v>
      </c>
      <c r="BJ198" s="260">
        <f t="shared" si="174"/>
        <v>0</v>
      </c>
      <c r="BK198" s="259">
        <f t="shared" si="174"/>
        <v>0</v>
      </c>
      <c r="BL198" s="259">
        <f t="shared" si="174"/>
        <v>0</v>
      </c>
      <c r="BM198" s="259">
        <f t="shared" si="174"/>
        <v>0</v>
      </c>
      <c r="BN198" s="259">
        <f t="shared" si="174"/>
        <v>0</v>
      </c>
      <c r="BO198" s="259">
        <f t="shared" si="174"/>
        <v>0</v>
      </c>
      <c r="BP198" s="259">
        <f t="shared" ref="BP198:CH198" si="175">SUM(BP196:BP197)</f>
        <v>0</v>
      </c>
      <c r="BQ198" s="259">
        <f t="shared" si="175"/>
        <v>0</v>
      </c>
      <c r="BR198" s="259">
        <f t="shared" si="175"/>
        <v>0</v>
      </c>
      <c r="BS198" s="259">
        <f t="shared" si="175"/>
        <v>0</v>
      </c>
      <c r="BT198" s="259">
        <f t="shared" si="175"/>
        <v>0</v>
      </c>
      <c r="BU198" s="260">
        <f t="shared" si="175"/>
        <v>0</v>
      </c>
      <c r="BV198" s="260">
        <f t="shared" si="175"/>
        <v>0</v>
      </c>
      <c r="BW198" s="259">
        <f t="shared" si="175"/>
        <v>0</v>
      </c>
      <c r="BX198" s="259">
        <f t="shared" si="175"/>
        <v>0</v>
      </c>
      <c r="BY198" s="259">
        <f t="shared" si="175"/>
        <v>0</v>
      </c>
      <c r="BZ198" s="259">
        <f t="shared" si="175"/>
        <v>0</v>
      </c>
      <c r="CA198" s="259">
        <f t="shared" si="175"/>
        <v>0</v>
      </c>
      <c r="CB198" s="259">
        <f t="shared" si="175"/>
        <v>0</v>
      </c>
      <c r="CC198" s="259">
        <f t="shared" si="175"/>
        <v>0</v>
      </c>
      <c r="CD198" s="259">
        <f t="shared" si="175"/>
        <v>0</v>
      </c>
      <c r="CE198" s="259">
        <f t="shared" si="175"/>
        <v>0</v>
      </c>
      <c r="CF198" s="259">
        <f t="shared" si="175"/>
        <v>0</v>
      </c>
      <c r="CG198" s="260">
        <f t="shared" si="175"/>
        <v>0</v>
      </c>
      <c r="CH198" s="260">
        <f t="shared" si="175"/>
        <v>0</v>
      </c>
    </row>
    <row r="199" spans="1:86" hidden="1" x14ac:dyDescent="0.25"/>
    <row r="200" spans="1:86" hidden="1" x14ac:dyDescent="0.25">
      <c r="B200" s="190" t="s">
        <v>225</v>
      </c>
      <c r="C200" s="381">
        <f>IF('YTD PROGRAM SUMMARY'!C4=0,0,C198-C73)</f>
        <v>0</v>
      </c>
      <c r="D200" s="381">
        <f>IF('YTD PROGRAM SUMMARY'!D4=0,0,D198-D73)</f>
        <v>0</v>
      </c>
      <c r="E200" s="381">
        <f>IF('YTD PROGRAM SUMMARY'!E4=0,0,E198-E73)</f>
        <v>0</v>
      </c>
      <c r="F200" s="381">
        <f>IF('YTD PROGRAM SUMMARY'!F4=0,0,F198-F73)</f>
        <v>0</v>
      </c>
      <c r="G200" s="381">
        <f>IF('YTD PROGRAM SUMMARY'!G4=0,0,G198-G73)</f>
        <v>0</v>
      </c>
      <c r="H200" s="381">
        <f>IF('YTD PROGRAM SUMMARY'!H4=0,0,H198-H73)</f>
        <v>0</v>
      </c>
      <c r="I200" s="381">
        <f>IF('YTD PROGRAM SUMMARY'!I4=0,0,I198-I73)</f>
        <v>0</v>
      </c>
      <c r="J200" s="381">
        <f>IF('YTD PROGRAM SUMMARY'!J4=0,0,J198-J73)</f>
        <v>0</v>
      </c>
      <c r="K200" s="381">
        <f>IF('YTD PROGRAM SUMMARY'!K4=0,0,K198-K73)</f>
        <v>0</v>
      </c>
      <c r="L200" s="381">
        <f>IF('YTD PROGRAM SUMMARY'!L4=0,0,L198-L73)</f>
        <v>0</v>
      </c>
      <c r="M200" s="381">
        <f>IF('YTD PROGRAM SUMMARY'!M4=0,0,M198-M73)</f>
        <v>0</v>
      </c>
      <c r="N200" s="381">
        <f>IF('YTD PROGRAM SUMMARY'!N4=0,0,N198-N73)</f>
        <v>0</v>
      </c>
    </row>
    <row r="201" spans="1:86" hidden="1" x14ac:dyDescent="0.25"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</row>
    <row r="219" spans="3:86" s="318" customFormat="1" x14ac:dyDescent="0.25">
      <c r="C219" s="321"/>
      <c r="D219" s="321"/>
      <c r="E219" s="321"/>
      <c r="F219" s="321"/>
      <c r="G219" s="321"/>
      <c r="H219" s="321"/>
      <c r="I219" s="321"/>
      <c r="J219" s="321"/>
      <c r="K219" s="321"/>
      <c r="L219" s="321"/>
      <c r="M219" s="321"/>
      <c r="N219" s="321"/>
      <c r="O219" s="321"/>
      <c r="P219" s="321"/>
      <c r="Q219" s="321"/>
      <c r="R219" s="321"/>
      <c r="S219" s="321"/>
      <c r="T219" s="321"/>
      <c r="U219" s="321"/>
      <c r="V219" s="321"/>
      <c r="W219" s="321"/>
      <c r="X219" s="321"/>
      <c r="Y219" s="321"/>
      <c r="Z219" s="321"/>
      <c r="AA219" s="321"/>
      <c r="AB219" s="321"/>
      <c r="AC219" s="321"/>
      <c r="AD219" s="321"/>
      <c r="AE219" s="321"/>
      <c r="AF219" s="321"/>
      <c r="AG219" s="321"/>
      <c r="AH219" s="321"/>
      <c r="AI219" s="321"/>
      <c r="AJ219" s="321"/>
      <c r="AK219" s="321"/>
      <c r="AL219" s="321"/>
      <c r="AM219" s="321"/>
      <c r="AN219" s="321"/>
      <c r="AO219" s="321"/>
      <c r="AP219" s="321"/>
      <c r="AQ219" s="321"/>
      <c r="AR219" s="321"/>
      <c r="AS219" s="321"/>
      <c r="AT219" s="321"/>
      <c r="AU219" s="321"/>
      <c r="AV219" s="321"/>
      <c r="AW219" s="321"/>
      <c r="AX219" s="321"/>
      <c r="AY219" s="321"/>
      <c r="AZ219" s="321"/>
      <c r="BA219" s="321"/>
      <c r="BB219" s="321"/>
      <c r="BC219" s="321"/>
      <c r="BD219" s="321"/>
      <c r="BE219" s="321"/>
      <c r="BF219" s="321"/>
      <c r="BG219" s="321"/>
      <c r="BH219" s="321"/>
      <c r="BI219" s="321"/>
      <c r="BJ219" s="321"/>
      <c r="BK219" s="321"/>
      <c r="BL219" s="321"/>
      <c r="BM219" s="321"/>
      <c r="BN219" s="321"/>
      <c r="BO219" s="321"/>
      <c r="BP219" s="321"/>
      <c r="BQ219" s="321"/>
      <c r="BR219" s="321"/>
      <c r="BS219" s="321"/>
      <c r="BT219" s="321"/>
      <c r="BU219" s="321"/>
      <c r="BV219" s="321"/>
      <c r="BW219" s="321"/>
      <c r="BX219" s="321"/>
      <c r="BY219" s="321"/>
      <c r="BZ219" s="321"/>
      <c r="CA219" s="321"/>
      <c r="CB219" s="321"/>
      <c r="CC219" s="321"/>
      <c r="CD219" s="321"/>
      <c r="CE219" s="321"/>
      <c r="CF219" s="321"/>
      <c r="CG219" s="321"/>
      <c r="CH219" s="321"/>
    </row>
    <row r="220" spans="3:86" s="318" customFormat="1" x14ac:dyDescent="0.25">
      <c r="C220" s="321"/>
      <c r="D220" s="321"/>
      <c r="E220" s="321"/>
      <c r="F220" s="321"/>
      <c r="G220" s="321"/>
      <c r="H220" s="321"/>
      <c r="I220" s="321"/>
      <c r="J220" s="321"/>
      <c r="K220" s="321"/>
      <c r="L220" s="321"/>
      <c r="M220" s="321"/>
      <c r="N220" s="321"/>
      <c r="O220" s="321"/>
      <c r="P220" s="321"/>
      <c r="Q220" s="321"/>
      <c r="R220" s="321"/>
      <c r="S220" s="321"/>
      <c r="T220" s="321"/>
      <c r="U220" s="321"/>
      <c r="V220" s="321"/>
      <c r="W220" s="321"/>
      <c r="X220" s="321"/>
      <c r="Y220" s="321"/>
      <c r="Z220" s="321"/>
      <c r="AA220" s="321"/>
      <c r="AB220" s="321"/>
      <c r="AC220" s="321"/>
      <c r="AD220" s="321"/>
      <c r="AE220" s="321"/>
      <c r="AF220" s="321"/>
      <c r="AG220" s="321"/>
      <c r="AH220" s="321"/>
      <c r="AI220" s="321"/>
      <c r="AJ220" s="321"/>
      <c r="AK220" s="321"/>
      <c r="AL220" s="321"/>
      <c r="AM220" s="321"/>
      <c r="AN220" s="321"/>
      <c r="AO220" s="321"/>
      <c r="AP220" s="321"/>
      <c r="AQ220" s="321"/>
      <c r="AR220" s="321"/>
      <c r="AS220" s="321"/>
      <c r="AT220" s="321"/>
      <c r="AU220" s="321"/>
      <c r="AV220" s="321"/>
      <c r="AW220" s="321"/>
      <c r="AX220" s="321"/>
      <c r="AY220" s="321"/>
      <c r="AZ220" s="321"/>
      <c r="BA220" s="321"/>
      <c r="BB220" s="321"/>
      <c r="BC220" s="321"/>
      <c r="BD220" s="321"/>
      <c r="BE220" s="321"/>
      <c r="BF220" s="321"/>
      <c r="BG220" s="321"/>
      <c r="BH220" s="321"/>
      <c r="BI220" s="321"/>
      <c r="BJ220" s="321"/>
      <c r="BK220" s="321"/>
      <c r="BL220" s="321"/>
      <c r="BM220" s="321"/>
      <c r="BN220" s="321"/>
      <c r="BO220" s="321"/>
      <c r="BP220" s="321"/>
      <c r="BQ220" s="321"/>
      <c r="BR220" s="321"/>
      <c r="BS220" s="321"/>
      <c r="BT220" s="321"/>
      <c r="BU220" s="321"/>
      <c r="BV220" s="321"/>
      <c r="BW220" s="321"/>
      <c r="BX220" s="321"/>
      <c r="BY220" s="321"/>
      <c r="BZ220" s="321"/>
      <c r="CA220" s="321"/>
      <c r="CB220" s="321"/>
      <c r="CC220" s="321"/>
      <c r="CD220" s="321"/>
      <c r="CE220" s="321"/>
      <c r="CF220" s="321"/>
      <c r="CG220" s="321"/>
      <c r="CH220" s="321"/>
    </row>
    <row r="221" spans="3:86" s="318" customFormat="1" x14ac:dyDescent="0.25">
      <c r="C221" s="321"/>
      <c r="D221" s="321"/>
      <c r="E221" s="321"/>
      <c r="F221" s="321"/>
      <c r="G221" s="321"/>
      <c r="H221" s="321"/>
      <c r="I221" s="321"/>
      <c r="J221" s="321"/>
      <c r="K221" s="321"/>
      <c r="L221" s="321"/>
      <c r="M221" s="321"/>
      <c r="N221" s="321"/>
      <c r="O221" s="321"/>
      <c r="P221" s="321"/>
      <c r="Q221" s="321"/>
      <c r="R221" s="321"/>
      <c r="S221" s="321"/>
      <c r="T221" s="321"/>
      <c r="U221" s="321"/>
      <c r="V221" s="321"/>
      <c r="W221" s="321"/>
      <c r="X221" s="321"/>
      <c r="Y221" s="321"/>
      <c r="Z221" s="321"/>
      <c r="AA221" s="321"/>
      <c r="AB221" s="321"/>
      <c r="AC221" s="321"/>
      <c r="AD221" s="321"/>
      <c r="AE221" s="321"/>
      <c r="AF221" s="321"/>
      <c r="AG221" s="321"/>
      <c r="AH221" s="321"/>
      <c r="AI221" s="321"/>
      <c r="AJ221" s="321"/>
      <c r="AK221" s="321"/>
      <c r="AL221" s="321"/>
      <c r="AM221" s="321"/>
      <c r="AN221" s="321"/>
      <c r="AO221" s="321"/>
      <c r="AP221" s="321"/>
      <c r="AQ221" s="321"/>
      <c r="AR221" s="321"/>
      <c r="AS221" s="321"/>
      <c r="AT221" s="321"/>
      <c r="AU221" s="321"/>
      <c r="AV221" s="321"/>
      <c r="AW221" s="321"/>
      <c r="AX221" s="321"/>
      <c r="AY221" s="321"/>
      <c r="AZ221" s="321"/>
      <c r="BA221" s="321"/>
      <c r="BB221" s="321"/>
      <c r="BC221" s="321"/>
      <c r="BD221" s="321"/>
      <c r="BE221" s="321"/>
      <c r="BF221" s="321"/>
      <c r="BG221" s="321"/>
      <c r="BH221" s="321"/>
      <c r="BI221" s="321"/>
      <c r="BJ221" s="321"/>
      <c r="BK221" s="321"/>
      <c r="BL221" s="321"/>
      <c r="BM221" s="321"/>
      <c r="BN221" s="321"/>
      <c r="BO221" s="321"/>
      <c r="BP221" s="321"/>
      <c r="BQ221" s="321"/>
      <c r="BR221" s="321"/>
      <c r="BS221" s="321"/>
      <c r="BT221" s="321"/>
      <c r="BU221" s="321"/>
      <c r="BV221" s="321"/>
      <c r="BW221" s="321"/>
      <c r="BX221" s="321"/>
      <c r="BY221" s="321"/>
      <c r="BZ221" s="321"/>
      <c r="CA221" s="321"/>
      <c r="CB221" s="321"/>
      <c r="CC221" s="321"/>
      <c r="CD221" s="321"/>
      <c r="CE221" s="321"/>
      <c r="CF221" s="321"/>
      <c r="CG221" s="321"/>
      <c r="CH221" s="321"/>
    </row>
    <row r="222" spans="3:86" s="318" customFormat="1" x14ac:dyDescent="0.25">
      <c r="C222" s="321"/>
      <c r="D222" s="321"/>
      <c r="E222" s="321"/>
      <c r="F222" s="321"/>
      <c r="G222" s="321"/>
      <c r="H222" s="321"/>
      <c r="I222" s="321"/>
      <c r="J222" s="321"/>
      <c r="K222" s="321"/>
      <c r="L222" s="321"/>
      <c r="M222" s="321"/>
      <c r="N222" s="321"/>
      <c r="O222" s="321"/>
      <c r="P222" s="321"/>
      <c r="Q222" s="321"/>
      <c r="R222" s="321"/>
      <c r="S222" s="321"/>
      <c r="T222" s="321"/>
      <c r="U222" s="321"/>
      <c r="V222" s="321"/>
      <c r="W222" s="321"/>
      <c r="X222" s="321"/>
      <c r="Y222" s="321"/>
      <c r="Z222" s="321"/>
      <c r="AA222" s="321"/>
      <c r="AB222" s="321"/>
      <c r="AC222" s="321"/>
      <c r="AD222" s="321"/>
      <c r="AE222" s="321"/>
      <c r="AF222" s="321"/>
      <c r="AG222" s="321"/>
      <c r="AH222" s="321"/>
      <c r="AI222" s="321"/>
      <c r="AJ222" s="321"/>
      <c r="AK222" s="321"/>
      <c r="AL222" s="321"/>
      <c r="AM222" s="321"/>
      <c r="AN222" s="321"/>
      <c r="AO222" s="321"/>
      <c r="AP222" s="321"/>
      <c r="AQ222" s="321"/>
      <c r="AR222" s="321"/>
      <c r="AS222" s="321"/>
      <c r="AT222" s="321"/>
      <c r="AU222" s="321"/>
      <c r="AV222" s="321"/>
      <c r="AW222" s="321"/>
      <c r="AX222" s="321"/>
      <c r="AY222" s="321"/>
      <c r="AZ222" s="321"/>
      <c r="BA222" s="321"/>
      <c r="BB222" s="321"/>
      <c r="BC222" s="321"/>
      <c r="BD222" s="321"/>
      <c r="BE222" s="321"/>
      <c r="BF222" s="321"/>
      <c r="BG222" s="321"/>
      <c r="BH222" s="321"/>
      <c r="BI222" s="321"/>
      <c r="BJ222" s="321"/>
      <c r="BK222" s="321"/>
      <c r="BL222" s="321"/>
      <c r="BM222" s="321"/>
      <c r="BN222" s="321"/>
      <c r="BO222" s="321"/>
      <c r="BP222" s="321"/>
      <c r="BQ222" s="321"/>
      <c r="BR222" s="321"/>
      <c r="BS222" s="321"/>
      <c r="BT222" s="321"/>
      <c r="BU222" s="321"/>
      <c r="BV222" s="321"/>
      <c r="BW222" s="321"/>
      <c r="BX222" s="321"/>
      <c r="BY222" s="321"/>
      <c r="BZ222" s="321"/>
      <c r="CA222" s="321"/>
      <c r="CB222" s="321"/>
      <c r="CC222" s="321"/>
      <c r="CD222" s="321"/>
      <c r="CE222" s="321"/>
      <c r="CF222" s="321"/>
      <c r="CG222" s="321"/>
      <c r="CH222" s="321"/>
    </row>
    <row r="223" spans="3:86" s="318" customFormat="1" x14ac:dyDescent="0.25">
      <c r="C223" s="321"/>
      <c r="D223" s="321"/>
      <c r="E223" s="321"/>
      <c r="F223" s="321"/>
      <c r="G223" s="321"/>
      <c r="H223" s="321"/>
      <c r="I223" s="321"/>
      <c r="J223" s="321"/>
      <c r="K223" s="321"/>
      <c r="L223" s="321"/>
      <c r="M223" s="321"/>
      <c r="N223" s="321"/>
      <c r="O223" s="321"/>
      <c r="P223" s="321"/>
      <c r="Q223" s="321"/>
      <c r="R223" s="321"/>
      <c r="S223" s="321"/>
      <c r="T223" s="321"/>
      <c r="U223" s="321"/>
      <c r="V223" s="321"/>
      <c r="W223" s="321"/>
      <c r="X223" s="321"/>
      <c r="Y223" s="321"/>
      <c r="Z223" s="321"/>
      <c r="AA223" s="321"/>
      <c r="AB223" s="321"/>
      <c r="AC223" s="321"/>
      <c r="AD223" s="321"/>
      <c r="AE223" s="321"/>
      <c r="AF223" s="321"/>
      <c r="AG223" s="321"/>
      <c r="AH223" s="321"/>
      <c r="AI223" s="321"/>
      <c r="AJ223" s="321"/>
      <c r="AK223" s="321"/>
      <c r="AL223" s="321"/>
      <c r="AM223" s="321"/>
      <c r="AN223" s="321"/>
      <c r="AO223" s="321"/>
      <c r="AP223" s="321"/>
      <c r="AQ223" s="321"/>
      <c r="AR223" s="321"/>
      <c r="AS223" s="321"/>
      <c r="AT223" s="321"/>
      <c r="AU223" s="321"/>
      <c r="AV223" s="321"/>
      <c r="AW223" s="321"/>
      <c r="AX223" s="321"/>
      <c r="AY223" s="321"/>
      <c r="AZ223" s="321"/>
      <c r="BA223" s="321"/>
      <c r="BB223" s="321"/>
      <c r="BC223" s="321"/>
      <c r="BD223" s="321"/>
      <c r="BE223" s="321"/>
      <c r="BF223" s="321"/>
      <c r="BG223" s="321"/>
      <c r="BH223" s="321"/>
      <c r="BI223" s="321"/>
      <c r="BJ223" s="321"/>
      <c r="BK223" s="321"/>
      <c r="BL223" s="321"/>
      <c r="BM223" s="321"/>
      <c r="BN223" s="321"/>
      <c r="BO223" s="321"/>
      <c r="BP223" s="321"/>
      <c r="BQ223" s="321"/>
      <c r="BR223" s="321"/>
      <c r="BS223" s="321"/>
      <c r="BT223" s="321"/>
      <c r="BU223" s="321"/>
      <c r="BV223" s="321"/>
      <c r="BW223" s="321"/>
      <c r="BX223" s="321"/>
      <c r="BY223" s="321"/>
      <c r="BZ223" s="321"/>
      <c r="CA223" s="321"/>
      <c r="CB223" s="321"/>
      <c r="CC223" s="321"/>
      <c r="CD223" s="321"/>
      <c r="CE223" s="321"/>
      <c r="CF223" s="321"/>
      <c r="CG223" s="321"/>
      <c r="CH223" s="321"/>
    </row>
    <row r="224" spans="3:86" s="318" customFormat="1" x14ac:dyDescent="0.25">
      <c r="C224" s="321"/>
      <c r="D224" s="321"/>
      <c r="E224" s="321"/>
      <c r="F224" s="321"/>
      <c r="G224" s="321"/>
      <c r="H224" s="321"/>
      <c r="I224" s="321"/>
      <c r="J224" s="321"/>
      <c r="K224" s="321"/>
      <c r="L224" s="321"/>
      <c r="M224" s="321"/>
      <c r="N224" s="321"/>
      <c r="O224" s="321"/>
      <c r="P224" s="321"/>
      <c r="Q224" s="321"/>
      <c r="R224" s="321"/>
      <c r="S224" s="321"/>
      <c r="T224" s="321"/>
      <c r="U224" s="321"/>
      <c r="V224" s="321"/>
      <c r="W224" s="321"/>
      <c r="X224" s="321"/>
      <c r="Y224" s="321"/>
      <c r="Z224" s="321"/>
      <c r="AA224" s="321"/>
      <c r="AB224" s="321"/>
      <c r="AC224" s="321"/>
      <c r="AD224" s="321"/>
      <c r="AE224" s="321"/>
      <c r="AF224" s="321"/>
      <c r="AG224" s="321"/>
      <c r="AH224" s="321"/>
      <c r="AI224" s="321"/>
      <c r="AJ224" s="321"/>
      <c r="AK224" s="321"/>
      <c r="AL224" s="321"/>
      <c r="AM224" s="321"/>
      <c r="AN224" s="321"/>
      <c r="AO224" s="321"/>
      <c r="AP224" s="321"/>
      <c r="AQ224" s="321"/>
      <c r="AR224" s="321"/>
      <c r="AS224" s="321"/>
      <c r="AT224" s="321"/>
      <c r="AU224" s="321"/>
      <c r="AV224" s="321"/>
      <c r="AW224" s="321"/>
      <c r="AX224" s="321"/>
      <c r="AY224" s="321"/>
      <c r="AZ224" s="321"/>
      <c r="BA224" s="321"/>
      <c r="BB224" s="321"/>
      <c r="BC224" s="321"/>
      <c r="BD224" s="321"/>
      <c r="BE224" s="321"/>
      <c r="BF224" s="321"/>
      <c r="BG224" s="321"/>
      <c r="BH224" s="321"/>
      <c r="BI224" s="321"/>
      <c r="BJ224" s="321"/>
      <c r="BK224" s="321"/>
      <c r="BL224" s="321"/>
      <c r="BM224" s="321"/>
      <c r="BN224" s="321"/>
      <c r="BO224" s="321"/>
      <c r="BP224" s="321"/>
      <c r="BQ224" s="321"/>
      <c r="BR224" s="321"/>
      <c r="BS224" s="321"/>
      <c r="BT224" s="321"/>
      <c r="BU224" s="321"/>
      <c r="BV224" s="321"/>
      <c r="BW224" s="321"/>
      <c r="BX224" s="321"/>
      <c r="BY224" s="321"/>
      <c r="BZ224" s="321"/>
      <c r="CA224" s="321"/>
      <c r="CB224" s="321"/>
      <c r="CC224" s="321"/>
      <c r="CD224" s="321"/>
      <c r="CE224" s="321"/>
      <c r="CF224" s="321"/>
      <c r="CG224" s="321"/>
      <c r="CH224" s="321"/>
    </row>
    <row r="225" spans="3:86" s="318" customFormat="1" x14ac:dyDescent="0.25">
      <c r="C225" s="321"/>
      <c r="D225" s="321"/>
      <c r="E225" s="321"/>
      <c r="F225" s="321"/>
      <c r="G225" s="321"/>
      <c r="H225" s="321"/>
      <c r="I225" s="321"/>
      <c r="J225" s="321"/>
      <c r="K225" s="321"/>
      <c r="L225" s="321"/>
      <c r="M225" s="321"/>
      <c r="N225" s="321"/>
      <c r="O225" s="321"/>
      <c r="P225" s="321"/>
      <c r="Q225" s="321"/>
      <c r="R225" s="321"/>
      <c r="S225" s="321"/>
      <c r="T225" s="321"/>
      <c r="U225" s="321"/>
      <c r="V225" s="321"/>
      <c r="W225" s="321"/>
      <c r="X225" s="321"/>
      <c r="Y225" s="321"/>
      <c r="Z225" s="321"/>
      <c r="AA225" s="321"/>
      <c r="AB225" s="321"/>
      <c r="AC225" s="321"/>
      <c r="AD225" s="321"/>
      <c r="AE225" s="321"/>
      <c r="AF225" s="321"/>
      <c r="AG225" s="321"/>
      <c r="AH225" s="321"/>
      <c r="AI225" s="321"/>
      <c r="AJ225" s="321"/>
      <c r="AK225" s="321"/>
      <c r="AL225" s="321"/>
      <c r="AM225" s="321"/>
      <c r="AN225" s="321"/>
      <c r="AO225" s="321"/>
      <c r="AP225" s="321"/>
      <c r="AQ225" s="321"/>
      <c r="AR225" s="321"/>
      <c r="AS225" s="321"/>
      <c r="AT225" s="321"/>
      <c r="AU225" s="321"/>
      <c r="AV225" s="321"/>
      <c r="AW225" s="321"/>
      <c r="AX225" s="321"/>
      <c r="AY225" s="321"/>
      <c r="AZ225" s="321"/>
      <c r="BA225" s="321"/>
      <c r="BB225" s="321"/>
      <c r="BC225" s="321"/>
      <c r="BD225" s="321"/>
      <c r="BE225" s="321"/>
      <c r="BF225" s="321"/>
      <c r="BG225" s="321"/>
      <c r="BH225" s="321"/>
      <c r="BI225" s="321"/>
      <c r="BJ225" s="321"/>
      <c r="BK225" s="321"/>
      <c r="BL225" s="321"/>
      <c r="BM225" s="321"/>
      <c r="BN225" s="321"/>
      <c r="BO225" s="321"/>
      <c r="BP225" s="321"/>
      <c r="BQ225" s="321"/>
      <c r="BR225" s="321"/>
      <c r="BS225" s="321"/>
      <c r="BT225" s="321"/>
      <c r="BU225" s="321"/>
      <c r="BV225" s="321"/>
      <c r="BW225" s="321"/>
      <c r="BX225" s="321"/>
      <c r="BY225" s="321"/>
      <c r="BZ225" s="321"/>
      <c r="CA225" s="321"/>
      <c r="CB225" s="321"/>
      <c r="CC225" s="321"/>
      <c r="CD225" s="321"/>
      <c r="CE225" s="321"/>
      <c r="CF225" s="321"/>
      <c r="CG225" s="321"/>
      <c r="CH225" s="321"/>
    </row>
    <row r="226" spans="3:86" s="318" customFormat="1" x14ac:dyDescent="0.25">
      <c r="C226" s="321"/>
      <c r="D226" s="321"/>
      <c r="E226" s="321"/>
      <c r="F226" s="321"/>
      <c r="G226" s="321"/>
      <c r="H226" s="321"/>
      <c r="I226" s="321"/>
      <c r="J226" s="321"/>
      <c r="K226" s="321"/>
      <c r="L226" s="321"/>
      <c r="M226" s="321"/>
      <c r="N226" s="321"/>
      <c r="O226" s="321"/>
      <c r="P226" s="321"/>
      <c r="Q226" s="321"/>
      <c r="R226" s="321"/>
      <c r="S226" s="321"/>
      <c r="T226" s="321"/>
      <c r="U226" s="321"/>
      <c r="V226" s="321"/>
      <c r="W226" s="321"/>
      <c r="X226" s="321"/>
      <c r="Y226" s="321"/>
      <c r="Z226" s="321"/>
      <c r="AA226" s="321"/>
      <c r="AB226" s="321"/>
      <c r="AC226" s="321"/>
      <c r="AD226" s="321"/>
      <c r="AE226" s="321"/>
      <c r="AF226" s="321"/>
      <c r="AG226" s="321"/>
      <c r="AH226" s="321"/>
      <c r="AI226" s="321"/>
      <c r="AJ226" s="321"/>
      <c r="AK226" s="321"/>
      <c r="AL226" s="321"/>
      <c r="AM226" s="321"/>
      <c r="AN226" s="321"/>
      <c r="AO226" s="321"/>
      <c r="AP226" s="321"/>
      <c r="AQ226" s="321"/>
      <c r="AR226" s="321"/>
      <c r="AS226" s="321"/>
      <c r="AT226" s="321"/>
      <c r="AU226" s="321"/>
      <c r="AV226" s="321"/>
      <c r="AW226" s="321"/>
      <c r="AX226" s="321"/>
      <c r="AY226" s="321"/>
      <c r="AZ226" s="321"/>
      <c r="BA226" s="321"/>
      <c r="BB226" s="321"/>
      <c r="BC226" s="321"/>
      <c r="BD226" s="321"/>
      <c r="BE226" s="321"/>
      <c r="BF226" s="321"/>
      <c r="BG226" s="321"/>
      <c r="BH226" s="321"/>
      <c r="BI226" s="321"/>
      <c r="BJ226" s="321"/>
      <c r="BK226" s="321"/>
      <c r="BL226" s="321"/>
      <c r="BM226" s="321"/>
      <c r="BN226" s="321"/>
      <c r="BO226" s="321"/>
      <c r="BP226" s="321"/>
      <c r="BQ226" s="321"/>
      <c r="BR226" s="321"/>
      <c r="BS226" s="321"/>
      <c r="BT226" s="321"/>
      <c r="BU226" s="321"/>
      <c r="BV226" s="321"/>
      <c r="BW226" s="321"/>
      <c r="BX226" s="321"/>
      <c r="BY226" s="321"/>
      <c r="BZ226" s="321"/>
      <c r="CA226" s="321"/>
      <c r="CB226" s="321"/>
      <c r="CC226" s="321"/>
      <c r="CD226" s="321"/>
      <c r="CE226" s="321"/>
      <c r="CF226" s="321"/>
      <c r="CG226" s="321"/>
      <c r="CH226" s="321"/>
    </row>
    <row r="227" spans="3:86" s="318" customFormat="1" x14ac:dyDescent="0.25">
      <c r="C227" s="321"/>
      <c r="D227" s="321"/>
      <c r="E227" s="321"/>
      <c r="F227" s="321"/>
      <c r="G227" s="321"/>
      <c r="H227" s="321"/>
      <c r="I227" s="321"/>
      <c r="J227" s="321"/>
      <c r="K227" s="321"/>
      <c r="L227" s="321"/>
      <c r="M227" s="321"/>
      <c r="N227" s="321"/>
      <c r="O227" s="321"/>
      <c r="P227" s="321"/>
      <c r="Q227" s="321"/>
      <c r="R227" s="321"/>
      <c r="S227" s="321"/>
      <c r="T227" s="321"/>
      <c r="U227" s="321"/>
      <c r="V227" s="321"/>
      <c r="W227" s="321"/>
      <c r="X227" s="321"/>
      <c r="Y227" s="321"/>
      <c r="Z227" s="321"/>
      <c r="AA227" s="321"/>
      <c r="AB227" s="321"/>
      <c r="AC227" s="321"/>
      <c r="AD227" s="321"/>
      <c r="AE227" s="321"/>
      <c r="AF227" s="321"/>
      <c r="AG227" s="321"/>
      <c r="AH227" s="321"/>
      <c r="AI227" s="321"/>
      <c r="AJ227" s="321"/>
      <c r="AK227" s="321"/>
      <c r="AL227" s="321"/>
      <c r="AM227" s="321"/>
      <c r="AN227" s="321"/>
      <c r="AO227" s="321"/>
      <c r="AP227" s="321"/>
      <c r="AQ227" s="321"/>
      <c r="AR227" s="321"/>
      <c r="AS227" s="321"/>
      <c r="AT227" s="321"/>
      <c r="AU227" s="321"/>
      <c r="AV227" s="321"/>
      <c r="AW227" s="321"/>
      <c r="AX227" s="321"/>
      <c r="AY227" s="321"/>
      <c r="AZ227" s="321"/>
      <c r="BA227" s="321"/>
      <c r="BB227" s="321"/>
      <c r="BC227" s="321"/>
      <c r="BD227" s="321"/>
      <c r="BE227" s="321"/>
      <c r="BF227" s="321"/>
      <c r="BG227" s="321"/>
      <c r="BH227" s="321"/>
      <c r="BI227" s="321"/>
      <c r="BJ227" s="321"/>
      <c r="BK227" s="321"/>
      <c r="BL227" s="321"/>
      <c r="BM227" s="321"/>
      <c r="BN227" s="321"/>
      <c r="BO227" s="321"/>
      <c r="BP227" s="321"/>
      <c r="BQ227" s="321"/>
      <c r="BR227" s="321"/>
      <c r="BS227" s="321"/>
      <c r="BT227" s="321"/>
      <c r="BU227" s="321"/>
      <c r="BV227" s="321"/>
      <c r="BW227" s="321"/>
      <c r="BX227" s="321"/>
      <c r="BY227" s="321"/>
      <c r="BZ227" s="321"/>
      <c r="CA227" s="321"/>
      <c r="CB227" s="321"/>
      <c r="CC227" s="321"/>
      <c r="CD227" s="321"/>
      <c r="CE227" s="321"/>
      <c r="CF227" s="321"/>
      <c r="CG227" s="321"/>
      <c r="CH227" s="321"/>
    </row>
    <row r="228" spans="3:86" s="318" customFormat="1" x14ac:dyDescent="0.25">
      <c r="C228" s="321"/>
      <c r="D228" s="321"/>
      <c r="E228" s="321"/>
      <c r="F228" s="321"/>
      <c r="G228" s="321"/>
      <c r="H228" s="321"/>
      <c r="I228" s="321"/>
      <c r="J228" s="321"/>
      <c r="K228" s="321"/>
      <c r="L228" s="321"/>
      <c r="M228" s="321"/>
      <c r="N228" s="321"/>
      <c r="O228" s="321"/>
      <c r="P228" s="321"/>
      <c r="Q228" s="321"/>
      <c r="R228" s="321"/>
      <c r="S228" s="321"/>
      <c r="T228" s="321"/>
      <c r="U228" s="321"/>
      <c r="V228" s="321"/>
      <c r="W228" s="321"/>
      <c r="X228" s="321"/>
      <c r="Y228" s="321"/>
      <c r="Z228" s="321"/>
      <c r="AA228" s="321"/>
      <c r="AB228" s="321"/>
      <c r="AC228" s="321"/>
      <c r="AD228" s="321"/>
      <c r="AE228" s="321"/>
      <c r="AF228" s="321"/>
      <c r="AG228" s="321"/>
      <c r="AH228" s="321"/>
      <c r="AI228" s="321"/>
      <c r="AJ228" s="321"/>
      <c r="AK228" s="321"/>
      <c r="AL228" s="321"/>
      <c r="AM228" s="321"/>
      <c r="AN228" s="321"/>
      <c r="AO228" s="321"/>
      <c r="AP228" s="321"/>
      <c r="AQ228" s="321"/>
      <c r="AR228" s="321"/>
      <c r="AS228" s="321"/>
      <c r="AT228" s="321"/>
      <c r="AU228" s="321"/>
      <c r="AV228" s="321"/>
      <c r="AW228" s="321"/>
      <c r="AX228" s="321"/>
      <c r="AY228" s="321"/>
      <c r="AZ228" s="321"/>
      <c r="BA228" s="321"/>
      <c r="BB228" s="321"/>
      <c r="BC228" s="321"/>
      <c r="BD228" s="321"/>
      <c r="BE228" s="321"/>
      <c r="BF228" s="321"/>
      <c r="BG228" s="321"/>
      <c r="BH228" s="321"/>
      <c r="BI228" s="321"/>
      <c r="BJ228" s="321"/>
      <c r="BK228" s="321"/>
      <c r="BL228" s="321"/>
      <c r="BM228" s="321"/>
      <c r="BN228" s="321"/>
      <c r="BO228" s="321"/>
      <c r="BP228" s="321"/>
      <c r="BQ228" s="321"/>
      <c r="BR228" s="321"/>
      <c r="BS228" s="321"/>
      <c r="BT228" s="321"/>
      <c r="BU228" s="321"/>
      <c r="BV228" s="321"/>
      <c r="BW228" s="321"/>
      <c r="BX228" s="321"/>
      <c r="BY228" s="321"/>
      <c r="BZ228" s="321"/>
      <c r="CA228" s="321"/>
      <c r="CB228" s="321"/>
      <c r="CC228" s="321"/>
      <c r="CD228" s="321"/>
      <c r="CE228" s="321"/>
      <c r="CF228" s="321"/>
      <c r="CG228" s="321"/>
      <c r="CH228" s="321"/>
    </row>
    <row r="229" spans="3:86" s="318" customFormat="1" x14ac:dyDescent="0.25">
      <c r="C229" s="321"/>
      <c r="D229" s="321"/>
      <c r="E229" s="321"/>
      <c r="F229" s="321"/>
      <c r="G229" s="321"/>
      <c r="H229" s="321"/>
      <c r="I229" s="321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321"/>
      <c r="AE229" s="321"/>
      <c r="AF229" s="321"/>
      <c r="AG229" s="321"/>
      <c r="AH229" s="321"/>
      <c r="AI229" s="321"/>
      <c r="AJ229" s="321"/>
      <c r="AK229" s="321"/>
      <c r="AL229" s="321"/>
      <c r="AM229" s="321"/>
      <c r="AN229" s="321"/>
      <c r="AO229" s="321"/>
      <c r="AP229" s="321"/>
      <c r="AQ229" s="321"/>
      <c r="AR229" s="321"/>
      <c r="AS229" s="321"/>
      <c r="AT229" s="321"/>
      <c r="AU229" s="321"/>
      <c r="AV229" s="321"/>
      <c r="AW229" s="321"/>
      <c r="AX229" s="321"/>
      <c r="AY229" s="321"/>
      <c r="AZ229" s="321"/>
      <c r="BA229" s="321"/>
      <c r="BB229" s="321"/>
      <c r="BC229" s="321"/>
      <c r="BD229" s="321"/>
      <c r="BE229" s="321"/>
      <c r="BF229" s="321"/>
      <c r="BG229" s="321"/>
      <c r="BH229" s="321"/>
      <c r="BI229" s="321"/>
      <c r="BJ229" s="321"/>
      <c r="BK229" s="321"/>
      <c r="BL229" s="321"/>
      <c r="BM229" s="321"/>
      <c r="BN229" s="321"/>
      <c r="BO229" s="321"/>
      <c r="BP229" s="321"/>
      <c r="BQ229" s="321"/>
      <c r="BR229" s="321"/>
      <c r="BS229" s="321"/>
      <c r="BT229" s="321"/>
      <c r="BU229" s="321"/>
      <c r="BV229" s="321"/>
      <c r="BW229" s="321"/>
      <c r="BX229" s="321"/>
      <c r="BY229" s="321"/>
      <c r="BZ229" s="321"/>
      <c r="CA229" s="321"/>
      <c r="CB229" s="321"/>
      <c r="CC229" s="321"/>
      <c r="CD229" s="321"/>
      <c r="CE229" s="321"/>
      <c r="CF229" s="321"/>
      <c r="CG229" s="321"/>
      <c r="CH229" s="321"/>
    </row>
    <row r="230" spans="3:86" s="318" customFormat="1" x14ac:dyDescent="0.25">
      <c r="C230" s="321"/>
      <c r="D230" s="321"/>
      <c r="E230" s="321"/>
      <c r="F230" s="321"/>
      <c r="G230" s="321"/>
      <c r="H230" s="321"/>
      <c r="I230" s="321"/>
      <c r="J230" s="321"/>
      <c r="K230" s="321"/>
      <c r="L230" s="321"/>
      <c r="M230" s="321"/>
      <c r="N230" s="321"/>
      <c r="O230" s="321"/>
      <c r="P230" s="321"/>
      <c r="Q230" s="321"/>
      <c r="R230" s="321"/>
      <c r="S230" s="321"/>
      <c r="T230" s="321"/>
      <c r="U230" s="321"/>
      <c r="V230" s="321"/>
      <c r="W230" s="321"/>
      <c r="X230" s="321"/>
      <c r="Y230" s="321"/>
      <c r="Z230" s="321"/>
      <c r="AA230" s="321"/>
      <c r="AB230" s="321"/>
      <c r="AC230" s="321"/>
      <c r="AD230" s="321"/>
      <c r="AE230" s="321"/>
      <c r="AF230" s="321"/>
      <c r="AG230" s="321"/>
      <c r="AH230" s="321"/>
      <c r="AI230" s="321"/>
      <c r="AJ230" s="321"/>
      <c r="AK230" s="321"/>
      <c r="AL230" s="321"/>
      <c r="AM230" s="321"/>
      <c r="AN230" s="321"/>
      <c r="AO230" s="321"/>
      <c r="AP230" s="321"/>
      <c r="AQ230" s="321"/>
      <c r="AR230" s="321"/>
      <c r="AS230" s="321"/>
      <c r="AT230" s="321"/>
      <c r="AU230" s="321"/>
      <c r="AV230" s="321"/>
      <c r="AW230" s="321"/>
      <c r="AX230" s="321"/>
      <c r="AY230" s="321"/>
      <c r="AZ230" s="321"/>
      <c r="BA230" s="321"/>
      <c r="BB230" s="321"/>
      <c r="BC230" s="321"/>
      <c r="BD230" s="321"/>
      <c r="BE230" s="321"/>
      <c r="BF230" s="321"/>
      <c r="BG230" s="321"/>
      <c r="BH230" s="321"/>
      <c r="BI230" s="321"/>
      <c r="BJ230" s="321"/>
      <c r="BK230" s="321"/>
      <c r="BL230" s="321"/>
      <c r="BM230" s="321"/>
      <c r="BN230" s="321"/>
      <c r="BO230" s="321"/>
      <c r="BP230" s="321"/>
      <c r="BQ230" s="321"/>
      <c r="BR230" s="321"/>
      <c r="BS230" s="321"/>
      <c r="BT230" s="321"/>
      <c r="BU230" s="321"/>
      <c r="BV230" s="321"/>
      <c r="BW230" s="321"/>
      <c r="BX230" s="321"/>
      <c r="BY230" s="321"/>
      <c r="BZ230" s="321"/>
      <c r="CA230" s="321"/>
      <c r="CB230" s="321"/>
      <c r="CC230" s="321"/>
      <c r="CD230" s="321"/>
      <c r="CE230" s="321"/>
      <c r="CF230" s="321"/>
      <c r="CG230" s="321"/>
      <c r="CH230" s="321"/>
    </row>
    <row r="231" spans="3:86" s="318" customFormat="1" x14ac:dyDescent="0.25">
      <c r="C231" s="321"/>
      <c r="D231" s="321"/>
      <c r="E231" s="321"/>
      <c r="F231" s="321"/>
      <c r="G231" s="321"/>
      <c r="H231" s="321"/>
      <c r="I231" s="321"/>
      <c r="J231" s="321"/>
      <c r="K231" s="321"/>
      <c r="L231" s="321"/>
      <c r="M231" s="321"/>
      <c r="N231" s="321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  <c r="AA231" s="321"/>
      <c r="AB231" s="321"/>
      <c r="AC231" s="321"/>
      <c r="AD231" s="321"/>
      <c r="AE231" s="321"/>
      <c r="AF231" s="321"/>
      <c r="AG231" s="321"/>
      <c r="AH231" s="321"/>
      <c r="AI231" s="321"/>
      <c r="AJ231" s="321"/>
      <c r="AK231" s="321"/>
      <c r="AL231" s="321"/>
      <c r="AM231" s="321"/>
      <c r="AN231" s="321"/>
      <c r="AO231" s="321"/>
      <c r="AP231" s="321"/>
      <c r="AQ231" s="321"/>
      <c r="AR231" s="321"/>
      <c r="AS231" s="321"/>
      <c r="AT231" s="321"/>
      <c r="AU231" s="321"/>
      <c r="AV231" s="321"/>
      <c r="AW231" s="321"/>
      <c r="AX231" s="321"/>
      <c r="AY231" s="321"/>
      <c r="AZ231" s="321"/>
      <c r="BA231" s="321"/>
      <c r="BB231" s="321"/>
      <c r="BC231" s="321"/>
      <c r="BD231" s="321"/>
      <c r="BE231" s="321"/>
      <c r="BF231" s="321"/>
      <c r="BG231" s="321"/>
      <c r="BH231" s="321"/>
      <c r="BI231" s="321"/>
      <c r="BJ231" s="321"/>
      <c r="BK231" s="321"/>
      <c r="BL231" s="321"/>
      <c r="BM231" s="321"/>
      <c r="BN231" s="321"/>
      <c r="BO231" s="321"/>
      <c r="BP231" s="321"/>
      <c r="BQ231" s="321"/>
      <c r="BR231" s="321"/>
      <c r="BS231" s="321"/>
      <c r="BT231" s="321"/>
      <c r="BU231" s="321"/>
      <c r="BV231" s="321"/>
      <c r="BW231" s="321"/>
      <c r="BX231" s="321"/>
      <c r="BY231" s="321"/>
      <c r="BZ231" s="321"/>
      <c r="CA231" s="321"/>
      <c r="CB231" s="321"/>
      <c r="CC231" s="321"/>
      <c r="CD231" s="321"/>
      <c r="CE231" s="321"/>
      <c r="CF231" s="321"/>
      <c r="CG231" s="321"/>
      <c r="CH231" s="321"/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Y107:BJ107"/>
    <mergeCell ref="BK107:BV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CJ201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7.7109375" customWidth="1"/>
    <col min="2" max="2" width="24.7109375" customWidth="1"/>
    <col min="3" max="15" width="14.5703125" customWidth="1"/>
    <col min="16" max="16" width="14.28515625" bestFit="1" customWidth="1"/>
    <col min="17" max="84" width="14.28515625" customWidth="1"/>
    <col min="85" max="86" width="14.28515625" bestFit="1" customWidth="1"/>
    <col min="87" max="87" width="10.5703125" bestFit="1" customWidth="1"/>
    <col min="88" max="88" width="15.28515625" customWidth="1"/>
    <col min="99" max="99" width="9.2851562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LI 1M - RES'!C2</f>
        <v>1</v>
      </c>
      <c r="D2" s="367">
        <f>C2</f>
        <v>1</v>
      </c>
      <c r="E2" s="360">
        <f t="shared" ref="E2:BP2" si="0">D2</f>
        <v>1</v>
      </c>
      <c r="F2" s="369">
        <f t="shared" si="0"/>
        <v>1</v>
      </c>
      <c r="G2" s="369">
        <f t="shared" si="0"/>
        <v>1</v>
      </c>
      <c r="H2" s="369">
        <f t="shared" si="0"/>
        <v>1</v>
      </c>
      <c r="I2" s="369">
        <f t="shared" si="0"/>
        <v>1</v>
      </c>
      <c r="J2" s="369">
        <f t="shared" si="0"/>
        <v>1</v>
      </c>
      <c r="K2" s="369">
        <f t="shared" si="0"/>
        <v>1</v>
      </c>
      <c r="L2" s="369">
        <f t="shared" si="0"/>
        <v>1</v>
      </c>
      <c r="M2" s="369">
        <f t="shared" si="0"/>
        <v>1</v>
      </c>
      <c r="N2" s="369">
        <f t="shared" si="0"/>
        <v>1</v>
      </c>
      <c r="O2" s="369">
        <f t="shared" si="0"/>
        <v>1</v>
      </c>
      <c r="P2" s="369">
        <f t="shared" si="0"/>
        <v>1</v>
      </c>
      <c r="Q2" s="369">
        <f t="shared" si="0"/>
        <v>1</v>
      </c>
      <c r="R2" s="369">
        <f t="shared" si="0"/>
        <v>1</v>
      </c>
      <c r="S2" s="369">
        <f t="shared" si="0"/>
        <v>1</v>
      </c>
      <c r="T2" s="369">
        <f t="shared" si="0"/>
        <v>1</v>
      </c>
      <c r="U2" s="369">
        <f t="shared" si="0"/>
        <v>1</v>
      </c>
      <c r="V2" s="369">
        <f t="shared" si="0"/>
        <v>1</v>
      </c>
      <c r="W2" s="369">
        <f t="shared" si="0"/>
        <v>1</v>
      </c>
      <c r="X2" s="369">
        <f t="shared" si="0"/>
        <v>1</v>
      </c>
      <c r="Y2" s="369">
        <f t="shared" si="0"/>
        <v>1</v>
      </c>
      <c r="Z2" s="369">
        <f t="shared" si="0"/>
        <v>1</v>
      </c>
      <c r="AA2" s="369">
        <f t="shared" si="0"/>
        <v>1</v>
      </c>
      <c r="AB2" s="369">
        <f t="shared" si="0"/>
        <v>1</v>
      </c>
      <c r="AC2" s="369">
        <f t="shared" si="0"/>
        <v>1</v>
      </c>
      <c r="AD2" s="369">
        <f t="shared" si="0"/>
        <v>1</v>
      </c>
      <c r="AE2" s="369">
        <f t="shared" si="0"/>
        <v>1</v>
      </c>
      <c r="AF2" s="369">
        <f t="shared" si="0"/>
        <v>1</v>
      </c>
      <c r="AG2" s="369">
        <f t="shared" si="0"/>
        <v>1</v>
      </c>
      <c r="AH2" s="369">
        <f t="shared" si="0"/>
        <v>1</v>
      </c>
      <c r="AI2" s="369">
        <f t="shared" si="0"/>
        <v>1</v>
      </c>
      <c r="AJ2" s="369">
        <f t="shared" si="0"/>
        <v>1</v>
      </c>
      <c r="AK2" s="369">
        <f t="shared" si="0"/>
        <v>1</v>
      </c>
      <c r="AL2" s="369">
        <f t="shared" si="0"/>
        <v>1</v>
      </c>
      <c r="AM2" s="369">
        <f t="shared" si="0"/>
        <v>1</v>
      </c>
      <c r="AN2" s="369">
        <f t="shared" si="0"/>
        <v>1</v>
      </c>
      <c r="AO2" s="369">
        <f t="shared" si="0"/>
        <v>1</v>
      </c>
      <c r="AP2" s="369">
        <f t="shared" si="0"/>
        <v>1</v>
      </c>
      <c r="AQ2" s="369">
        <f t="shared" si="0"/>
        <v>1</v>
      </c>
      <c r="AR2" s="369">
        <f t="shared" si="0"/>
        <v>1</v>
      </c>
      <c r="AS2" s="369">
        <f t="shared" si="0"/>
        <v>1</v>
      </c>
      <c r="AT2" s="369">
        <f t="shared" si="0"/>
        <v>1</v>
      </c>
      <c r="AU2" s="369">
        <f t="shared" si="0"/>
        <v>1</v>
      </c>
      <c r="AV2" s="369">
        <f t="shared" si="0"/>
        <v>1</v>
      </c>
      <c r="AW2" s="369">
        <f t="shared" si="0"/>
        <v>1</v>
      </c>
      <c r="AX2" s="369">
        <f t="shared" si="0"/>
        <v>1</v>
      </c>
      <c r="AY2" s="369">
        <f t="shared" si="0"/>
        <v>1</v>
      </c>
      <c r="AZ2" s="369">
        <f t="shared" si="0"/>
        <v>1</v>
      </c>
      <c r="BA2" s="369">
        <f t="shared" si="0"/>
        <v>1</v>
      </c>
      <c r="BB2" s="369">
        <f t="shared" si="0"/>
        <v>1</v>
      </c>
      <c r="BC2" s="369">
        <f t="shared" si="0"/>
        <v>1</v>
      </c>
      <c r="BD2" s="369">
        <f t="shared" si="0"/>
        <v>1</v>
      </c>
      <c r="BE2" s="369">
        <f t="shared" si="0"/>
        <v>1</v>
      </c>
      <c r="BF2" s="369">
        <f t="shared" si="0"/>
        <v>1</v>
      </c>
      <c r="BG2" s="369">
        <f t="shared" si="0"/>
        <v>1</v>
      </c>
      <c r="BH2" s="369">
        <f t="shared" si="0"/>
        <v>1</v>
      </c>
      <c r="BI2" s="369">
        <f t="shared" si="0"/>
        <v>1</v>
      </c>
      <c r="BJ2" s="369">
        <f t="shared" si="0"/>
        <v>1</v>
      </c>
      <c r="BK2" s="369">
        <f t="shared" si="0"/>
        <v>1</v>
      </c>
      <c r="BL2" s="369">
        <f t="shared" si="0"/>
        <v>1</v>
      </c>
      <c r="BM2" s="369">
        <f t="shared" si="0"/>
        <v>1</v>
      </c>
      <c r="BN2" s="369">
        <f t="shared" si="0"/>
        <v>1</v>
      </c>
      <c r="BO2" s="369">
        <f t="shared" si="0"/>
        <v>1</v>
      </c>
      <c r="BP2" s="369">
        <f t="shared" si="0"/>
        <v>1</v>
      </c>
      <c r="BQ2" s="369">
        <f t="shared" ref="BQ2:CH2" si="1">BP2</f>
        <v>1</v>
      </c>
      <c r="BR2" s="369">
        <f t="shared" si="1"/>
        <v>1</v>
      </c>
      <c r="BS2" s="369">
        <f t="shared" si="1"/>
        <v>1</v>
      </c>
      <c r="BT2" s="369">
        <f t="shared" si="1"/>
        <v>1</v>
      </c>
      <c r="BU2" s="369">
        <f t="shared" si="1"/>
        <v>1</v>
      </c>
      <c r="BV2" s="369">
        <f t="shared" si="1"/>
        <v>1</v>
      </c>
      <c r="BW2" s="369">
        <f t="shared" si="1"/>
        <v>1</v>
      </c>
      <c r="BX2" s="369">
        <f t="shared" si="1"/>
        <v>1</v>
      </c>
      <c r="BY2" s="369">
        <f t="shared" si="1"/>
        <v>1</v>
      </c>
      <c r="BZ2" s="369">
        <f t="shared" si="1"/>
        <v>1</v>
      </c>
      <c r="CA2" s="369">
        <f t="shared" si="1"/>
        <v>1</v>
      </c>
      <c r="CB2" s="369">
        <f t="shared" si="1"/>
        <v>1</v>
      </c>
      <c r="CC2" s="369">
        <f t="shared" si="1"/>
        <v>1</v>
      </c>
      <c r="CD2" s="369">
        <f t="shared" si="1"/>
        <v>1</v>
      </c>
      <c r="CE2" s="369">
        <f t="shared" si="1"/>
        <v>1</v>
      </c>
      <c r="CF2" s="369">
        <f t="shared" si="1"/>
        <v>1</v>
      </c>
      <c r="CG2" s="369">
        <f t="shared" si="1"/>
        <v>1</v>
      </c>
      <c r="CH2" s="370">
        <f t="shared" si="1"/>
        <v>1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209" t="str">
        <f>' LI 1M - RES'!B16</f>
        <v>Monthly kWh</v>
      </c>
      <c r="C19" s="264">
        <f>SUM(C5:C18)</f>
        <v>0</v>
      </c>
      <c r="D19" s="264">
        <f t="shared" ref="D19:BO19" si="2">SUM(D5:D18)</f>
        <v>0</v>
      </c>
      <c r="E19" s="264">
        <f t="shared" si="2"/>
        <v>0</v>
      </c>
      <c r="F19" s="264">
        <f t="shared" si="2"/>
        <v>0</v>
      </c>
      <c r="G19" s="264">
        <f t="shared" si="2"/>
        <v>0</v>
      </c>
      <c r="H19" s="264">
        <f t="shared" si="2"/>
        <v>0</v>
      </c>
      <c r="I19" s="264">
        <f t="shared" si="2"/>
        <v>0</v>
      </c>
      <c r="J19" s="264">
        <f t="shared" si="2"/>
        <v>0</v>
      </c>
      <c r="K19" s="264">
        <f t="shared" si="2"/>
        <v>0</v>
      </c>
      <c r="L19" s="264">
        <f t="shared" si="2"/>
        <v>0</v>
      </c>
      <c r="M19" s="264">
        <f t="shared" si="2"/>
        <v>0</v>
      </c>
      <c r="N19" s="264">
        <f t="shared" si="2"/>
        <v>0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284"/>
      <c r="B20" s="285"/>
      <c r="C20" s="9"/>
      <c r="D20" s="285"/>
      <c r="E20" s="9"/>
      <c r="F20" s="285"/>
      <c r="G20" s="285"/>
      <c r="H20" s="9"/>
      <c r="I20" s="285"/>
      <c r="J20" s="285"/>
      <c r="K20" s="9"/>
      <c r="L20" s="285"/>
      <c r="M20" s="285"/>
      <c r="N20" s="9"/>
      <c r="O20" s="285"/>
      <c r="P20" s="285"/>
      <c r="Q20" s="9"/>
      <c r="R20" s="285"/>
      <c r="S20" s="285"/>
      <c r="T20" s="9"/>
      <c r="U20" s="285"/>
      <c r="V20" s="285"/>
      <c r="W20" s="9"/>
      <c r="X20" s="285"/>
      <c r="Y20" s="285"/>
      <c r="Z20" s="9"/>
      <c r="AA20" s="285"/>
      <c r="AB20" s="285"/>
      <c r="AC20" s="9"/>
      <c r="AD20" s="285"/>
      <c r="AE20" s="285"/>
      <c r="AF20" s="9"/>
      <c r="AG20" s="285"/>
      <c r="AH20" s="285"/>
      <c r="AI20" s="9"/>
      <c r="AJ20" s="285"/>
      <c r="AK20" s="285"/>
      <c r="AL20" s="9"/>
      <c r="AM20" s="285"/>
      <c r="AN20" s="285"/>
      <c r="AO20" s="9"/>
      <c r="AP20" s="285"/>
      <c r="AQ20" s="285"/>
      <c r="AR20" s="9"/>
      <c r="AS20" s="285"/>
      <c r="AT20" s="285"/>
      <c r="AU20" s="9"/>
      <c r="AV20" s="285"/>
      <c r="AW20" s="285"/>
      <c r="AX20" s="9"/>
      <c r="AY20" s="285"/>
      <c r="AZ20" s="285"/>
      <c r="BA20" s="9"/>
      <c r="BB20" s="285"/>
      <c r="BC20" s="285"/>
      <c r="BD20" s="9"/>
      <c r="BE20" s="285"/>
      <c r="BF20" s="285"/>
      <c r="BG20" s="9"/>
      <c r="BH20" s="285"/>
      <c r="BI20" s="285"/>
      <c r="BJ20" s="9"/>
      <c r="BK20" s="285"/>
      <c r="BL20" s="285"/>
      <c r="BM20" s="9"/>
      <c r="BN20" s="285"/>
      <c r="BO20" s="285"/>
      <c r="BP20" s="9"/>
      <c r="BQ20" s="285"/>
      <c r="BR20" s="285"/>
      <c r="BS20" s="9"/>
      <c r="BT20" s="285"/>
      <c r="BU20" s="285"/>
      <c r="BV20" s="9"/>
      <c r="BW20" s="285"/>
      <c r="BX20" s="285"/>
      <c r="BY20" s="9"/>
      <c r="BZ20" s="285"/>
      <c r="CA20" s="285"/>
      <c r="CB20" s="9"/>
      <c r="CC20" s="285"/>
      <c r="CD20" s="285"/>
      <c r="CE20" s="9"/>
      <c r="CF20" s="285"/>
      <c r="CG20" s="285"/>
      <c r="CH20" s="9"/>
    </row>
    <row r="21" spans="1:86" ht="15.75" thickBot="1" x14ac:dyDescent="0.3"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</row>
    <row r="22" spans="1:86" ht="16.5" thickBot="1" x14ac:dyDescent="0.3">
      <c r="A22" s="599" t="s">
        <v>15</v>
      </c>
      <c r="B22" s="18" t="str">
        <f t="shared" ref="B22" si="4">B4</f>
        <v>End Use</v>
      </c>
      <c r="C22" s="162">
        <f>C$4</f>
        <v>45292</v>
      </c>
      <c r="D22" s="162">
        <f t="shared" ref="D22:BO22" si="5">D$4</f>
        <v>45323</v>
      </c>
      <c r="E22" s="162">
        <f t="shared" si="5"/>
        <v>45352</v>
      </c>
      <c r="F22" s="162">
        <f t="shared" si="5"/>
        <v>45383</v>
      </c>
      <c r="G22" s="162">
        <f t="shared" si="5"/>
        <v>45413</v>
      </c>
      <c r="H22" s="162">
        <f t="shared" si="5"/>
        <v>45444</v>
      </c>
      <c r="I22" s="162">
        <f t="shared" si="5"/>
        <v>45474</v>
      </c>
      <c r="J22" s="162">
        <f t="shared" si="5"/>
        <v>45505</v>
      </c>
      <c r="K22" s="162">
        <f t="shared" si="5"/>
        <v>45536</v>
      </c>
      <c r="L22" s="162">
        <f t="shared" si="5"/>
        <v>45566</v>
      </c>
      <c r="M22" s="162">
        <f t="shared" si="5"/>
        <v>45597</v>
      </c>
      <c r="N22" s="162">
        <f t="shared" si="5"/>
        <v>45627</v>
      </c>
      <c r="O22" s="162">
        <f t="shared" si="5"/>
        <v>45658</v>
      </c>
      <c r="P22" s="162">
        <f t="shared" si="5"/>
        <v>45689</v>
      </c>
      <c r="Q22" s="162">
        <f t="shared" si="5"/>
        <v>45717</v>
      </c>
      <c r="R22" s="162">
        <f t="shared" si="5"/>
        <v>45748</v>
      </c>
      <c r="S22" s="162">
        <f t="shared" si="5"/>
        <v>45778</v>
      </c>
      <c r="T22" s="162">
        <f t="shared" si="5"/>
        <v>45809</v>
      </c>
      <c r="U22" s="162">
        <f t="shared" si="5"/>
        <v>45839</v>
      </c>
      <c r="V22" s="162">
        <f t="shared" si="5"/>
        <v>45870</v>
      </c>
      <c r="W22" s="162">
        <f t="shared" si="5"/>
        <v>45901</v>
      </c>
      <c r="X22" s="162">
        <f t="shared" si="5"/>
        <v>45931</v>
      </c>
      <c r="Y22" s="162">
        <f t="shared" si="5"/>
        <v>45962</v>
      </c>
      <c r="Z22" s="162">
        <f t="shared" si="5"/>
        <v>45992</v>
      </c>
      <c r="AA22" s="162">
        <f t="shared" si="5"/>
        <v>46023</v>
      </c>
      <c r="AB22" s="162">
        <f t="shared" si="5"/>
        <v>46054</v>
      </c>
      <c r="AC22" s="162">
        <f t="shared" si="5"/>
        <v>46082</v>
      </c>
      <c r="AD22" s="162">
        <f t="shared" si="5"/>
        <v>46113</v>
      </c>
      <c r="AE22" s="162">
        <f t="shared" si="5"/>
        <v>46143</v>
      </c>
      <c r="AF22" s="162">
        <f t="shared" si="5"/>
        <v>46174</v>
      </c>
      <c r="AG22" s="162">
        <f t="shared" si="5"/>
        <v>46204</v>
      </c>
      <c r="AH22" s="162">
        <f t="shared" si="5"/>
        <v>46235</v>
      </c>
      <c r="AI22" s="162">
        <f t="shared" si="5"/>
        <v>46266</v>
      </c>
      <c r="AJ22" s="162">
        <f t="shared" si="5"/>
        <v>46296</v>
      </c>
      <c r="AK22" s="162">
        <f t="shared" si="5"/>
        <v>46327</v>
      </c>
      <c r="AL22" s="162">
        <f t="shared" si="5"/>
        <v>46357</v>
      </c>
      <c r="AM22" s="162">
        <f t="shared" si="5"/>
        <v>46388</v>
      </c>
      <c r="AN22" s="162">
        <f t="shared" si="5"/>
        <v>46419</v>
      </c>
      <c r="AO22" s="162">
        <f t="shared" si="5"/>
        <v>46447</v>
      </c>
      <c r="AP22" s="162">
        <f t="shared" si="5"/>
        <v>46478</v>
      </c>
      <c r="AQ22" s="162">
        <f t="shared" si="5"/>
        <v>46508</v>
      </c>
      <c r="AR22" s="162">
        <f t="shared" si="5"/>
        <v>46539</v>
      </c>
      <c r="AS22" s="162">
        <f t="shared" si="5"/>
        <v>46569</v>
      </c>
      <c r="AT22" s="162">
        <f t="shared" si="5"/>
        <v>46600</v>
      </c>
      <c r="AU22" s="162">
        <f t="shared" si="5"/>
        <v>46631</v>
      </c>
      <c r="AV22" s="162">
        <f t="shared" si="5"/>
        <v>46661</v>
      </c>
      <c r="AW22" s="162">
        <f t="shared" si="5"/>
        <v>46692</v>
      </c>
      <c r="AX22" s="162">
        <f t="shared" si="5"/>
        <v>46722</v>
      </c>
      <c r="AY22" s="162">
        <f t="shared" si="5"/>
        <v>46753</v>
      </c>
      <c r="AZ22" s="162">
        <f t="shared" si="5"/>
        <v>46784</v>
      </c>
      <c r="BA22" s="162">
        <f t="shared" si="5"/>
        <v>46813</v>
      </c>
      <c r="BB22" s="162">
        <f t="shared" si="5"/>
        <v>46844</v>
      </c>
      <c r="BC22" s="162">
        <f t="shared" si="5"/>
        <v>46874</v>
      </c>
      <c r="BD22" s="162">
        <f t="shared" si="5"/>
        <v>46905</v>
      </c>
      <c r="BE22" s="162">
        <f t="shared" si="5"/>
        <v>46935</v>
      </c>
      <c r="BF22" s="162">
        <f t="shared" si="5"/>
        <v>46966</v>
      </c>
      <c r="BG22" s="162">
        <f t="shared" si="5"/>
        <v>46997</v>
      </c>
      <c r="BH22" s="162">
        <f t="shared" si="5"/>
        <v>47027</v>
      </c>
      <c r="BI22" s="162">
        <f t="shared" si="5"/>
        <v>47058</v>
      </c>
      <c r="BJ22" s="162">
        <f t="shared" si="5"/>
        <v>47088</v>
      </c>
      <c r="BK22" s="162">
        <f t="shared" si="5"/>
        <v>47119</v>
      </c>
      <c r="BL22" s="162">
        <f t="shared" si="5"/>
        <v>47150</v>
      </c>
      <c r="BM22" s="162">
        <f t="shared" si="5"/>
        <v>47178</v>
      </c>
      <c r="BN22" s="162">
        <f t="shared" si="5"/>
        <v>47209</v>
      </c>
      <c r="BO22" s="162">
        <f t="shared" si="5"/>
        <v>47239</v>
      </c>
      <c r="BP22" s="162">
        <f t="shared" ref="BP22:CH22" si="6">BP$4</f>
        <v>47270</v>
      </c>
      <c r="BQ22" s="162">
        <f t="shared" si="6"/>
        <v>47300</v>
      </c>
      <c r="BR22" s="162">
        <f t="shared" si="6"/>
        <v>47331</v>
      </c>
      <c r="BS22" s="162">
        <f t="shared" si="6"/>
        <v>47362</v>
      </c>
      <c r="BT22" s="162">
        <f t="shared" si="6"/>
        <v>47392</v>
      </c>
      <c r="BU22" s="162">
        <f t="shared" si="6"/>
        <v>47423</v>
      </c>
      <c r="BV22" s="162">
        <f t="shared" si="6"/>
        <v>47453</v>
      </c>
      <c r="BW22" s="162">
        <f t="shared" si="6"/>
        <v>47484</v>
      </c>
      <c r="BX22" s="162">
        <f t="shared" si="6"/>
        <v>47515</v>
      </c>
      <c r="BY22" s="162">
        <f t="shared" si="6"/>
        <v>47543</v>
      </c>
      <c r="BZ22" s="162">
        <f t="shared" si="6"/>
        <v>47574</v>
      </c>
      <c r="CA22" s="162">
        <f t="shared" si="6"/>
        <v>47604</v>
      </c>
      <c r="CB22" s="162">
        <f t="shared" si="6"/>
        <v>47635</v>
      </c>
      <c r="CC22" s="162">
        <f t="shared" si="6"/>
        <v>47665</v>
      </c>
      <c r="CD22" s="162">
        <f t="shared" si="6"/>
        <v>47696</v>
      </c>
      <c r="CE22" s="162">
        <f t="shared" si="6"/>
        <v>47727</v>
      </c>
      <c r="CF22" s="162">
        <f t="shared" si="6"/>
        <v>47757</v>
      </c>
      <c r="CG22" s="162">
        <f t="shared" si="6"/>
        <v>47788</v>
      </c>
      <c r="CH22" s="163">
        <f t="shared" si="6"/>
        <v>47818</v>
      </c>
    </row>
    <row r="23" spans="1:86" ht="15" customHeight="1" x14ac:dyDescent="0.25">
      <c r="A23" s="600"/>
      <c r="B23" s="11" t="str">
        <f t="shared" ref="B23:C37" si="7">B5</f>
        <v>Air Comp</v>
      </c>
      <c r="C23" s="3">
        <f>C5</f>
        <v>0</v>
      </c>
      <c r="D23" s="3">
        <f>IF(SUM($C$19:$N$19)=0,0,C23+D5)</f>
        <v>0</v>
      </c>
      <c r="E23" s="3">
        <f t="shared" ref="E23:BP23" si="8">IF(SUM($C$19:$N$19)=0,0,D23+E5)</f>
        <v>0</v>
      </c>
      <c r="F23" s="3">
        <f t="shared" si="8"/>
        <v>0</v>
      </c>
      <c r="G23" s="3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 t="shared" si="8"/>
        <v>0</v>
      </c>
      <c r="R23" s="3">
        <f t="shared" si="8"/>
        <v>0</v>
      </c>
      <c r="S23" s="3">
        <f t="shared" si="8"/>
        <v>0</v>
      </c>
      <c r="T23" s="3">
        <f t="shared" si="8"/>
        <v>0</v>
      </c>
      <c r="U23" s="3">
        <f t="shared" si="8"/>
        <v>0</v>
      </c>
      <c r="V23" s="3">
        <f t="shared" si="8"/>
        <v>0</v>
      </c>
      <c r="W23" s="3">
        <f t="shared" si="8"/>
        <v>0</v>
      </c>
      <c r="X23" s="3">
        <f t="shared" si="8"/>
        <v>0</v>
      </c>
      <c r="Y23" s="3">
        <f t="shared" si="8"/>
        <v>0</v>
      </c>
      <c r="Z23" s="3">
        <f t="shared" si="8"/>
        <v>0</v>
      </c>
      <c r="AA23" s="3">
        <f t="shared" si="8"/>
        <v>0</v>
      </c>
      <c r="AB23" s="3">
        <f t="shared" si="8"/>
        <v>0</v>
      </c>
      <c r="AC23" s="3">
        <f t="shared" si="8"/>
        <v>0</v>
      </c>
      <c r="AD23" s="3">
        <f t="shared" si="8"/>
        <v>0</v>
      </c>
      <c r="AE23" s="3">
        <f t="shared" si="8"/>
        <v>0</v>
      </c>
      <c r="AF23" s="3">
        <f t="shared" si="8"/>
        <v>0</v>
      </c>
      <c r="AG23" s="3">
        <f t="shared" si="8"/>
        <v>0</v>
      </c>
      <c r="AH23" s="3">
        <f t="shared" si="8"/>
        <v>0</v>
      </c>
      <c r="AI23" s="3">
        <f t="shared" si="8"/>
        <v>0</v>
      </c>
      <c r="AJ23" s="3">
        <f t="shared" si="8"/>
        <v>0</v>
      </c>
      <c r="AK23" s="3">
        <f t="shared" si="8"/>
        <v>0</v>
      </c>
      <c r="AL23" s="3">
        <f t="shared" si="8"/>
        <v>0</v>
      </c>
      <c r="AM23" s="3">
        <f t="shared" si="8"/>
        <v>0</v>
      </c>
      <c r="AN23" s="3">
        <f t="shared" si="8"/>
        <v>0</v>
      </c>
      <c r="AO23" s="3">
        <f t="shared" si="8"/>
        <v>0</v>
      </c>
      <c r="AP23" s="3">
        <f t="shared" si="8"/>
        <v>0</v>
      </c>
      <c r="AQ23" s="3">
        <f t="shared" si="8"/>
        <v>0</v>
      </c>
      <c r="AR23" s="3">
        <f t="shared" si="8"/>
        <v>0</v>
      </c>
      <c r="AS23" s="3">
        <f t="shared" si="8"/>
        <v>0</v>
      </c>
      <c r="AT23" s="3">
        <f t="shared" si="8"/>
        <v>0</v>
      </c>
      <c r="AU23" s="3">
        <f t="shared" si="8"/>
        <v>0</v>
      </c>
      <c r="AV23" s="3">
        <f t="shared" si="8"/>
        <v>0</v>
      </c>
      <c r="AW23" s="3">
        <f t="shared" si="8"/>
        <v>0</v>
      </c>
      <c r="AX23" s="3">
        <f t="shared" si="8"/>
        <v>0</v>
      </c>
      <c r="AY23" s="3">
        <f t="shared" si="8"/>
        <v>0</v>
      </c>
      <c r="AZ23" s="3">
        <f t="shared" si="8"/>
        <v>0</v>
      </c>
      <c r="BA23" s="3">
        <f t="shared" si="8"/>
        <v>0</v>
      </c>
      <c r="BB23" s="3">
        <f t="shared" si="8"/>
        <v>0</v>
      </c>
      <c r="BC23" s="3">
        <f t="shared" si="8"/>
        <v>0</v>
      </c>
      <c r="BD23" s="3">
        <f t="shared" si="8"/>
        <v>0</v>
      </c>
      <c r="BE23" s="3">
        <f t="shared" si="8"/>
        <v>0</v>
      </c>
      <c r="BF23" s="3">
        <f t="shared" si="8"/>
        <v>0</v>
      </c>
      <c r="BG23" s="3">
        <f t="shared" si="8"/>
        <v>0</v>
      </c>
      <c r="BH23" s="3">
        <f t="shared" si="8"/>
        <v>0</v>
      </c>
      <c r="BI23" s="3">
        <f t="shared" si="8"/>
        <v>0</v>
      </c>
      <c r="BJ23" s="3">
        <f t="shared" si="8"/>
        <v>0</v>
      </c>
      <c r="BK23" s="3">
        <f t="shared" si="8"/>
        <v>0</v>
      </c>
      <c r="BL23" s="3">
        <f t="shared" si="8"/>
        <v>0</v>
      </c>
      <c r="BM23" s="3">
        <f t="shared" si="8"/>
        <v>0</v>
      </c>
      <c r="BN23" s="3">
        <f t="shared" si="8"/>
        <v>0</v>
      </c>
      <c r="BO23" s="3">
        <f t="shared" si="8"/>
        <v>0</v>
      </c>
      <c r="BP23" s="3">
        <f t="shared" si="8"/>
        <v>0</v>
      </c>
      <c r="BQ23" s="3">
        <f t="shared" ref="BQ23:CH23" si="9">IF(SUM($C$19:$N$19)=0,0,BP23+BQ5)</f>
        <v>0</v>
      </c>
      <c r="BR23" s="3">
        <f t="shared" si="9"/>
        <v>0</v>
      </c>
      <c r="BS23" s="3">
        <f t="shared" si="9"/>
        <v>0</v>
      </c>
      <c r="BT23" s="3">
        <f t="shared" si="9"/>
        <v>0</v>
      </c>
      <c r="BU23" s="3">
        <f t="shared" si="9"/>
        <v>0</v>
      </c>
      <c r="BV23" s="3">
        <f t="shared" si="9"/>
        <v>0</v>
      </c>
      <c r="BW23" s="3">
        <f t="shared" si="9"/>
        <v>0</v>
      </c>
      <c r="BX23" s="3">
        <f t="shared" si="9"/>
        <v>0</v>
      </c>
      <c r="BY23" s="3">
        <f t="shared" si="9"/>
        <v>0</v>
      </c>
      <c r="BZ23" s="3">
        <f t="shared" si="9"/>
        <v>0</v>
      </c>
      <c r="CA23" s="3">
        <f t="shared" si="9"/>
        <v>0</v>
      </c>
      <c r="CB23" s="3">
        <f t="shared" si="9"/>
        <v>0</v>
      </c>
      <c r="CC23" s="3">
        <f t="shared" si="9"/>
        <v>0</v>
      </c>
      <c r="CD23" s="3">
        <f t="shared" si="9"/>
        <v>0</v>
      </c>
      <c r="CE23" s="3">
        <f t="shared" si="9"/>
        <v>0</v>
      </c>
      <c r="CF23" s="3">
        <f t="shared" si="9"/>
        <v>0</v>
      </c>
      <c r="CG23" s="3">
        <f t="shared" si="9"/>
        <v>0</v>
      </c>
      <c r="CH23" s="12">
        <f t="shared" si="9"/>
        <v>0</v>
      </c>
    </row>
    <row r="24" spans="1:86" x14ac:dyDescent="0.25">
      <c r="A24" s="600"/>
      <c r="B24" s="13" t="str">
        <f t="shared" si="7"/>
        <v>Building Shell</v>
      </c>
      <c r="C24" s="3">
        <f t="shared" si="7"/>
        <v>0</v>
      </c>
      <c r="D24" s="3">
        <f t="shared" ref="D24:BO24" si="10">IF(SUM($C$19:$N$19)=0,0,C24+D6)</f>
        <v>0</v>
      </c>
      <c r="E24" s="3">
        <f t="shared" si="10"/>
        <v>0</v>
      </c>
      <c r="F24" s="3">
        <f t="shared" si="10"/>
        <v>0</v>
      </c>
      <c r="G24" s="3">
        <f t="shared" si="10"/>
        <v>0</v>
      </c>
      <c r="H24" s="3">
        <f t="shared" si="10"/>
        <v>0</v>
      </c>
      <c r="I24" s="3">
        <f t="shared" si="10"/>
        <v>0</v>
      </c>
      <c r="J24" s="3">
        <f t="shared" si="10"/>
        <v>0</v>
      </c>
      <c r="K24" s="3">
        <f t="shared" si="10"/>
        <v>0</v>
      </c>
      <c r="L24" s="3">
        <f t="shared" si="10"/>
        <v>0</v>
      </c>
      <c r="M24" s="3">
        <f t="shared" si="10"/>
        <v>0</v>
      </c>
      <c r="N24" s="3">
        <f t="shared" si="10"/>
        <v>0</v>
      </c>
      <c r="O24" s="3">
        <f t="shared" si="10"/>
        <v>0</v>
      </c>
      <c r="P24" s="3">
        <f t="shared" si="10"/>
        <v>0</v>
      </c>
      <c r="Q24" s="3">
        <f t="shared" si="10"/>
        <v>0</v>
      </c>
      <c r="R24" s="3">
        <f t="shared" si="10"/>
        <v>0</v>
      </c>
      <c r="S24" s="3">
        <f t="shared" si="10"/>
        <v>0</v>
      </c>
      <c r="T24" s="3">
        <f t="shared" si="10"/>
        <v>0</v>
      </c>
      <c r="U24" s="3">
        <f t="shared" si="10"/>
        <v>0</v>
      </c>
      <c r="V24" s="3">
        <f t="shared" si="10"/>
        <v>0</v>
      </c>
      <c r="W24" s="3">
        <f t="shared" si="10"/>
        <v>0</v>
      </c>
      <c r="X24" s="3">
        <f t="shared" si="10"/>
        <v>0</v>
      </c>
      <c r="Y24" s="3">
        <f t="shared" si="10"/>
        <v>0</v>
      </c>
      <c r="Z24" s="3">
        <f t="shared" si="10"/>
        <v>0</v>
      </c>
      <c r="AA24" s="3">
        <f t="shared" si="10"/>
        <v>0</v>
      </c>
      <c r="AB24" s="3">
        <f t="shared" si="10"/>
        <v>0</v>
      </c>
      <c r="AC24" s="3">
        <f t="shared" si="10"/>
        <v>0</v>
      </c>
      <c r="AD24" s="3">
        <f t="shared" si="10"/>
        <v>0</v>
      </c>
      <c r="AE24" s="3">
        <f t="shared" si="10"/>
        <v>0</v>
      </c>
      <c r="AF24" s="3">
        <f t="shared" si="10"/>
        <v>0</v>
      </c>
      <c r="AG24" s="3">
        <f t="shared" si="10"/>
        <v>0</v>
      </c>
      <c r="AH24" s="3">
        <f t="shared" si="10"/>
        <v>0</v>
      </c>
      <c r="AI24" s="3">
        <f t="shared" si="10"/>
        <v>0</v>
      </c>
      <c r="AJ24" s="3">
        <f t="shared" si="10"/>
        <v>0</v>
      </c>
      <c r="AK24" s="3">
        <f t="shared" si="10"/>
        <v>0</v>
      </c>
      <c r="AL24" s="3">
        <f t="shared" si="10"/>
        <v>0</v>
      </c>
      <c r="AM24" s="3">
        <f t="shared" si="10"/>
        <v>0</v>
      </c>
      <c r="AN24" s="3">
        <f t="shared" si="10"/>
        <v>0</v>
      </c>
      <c r="AO24" s="3">
        <f t="shared" si="10"/>
        <v>0</v>
      </c>
      <c r="AP24" s="3">
        <f t="shared" si="10"/>
        <v>0</v>
      </c>
      <c r="AQ24" s="3">
        <f t="shared" si="10"/>
        <v>0</v>
      </c>
      <c r="AR24" s="3">
        <f t="shared" si="10"/>
        <v>0</v>
      </c>
      <c r="AS24" s="3">
        <f t="shared" si="10"/>
        <v>0</v>
      </c>
      <c r="AT24" s="3">
        <f t="shared" si="10"/>
        <v>0</v>
      </c>
      <c r="AU24" s="3">
        <f t="shared" si="10"/>
        <v>0</v>
      </c>
      <c r="AV24" s="3">
        <f t="shared" si="10"/>
        <v>0</v>
      </c>
      <c r="AW24" s="3">
        <f t="shared" si="10"/>
        <v>0</v>
      </c>
      <c r="AX24" s="3">
        <f t="shared" si="10"/>
        <v>0</v>
      </c>
      <c r="AY24" s="3">
        <f t="shared" si="10"/>
        <v>0</v>
      </c>
      <c r="AZ24" s="3">
        <f t="shared" si="10"/>
        <v>0</v>
      </c>
      <c r="BA24" s="3">
        <f t="shared" si="10"/>
        <v>0</v>
      </c>
      <c r="BB24" s="3">
        <f t="shared" si="10"/>
        <v>0</v>
      </c>
      <c r="BC24" s="3">
        <f t="shared" si="10"/>
        <v>0</v>
      </c>
      <c r="BD24" s="3">
        <f t="shared" si="10"/>
        <v>0</v>
      </c>
      <c r="BE24" s="3">
        <f t="shared" si="10"/>
        <v>0</v>
      </c>
      <c r="BF24" s="3">
        <f t="shared" si="10"/>
        <v>0</v>
      </c>
      <c r="BG24" s="3">
        <f t="shared" si="10"/>
        <v>0</v>
      </c>
      <c r="BH24" s="3">
        <f t="shared" si="10"/>
        <v>0</v>
      </c>
      <c r="BI24" s="3">
        <f t="shared" si="10"/>
        <v>0</v>
      </c>
      <c r="BJ24" s="3">
        <f t="shared" si="10"/>
        <v>0</v>
      </c>
      <c r="BK24" s="3">
        <f t="shared" si="10"/>
        <v>0</v>
      </c>
      <c r="BL24" s="3">
        <f t="shared" si="10"/>
        <v>0</v>
      </c>
      <c r="BM24" s="3">
        <f t="shared" si="10"/>
        <v>0</v>
      </c>
      <c r="BN24" s="3">
        <f t="shared" si="10"/>
        <v>0</v>
      </c>
      <c r="BO24" s="3">
        <f t="shared" si="10"/>
        <v>0</v>
      </c>
      <c r="BP24" s="3">
        <f t="shared" ref="BP24:CH24" si="11">IF(SUM($C$19:$N$19)=0,0,BO24+BP6)</f>
        <v>0</v>
      </c>
      <c r="BQ24" s="3">
        <f t="shared" si="11"/>
        <v>0</v>
      </c>
      <c r="BR24" s="3">
        <f t="shared" si="11"/>
        <v>0</v>
      </c>
      <c r="BS24" s="3">
        <f t="shared" si="11"/>
        <v>0</v>
      </c>
      <c r="BT24" s="3">
        <f t="shared" si="11"/>
        <v>0</v>
      </c>
      <c r="BU24" s="3">
        <f t="shared" si="11"/>
        <v>0</v>
      </c>
      <c r="BV24" s="3">
        <f t="shared" si="11"/>
        <v>0</v>
      </c>
      <c r="BW24" s="3">
        <f t="shared" si="11"/>
        <v>0</v>
      </c>
      <c r="BX24" s="3">
        <f t="shared" si="11"/>
        <v>0</v>
      </c>
      <c r="BY24" s="3">
        <f t="shared" si="11"/>
        <v>0</v>
      </c>
      <c r="BZ24" s="3">
        <f t="shared" si="11"/>
        <v>0</v>
      </c>
      <c r="CA24" s="3">
        <f t="shared" si="11"/>
        <v>0</v>
      </c>
      <c r="CB24" s="3">
        <f t="shared" si="11"/>
        <v>0</v>
      </c>
      <c r="CC24" s="3">
        <f t="shared" si="11"/>
        <v>0</v>
      </c>
      <c r="CD24" s="3">
        <f t="shared" si="11"/>
        <v>0</v>
      </c>
      <c r="CE24" s="3">
        <f t="shared" si="11"/>
        <v>0</v>
      </c>
      <c r="CF24" s="3">
        <f t="shared" si="11"/>
        <v>0</v>
      </c>
      <c r="CG24" s="3">
        <f t="shared" si="11"/>
        <v>0</v>
      </c>
      <c r="CH24" s="12">
        <f t="shared" si="11"/>
        <v>0</v>
      </c>
    </row>
    <row r="25" spans="1:86" x14ac:dyDescent="0.25">
      <c r="A25" s="600"/>
      <c r="B25" s="11" t="str">
        <f t="shared" si="7"/>
        <v>Cooking</v>
      </c>
      <c r="C25" s="3">
        <f t="shared" si="7"/>
        <v>0</v>
      </c>
      <c r="D25" s="3">
        <f t="shared" ref="D25:BO25" si="12">IF(SUM($C$19:$N$19)=0,0,C25+D7)</f>
        <v>0</v>
      </c>
      <c r="E25" s="3">
        <f t="shared" si="12"/>
        <v>0</v>
      </c>
      <c r="F25" s="3">
        <f t="shared" si="12"/>
        <v>0</v>
      </c>
      <c r="G25" s="3">
        <f t="shared" si="12"/>
        <v>0</v>
      </c>
      <c r="H25" s="3">
        <f t="shared" si="12"/>
        <v>0</v>
      </c>
      <c r="I25" s="3">
        <f t="shared" si="12"/>
        <v>0</v>
      </c>
      <c r="J25" s="3">
        <f t="shared" si="12"/>
        <v>0</v>
      </c>
      <c r="K25" s="3">
        <f t="shared" si="12"/>
        <v>0</v>
      </c>
      <c r="L25" s="3">
        <f t="shared" si="12"/>
        <v>0</v>
      </c>
      <c r="M25" s="3">
        <f t="shared" si="12"/>
        <v>0</v>
      </c>
      <c r="N25" s="3">
        <f t="shared" si="12"/>
        <v>0</v>
      </c>
      <c r="O25" s="3">
        <f t="shared" si="12"/>
        <v>0</v>
      </c>
      <c r="P25" s="3">
        <f t="shared" si="12"/>
        <v>0</v>
      </c>
      <c r="Q25" s="3">
        <f t="shared" si="12"/>
        <v>0</v>
      </c>
      <c r="R25" s="3">
        <f t="shared" si="12"/>
        <v>0</v>
      </c>
      <c r="S25" s="3">
        <f t="shared" si="12"/>
        <v>0</v>
      </c>
      <c r="T25" s="3">
        <f t="shared" si="12"/>
        <v>0</v>
      </c>
      <c r="U25" s="3">
        <f t="shared" si="12"/>
        <v>0</v>
      </c>
      <c r="V25" s="3">
        <f t="shared" si="12"/>
        <v>0</v>
      </c>
      <c r="W25" s="3">
        <f t="shared" si="12"/>
        <v>0</v>
      </c>
      <c r="X25" s="3">
        <f t="shared" si="12"/>
        <v>0</v>
      </c>
      <c r="Y25" s="3">
        <f t="shared" si="12"/>
        <v>0</v>
      </c>
      <c r="Z25" s="3">
        <f t="shared" si="12"/>
        <v>0</v>
      </c>
      <c r="AA25" s="3">
        <f t="shared" si="12"/>
        <v>0</v>
      </c>
      <c r="AB25" s="3">
        <f t="shared" si="12"/>
        <v>0</v>
      </c>
      <c r="AC25" s="3">
        <f t="shared" si="12"/>
        <v>0</v>
      </c>
      <c r="AD25" s="3">
        <f t="shared" si="12"/>
        <v>0</v>
      </c>
      <c r="AE25" s="3">
        <f t="shared" si="12"/>
        <v>0</v>
      </c>
      <c r="AF25" s="3">
        <f t="shared" si="12"/>
        <v>0</v>
      </c>
      <c r="AG25" s="3">
        <f t="shared" si="12"/>
        <v>0</v>
      </c>
      <c r="AH25" s="3">
        <f t="shared" si="12"/>
        <v>0</v>
      </c>
      <c r="AI25" s="3">
        <f t="shared" si="12"/>
        <v>0</v>
      </c>
      <c r="AJ25" s="3">
        <f t="shared" si="12"/>
        <v>0</v>
      </c>
      <c r="AK25" s="3">
        <f t="shared" si="12"/>
        <v>0</v>
      </c>
      <c r="AL25" s="3">
        <f t="shared" si="12"/>
        <v>0</v>
      </c>
      <c r="AM25" s="3">
        <f t="shared" si="12"/>
        <v>0</v>
      </c>
      <c r="AN25" s="3">
        <f t="shared" si="12"/>
        <v>0</v>
      </c>
      <c r="AO25" s="3">
        <f t="shared" si="12"/>
        <v>0</v>
      </c>
      <c r="AP25" s="3">
        <f t="shared" si="12"/>
        <v>0</v>
      </c>
      <c r="AQ25" s="3">
        <f t="shared" si="12"/>
        <v>0</v>
      </c>
      <c r="AR25" s="3">
        <f t="shared" si="12"/>
        <v>0</v>
      </c>
      <c r="AS25" s="3">
        <f t="shared" si="12"/>
        <v>0</v>
      </c>
      <c r="AT25" s="3">
        <f t="shared" si="12"/>
        <v>0</v>
      </c>
      <c r="AU25" s="3">
        <f t="shared" si="12"/>
        <v>0</v>
      </c>
      <c r="AV25" s="3">
        <f t="shared" si="12"/>
        <v>0</v>
      </c>
      <c r="AW25" s="3">
        <f t="shared" si="12"/>
        <v>0</v>
      </c>
      <c r="AX25" s="3">
        <f t="shared" si="12"/>
        <v>0</v>
      </c>
      <c r="AY25" s="3">
        <f t="shared" si="12"/>
        <v>0</v>
      </c>
      <c r="AZ25" s="3">
        <f t="shared" si="12"/>
        <v>0</v>
      </c>
      <c r="BA25" s="3">
        <f t="shared" si="12"/>
        <v>0</v>
      </c>
      <c r="BB25" s="3">
        <f t="shared" si="12"/>
        <v>0</v>
      </c>
      <c r="BC25" s="3">
        <f t="shared" si="12"/>
        <v>0</v>
      </c>
      <c r="BD25" s="3">
        <f t="shared" si="12"/>
        <v>0</v>
      </c>
      <c r="BE25" s="3">
        <f t="shared" si="12"/>
        <v>0</v>
      </c>
      <c r="BF25" s="3">
        <f t="shared" si="12"/>
        <v>0</v>
      </c>
      <c r="BG25" s="3">
        <f t="shared" si="12"/>
        <v>0</v>
      </c>
      <c r="BH25" s="3">
        <f t="shared" si="12"/>
        <v>0</v>
      </c>
      <c r="BI25" s="3">
        <f t="shared" si="12"/>
        <v>0</v>
      </c>
      <c r="BJ25" s="3">
        <f t="shared" si="12"/>
        <v>0</v>
      </c>
      <c r="BK25" s="3">
        <f t="shared" si="12"/>
        <v>0</v>
      </c>
      <c r="BL25" s="3">
        <f t="shared" si="12"/>
        <v>0</v>
      </c>
      <c r="BM25" s="3">
        <f t="shared" si="12"/>
        <v>0</v>
      </c>
      <c r="BN25" s="3">
        <f t="shared" si="12"/>
        <v>0</v>
      </c>
      <c r="BO25" s="3">
        <f t="shared" si="12"/>
        <v>0</v>
      </c>
      <c r="BP25" s="3">
        <f t="shared" ref="BP25:CH25" si="13">IF(SUM($C$19:$N$19)=0,0,BO25+BP7)</f>
        <v>0</v>
      </c>
      <c r="BQ25" s="3">
        <f t="shared" si="13"/>
        <v>0</v>
      </c>
      <c r="BR25" s="3">
        <f t="shared" si="13"/>
        <v>0</v>
      </c>
      <c r="BS25" s="3">
        <f t="shared" si="13"/>
        <v>0</v>
      </c>
      <c r="BT25" s="3">
        <f t="shared" si="13"/>
        <v>0</v>
      </c>
      <c r="BU25" s="3">
        <f t="shared" si="13"/>
        <v>0</v>
      </c>
      <c r="BV25" s="3">
        <f t="shared" si="13"/>
        <v>0</v>
      </c>
      <c r="BW25" s="3">
        <f t="shared" si="13"/>
        <v>0</v>
      </c>
      <c r="BX25" s="3">
        <f t="shared" si="13"/>
        <v>0</v>
      </c>
      <c r="BY25" s="3">
        <f t="shared" si="13"/>
        <v>0</v>
      </c>
      <c r="BZ25" s="3">
        <f t="shared" si="13"/>
        <v>0</v>
      </c>
      <c r="CA25" s="3">
        <f t="shared" si="13"/>
        <v>0</v>
      </c>
      <c r="CB25" s="3">
        <f t="shared" si="13"/>
        <v>0</v>
      </c>
      <c r="CC25" s="3">
        <f t="shared" si="13"/>
        <v>0</v>
      </c>
      <c r="CD25" s="3">
        <f t="shared" si="13"/>
        <v>0</v>
      </c>
      <c r="CE25" s="3">
        <f t="shared" si="13"/>
        <v>0</v>
      </c>
      <c r="CF25" s="3">
        <f t="shared" si="13"/>
        <v>0</v>
      </c>
      <c r="CG25" s="3">
        <f t="shared" si="13"/>
        <v>0</v>
      </c>
      <c r="CH25" s="12">
        <f t="shared" si="13"/>
        <v>0</v>
      </c>
    </row>
    <row r="26" spans="1:86" x14ac:dyDescent="0.25">
      <c r="A26" s="600"/>
      <c r="B26" s="11" t="str">
        <f t="shared" si="7"/>
        <v>Cooling</v>
      </c>
      <c r="C26" s="3">
        <f t="shared" si="7"/>
        <v>0</v>
      </c>
      <c r="D26" s="3">
        <f t="shared" ref="D26:BO26" si="14">IF(SUM($C$19:$N$19)=0,0,C26+D8)</f>
        <v>0</v>
      </c>
      <c r="E26" s="3">
        <f t="shared" si="14"/>
        <v>0</v>
      </c>
      <c r="F26" s="3">
        <f t="shared" si="14"/>
        <v>0</v>
      </c>
      <c r="G26" s="3">
        <f t="shared" si="14"/>
        <v>0</v>
      </c>
      <c r="H26" s="3">
        <f t="shared" si="14"/>
        <v>0</v>
      </c>
      <c r="I26" s="3">
        <f t="shared" si="14"/>
        <v>0</v>
      </c>
      <c r="J26" s="3">
        <f t="shared" si="14"/>
        <v>0</v>
      </c>
      <c r="K26" s="3">
        <f t="shared" si="14"/>
        <v>0</v>
      </c>
      <c r="L26" s="3">
        <f t="shared" si="14"/>
        <v>0</v>
      </c>
      <c r="M26" s="3">
        <f t="shared" si="14"/>
        <v>0</v>
      </c>
      <c r="N26" s="3">
        <f t="shared" si="14"/>
        <v>0</v>
      </c>
      <c r="O26" s="3">
        <f t="shared" si="14"/>
        <v>0</v>
      </c>
      <c r="P26" s="3">
        <f t="shared" si="14"/>
        <v>0</v>
      </c>
      <c r="Q26" s="3">
        <f t="shared" si="14"/>
        <v>0</v>
      </c>
      <c r="R26" s="3">
        <f t="shared" si="14"/>
        <v>0</v>
      </c>
      <c r="S26" s="3">
        <f t="shared" si="14"/>
        <v>0</v>
      </c>
      <c r="T26" s="3">
        <f t="shared" si="14"/>
        <v>0</v>
      </c>
      <c r="U26" s="3">
        <f t="shared" si="14"/>
        <v>0</v>
      </c>
      <c r="V26" s="3">
        <f t="shared" si="14"/>
        <v>0</v>
      </c>
      <c r="W26" s="3">
        <f t="shared" si="14"/>
        <v>0</v>
      </c>
      <c r="X26" s="3">
        <f t="shared" si="14"/>
        <v>0</v>
      </c>
      <c r="Y26" s="3">
        <f t="shared" si="14"/>
        <v>0</v>
      </c>
      <c r="Z26" s="3">
        <f t="shared" si="14"/>
        <v>0</v>
      </c>
      <c r="AA26" s="3">
        <f t="shared" si="14"/>
        <v>0</v>
      </c>
      <c r="AB26" s="3">
        <f t="shared" si="14"/>
        <v>0</v>
      </c>
      <c r="AC26" s="3">
        <f t="shared" si="14"/>
        <v>0</v>
      </c>
      <c r="AD26" s="3">
        <f t="shared" si="14"/>
        <v>0</v>
      </c>
      <c r="AE26" s="3">
        <f t="shared" si="14"/>
        <v>0</v>
      </c>
      <c r="AF26" s="3">
        <f t="shared" si="14"/>
        <v>0</v>
      </c>
      <c r="AG26" s="3">
        <f t="shared" si="14"/>
        <v>0</v>
      </c>
      <c r="AH26" s="3">
        <f t="shared" si="14"/>
        <v>0</v>
      </c>
      <c r="AI26" s="3">
        <f t="shared" si="14"/>
        <v>0</v>
      </c>
      <c r="AJ26" s="3">
        <f t="shared" si="14"/>
        <v>0</v>
      </c>
      <c r="AK26" s="3">
        <f t="shared" si="14"/>
        <v>0</v>
      </c>
      <c r="AL26" s="3">
        <f t="shared" si="14"/>
        <v>0</v>
      </c>
      <c r="AM26" s="3">
        <f t="shared" si="14"/>
        <v>0</v>
      </c>
      <c r="AN26" s="3">
        <f t="shared" si="14"/>
        <v>0</v>
      </c>
      <c r="AO26" s="3">
        <f t="shared" si="14"/>
        <v>0</v>
      </c>
      <c r="AP26" s="3">
        <f t="shared" si="14"/>
        <v>0</v>
      </c>
      <c r="AQ26" s="3">
        <f t="shared" si="14"/>
        <v>0</v>
      </c>
      <c r="AR26" s="3">
        <f t="shared" si="14"/>
        <v>0</v>
      </c>
      <c r="AS26" s="3">
        <f t="shared" si="14"/>
        <v>0</v>
      </c>
      <c r="AT26" s="3">
        <f t="shared" si="14"/>
        <v>0</v>
      </c>
      <c r="AU26" s="3">
        <f t="shared" si="14"/>
        <v>0</v>
      </c>
      <c r="AV26" s="3">
        <f t="shared" si="14"/>
        <v>0</v>
      </c>
      <c r="AW26" s="3">
        <f t="shared" si="14"/>
        <v>0</v>
      </c>
      <c r="AX26" s="3">
        <f t="shared" si="14"/>
        <v>0</v>
      </c>
      <c r="AY26" s="3">
        <f t="shared" si="14"/>
        <v>0</v>
      </c>
      <c r="AZ26" s="3">
        <f t="shared" si="14"/>
        <v>0</v>
      </c>
      <c r="BA26" s="3">
        <f t="shared" si="14"/>
        <v>0</v>
      </c>
      <c r="BB26" s="3">
        <f t="shared" si="14"/>
        <v>0</v>
      </c>
      <c r="BC26" s="3">
        <f t="shared" si="14"/>
        <v>0</v>
      </c>
      <c r="BD26" s="3">
        <f t="shared" si="14"/>
        <v>0</v>
      </c>
      <c r="BE26" s="3">
        <f t="shared" si="14"/>
        <v>0</v>
      </c>
      <c r="BF26" s="3">
        <f t="shared" si="14"/>
        <v>0</v>
      </c>
      <c r="BG26" s="3">
        <f t="shared" si="14"/>
        <v>0</v>
      </c>
      <c r="BH26" s="3">
        <f t="shared" si="14"/>
        <v>0</v>
      </c>
      <c r="BI26" s="3">
        <f t="shared" si="14"/>
        <v>0</v>
      </c>
      <c r="BJ26" s="3">
        <f t="shared" si="14"/>
        <v>0</v>
      </c>
      <c r="BK26" s="3">
        <f t="shared" si="14"/>
        <v>0</v>
      </c>
      <c r="BL26" s="3">
        <f t="shared" si="14"/>
        <v>0</v>
      </c>
      <c r="BM26" s="3">
        <f t="shared" si="14"/>
        <v>0</v>
      </c>
      <c r="BN26" s="3">
        <f t="shared" si="14"/>
        <v>0</v>
      </c>
      <c r="BO26" s="3">
        <f t="shared" si="14"/>
        <v>0</v>
      </c>
      <c r="BP26" s="3">
        <f t="shared" ref="BP26:CH26" si="15">IF(SUM($C$19:$N$19)=0,0,BO26+BP8)</f>
        <v>0</v>
      </c>
      <c r="BQ26" s="3">
        <f t="shared" si="15"/>
        <v>0</v>
      </c>
      <c r="BR26" s="3">
        <f t="shared" si="15"/>
        <v>0</v>
      </c>
      <c r="BS26" s="3">
        <f t="shared" si="15"/>
        <v>0</v>
      </c>
      <c r="BT26" s="3">
        <f t="shared" si="15"/>
        <v>0</v>
      </c>
      <c r="BU26" s="3">
        <f t="shared" si="15"/>
        <v>0</v>
      </c>
      <c r="BV26" s="3">
        <f t="shared" si="15"/>
        <v>0</v>
      </c>
      <c r="BW26" s="3">
        <f t="shared" si="15"/>
        <v>0</v>
      </c>
      <c r="BX26" s="3">
        <f t="shared" si="15"/>
        <v>0</v>
      </c>
      <c r="BY26" s="3">
        <f t="shared" si="15"/>
        <v>0</v>
      </c>
      <c r="BZ26" s="3">
        <f t="shared" si="15"/>
        <v>0</v>
      </c>
      <c r="CA26" s="3">
        <f t="shared" si="15"/>
        <v>0</v>
      </c>
      <c r="CB26" s="3">
        <f t="shared" si="15"/>
        <v>0</v>
      </c>
      <c r="CC26" s="3">
        <f t="shared" si="15"/>
        <v>0</v>
      </c>
      <c r="CD26" s="3">
        <f t="shared" si="15"/>
        <v>0</v>
      </c>
      <c r="CE26" s="3">
        <f t="shared" si="15"/>
        <v>0</v>
      </c>
      <c r="CF26" s="3">
        <f t="shared" si="15"/>
        <v>0</v>
      </c>
      <c r="CG26" s="3">
        <f t="shared" si="15"/>
        <v>0</v>
      </c>
      <c r="CH26" s="12">
        <f t="shared" si="15"/>
        <v>0</v>
      </c>
    </row>
    <row r="27" spans="1:86" x14ac:dyDescent="0.25">
      <c r="A27" s="600"/>
      <c r="B27" s="13" t="str">
        <f t="shared" si="7"/>
        <v>Ext Lighting</v>
      </c>
      <c r="C27" s="3">
        <f t="shared" si="7"/>
        <v>0</v>
      </c>
      <c r="D27" s="3">
        <f t="shared" ref="D27:BO27" si="16">IF(SUM($C$19:$N$19)=0,0,C27+D9)</f>
        <v>0</v>
      </c>
      <c r="E27" s="3">
        <f t="shared" si="16"/>
        <v>0</v>
      </c>
      <c r="F27" s="3">
        <f t="shared" si="16"/>
        <v>0</v>
      </c>
      <c r="G27" s="3">
        <f t="shared" si="16"/>
        <v>0</v>
      </c>
      <c r="H27" s="3">
        <f t="shared" si="16"/>
        <v>0</v>
      </c>
      <c r="I27" s="3">
        <f t="shared" si="16"/>
        <v>0</v>
      </c>
      <c r="J27" s="3">
        <f t="shared" si="16"/>
        <v>0</v>
      </c>
      <c r="K27" s="3">
        <f t="shared" si="16"/>
        <v>0</v>
      </c>
      <c r="L27" s="3">
        <f t="shared" si="16"/>
        <v>0</v>
      </c>
      <c r="M27" s="3">
        <f t="shared" si="16"/>
        <v>0</v>
      </c>
      <c r="N27" s="3">
        <f t="shared" si="16"/>
        <v>0</v>
      </c>
      <c r="O27" s="3">
        <f t="shared" si="16"/>
        <v>0</v>
      </c>
      <c r="P27" s="3">
        <f t="shared" si="16"/>
        <v>0</v>
      </c>
      <c r="Q27" s="3">
        <f t="shared" si="16"/>
        <v>0</v>
      </c>
      <c r="R27" s="3">
        <f t="shared" si="16"/>
        <v>0</v>
      </c>
      <c r="S27" s="3">
        <f t="shared" si="16"/>
        <v>0</v>
      </c>
      <c r="T27" s="3">
        <f t="shared" si="16"/>
        <v>0</v>
      </c>
      <c r="U27" s="3">
        <f t="shared" si="16"/>
        <v>0</v>
      </c>
      <c r="V27" s="3">
        <f t="shared" si="16"/>
        <v>0</v>
      </c>
      <c r="W27" s="3">
        <f t="shared" si="16"/>
        <v>0</v>
      </c>
      <c r="X27" s="3">
        <f t="shared" si="16"/>
        <v>0</v>
      </c>
      <c r="Y27" s="3">
        <f t="shared" si="16"/>
        <v>0</v>
      </c>
      <c r="Z27" s="3">
        <f t="shared" si="16"/>
        <v>0</v>
      </c>
      <c r="AA27" s="3">
        <f t="shared" si="16"/>
        <v>0</v>
      </c>
      <c r="AB27" s="3">
        <f t="shared" si="16"/>
        <v>0</v>
      </c>
      <c r="AC27" s="3">
        <f t="shared" si="16"/>
        <v>0</v>
      </c>
      <c r="AD27" s="3">
        <f t="shared" si="16"/>
        <v>0</v>
      </c>
      <c r="AE27" s="3">
        <f t="shared" si="16"/>
        <v>0</v>
      </c>
      <c r="AF27" s="3">
        <f t="shared" si="16"/>
        <v>0</v>
      </c>
      <c r="AG27" s="3">
        <f t="shared" si="16"/>
        <v>0</v>
      </c>
      <c r="AH27" s="3">
        <f t="shared" si="16"/>
        <v>0</v>
      </c>
      <c r="AI27" s="3">
        <f t="shared" si="16"/>
        <v>0</v>
      </c>
      <c r="AJ27" s="3">
        <f t="shared" si="16"/>
        <v>0</v>
      </c>
      <c r="AK27" s="3">
        <f t="shared" si="16"/>
        <v>0</v>
      </c>
      <c r="AL27" s="3">
        <f t="shared" si="16"/>
        <v>0</v>
      </c>
      <c r="AM27" s="3">
        <f t="shared" si="16"/>
        <v>0</v>
      </c>
      <c r="AN27" s="3">
        <f t="shared" si="16"/>
        <v>0</v>
      </c>
      <c r="AO27" s="3">
        <f t="shared" si="16"/>
        <v>0</v>
      </c>
      <c r="AP27" s="3">
        <f t="shared" si="16"/>
        <v>0</v>
      </c>
      <c r="AQ27" s="3">
        <f t="shared" si="16"/>
        <v>0</v>
      </c>
      <c r="AR27" s="3">
        <f t="shared" si="16"/>
        <v>0</v>
      </c>
      <c r="AS27" s="3">
        <f t="shared" si="16"/>
        <v>0</v>
      </c>
      <c r="AT27" s="3">
        <f t="shared" si="16"/>
        <v>0</v>
      </c>
      <c r="AU27" s="3">
        <f t="shared" si="16"/>
        <v>0</v>
      </c>
      <c r="AV27" s="3">
        <f t="shared" si="16"/>
        <v>0</v>
      </c>
      <c r="AW27" s="3">
        <f t="shared" si="16"/>
        <v>0</v>
      </c>
      <c r="AX27" s="3">
        <f t="shared" si="16"/>
        <v>0</v>
      </c>
      <c r="AY27" s="3">
        <f t="shared" si="16"/>
        <v>0</v>
      </c>
      <c r="AZ27" s="3">
        <f t="shared" si="16"/>
        <v>0</v>
      </c>
      <c r="BA27" s="3">
        <f t="shared" si="16"/>
        <v>0</v>
      </c>
      <c r="BB27" s="3">
        <f t="shared" si="16"/>
        <v>0</v>
      </c>
      <c r="BC27" s="3">
        <f t="shared" si="16"/>
        <v>0</v>
      </c>
      <c r="BD27" s="3">
        <f t="shared" si="16"/>
        <v>0</v>
      </c>
      <c r="BE27" s="3">
        <f t="shared" si="16"/>
        <v>0</v>
      </c>
      <c r="BF27" s="3">
        <f t="shared" si="16"/>
        <v>0</v>
      </c>
      <c r="BG27" s="3">
        <f t="shared" si="16"/>
        <v>0</v>
      </c>
      <c r="BH27" s="3">
        <f t="shared" si="16"/>
        <v>0</v>
      </c>
      <c r="BI27" s="3">
        <f t="shared" si="16"/>
        <v>0</v>
      </c>
      <c r="BJ27" s="3">
        <f t="shared" si="16"/>
        <v>0</v>
      </c>
      <c r="BK27" s="3">
        <f t="shared" si="16"/>
        <v>0</v>
      </c>
      <c r="BL27" s="3">
        <f t="shared" si="16"/>
        <v>0</v>
      </c>
      <c r="BM27" s="3">
        <f t="shared" si="16"/>
        <v>0</v>
      </c>
      <c r="BN27" s="3">
        <f t="shared" si="16"/>
        <v>0</v>
      </c>
      <c r="BO27" s="3">
        <f t="shared" si="16"/>
        <v>0</v>
      </c>
      <c r="BP27" s="3">
        <f t="shared" ref="BP27:CH27" si="17">IF(SUM($C$19:$N$19)=0,0,BO27+BP9)</f>
        <v>0</v>
      </c>
      <c r="BQ27" s="3">
        <f t="shared" si="17"/>
        <v>0</v>
      </c>
      <c r="BR27" s="3">
        <f t="shared" si="17"/>
        <v>0</v>
      </c>
      <c r="BS27" s="3">
        <f t="shared" si="17"/>
        <v>0</v>
      </c>
      <c r="BT27" s="3">
        <f t="shared" si="17"/>
        <v>0</v>
      </c>
      <c r="BU27" s="3">
        <f t="shared" si="17"/>
        <v>0</v>
      </c>
      <c r="BV27" s="3">
        <f t="shared" si="17"/>
        <v>0</v>
      </c>
      <c r="BW27" s="3">
        <f t="shared" si="17"/>
        <v>0</v>
      </c>
      <c r="BX27" s="3">
        <f t="shared" si="17"/>
        <v>0</v>
      </c>
      <c r="BY27" s="3">
        <f t="shared" si="17"/>
        <v>0</v>
      </c>
      <c r="BZ27" s="3">
        <f t="shared" si="17"/>
        <v>0</v>
      </c>
      <c r="CA27" s="3">
        <f t="shared" si="17"/>
        <v>0</v>
      </c>
      <c r="CB27" s="3">
        <f t="shared" si="17"/>
        <v>0</v>
      </c>
      <c r="CC27" s="3">
        <f t="shared" si="17"/>
        <v>0</v>
      </c>
      <c r="CD27" s="3">
        <f t="shared" si="17"/>
        <v>0</v>
      </c>
      <c r="CE27" s="3">
        <f t="shared" si="17"/>
        <v>0</v>
      </c>
      <c r="CF27" s="3">
        <f t="shared" si="17"/>
        <v>0</v>
      </c>
      <c r="CG27" s="3">
        <f t="shared" si="17"/>
        <v>0</v>
      </c>
      <c r="CH27" s="12">
        <f t="shared" si="17"/>
        <v>0</v>
      </c>
    </row>
    <row r="28" spans="1:86" x14ac:dyDescent="0.25">
      <c r="A28" s="600"/>
      <c r="B28" s="11" t="str">
        <f t="shared" si="7"/>
        <v>Heating</v>
      </c>
      <c r="C28" s="3">
        <f t="shared" si="7"/>
        <v>0</v>
      </c>
      <c r="D28" s="3">
        <f t="shared" ref="D28:BO28" si="18">IF(SUM($C$19:$N$19)=0,0,C28+D10)</f>
        <v>0</v>
      </c>
      <c r="E28" s="3">
        <f t="shared" si="18"/>
        <v>0</v>
      </c>
      <c r="F28" s="3">
        <f t="shared" si="18"/>
        <v>0</v>
      </c>
      <c r="G28" s="3">
        <f t="shared" si="18"/>
        <v>0</v>
      </c>
      <c r="H28" s="3">
        <f t="shared" si="18"/>
        <v>0</v>
      </c>
      <c r="I28" s="3">
        <f t="shared" si="18"/>
        <v>0</v>
      </c>
      <c r="J28" s="3">
        <f t="shared" si="18"/>
        <v>0</v>
      </c>
      <c r="K28" s="3">
        <f t="shared" si="18"/>
        <v>0</v>
      </c>
      <c r="L28" s="3">
        <f t="shared" si="18"/>
        <v>0</v>
      </c>
      <c r="M28" s="3">
        <f t="shared" si="18"/>
        <v>0</v>
      </c>
      <c r="N28" s="3">
        <f t="shared" si="18"/>
        <v>0</v>
      </c>
      <c r="O28" s="3">
        <f t="shared" si="18"/>
        <v>0</v>
      </c>
      <c r="P28" s="3">
        <f t="shared" si="18"/>
        <v>0</v>
      </c>
      <c r="Q28" s="3">
        <f t="shared" si="18"/>
        <v>0</v>
      </c>
      <c r="R28" s="3">
        <f t="shared" si="18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8"/>
        <v>0</v>
      </c>
      <c r="AJ28" s="3">
        <f t="shared" si="18"/>
        <v>0</v>
      </c>
      <c r="AK28" s="3">
        <f t="shared" si="18"/>
        <v>0</v>
      </c>
      <c r="AL28" s="3">
        <f t="shared" si="18"/>
        <v>0</v>
      </c>
      <c r="AM28" s="3">
        <f t="shared" si="18"/>
        <v>0</v>
      </c>
      <c r="AN28" s="3">
        <f t="shared" si="18"/>
        <v>0</v>
      </c>
      <c r="AO28" s="3">
        <f t="shared" si="18"/>
        <v>0</v>
      </c>
      <c r="AP28" s="3">
        <f t="shared" si="18"/>
        <v>0</v>
      </c>
      <c r="AQ28" s="3">
        <f t="shared" si="18"/>
        <v>0</v>
      </c>
      <c r="AR28" s="3">
        <f t="shared" si="18"/>
        <v>0</v>
      </c>
      <c r="AS28" s="3">
        <f t="shared" si="18"/>
        <v>0</v>
      </c>
      <c r="AT28" s="3">
        <f t="shared" si="18"/>
        <v>0</v>
      </c>
      <c r="AU28" s="3">
        <f t="shared" si="18"/>
        <v>0</v>
      </c>
      <c r="AV28" s="3">
        <f t="shared" si="18"/>
        <v>0</v>
      </c>
      <c r="AW28" s="3">
        <f t="shared" si="18"/>
        <v>0</v>
      </c>
      <c r="AX28" s="3">
        <f t="shared" si="18"/>
        <v>0</v>
      </c>
      <c r="AY28" s="3">
        <f t="shared" si="18"/>
        <v>0</v>
      </c>
      <c r="AZ28" s="3">
        <f t="shared" si="18"/>
        <v>0</v>
      </c>
      <c r="BA28" s="3">
        <f t="shared" si="18"/>
        <v>0</v>
      </c>
      <c r="BB28" s="3">
        <f t="shared" si="18"/>
        <v>0</v>
      </c>
      <c r="BC28" s="3">
        <f t="shared" si="18"/>
        <v>0</v>
      </c>
      <c r="BD28" s="3">
        <f t="shared" si="18"/>
        <v>0</v>
      </c>
      <c r="BE28" s="3">
        <f t="shared" si="18"/>
        <v>0</v>
      </c>
      <c r="BF28" s="3">
        <f t="shared" si="18"/>
        <v>0</v>
      </c>
      <c r="BG28" s="3">
        <f t="shared" si="18"/>
        <v>0</v>
      </c>
      <c r="BH28" s="3">
        <f t="shared" si="18"/>
        <v>0</v>
      </c>
      <c r="BI28" s="3">
        <f t="shared" si="18"/>
        <v>0</v>
      </c>
      <c r="BJ28" s="3">
        <f t="shared" si="18"/>
        <v>0</v>
      </c>
      <c r="BK28" s="3">
        <f t="shared" si="18"/>
        <v>0</v>
      </c>
      <c r="BL28" s="3">
        <f t="shared" si="18"/>
        <v>0</v>
      </c>
      <c r="BM28" s="3">
        <f t="shared" si="18"/>
        <v>0</v>
      </c>
      <c r="BN28" s="3">
        <f t="shared" si="18"/>
        <v>0</v>
      </c>
      <c r="BO28" s="3">
        <f t="shared" si="18"/>
        <v>0</v>
      </c>
      <c r="BP28" s="3">
        <f t="shared" ref="BP28:CH28" si="19">IF(SUM($C$19:$N$19)=0,0,BO28+BP10)</f>
        <v>0</v>
      </c>
      <c r="BQ28" s="3">
        <f t="shared" si="19"/>
        <v>0</v>
      </c>
      <c r="BR28" s="3">
        <f t="shared" si="19"/>
        <v>0</v>
      </c>
      <c r="BS28" s="3">
        <f t="shared" si="19"/>
        <v>0</v>
      </c>
      <c r="BT28" s="3">
        <f t="shared" si="19"/>
        <v>0</v>
      </c>
      <c r="BU28" s="3">
        <f t="shared" si="19"/>
        <v>0</v>
      </c>
      <c r="BV28" s="3">
        <f t="shared" si="19"/>
        <v>0</v>
      </c>
      <c r="BW28" s="3">
        <f t="shared" si="19"/>
        <v>0</v>
      </c>
      <c r="BX28" s="3">
        <f t="shared" si="19"/>
        <v>0</v>
      </c>
      <c r="BY28" s="3">
        <f t="shared" si="19"/>
        <v>0</v>
      </c>
      <c r="BZ28" s="3">
        <f t="shared" si="19"/>
        <v>0</v>
      </c>
      <c r="CA28" s="3">
        <f t="shared" si="19"/>
        <v>0</v>
      </c>
      <c r="CB28" s="3">
        <f t="shared" si="19"/>
        <v>0</v>
      </c>
      <c r="CC28" s="3">
        <f t="shared" si="19"/>
        <v>0</v>
      </c>
      <c r="CD28" s="3">
        <f t="shared" si="19"/>
        <v>0</v>
      </c>
      <c r="CE28" s="3">
        <f t="shared" si="19"/>
        <v>0</v>
      </c>
      <c r="CF28" s="3">
        <f t="shared" si="19"/>
        <v>0</v>
      </c>
      <c r="CG28" s="3">
        <f t="shared" si="19"/>
        <v>0</v>
      </c>
      <c r="CH28" s="12">
        <f t="shared" si="19"/>
        <v>0</v>
      </c>
    </row>
    <row r="29" spans="1:86" x14ac:dyDescent="0.25">
      <c r="A29" s="600"/>
      <c r="B29" s="11" t="str">
        <f t="shared" si="7"/>
        <v>HVAC</v>
      </c>
      <c r="C29" s="3">
        <f t="shared" si="7"/>
        <v>0</v>
      </c>
      <c r="D29" s="3">
        <f t="shared" ref="D29:BO29" si="20">IF(SUM($C$19:$N$19)=0,0,C29+D11)</f>
        <v>0</v>
      </c>
      <c r="E29" s="3">
        <f t="shared" si="20"/>
        <v>0</v>
      </c>
      <c r="F29" s="3">
        <f t="shared" si="20"/>
        <v>0</v>
      </c>
      <c r="G29" s="3">
        <f t="shared" si="20"/>
        <v>0</v>
      </c>
      <c r="H29" s="3">
        <f t="shared" si="20"/>
        <v>0</v>
      </c>
      <c r="I29" s="3">
        <f t="shared" si="20"/>
        <v>0</v>
      </c>
      <c r="J29" s="3">
        <f t="shared" si="20"/>
        <v>0</v>
      </c>
      <c r="K29" s="3">
        <f t="shared" si="20"/>
        <v>0</v>
      </c>
      <c r="L29" s="3">
        <f t="shared" si="20"/>
        <v>0</v>
      </c>
      <c r="M29" s="3">
        <f t="shared" si="20"/>
        <v>0</v>
      </c>
      <c r="N29" s="3">
        <f t="shared" si="20"/>
        <v>0</v>
      </c>
      <c r="O29" s="3">
        <f t="shared" si="20"/>
        <v>0</v>
      </c>
      <c r="P29" s="3">
        <f t="shared" si="20"/>
        <v>0</v>
      </c>
      <c r="Q29" s="3">
        <f t="shared" si="20"/>
        <v>0</v>
      </c>
      <c r="R29" s="3">
        <f t="shared" si="20"/>
        <v>0</v>
      </c>
      <c r="S29" s="3">
        <f t="shared" si="20"/>
        <v>0</v>
      </c>
      <c r="T29" s="3">
        <f t="shared" si="20"/>
        <v>0</v>
      </c>
      <c r="U29" s="3">
        <f t="shared" si="20"/>
        <v>0</v>
      </c>
      <c r="V29" s="3">
        <f t="shared" si="20"/>
        <v>0</v>
      </c>
      <c r="W29" s="3">
        <f t="shared" si="20"/>
        <v>0</v>
      </c>
      <c r="X29" s="3">
        <f t="shared" si="20"/>
        <v>0</v>
      </c>
      <c r="Y29" s="3">
        <f t="shared" si="20"/>
        <v>0</v>
      </c>
      <c r="Z29" s="3">
        <f t="shared" si="20"/>
        <v>0</v>
      </c>
      <c r="AA29" s="3">
        <f t="shared" si="20"/>
        <v>0</v>
      </c>
      <c r="AB29" s="3">
        <f t="shared" si="20"/>
        <v>0</v>
      </c>
      <c r="AC29" s="3">
        <f t="shared" si="20"/>
        <v>0</v>
      </c>
      <c r="AD29" s="3">
        <f t="shared" si="20"/>
        <v>0</v>
      </c>
      <c r="AE29" s="3">
        <f t="shared" si="20"/>
        <v>0</v>
      </c>
      <c r="AF29" s="3">
        <f t="shared" si="20"/>
        <v>0</v>
      </c>
      <c r="AG29" s="3">
        <f t="shared" si="20"/>
        <v>0</v>
      </c>
      <c r="AH29" s="3">
        <f t="shared" si="20"/>
        <v>0</v>
      </c>
      <c r="AI29" s="3">
        <f t="shared" si="20"/>
        <v>0</v>
      </c>
      <c r="AJ29" s="3">
        <f t="shared" si="20"/>
        <v>0</v>
      </c>
      <c r="AK29" s="3">
        <f t="shared" si="20"/>
        <v>0</v>
      </c>
      <c r="AL29" s="3">
        <f t="shared" si="20"/>
        <v>0</v>
      </c>
      <c r="AM29" s="3">
        <f t="shared" si="20"/>
        <v>0</v>
      </c>
      <c r="AN29" s="3">
        <f t="shared" si="20"/>
        <v>0</v>
      </c>
      <c r="AO29" s="3">
        <f t="shared" si="20"/>
        <v>0</v>
      </c>
      <c r="AP29" s="3">
        <f t="shared" si="20"/>
        <v>0</v>
      </c>
      <c r="AQ29" s="3">
        <f t="shared" si="20"/>
        <v>0</v>
      </c>
      <c r="AR29" s="3">
        <f t="shared" si="20"/>
        <v>0</v>
      </c>
      <c r="AS29" s="3">
        <f t="shared" si="20"/>
        <v>0</v>
      </c>
      <c r="AT29" s="3">
        <f t="shared" si="20"/>
        <v>0</v>
      </c>
      <c r="AU29" s="3">
        <f t="shared" si="20"/>
        <v>0</v>
      </c>
      <c r="AV29" s="3">
        <f t="shared" si="20"/>
        <v>0</v>
      </c>
      <c r="AW29" s="3">
        <f t="shared" si="20"/>
        <v>0</v>
      </c>
      <c r="AX29" s="3">
        <f t="shared" si="20"/>
        <v>0</v>
      </c>
      <c r="AY29" s="3">
        <f t="shared" si="20"/>
        <v>0</v>
      </c>
      <c r="AZ29" s="3">
        <f t="shared" si="20"/>
        <v>0</v>
      </c>
      <c r="BA29" s="3">
        <f t="shared" si="20"/>
        <v>0</v>
      </c>
      <c r="BB29" s="3">
        <f t="shared" si="20"/>
        <v>0</v>
      </c>
      <c r="BC29" s="3">
        <f t="shared" si="20"/>
        <v>0</v>
      </c>
      <c r="BD29" s="3">
        <f t="shared" si="20"/>
        <v>0</v>
      </c>
      <c r="BE29" s="3">
        <f t="shared" si="20"/>
        <v>0</v>
      </c>
      <c r="BF29" s="3">
        <f t="shared" si="20"/>
        <v>0</v>
      </c>
      <c r="BG29" s="3">
        <f t="shared" si="20"/>
        <v>0</v>
      </c>
      <c r="BH29" s="3">
        <f t="shared" si="20"/>
        <v>0</v>
      </c>
      <c r="BI29" s="3">
        <f t="shared" si="20"/>
        <v>0</v>
      </c>
      <c r="BJ29" s="3">
        <f t="shared" si="20"/>
        <v>0</v>
      </c>
      <c r="BK29" s="3">
        <f t="shared" si="20"/>
        <v>0</v>
      </c>
      <c r="BL29" s="3">
        <f t="shared" si="20"/>
        <v>0</v>
      </c>
      <c r="BM29" s="3">
        <f t="shared" si="20"/>
        <v>0</v>
      </c>
      <c r="BN29" s="3">
        <f t="shared" si="20"/>
        <v>0</v>
      </c>
      <c r="BO29" s="3">
        <f t="shared" si="20"/>
        <v>0</v>
      </c>
      <c r="BP29" s="3">
        <f t="shared" ref="BP29:CH29" si="21">IF(SUM($C$19:$N$19)=0,0,BO29+BP11)</f>
        <v>0</v>
      </c>
      <c r="BQ29" s="3">
        <f t="shared" si="21"/>
        <v>0</v>
      </c>
      <c r="BR29" s="3">
        <f t="shared" si="21"/>
        <v>0</v>
      </c>
      <c r="BS29" s="3">
        <f t="shared" si="21"/>
        <v>0</v>
      </c>
      <c r="BT29" s="3">
        <f t="shared" si="21"/>
        <v>0</v>
      </c>
      <c r="BU29" s="3">
        <f t="shared" si="21"/>
        <v>0</v>
      </c>
      <c r="BV29" s="3">
        <f t="shared" si="21"/>
        <v>0</v>
      </c>
      <c r="BW29" s="3">
        <f t="shared" si="21"/>
        <v>0</v>
      </c>
      <c r="BX29" s="3">
        <f t="shared" si="21"/>
        <v>0</v>
      </c>
      <c r="BY29" s="3">
        <f t="shared" si="21"/>
        <v>0</v>
      </c>
      <c r="BZ29" s="3">
        <f t="shared" si="21"/>
        <v>0</v>
      </c>
      <c r="CA29" s="3">
        <f t="shared" si="21"/>
        <v>0</v>
      </c>
      <c r="CB29" s="3">
        <f t="shared" si="21"/>
        <v>0</v>
      </c>
      <c r="CC29" s="3">
        <f t="shared" si="21"/>
        <v>0</v>
      </c>
      <c r="CD29" s="3">
        <f t="shared" si="21"/>
        <v>0</v>
      </c>
      <c r="CE29" s="3">
        <f t="shared" si="21"/>
        <v>0</v>
      </c>
      <c r="CF29" s="3">
        <f t="shared" si="21"/>
        <v>0</v>
      </c>
      <c r="CG29" s="3">
        <f t="shared" si="21"/>
        <v>0</v>
      </c>
      <c r="CH29" s="12">
        <f t="shared" si="21"/>
        <v>0</v>
      </c>
    </row>
    <row r="30" spans="1:86" x14ac:dyDescent="0.25">
      <c r="A30" s="600"/>
      <c r="B30" s="11" t="str">
        <f t="shared" si="7"/>
        <v>Lighting</v>
      </c>
      <c r="C30" s="3">
        <f t="shared" si="7"/>
        <v>0</v>
      </c>
      <c r="D30" s="3">
        <f t="shared" ref="D30:BO30" si="22">IF(SUM($C$19:$N$19)=0,0,C30+D12)</f>
        <v>0</v>
      </c>
      <c r="E30" s="3">
        <f t="shared" si="22"/>
        <v>0</v>
      </c>
      <c r="F30" s="3">
        <f t="shared" si="22"/>
        <v>0</v>
      </c>
      <c r="G30" s="3">
        <f t="shared" si="22"/>
        <v>0</v>
      </c>
      <c r="H30" s="3">
        <f t="shared" si="22"/>
        <v>0</v>
      </c>
      <c r="I30" s="3">
        <f t="shared" si="22"/>
        <v>0</v>
      </c>
      <c r="J30" s="3">
        <f t="shared" si="22"/>
        <v>0</v>
      </c>
      <c r="K30" s="3">
        <f t="shared" si="22"/>
        <v>0</v>
      </c>
      <c r="L30" s="3">
        <f t="shared" si="22"/>
        <v>0</v>
      </c>
      <c r="M30" s="3">
        <f t="shared" si="22"/>
        <v>0</v>
      </c>
      <c r="N30" s="3">
        <f t="shared" si="22"/>
        <v>0</v>
      </c>
      <c r="O30" s="3">
        <f t="shared" si="22"/>
        <v>0</v>
      </c>
      <c r="P30" s="3">
        <f t="shared" si="22"/>
        <v>0</v>
      </c>
      <c r="Q30" s="3">
        <f t="shared" si="22"/>
        <v>0</v>
      </c>
      <c r="R30" s="3">
        <f t="shared" si="22"/>
        <v>0</v>
      </c>
      <c r="S30" s="3">
        <f t="shared" si="22"/>
        <v>0</v>
      </c>
      <c r="T30" s="3">
        <f t="shared" si="22"/>
        <v>0</v>
      </c>
      <c r="U30" s="3">
        <f t="shared" si="22"/>
        <v>0</v>
      </c>
      <c r="V30" s="3">
        <f t="shared" si="22"/>
        <v>0</v>
      </c>
      <c r="W30" s="3">
        <f t="shared" si="22"/>
        <v>0</v>
      </c>
      <c r="X30" s="3">
        <f t="shared" si="22"/>
        <v>0</v>
      </c>
      <c r="Y30" s="3">
        <f t="shared" si="22"/>
        <v>0</v>
      </c>
      <c r="Z30" s="3">
        <f t="shared" si="22"/>
        <v>0</v>
      </c>
      <c r="AA30" s="3">
        <f t="shared" si="22"/>
        <v>0</v>
      </c>
      <c r="AB30" s="3">
        <f t="shared" si="22"/>
        <v>0</v>
      </c>
      <c r="AC30" s="3">
        <f t="shared" si="22"/>
        <v>0</v>
      </c>
      <c r="AD30" s="3">
        <f t="shared" si="22"/>
        <v>0</v>
      </c>
      <c r="AE30" s="3">
        <f t="shared" si="22"/>
        <v>0</v>
      </c>
      <c r="AF30" s="3">
        <f t="shared" si="22"/>
        <v>0</v>
      </c>
      <c r="AG30" s="3">
        <f t="shared" si="22"/>
        <v>0</v>
      </c>
      <c r="AH30" s="3">
        <f t="shared" si="22"/>
        <v>0</v>
      </c>
      <c r="AI30" s="3">
        <f t="shared" si="22"/>
        <v>0</v>
      </c>
      <c r="AJ30" s="3">
        <f t="shared" si="22"/>
        <v>0</v>
      </c>
      <c r="AK30" s="3">
        <f t="shared" si="22"/>
        <v>0</v>
      </c>
      <c r="AL30" s="3">
        <f t="shared" si="22"/>
        <v>0</v>
      </c>
      <c r="AM30" s="3">
        <f t="shared" si="22"/>
        <v>0</v>
      </c>
      <c r="AN30" s="3">
        <f t="shared" si="22"/>
        <v>0</v>
      </c>
      <c r="AO30" s="3">
        <f t="shared" si="22"/>
        <v>0</v>
      </c>
      <c r="AP30" s="3">
        <f t="shared" si="22"/>
        <v>0</v>
      </c>
      <c r="AQ30" s="3">
        <f t="shared" si="22"/>
        <v>0</v>
      </c>
      <c r="AR30" s="3">
        <f t="shared" si="22"/>
        <v>0</v>
      </c>
      <c r="AS30" s="3">
        <f t="shared" si="22"/>
        <v>0</v>
      </c>
      <c r="AT30" s="3">
        <f t="shared" si="22"/>
        <v>0</v>
      </c>
      <c r="AU30" s="3">
        <f t="shared" si="22"/>
        <v>0</v>
      </c>
      <c r="AV30" s="3">
        <f t="shared" si="22"/>
        <v>0</v>
      </c>
      <c r="AW30" s="3">
        <f t="shared" si="22"/>
        <v>0</v>
      </c>
      <c r="AX30" s="3">
        <f t="shared" si="22"/>
        <v>0</v>
      </c>
      <c r="AY30" s="3">
        <f t="shared" si="22"/>
        <v>0</v>
      </c>
      <c r="AZ30" s="3">
        <f t="shared" si="22"/>
        <v>0</v>
      </c>
      <c r="BA30" s="3">
        <f t="shared" si="22"/>
        <v>0</v>
      </c>
      <c r="BB30" s="3">
        <f t="shared" si="22"/>
        <v>0</v>
      </c>
      <c r="BC30" s="3">
        <f t="shared" si="22"/>
        <v>0</v>
      </c>
      <c r="BD30" s="3">
        <f t="shared" si="22"/>
        <v>0</v>
      </c>
      <c r="BE30" s="3">
        <f t="shared" si="22"/>
        <v>0</v>
      </c>
      <c r="BF30" s="3">
        <f t="shared" si="22"/>
        <v>0</v>
      </c>
      <c r="BG30" s="3">
        <f t="shared" si="22"/>
        <v>0</v>
      </c>
      <c r="BH30" s="3">
        <f t="shared" si="22"/>
        <v>0</v>
      </c>
      <c r="BI30" s="3">
        <f t="shared" si="22"/>
        <v>0</v>
      </c>
      <c r="BJ30" s="3">
        <f t="shared" si="22"/>
        <v>0</v>
      </c>
      <c r="BK30" s="3">
        <f t="shared" si="22"/>
        <v>0</v>
      </c>
      <c r="BL30" s="3">
        <f t="shared" si="22"/>
        <v>0</v>
      </c>
      <c r="BM30" s="3">
        <f t="shared" si="22"/>
        <v>0</v>
      </c>
      <c r="BN30" s="3">
        <f t="shared" si="22"/>
        <v>0</v>
      </c>
      <c r="BO30" s="3">
        <f t="shared" si="22"/>
        <v>0</v>
      </c>
      <c r="BP30" s="3">
        <f t="shared" ref="BP30:CH30" si="23">IF(SUM($C$19:$N$19)=0,0,BO30+BP12)</f>
        <v>0</v>
      </c>
      <c r="BQ30" s="3">
        <f t="shared" si="23"/>
        <v>0</v>
      </c>
      <c r="BR30" s="3">
        <f t="shared" si="23"/>
        <v>0</v>
      </c>
      <c r="BS30" s="3">
        <f t="shared" si="23"/>
        <v>0</v>
      </c>
      <c r="BT30" s="3">
        <f t="shared" si="23"/>
        <v>0</v>
      </c>
      <c r="BU30" s="3">
        <f t="shared" si="23"/>
        <v>0</v>
      </c>
      <c r="BV30" s="3">
        <f t="shared" si="23"/>
        <v>0</v>
      </c>
      <c r="BW30" s="3">
        <f t="shared" si="23"/>
        <v>0</v>
      </c>
      <c r="BX30" s="3">
        <f t="shared" si="23"/>
        <v>0</v>
      </c>
      <c r="BY30" s="3">
        <f t="shared" si="23"/>
        <v>0</v>
      </c>
      <c r="BZ30" s="3">
        <f t="shared" si="23"/>
        <v>0</v>
      </c>
      <c r="CA30" s="3">
        <f t="shared" si="23"/>
        <v>0</v>
      </c>
      <c r="CB30" s="3">
        <f t="shared" si="23"/>
        <v>0</v>
      </c>
      <c r="CC30" s="3">
        <f t="shared" si="23"/>
        <v>0</v>
      </c>
      <c r="CD30" s="3">
        <f t="shared" si="23"/>
        <v>0</v>
      </c>
      <c r="CE30" s="3">
        <f t="shared" si="23"/>
        <v>0</v>
      </c>
      <c r="CF30" s="3">
        <f t="shared" si="23"/>
        <v>0</v>
      </c>
      <c r="CG30" s="3">
        <f t="shared" si="23"/>
        <v>0</v>
      </c>
      <c r="CH30" s="12">
        <f t="shared" si="23"/>
        <v>0</v>
      </c>
    </row>
    <row r="31" spans="1:86" x14ac:dyDescent="0.25">
      <c r="A31" s="600"/>
      <c r="B31" s="11" t="str">
        <f t="shared" si="7"/>
        <v>Miscellaneous</v>
      </c>
      <c r="C31" s="3">
        <f t="shared" si="7"/>
        <v>0</v>
      </c>
      <c r="D31" s="3">
        <f t="shared" ref="D31:BO31" si="24">IF(SUM($C$19:$N$19)=0,0,C31+D13)</f>
        <v>0</v>
      </c>
      <c r="E31" s="3">
        <f t="shared" si="24"/>
        <v>0</v>
      </c>
      <c r="F31" s="3">
        <f t="shared" si="24"/>
        <v>0</v>
      </c>
      <c r="G31" s="3">
        <f t="shared" si="24"/>
        <v>0</v>
      </c>
      <c r="H31" s="3">
        <f t="shared" si="24"/>
        <v>0</v>
      </c>
      <c r="I31" s="3">
        <f t="shared" si="24"/>
        <v>0</v>
      </c>
      <c r="J31" s="3">
        <f t="shared" si="24"/>
        <v>0</v>
      </c>
      <c r="K31" s="3">
        <f t="shared" si="24"/>
        <v>0</v>
      </c>
      <c r="L31" s="3">
        <f t="shared" si="24"/>
        <v>0</v>
      </c>
      <c r="M31" s="3">
        <f t="shared" si="24"/>
        <v>0</v>
      </c>
      <c r="N31" s="3">
        <f t="shared" si="24"/>
        <v>0</v>
      </c>
      <c r="O31" s="3">
        <f t="shared" si="24"/>
        <v>0</v>
      </c>
      <c r="P31" s="3">
        <f t="shared" si="24"/>
        <v>0</v>
      </c>
      <c r="Q31" s="3">
        <f t="shared" si="24"/>
        <v>0</v>
      </c>
      <c r="R31" s="3">
        <f t="shared" si="24"/>
        <v>0</v>
      </c>
      <c r="S31" s="3">
        <f t="shared" si="24"/>
        <v>0</v>
      </c>
      <c r="T31" s="3">
        <f t="shared" si="24"/>
        <v>0</v>
      </c>
      <c r="U31" s="3">
        <f t="shared" si="24"/>
        <v>0</v>
      </c>
      <c r="V31" s="3">
        <f t="shared" si="24"/>
        <v>0</v>
      </c>
      <c r="W31" s="3">
        <f t="shared" si="24"/>
        <v>0</v>
      </c>
      <c r="X31" s="3">
        <f t="shared" si="24"/>
        <v>0</v>
      </c>
      <c r="Y31" s="3">
        <f t="shared" si="24"/>
        <v>0</v>
      </c>
      <c r="Z31" s="3">
        <f t="shared" si="24"/>
        <v>0</v>
      </c>
      <c r="AA31" s="3">
        <f t="shared" si="24"/>
        <v>0</v>
      </c>
      <c r="AB31" s="3">
        <f t="shared" si="24"/>
        <v>0</v>
      </c>
      <c r="AC31" s="3">
        <f t="shared" si="24"/>
        <v>0</v>
      </c>
      <c r="AD31" s="3">
        <f t="shared" si="24"/>
        <v>0</v>
      </c>
      <c r="AE31" s="3">
        <f t="shared" si="24"/>
        <v>0</v>
      </c>
      <c r="AF31" s="3">
        <f t="shared" si="24"/>
        <v>0</v>
      </c>
      <c r="AG31" s="3">
        <f t="shared" si="24"/>
        <v>0</v>
      </c>
      <c r="AH31" s="3">
        <f t="shared" si="24"/>
        <v>0</v>
      </c>
      <c r="AI31" s="3">
        <f t="shared" si="24"/>
        <v>0</v>
      </c>
      <c r="AJ31" s="3">
        <f t="shared" si="24"/>
        <v>0</v>
      </c>
      <c r="AK31" s="3">
        <f t="shared" si="24"/>
        <v>0</v>
      </c>
      <c r="AL31" s="3">
        <f t="shared" si="24"/>
        <v>0</v>
      </c>
      <c r="AM31" s="3">
        <f t="shared" si="24"/>
        <v>0</v>
      </c>
      <c r="AN31" s="3">
        <f t="shared" si="24"/>
        <v>0</v>
      </c>
      <c r="AO31" s="3">
        <f t="shared" si="24"/>
        <v>0</v>
      </c>
      <c r="AP31" s="3">
        <f t="shared" si="24"/>
        <v>0</v>
      </c>
      <c r="AQ31" s="3">
        <f t="shared" si="24"/>
        <v>0</v>
      </c>
      <c r="AR31" s="3">
        <f t="shared" si="24"/>
        <v>0</v>
      </c>
      <c r="AS31" s="3">
        <f t="shared" si="24"/>
        <v>0</v>
      </c>
      <c r="AT31" s="3">
        <f t="shared" si="24"/>
        <v>0</v>
      </c>
      <c r="AU31" s="3">
        <f t="shared" si="24"/>
        <v>0</v>
      </c>
      <c r="AV31" s="3">
        <f t="shared" si="24"/>
        <v>0</v>
      </c>
      <c r="AW31" s="3">
        <f t="shared" si="24"/>
        <v>0</v>
      </c>
      <c r="AX31" s="3">
        <f t="shared" si="24"/>
        <v>0</v>
      </c>
      <c r="AY31" s="3">
        <f t="shared" si="24"/>
        <v>0</v>
      </c>
      <c r="AZ31" s="3">
        <f t="shared" si="24"/>
        <v>0</v>
      </c>
      <c r="BA31" s="3">
        <f t="shared" si="24"/>
        <v>0</v>
      </c>
      <c r="BB31" s="3">
        <f t="shared" si="24"/>
        <v>0</v>
      </c>
      <c r="BC31" s="3">
        <f t="shared" si="24"/>
        <v>0</v>
      </c>
      <c r="BD31" s="3">
        <f t="shared" si="24"/>
        <v>0</v>
      </c>
      <c r="BE31" s="3">
        <f t="shared" si="24"/>
        <v>0</v>
      </c>
      <c r="BF31" s="3">
        <f t="shared" si="24"/>
        <v>0</v>
      </c>
      <c r="BG31" s="3">
        <f t="shared" si="24"/>
        <v>0</v>
      </c>
      <c r="BH31" s="3">
        <f t="shared" si="24"/>
        <v>0</v>
      </c>
      <c r="BI31" s="3">
        <f t="shared" si="24"/>
        <v>0</v>
      </c>
      <c r="BJ31" s="3">
        <f t="shared" si="24"/>
        <v>0</v>
      </c>
      <c r="BK31" s="3">
        <f t="shared" si="24"/>
        <v>0</v>
      </c>
      <c r="BL31" s="3">
        <f t="shared" si="24"/>
        <v>0</v>
      </c>
      <c r="BM31" s="3">
        <f t="shared" si="24"/>
        <v>0</v>
      </c>
      <c r="BN31" s="3">
        <f t="shared" si="24"/>
        <v>0</v>
      </c>
      <c r="BO31" s="3">
        <f t="shared" si="24"/>
        <v>0</v>
      </c>
      <c r="BP31" s="3">
        <f t="shared" ref="BP31:CH31" si="25">IF(SUM($C$19:$N$19)=0,0,BO31+BP13)</f>
        <v>0</v>
      </c>
      <c r="BQ31" s="3">
        <f t="shared" si="25"/>
        <v>0</v>
      </c>
      <c r="BR31" s="3">
        <f t="shared" si="25"/>
        <v>0</v>
      </c>
      <c r="BS31" s="3">
        <f t="shared" si="25"/>
        <v>0</v>
      </c>
      <c r="BT31" s="3">
        <f t="shared" si="25"/>
        <v>0</v>
      </c>
      <c r="BU31" s="3">
        <f t="shared" si="25"/>
        <v>0</v>
      </c>
      <c r="BV31" s="3">
        <f t="shared" si="25"/>
        <v>0</v>
      </c>
      <c r="BW31" s="3">
        <f t="shared" si="25"/>
        <v>0</v>
      </c>
      <c r="BX31" s="3">
        <f t="shared" si="25"/>
        <v>0</v>
      </c>
      <c r="BY31" s="3">
        <f t="shared" si="25"/>
        <v>0</v>
      </c>
      <c r="BZ31" s="3">
        <f t="shared" si="25"/>
        <v>0</v>
      </c>
      <c r="CA31" s="3">
        <f t="shared" si="25"/>
        <v>0</v>
      </c>
      <c r="CB31" s="3">
        <f t="shared" si="25"/>
        <v>0</v>
      </c>
      <c r="CC31" s="3">
        <f t="shared" si="25"/>
        <v>0</v>
      </c>
      <c r="CD31" s="3">
        <f t="shared" si="25"/>
        <v>0</v>
      </c>
      <c r="CE31" s="3">
        <f t="shared" si="25"/>
        <v>0</v>
      </c>
      <c r="CF31" s="3">
        <f t="shared" si="25"/>
        <v>0</v>
      </c>
      <c r="CG31" s="3">
        <f t="shared" si="25"/>
        <v>0</v>
      </c>
      <c r="CH31" s="12">
        <f t="shared" si="25"/>
        <v>0</v>
      </c>
    </row>
    <row r="32" spans="1:86" ht="15" customHeight="1" x14ac:dyDescent="0.25">
      <c r="A32" s="600"/>
      <c r="B32" s="11" t="str">
        <f t="shared" si="7"/>
        <v>Motors</v>
      </c>
      <c r="C32" s="3">
        <f t="shared" si="7"/>
        <v>0</v>
      </c>
      <c r="D32" s="3">
        <f t="shared" ref="D32:BO32" si="26">IF(SUM($C$19:$N$19)=0,0,C32+D14)</f>
        <v>0</v>
      </c>
      <c r="E32" s="3">
        <f t="shared" si="26"/>
        <v>0</v>
      </c>
      <c r="F32" s="3">
        <f t="shared" si="26"/>
        <v>0</v>
      </c>
      <c r="G32" s="3">
        <f t="shared" si="26"/>
        <v>0</v>
      </c>
      <c r="H32" s="3">
        <f t="shared" si="26"/>
        <v>0</v>
      </c>
      <c r="I32" s="3">
        <f t="shared" si="26"/>
        <v>0</v>
      </c>
      <c r="J32" s="3">
        <f t="shared" si="26"/>
        <v>0</v>
      </c>
      <c r="K32" s="3">
        <f t="shared" si="26"/>
        <v>0</v>
      </c>
      <c r="L32" s="3">
        <f t="shared" si="26"/>
        <v>0</v>
      </c>
      <c r="M32" s="3">
        <f t="shared" si="26"/>
        <v>0</v>
      </c>
      <c r="N32" s="3">
        <f t="shared" si="26"/>
        <v>0</v>
      </c>
      <c r="O32" s="3">
        <f t="shared" si="26"/>
        <v>0</v>
      </c>
      <c r="P32" s="3">
        <f t="shared" si="26"/>
        <v>0</v>
      </c>
      <c r="Q32" s="3">
        <f t="shared" si="26"/>
        <v>0</v>
      </c>
      <c r="R32" s="3">
        <f t="shared" si="26"/>
        <v>0</v>
      </c>
      <c r="S32" s="3">
        <f t="shared" si="26"/>
        <v>0</v>
      </c>
      <c r="T32" s="3">
        <f t="shared" si="26"/>
        <v>0</v>
      </c>
      <c r="U32" s="3">
        <f t="shared" si="26"/>
        <v>0</v>
      </c>
      <c r="V32" s="3">
        <f t="shared" si="26"/>
        <v>0</v>
      </c>
      <c r="W32" s="3">
        <f t="shared" si="26"/>
        <v>0</v>
      </c>
      <c r="X32" s="3">
        <f t="shared" si="26"/>
        <v>0</v>
      </c>
      <c r="Y32" s="3">
        <f t="shared" si="26"/>
        <v>0</v>
      </c>
      <c r="Z32" s="3">
        <f t="shared" si="26"/>
        <v>0</v>
      </c>
      <c r="AA32" s="3">
        <f t="shared" si="26"/>
        <v>0</v>
      </c>
      <c r="AB32" s="3">
        <f t="shared" si="26"/>
        <v>0</v>
      </c>
      <c r="AC32" s="3">
        <f t="shared" si="26"/>
        <v>0</v>
      </c>
      <c r="AD32" s="3">
        <f t="shared" si="26"/>
        <v>0</v>
      </c>
      <c r="AE32" s="3">
        <f t="shared" si="26"/>
        <v>0</v>
      </c>
      <c r="AF32" s="3">
        <f t="shared" si="26"/>
        <v>0</v>
      </c>
      <c r="AG32" s="3">
        <f t="shared" si="26"/>
        <v>0</v>
      </c>
      <c r="AH32" s="3">
        <f t="shared" si="26"/>
        <v>0</v>
      </c>
      <c r="AI32" s="3">
        <f t="shared" si="26"/>
        <v>0</v>
      </c>
      <c r="AJ32" s="3">
        <f t="shared" si="26"/>
        <v>0</v>
      </c>
      <c r="AK32" s="3">
        <f t="shared" si="26"/>
        <v>0</v>
      </c>
      <c r="AL32" s="3">
        <f t="shared" si="26"/>
        <v>0</v>
      </c>
      <c r="AM32" s="3">
        <f t="shared" si="26"/>
        <v>0</v>
      </c>
      <c r="AN32" s="3">
        <f t="shared" si="26"/>
        <v>0</v>
      </c>
      <c r="AO32" s="3">
        <f t="shared" si="26"/>
        <v>0</v>
      </c>
      <c r="AP32" s="3">
        <f t="shared" si="26"/>
        <v>0</v>
      </c>
      <c r="AQ32" s="3">
        <f t="shared" si="26"/>
        <v>0</v>
      </c>
      <c r="AR32" s="3">
        <f t="shared" si="26"/>
        <v>0</v>
      </c>
      <c r="AS32" s="3">
        <f t="shared" si="26"/>
        <v>0</v>
      </c>
      <c r="AT32" s="3">
        <f t="shared" si="26"/>
        <v>0</v>
      </c>
      <c r="AU32" s="3">
        <f t="shared" si="26"/>
        <v>0</v>
      </c>
      <c r="AV32" s="3">
        <f t="shared" si="26"/>
        <v>0</v>
      </c>
      <c r="AW32" s="3">
        <f t="shared" si="26"/>
        <v>0</v>
      </c>
      <c r="AX32" s="3">
        <f t="shared" si="26"/>
        <v>0</v>
      </c>
      <c r="AY32" s="3">
        <f t="shared" si="26"/>
        <v>0</v>
      </c>
      <c r="AZ32" s="3">
        <f t="shared" si="26"/>
        <v>0</v>
      </c>
      <c r="BA32" s="3">
        <f t="shared" si="26"/>
        <v>0</v>
      </c>
      <c r="BB32" s="3">
        <f t="shared" si="26"/>
        <v>0</v>
      </c>
      <c r="BC32" s="3">
        <f t="shared" si="26"/>
        <v>0</v>
      </c>
      <c r="BD32" s="3">
        <f t="shared" si="26"/>
        <v>0</v>
      </c>
      <c r="BE32" s="3">
        <f t="shared" si="26"/>
        <v>0</v>
      </c>
      <c r="BF32" s="3">
        <f t="shared" si="26"/>
        <v>0</v>
      </c>
      <c r="BG32" s="3">
        <f t="shared" si="26"/>
        <v>0</v>
      </c>
      <c r="BH32" s="3">
        <f t="shared" si="26"/>
        <v>0</v>
      </c>
      <c r="BI32" s="3">
        <f t="shared" si="26"/>
        <v>0</v>
      </c>
      <c r="BJ32" s="3">
        <f t="shared" si="26"/>
        <v>0</v>
      </c>
      <c r="BK32" s="3">
        <f t="shared" si="26"/>
        <v>0</v>
      </c>
      <c r="BL32" s="3">
        <f t="shared" si="26"/>
        <v>0</v>
      </c>
      <c r="BM32" s="3">
        <f t="shared" si="26"/>
        <v>0</v>
      </c>
      <c r="BN32" s="3">
        <f t="shared" si="26"/>
        <v>0</v>
      </c>
      <c r="BO32" s="3">
        <f t="shared" si="26"/>
        <v>0</v>
      </c>
      <c r="BP32" s="3">
        <f t="shared" ref="BP32:CH32" si="27">IF(SUM($C$19:$N$19)=0,0,BO32+BP14)</f>
        <v>0</v>
      </c>
      <c r="BQ32" s="3">
        <f t="shared" si="27"/>
        <v>0</v>
      </c>
      <c r="BR32" s="3">
        <f t="shared" si="27"/>
        <v>0</v>
      </c>
      <c r="BS32" s="3">
        <f t="shared" si="27"/>
        <v>0</v>
      </c>
      <c r="BT32" s="3">
        <f t="shared" si="27"/>
        <v>0</v>
      </c>
      <c r="BU32" s="3">
        <f t="shared" si="27"/>
        <v>0</v>
      </c>
      <c r="BV32" s="3">
        <f t="shared" si="27"/>
        <v>0</v>
      </c>
      <c r="BW32" s="3">
        <f t="shared" si="27"/>
        <v>0</v>
      </c>
      <c r="BX32" s="3">
        <f t="shared" si="27"/>
        <v>0</v>
      </c>
      <c r="BY32" s="3">
        <f t="shared" si="27"/>
        <v>0</v>
      </c>
      <c r="BZ32" s="3">
        <f t="shared" si="27"/>
        <v>0</v>
      </c>
      <c r="CA32" s="3">
        <f t="shared" si="27"/>
        <v>0</v>
      </c>
      <c r="CB32" s="3">
        <f t="shared" si="27"/>
        <v>0</v>
      </c>
      <c r="CC32" s="3">
        <f t="shared" si="27"/>
        <v>0</v>
      </c>
      <c r="CD32" s="3">
        <f t="shared" si="27"/>
        <v>0</v>
      </c>
      <c r="CE32" s="3">
        <f t="shared" si="27"/>
        <v>0</v>
      </c>
      <c r="CF32" s="3">
        <f t="shared" si="27"/>
        <v>0</v>
      </c>
      <c r="CG32" s="3">
        <f t="shared" si="27"/>
        <v>0</v>
      </c>
      <c r="CH32" s="12">
        <f t="shared" si="27"/>
        <v>0</v>
      </c>
    </row>
    <row r="33" spans="1:86" x14ac:dyDescent="0.25">
      <c r="A33" s="600"/>
      <c r="B33" s="11" t="str">
        <f t="shared" si="7"/>
        <v>Process</v>
      </c>
      <c r="C33" s="3">
        <f t="shared" si="7"/>
        <v>0</v>
      </c>
      <c r="D33" s="3">
        <f t="shared" ref="D33:BO33" si="28">IF(SUM($C$19:$N$19)=0,0,C33+D15)</f>
        <v>0</v>
      </c>
      <c r="E33" s="3">
        <f t="shared" si="28"/>
        <v>0</v>
      </c>
      <c r="F33" s="3">
        <f t="shared" si="28"/>
        <v>0</v>
      </c>
      <c r="G33" s="3">
        <f t="shared" si="28"/>
        <v>0</v>
      </c>
      <c r="H33" s="3">
        <f t="shared" si="28"/>
        <v>0</v>
      </c>
      <c r="I33" s="3">
        <f t="shared" si="28"/>
        <v>0</v>
      </c>
      <c r="J33" s="3">
        <f t="shared" si="28"/>
        <v>0</v>
      </c>
      <c r="K33" s="3">
        <f t="shared" si="28"/>
        <v>0</v>
      </c>
      <c r="L33" s="3">
        <f t="shared" si="28"/>
        <v>0</v>
      </c>
      <c r="M33" s="3">
        <f t="shared" si="28"/>
        <v>0</v>
      </c>
      <c r="N33" s="3">
        <f t="shared" si="28"/>
        <v>0</v>
      </c>
      <c r="O33" s="3">
        <f t="shared" si="28"/>
        <v>0</v>
      </c>
      <c r="P33" s="3">
        <f t="shared" si="28"/>
        <v>0</v>
      </c>
      <c r="Q33" s="3">
        <f t="shared" si="28"/>
        <v>0</v>
      </c>
      <c r="R33" s="3">
        <f t="shared" si="28"/>
        <v>0</v>
      </c>
      <c r="S33" s="3">
        <f t="shared" si="28"/>
        <v>0</v>
      </c>
      <c r="T33" s="3">
        <f t="shared" si="28"/>
        <v>0</v>
      </c>
      <c r="U33" s="3">
        <f t="shared" si="28"/>
        <v>0</v>
      </c>
      <c r="V33" s="3">
        <f t="shared" si="28"/>
        <v>0</v>
      </c>
      <c r="W33" s="3">
        <f t="shared" si="28"/>
        <v>0</v>
      </c>
      <c r="X33" s="3">
        <f t="shared" si="28"/>
        <v>0</v>
      </c>
      <c r="Y33" s="3">
        <f t="shared" si="28"/>
        <v>0</v>
      </c>
      <c r="Z33" s="3">
        <f t="shared" si="28"/>
        <v>0</v>
      </c>
      <c r="AA33" s="3">
        <f t="shared" si="28"/>
        <v>0</v>
      </c>
      <c r="AB33" s="3">
        <f t="shared" si="28"/>
        <v>0</v>
      </c>
      <c r="AC33" s="3">
        <f t="shared" si="28"/>
        <v>0</v>
      </c>
      <c r="AD33" s="3">
        <f t="shared" si="28"/>
        <v>0</v>
      </c>
      <c r="AE33" s="3">
        <f t="shared" si="28"/>
        <v>0</v>
      </c>
      <c r="AF33" s="3">
        <f t="shared" si="28"/>
        <v>0</v>
      </c>
      <c r="AG33" s="3">
        <f t="shared" si="28"/>
        <v>0</v>
      </c>
      <c r="AH33" s="3">
        <f t="shared" si="28"/>
        <v>0</v>
      </c>
      <c r="AI33" s="3">
        <f t="shared" si="28"/>
        <v>0</v>
      </c>
      <c r="AJ33" s="3">
        <f t="shared" si="28"/>
        <v>0</v>
      </c>
      <c r="AK33" s="3">
        <f t="shared" si="28"/>
        <v>0</v>
      </c>
      <c r="AL33" s="3">
        <f t="shared" si="28"/>
        <v>0</v>
      </c>
      <c r="AM33" s="3">
        <f t="shared" si="28"/>
        <v>0</v>
      </c>
      <c r="AN33" s="3">
        <f t="shared" si="28"/>
        <v>0</v>
      </c>
      <c r="AO33" s="3">
        <f t="shared" si="28"/>
        <v>0</v>
      </c>
      <c r="AP33" s="3">
        <f t="shared" si="28"/>
        <v>0</v>
      </c>
      <c r="AQ33" s="3">
        <f t="shared" si="28"/>
        <v>0</v>
      </c>
      <c r="AR33" s="3">
        <f t="shared" si="28"/>
        <v>0</v>
      </c>
      <c r="AS33" s="3">
        <f t="shared" si="28"/>
        <v>0</v>
      </c>
      <c r="AT33" s="3">
        <f t="shared" si="28"/>
        <v>0</v>
      </c>
      <c r="AU33" s="3">
        <f t="shared" si="28"/>
        <v>0</v>
      </c>
      <c r="AV33" s="3">
        <f t="shared" si="28"/>
        <v>0</v>
      </c>
      <c r="AW33" s="3">
        <f t="shared" si="28"/>
        <v>0</v>
      </c>
      <c r="AX33" s="3">
        <f t="shared" si="28"/>
        <v>0</v>
      </c>
      <c r="AY33" s="3">
        <f t="shared" si="28"/>
        <v>0</v>
      </c>
      <c r="AZ33" s="3">
        <f t="shared" si="28"/>
        <v>0</v>
      </c>
      <c r="BA33" s="3">
        <f t="shared" si="28"/>
        <v>0</v>
      </c>
      <c r="BB33" s="3">
        <f t="shared" si="28"/>
        <v>0</v>
      </c>
      <c r="BC33" s="3">
        <f t="shared" si="28"/>
        <v>0</v>
      </c>
      <c r="BD33" s="3">
        <f t="shared" si="28"/>
        <v>0</v>
      </c>
      <c r="BE33" s="3">
        <f t="shared" si="28"/>
        <v>0</v>
      </c>
      <c r="BF33" s="3">
        <f t="shared" si="28"/>
        <v>0</v>
      </c>
      <c r="BG33" s="3">
        <f t="shared" si="28"/>
        <v>0</v>
      </c>
      <c r="BH33" s="3">
        <f t="shared" si="28"/>
        <v>0</v>
      </c>
      <c r="BI33" s="3">
        <f t="shared" si="28"/>
        <v>0</v>
      </c>
      <c r="BJ33" s="3">
        <f t="shared" si="28"/>
        <v>0</v>
      </c>
      <c r="BK33" s="3">
        <f t="shared" si="28"/>
        <v>0</v>
      </c>
      <c r="BL33" s="3">
        <f t="shared" si="28"/>
        <v>0</v>
      </c>
      <c r="BM33" s="3">
        <f t="shared" si="28"/>
        <v>0</v>
      </c>
      <c r="BN33" s="3">
        <f t="shared" si="28"/>
        <v>0</v>
      </c>
      <c r="BO33" s="3">
        <f t="shared" si="28"/>
        <v>0</v>
      </c>
      <c r="BP33" s="3">
        <f t="shared" ref="BP33:CH33" si="29">IF(SUM($C$19:$N$19)=0,0,BO33+BP15)</f>
        <v>0</v>
      </c>
      <c r="BQ33" s="3">
        <f t="shared" si="29"/>
        <v>0</v>
      </c>
      <c r="BR33" s="3">
        <f t="shared" si="29"/>
        <v>0</v>
      </c>
      <c r="BS33" s="3">
        <f t="shared" si="29"/>
        <v>0</v>
      </c>
      <c r="BT33" s="3">
        <f t="shared" si="29"/>
        <v>0</v>
      </c>
      <c r="BU33" s="3">
        <f t="shared" si="29"/>
        <v>0</v>
      </c>
      <c r="BV33" s="3">
        <f t="shared" si="29"/>
        <v>0</v>
      </c>
      <c r="BW33" s="3">
        <f t="shared" si="29"/>
        <v>0</v>
      </c>
      <c r="BX33" s="3">
        <f t="shared" si="29"/>
        <v>0</v>
      </c>
      <c r="BY33" s="3">
        <f t="shared" si="29"/>
        <v>0</v>
      </c>
      <c r="BZ33" s="3">
        <f t="shared" si="29"/>
        <v>0</v>
      </c>
      <c r="CA33" s="3">
        <f t="shared" si="29"/>
        <v>0</v>
      </c>
      <c r="CB33" s="3">
        <f t="shared" si="29"/>
        <v>0</v>
      </c>
      <c r="CC33" s="3">
        <f t="shared" si="29"/>
        <v>0</v>
      </c>
      <c r="CD33" s="3">
        <f t="shared" si="29"/>
        <v>0</v>
      </c>
      <c r="CE33" s="3">
        <f t="shared" si="29"/>
        <v>0</v>
      </c>
      <c r="CF33" s="3">
        <f t="shared" si="29"/>
        <v>0</v>
      </c>
      <c r="CG33" s="3">
        <f t="shared" si="29"/>
        <v>0</v>
      </c>
      <c r="CH33" s="12">
        <f t="shared" si="29"/>
        <v>0</v>
      </c>
    </row>
    <row r="34" spans="1:86" x14ac:dyDescent="0.25">
      <c r="A34" s="600"/>
      <c r="B34" s="11" t="str">
        <f t="shared" si="7"/>
        <v>Refrigeration</v>
      </c>
      <c r="C34" s="3">
        <f t="shared" si="7"/>
        <v>0</v>
      </c>
      <c r="D34" s="3">
        <f t="shared" ref="D34:BO34" si="30">IF(SUM($C$19:$N$19)=0,0,C34+D16)</f>
        <v>0</v>
      </c>
      <c r="E34" s="3">
        <f t="shared" si="30"/>
        <v>0</v>
      </c>
      <c r="F34" s="3">
        <f t="shared" si="30"/>
        <v>0</v>
      </c>
      <c r="G34" s="3">
        <f t="shared" si="30"/>
        <v>0</v>
      </c>
      <c r="H34" s="3">
        <f t="shared" si="30"/>
        <v>0</v>
      </c>
      <c r="I34" s="3">
        <f t="shared" si="30"/>
        <v>0</v>
      </c>
      <c r="J34" s="3">
        <f t="shared" si="30"/>
        <v>0</v>
      </c>
      <c r="K34" s="3">
        <f t="shared" si="30"/>
        <v>0</v>
      </c>
      <c r="L34" s="3">
        <f t="shared" si="30"/>
        <v>0</v>
      </c>
      <c r="M34" s="3">
        <f t="shared" si="30"/>
        <v>0</v>
      </c>
      <c r="N34" s="3">
        <f t="shared" si="30"/>
        <v>0</v>
      </c>
      <c r="O34" s="3">
        <f t="shared" si="30"/>
        <v>0</v>
      </c>
      <c r="P34" s="3">
        <f t="shared" si="30"/>
        <v>0</v>
      </c>
      <c r="Q34" s="3">
        <f t="shared" si="30"/>
        <v>0</v>
      </c>
      <c r="R34" s="3">
        <f t="shared" si="30"/>
        <v>0</v>
      </c>
      <c r="S34" s="3">
        <f t="shared" si="30"/>
        <v>0</v>
      </c>
      <c r="T34" s="3">
        <f t="shared" si="30"/>
        <v>0</v>
      </c>
      <c r="U34" s="3">
        <f t="shared" si="30"/>
        <v>0</v>
      </c>
      <c r="V34" s="3">
        <f t="shared" si="30"/>
        <v>0</v>
      </c>
      <c r="W34" s="3">
        <f t="shared" si="30"/>
        <v>0</v>
      </c>
      <c r="X34" s="3">
        <f t="shared" si="30"/>
        <v>0</v>
      </c>
      <c r="Y34" s="3">
        <f t="shared" si="30"/>
        <v>0</v>
      </c>
      <c r="Z34" s="3">
        <f t="shared" si="30"/>
        <v>0</v>
      </c>
      <c r="AA34" s="3">
        <f t="shared" si="30"/>
        <v>0</v>
      </c>
      <c r="AB34" s="3">
        <f t="shared" si="30"/>
        <v>0</v>
      </c>
      <c r="AC34" s="3">
        <f t="shared" si="30"/>
        <v>0</v>
      </c>
      <c r="AD34" s="3">
        <f t="shared" si="30"/>
        <v>0</v>
      </c>
      <c r="AE34" s="3">
        <f t="shared" si="30"/>
        <v>0</v>
      </c>
      <c r="AF34" s="3">
        <f t="shared" si="30"/>
        <v>0</v>
      </c>
      <c r="AG34" s="3">
        <f t="shared" si="30"/>
        <v>0</v>
      </c>
      <c r="AH34" s="3">
        <f t="shared" si="30"/>
        <v>0</v>
      </c>
      <c r="AI34" s="3">
        <f t="shared" si="30"/>
        <v>0</v>
      </c>
      <c r="AJ34" s="3">
        <f t="shared" si="30"/>
        <v>0</v>
      </c>
      <c r="AK34" s="3">
        <f t="shared" si="30"/>
        <v>0</v>
      </c>
      <c r="AL34" s="3">
        <f t="shared" si="30"/>
        <v>0</v>
      </c>
      <c r="AM34" s="3">
        <f t="shared" si="30"/>
        <v>0</v>
      </c>
      <c r="AN34" s="3">
        <f t="shared" si="30"/>
        <v>0</v>
      </c>
      <c r="AO34" s="3">
        <f t="shared" si="30"/>
        <v>0</v>
      </c>
      <c r="AP34" s="3">
        <f t="shared" si="30"/>
        <v>0</v>
      </c>
      <c r="AQ34" s="3">
        <f t="shared" si="30"/>
        <v>0</v>
      </c>
      <c r="AR34" s="3">
        <f t="shared" si="30"/>
        <v>0</v>
      </c>
      <c r="AS34" s="3">
        <f t="shared" si="30"/>
        <v>0</v>
      </c>
      <c r="AT34" s="3">
        <f t="shared" si="30"/>
        <v>0</v>
      </c>
      <c r="AU34" s="3">
        <f t="shared" si="30"/>
        <v>0</v>
      </c>
      <c r="AV34" s="3">
        <f t="shared" si="30"/>
        <v>0</v>
      </c>
      <c r="AW34" s="3">
        <f t="shared" si="30"/>
        <v>0</v>
      </c>
      <c r="AX34" s="3">
        <f t="shared" si="30"/>
        <v>0</v>
      </c>
      <c r="AY34" s="3">
        <f t="shared" si="30"/>
        <v>0</v>
      </c>
      <c r="AZ34" s="3">
        <f t="shared" si="30"/>
        <v>0</v>
      </c>
      <c r="BA34" s="3">
        <f t="shared" si="30"/>
        <v>0</v>
      </c>
      <c r="BB34" s="3">
        <f t="shared" si="30"/>
        <v>0</v>
      </c>
      <c r="BC34" s="3">
        <f t="shared" si="30"/>
        <v>0</v>
      </c>
      <c r="BD34" s="3">
        <f t="shared" si="30"/>
        <v>0</v>
      </c>
      <c r="BE34" s="3">
        <f t="shared" si="30"/>
        <v>0</v>
      </c>
      <c r="BF34" s="3">
        <f t="shared" si="30"/>
        <v>0</v>
      </c>
      <c r="BG34" s="3">
        <f t="shared" si="30"/>
        <v>0</v>
      </c>
      <c r="BH34" s="3">
        <f t="shared" si="30"/>
        <v>0</v>
      </c>
      <c r="BI34" s="3">
        <f t="shared" si="30"/>
        <v>0</v>
      </c>
      <c r="BJ34" s="3">
        <f t="shared" si="30"/>
        <v>0</v>
      </c>
      <c r="BK34" s="3">
        <f t="shared" si="30"/>
        <v>0</v>
      </c>
      <c r="BL34" s="3">
        <f t="shared" si="30"/>
        <v>0</v>
      </c>
      <c r="BM34" s="3">
        <f t="shared" si="30"/>
        <v>0</v>
      </c>
      <c r="BN34" s="3">
        <f t="shared" si="30"/>
        <v>0</v>
      </c>
      <c r="BO34" s="3">
        <f t="shared" si="30"/>
        <v>0</v>
      </c>
      <c r="BP34" s="3">
        <f t="shared" ref="BP34:CH34" si="31">IF(SUM($C$19:$N$19)=0,0,BO34+BP16)</f>
        <v>0</v>
      </c>
      <c r="BQ34" s="3">
        <f t="shared" si="31"/>
        <v>0</v>
      </c>
      <c r="BR34" s="3">
        <f t="shared" si="31"/>
        <v>0</v>
      </c>
      <c r="BS34" s="3">
        <f t="shared" si="31"/>
        <v>0</v>
      </c>
      <c r="BT34" s="3">
        <f t="shared" si="31"/>
        <v>0</v>
      </c>
      <c r="BU34" s="3">
        <f t="shared" si="31"/>
        <v>0</v>
      </c>
      <c r="BV34" s="3">
        <f t="shared" si="31"/>
        <v>0</v>
      </c>
      <c r="BW34" s="3">
        <f t="shared" si="31"/>
        <v>0</v>
      </c>
      <c r="BX34" s="3">
        <f t="shared" si="31"/>
        <v>0</v>
      </c>
      <c r="BY34" s="3">
        <f t="shared" si="31"/>
        <v>0</v>
      </c>
      <c r="BZ34" s="3">
        <f t="shared" si="31"/>
        <v>0</v>
      </c>
      <c r="CA34" s="3">
        <f t="shared" si="31"/>
        <v>0</v>
      </c>
      <c r="CB34" s="3">
        <f t="shared" si="31"/>
        <v>0</v>
      </c>
      <c r="CC34" s="3">
        <f t="shared" si="31"/>
        <v>0</v>
      </c>
      <c r="CD34" s="3">
        <f t="shared" si="31"/>
        <v>0</v>
      </c>
      <c r="CE34" s="3">
        <f t="shared" si="31"/>
        <v>0</v>
      </c>
      <c r="CF34" s="3">
        <f t="shared" si="31"/>
        <v>0</v>
      </c>
      <c r="CG34" s="3">
        <f t="shared" si="31"/>
        <v>0</v>
      </c>
      <c r="CH34" s="12">
        <f t="shared" si="31"/>
        <v>0</v>
      </c>
    </row>
    <row r="35" spans="1:86" x14ac:dyDescent="0.25">
      <c r="A35" s="600"/>
      <c r="B35" s="11" t="str">
        <f t="shared" si="7"/>
        <v>Water Heating</v>
      </c>
      <c r="C35" s="3">
        <f t="shared" si="7"/>
        <v>0</v>
      </c>
      <c r="D35" s="3">
        <f t="shared" ref="D35:BO35" si="32">IF(SUM($C$19:$N$19)=0,0,C35+D17)</f>
        <v>0</v>
      </c>
      <c r="E35" s="3">
        <f t="shared" si="32"/>
        <v>0</v>
      </c>
      <c r="F35" s="3">
        <f t="shared" si="32"/>
        <v>0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3">
        <f t="shared" si="32"/>
        <v>0</v>
      </c>
      <c r="U35" s="3">
        <f t="shared" si="32"/>
        <v>0</v>
      </c>
      <c r="V35" s="3">
        <f t="shared" si="32"/>
        <v>0</v>
      </c>
      <c r="W35" s="3">
        <f t="shared" si="32"/>
        <v>0</v>
      </c>
      <c r="X35" s="3">
        <f t="shared" si="32"/>
        <v>0</v>
      </c>
      <c r="Y35" s="3">
        <f t="shared" si="32"/>
        <v>0</v>
      </c>
      <c r="Z35" s="3">
        <f t="shared" si="32"/>
        <v>0</v>
      </c>
      <c r="AA35" s="3">
        <f t="shared" si="32"/>
        <v>0</v>
      </c>
      <c r="AB35" s="3">
        <f t="shared" si="32"/>
        <v>0</v>
      </c>
      <c r="AC35" s="3">
        <f t="shared" si="32"/>
        <v>0</v>
      </c>
      <c r="AD35" s="3">
        <f t="shared" si="32"/>
        <v>0</v>
      </c>
      <c r="AE35" s="3">
        <f t="shared" si="32"/>
        <v>0</v>
      </c>
      <c r="AF35" s="3">
        <f t="shared" si="32"/>
        <v>0</v>
      </c>
      <c r="AG35" s="3">
        <f t="shared" si="32"/>
        <v>0</v>
      </c>
      <c r="AH35" s="3">
        <f t="shared" si="32"/>
        <v>0</v>
      </c>
      <c r="AI35" s="3">
        <f t="shared" si="32"/>
        <v>0</v>
      </c>
      <c r="AJ35" s="3">
        <f t="shared" si="32"/>
        <v>0</v>
      </c>
      <c r="AK35" s="3">
        <f t="shared" si="32"/>
        <v>0</v>
      </c>
      <c r="AL35" s="3">
        <f t="shared" si="32"/>
        <v>0</v>
      </c>
      <c r="AM35" s="3">
        <f t="shared" si="32"/>
        <v>0</v>
      </c>
      <c r="AN35" s="3">
        <f t="shared" si="32"/>
        <v>0</v>
      </c>
      <c r="AO35" s="3">
        <f t="shared" si="32"/>
        <v>0</v>
      </c>
      <c r="AP35" s="3">
        <f t="shared" si="32"/>
        <v>0</v>
      </c>
      <c r="AQ35" s="3">
        <f t="shared" si="32"/>
        <v>0</v>
      </c>
      <c r="AR35" s="3">
        <f t="shared" si="32"/>
        <v>0</v>
      </c>
      <c r="AS35" s="3">
        <f t="shared" si="32"/>
        <v>0</v>
      </c>
      <c r="AT35" s="3">
        <f t="shared" si="32"/>
        <v>0</v>
      </c>
      <c r="AU35" s="3">
        <f t="shared" si="32"/>
        <v>0</v>
      </c>
      <c r="AV35" s="3">
        <f t="shared" si="32"/>
        <v>0</v>
      </c>
      <c r="AW35" s="3">
        <f t="shared" si="32"/>
        <v>0</v>
      </c>
      <c r="AX35" s="3">
        <f t="shared" si="32"/>
        <v>0</v>
      </c>
      <c r="AY35" s="3">
        <f t="shared" si="32"/>
        <v>0</v>
      </c>
      <c r="AZ35" s="3">
        <f t="shared" si="32"/>
        <v>0</v>
      </c>
      <c r="BA35" s="3">
        <f t="shared" si="32"/>
        <v>0</v>
      </c>
      <c r="BB35" s="3">
        <f t="shared" si="32"/>
        <v>0</v>
      </c>
      <c r="BC35" s="3">
        <f t="shared" si="32"/>
        <v>0</v>
      </c>
      <c r="BD35" s="3">
        <f t="shared" si="32"/>
        <v>0</v>
      </c>
      <c r="BE35" s="3">
        <f t="shared" si="32"/>
        <v>0</v>
      </c>
      <c r="BF35" s="3">
        <f t="shared" si="32"/>
        <v>0</v>
      </c>
      <c r="BG35" s="3">
        <f t="shared" si="32"/>
        <v>0</v>
      </c>
      <c r="BH35" s="3">
        <f t="shared" si="32"/>
        <v>0</v>
      </c>
      <c r="BI35" s="3">
        <f t="shared" si="32"/>
        <v>0</v>
      </c>
      <c r="BJ35" s="3">
        <f t="shared" si="32"/>
        <v>0</v>
      </c>
      <c r="BK35" s="3">
        <f t="shared" si="32"/>
        <v>0</v>
      </c>
      <c r="BL35" s="3">
        <f t="shared" si="32"/>
        <v>0</v>
      </c>
      <c r="BM35" s="3">
        <f t="shared" si="32"/>
        <v>0</v>
      </c>
      <c r="BN35" s="3">
        <f t="shared" si="32"/>
        <v>0</v>
      </c>
      <c r="BO35" s="3">
        <f t="shared" si="32"/>
        <v>0</v>
      </c>
      <c r="BP35" s="3">
        <f t="shared" ref="BP35:CH35" si="33">IF(SUM($C$19:$N$19)=0,0,BO35+BP17)</f>
        <v>0</v>
      </c>
      <c r="BQ35" s="3">
        <f t="shared" si="33"/>
        <v>0</v>
      </c>
      <c r="BR35" s="3">
        <f t="shared" si="33"/>
        <v>0</v>
      </c>
      <c r="BS35" s="3">
        <f t="shared" si="33"/>
        <v>0</v>
      </c>
      <c r="BT35" s="3">
        <f t="shared" si="33"/>
        <v>0</v>
      </c>
      <c r="BU35" s="3">
        <f t="shared" si="33"/>
        <v>0</v>
      </c>
      <c r="BV35" s="3">
        <f t="shared" si="33"/>
        <v>0</v>
      </c>
      <c r="BW35" s="3">
        <f t="shared" si="33"/>
        <v>0</v>
      </c>
      <c r="BX35" s="3">
        <f t="shared" si="33"/>
        <v>0</v>
      </c>
      <c r="BY35" s="3">
        <f t="shared" si="33"/>
        <v>0</v>
      </c>
      <c r="BZ35" s="3">
        <f t="shared" si="33"/>
        <v>0</v>
      </c>
      <c r="CA35" s="3">
        <f t="shared" si="33"/>
        <v>0</v>
      </c>
      <c r="CB35" s="3">
        <f t="shared" si="33"/>
        <v>0</v>
      </c>
      <c r="CC35" s="3">
        <f t="shared" si="33"/>
        <v>0</v>
      </c>
      <c r="CD35" s="3">
        <f t="shared" si="33"/>
        <v>0</v>
      </c>
      <c r="CE35" s="3">
        <f t="shared" si="33"/>
        <v>0</v>
      </c>
      <c r="CF35" s="3">
        <f t="shared" si="33"/>
        <v>0</v>
      </c>
      <c r="CG35" s="3">
        <f t="shared" si="33"/>
        <v>0</v>
      </c>
      <c r="CH35" s="12">
        <f t="shared" si="33"/>
        <v>0</v>
      </c>
    </row>
    <row r="36" spans="1:86" ht="15" customHeight="1" x14ac:dyDescent="0.25">
      <c r="A36" s="600"/>
      <c r="B36" s="11" t="str">
        <f t="shared" si="7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209" t="str">
        <f t="shared" si="7"/>
        <v>Monthly kWh</v>
      </c>
      <c r="C37" s="264">
        <f>SUM(C23:C36)</f>
        <v>0</v>
      </c>
      <c r="D37" s="264">
        <f t="shared" ref="D37:BO37" si="34">SUM(D23:D36)</f>
        <v>0</v>
      </c>
      <c r="E37" s="264">
        <f t="shared" si="34"/>
        <v>0</v>
      </c>
      <c r="F37" s="264">
        <f t="shared" si="34"/>
        <v>0</v>
      </c>
      <c r="G37" s="264">
        <f t="shared" si="34"/>
        <v>0</v>
      </c>
      <c r="H37" s="264">
        <f t="shared" si="34"/>
        <v>0</v>
      </c>
      <c r="I37" s="264">
        <f t="shared" si="34"/>
        <v>0</v>
      </c>
      <c r="J37" s="264">
        <f t="shared" si="34"/>
        <v>0</v>
      </c>
      <c r="K37" s="264">
        <f t="shared" si="34"/>
        <v>0</v>
      </c>
      <c r="L37" s="264">
        <f t="shared" si="34"/>
        <v>0</v>
      </c>
      <c r="M37" s="264">
        <f t="shared" si="34"/>
        <v>0</v>
      </c>
      <c r="N37" s="264">
        <f t="shared" si="34"/>
        <v>0</v>
      </c>
      <c r="O37" s="264">
        <f t="shared" si="34"/>
        <v>0</v>
      </c>
      <c r="P37" s="264">
        <f t="shared" si="34"/>
        <v>0</v>
      </c>
      <c r="Q37" s="264">
        <f t="shared" si="34"/>
        <v>0</v>
      </c>
      <c r="R37" s="264">
        <f t="shared" si="34"/>
        <v>0</v>
      </c>
      <c r="S37" s="264">
        <f t="shared" si="34"/>
        <v>0</v>
      </c>
      <c r="T37" s="264">
        <f t="shared" si="34"/>
        <v>0</v>
      </c>
      <c r="U37" s="264">
        <f t="shared" si="34"/>
        <v>0</v>
      </c>
      <c r="V37" s="264">
        <f t="shared" si="34"/>
        <v>0</v>
      </c>
      <c r="W37" s="264">
        <f t="shared" si="34"/>
        <v>0</v>
      </c>
      <c r="X37" s="264">
        <f t="shared" si="34"/>
        <v>0</v>
      </c>
      <c r="Y37" s="264">
        <f t="shared" si="34"/>
        <v>0</v>
      </c>
      <c r="Z37" s="264">
        <f t="shared" si="34"/>
        <v>0</v>
      </c>
      <c r="AA37" s="264">
        <f t="shared" si="34"/>
        <v>0</v>
      </c>
      <c r="AB37" s="264">
        <f t="shared" si="34"/>
        <v>0</v>
      </c>
      <c r="AC37" s="264">
        <f t="shared" si="34"/>
        <v>0</v>
      </c>
      <c r="AD37" s="264">
        <f t="shared" si="34"/>
        <v>0</v>
      </c>
      <c r="AE37" s="264">
        <f t="shared" si="34"/>
        <v>0</v>
      </c>
      <c r="AF37" s="264">
        <f t="shared" si="34"/>
        <v>0</v>
      </c>
      <c r="AG37" s="264">
        <f t="shared" si="34"/>
        <v>0</v>
      </c>
      <c r="AH37" s="264">
        <f t="shared" si="34"/>
        <v>0</v>
      </c>
      <c r="AI37" s="264">
        <f t="shared" si="34"/>
        <v>0</v>
      </c>
      <c r="AJ37" s="264">
        <f t="shared" si="34"/>
        <v>0</v>
      </c>
      <c r="AK37" s="264">
        <f t="shared" si="34"/>
        <v>0</v>
      </c>
      <c r="AL37" s="264">
        <f t="shared" si="34"/>
        <v>0</v>
      </c>
      <c r="AM37" s="264">
        <f t="shared" si="34"/>
        <v>0</v>
      </c>
      <c r="AN37" s="264">
        <f t="shared" si="34"/>
        <v>0</v>
      </c>
      <c r="AO37" s="264">
        <f t="shared" si="34"/>
        <v>0</v>
      </c>
      <c r="AP37" s="264">
        <f t="shared" si="34"/>
        <v>0</v>
      </c>
      <c r="AQ37" s="264">
        <f t="shared" si="34"/>
        <v>0</v>
      </c>
      <c r="AR37" s="264">
        <f t="shared" si="34"/>
        <v>0</v>
      </c>
      <c r="AS37" s="264">
        <f t="shared" si="34"/>
        <v>0</v>
      </c>
      <c r="AT37" s="264">
        <f t="shared" si="34"/>
        <v>0</v>
      </c>
      <c r="AU37" s="264">
        <f t="shared" si="34"/>
        <v>0</v>
      </c>
      <c r="AV37" s="264">
        <f t="shared" si="34"/>
        <v>0</v>
      </c>
      <c r="AW37" s="264">
        <f t="shared" si="34"/>
        <v>0</v>
      </c>
      <c r="AX37" s="264">
        <f t="shared" si="34"/>
        <v>0</v>
      </c>
      <c r="AY37" s="264">
        <f t="shared" si="34"/>
        <v>0</v>
      </c>
      <c r="AZ37" s="264">
        <f t="shared" si="34"/>
        <v>0</v>
      </c>
      <c r="BA37" s="264">
        <f t="shared" si="34"/>
        <v>0</v>
      </c>
      <c r="BB37" s="264">
        <f t="shared" si="34"/>
        <v>0</v>
      </c>
      <c r="BC37" s="264">
        <f t="shared" si="34"/>
        <v>0</v>
      </c>
      <c r="BD37" s="264">
        <f t="shared" si="34"/>
        <v>0</v>
      </c>
      <c r="BE37" s="264">
        <f t="shared" si="34"/>
        <v>0</v>
      </c>
      <c r="BF37" s="264">
        <f t="shared" si="34"/>
        <v>0</v>
      </c>
      <c r="BG37" s="264">
        <f t="shared" si="34"/>
        <v>0</v>
      </c>
      <c r="BH37" s="264">
        <f t="shared" si="34"/>
        <v>0</v>
      </c>
      <c r="BI37" s="264">
        <f t="shared" si="34"/>
        <v>0</v>
      </c>
      <c r="BJ37" s="264">
        <f t="shared" si="34"/>
        <v>0</v>
      </c>
      <c r="BK37" s="264">
        <f t="shared" si="34"/>
        <v>0</v>
      </c>
      <c r="BL37" s="264">
        <f t="shared" si="34"/>
        <v>0</v>
      </c>
      <c r="BM37" s="264">
        <f t="shared" si="34"/>
        <v>0</v>
      </c>
      <c r="BN37" s="264">
        <f t="shared" si="34"/>
        <v>0</v>
      </c>
      <c r="BO37" s="264">
        <f t="shared" si="34"/>
        <v>0</v>
      </c>
      <c r="BP37" s="264">
        <f t="shared" ref="BP37:CH37" si="35">SUM(BP23:BP36)</f>
        <v>0</v>
      </c>
      <c r="BQ37" s="264">
        <f t="shared" si="35"/>
        <v>0</v>
      </c>
      <c r="BR37" s="264">
        <f t="shared" si="35"/>
        <v>0</v>
      </c>
      <c r="BS37" s="264">
        <f t="shared" si="35"/>
        <v>0</v>
      </c>
      <c r="BT37" s="264">
        <f t="shared" si="35"/>
        <v>0</v>
      </c>
      <c r="BU37" s="264">
        <f t="shared" si="35"/>
        <v>0</v>
      </c>
      <c r="BV37" s="264">
        <f t="shared" si="35"/>
        <v>0</v>
      </c>
      <c r="BW37" s="264">
        <f t="shared" si="35"/>
        <v>0</v>
      </c>
      <c r="BX37" s="264">
        <f t="shared" si="35"/>
        <v>0</v>
      </c>
      <c r="BY37" s="264">
        <f t="shared" si="35"/>
        <v>0</v>
      </c>
      <c r="BZ37" s="264">
        <f t="shared" si="35"/>
        <v>0</v>
      </c>
      <c r="CA37" s="264">
        <f t="shared" si="35"/>
        <v>0</v>
      </c>
      <c r="CB37" s="264">
        <f t="shared" si="35"/>
        <v>0</v>
      </c>
      <c r="CC37" s="264">
        <f t="shared" si="35"/>
        <v>0</v>
      </c>
      <c r="CD37" s="264">
        <f t="shared" si="35"/>
        <v>0</v>
      </c>
      <c r="CE37" s="264">
        <f t="shared" si="35"/>
        <v>0</v>
      </c>
      <c r="CF37" s="264">
        <f t="shared" si="35"/>
        <v>0</v>
      </c>
      <c r="CG37" s="264">
        <f t="shared" si="35"/>
        <v>0</v>
      </c>
      <c r="CH37" s="267">
        <f t="shared" si="35"/>
        <v>0</v>
      </c>
    </row>
    <row r="38" spans="1:86" x14ac:dyDescent="0.25">
      <c r="A38" s="8"/>
      <c r="B38" s="285"/>
      <c r="C38" s="9"/>
      <c r="D38" s="285"/>
      <c r="E38" s="9"/>
      <c r="F38" s="285"/>
      <c r="G38" s="285"/>
      <c r="H38" s="9"/>
      <c r="I38" s="285"/>
      <c r="J38" s="285"/>
      <c r="K38" s="9"/>
      <c r="L38" s="285"/>
      <c r="M38" s="285"/>
      <c r="N38" s="323" t="s">
        <v>189</v>
      </c>
      <c r="O38" s="322">
        <f>SUM(C5:N18)</f>
        <v>0</v>
      </c>
      <c r="P38" s="285"/>
      <c r="Q38" s="9"/>
      <c r="R38" s="285"/>
      <c r="S38" s="285"/>
      <c r="T38" s="9"/>
      <c r="U38" s="285"/>
      <c r="V38" s="285"/>
      <c r="W38" s="9"/>
      <c r="X38" s="285"/>
      <c r="Y38" s="285"/>
      <c r="Z38" s="9"/>
      <c r="AA38" s="285"/>
      <c r="AB38" s="285"/>
      <c r="AC38" s="9"/>
      <c r="AD38" s="285"/>
      <c r="AE38" s="285"/>
      <c r="AF38" s="9"/>
      <c r="AG38" s="285"/>
      <c r="AH38" s="285"/>
      <c r="AI38" s="9"/>
      <c r="AJ38" s="285"/>
      <c r="AK38" s="285"/>
      <c r="AL38" s="9"/>
      <c r="AM38" s="285"/>
      <c r="AN38" s="285"/>
      <c r="AO38" s="9"/>
      <c r="AP38" s="285"/>
      <c r="AQ38" s="285"/>
      <c r="AR38" s="9"/>
      <c r="AS38" s="285"/>
      <c r="AT38" s="285"/>
      <c r="AU38" s="9"/>
      <c r="AV38" s="285"/>
      <c r="AW38" s="285"/>
      <c r="AX38" s="9"/>
      <c r="AY38" s="285"/>
      <c r="AZ38" s="285"/>
      <c r="BA38" s="9"/>
      <c r="BB38" s="285"/>
      <c r="BC38" s="285"/>
      <c r="BD38" s="9"/>
      <c r="BE38" s="285"/>
      <c r="BF38" s="285"/>
      <c r="BG38" s="9"/>
      <c r="BH38" s="285"/>
      <c r="BI38" s="285"/>
      <c r="BJ38" s="9"/>
      <c r="BK38" s="285"/>
      <c r="BL38" s="285"/>
      <c r="BM38" s="9"/>
      <c r="BN38" s="285"/>
      <c r="BO38" s="285"/>
      <c r="BP38" s="9"/>
      <c r="BQ38" s="285"/>
      <c r="BR38" s="285"/>
      <c r="BS38" s="9"/>
      <c r="BT38" s="285"/>
      <c r="BU38" s="285"/>
      <c r="BV38" s="9"/>
      <c r="BW38" s="285"/>
      <c r="BX38" s="285"/>
      <c r="BY38" s="9"/>
      <c r="BZ38" s="285"/>
      <c r="CA38" s="285"/>
      <c r="CB38" s="9"/>
      <c r="CC38" s="285"/>
      <c r="CD38" s="285"/>
      <c r="CE38" s="9"/>
      <c r="CF38" s="285"/>
      <c r="CG38" s="285"/>
      <c r="CH38" s="9"/>
    </row>
    <row r="39" spans="1:86" ht="15.75" thickBot="1" x14ac:dyDescent="0.3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501" t="s">
        <v>256</v>
      </c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</row>
    <row r="40" spans="1:86" ht="16.5" thickBot="1" x14ac:dyDescent="0.3">
      <c r="A40" s="602" t="s">
        <v>16</v>
      </c>
      <c r="B40" s="18" t="str">
        <f t="shared" ref="B40:B55" si="36">B22</f>
        <v>End Use</v>
      </c>
      <c r="C40" s="162">
        <f>C$4</f>
        <v>45292</v>
      </c>
      <c r="D40" s="162">
        <f t="shared" ref="D40:BO40" si="37">D$4</f>
        <v>45323</v>
      </c>
      <c r="E40" s="162">
        <f t="shared" si="37"/>
        <v>45352</v>
      </c>
      <c r="F40" s="162">
        <f t="shared" si="37"/>
        <v>45383</v>
      </c>
      <c r="G40" s="162">
        <f t="shared" si="37"/>
        <v>45413</v>
      </c>
      <c r="H40" s="162">
        <f t="shared" si="37"/>
        <v>45444</v>
      </c>
      <c r="I40" s="162">
        <f t="shared" si="37"/>
        <v>45474</v>
      </c>
      <c r="J40" s="162">
        <f t="shared" si="37"/>
        <v>45505</v>
      </c>
      <c r="K40" s="162">
        <f t="shared" si="37"/>
        <v>45536</v>
      </c>
      <c r="L40" s="162">
        <f t="shared" si="37"/>
        <v>45566</v>
      </c>
      <c r="M40" s="162">
        <f t="shared" si="37"/>
        <v>45597</v>
      </c>
      <c r="N40" s="162">
        <f t="shared" si="37"/>
        <v>45627</v>
      </c>
      <c r="O40" s="162">
        <f t="shared" si="37"/>
        <v>45658</v>
      </c>
      <c r="P40" s="162">
        <f t="shared" si="37"/>
        <v>45689</v>
      </c>
      <c r="Q40" s="162">
        <f t="shared" si="37"/>
        <v>45717</v>
      </c>
      <c r="R40" s="162">
        <f t="shared" si="37"/>
        <v>45748</v>
      </c>
      <c r="S40" s="162">
        <f t="shared" si="37"/>
        <v>45778</v>
      </c>
      <c r="T40" s="162">
        <f t="shared" si="37"/>
        <v>45809</v>
      </c>
      <c r="U40" s="162">
        <f t="shared" si="37"/>
        <v>45839</v>
      </c>
      <c r="V40" s="162">
        <f t="shared" si="37"/>
        <v>45870</v>
      </c>
      <c r="W40" s="162">
        <f t="shared" si="37"/>
        <v>45901</v>
      </c>
      <c r="X40" s="162">
        <f t="shared" si="37"/>
        <v>45931</v>
      </c>
      <c r="Y40" s="162">
        <f t="shared" si="37"/>
        <v>45962</v>
      </c>
      <c r="Z40" s="162">
        <f t="shared" si="37"/>
        <v>45992</v>
      </c>
      <c r="AA40" s="162">
        <f t="shared" si="37"/>
        <v>46023</v>
      </c>
      <c r="AB40" s="162">
        <f t="shared" si="37"/>
        <v>46054</v>
      </c>
      <c r="AC40" s="162">
        <f t="shared" si="37"/>
        <v>46082</v>
      </c>
      <c r="AD40" s="162">
        <f t="shared" si="37"/>
        <v>46113</v>
      </c>
      <c r="AE40" s="162">
        <f t="shared" si="37"/>
        <v>46143</v>
      </c>
      <c r="AF40" s="162">
        <f t="shared" si="37"/>
        <v>46174</v>
      </c>
      <c r="AG40" s="162">
        <f t="shared" si="37"/>
        <v>46204</v>
      </c>
      <c r="AH40" s="162">
        <f t="shared" si="37"/>
        <v>46235</v>
      </c>
      <c r="AI40" s="162">
        <f t="shared" si="37"/>
        <v>46266</v>
      </c>
      <c r="AJ40" s="162">
        <f t="shared" si="37"/>
        <v>46296</v>
      </c>
      <c r="AK40" s="162">
        <f t="shared" si="37"/>
        <v>46327</v>
      </c>
      <c r="AL40" s="162">
        <f t="shared" si="37"/>
        <v>46357</v>
      </c>
      <c r="AM40" s="162">
        <f t="shared" si="37"/>
        <v>46388</v>
      </c>
      <c r="AN40" s="162">
        <f t="shared" si="37"/>
        <v>46419</v>
      </c>
      <c r="AO40" s="162">
        <f t="shared" si="37"/>
        <v>46447</v>
      </c>
      <c r="AP40" s="162">
        <f t="shared" si="37"/>
        <v>46478</v>
      </c>
      <c r="AQ40" s="162">
        <f t="shared" si="37"/>
        <v>46508</v>
      </c>
      <c r="AR40" s="162">
        <f t="shared" si="37"/>
        <v>46539</v>
      </c>
      <c r="AS40" s="162">
        <f t="shared" si="37"/>
        <v>46569</v>
      </c>
      <c r="AT40" s="162">
        <f t="shared" si="37"/>
        <v>46600</v>
      </c>
      <c r="AU40" s="162">
        <f t="shared" si="37"/>
        <v>46631</v>
      </c>
      <c r="AV40" s="162">
        <f t="shared" si="37"/>
        <v>46661</v>
      </c>
      <c r="AW40" s="162">
        <f t="shared" si="37"/>
        <v>46692</v>
      </c>
      <c r="AX40" s="162">
        <f t="shared" si="37"/>
        <v>46722</v>
      </c>
      <c r="AY40" s="162">
        <f t="shared" si="37"/>
        <v>46753</v>
      </c>
      <c r="AZ40" s="162">
        <f t="shared" si="37"/>
        <v>46784</v>
      </c>
      <c r="BA40" s="162">
        <f t="shared" si="37"/>
        <v>46813</v>
      </c>
      <c r="BB40" s="162">
        <f t="shared" si="37"/>
        <v>46844</v>
      </c>
      <c r="BC40" s="162">
        <f t="shared" si="37"/>
        <v>46874</v>
      </c>
      <c r="BD40" s="162">
        <f t="shared" si="37"/>
        <v>46905</v>
      </c>
      <c r="BE40" s="162">
        <f t="shared" si="37"/>
        <v>46935</v>
      </c>
      <c r="BF40" s="162">
        <f t="shared" si="37"/>
        <v>46966</v>
      </c>
      <c r="BG40" s="162">
        <f t="shared" si="37"/>
        <v>46997</v>
      </c>
      <c r="BH40" s="162">
        <f t="shared" si="37"/>
        <v>47027</v>
      </c>
      <c r="BI40" s="162">
        <f t="shared" si="37"/>
        <v>47058</v>
      </c>
      <c r="BJ40" s="162">
        <f t="shared" si="37"/>
        <v>47088</v>
      </c>
      <c r="BK40" s="162">
        <f t="shared" si="37"/>
        <v>47119</v>
      </c>
      <c r="BL40" s="162">
        <f t="shared" si="37"/>
        <v>47150</v>
      </c>
      <c r="BM40" s="162">
        <f t="shared" si="37"/>
        <v>47178</v>
      </c>
      <c r="BN40" s="162">
        <f t="shared" si="37"/>
        <v>47209</v>
      </c>
      <c r="BO40" s="162">
        <f t="shared" si="37"/>
        <v>47239</v>
      </c>
      <c r="BP40" s="162">
        <f t="shared" ref="BP40:CH40" si="38">BP$4</f>
        <v>47270</v>
      </c>
      <c r="BQ40" s="162">
        <f t="shared" si="38"/>
        <v>47300</v>
      </c>
      <c r="BR40" s="162">
        <f t="shared" si="38"/>
        <v>47331</v>
      </c>
      <c r="BS40" s="162">
        <f t="shared" si="38"/>
        <v>47362</v>
      </c>
      <c r="BT40" s="162">
        <f t="shared" si="38"/>
        <v>47392</v>
      </c>
      <c r="BU40" s="162">
        <f t="shared" si="38"/>
        <v>47423</v>
      </c>
      <c r="BV40" s="162">
        <f t="shared" si="38"/>
        <v>47453</v>
      </c>
      <c r="BW40" s="162">
        <f t="shared" si="38"/>
        <v>47484</v>
      </c>
      <c r="BX40" s="162">
        <f t="shared" si="38"/>
        <v>47515</v>
      </c>
      <c r="BY40" s="162">
        <f t="shared" si="38"/>
        <v>47543</v>
      </c>
      <c r="BZ40" s="162">
        <f t="shared" si="38"/>
        <v>47574</v>
      </c>
      <c r="CA40" s="162">
        <f t="shared" si="38"/>
        <v>47604</v>
      </c>
      <c r="CB40" s="162">
        <f t="shared" si="38"/>
        <v>47635</v>
      </c>
      <c r="CC40" s="162">
        <f t="shared" si="38"/>
        <v>47665</v>
      </c>
      <c r="CD40" s="162">
        <f t="shared" si="38"/>
        <v>47696</v>
      </c>
      <c r="CE40" s="162">
        <f t="shared" si="38"/>
        <v>47727</v>
      </c>
      <c r="CF40" s="162">
        <f t="shared" si="38"/>
        <v>47757</v>
      </c>
      <c r="CG40" s="162">
        <f t="shared" si="38"/>
        <v>47788</v>
      </c>
      <c r="CH40" s="163">
        <f t="shared" si="38"/>
        <v>47818</v>
      </c>
    </row>
    <row r="41" spans="1:86" ht="15" customHeight="1" x14ac:dyDescent="0.25">
      <c r="A41" s="603"/>
      <c r="B41" s="11" t="str">
        <f t="shared" si="36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39">H42</f>
        <v>0</v>
      </c>
      <c r="I41" s="3">
        <f t="shared" ref="I41:I53" si="40">I42</f>
        <v>0</v>
      </c>
      <c r="J41" s="3">
        <f t="shared" ref="J41:J53" si="41">J42</f>
        <v>0</v>
      </c>
      <c r="K41" s="3">
        <f t="shared" ref="K41:K53" si="42">K42</f>
        <v>0</v>
      </c>
      <c r="L41" s="3">
        <f t="shared" ref="L41:L53" si="43">L42</f>
        <v>0</v>
      </c>
      <c r="M41" s="3">
        <f t="shared" ref="M41:M53" si="44">M42</f>
        <v>0</v>
      </c>
      <c r="N41" s="3">
        <f t="shared" ref="N41:N53" si="45">N42</f>
        <v>0</v>
      </c>
      <c r="O41" s="3">
        <f t="shared" ref="O41:O53" si="46">O42</f>
        <v>0</v>
      </c>
      <c r="P41" s="3">
        <f t="shared" ref="P41:P53" si="47">P42</f>
        <v>0</v>
      </c>
      <c r="Q41" s="3">
        <f t="shared" ref="Q41:Q53" si="48">Q42</f>
        <v>0</v>
      </c>
      <c r="R41" s="3">
        <f t="shared" ref="R41:R53" si="49">R42</f>
        <v>0</v>
      </c>
      <c r="S41" s="3">
        <f t="shared" ref="S41:S53" si="50">S42</f>
        <v>0</v>
      </c>
      <c r="T41" s="480">
        <v>0</v>
      </c>
      <c r="U41" s="3">
        <f t="shared" ref="U41:U53" si="51">U42</f>
        <v>0</v>
      </c>
      <c r="V41" s="3">
        <f t="shared" ref="V41:V53" si="52">V42</f>
        <v>0</v>
      </c>
      <c r="W41" s="3">
        <f t="shared" ref="W41:W53" si="53">W42</f>
        <v>0</v>
      </c>
      <c r="X41" s="3">
        <f t="shared" ref="X41:X53" si="54">X42</f>
        <v>0</v>
      </c>
      <c r="Y41" s="3">
        <f t="shared" ref="Y41:Y53" si="55">Y42</f>
        <v>0</v>
      </c>
      <c r="Z41" s="3">
        <f t="shared" ref="Z41:Z53" si="56">Z42</f>
        <v>0</v>
      </c>
      <c r="AA41" s="3">
        <f t="shared" ref="AA41:AA53" si="57">AA42</f>
        <v>0</v>
      </c>
      <c r="AB41" s="3">
        <f t="shared" ref="AB41:AB53" si="58">AB42</f>
        <v>0</v>
      </c>
      <c r="AC41" s="3">
        <f t="shared" ref="AC41:AC53" si="59">AC42</f>
        <v>0</v>
      </c>
      <c r="AD41" s="3">
        <f t="shared" ref="AD41:AD53" si="60">AD42</f>
        <v>0</v>
      </c>
      <c r="AE41" s="3">
        <f t="shared" ref="AE41:AE53" si="61">AE42</f>
        <v>0</v>
      </c>
      <c r="AF41" s="3">
        <f t="shared" ref="AF41:AF53" si="62">AF42</f>
        <v>0</v>
      </c>
      <c r="AG41" s="3">
        <f t="shared" ref="AG41:AG53" si="63">AG42</f>
        <v>0</v>
      </c>
      <c r="AH41" s="3">
        <f t="shared" ref="AH41:AH53" si="64">AH42</f>
        <v>0</v>
      </c>
      <c r="AI41" s="3">
        <f t="shared" ref="AI41:AI53" si="65">AI42</f>
        <v>0</v>
      </c>
      <c r="AJ41" s="3">
        <f t="shared" ref="AJ41:AJ53" si="66">AJ42</f>
        <v>0</v>
      </c>
      <c r="AK41" s="3">
        <f t="shared" ref="AK41:AK53" si="67">AK42</f>
        <v>0</v>
      </c>
      <c r="AL41" s="3">
        <f t="shared" ref="AL41:AL53" si="68">AL42</f>
        <v>0</v>
      </c>
      <c r="AM41" s="3">
        <f t="shared" ref="AM41:AM53" si="69">AM42</f>
        <v>0</v>
      </c>
      <c r="AN41" s="3">
        <f t="shared" ref="AN41:AN53" si="70">AN42</f>
        <v>0</v>
      </c>
      <c r="AO41" s="3">
        <f t="shared" ref="AO41:AO53" si="71">AO42</f>
        <v>0</v>
      </c>
      <c r="AP41" s="3">
        <f t="shared" ref="AP41:AP53" si="72">AP42</f>
        <v>0</v>
      </c>
      <c r="AQ41" s="3">
        <f t="shared" ref="AQ41:AQ53" si="73">AQ42</f>
        <v>0</v>
      </c>
      <c r="AR41" s="3">
        <f t="shared" ref="AR41:AR53" si="74">AR42</f>
        <v>0</v>
      </c>
      <c r="AS41" s="3">
        <f t="shared" ref="AS41:AS53" si="75">AS42</f>
        <v>0</v>
      </c>
      <c r="AT41" s="3">
        <f t="shared" ref="AT41:AT53" si="76">AT42</f>
        <v>0</v>
      </c>
      <c r="AU41" s="3">
        <f t="shared" ref="AU41:AU53" si="77">AU42</f>
        <v>0</v>
      </c>
      <c r="AV41" s="3">
        <f t="shared" ref="AV41:AV53" si="78">AV42</f>
        <v>0</v>
      </c>
      <c r="AW41" s="3">
        <f t="shared" ref="AW41:AW53" si="79">AW42</f>
        <v>0</v>
      </c>
      <c r="AX41" s="3">
        <f t="shared" ref="AX41:AX53" si="80">AX42</f>
        <v>0</v>
      </c>
      <c r="AY41" s="3">
        <f t="shared" ref="AY41:AY53" si="81">AY42</f>
        <v>0</v>
      </c>
      <c r="AZ41" s="3">
        <f t="shared" ref="AZ41:AZ53" si="82">AZ42</f>
        <v>0</v>
      </c>
      <c r="BA41" s="3">
        <f t="shared" ref="BA41:BA53" si="83">BA42</f>
        <v>0</v>
      </c>
      <c r="BB41" s="3">
        <f t="shared" ref="BB41:BB53" si="84">BB42</f>
        <v>0</v>
      </c>
      <c r="BC41" s="3">
        <f t="shared" ref="BC41:BC53" si="85">BC42</f>
        <v>0</v>
      </c>
      <c r="BD41" s="3">
        <f t="shared" ref="BD41:BD53" si="86">BD42</f>
        <v>0</v>
      </c>
      <c r="BE41" s="3">
        <f t="shared" ref="BE41:BE53" si="87">BE42</f>
        <v>0</v>
      </c>
      <c r="BF41" s="3">
        <f t="shared" ref="BF41:BF53" si="88">BF42</f>
        <v>0</v>
      </c>
      <c r="BG41" s="3">
        <f t="shared" ref="BG41:BG53" si="89">BG42</f>
        <v>0</v>
      </c>
      <c r="BH41" s="3">
        <f t="shared" ref="BH41:BH53" si="90">BH42</f>
        <v>0</v>
      </c>
      <c r="BI41" s="3">
        <f t="shared" ref="BI41:BI53" si="91">BI42</f>
        <v>0</v>
      </c>
      <c r="BJ41" s="3">
        <f t="shared" ref="BJ41:BJ53" si="92">BJ42</f>
        <v>0</v>
      </c>
      <c r="BK41" s="3">
        <f t="shared" ref="BK41:BK53" si="93">BK42</f>
        <v>0</v>
      </c>
      <c r="BL41" s="3">
        <f t="shared" ref="BL41:BL53" si="94">BL42</f>
        <v>0</v>
      </c>
      <c r="BM41" s="3">
        <f t="shared" ref="BM41:BM53" si="95">BM42</f>
        <v>0</v>
      </c>
      <c r="BN41" s="3">
        <f t="shared" ref="BN41:BN53" si="96">BN42</f>
        <v>0</v>
      </c>
      <c r="BO41" s="3">
        <f t="shared" ref="BO41:BO53" si="97">BO42</f>
        <v>0</v>
      </c>
      <c r="BP41" s="3">
        <f t="shared" ref="BP41:BP53" si="98">BP42</f>
        <v>0</v>
      </c>
      <c r="BQ41" s="3">
        <f t="shared" ref="BQ41:BQ53" si="99">BQ42</f>
        <v>0</v>
      </c>
      <c r="BR41" s="3">
        <f t="shared" ref="BR41:BR53" si="100">BR42</f>
        <v>0</v>
      </c>
      <c r="BS41" s="3">
        <f t="shared" ref="BS41:BS53" si="101">BS42</f>
        <v>0</v>
      </c>
      <c r="BT41" s="3">
        <f t="shared" ref="BT41:BT53" si="102">BT42</f>
        <v>0</v>
      </c>
      <c r="BU41" s="3">
        <f t="shared" ref="BU41:BU53" si="103">BU42</f>
        <v>0</v>
      </c>
      <c r="BV41" s="3">
        <f t="shared" ref="BV41:BV53" si="104">BV42</f>
        <v>0</v>
      </c>
      <c r="BW41" s="3">
        <f t="shared" ref="BW41:BW53" si="105">BW42</f>
        <v>0</v>
      </c>
      <c r="BX41" s="3">
        <f t="shared" ref="BX41:BX53" si="106">BX42</f>
        <v>0</v>
      </c>
      <c r="BY41" s="3">
        <f t="shared" ref="BY41:BY53" si="107">BY42</f>
        <v>0</v>
      </c>
      <c r="BZ41" s="3">
        <f t="shared" ref="BZ41:BZ53" si="108">BZ42</f>
        <v>0</v>
      </c>
      <c r="CA41" s="3">
        <f t="shared" ref="CA41:CA53" si="109">CA42</f>
        <v>0</v>
      </c>
      <c r="CB41" s="3">
        <f t="shared" ref="CB41:CB53" si="110">CB42</f>
        <v>0</v>
      </c>
      <c r="CC41" s="3">
        <f t="shared" ref="CC41:CC53" si="111">CC42</f>
        <v>0</v>
      </c>
      <c r="CD41" s="3">
        <f t="shared" ref="CD41:CD53" si="112">CD42</f>
        <v>0</v>
      </c>
      <c r="CE41" s="3">
        <f t="shared" ref="CE41:CE53" si="113">CE42</f>
        <v>0</v>
      </c>
      <c r="CF41" s="3">
        <f t="shared" ref="CF41:CF53" si="114">CF42</f>
        <v>0</v>
      </c>
      <c r="CG41" s="3">
        <f t="shared" ref="CG41:CG53" si="115">CG42</f>
        <v>0</v>
      </c>
      <c r="CH41" s="12">
        <f t="shared" ref="CH41:CH53" si="116">CH42</f>
        <v>0</v>
      </c>
    </row>
    <row r="42" spans="1:86" x14ac:dyDescent="0.25">
      <c r="A42" s="603"/>
      <c r="B42" s="13" t="str">
        <f t="shared" si="3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117">G43</f>
        <v>0</v>
      </c>
      <c r="H42" s="3">
        <f t="shared" si="39"/>
        <v>0</v>
      </c>
      <c r="I42" s="3">
        <f t="shared" si="40"/>
        <v>0</v>
      </c>
      <c r="J42" s="3">
        <f t="shared" si="41"/>
        <v>0</v>
      </c>
      <c r="K42" s="3">
        <f t="shared" si="42"/>
        <v>0</v>
      </c>
      <c r="L42" s="3">
        <f t="shared" si="43"/>
        <v>0</v>
      </c>
      <c r="M42" s="3">
        <f t="shared" si="44"/>
        <v>0</v>
      </c>
      <c r="N42" s="3">
        <f t="shared" si="45"/>
        <v>0</v>
      </c>
      <c r="O42" s="3">
        <f t="shared" si="46"/>
        <v>0</v>
      </c>
      <c r="P42" s="3">
        <f t="shared" si="47"/>
        <v>0</v>
      </c>
      <c r="Q42" s="3">
        <f t="shared" si="48"/>
        <v>0</v>
      </c>
      <c r="R42" s="3">
        <f t="shared" si="49"/>
        <v>0</v>
      </c>
      <c r="S42" s="3">
        <f t="shared" si="50"/>
        <v>0</v>
      </c>
      <c r="T42" s="480">
        <v>0</v>
      </c>
      <c r="U42" s="3">
        <f t="shared" si="51"/>
        <v>0</v>
      </c>
      <c r="V42" s="3">
        <f t="shared" si="52"/>
        <v>0</v>
      </c>
      <c r="W42" s="3">
        <f t="shared" si="53"/>
        <v>0</v>
      </c>
      <c r="X42" s="3">
        <f t="shared" si="54"/>
        <v>0</v>
      </c>
      <c r="Y42" s="3">
        <f t="shared" si="55"/>
        <v>0</v>
      </c>
      <c r="Z42" s="3">
        <f t="shared" si="56"/>
        <v>0</v>
      </c>
      <c r="AA42" s="3">
        <f t="shared" si="57"/>
        <v>0</v>
      </c>
      <c r="AB42" s="3">
        <f t="shared" si="58"/>
        <v>0</v>
      </c>
      <c r="AC42" s="3">
        <f t="shared" si="59"/>
        <v>0</v>
      </c>
      <c r="AD42" s="3">
        <f t="shared" si="60"/>
        <v>0</v>
      </c>
      <c r="AE42" s="3">
        <f t="shared" si="61"/>
        <v>0</v>
      </c>
      <c r="AF42" s="3">
        <f t="shared" si="62"/>
        <v>0</v>
      </c>
      <c r="AG42" s="3">
        <f t="shared" si="63"/>
        <v>0</v>
      </c>
      <c r="AH42" s="3">
        <f t="shared" si="64"/>
        <v>0</v>
      </c>
      <c r="AI42" s="3">
        <f t="shared" si="65"/>
        <v>0</v>
      </c>
      <c r="AJ42" s="3">
        <f t="shared" si="66"/>
        <v>0</v>
      </c>
      <c r="AK42" s="3">
        <f t="shared" si="67"/>
        <v>0</v>
      </c>
      <c r="AL42" s="3">
        <f t="shared" si="68"/>
        <v>0</v>
      </c>
      <c r="AM42" s="3">
        <f t="shared" si="69"/>
        <v>0</v>
      </c>
      <c r="AN42" s="3">
        <f t="shared" si="70"/>
        <v>0</v>
      </c>
      <c r="AO42" s="3">
        <f t="shared" si="71"/>
        <v>0</v>
      </c>
      <c r="AP42" s="3">
        <f t="shared" si="72"/>
        <v>0</v>
      </c>
      <c r="AQ42" s="3">
        <f t="shared" si="73"/>
        <v>0</v>
      </c>
      <c r="AR42" s="3">
        <f t="shared" si="74"/>
        <v>0</v>
      </c>
      <c r="AS42" s="3">
        <f t="shared" si="75"/>
        <v>0</v>
      </c>
      <c r="AT42" s="3">
        <f t="shared" si="76"/>
        <v>0</v>
      </c>
      <c r="AU42" s="3">
        <f t="shared" si="77"/>
        <v>0</v>
      </c>
      <c r="AV42" s="3">
        <f t="shared" si="78"/>
        <v>0</v>
      </c>
      <c r="AW42" s="3">
        <f t="shared" si="79"/>
        <v>0</v>
      </c>
      <c r="AX42" s="3">
        <f t="shared" si="80"/>
        <v>0</v>
      </c>
      <c r="AY42" s="3">
        <f t="shared" si="81"/>
        <v>0</v>
      </c>
      <c r="AZ42" s="3">
        <f t="shared" si="82"/>
        <v>0</v>
      </c>
      <c r="BA42" s="3">
        <f t="shared" si="83"/>
        <v>0</v>
      </c>
      <c r="BB42" s="3">
        <f t="shared" si="84"/>
        <v>0</v>
      </c>
      <c r="BC42" s="3">
        <f t="shared" si="85"/>
        <v>0</v>
      </c>
      <c r="BD42" s="3">
        <f t="shared" si="86"/>
        <v>0</v>
      </c>
      <c r="BE42" s="3">
        <f t="shared" si="87"/>
        <v>0</v>
      </c>
      <c r="BF42" s="3">
        <f t="shared" si="88"/>
        <v>0</v>
      </c>
      <c r="BG42" s="3">
        <f t="shared" si="89"/>
        <v>0</v>
      </c>
      <c r="BH42" s="3">
        <f t="shared" si="90"/>
        <v>0</v>
      </c>
      <c r="BI42" s="3">
        <f t="shared" si="91"/>
        <v>0</v>
      </c>
      <c r="BJ42" s="3">
        <f t="shared" si="92"/>
        <v>0</v>
      </c>
      <c r="BK42" s="3">
        <f t="shared" si="93"/>
        <v>0</v>
      </c>
      <c r="BL42" s="3">
        <f t="shared" si="94"/>
        <v>0</v>
      </c>
      <c r="BM42" s="3">
        <f t="shared" si="95"/>
        <v>0</v>
      </c>
      <c r="BN42" s="3">
        <f t="shared" si="96"/>
        <v>0</v>
      </c>
      <c r="BO42" s="3">
        <f t="shared" si="97"/>
        <v>0</v>
      </c>
      <c r="BP42" s="3">
        <f t="shared" si="98"/>
        <v>0</v>
      </c>
      <c r="BQ42" s="3">
        <f t="shared" si="99"/>
        <v>0</v>
      </c>
      <c r="BR42" s="3">
        <f t="shared" si="100"/>
        <v>0</v>
      </c>
      <c r="BS42" s="3">
        <f t="shared" si="101"/>
        <v>0</v>
      </c>
      <c r="BT42" s="3">
        <f t="shared" si="102"/>
        <v>0</v>
      </c>
      <c r="BU42" s="3">
        <f t="shared" si="103"/>
        <v>0</v>
      </c>
      <c r="BV42" s="3">
        <f t="shared" si="104"/>
        <v>0</v>
      </c>
      <c r="BW42" s="3">
        <f t="shared" si="105"/>
        <v>0</v>
      </c>
      <c r="BX42" s="3">
        <f t="shared" si="106"/>
        <v>0</v>
      </c>
      <c r="BY42" s="3">
        <f t="shared" si="107"/>
        <v>0</v>
      </c>
      <c r="BZ42" s="3">
        <f t="shared" si="108"/>
        <v>0</v>
      </c>
      <c r="CA42" s="3">
        <f t="shared" si="109"/>
        <v>0</v>
      </c>
      <c r="CB42" s="3">
        <f t="shared" si="110"/>
        <v>0</v>
      </c>
      <c r="CC42" s="3">
        <f t="shared" si="111"/>
        <v>0</v>
      </c>
      <c r="CD42" s="3">
        <f t="shared" si="112"/>
        <v>0</v>
      </c>
      <c r="CE42" s="3">
        <f t="shared" si="113"/>
        <v>0</v>
      </c>
      <c r="CF42" s="3">
        <f t="shared" si="114"/>
        <v>0</v>
      </c>
      <c r="CG42" s="3">
        <f t="shared" si="115"/>
        <v>0</v>
      </c>
      <c r="CH42" s="12">
        <f t="shared" si="116"/>
        <v>0</v>
      </c>
    </row>
    <row r="43" spans="1:86" x14ac:dyDescent="0.25">
      <c r="A43" s="603"/>
      <c r="B43" s="11" t="str">
        <f t="shared" si="3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117"/>
        <v>0</v>
      </c>
      <c r="H43" s="3">
        <f t="shared" si="39"/>
        <v>0</v>
      </c>
      <c r="I43" s="3">
        <f t="shared" si="40"/>
        <v>0</v>
      </c>
      <c r="J43" s="3">
        <f t="shared" si="41"/>
        <v>0</v>
      </c>
      <c r="K43" s="3">
        <f t="shared" si="42"/>
        <v>0</v>
      </c>
      <c r="L43" s="3">
        <f t="shared" si="43"/>
        <v>0</v>
      </c>
      <c r="M43" s="3">
        <f t="shared" si="44"/>
        <v>0</v>
      </c>
      <c r="N43" s="3">
        <f t="shared" si="45"/>
        <v>0</v>
      </c>
      <c r="O43" s="3">
        <f t="shared" si="46"/>
        <v>0</v>
      </c>
      <c r="P43" s="3">
        <f t="shared" si="47"/>
        <v>0</v>
      </c>
      <c r="Q43" s="3">
        <f t="shared" si="48"/>
        <v>0</v>
      </c>
      <c r="R43" s="3">
        <f t="shared" si="49"/>
        <v>0</v>
      </c>
      <c r="S43" s="3">
        <f t="shared" si="50"/>
        <v>0</v>
      </c>
      <c r="T43" s="480">
        <v>0</v>
      </c>
      <c r="U43" s="3">
        <f t="shared" si="51"/>
        <v>0</v>
      </c>
      <c r="V43" s="3">
        <f t="shared" si="52"/>
        <v>0</v>
      </c>
      <c r="W43" s="3">
        <f t="shared" si="53"/>
        <v>0</v>
      </c>
      <c r="X43" s="3">
        <f t="shared" si="54"/>
        <v>0</v>
      </c>
      <c r="Y43" s="3">
        <f t="shared" si="55"/>
        <v>0</v>
      </c>
      <c r="Z43" s="3">
        <f t="shared" si="56"/>
        <v>0</v>
      </c>
      <c r="AA43" s="3">
        <f t="shared" si="57"/>
        <v>0</v>
      </c>
      <c r="AB43" s="3">
        <f t="shared" si="58"/>
        <v>0</v>
      </c>
      <c r="AC43" s="3">
        <f t="shared" si="59"/>
        <v>0</v>
      </c>
      <c r="AD43" s="3">
        <f t="shared" si="60"/>
        <v>0</v>
      </c>
      <c r="AE43" s="3">
        <f t="shared" si="61"/>
        <v>0</v>
      </c>
      <c r="AF43" s="3">
        <f t="shared" si="62"/>
        <v>0</v>
      </c>
      <c r="AG43" s="3">
        <f t="shared" si="63"/>
        <v>0</v>
      </c>
      <c r="AH43" s="3">
        <f t="shared" si="64"/>
        <v>0</v>
      </c>
      <c r="AI43" s="3">
        <f t="shared" si="65"/>
        <v>0</v>
      </c>
      <c r="AJ43" s="3">
        <f t="shared" si="66"/>
        <v>0</v>
      </c>
      <c r="AK43" s="3">
        <f t="shared" si="67"/>
        <v>0</v>
      </c>
      <c r="AL43" s="3">
        <f t="shared" si="68"/>
        <v>0</v>
      </c>
      <c r="AM43" s="3">
        <f t="shared" si="69"/>
        <v>0</v>
      </c>
      <c r="AN43" s="3">
        <f t="shared" si="70"/>
        <v>0</v>
      </c>
      <c r="AO43" s="3">
        <f t="shared" si="71"/>
        <v>0</v>
      </c>
      <c r="AP43" s="3">
        <f t="shared" si="72"/>
        <v>0</v>
      </c>
      <c r="AQ43" s="3">
        <f t="shared" si="73"/>
        <v>0</v>
      </c>
      <c r="AR43" s="3">
        <f t="shared" si="74"/>
        <v>0</v>
      </c>
      <c r="AS43" s="3">
        <f t="shared" si="75"/>
        <v>0</v>
      </c>
      <c r="AT43" s="3">
        <f t="shared" si="76"/>
        <v>0</v>
      </c>
      <c r="AU43" s="3">
        <f t="shared" si="77"/>
        <v>0</v>
      </c>
      <c r="AV43" s="3">
        <f t="shared" si="78"/>
        <v>0</v>
      </c>
      <c r="AW43" s="3">
        <f t="shared" si="79"/>
        <v>0</v>
      </c>
      <c r="AX43" s="3">
        <f t="shared" si="80"/>
        <v>0</v>
      </c>
      <c r="AY43" s="3">
        <f t="shared" si="81"/>
        <v>0</v>
      </c>
      <c r="AZ43" s="3">
        <f t="shared" si="82"/>
        <v>0</v>
      </c>
      <c r="BA43" s="3">
        <f t="shared" si="83"/>
        <v>0</v>
      </c>
      <c r="BB43" s="3">
        <f t="shared" si="84"/>
        <v>0</v>
      </c>
      <c r="BC43" s="3">
        <f t="shared" si="85"/>
        <v>0</v>
      </c>
      <c r="BD43" s="3">
        <f t="shared" si="86"/>
        <v>0</v>
      </c>
      <c r="BE43" s="3">
        <f t="shared" si="87"/>
        <v>0</v>
      </c>
      <c r="BF43" s="3">
        <f t="shared" si="88"/>
        <v>0</v>
      </c>
      <c r="BG43" s="3">
        <f t="shared" si="89"/>
        <v>0</v>
      </c>
      <c r="BH43" s="3">
        <f t="shared" si="90"/>
        <v>0</v>
      </c>
      <c r="BI43" s="3">
        <f t="shared" si="91"/>
        <v>0</v>
      </c>
      <c r="BJ43" s="3">
        <f t="shared" si="92"/>
        <v>0</v>
      </c>
      <c r="BK43" s="3">
        <f t="shared" si="93"/>
        <v>0</v>
      </c>
      <c r="BL43" s="3">
        <f t="shared" si="94"/>
        <v>0</v>
      </c>
      <c r="BM43" s="3">
        <f t="shared" si="95"/>
        <v>0</v>
      </c>
      <c r="BN43" s="3">
        <f t="shared" si="96"/>
        <v>0</v>
      </c>
      <c r="BO43" s="3">
        <f t="shared" si="97"/>
        <v>0</v>
      </c>
      <c r="BP43" s="3">
        <f t="shared" si="98"/>
        <v>0</v>
      </c>
      <c r="BQ43" s="3">
        <f t="shared" si="99"/>
        <v>0</v>
      </c>
      <c r="BR43" s="3">
        <f t="shared" si="100"/>
        <v>0</v>
      </c>
      <c r="BS43" s="3">
        <f t="shared" si="101"/>
        <v>0</v>
      </c>
      <c r="BT43" s="3">
        <f t="shared" si="102"/>
        <v>0</v>
      </c>
      <c r="BU43" s="3">
        <f t="shared" si="103"/>
        <v>0</v>
      </c>
      <c r="BV43" s="3">
        <f t="shared" si="104"/>
        <v>0</v>
      </c>
      <c r="BW43" s="3">
        <f t="shared" si="105"/>
        <v>0</v>
      </c>
      <c r="BX43" s="3">
        <f t="shared" si="106"/>
        <v>0</v>
      </c>
      <c r="BY43" s="3">
        <f t="shared" si="107"/>
        <v>0</v>
      </c>
      <c r="BZ43" s="3">
        <f t="shared" si="108"/>
        <v>0</v>
      </c>
      <c r="CA43" s="3">
        <f t="shared" si="109"/>
        <v>0</v>
      </c>
      <c r="CB43" s="3">
        <f t="shared" si="110"/>
        <v>0</v>
      </c>
      <c r="CC43" s="3">
        <f t="shared" si="111"/>
        <v>0</v>
      </c>
      <c r="CD43" s="3">
        <f t="shared" si="112"/>
        <v>0</v>
      </c>
      <c r="CE43" s="3">
        <f t="shared" si="113"/>
        <v>0</v>
      </c>
      <c r="CF43" s="3">
        <f t="shared" si="114"/>
        <v>0</v>
      </c>
      <c r="CG43" s="3">
        <f t="shared" si="115"/>
        <v>0</v>
      </c>
      <c r="CH43" s="12">
        <f t="shared" si="116"/>
        <v>0</v>
      </c>
    </row>
    <row r="44" spans="1:86" x14ac:dyDescent="0.25">
      <c r="A44" s="603"/>
      <c r="B44" s="11" t="str">
        <f t="shared" si="3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117"/>
        <v>0</v>
      </c>
      <c r="H44" s="3">
        <f t="shared" si="39"/>
        <v>0</v>
      </c>
      <c r="I44" s="3">
        <f t="shared" si="40"/>
        <v>0</v>
      </c>
      <c r="J44" s="3">
        <f t="shared" si="41"/>
        <v>0</v>
      </c>
      <c r="K44" s="3">
        <f t="shared" si="42"/>
        <v>0</v>
      </c>
      <c r="L44" s="3">
        <f t="shared" si="43"/>
        <v>0</v>
      </c>
      <c r="M44" s="3">
        <f t="shared" si="44"/>
        <v>0</v>
      </c>
      <c r="N44" s="3">
        <f t="shared" si="45"/>
        <v>0</v>
      </c>
      <c r="O44" s="3">
        <f t="shared" si="46"/>
        <v>0</v>
      </c>
      <c r="P44" s="3">
        <f t="shared" si="47"/>
        <v>0</v>
      </c>
      <c r="Q44" s="3">
        <f t="shared" si="48"/>
        <v>0</v>
      </c>
      <c r="R44" s="3">
        <f t="shared" si="49"/>
        <v>0</v>
      </c>
      <c r="S44" s="3">
        <f t="shared" si="50"/>
        <v>0</v>
      </c>
      <c r="T44" s="480">
        <v>0</v>
      </c>
      <c r="U44" s="3">
        <f t="shared" si="51"/>
        <v>0</v>
      </c>
      <c r="V44" s="3">
        <f t="shared" si="52"/>
        <v>0</v>
      </c>
      <c r="W44" s="3">
        <f t="shared" si="53"/>
        <v>0</v>
      </c>
      <c r="X44" s="3">
        <f t="shared" si="54"/>
        <v>0</v>
      </c>
      <c r="Y44" s="3">
        <f t="shared" si="55"/>
        <v>0</v>
      </c>
      <c r="Z44" s="3">
        <f t="shared" si="56"/>
        <v>0</v>
      </c>
      <c r="AA44" s="3">
        <f t="shared" si="57"/>
        <v>0</v>
      </c>
      <c r="AB44" s="3">
        <f t="shared" si="58"/>
        <v>0</v>
      </c>
      <c r="AC44" s="3">
        <f t="shared" si="59"/>
        <v>0</v>
      </c>
      <c r="AD44" s="3">
        <f t="shared" si="60"/>
        <v>0</v>
      </c>
      <c r="AE44" s="3">
        <f t="shared" si="61"/>
        <v>0</v>
      </c>
      <c r="AF44" s="3">
        <f t="shared" si="62"/>
        <v>0</v>
      </c>
      <c r="AG44" s="3">
        <f t="shared" si="63"/>
        <v>0</v>
      </c>
      <c r="AH44" s="3">
        <f t="shared" si="64"/>
        <v>0</v>
      </c>
      <c r="AI44" s="3">
        <f t="shared" si="65"/>
        <v>0</v>
      </c>
      <c r="AJ44" s="3">
        <f t="shared" si="66"/>
        <v>0</v>
      </c>
      <c r="AK44" s="3">
        <f t="shared" si="67"/>
        <v>0</v>
      </c>
      <c r="AL44" s="3">
        <f t="shared" si="68"/>
        <v>0</v>
      </c>
      <c r="AM44" s="3">
        <f t="shared" si="69"/>
        <v>0</v>
      </c>
      <c r="AN44" s="3">
        <f t="shared" si="70"/>
        <v>0</v>
      </c>
      <c r="AO44" s="3">
        <f t="shared" si="71"/>
        <v>0</v>
      </c>
      <c r="AP44" s="3">
        <f t="shared" si="72"/>
        <v>0</v>
      </c>
      <c r="AQ44" s="3">
        <f t="shared" si="73"/>
        <v>0</v>
      </c>
      <c r="AR44" s="3">
        <f t="shared" si="74"/>
        <v>0</v>
      </c>
      <c r="AS44" s="3">
        <f t="shared" si="75"/>
        <v>0</v>
      </c>
      <c r="AT44" s="3">
        <f t="shared" si="76"/>
        <v>0</v>
      </c>
      <c r="AU44" s="3">
        <f t="shared" si="77"/>
        <v>0</v>
      </c>
      <c r="AV44" s="3">
        <f t="shared" si="78"/>
        <v>0</v>
      </c>
      <c r="AW44" s="3">
        <f t="shared" si="79"/>
        <v>0</v>
      </c>
      <c r="AX44" s="3">
        <f t="shared" si="80"/>
        <v>0</v>
      </c>
      <c r="AY44" s="3">
        <f t="shared" si="81"/>
        <v>0</v>
      </c>
      <c r="AZ44" s="3">
        <f t="shared" si="82"/>
        <v>0</v>
      </c>
      <c r="BA44" s="3">
        <f t="shared" si="83"/>
        <v>0</v>
      </c>
      <c r="BB44" s="3">
        <f t="shared" si="84"/>
        <v>0</v>
      </c>
      <c r="BC44" s="3">
        <f t="shared" si="85"/>
        <v>0</v>
      </c>
      <c r="BD44" s="3">
        <f t="shared" si="86"/>
        <v>0</v>
      </c>
      <c r="BE44" s="3">
        <f t="shared" si="87"/>
        <v>0</v>
      </c>
      <c r="BF44" s="3">
        <f t="shared" si="88"/>
        <v>0</v>
      </c>
      <c r="BG44" s="3">
        <f t="shared" si="89"/>
        <v>0</v>
      </c>
      <c r="BH44" s="3">
        <f t="shared" si="90"/>
        <v>0</v>
      </c>
      <c r="BI44" s="3">
        <f t="shared" si="91"/>
        <v>0</v>
      </c>
      <c r="BJ44" s="3">
        <f t="shared" si="92"/>
        <v>0</v>
      </c>
      <c r="BK44" s="3">
        <f t="shared" si="93"/>
        <v>0</v>
      </c>
      <c r="BL44" s="3">
        <f t="shared" si="94"/>
        <v>0</v>
      </c>
      <c r="BM44" s="3">
        <f t="shared" si="95"/>
        <v>0</v>
      </c>
      <c r="BN44" s="3">
        <f t="shared" si="96"/>
        <v>0</v>
      </c>
      <c r="BO44" s="3">
        <f t="shared" si="97"/>
        <v>0</v>
      </c>
      <c r="BP44" s="3">
        <f t="shared" si="98"/>
        <v>0</v>
      </c>
      <c r="BQ44" s="3">
        <f t="shared" si="99"/>
        <v>0</v>
      </c>
      <c r="BR44" s="3">
        <f t="shared" si="100"/>
        <v>0</v>
      </c>
      <c r="BS44" s="3">
        <f t="shared" si="101"/>
        <v>0</v>
      </c>
      <c r="BT44" s="3">
        <f t="shared" si="102"/>
        <v>0</v>
      </c>
      <c r="BU44" s="3">
        <f t="shared" si="103"/>
        <v>0</v>
      </c>
      <c r="BV44" s="3">
        <f t="shared" si="104"/>
        <v>0</v>
      </c>
      <c r="BW44" s="3">
        <f t="shared" si="105"/>
        <v>0</v>
      </c>
      <c r="BX44" s="3">
        <f t="shared" si="106"/>
        <v>0</v>
      </c>
      <c r="BY44" s="3">
        <f t="shared" si="107"/>
        <v>0</v>
      </c>
      <c r="BZ44" s="3">
        <f t="shared" si="108"/>
        <v>0</v>
      </c>
      <c r="CA44" s="3">
        <f t="shared" si="109"/>
        <v>0</v>
      </c>
      <c r="CB44" s="3">
        <f t="shared" si="110"/>
        <v>0</v>
      </c>
      <c r="CC44" s="3">
        <f t="shared" si="111"/>
        <v>0</v>
      </c>
      <c r="CD44" s="3">
        <f t="shared" si="112"/>
        <v>0</v>
      </c>
      <c r="CE44" s="3">
        <f t="shared" si="113"/>
        <v>0</v>
      </c>
      <c r="CF44" s="3">
        <f t="shared" si="114"/>
        <v>0</v>
      </c>
      <c r="CG44" s="3">
        <f t="shared" si="115"/>
        <v>0</v>
      </c>
      <c r="CH44" s="12">
        <f t="shared" si="116"/>
        <v>0</v>
      </c>
    </row>
    <row r="45" spans="1:86" x14ac:dyDescent="0.25">
      <c r="A45" s="603"/>
      <c r="B45" s="13" t="str">
        <f t="shared" si="3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117"/>
        <v>0</v>
      </c>
      <c r="H45" s="3">
        <f t="shared" si="39"/>
        <v>0</v>
      </c>
      <c r="I45" s="3">
        <f t="shared" si="40"/>
        <v>0</v>
      </c>
      <c r="J45" s="3">
        <f t="shared" si="41"/>
        <v>0</v>
      </c>
      <c r="K45" s="3">
        <f t="shared" si="42"/>
        <v>0</v>
      </c>
      <c r="L45" s="3">
        <f t="shared" si="43"/>
        <v>0</v>
      </c>
      <c r="M45" s="3">
        <f t="shared" si="44"/>
        <v>0</v>
      </c>
      <c r="N45" s="3">
        <f t="shared" si="45"/>
        <v>0</v>
      </c>
      <c r="O45" s="3">
        <f t="shared" si="46"/>
        <v>0</v>
      </c>
      <c r="P45" s="3">
        <f t="shared" si="47"/>
        <v>0</v>
      </c>
      <c r="Q45" s="3">
        <f t="shared" si="48"/>
        <v>0</v>
      </c>
      <c r="R45" s="3">
        <f t="shared" si="49"/>
        <v>0</v>
      </c>
      <c r="S45" s="3">
        <f t="shared" si="50"/>
        <v>0</v>
      </c>
      <c r="T45" s="480">
        <v>0</v>
      </c>
      <c r="U45" s="3">
        <f t="shared" si="51"/>
        <v>0</v>
      </c>
      <c r="V45" s="3">
        <f t="shared" si="52"/>
        <v>0</v>
      </c>
      <c r="W45" s="3">
        <f t="shared" si="53"/>
        <v>0</v>
      </c>
      <c r="X45" s="3">
        <f t="shared" si="54"/>
        <v>0</v>
      </c>
      <c r="Y45" s="3">
        <f t="shared" si="55"/>
        <v>0</v>
      </c>
      <c r="Z45" s="3">
        <f t="shared" si="56"/>
        <v>0</v>
      </c>
      <c r="AA45" s="3">
        <f t="shared" si="57"/>
        <v>0</v>
      </c>
      <c r="AB45" s="3">
        <f t="shared" si="58"/>
        <v>0</v>
      </c>
      <c r="AC45" s="3">
        <f t="shared" si="59"/>
        <v>0</v>
      </c>
      <c r="AD45" s="3">
        <f t="shared" si="60"/>
        <v>0</v>
      </c>
      <c r="AE45" s="3">
        <f t="shared" si="61"/>
        <v>0</v>
      </c>
      <c r="AF45" s="3">
        <f t="shared" si="62"/>
        <v>0</v>
      </c>
      <c r="AG45" s="3">
        <f t="shared" si="63"/>
        <v>0</v>
      </c>
      <c r="AH45" s="3">
        <f t="shared" si="64"/>
        <v>0</v>
      </c>
      <c r="AI45" s="3">
        <f t="shared" si="65"/>
        <v>0</v>
      </c>
      <c r="AJ45" s="3">
        <f t="shared" si="66"/>
        <v>0</v>
      </c>
      <c r="AK45" s="3">
        <f t="shared" si="67"/>
        <v>0</v>
      </c>
      <c r="AL45" s="3">
        <f t="shared" si="68"/>
        <v>0</v>
      </c>
      <c r="AM45" s="3">
        <f t="shared" si="69"/>
        <v>0</v>
      </c>
      <c r="AN45" s="3">
        <f t="shared" si="70"/>
        <v>0</v>
      </c>
      <c r="AO45" s="3">
        <f t="shared" si="71"/>
        <v>0</v>
      </c>
      <c r="AP45" s="3">
        <f t="shared" si="72"/>
        <v>0</v>
      </c>
      <c r="AQ45" s="3">
        <f t="shared" si="73"/>
        <v>0</v>
      </c>
      <c r="AR45" s="3">
        <f t="shared" si="74"/>
        <v>0</v>
      </c>
      <c r="AS45" s="3">
        <f t="shared" si="75"/>
        <v>0</v>
      </c>
      <c r="AT45" s="3">
        <f t="shared" si="76"/>
        <v>0</v>
      </c>
      <c r="AU45" s="3">
        <f t="shared" si="77"/>
        <v>0</v>
      </c>
      <c r="AV45" s="3">
        <f t="shared" si="78"/>
        <v>0</v>
      </c>
      <c r="AW45" s="3">
        <f t="shared" si="79"/>
        <v>0</v>
      </c>
      <c r="AX45" s="3">
        <f t="shared" si="80"/>
        <v>0</v>
      </c>
      <c r="AY45" s="3">
        <f t="shared" si="81"/>
        <v>0</v>
      </c>
      <c r="AZ45" s="3">
        <f t="shared" si="82"/>
        <v>0</v>
      </c>
      <c r="BA45" s="3">
        <f t="shared" si="83"/>
        <v>0</v>
      </c>
      <c r="BB45" s="3">
        <f t="shared" si="84"/>
        <v>0</v>
      </c>
      <c r="BC45" s="3">
        <f t="shared" si="85"/>
        <v>0</v>
      </c>
      <c r="BD45" s="3">
        <f t="shared" si="86"/>
        <v>0</v>
      </c>
      <c r="BE45" s="3">
        <f t="shared" si="87"/>
        <v>0</v>
      </c>
      <c r="BF45" s="3">
        <f t="shared" si="88"/>
        <v>0</v>
      </c>
      <c r="BG45" s="3">
        <f t="shared" si="89"/>
        <v>0</v>
      </c>
      <c r="BH45" s="3">
        <f t="shared" si="90"/>
        <v>0</v>
      </c>
      <c r="BI45" s="3">
        <f t="shared" si="91"/>
        <v>0</v>
      </c>
      <c r="BJ45" s="3">
        <f t="shared" si="92"/>
        <v>0</v>
      </c>
      <c r="BK45" s="3">
        <f t="shared" si="93"/>
        <v>0</v>
      </c>
      <c r="BL45" s="3">
        <f t="shared" si="94"/>
        <v>0</v>
      </c>
      <c r="BM45" s="3">
        <f t="shared" si="95"/>
        <v>0</v>
      </c>
      <c r="BN45" s="3">
        <f t="shared" si="96"/>
        <v>0</v>
      </c>
      <c r="BO45" s="3">
        <f t="shared" si="97"/>
        <v>0</v>
      </c>
      <c r="BP45" s="3">
        <f t="shared" si="98"/>
        <v>0</v>
      </c>
      <c r="BQ45" s="3">
        <f t="shared" si="99"/>
        <v>0</v>
      </c>
      <c r="BR45" s="3">
        <f t="shared" si="100"/>
        <v>0</v>
      </c>
      <c r="BS45" s="3">
        <f t="shared" si="101"/>
        <v>0</v>
      </c>
      <c r="BT45" s="3">
        <f t="shared" si="102"/>
        <v>0</v>
      </c>
      <c r="BU45" s="3">
        <f t="shared" si="103"/>
        <v>0</v>
      </c>
      <c r="BV45" s="3">
        <f t="shared" si="104"/>
        <v>0</v>
      </c>
      <c r="BW45" s="3">
        <f t="shared" si="105"/>
        <v>0</v>
      </c>
      <c r="BX45" s="3">
        <f t="shared" si="106"/>
        <v>0</v>
      </c>
      <c r="BY45" s="3">
        <f t="shared" si="107"/>
        <v>0</v>
      </c>
      <c r="BZ45" s="3">
        <f t="shared" si="108"/>
        <v>0</v>
      </c>
      <c r="CA45" s="3">
        <f t="shared" si="109"/>
        <v>0</v>
      </c>
      <c r="CB45" s="3">
        <f t="shared" si="110"/>
        <v>0</v>
      </c>
      <c r="CC45" s="3">
        <f t="shared" si="111"/>
        <v>0</v>
      </c>
      <c r="CD45" s="3">
        <f t="shared" si="112"/>
        <v>0</v>
      </c>
      <c r="CE45" s="3">
        <f t="shared" si="113"/>
        <v>0</v>
      </c>
      <c r="CF45" s="3">
        <f t="shared" si="114"/>
        <v>0</v>
      </c>
      <c r="CG45" s="3">
        <f t="shared" si="115"/>
        <v>0</v>
      </c>
      <c r="CH45" s="12">
        <f t="shared" si="116"/>
        <v>0</v>
      </c>
    </row>
    <row r="46" spans="1:86" x14ac:dyDescent="0.25">
      <c r="A46" s="603"/>
      <c r="B46" s="11" t="str">
        <f t="shared" si="3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117"/>
        <v>0</v>
      </c>
      <c r="H46" s="3">
        <f t="shared" si="39"/>
        <v>0</v>
      </c>
      <c r="I46" s="3">
        <f t="shared" si="40"/>
        <v>0</v>
      </c>
      <c r="J46" s="3">
        <f t="shared" si="41"/>
        <v>0</v>
      </c>
      <c r="K46" s="3">
        <f t="shared" si="42"/>
        <v>0</v>
      </c>
      <c r="L46" s="3">
        <f t="shared" si="43"/>
        <v>0</v>
      </c>
      <c r="M46" s="3">
        <f t="shared" si="44"/>
        <v>0</v>
      </c>
      <c r="N46" s="3">
        <f t="shared" si="45"/>
        <v>0</v>
      </c>
      <c r="O46" s="3">
        <f t="shared" si="46"/>
        <v>0</v>
      </c>
      <c r="P46" s="3">
        <f t="shared" si="47"/>
        <v>0</v>
      </c>
      <c r="Q46" s="3">
        <f t="shared" si="48"/>
        <v>0</v>
      </c>
      <c r="R46" s="3">
        <f t="shared" si="49"/>
        <v>0</v>
      </c>
      <c r="S46" s="3">
        <f t="shared" si="50"/>
        <v>0</v>
      </c>
      <c r="T46" s="480">
        <v>0</v>
      </c>
      <c r="U46" s="3">
        <f t="shared" si="51"/>
        <v>0</v>
      </c>
      <c r="V46" s="3">
        <f t="shared" si="52"/>
        <v>0</v>
      </c>
      <c r="W46" s="3">
        <f t="shared" si="53"/>
        <v>0</v>
      </c>
      <c r="X46" s="3">
        <f t="shared" si="54"/>
        <v>0</v>
      </c>
      <c r="Y46" s="3">
        <f t="shared" si="55"/>
        <v>0</v>
      </c>
      <c r="Z46" s="3">
        <f t="shared" si="56"/>
        <v>0</v>
      </c>
      <c r="AA46" s="3">
        <f t="shared" si="57"/>
        <v>0</v>
      </c>
      <c r="AB46" s="3">
        <f t="shared" si="58"/>
        <v>0</v>
      </c>
      <c r="AC46" s="3">
        <f t="shared" si="59"/>
        <v>0</v>
      </c>
      <c r="AD46" s="3">
        <f t="shared" si="60"/>
        <v>0</v>
      </c>
      <c r="AE46" s="3">
        <f t="shared" si="61"/>
        <v>0</v>
      </c>
      <c r="AF46" s="3">
        <f t="shared" si="62"/>
        <v>0</v>
      </c>
      <c r="AG46" s="3">
        <f t="shared" si="63"/>
        <v>0</v>
      </c>
      <c r="AH46" s="3">
        <f t="shared" si="64"/>
        <v>0</v>
      </c>
      <c r="AI46" s="3">
        <f t="shared" si="65"/>
        <v>0</v>
      </c>
      <c r="AJ46" s="3">
        <f t="shared" si="66"/>
        <v>0</v>
      </c>
      <c r="AK46" s="3">
        <f t="shared" si="67"/>
        <v>0</v>
      </c>
      <c r="AL46" s="3">
        <f t="shared" si="68"/>
        <v>0</v>
      </c>
      <c r="AM46" s="3">
        <f t="shared" si="69"/>
        <v>0</v>
      </c>
      <c r="AN46" s="3">
        <f t="shared" si="70"/>
        <v>0</v>
      </c>
      <c r="AO46" s="3">
        <f t="shared" si="71"/>
        <v>0</v>
      </c>
      <c r="AP46" s="3">
        <f t="shared" si="72"/>
        <v>0</v>
      </c>
      <c r="AQ46" s="3">
        <f t="shared" si="73"/>
        <v>0</v>
      </c>
      <c r="AR46" s="3">
        <f t="shared" si="74"/>
        <v>0</v>
      </c>
      <c r="AS46" s="3">
        <f t="shared" si="75"/>
        <v>0</v>
      </c>
      <c r="AT46" s="3">
        <f t="shared" si="76"/>
        <v>0</v>
      </c>
      <c r="AU46" s="3">
        <f t="shared" si="77"/>
        <v>0</v>
      </c>
      <c r="AV46" s="3">
        <f t="shared" si="78"/>
        <v>0</v>
      </c>
      <c r="AW46" s="3">
        <f t="shared" si="79"/>
        <v>0</v>
      </c>
      <c r="AX46" s="3">
        <f t="shared" si="80"/>
        <v>0</v>
      </c>
      <c r="AY46" s="3">
        <f t="shared" si="81"/>
        <v>0</v>
      </c>
      <c r="AZ46" s="3">
        <f t="shared" si="82"/>
        <v>0</v>
      </c>
      <c r="BA46" s="3">
        <f t="shared" si="83"/>
        <v>0</v>
      </c>
      <c r="BB46" s="3">
        <f t="shared" si="84"/>
        <v>0</v>
      </c>
      <c r="BC46" s="3">
        <f t="shared" si="85"/>
        <v>0</v>
      </c>
      <c r="BD46" s="3">
        <f t="shared" si="86"/>
        <v>0</v>
      </c>
      <c r="BE46" s="3">
        <f t="shared" si="87"/>
        <v>0</v>
      </c>
      <c r="BF46" s="3">
        <f t="shared" si="88"/>
        <v>0</v>
      </c>
      <c r="BG46" s="3">
        <f t="shared" si="89"/>
        <v>0</v>
      </c>
      <c r="BH46" s="3">
        <f t="shared" si="90"/>
        <v>0</v>
      </c>
      <c r="BI46" s="3">
        <f t="shared" si="91"/>
        <v>0</v>
      </c>
      <c r="BJ46" s="3">
        <f t="shared" si="92"/>
        <v>0</v>
      </c>
      <c r="BK46" s="3">
        <f t="shared" si="93"/>
        <v>0</v>
      </c>
      <c r="BL46" s="3">
        <f t="shared" si="94"/>
        <v>0</v>
      </c>
      <c r="BM46" s="3">
        <f t="shared" si="95"/>
        <v>0</v>
      </c>
      <c r="BN46" s="3">
        <f t="shared" si="96"/>
        <v>0</v>
      </c>
      <c r="BO46" s="3">
        <f t="shared" si="97"/>
        <v>0</v>
      </c>
      <c r="BP46" s="3">
        <f t="shared" si="98"/>
        <v>0</v>
      </c>
      <c r="BQ46" s="3">
        <f t="shared" si="99"/>
        <v>0</v>
      </c>
      <c r="BR46" s="3">
        <f t="shared" si="100"/>
        <v>0</v>
      </c>
      <c r="BS46" s="3">
        <f t="shared" si="101"/>
        <v>0</v>
      </c>
      <c r="BT46" s="3">
        <f t="shared" si="102"/>
        <v>0</v>
      </c>
      <c r="BU46" s="3">
        <f t="shared" si="103"/>
        <v>0</v>
      </c>
      <c r="BV46" s="3">
        <f t="shared" si="104"/>
        <v>0</v>
      </c>
      <c r="BW46" s="3">
        <f t="shared" si="105"/>
        <v>0</v>
      </c>
      <c r="BX46" s="3">
        <f t="shared" si="106"/>
        <v>0</v>
      </c>
      <c r="BY46" s="3">
        <f t="shared" si="107"/>
        <v>0</v>
      </c>
      <c r="BZ46" s="3">
        <f t="shared" si="108"/>
        <v>0</v>
      </c>
      <c r="CA46" s="3">
        <f t="shared" si="109"/>
        <v>0</v>
      </c>
      <c r="CB46" s="3">
        <f t="shared" si="110"/>
        <v>0</v>
      </c>
      <c r="CC46" s="3">
        <f t="shared" si="111"/>
        <v>0</v>
      </c>
      <c r="CD46" s="3">
        <f t="shared" si="112"/>
        <v>0</v>
      </c>
      <c r="CE46" s="3">
        <f t="shared" si="113"/>
        <v>0</v>
      </c>
      <c r="CF46" s="3">
        <f t="shared" si="114"/>
        <v>0</v>
      </c>
      <c r="CG46" s="3">
        <f t="shared" si="115"/>
        <v>0</v>
      </c>
      <c r="CH46" s="12">
        <f t="shared" si="116"/>
        <v>0</v>
      </c>
    </row>
    <row r="47" spans="1:86" x14ac:dyDescent="0.25">
      <c r="A47" s="603"/>
      <c r="B47" s="11" t="str">
        <f t="shared" si="3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117"/>
        <v>0</v>
      </c>
      <c r="H47" s="3">
        <f t="shared" si="39"/>
        <v>0</v>
      </c>
      <c r="I47" s="3">
        <f t="shared" si="40"/>
        <v>0</v>
      </c>
      <c r="J47" s="3">
        <f t="shared" si="41"/>
        <v>0</v>
      </c>
      <c r="K47" s="3">
        <f t="shared" si="42"/>
        <v>0</v>
      </c>
      <c r="L47" s="3">
        <f t="shared" si="43"/>
        <v>0</v>
      </c>
      <c r="M47" s="3">
        <f t="shared" si="44"/>
        <v>0</v>
      </c>
      <c r="N47" s="3">
        <f t="shared" si="45"/>
        <v>0</v>
      </c>
      <c r="O47" s="3">
        <f t="shared" si="46"/>
        <v>0</v>
      </c>
      <c r="P47" s="3">
        <f t="shared" si="47"/>
        <v>0</v>
      </c>
      <c r="Q47" s="3">
        <f t="shared" si="48"/>
        <v>0</v>
      </c>
      <c r="R47" s="3">
        <f t="shared" si="49"/>
        <v>0</v>
      </c>
      <c r="S47" s="3">
        <f t="shared" si="50"/>
        <v>0</v>
      </c>
      <c r="T47" s="480">
        <v>0</v>
      </c>
      <c r="U47" s="3">
        <f t="shared" si="51"/>
        <v>0</v>
      </c>
      <c r="V47" s="3">
        <f t="shared" si="52"/>
        <v>0</v>
      </c>
      <c r="W47" s="3">
        <f t="shared" si="53"/>
        <v>0</v>
      </c>
      <c r="X47" s="3">
        <f t="shared" si="54"/>
        <v>0</v>
      </c>
      <c r="Y47" s="3">
        <f t="shared" si="55"/>
        <v>0</v>
      </c>
      <c r="Z47" s="3">
        <f t="shared" si="56"/>
        <v>0</v>
      </c>
      <c r="AA47" s="3">
        <f t="shared" si="57"/>
        <v>0</v>
      </c>
      <c r="AB47" s="3">
        <f t="shared" si="58"/>
        <v>0</v>
      </c>
      <c r="AC47" s="3">
        <f t="shared" si="59"/>
        <v>0</v>
      </c>
      <c r="AD47" s="3">
        <f t="shared" si="60"/>
        <v>0</v>
      </c>
      <c r="AE47" s="3">
        <f t="shared" si="61"/>
        <v>0</v>
      </c>
      <c r="AF47" s="3">
        <f t="shared" si="62"/>
        <v>0</v>
      </c>
      <c r="AG47" s="3">
        <f t="shared" si="63"/>
        <v>0</v>
      </c>
      <c r="AH47" s="3">
        <f t="shared" si="64"/>
        <v>0</v>
      </c>
      <c r="AI47" s="3">
        <f t="shared" si="65"/>
        <v>0</v>
      </c>
      <c r="AJ47" s="3">
        <f t="shared" si="66"/>
        <v>0</v>
      </c>
      <c r="AK47" s="3">
        <f t="shared" si="67"/>
        <v>0</v>
      </c>
      <c r="AL47" s="3">
        <f t="shared" si="68"/>
        <v>0</v>
      </c>
      <c r="AM47" s="3">
        <f t="shared" si="69"/>
        <v>0</v>
      </c>
      <c r="AN47" s="3">
        <f t="shared" si="70"/>
        <v>0</v>
      </c>
      <c r="AO47" s="3">
        <f t="shared" si="71"/>
        <v>0</v>
      </c>
      <c r="AP47" s="3">
        <f t="shared" si="72"/>
        <v>0</v>
      </c>
      <c r="AQ47" s="3">
        <f t="shared" si="73"/>
        <v>0</v>
      </c>
      <c r="AR47" s="3">
        <f t="shared" si="74"/>
        <v>0</v>
      </c>
      <c r="AS47" s="3">
        <f t="shared" si="75"/>
        <v>0</v>
      </c>
      <c r="AT47" s="3">
        <f t="shared" si="76"/>
        <v>0</v>
      </c>
      <c r="AU47" s="3">
        <f t="shared" si="77"/>
        <v>0</v>
      </c>
      <c r="AV47" s="3">
        <f t="shared" si="78"/>
        <v>0</v>
      </c>
      <c r="AW47" s="3">
        <f t="shared" si="79"/>
        <v>0</v>
      </c>
      <c r="AX47" s="3">
        <f t="shared" si="80"/>
        <v>0</v>
      </c>
      <c r="AY47" s="3">
        <f t="shared" si="81"/>
        <v>0</v>
      </c>
      <c r="AZ47" s="3">
        <f t="shared" si="82"/>
        <v>0</v>
      </c>
      <c r="BA47" s="3">
        <f t="shared" si="83"/>
        <v>0</v>
      </c>
      <c r="BB47" s="3">
        <f t="shared" si="84"/>
        <v>0</v>
      </c>
      <c r="BC47" s="3">
        <f t="shared" si="85"/>
        <v>0</v>
      </c>
      <c r="BD47" s="3">
        <f t="shared" si="86"/>
        <v>0</v>
      </c>
      <c r="BE47" s="3">
        <f t="shared" si="87"/>
        <v>0</v>
      </c>
      <c r="BF47" s="3">
        <f t="shared" si="88"/>
        <v>0</v>
      </c>
      <c r="BG47" s="3">
        <f t="shared" si="89"/>
        <v>0</v>
      </c>
      <c r="BH47" s="3">
        <f t="shared" si="90"/>
        <v>0</v>
      </c>
      <c r="BI47" s="3">
        <f t="shared" si="91"/>
        <v>0</v>
      </c>
      <c r="BJ47" s="3">
        <f t="shared" si="92"/>
        <v>0</v>
      </c>
      <c r="BK47" s="3">
        <f t="shared" si="93"/>
        <v>0</v>
      </c>
      <c r="BL47" s="3">
        <f t="shared" si="94"/>
        <v>0</v>
      </c>
      <c r="BM47" s="3">
        <f t="shared" si="95"/>
        <v>0</v>
      </c>
      <c r="BN47" s="3">
        <f t="shared" si="96"/>
        <v>0</v>
      </c>
      <c r="BO47" s="3">
        <f t="shared" si="97"/>
        <v>0</v>
      </c>
      <c r="BP47" s="3">
        <f t="shared" si="98"/>
        <v>0</v>
      </c>
      <c r="BQ47" s="3">
        <f t="shared" si="99"/>
        <v>0</v>
      </c>
      <c r="BR47" s="3">
        <f t="shared" si="100"/>
        <v>0</v>
      </c>
      <c r="BS47" s="3">
        <f t="shared" si="101"/>
        <v>0</v>
      </c>
      <c r="BT47" s="3">
        <f t="shared" si="102"/>
        <v>0</v>
      </c>
      <c r="BU47" s="3">
        <f t="shared" si="103"/>
        <v>0</v>
      </c>
      <c r="BV47" s="3">
        <f t="shared" si="104"/>
        <v>0</v>
      </c>
      <c r="BW47" s="3">
        <f t="shared" si="105"/>
        <v>0</v>
      </c>
      <c r="BX47" s="3">
        <f t="shared" si="106"/>
        <v>0</v>
      </c>
      <c r="BY47" s="3">
        <f t="shared" si="107"/>
        <v>0</v>
      </c>
      <c r="BZ47" s="3">
        <f t="shared" si="108"/>
        <v>0</v>
      </c>
      <c r="CA47" s="3">
        <f t="shared" si="109"/>
        <v>0</v>
      </c>
      <c r="CB47" s="3">
        <f t="shared" si="110"/>
        <v>0</v>
      </c>
      <c r="CC47" s="3">
        <f t="shared" si="111"/>
        <v>0</v>
      </c>
      <c r="CD47" s="3">
        <f t="shared" si="112"/>
        <v>0</v>
      </c>
      <c r="CE47" s="3">
        <f t="shared" si="113"/>
        <v>0</v>
      </c>
      <c r="CF47" s="3">
        <f t="shared" si="114"/>
        <v>0</v>
      </c>
      <c r="CG47" s="3">
        <f t="shared" si="115"/>
        <v>0</v>
      </c>
      <c r="CH47" s="12">
        <f t="shared" si="116"/>
        <v>0</v>
      </c>
    </row>
    <row r="48" spans="1:86" x14ac:dyDescent="0.25">
      <c r="A48" s="603"/>
      <c r="B48" s="11" t="str">
        <f t="shared" si="3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117"/>
        <v>0</v>
      </c>
      <c r="H48" s="3">
        <f t="shared" si="39"/>
        <v>0</v>
      </c>
      <c r="I48" s="3">
        <f t="shared" si="40"/>
        <v>0</v>
      </c>
      <c r="J48" s="3">
        <f t="shared" si="41"/>
        <v>0</v>
      </c>
      <c r="K48" s="3">
        <f t="shared" si="42"/>
        <v>0</v>
      </c>
      <c r="L48" s="3">
        <f t="shared" si="43"/>
        <v>0</v>
      </c>
      <c r="M48" s="3">
        <f t="shared" si="44"/>
        <v>0</v>
      </c>
      <c r="N48" s="3">
        <f t="shared" si="45"/>
        <v>0</v>
      </c>
      <c r="O48" s="3">
        <f t="shared" si="46"/>
        <v>0</v>
      </c>
      <c r="P48" s="3">
        <f t="shared" si="47"/>
        <v>0</v>
      </c>
      <c r="Q48" s="3">
        <f t="shared" si="48"/>
        <v>0</v>
      </c>
      <c r="R48" s="3">
        <f t="shared" si="49"/>
        <v>0</v>
      </c>
      <c r="S48" s="3">
        <f t="shared" si="50"/>
        <v>0</v>
      </c>
      <c r="T48" s="480">
        <v>0</v>
      </c>
      <c r="U48" s="3">
        <f t="shared" si="51"/>
        <v>0</v>
      </c>
      <c r="V48" s="3">
        <f t="shared" si="52"/>
        <v>0</v>
      </c>
      <c r="W48" s="3">
        <f t="shared" si="53"/>
        <v>0</v>
      </c>
      <c r="X48" s="3">
        <f t="shared" si="54"/>
        <v>0</v>
      </c>
      <c r="Y48" s="3">
        <f t="shared" si="55"/>
        <v>0</v>
      </c>
      <c r="Z48" s="3">
        <f t="shared" si="56"/>
        <v>0</v>
      </c>
      <c r="AA48" s="3">
        <f t="shared" si="57"/>
        <v>0</v>
      </c>
      <c r="AB48" s="3">
        <f t="shared" si="58"/>
        <v>0</v>
      </c>
      <c r="AC48" s="3">
        <f t="shared" si="59"/>
        <v>0</v>
      </c>
      <c r="AD48" s="3">
        <f t="shared" si="60"/>
        <v>0</v>
      </c>
      <c r="AE48" s="3">
        <f t="shared" si="61"/>
        <v>0</v>
      </c>
      <c r="AF48" s="3">
        <f t="shared" si="62"/>
        <v>0</v>
      </c>
      <c r="AG48" s="3">
        <f t="shared" si="63"/>
        <v>0</v>
      </c>
      <c r="AH48" s="3">
        <f t="shared" si="64"/>
        <v>0</v>
      </c>
      <c r="AI48" s="3">
        <f t="shared" si="65"/>
        <v>0</v>
      </c>
      <c r="AJ48" s="3">
        <f t="shared" si="66"/>
        <v>0</v>
      </c>
      <c r="AK48" s="3">
        <f t="shared" si="67"/>
        <v>0</v>
      </c>
      <c r="AL48" s="3">
        <f t="shared" si="68"/>
        <v>0</v>
      </c>
      <c r="AM48" s="3">
        <f t="shared" si="69"/>
        <v>0</v>
      </c>
      <c r="AN48" s="3">
        <f t="shared" si="70"/>
        <v>0</v>
      </c>
      <c r="AO48" s="3">
        <f t="shared" si="71"/>
        <v>0</v>
      </c>
      <c r="AP48" s="3">
        <f t="shared" si="72"/>
        <v>0</v>
      </c>
      <c r="AQ48" s="3">
        <f t="shared" si="73"/>
        <v>0</v>
      </c>
      <c r="AR48" s="3">
        <f t="shared" si="74"/>
        <v>0</v>
      </c>
      <c r="AS48" s="3">
        <f t="shared" si="75"/>
        <v>0</v>
      </c>
      <c r="AT48" s="3">
        <f t="shared" si="76"/>
        <v>0</v>
      </c>
      <c r="AU48" s="3">
        <f t="shared" si="77"/>
        <v>0</v>
      </c>
      <c r="AV48" s="3">
        <f t="shared" si="78"/>
        <v>0</v>
      </c>
      <c r="AW48" s="3">
        <f t="shared" si="79"/>
        <v>0</v>
      </c>
      <c r="AX48" s="3">
        <f t="shared" si="80"/>
        <v>0</v>
      </c>
      <c r="AY48" s="3">
        <f t="shared" si="81"/>
        <v>0</v>
      </c>
      <c r="AZ48" s="3">
        <f t="shared" si="82"/>
        <v>0</v>
      </c>
      <c r="BA48" s="3">
        <f t="shared" si="83"/>
        <v>0</v>
      </c>
      <c r="BB48" s="3">
        <f t="shared" si="84"/>
        <v>0</v>
      </c>
      <c r="BC48" s="3">
        <f t="shared" si="85"/>
        <v>0</v>
      </c>
      <c r="BD48" s="3">
        <f t="shared" si="86"/>
        <v>0</v>
      </c>
      <c r="BE48" s="3">
        <f t="shared" si="87"/>
        <v>0</v>
      </c>
      <c r="BF48" s="3">
        <f t="shared" si="88"/>
        <v>0</v>
      </c>
      <c r="BG48" s="3">
        <f t="shared" si="89"/>
        <v>0</v>
      </c>
      <c r="BH48" s="3">
        <f t="shared" si="90"/>
        <v>0</v>
      </c>
      <c r="BI48" s="3">
        <f t="shared" si="91"/>
        <v>0</v>
      </c>
      <c r="BJ48" s="3">
        <f t="shared" si="92"/>
        <v>0</v>
      </c>
      <c r="BK48" s="3">
        <f t="shared" si="93"/>
        <v>0</v>
      </c>
      <c r="BL48" s="3">
        <f t="shared" si="94"/>
        <v>0</v>
      </c>
      <c r="BM48" s="3">
        <f t="shared" si="95"/>
        <v>0</v>
      </c>
      <c r="BN48" s="3">
        <f t="shared" si="96"/>
        <v>0</v>
      </c>
      <c r="BO48" s="3">
        <f t="shared" si="97"/>
        <v>0</v>
      </c>
      <c r="BP48" s="3">
        <f t="shared" si="98"/>
        <v>0</v>
      </c>
      <c r="BQ48" s="3">
        <f t="shared" si="99"/>
        <v>0</v>
      </c>
      <c r="BR48" s="3">
        <f t="shared" si="100"/>
        <v>0</v>
      </c>
      <c r="BS48" s="3">
        <f t="shared" si="101"/>
        <v>0</v>
      </c>
      <c r="BT48" s="3">
        <f t="shared" si="102"/>
        <v>0</v>
      </c>
      <c r="BU48" s="3">
        <f t="shared" si="103"/>
        <v>0</v>
      </c>
      <c r="BV48" s="3">
        <f t="shared" si="104"/>
        <v>0</v>
      </c>
      <c r="BW48" s="3">
        <f t="shared" si="105"/>
        <v>0</v>
      </c>
      <c r="BX48" s="3">
        <f t="shared" si="106"/>
        <v>0</v>
      </c>
      <c r="BY48" s="3">
        <f t="shared" si="107"/>
        <v>0</v>
      </c>
      <c r="BZ48" s="3">
        <f t="shared" si="108"/>
        <v>0</v>
      </c>
      <c r="CA48" s="3">
        <f t="shared" si="109"/>
        <v>0</v>
      </c>
      <c r="CB48" s="3">
        <f t="shared" si="110"/>
        <v>0</v>
      </c>
      <c r="CC48" s="3">
        <f t="shared" si="111"/>
        <v>0</v>
      </c>
      <c r="CD48" s="3">
        <f t="shared" si="112"/>
        <v>0</v>
      </c>
      <c r="CE48" s="3">
        <f t="shared" si="113"/>
        <v>0</v>
      </c>
      <c r="CF48" s="3">
        <f t="shared" si="114"/>
        <v>0</v>
      </c>
      <c r="CG48" s="3">
        <f t="shared" si="115"/>
        <v>0</v>
      </c>
      <c r="CH48" s="12">
        <f t="shared" si="116"/>
        <v>0</v>
      </c>
    </row>
    <row r="49" spans="1:86" x14ac:dyDescent="0.25">
      <c r="A49" s="603"/>
      <c r="B49" s="11" t="str">
        <f t="shared" si="3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117"/>
        <v>0</v>
      </c>
      <c r="H49" s="3">
        <f t="shared" si="39"/>
        <v>0</v>
      </c>
      <c r="I49" s="3">
        <f t="shared" si="40"/>
        <v>0</v>
      </c>
      <c r="J49" s="3">
        <f t="shared" si="41"/>
        <v>0</v>
      </c>
      <c r="K49" s="3">
        <f t="shared" si="42"/>
        <v>0</v>
      </c>
      <c r="L49" s="3">
        <f t="shared" si="43"/>
        <v>0</v>
      </c>
      <c r="M49" s="3">
        <f t="shared" si="44"/>
        <v>0</v>
      </c>
      <c r="N49" s="3">
        <f t="shared" si="45"/>
        <v>0</v>
      </c>
      <c r="O49" s="3">
        <f t="shared" si="46"/>
        <v>0</v>
      </c>
      <c r="P49" s="3">
        <f t="shared" si="47"/>
        <v>0</v>
      </c>
      <c r="Q49" s="3">
        <f t="shared" si="48"/>
        <v>0</v>
      </c>
      <c r="R49" s="3">
        <f t="shared" si="49"/>
        <v>0</v>
      </c>
      <c r="S49" s="3">
        <f t="shared" si="50"/>
        <v>0</v>
      </c>
      <c r="T49" s="480">
        <v>0</v>
      </c>
      <c r="U49" s="3">
        <f t="shared" si="51"/>
        <v>0</v>
      </c>
      <c r="V49" s="3">
        <f t="shared" si="52"/>
        <v>0</v>
      </c>
      <c r="W49" s="3">
        <f t="shared" si="53"/>
        <v>0</v>
      </c>
      <c r="X49" s="3">
        <f t="shared" si="54"/>
        <v>0</v>
      </c>
      <c r="Y49" s="3">
        <f t="shared" si="55"/>
        <v>0</v>
      </c>
      <c r="Z49" s="3">
        <f t="shared" si="56"/>
        <v>0</v>
      </c>
      <c r="AA49" s="3">
        <f t="shared" si="57"/>
        <v>0</v>
      </c>
      <c r="AB49" s="3">
        <f t="shared" si="58"/>
        <v>0</v>
      </c>
      <c r="AC49" s="3">
        <f t="shared" si="59"/>
        <v>0</v>
      </c>
      <c r="AD49" s="3">
        <f t="shared" si="60"/>
        <v>0</v>
      </c>
      <c r="AE49" s="3">
        <f t="shared" si="61"/>
        <v>0</v>
      </c>
      <c r="AF49" s="3">
        <f t="shared" si="62"/>
        <v>0</v>
      </c>
      <c r="AG49" s="3">
        <f t="shared" si="63"/>
        <v>0</v>
      </c>
      <c r="AH49" s="3">
        <f t="shared" si="64"/>
        <v>0</v>
      </c>
      <c r="AI49" s="3">
        <f t="shared" si="65"/>
        <v>0</v>
      </c>
      <c r="AJ49" s="3">
        <f t="shared" si="66"/>
        <v>0</v>
      </c>
      <c r="AK49" s="3">
        <f t="shared" si="67"/>
        <v>0</v>
      </c>
      <c r="AL49" s="3">
        <f t="shared" si="68"/>
        <v>0</v>
      </c>
      <c r="AM49" s="3">
        <f t="shared" si="69"/>
        <v>0</v>
      </c>
      <c r="AN49" s="3">
        <f t="shared" si="70"/>
        <v>0</v>
      </c>
      <c r="AO49" s="3">
        <f t="shared" si="71"/>
        <v>0</v>
      </c>
      <c r="AP49" s="3">
        <f t="shared" si="72"/>
        <v>0</v>
      </c>
      <c r="AQ49" s="3">
        <f t="shared" si="73"/>
        <v>0</v>
      </c>
      <c r="AR49" s="3">
        <f t="shared" si="74"/>
        <v>0</v>
      </c>
      <c r="AS49" s="3">
        <f t="shared" si="75"/>
        <v>0</v>
      </c>
      <c r="AT49" s="3">
        <f t="shared" si="76"/>
        <v>0</v>
      </c>
      <c r="AU49" s="3">
        <f t="shared" si="77"/>
        <v>0</v>
      </c>
      <c r="AV49" s="3">
        <f t="shared" si="78"/>
        <v>0</v>
      </c>
      <c r="AW49" s="3">
        <f t="shared" si="79"/>
        <v>0</v>
      </c>
      <c r="AX49" s="3">
        <f t="shared" si="80"/>
        <v>0</v>
      </c>
      <c r="AY49" s="3">
        <f t="shared" si="81"/>
        <v>0</v>
      </c>
      <c r="AZ49" s="3">
        <f t="shared" si="82"/>
        <v>0</v>
      </c>
      <c r="BA49" s="3">
        <f t="shared" si="83"/>
        <v>0</v>
      </c>
      <c r="BB49" s="3">
        <f t="shared" si="84"/>
        <v>0</v>
      </c>
      <c r="BC49" s="3">
        <f t="shared" si="85"/>
        <v>0</v>
      </c>
      <c r="BD49" s="3">
        <f t="shared" si="86"/>
        <v>0</v>
      </c>
      <c r="BE49" s="3">
        <f t="shared" si="87"/>
        <v>0</v>
      </c>
      <c r="BF49" s="3">
        <f t="shared" si="88"/>
        <v>0</v>
      </c>
      <c r="BG49" s="3">
        <f t="shared" si="89"/>
        <v>0</v>
      </c>
      <c r="BH49" s="3">
        <f t="shared" si="90"/>
        <v>0</v>
      </c>
      <c r="BI49" s="3">
        <f t="shared" si="91"/>
        <v>0</v>
      </c>
      <c r="BJ49" s="3">
        <f t="shared" si="92"/>
        <v>0</v>
      </c>
      <c r="BK49" s="3">
        <f t="shared" si="93"/>
        <v>0</v>
      </c>
      <c r="BL49" s="3">
        <f t="shared" si="94"/>
        <v>0</v>
      </c>
      <c r="BM49" s="3">
        <f t="shared" si="95"/>
        <v>0</v>
      </c>
      <c r="BN49" s="3">
        <f t="shared" si="96"/>
        <v>0</v>
      </c>
      <c r="BO49" s="3">
        <f t="shared" si="97"/>
        <v>0</v>
      </c>
      <c r="BP49" s="3">
        <f t="shared" si="98"/>
        <v>0</v>
      </c>
      <c r="BQ49" s="3">
        <f t="shared" si="99"/>
        <v>0</v>
      </c>
      <c r="BR49" s="3">
        <f t="shared" si="100"/>
        <v>0</v>
      </c>
      <c r="BS49" s="3">
        <f t="shared" si="101"/>
        <v>0</v>
      </c>
      <c r="BT49" s="3">
        <f t="shared" si="102"/>
        <v>0</v>
      </c>
      <c r="BU49" s="3">
        <f t="shared" si="103"/>
        <v>0</v>
      </c>
      <c r="BV49" s="3">
        <f t="shared" si="104"/>
        <v>0</v>
      </c>
      <c r="BW49" s="3">
        <f t="shared" si="105"/>
        <v>0</v>
      </c>
      <c r="BX49" s="3">
        <f t="shared" si="106"/>
        <v>0</v>
      </c>
      <c r="BY49" s="3">
        <f t="shared" si="107"/>
        <v>0</v>
      </c>
      <c r="BZ49" s="3">
        <f t="shared" si="108"/>
        <v>0</v>
      </c>
      <c r="CA49" s="3">
        <f t="shared" si="109"/>
        <v>0</v>
      </c>
      <c r="CB49" s="3">
        <f t="shared" si="110"/>
        <v>0</v>
      </c>
      <c r="CC49" s="3">
        <f t="shared" si="111"/>
        <v>0</v>
      </c>
      <c r="CD49" s="3">
        <f t="shared" si="112"/>
        <v>0</v>
      </c>
      <c r="CE49" s="3">
        <f t="shared" si="113"/>
        <v>0</v>
      </c>
      <c r="CF49" s="3">
        <f t="shared" si="114"/>
        <v>0</v>
      </c>
      <c r="CG49" s="3">
        <f t="shared" si="115"/>
        <v>0</v>
      </c>
      <c r="CH49" s="12">
        <f t="shared" si="116"/>
        <v>0</v>
      </c>
    </row>
    <row r="50" spans="1:86" ht="15" customHeight="1" x14ac:dyDescent="0.25">
      <c r="A50" s="603"/>
      <c r="B50" s="11" t="str">
        <f t="shared" si="3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117"/>
        <v>0</v>
      </c>
      <c r="H50" s="3">
        <f t="shared" si="39"/>
        <v>0</v>
      </c>
      <c r="I50" s="3">
        <f t="shared" si="40"/>
        <v>0</v>
      </c>
      <c r="J50" s="3">
        <f t="shared" si="41"/>
        <v>0</v>
      </c>
      <c r="K50" s="3">
        <f t="shared" si="42"/>
        <v>0</v>
      </c>
      <c r="L50" s="3">
        <f t="shared" si="43"/>
        <v>0</v>
      </c>
      <c r="M50" s="3">
        <f t="shared" si="44"/>
        <v>0</v>
      </c>
      <c r="N50" s="3">
        <f t="shared" si="45"/>
        <v>0</v>
      </c>
      <c r="O50" s="3">
        <f t="shared" si="46"/>
        <v>0</v>
      </c>
      <c r="P50" s="3">
        <f t="shared" si="47"/>
        <v>0</v>
      </c>
      <c r="Q50" s="3">
        <f t="shared" si="48"/>
        <v>0</v>
      </c>
      <c r="R50" s="3">
        <f t="shared" si="49"/>
        <v>0</v>
      </c>
      <c r="S50" s="3">
        <f t="shared" si="50"/>
        <v>0</v>
      </c>
      <c r="T50" s="480">
        <v>0</v>
      </c>
      <c r="U50" s="3">
        <f t="shared" si="51"/>
        <v>0</v>
      </c>
      <c r="V50" s="3">
        <f t="shared" si="52"/>
        <v>0</v>
      </c>
      <c r="W50" s="3">
        <f t="shared" si="53"/>
        <v>0</v>
      </c>
      <c r="X50" s="3">
        <f t="shared" si="54"/>
        <v>0</v>
      </c>
      <c r="Y50" s="3">
        <f t="shared" si="55"/>
        <v>0</v>
      </c>
      <c r="Z50" s="3">
        <f t="shared" si="56"/>
        <v>0</v>
      </c>
      <c r="AA50" s="3">
        <f t="shared" si="57"/>
        <v>0</v>
      </c>
      <c r="AB50" s="3">
        <f t="shared" si="58"/>
        <v>0</v>
      </c>
      <c r="AC50" s="3">
        <f t="shared" si="59"/>
        <v>0</v>
      </c>
      <c r="AD50" s="3">
        <f t="shared" si="60"/>
        <v>0</v>
      </c>
      <c r="AE50" s="3">
        <f t="shared" si="61"/>
        <v>0</v>
      </c>
      <c r="AF50" s="3">
        <f t="shared" si="62"/>
        <v>0</v>
      </c>
      <c r="AG50" s="3">
        <f t="shared" si="63"/>
        <v>0</v>
      </c>
      <c r="AH50" s="3">
        <f t="shared" si="64"/>
        <v>0</v>
      </c>
      <c r="AI50" s="3">
        <f t="shared" si="65"/>
        <v>0</v>
      </c>
      <c r="AJ50" s="3">
        <f t="shared" si="66"/>
        <v>0</v>
      </c>
      <c r="AK50" s="3">
        <f t="shared" si="67"/>
        <v>0</v>
      </c>
      <c r="AL50" s="3">
        <f t="shared" si="68"/>
        <v>0</v>
      </c>
      <c r="AM50" s="3">
        <f t="shared" si="69"/>
        <v>0</v>
      </c>
      <c r="AN50" s="3">
        <f t="shared" si="70"/>
        <v>0</v>
      </c>
      <c r="AO50" s="3">
        <f t="shared" si="71"/>
        <v>0</v>
      </c>
      <c r="AP50" s="3">
        <f t="shared" si="72"/>
        <v>0</v>
      </c>
      <c r="AQ50" s="3">
        <f t="shared" si="73"/>
        <v>0</v>
      </c>
      <c r="AR50" s="3">
        <f t="shared" si="74"/>
        <v>0</v>
      </c>
      <c r="AS50" s="3">
        <f t="shared" si="75"/>
        <v>0</v>
      </c>
      <c r="AT50" s="3">
        <f t="shared" si="76"/>
        <v>0</v>
      </c>
      <c r="AU50" s="3">
        <f t="shared" si="77"/>
        <v>0</v>
      </c>
      <c r="AV50" s="3">
        <f t="shared" si="78"/>
        <v>0</v>
      </c>
      <c r="AW50" s="3">
        <f t="shared" si="79"/>
        <v>0</v>
      </c>
      <c r="AX50" s="3">
        <f t="shared" si="80"/>
        <v>0</v>
      </c>
      <c r="AY50" s="3">
        <f t="shared" si="81"/>
        <v>0</v>
      </c>
      <c r="AZ50" s="3">
        <f t="shared" si="82"/>
        <v>0</v>
      </c>
      <c r="BA50" s="3">
        <f t="shared" si="83"/>
        <v>0</v>
      </c>
      <c r="BB50" s="3">
        <f t="shared" si="84"/>
        <v>0</v>
      </c>
      <c r="BC50" s="3">
        <f t="shared" si="85"/>
        <v>0</v>
      </c>
      <c r="BD50" s="3">
        <f t="shared" si="86"/>
        <v>0</v>
      </c>
      <c r="BE50" s="3">
        <f t="shared" si="87"/>
        <v>0</v>
      </c>
      <c r="BF50" s="3">
        <f t="shared" si="88"/>
        <v>0</v>
      </c>
      <c r="BG50" s="3">
        <f t="shared" si="89"/>
        <v>0</v>
      </c>
      <c r="BH50" s="3">
        <f t="shared" si="90"/>
        <v>0</v>
      </c>
      <c r="BI50" s="3">
        <f t="shared" si="91"/>
        <v>0</v>
      </c>
      <c r="BJ50" s="3">
        <f t="shared" si="92"/>
        <v>0</v>
      </c>
      <c r="BK50" s="3">
        <f t="shared" si="93"/>
        <v>0</v>
      </c>
      <c r="BL50" s="3">
        <f t="shared" si="94"/>
        <v>0</v>
      </c>
      <c r="BM50" s="3">
        <f t="shared" si="95"/>
        <v>0</v>
      </c>
      <c r="BN50" s="3">
        <f t="shared" si="96"/>
        <v>0</v>
      </c>
      <c r="BO50" s="3">
        <f t="shared" si="97"/>
        <v>0</v>
      </c>
      <c r="BP50" s="3">
        <f t="shared" si="98"/>
        <v>0</v>
      </c>
      <c r="BQ50" s="3">
        <f t="shared" si="99"/>
        <v>0</v>
      </c>
      <c r="BR50" s="3">
        <f t="shared" si="100"/>
        <v>0</v>
      </c>
      <c r="BS50" s="3">
        <f t="shared" si="101"/>
        <v>0</v>
      </c>
      <c r="BT50" s="3">
        <f t="shared" si="102"/>
        <v>0</v>
      </c>
      <c r="BU50" s="3">
        <f t="shared" si="103"/>
        <v>0</v>
      </c>
      <c r="BV50" s="3">
        <f t="shared" si="104"/>
        <v>0</v>
      </c>
      <c r="BW50" s="3">
        <f t="shared" si="105"/>
        <v>0</v>
      </c>
      <c r="BX50" s="3">
        <f t="shared" si="106"/>
        <v>0</v>
      </c>
      <c r="BY50" s="3">
        <f t="shared" si="107"/>
        <v>0</v>
      </c>
      <c r="BZ50" s="3">
        <f t="shared" si="108"/>
        <v>0</v>
      </c>
      <c r="CA50" s="3">
        <f t="shared" si="109"/>
        <v>0</v>
      </c>
      <c r="CB50" s="3">
        <f t="shared" si="110"/>
        <v>0</v>
      </c>
      <c r="CC50" s="3">
        <f t="shared" si="111"/>
        <v>0</v>
      </c>
      <c r="CD50" s="3">
        <f t="shared" si="112"/>
        <v>0</v>
      </c>
      <c r="CE50" s="3">
        <f t="shared" si="113"/>
        <v>0</v>
      </c>
      <c r="CF50" s="3">
        <f t="shared" si="114"/>
        <v>0</v>
      </c>
      <c r="CG50" s="3">
        <f t="shared" si="115"/>
        <v>0</v>
      </c>
      <c r="CH50" s="12">
        <f t="shared" si="116"/>
        <v>0</v>
      </c>
    </row>
    <row r="51" spans="1:86" x14ac:dyDescent="0.25">
      <c r="A51" s="603"/>
      <c r="B51" s="11" t="str">
        <f t="shared" si="3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117"/>
        <v>0</v>
      </c>
      <c r="H51" s="3">
        <f t="shared" si="39"/>
        <v>0</v>
      </c>
      <c r="I51" s="3">
        <f t="shared" si="40"/>
        <v>0</v>
      </c>
      <c r="J51" s="3">
        <f t="shared" si="41"/>
        <v>0</v>
      </c>
      <c r="K51" s="3">
        <f t="shared" si="42"/>
        <v>0</v>
      </c>
      <c r="L51" s="3">
        <f t="shared" si="43"/>
        <v>0</v>
      </c>
      <c r="M51" s="3">
        <f t="shared" si="44"/>
        <v>0</v>
      </c>
      <c r="N51" s="3">
        <f t="shared" si="45"/>
        <v>0</v>
      </c>
      <c r="O51" s="3">
        <f t="shared" si="46"/>
        <v>0</v>
      </c>
      <c r="P51" s="3">
        <f t="shared" si="47"/>
        <v>0</v>
      </c>
      <c r="Q51" s="3">
        <f t="shared" si="48"/>
        <v>0</v>
      </c>
      <c r="R51" s="3">
        <f t="shared" si="49"/>
        <v>0</v>
      </c>
      <c r="S51" s="3">
        <f t="shared" si="50"/>
        <v>0</v>
      </c>
      <c r="T51" s="480">
        <v>0</v>
      </c>
      <c r="U51" s="3">
        <f t="shared" si="51"/>
        <v>0</v>
      </c>
      <c r="V51" s="3">
        <f t="shared" si="52"/>
        <v>0</v>
      </c>
      <c r="W51" s="3">
        <f t="shared" si="53"/>
        <v>0</v>
      </c>
      <c r="X51" s="3">
        <f t="shared" si="54"/>
        <v>0</v>
      </c>
      <c r="Y51" s="3">
        <f t="shared" si="55"/>
        <v>0</v>
      </c>
      <c r="Z51" s="3">
        <f t="shared" si="56"/>
        <v>0</v>
      </c>
      <c r="AA51" s="3">
        <f t="shared" si="57"/>
        <v>0</v>
      </c>
      <c r="AB51" s="3">
        <f t="shared" si="58"/>
        <v>0</v>
      </c>
      <c r="AC51" s="3">
        <f t="shared" si="59"/>
        <v>0</v>
      </c>
      <c r="AD51" s="3">
        <f t="shared" si="60"/>
        <v>0</v>
      </c>
      <c r="AE51" s="3">
        <f t="shared" si="61"/>
        <v>0</v>
      </c>
      <c r="AF51" s="3">
        <f t="shared" si="62"/>
        <v>0</v>
      </c>
      <c r="AG51" s="3">
        <f t="shared" si="63"/>
        <v>0</v>
      </c>
      <c r="AH51" s="3">
        <f t="shared" si="64"/>
        <v>0</v>
      </c>
      <c r="AI51" s="3">
        <f t="shared" si="65"/>
        <v>0</v>
      </c>
      <c r="AJ51" s="3">
        <f t="shared" si="66"/>
        <v>0</v>
      </c>
      <c r="AK51" s="3">
        <f t="shared" si="67"/>
        <v>0</v>
      </c>
      <c r="AL51" s="3">
        <f t="shared" si="68"/>
        <v>0</v>
      </c>
      <c r="AM51" s="3">
        <f t="shared" si="69"/>
        <v>0</v>
      </c>
      <c r="AN51" s="3">
        <f t="shared" si="70"/>
        <v>0</v>
      </c>
      <c r="AO51" s="3">
        <f t="shared" si="71"/>
        <v>0</v>
      </c>
      <c r="AP51" s="3">
        <f t="shared" si="72"/>
        <v>0</v>
      </c>
      <c r="AQ51" s="3">
        <f t="shared" si="73"/>
        <v>0</v>
      </c>
      <c r="AR51" s="3">
        <f t="shared" si="74"/>
        <v>0</v>
      </c>
      <c r="AS51" s="3">
        <f t="shared" si="75"/>
        <v>0</v>
      </c>
      <c r="AT51" s="3">
        <f t="shared" si="76"/>
        <v>0</v>
      </c>
      <c r="AU51" s="3">
        <f t="shared" si="77"/>
        <v>0</v>
      </c>
      <c r="AV51" s="3">
        <f t="shared" si="78"/>
        <v>0</v>
      </c>
      <c r="AW51" s="3">
        <f t="shared" si="79"/>
        <v>0</v>
      </c>
      <c r="AX51" s="3">
        <f t="shared" si="80"/>
        <v>0</v>
      </c>
      <c r="AY51" s="3">
        <f t="shared" si="81"/>
        <v>0</v>
      </c>
      <c r="AZ51" s="3">
        <f t="shared" si="82"/>
        <v>0</v>
      </c>
      <c r="BA51" s="3">
        <f t="shared" si="83"/>
        <v>0</v>
      </c>
      <c r="BB51" s="3">
        <f t="shared" si="84"/>
        <v>0</v>
      </c>
      <c r="BC51" s="3">
        <f t="shared" si="85"/>
        <v>0</v>
      </c>
      <c r="BD51" s="3">
        <f t="shared" si="86"/>
        <v>0</v>
      </c>
      <c r="BE51" s="3">
        <f t="shared" si="87"/>
        <v>0</v>
      </c>
      <c r="BF51" s="3">
        <f t="shared" si="88"/>
        <v>0</v>
      </c>
      <c r="BG51" s="3">
        <f t="shared" si="89"/>
        <v>0</v>
      </c>
      <c r="BH51" s="3">
        <f t="shared" si="90"/>
        <v>0</v>
      </c>
      <c r="BI51" s="3">
        <f t="shared" si="91"/>
        <v>0</v>
      </c>
      <c r="BJ51" s="3">
        <f t="shared" si="92"/>
        <v>0</v>
      </c>
      <c r="BK51" s="3">
        <f t="shared" si="93"/>
        <v>0</v>
      </c>
      <c r="BL51" s="3">
        <f t="shared" si="94"/>
        <v>0</v>
      </c>
      <c r="BM51" s="3">
        <f t="shared" si="95"/>
        <v>0</v>
      </c>
      <c r="BN51" s="3">
        <f t="shared" si="96"/>
        <v>0</v>
      </c>
      <c r="BO51" s="3">
        <f t="shared" si="97"/>
        <v>0</v>
      </c>
      <c r="BP51" s="3">
        <f t="shared" si="98"/>
        <v>0</v>
      </c>
      <c r="BQ51" s="3">
        <f t="shared" si="99"/>
        <v>0</v>
      </c>
      <c r="BR51" s="3">
        <f t="shared" si="100"/>
        <v>0</v>
      </c>
      <c r="BS51" s="3">
        <f t="shared" si="101"/>
        <v>0</v>
      </c>
      <c r="BT51" s="3">
        <f t="shared" si="102"/>
        <v>0</v>
      </c>
      <c r="BU51" s="3">
        <f t="shared" si="103"/>
        <v>0</v>
      </c>
      <c r="BV51" s="3">
        <f t="shared" si="104"/>
        <v>0</v>
      </c>
      <c r="BW51" s="3">
        <f t="shared" si="105"/>
        <v>0</v>
      </c>
      <c r="BX51" s="3">
        <f t="shared" si="106"/>
        <v>0</v>
      </c>
      <c r="BY51" s="3">
        <f t="shared" si="107"/>
        <v>0</v>
      </c>
      <c r="BZ51" s="3">
        <f t="shared" si="108"/>
        <v>0</v>
      </c>
      <c r="CA51" s="3">
        <f t="shared" si="109"/>
        <v>0</v>
      </c>
      <c r="CB51" s="3">
        <f t="shared" si="110"/>
        <v>0</v>
      </c>
      <c r="CC51" s="3">
        <f t="shared" si="111"/>
        <v>0</v>
      </c>
      <c r="CD51" s="3">
        <f t="shared" si="112"/>
        <v>0</v>
      </c>
      <c r="CE51" s="3">
        <f t="shared" si="113"/>
        <v>0</v>
      </c>
      <c r="CF51" s="3">
        <f t="shared" si="114"/>
        <v>0</v>
      </c>
      <c r="CG51" s="3">
        <f t="shared" si="115"/>
        <v>0</v>
      </c>
      <c r="CH51" s="12">
        <f t="shared" si="116"/>
        <v>0</v>
      </c>
    </row>
    <row r="52" spans="1:86" x14ac:dyDescent="0.25">
      <c r="A52" s="603"/>
      <c r="B52" s="11" t="str">
        <f t="shared" si="3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117"/>
        <v>0</v>
      </c>
      <c r="H52" s="3">
        <f t="shared" si="39"/>
        <v>0</v>
      </c>
      <c r="I52" s="3">
        <f t="shared" si="40"/>
        <v>0</v>
      </c>
      <c r="J52" s="3">
        <f t="shared" si="41"/>
        <v>0</v>
      </c>
      <c r="K52" s="3">
        <f t="shared" si="42"/>
        <v>0</v>
      </c>
      <c r="L52" s="3">
        <f t="shared" si="43"/>
        <v>0</v>
      </c>
      <c r="M52" s="3">
        <f t="shared" si="44"/>
        <v>0</v>
      </c>
      <c r="N52" s="3">
        <f t="shared" si="45"/>
        <v>0</v>
      </c>
      <c r="O52" s="3">
        <f t="shared" si="46"/>
        <v>0</v>
      </c>
      <c r="P52" s="3">
        <f t="shared" si="47"/>
        <v>0</v>
      </c>
      <c r="Q52" s="3">
        <f t="shared" si="48"/>
        <v>0</v>
      </c>
      <c r="R52" s="3">
        <f t="shared" si="49"/>
        <v>0</v>
      </c>
      <c r="S52" s="3">
        <f t="shared" si="50"/>
        <v>0</v>
      </c>
      <c r="T52" s="480">
        <v>0</v>
      </c>
      <c r="U52" s="3">
        <f t="shared" si="51"/>
        <v>0</v>
      </c>
      <c r="V52" s="3">
        <f t="shared" si="52"/>
        <v>0</v>
      </c>
      <c r="W52" s="3">
        <f t="shared" si="53"/>
        <v>0</v>
      </c>
      <c r="X52" s="3">
        <f t="shared" si="54"/>
        <v>0</v>
      </c>
      <c r="Y52" s="3">
        <f t="shared" si="55"/>
        <v>0</v>
      </c>
      <c r="Z52" s="3">
        <f t="shared" si="56"/>
        <v>0</v>
      </c>
      <c r="AA52" s="3">
        <f t="shared" si="57"/>
        <v>0</v>
      </c>
      <c r="AB52" s="3">
        <f t="shared" si="58"/>
        <v>0</v>
      </c>
      <c r="AC52" s="3">
        <f t="shared" si="59"/>
        <v>0</v>
      </c>
      <c r="AD52" s="3">
        <f t="shared" si="60"/>
        <v>0</v>
      </c>
      <c r="AE52" s="3">
        <f t="shared" si="61"/>
        <v>0</v>
      </c>
      <c r="AF52" s="3">
        <f t="shared" si="62"/>
        <v>0</v>
      </c>
      <c r="AG52" s="3">
        <f t="shared" si="63"/>
        <v>0</v>
      </c>
      <c r="AH52" s="3">
        <f t="shared" si="64"/>
        <v>0</v>
      </c>
      <c r="AI52" s="3">
        <f t="shared" si="65"/>
        <v>0</v>
      </c>
      <c r="AJ52" s="3">
        <f t="shared" si="66"/>
        <v>0</v>
      </c>
      <c r="AK52" s="3">
        <f t="shared" si="67"/>
        <v>0</v>
      </c>
      <c r="AL52" s="3">
        <f t="shared" si="68"/>
        <v>0</v>
      </c>
      <c r="AM52" s="3">
        <f t="shared" si="69"/>
        <v>0</v>
      </c>
      <c r="AN52" s="3">
        <f t="shared" si="70"/>
        <v>0</v>
      </c>
      <c r="AO52" s="3">
        <f t="shared" si="71"/>
        <v>0</v>
      </c>
      <c r="AP52" s="3">
        <f t="shared" si="72"/>
        <v>0</v>
      </c>
      <c r="AQ52" s="3">
        <f t="shared" si="73"/>
        <v>0</v>
      </c>
      <c r="AR52" s="3">
        <f t="shared" si="74"/>
        <v>0</v>
      </c>
      <c r="AS52" s="3">
        <f t="shared" si="75"/>
        <v>0</v>
      </c>
      <c r="AT52" s="3">
        <f t="shared" si="76"/>
        <v>0</v>
      </c>
      <c r="AU52" s="3">
        <f t="shared" si="77"/>
        <v>0</v>
      </c>
      <c r="AV52" s="3">
        <f t="shared" si="78"/>
        <v>0</v>
      </c>
      <c r="AW52" s="3">
        <f t="shared" si="79"/>
        <v>0</v>
      </c>
      <c r="AX52" s="3">
        <f t="shared" si="80"/>
        <v>0</v>
      </c>
      <c r="AY52" s="3">
        <f t="shared" si="81"/>
        <v>0</v>
      </c>
      <c r="AZ52" s="3">
        <f t="shared" si="82"/>
        <v>0</v>
      </c>
      <c r="BA52" s="3">
        <f t="shared" si="83"/>
        <v>0</v>
      </c>
      <c r="BB52" s="3">
        <f t="shared" si="84"/>
        <v>0</v>
      </c>
      <c r="BC52" s="3">
        <f t="shared" si="85"/>
        <v>0</v>
      </c>
      <c r="BD52" s="3">
        <f t="shared" si="86"/>
        <v>0</v>
      </c>
      <c r="BE52" s="3">
        <f t="shared" si="87"/>
        <v>0</v>
      </c>
      <c r="BF52" s="3">
        <f t="shared" si="88"/>
        <v>0</v>
      </c>
      <c r="BG52" s="3">
        <f t="shared" si="89"/>
        <v>0</v>
      </c>
      <c r="BH52" s="3">
        <f t="shared" si="90"/>
        <v>0</v>
      </c>
      <c r="BI52" s="3">
        <f t="shared" si="91"/>
        <v>0</v>
      </c>
      <c r="BJ52" s="3">
        <f t="shared" si="92"/>
        <v>0</v>
      </c>
      <c r="BK52" s="3">
        <f t="shared" si="93"/>
        <v>0</v>
      </c>
      <c r="BL52" s="3">
        <f t="shared" si="94"/>
        <v>0</v>
      </c>
      <c r="BM52" s="3">
        <f t="shared" si="95"/>
        <v>0</v>
      </c>
      <c r="BN52" s="3">
        <f t="shared" si="96"/>
        <v>0</v>
      </c>
      <c r="BO52" s="3">
        <f t="shared" si="97"/>
        <v>0</v>
      </c>
      <c r="BP52" s="3">
        <f t="shared" si="98"/>
        <v>0</v>
      </c>
      <c r="BQ52" s="3">
        <f t="shared" si="99"/>
        <v>0</v>
      </c>
      <c r="BR52" s="3">
        <f t="shared" si="100"/>
        <v>0</v>
      </c>
      <c r="BS52" s="3">
        <f t="shared" si="101"/>
        <v>0</v>
      </c>
      <c r="BT52" s="3">
        <f t="shared" si="102"/>
        <v>0</v>
      </c>
      <c r="BU52" s="3">
        <f t="shared" si="103"/>
        <v>0</v>
      </c>
      <c r="BV52" s="3">
        <f t="shared" si="104"/>
        <v>0</v>
      </c>
      <c r="BW52" s="3">
        <f t="shared" si="105"/>
        <v>0</v>
      </c>
      <c r="BX52" s="3">
        <f t="shared" si="106"/>
        <v>0</v>
      </c>
      <c r="BY52" s="3">
        <f t="shared" si="107"/>
        <v>0</v>
      </c>
      <c r="BZ52" s="3">
        <f t="shared" si="108"/>
        <v>0</v>
      </c>
      <c r="CA52" s="3">
        <f t="shared" si="109"/>
        <v>0</v>
      </c>
      <c r="CB52" s="3">
        <f t="shared" si="110"/>
        <v>0</v>
      </c>
      <c r="CC52" s="3">
        <f t="shared" si="111"/>
        <v>0</v>
      </c>
      <c r="CD52" s="3">
        <f t="shared" si="112"/>
        <v>0</v>
      </c>
      <c r="CE52" s="3">
        <f t="shared" si="113"/>
        <v>0</v>
      </c>
      <c r="CF52" s="3">
        <f t="shared" si="114"/>
        <v>0</v>
      </c>
      <c r="CG52" s="3">
        <f t="shared" si="115"/>
        <v>0</v>
      </c>
      <c r="CH52" s="12">
        <f t="shared" si="116"/>
        <v>0</v>
      </c>
    </row>
    <row r="53" spans="1:86" x14ac:dyDescent="0.25">
      <c r="A53" s="603"/>
      <c r="B53" s="11" t="str">
        <f t="shared" si="3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117"/>
        <v>0</v>
      </c>
      <c r="H53" s="3">
        <f t="shared" si="39"/>
        <v>0</v>
      </c>
      <c r="I53" s="3">
        <f t="shared" si="40"/>
        <v>0</v>
      </c>
      <c r="J53" s="3">
        <f t="shared" si="41"/>
        <v>0</v>
      </c>
      <c r="K53" s="3">
        <f t="shared" si="42"/>
        <v>0</v>
      </c>
      <c r="L53" s="3">
        <f t="shared" si="43"/>
        <v>0</v>
      </c>
      <c r="M53" s="3">
        <f t="shared" si="44"/>
        <v>0</v>
      </c>
      <c r="N53" s="3">
        <f t="shared" si="45"/>
        <v>0</v>
      </c>
      <c r="O53" s="3">
        <f t="shared" si="46"/>
        <v>0</v>
      </c>
      <c r="P53" s="3">
        <f t="shared" si="47"/>
        <v>0</v>
      </c>
      <c r="Q53" s="3">
        <f t="shared" si="48"/>
        <v>0</v>
      </c>
      <c r="R53" s="3">
        <f t="shared" si="49"/>
        <v>0</v>
      </c>
      <c r="S53" s="3">
        <f t="shared" si="50"/>
        <v>0</v>
      </c>
      <c r="T53" s="480">
        <v>0</v>
      </c>
      <c r="U53" s="3">
        <f t="shared" si="51"/>
        <v>0</v>
      </c>
      <c r="V53" s="3">
        <f t="shared" si="52"/>
        <v>0</v>
      </c>
      <c r="W53" s="3">
        <f t="shared" si="53"/>
        <v>0</v>
      </c>
      <c r="X53" s="3">
        <f t="shared" si="54"/>
        <v>0</v>
      </c>
      <c r="Y53" s="3">
        <f t="shared" si="55"/>
        <v>0</v>
      </c>
      <c r="Z53" s="3">
        <f t="shared" si="56"/>
        <v>0</v>
      </c>
      <c r="AA53" s="3">
        <f t="shared" si="57"/>
        <v>0</v>
      </c>
      <c r="AB53" s="3">
        <f t="shared" si="58"/>
        <v>0</v>
      </c>
      <c r="AC53" s="3">
        <f t="shared" si="59"/>
        <v>0</v>
      </c>
      <c r="AD53" s="3">
        <f t="shared" si="60"/>
        <v>0</v>
      </c>
      <c r="AE53" s="3">
        <f t="shared" si="61"/>
        <v>0</v>
      </c>
      <c r="AF53" s="3">
        <f t="shared" si="62"/>
        <v>0</v>
      </c>
      <c r="AG53" s="3">
        <f t="shared" si="63"/>
        <v>0</v>
      </c>
      <c r="AH53" s="3">
        <f t="shared" si="64"/>
        <v>0</v>
      </c>
      <c r="AI53" s="3">
        <f t="shared" si="65"/>
        <v>0</v>
      </c>
      <c r="AJ53" s="3">
        <f t="shared" si="66"/>
        <v>0</v>
      </c>
      <c r="AK53" s="3">
        <f t="shared" si="67"/>
        <v>0</v>
      </c>
      <c r="AL53" s="3">
        <f t="shared" si="68"/>
        <v>0</v>
      </c>
      <c r="AM53" s="3">
        <f t="shared" si="69"/>
        <v>0</v>
      </c>
      <c r="AN53" s="3">
        <f t="shared" si="70"/>
        <v>0</v>
      </c>
      <c r="AO53" s="3">
        <f t="shared" si="71"/>
        <v>0</v>
      </c>
      <c r="AP53" s="3">
        <f t="shared" si="72"/>
        <v>0</v>
      </c>
      <c r="AQ53" s="3">
        <f t="shared" si="73"/>
        <v>0</v>
      </c>
      <c r="AR53" s="3">
        <f t="shared" si="74"/>
        <v>0</v>
      </c>
      <c r="AS53" s="3">
        <f t="shared" si="75"/>
        <v>0</v>
      </c>
      <c r="AT53" s="3">
        <f t="shared" si="76"/>
        <v>0</v>
      </c>
      <c r="AU53" s="3">
        <f t="shared" si="77"/>
        <v>0</v>
      </c>
      <c r="AV53" s="3">
        <f t="shared" si="78"/>
        <v>0</v>
      </c>
      <c r="AW53" s="3">
        <f t="shared" si="79"/>
        <v>0</v>
      </c>
      <c r="AX53" s="3">
        <f t="shared" si="80"/>
        <v>0</v>
      </c>
      <c r="AY53" s="3">
        <f t="shared" si="81"/>
        <v>0</v>
      </c>
      <c r="AZ53" s="3">
        <f t="shared" si="82"/>
        <v>0</v>
      </c>
      <c r="BA53" s="3">
        <f t="shared" si="83"/>
        <v>0</v>
      </c>
      <c r="BB53" s="3">
        <f t="shared" si="84"/>
        <v>0</v>
      </c>
      <c r="BC53" s="3">
        <f t="shared" si="85"/>
        <v>0</v>
      </c>
      <c r="BD53" s="3">
        <f t="shared" si="86"/>
        <v>0</v>
      </c>
      <c r="BE53" s="3">
        <f t="shared" si="87"/>
        <v>0</v>
      </c>
      <c r="BF53" s="3">
        <f t="shared" si="88"/>
        <v>0</v>
      </c>
      <c r="BG53" s="3">
        <f t="shared" si="89"/>
        <v>0</v>
      </c>
      <c r="BH53" s="3">
        <f t="shared" si="90"/>
        <v>0</v>
      </c>
      <c r="BI53" s="3">
        <f t="shared" si="91"/>
        <v>0</v>
      </c>
      <c r="BJ53" s="3">
        <f t="shared" si="92"/>
        <v>0</v>
      </c>
      <c r="BK53" s="3">
        <f t="shared" si="93"/>
        <v>0</v>
      </c>
      <c r="BL53" s="3">
        <f t="shared" si="94"/>
        <v>0</v>
      </c>
      <c r="BM53" s="3">
        <f t="shared" si="95"/>
        <v>0</v>
      </c>
      <c r="BN53" s="3">
        <f t="shared" si="96"/>
        <v>0</v>
      </c>
      <c r="BO53" s="3">
        <f t="shared" si="97"/>
        <v>0</v>
      </c>
      <c r="BP53" s="3">
        <f t="shared" si="98"/>
        <v>0</v>
      </c>
      <c r="BQ53" s="3">
        <f t="shared" si="99"/>
        <v>0</v>
      </c>
      <c r="BR53" s="3">
        <f t="shared" si="100"/>
        <v>0</v>
      </c>
      <c r="BS53" s="3">
        <f t="shared" si="101"/>
        <v>0</v>
      </c>
      <c r="BT53" s="3">
        <f t="shared" si="102"/>
        <v>0</v>
      </c>
      <c r="BU53" s="3">
        <f t="shared" si="103"/>
        <v>0</v>
      </c>
      <c r="BV53" s="3">
        <f t="shared" si="104"/>
        <v>0</v>
      </c>
      <c r="BW53" s="3">
        <f t="shared" si="105"/>
        <v>0</v>
      </c>
      <c r="BX53" s="3">
        <f t="shared" si="106"/>
        <v>0</v>
      </c>
      <c r="BY53" s="3">
        <f t="shared" si="107"/>
        <v>0</v>
      </c>
      <c r="BZ53" s="3">
        <f t="shared" si="108"/>
        <v>0</v>
      </c>
      <c r="CA53" s="3">
        <f t="shared" si="109"/>
        <v>0</v>
      </c>
      <c r="CB53" s="3">
        <f t="shared" si="110"/>
        <v>0</v>
      </c>
      <c r="CC53" s="3">
        <f t="shared" si="111"/>
        <v>0</v>
      </c>
      <c r="CD53" s="3">
        <f t="shared" si="112"/>
        <v>0</v>
      </c>
      <c r="CE53" s="3">
        <f t="shared" si="113"/>
        <v>0</v>
      </c>
      <c r="CF53" s="3">
        <f t="shared" si="114"/>
        <v>0</v>
      </c>
      <c r="CG53" s="3">
        <f t="shared" si="115"/>
        <v>0</v>
      </c>
      <c r="CH53" s="12">
        <f t="shared" si="116"/>
        <v>0</v>
      </c>
    </row>
    <row r="54" spans="1:86" ht="15" customHeight="1" x14ac:dyDescent="0.25">
      <c r="A54" s="603"/>
      <c r="B54" s="11" t="str">
        <f t="shared" si="3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209" t="str">
        <f t="shared" si="36"/>
        <v>Monthly kWh</v>
      </c>
      <c r="C55" s="264">
        <f>SUM(C41:C54)</f>
        <v>0</v>
      </c>
      <c r="D55" s="264">
        <f t="shared" ref="D55:BO55" si="118">SUM(D41:D54)</f>
        <v>0</v>
      </c>
      <c r="E55" s="264">
        <f t="shared" si="118"/>
        <v>0</v>
      </c>
      <c r="F55" s="264">
        <f t="shared" si="118"/>
        <v>0</v>
      </c>
      <c r="G55" s="264">
        <f t="shared" si="118"/>
        <v>0</v>
      </c>
      <c r="H55" s="264">
        <f t="shared" si="118"/>
        <v>0</v>
      </c>
      <c r="I55" s="264">
        <f t="shared" si="118"/>
        <v>0</v>
      </c>
      <c r="J55" s="264">
        <f t="shared" si="118"/>
        <v>0</v>
      </c>
      <c r="K55" s="264">
        <f t="shared" si="118"/>
        <v>0</v>
      </c>
      <c r="L55" s="264">
        <f t="shared" si="118"/>
        <v>0</v>
      </c>
      <c r="M55" s="264">
        <f t="shared" si="118"/>
        <v>0</v>
      </c>
      <c r="N55" s="264">
        <f t="shared" si="118"/>
        <v>0</v>
      </c>
      <c r="O55" s="264">
        <f t="shared" si="118"/>
        <v>0</v>
      </c>
      <c r="P55" s="264">
        <f t="shared" si="118"/>
        <v>0</v>
      </c>
      <c r="Q55" s="264">
        <f t="shared" si="118"/>
        <v>0</v>
      </c>
      <c r="R55" s="264">
        <f t="shared" si="118"/>
        <v>0</v>
      </c>
      <c r="S55" s="264">
        <f t="shared" si="118"/>
        <v>0</v>
      </c>
      <c r="T55" s="264">
        <f t="shared" si="118"/>
        <v>0</v>
      </c>
      <c r="U55" s="264">
        <f t="shared" si="118"/>
        <v>0</v>
      </c>
      <c r="V55" s="264">
        <f t="shared" si="118"/>
        <v>0</v>
      </c>
      <c r="W55" s="264">
        <f t="shared" si="118"/>
        <v>0</v>
      </c>
      <c r="X55" s="264">
        <f t="shared" si="118"/>
        <v>0</v>
      </c>
      <c r="Y55" s="264">
        <f t="shared" si="118"/>
        <v>0</v>
      </c>
      <c r="Z55" s="264">
        <f t="shared" si="118"/>
        <v>0</v>
      </c>
      <c r="AA55" s="264">
        <f t="shared" si="118"/>
        <v>0</v>
      </c>
      <c r="AB55" s="264">
        <f t="shared" si="118"/>
        <v>0</v>
      </c>
      <c r="AC55" s="264">
        <f t="shared" si="118"/>
        <v>0</v>
      </c>
      <c r="AD55" s="264">
        <f t="shared" si="118"/>
        <v>0</v>
      </c>
      <c r="AE55" s="264">
        <f t="shared" si="118"/>
        <v>0</v>
      </c>
      <c r="AF55" s="264">
        <f t="shared" si="118"/>
        <v>0</v>
      </c>
      <c r="AG55" s="264">
        <f t="shared" si="118"/>
        <v>0</v>
      </c>
      <c r="AH55" s="264">
        <f t="shared" si="118"/>
        <v>0</v>
      </c>
      <c r="AI55" s="264">
        <f t="shared" si="118"/>
        <v>0</v>
      </c>
      <c r="AJ55" s="264">
        <f t="shared" si="118"/>
        <v>0</v>
      </c>
      <c r="AK55" s="264">
        <f t="shared" si="118"/>
        <v>0</v>
      </c>
      <c r="AL55" s="264">
        <f t="shared" si="118"/>
        <v>0</v>
      </c>
      <c r="AM55" s="264">
        <f t="shared" si="118"/>
        <v>0</v>
      </c>
      <c r="AN55" s="264">
        <f t="shared" si="118"/>
        <v>0</v>
      </c>
      <c r="AO55" s="264">
        <f t="shared" si="118"/>
        <v>0</v>
      </c>
      <c r="AP55" s="264">
        <f t="shared" si="118"/>
        <v>0</v>
      </c>
      <c r="AQ55" s="264">
        <f t="shared" si="118"/>
        <v>0</v>
      </c>
      <c r="AR55" s="264">
        <f t="shared" si="118"/>
        <v>0</v>
      </c>
      <c r="AS55" s="264">
        <f t="shared" si="118"/>
        <v>0</v>
      </c>
      <c r="AT55" s="264">
        <f t="shared" si="118"/>
        <v>0</v>
      </c>
      <c r="AU55" s="264">
        <f t="shared" si="118"/>
        <v>0</v>
      </c>
      <c r="AV55" s="264">
        <f t="shared" si="118"/>
        <v>0</v>
      </c>
      <c r="AW55" s="264">
        <f t="shared" si="118"/>
        <v>0</v>
      </c>
      <c r="AX55" s="264">
        <f t="shared" si="118"/>
        <v>0</v>
      </c>
      <c r="AY55" s="264">
        <f t="shared" si="118"/>
        <v>0</v>
      </c>
      <c r="AZ55" s="264">
        <f t="shared" si="118"/>
        <v>0</v>
      </c>
      <c r="BA55" s="264">
        <f t="shared" si="118"/>
        <v>0</v>
      </c>
      <c r="BB55" s="264">
        <f t="shared" si="118"/>
        <v>0</v>
      </c>
      <c r="BC55" s="264">
        <f t="shared" si="118"/>
        <v>0</v>
      </c>
      <c r="BD55" s="264">
        <f t="shared" si="118"/>
        <v>0</v>
      </c>
      <c r="BE55" s="264">
        <f t="shared" si="118"/>
        <v>0</v>
      </c>
      <c r="BF55" s="264">
        <f t="shared" si="118"/>
        <v>0</v>
      </c>
      <c r="BG55" s="264">
        <f t="shared" si="118"/>
        <v>0</v>
      </c>
      <c r="BH55" s="264">
        <f t="shared" si="118"/>
        <v>0</v>
      </c>
      <c r="BI55" s="264">
        <f t="shared" si="118"/>
        <v>0</v>
      </c>
      <c r="BJ55" s="264">
        <f t="shared" si="118"/>
        <v>0</v>
      </c>
      <c r="BK55" s="264">
        <f t="shared" si="118"/>
        <v>0</v>
      </c>
      <c r="BL55" s="264">
        <f t="shared" si="118"/>
        <v>0</v>
      </c>
      <c r="BM55" s="264">
        <f t="shared" si="118"/>
        <v>0</v>
      </c>
      <c r="BN55" s="264">
        <f t="shared" si="118"/>
        <v>0</v>
      </c>
      <c r="BO55" s="264">
        <f t="shared" si="118"/>
        <v>0</v>
      </c>
      <c r="BP55" s="264">
        <f t="shared" ref="BP55:CH55" si="119">SUM(BP41:BP54)</f>
        <v>0</v>
      </c>
      <c r="BQ55" s="264">
        <f t="shared" si="119"/>
        <v>0</v>
      </c>
      <c r="BR55" s="264">
        <f t="shared" si="119"/>
        <v>0</v>
      </c>
      <c r="BS55" s="264">
        <f t="shared" si="119"/>
        <v>0</v>
      </c>
      <c r="BT55" s="264">
        <f t="shared" si="119"/>
        <v>0</v>
      </c>
      <c r="BU55" s="264">
        <f t="shared" si="119"/>
        <v>0</v>
      </c>
      <c r="BV55" s="264">
        <f t="shared" si="119"/>
        <v>0</v>
      </c>
      <c r="BW55" s="264">
        <f t="shared" si="119"/>
        <v>0</v>
      </c>
      <c r="BX55" s="264">
        <f t="shared" si="119"/>
        <v>0</v>
      </c>
      <c r="BY55" s="264">
        <f t="shared" si="119"/>
        <v>0</v>
      </c>
      <c r="BZ55" s="264">
        <f t="shared" si="119"/>
        <v>0</v>
      </c>
      <c r="CA55" s="264">
        <f t="shared" si="119"/>
        <v>0</v>
      </c>
      <c r="CB55" s="264">
        <f t="shared" si="119"/>
        <v>0</v>
      </c>
      <c r="CC55" s="264">
        <f t="shared" si="119"/>
        <v>0</v>
      </c>
      <c r="CD55" s="264">
        <f t="shared" si="119"/>
        <v>0</v>
      </c>
      <c r="CE55" s="264">
        <f t="shared" si="119"/>
        <v>0</v>
      </c>
      <c r="CF55" s="264">
        <f t="shared" si="119"/>
        <v>0</v>
      </c>
      <c r="CG55" s="264">
        <f t="shared" si="119"/>
        <v>0</v>
      </c>
      <c r="CH55" s="267">
        <f t="shared" si="119"/>
        <v>0</v>
      </c>
    </row>
    <row r="56" spans="1:86" x14ac:dyDescent="0.25">
      <c r="A56" s="8"/>
      <c r="B56" s="285"/>
      <c r="C56" s="9"/>
      <c r="D56" s="285"/>
      <c r="E56" s="9"/>
      <c r="F56" s="285"/>
      <c r="G56" s="285"/>
      <c r="H56" s="9"/>
      <c r="I56" s="285"/>
      <c r="J56" s="285"/>
      <c r="K56" s="9"/>
      <c r="L56" s="285"/>
      <c r="M56" s="285"/>
      <c r="N56" s="9"/>
      <c r="O56" s="285"/>
      <c r="P56" s="285"/>
      <c r="Q56" s="9"/>
      <c r="R56" s="285"/>
      <c r="S56" s="285"/>
      <c r="T56" s="9"/>
      <c r="U56" s="285"/>
      <c r="V56" s="285"/>
      <c r="W56" s="9"/>
      <c r="X56" s="285"/>
      <c r="Y56" s="285"/>
      <c r="Z56" s="9"/>
      <c r="AA56" s="285"/>
      <c r="AB56" s="285"/>
      <c r="AC56" s="9"/>
      <c r="AD56" s="285"/>
      <c r="AE56" s="285"/>
      <c r="AF56" s="9"/>
      <c r="AG56" s="285"/>
      <c r="AH56" s="285"/>
      <c r="AI56" s="9"/>
      <c r="AJ56" s="285"/>
      <c r="AK56" s="285"/>
      <c r="AL56" s="9"/>
      <c r="AM56" s="285"/>
      <c r="AN56" s="285"/>
      <c r="AO56" s="9"/>
      <c r="AP56" s="285"/>
      <c r="AQ56" s="285"/>
      <c r="AR56" s="9"/>
      <c r="AS56" s="285"/>
      <c r="AT56" s="285"/>
      <c r="AU56" s="9"/>
      <c r="AV56" s="285"/>
      <c r="AW56" s="285"/>
      <c r="AX56" s="9"/>
      <c r="AY56" s="285"/>
      <c r="AZ56" s="285"/>
      <c r="BA56" s="9"/>
      <c r="BB56" s="285"/>
      <c r="BC56" s="285"/>
      <c r="BD56" s="9"/>
      <c r="BE56" s="285"/>
      <c r="BF56" s="285"/>
      <c r="BG56" s="9"/>
      <c r="BH56" s="285"/>
      <c r="BI56" s="285"/>
      <c r="BJ56" s="9"/>
      <c r="BK56" s="285"/>
      <c r="BL56" s="285"/>
      <c r="BM56" s="9"/>
      <c r="BN56" s="285"/>
      <c r="BO56" s="285"/>
      <c r="BP56" s="9"/>
      <c r="BQ56" s="285"/>
      <c r="BR56" s="285"/>
      <c r="BS56" s="9"/>
      <c r="BT56" s="285"/>
      <c r="BU56" s="285"/>
      <c r="BV56" s="9"/>
      <c r="BW56" s="285"/>
      <c r="BX56" s="285"/>
      <c r="BY56" s="9"/>
      <c r="BZ56" s="285"/>
      <c r="CA56" s="285"/>
      <c r="CB56" s="9"/>
      <c r="CC56" s="285"/>
      <c r="CD56" s="285"/>
      <c r="CE56" s="9"/>
      <c r="CF56" s="285"/>
      <c r="CG56" s="285"/>
      <c r="CH56" s="9"/>
    </row>
    <row r="57" spans="1:86" ht="15.75" thickBot="1" x14ac:dyDescent="0.3">
      <c r="A57" s="229" t="s">
        <v>182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</row>
    <row r="58" spans="1:86" ht="16.5" thickBot="1" x14ac:dyDescent="0.3">
      <c r="A58" s="605" t="s">
        <v>17</v>
      </c>
      <c r="B58" s="18" t="s">
        <v>10</v>
      </c>
      <c r="C58" s="162">
        <f>C$4</f>
        <v>45292</v>
      </c>
      <c r="D58" s="162">
        <f t="shared" ref="D58:BO58" si="120">D$4</f>
        <v>45323</v>
      </c>
      <c r="E58" s="162">
        <f t="shared" si="120"/>
        <v>45352</v>
      </c>
      <c r="F58" s="162">
        <f t="shared" si="120"/>
        <v>45383</v>
      </c>
      <c r="G58" s="162">
        <f t="shared" si="120"/>
        <v>45413</v>
      </c>
      <c r="H58" s="162">
        <f t="shared" si="120"/>
        <v>45444</v>
      </c>
      <c r="I58" s="162">
        <f t="shared" si="120"/>
        <v>45474</v>
      </c>
      <c r="J58" s="162">
        <f t="shared" si="120"/>
        <v>45505</v>
      </c>
      <c r="K58" s="162">
        <f t="shared" si="120"/>
        <v>45536</v>
      </c>
      <c r="L58" s="162">
        <f t="shared" si="120"/>
        <v>45566</v>
      </c>
      <c r="M58" s="162">
        <f t="shared" si="120"/>
        <v>45597</v>
      </c>
      <c r="N58" s="162">
        <f t="shared" si="120"/>
        <v>45627</v>
      </c>
      <c r="O58" s="162">
        <f t="shared" si="120"/>
        <v>45658</v>
      </c>
      <c r="P58" s="162">
        <f t="shared" si="120"/>
        <v>45689</v>
      </c>
      <c r="Q58" s="162">
        <f t="shared" si="120"/>
        <v>45717</v>
      </c>
      <c r="R58" s="162">
        <f t="shared" si="120"/>
        <v>45748</v>
      </c>
      <c r="S58" s="162">
        <f t="shared" si="120"/>
        <v>45778</v>
      </c>
      <c r="T58" s="162">
        <f t="shared" si="120"/>
        <v>45809</v>
      </c>
      <c r="U58" s="162">
        <f t="shared" si="120"/>
        <v>45839</v>
      </c>
      <c r="V58" s="162">
        <f t="shared" si="120"/>
        <v>45870</v>
      </c>
      <c r="W58" s="162">
        <f t="shared" si="120"/>
        <v>45901</v>
      </c>
      <c r="X58" s="162">
        <f t="shared" si="120"/>
        <v>45931</v>
      </c>
      <c r="Y58" s="162">
        <f t="shared" si="120"/>
        <v>45962</v>
      </c>
      <c r="Z58" s="162">
        <f t="shared" si="120"/>
        <v>45992</v>
      </c>
      <c r="AA58" s="162">
        <f t="shared" si="120"/>
        <v>46023</v>
      </c>
      <c r="AB58" s="162">
        <f t="shared" si="120"/>
        <v>46054</v>
      </c>
      <c r="AC58" s="162">
        <f t="shared" si="120"/>
        <v>46082</v>
      </c>
      <c r="AD58" s="162">
        <f t="shared" si="120"/>
        <v>46113</v>
      </c>
      <c r="AE58" s="162">
        <f t="shared" si="120"/>
        <v>46143</v>
      </c>
      <c r="AF58" s="162">
        <f t="shared" si="120"/>
        <v>46174</v>
      </c>
      <c r="AG58" s="162">
        <f t="shared" si="120"/>
        <v>46204</v>
      </c>
      <c r="AH58" s="162">
        <f t="shared" si="120"/>
        <v>46235</v>
      </c>
      <c r="AI58" s="162">
        <f t="shared" si="120"/>
        <v>46266</v>
      </c>
      <c r="AJ58" s="162">
        <f t="shared" si="120"/>
        <v>46296</v>
      </c>
      <c r="AK58" s="162">
        <f t="shared" si="120"/>
        <v>46327</v>
      </c>
      <c r="AL58" s="162">
        <f t="shared" si="120"/>
        <v>46357</v>
      </c>
      <c r="AM58" s="162">
        <f t="shared" si="120"/>
        <v>46388</v>
      </c>
      <c r="AN58" s="162">
        <f t="shared" si="120"/>
        <v>46419</v>
      </c>
      <c r="AO58" s="162">
        <f t="shared" si="120"/>
        <v>46447</v>
      </c>
      <c r="AP58" s="162">
        <f t="shared" si="120"/>
        <v>46478</v>
      </c>
      <c r="AQ58" s="162">
        <f t="shared" si="120"/>
        <v>46508</v>
      </c>
      <c r="AR58" s="162">
        <f t="shared" si="120"/>
        <v>46539</v>
      </c>
      <c r="AS58" s="162">
        <f t="shared" si="120"/>
        <v>46569</v>
      </c>
      <c r="AT58" s="162">
        <f t="shared" si="120"/>
        <v>46600</v>
      </c>
      <c r="AU58" s="162">
        <f t="shared" si="120"/>
        <v>46631</v>
      </c>
      <c r="AV58" s="162">
        <f t="shared" si="120"/>
        <v>46661</v>
      </c>
      <c r="AW58" s="162">
        <f t="shared" si="120"/>
        <v>46692</v>
      </c>
      <c r="AX58" s="162">
        <f t="shared" si="120"/>
        <v>46722</v>
      </c>
      <c r="AY58" s="162">
        <f t="shared" si="120"/>
        <v>46753</v>
      </c>
      <c r="AZ58" s="162">
        <f t="shared" si="120"/>
        <v>46784</v>
      </c>
      <c r="BA58" s="162">
        <f t="shared" si="120"/>
        <v>46813</v>
      </c>
      <c r="BB58" s="162">
        <f t="shared" si="120"/>
        <v>46844</v>
      </c>
      <c r="BC58" s="162">
        <f t="shared" si="120"/>
        <v>46874</v>
      </c>
      <c r="BD58" s="162">
        <f t="shared" si="120"/>
        <v>46905</v>
      </c>
      <c r="BE58" s="162">
        <f t="shared" si="120"/>
        <v>46935</v>
      </c>
      <c r="BF58" s="162">
        <f t="shared" si="120"/>
        <v>46966</v>
      </c>
      <c r="BG58" s="162">
        <f t="shared" si="120"/>
        <v>46997</v>
      </c>
      <c r="BH58" s="162">
        <f t="shared" si="120"/>
        <v>47027</v>
      </c>
      <c r="BI58" s="162">
        <f t="shared" si="120"/>
        <v>47058</v>
      </c>
      <c r="BJ58" s="162">
        <f t="shared" si="120"/>
        <v>47088</v>
      </c>
      <c r="BK58" s="162">
        <f t="shared" si="120"/>
        <v>47119</v>
      </c>
      <c r="BL58" s="162">
        <f t="shared" si="120"/>
        <v>47150</v>
      </c>
      <c r="BM58" s="162">
        <f t="shared" si="120"/>
        <v>47178</v>
      </c>
      <c r="BN58" s="162">
        <f t="shared" si="120"/>
        <v>47209</v>
      </c>
      <c r="BO58" s="162">
        <f t="shared" si="120"/>
        <v>47239</v>
      </c>
      <c r="BP58" s="162">
        <f t="shared" ref="BP58:CH58" si="121">BP$4</f>
        <v>47270</v>
      </c>
      <c r="BQ58" s="162">
        <f t="shared" si="121"/>
        <v>47300</v>
      </c>
      <c r="BR58" s="162">
        <f t="shared" si="121"/>
        <v>47331</v>
      </c>
      <c r="BS58" s="162">
        <f t="shared" si="121"/>
        <v>47362</v>
      </c>
      <c r="BT58" s="162">
        <f t="shared" si="121"/>
        <v>47392</v>
      </c>
      <c r="BU58" s="162">
        <f t="shared" si="121"/>
        <v>47423</v>
      </c>
      <c r="BV58" s="162">
        <f t="shared" si="121"/>
        <v>47453</v>
      </c>
      <c r="BW58" s="162">
        <f t="shared" si="121"/>
        <v>47484</v>
      </c>
      <c r="BX58" s="162">
        <f t="shared" si="121"/>
        <v>47515</v>
      </c>
      <c r="BY58" s="162">
        <f t="shared" si="121"/>
        <v>47543</v>
      </c>
      <c r="BZ58" s="162">
        <f t="shared" si="121"/>
        <v>47574</v>
      </c>
      <c r="CA58" s="162">
        <f t="shared" si="121"/>
        <v>47604</v>
      </c>
      <c r="CB58" s="162">
        <f t="shared" si="121"/>
        <v>47635</v>
      </c>
      <c r="CC58" s="162">
        <f t="shared" si="121"/>
        <v>47665</v>
      </c>
      <c r="CD58" s="162">
        <f t="shared" si="121"/>
        <v>47696</v>
      </c>
      <c r="CE58" s="162">
        <f t="shared" si="121"/>
        <v>47727</v>
      </c>
      <c r="CF58" s="162">
        <f t="shared" si="121"/>
        <v>47757</v>
      </c>
      <c r="CG58" s="162">
        <f t="shared" si="121"/>
        <v>47788</v>
      </c>
      <c r="CH58" s="163">
        <f t="shared" si="121"/>
        <v>47818</v>
      </c>
    </row>
    <row r="59" spans="1:86" ht="15" customHeight="1" x14ac:dyDescent="0.25">
      <c r="A59" s="606"/>
      <c r="B59" s="14" t="str">
        <f t="shared" ref="B59:B72" si="122">B41</f>
        <v>Air Comp</v>
      </c>
      <c r="C59" s="25">
        <f>((C5*0.5)-C41)*C78*C93*C$2</f>
        <v>0</v>
      </c>
      <c r="D59" s="25">
        <f>((D5*0.5)+C23-D41)*D78*D93*D$2</f>
        <v>0</v>
      </c>
      <c r="E59" s="25">
        <f t="shared" ref="E59:BP59" si="123">((E5*0.5)+D23-E41)*E78*E93*E$2</f>
        <v>0</v>
      </c>
      <c r="F59" s="25">
        <f t="shared" si="123"/>
        <v>0</v>
      </c>
      <c r="G59" s="25">
        <f t="shared" si="123"/>
        <v>0</v>
      </c>
      <c r="H59" s="25">
        <f t="shared" si="123"/>
        <v>0</v>
      </c>
      <c r="I59" s="25">
        <f t="shared" si="123"/>
        <v>0</v>
      </c>
      <c r="J59" s="25">
        <f t="shared" si="123"/>
        <v>0</v>
      </c>
      <c r="K59" s="25">
        <f t="shared" si="123"/>
        <v>0</v>
      </c>
      <c r="L59" s="25">
        <f t="shared" si="123"/>
        <v>0</v>
      </c>
      <c r="M59" s="25">
        <f t="shared" si="123"/>
        <v>0</v>
      </c>
      <c r="N59" s="25">
        <f t="shared" si="123"/>
        <v>0</v>
      </c>
      <c r="O59" s="25">
        <f t="shared" si="123"/>
        <v>0</v>
      </c>
      <c r="P59" s="25">
        <f t="shared" si="123"/>
        <v>0</v>
      </c>
      <c r="Q59" s="25">
        <f t="shared" si="123"/>
        <v>0</v>
      </c>
      <c r="R59" s="25">
        <f t="shared" si="123"/>
        <v>0</v>
      </c>
      <c r="S59" s="25">
        <f t="shared" si="123"/>
        <v>0</v>
      </c>
      <c r="T59" s="25">
        <f t="shared" si="123"/>
        <v>0</v>
      </c>
      <c r="U59" s="25">
        <f t="shared" si="123"/>
        <v>0</v>
      </c>
      <c r="V59" s="25">
        <f t="shared" si="123"/>
        <v>0</v>
      </c>
      <c r="W59" s="25">
        <f t="shared" si="123"/>
        <v>0</v>
      </c>
      <c r="X59" s="25">
        <f t="shared" si="123"/>
        <v>0</v>
      </c>
      <c r="Y59" s="25">
        <f t="shared" si="123"/>
        <v>0</v>
      </c>
      <c r="Z59" s="25">
        <f t="shared" si="123"/>
        <v>0</v>
      </c>
      <c r="AA59" s="25">
        <f t="shared" si="123"/>
        <v>0</v>
      </c>
      <c r="AB59" s="25">
        <f t="shared" si="123"/>
        <v>0</v>
      </c>
      <c r="AC59" s="25">
        <f t="shared" si="123"/>
        <v>0</v>
      </c>
      <c r="AD59" s="25">
        <f t="shared" si="123"/>
        <v>0</v>
      </c>
      <c r="AE59" s="25">
        <f t="shared" si="123"/>
        <v>0</v>
      </c>
      <c r="AF59" s="25">
        <f t="shared" si="123"/>
        <v>0</v>
      </c>
      <c r="AG59" s="25">
        <f t="shared" si="123"/>
        <v>0</v>
      </c>
      <c r="AH59" s="25">
        <f t="shared" si="123"/>
        <v>0</v>
      </c>
      <c r="AI59" s="25">
        <f t="shared" si="123"/>
        <v>0</v>
      </c>
      <c r="AJ59" s="25">
        <f t="shared" si="123"/>
        <v>0</v>
      </c>
      <c r="AK59" s="25">
        <f t="shared" si="123"/>
        <v>0</v>
      </c>
      <c r="AL59" s="25">
        <f t="shared" si="123"/>
        <v>0</v>
      </c>
      <c r="AM59" s="25">
        <f t="shared" si="123"/>
        <v>0</v>
      </c>
      <c r="AN59" s="25">
        <f t="shared" si="123"/>
        <v>0</v>
      </c>
      <c r="AO59" s="25">
        <f t="shared" si="123"/>
        <v>0</v>
      </c>
      <c r="AP59" s="25">
        <f t="shared" si="123"/>
        <v>0</v>
      </c>
      <c r="AQ59" s="25">
        <f t="shared" si="123"/>
        <v>0</v>
      </c>
      <c r="AR59" s="25">
        <f t="shared" si="123"/>
        <v>0</v>
      </c>
      <c r="AS59" s="25">
        <f t="shared" si="123"/>
        <v>0</v>
      </c>
      <c r="AT59" s="25">
        <f t="shared" si="123"/>
        <v>0</v>
      </c>
      <c r="AU59" s="25">
        <f t="shared" si="123"/>
        <v>0</v>
      </c>
      <c r="AV59" s="25">
        <f t="shared" si="123"/>
        <v>0</v>
      </c>
      <c r="AW59" s="25">
        <f t="shared" si="123"/>
        <v>0</v>
      </c>
      <c r="AX59" s="25">
        <f t="shared" si="123"/>
        <v>0</v>
      </c>
      <c r="AY59" s="25">
        <f t="shared" si="123"/>
        <v>0</v>
      </c>
      <c r="AZ59" s="25">
        <f t="shared" si="123"/>
        <v>0</v>
      </c>
      <c r="BA59" s="25">
        <f t="shared" si="123"/>
        <v>0</v>
      </c>
      <c r="BB59" s="25">
        <f t="shared" si="123"/>
        <v>0</v>
      </c>
      <c r="BC59" s="25">
        <f t="shared" si="123"/>
        <v>0</v>
      </c>
      <c r="BD59" s="25">
        <f t="shared" si="123"/>
        <v>0</v>
      </c>
      <c r="BE59" s="25">
        <f t="shared" si="123"/>
        <v>0</v>
      </c>
      <c r="BF59" s="25">
        <f t="shared" si="123"/>
        <v>0</v>
      </c>
      <c r="BG59" s="25">
        <f t="shared" si="123"/>
        <v>0</v>
      </c>
      <c r="BH59" s="25">
        <f t="shared" si="123"/>
        <v>0</v>
      </c>
      <c r="BI59" s="25">
        <f t="shared" si="123"/>
        <v>0</v>
      </c>
      <c r="BJ59" s="25">
        <f t="shared" si="123"/>
        <v>0</v>
      </c>
      <c r="BK59" s="25">
        <f t="shared" si="123"/>
        <v>0</v>
      </c>
      <c r="BL59" s="25">
        <f t="shared" si="123"/>
        <v>0</v>
      </c>
      <c r="BM59" s="25">
        <f t="shared" si="123"/>
        <v>0</v>
      </c>
      <c r="BN59" s="25">
        <f t="shared" si="123"/>
        <v>0</v>
      </c>
      <c r="BO59" s="25">
        <f t="shared" si="123"/>
        <v>0</v>
      </c>
      <c r="BP59" s="25">
        <f t="shared" si="123"/>
        <v>0</v>
      </c>
      <c r="BQ59" s="25">
        <f t="shared" ref="BQ59:CH59" si="124">((BQ5*0.5)+BP23-BQ41)*BQ78*BQ93*BQ$2</f>
        <v>0</v>
      </c>
      <c r="BR59" s="25">
        <f t="shared" si="124"/>
        <v>0</v>
      </c>
      <c r="BS59" s="25">
        <f t="shared" si="124"/>
        <v>0</v>
      </c>
      <c r="BT59" s="25">
        <f t="shared" si="124"/>
        <v>0</v>
      </c>
      <c r="BU59" s="25">
        <f t="shared" si="124"/>
        <v>0</v>
      </c>
      <c r="BV59" s="25">
        <f t="shared" si="124"/>
        <v>0</v>
      </c>
      <c r="BW59" s="25">
        <f t="shared" si="124"/>
        <v>0</v>
      </c>
      <c r="BX59" s="25">
        <f t="shared" si="124"/>
        <v>0</v>
      </c>
      <c r="BY59" s="25">
        <f t="shared" si="124"/>
        <v>0</v>
      </c>
      <c r="BZ59" s="25">
        <f t="shared" si="124"/>
        <v>0</v>
      </c>
      <c r="CA59" s="25">
        <f t="shared" si="124"/>
        <v>0</v>
      </c>
      <c r="CB59" s="25">
        <f t="shared" si="124"/>
        <v>0</v>
      </c>
      <c r="CC59" s="25">
        <f t="shared" si="124"/>
        <v>0</v>
      </c>
      <c r="CD59" s="25">
        <f t="shared" si="124"/>
        <v>0</v>
      </c>
      <c r="CE59" s="25">
        <f t="shared" si="124"/>
        <v>0</v>
      </c>
      <c r="CF59" s="25">
        <f t="shared" si="124"/>
        <v>0</v>
      </c>
      <c r="CG59" s="25">
        <f t="shared" si="124"/>
        <v>0</v>
      </c>
      <c r="CH59" s="28">
        <f t="shared" si="124"/>
        <v>0</v>
      </c>
    </row>
    <row r="60" spans="1:86" ht="15.75" x14ac:dyDescent="0.25">
      <c r="A60" s="606"/>
      <c r="B60" s="14" t="str">
        <f t="shared" si="122"/>
        <v>Building Shell</v>
      </c>
      <c r="C60" s="25">
        <f t="shared" ref="C60:C71" si="125">((C6*0.5)-C42)*C79*C94*C$2</f>
        <v>0</v>
      </c>
      <c r="D60" s="25">
        <f t="shared" ref="D60:BO60" si="126">((D6*0.5)+C24-D42)*D79*D94*D$2</f>
        <v>0</v>
      </c>
      <c r="E60" s="25">
        <f t="shared" si="126"/>
        <v>0</v>
      </c>
      <c r="F60" s="25">
        <f t="shared" si="126"/>
        <v>0</v>
      </c>
      <c r="G60" s="25">
        <f t="shared" si="126"/>
        <v>0</v>
      </c>
      <c r="H60" s="25">
        <f t="shared" si="126"/>
        <v>0</v>
      </c>
      <c r="I60" s="25">
        <f t="shared" si="126"/>
        <v>0</v>
      </c>
      <c r="J60" s="25">
        <f t="shared" si="126"/>
        <v>0</v>
      </c>
      <c r="K60" s="25">
        <f t="shared" si="126"/>
        <v>0</v>
      </c>
      <c r="L60" s="25">
        <f t="shared" si="126"/>
        <v>0</v>
      </c>
      <c r="M60" s="25">
        <f t="shared" si="126"/>
        <v>0</v>
      </c>
      <c r="N60" s="25">
        <f t="shared" si="126"/>
        <v>0</v>
      </c>
      <c r="O60" s="25">
        <f t="shared" si="126"/>
        <v>0</v>
      </c>
      <c r="P60" s="25">
        <f t="shared" si="126"/>
        <v>0</v>
      </c>
      <c r="Q60" s="25">
        <f t="shared" si="126"/>
        <v>0</v>
      </c>
      <c r="R60" s="25">
        <f t="shared" si="126"/>
        <v>0</v>
      </c>
      <c r="S60" s="25">
        <f t="shared" si="126"/>
        <v>0</v>
      </c>
      <c r="T60" s="25">
        <f t="shared" si="126"/>
        <v>0</v>
      </c>
      <c r="U60" s="25">
        <f t="shared" si="126"/>
        <v>0</v>
      </c>
      <c r="V60" s="25">
        <f t="shared" si="126"/>
        <v>0</v>
      </c>
      <c r="W60" s="25">
        <f t="shared" si="126"/>
        <v>0</v>
      </c>
      <c r="X60" s="25">
        <f t="shared" si="126"/>
        <v>0</v>
      </c>
      <c r="Y60" s="25">
        <f t="shared" si="126"/>
        <v>0</v>
      </c>
      <c r="Z60" s="25">
        <f t="shared" si="126"/>
        <v>0</v>
      </c>
      <c r="AA60" s="25">
        <f t="shared" si="126"/>
        <v>0</v>
      </c>
      <c r="AB60" s="25">
        <f t="shared" si="126"/>
        <v>0</v>
      </c>
      <c r="AC60" s="25">
        <f t="shared" si="126"/>
        <v>0</v>
      </c>
      <c r="AD60" s="25">
        <f t="shared" si="126"/>
        <v>0</v>
      </c>
      <c r="AE60" s="25">
        <f t="shared" si="126"/>
        <v>0</v>
      </c>
      <c r="AF60" s="25">
        <f t="shared" si="126"/>
        <v>0</v>
      </c>
      <c r="AG60" s="25">
        <f t="shared" si="126"/>
        <v>0</v>
      </c>
      <c r="AH60" s="25">
        <f t="shared" si="126"/>
        <v>0</v>
      </c>
      <c r="AI60" s="25">
        <f t="shared" si="126"/>
        <v>0</v>
      </c>
      <c r="AJ60" s="25">
        <f t="shared" si="126"/>
        <v>0</v>
      </c>
      <c r="AK60" s="25">
        <f t="shared" si="126"/>
        <v>0</v>
      </c>
      <c r="AL60" s="25">
        <f t="shared" si="126"/>
        <v>0</v>
      </c>
      <c r="AM60" s="25">
        <f t="shared" si="126"/>
        <v>0</v>
      </c>
      <c r="AN60" s="25">
        <f t="shared" si="126"/>
        <v>0</v>
      </c>
      <c r="AO60" s="25">
        <f t="shared" si="126"/>
        <v>0</v>
      </c>
      <c r="AP60" s="25">
        <f t="shared" si="126"/>
        <v>0</v>
      </c>
      <c r="AQ60" s="25">
        <f t="shared" si="126"/>
        <v>0</v>
      </c>
      <c r="AR60" s="25">
        <f t="shared" si="126"/>
        <v>0</v>
      </c>
      <c r="AS60" s="25">
        <f t="shared" si="126"/>
        <v>0</v>
      </c>
      <c r="AT60" s="25">
        <f t="shared" si="126"/>
        <v>0</v>
      </c>
      <c r="AU60" s="25">
        <f t="shared" si="126"/>
        <v>0</v>
      </c>
      <c r="AV60" s="25">
        <f t="shared" si="126"/>
        <v>0</v>
      </c>
      <c r="AW60" s="25">
        <f t="shared" si="126"/>
        <v>0</v>
      </c>
      <c r="AX60" s="25">
        <f t="shared" si="126"/>
        <v>0</v>
      </c>
      <c r="AY60" s="25">
        <f t="shared" si="126"/>
        <v>0</v>
      </c>
      <c r="AZ60" s="25">
        <f t="shared" si="126"/>
        <v>0</v>
      </c>
      <c r="BA60" s="25">
        <f t="shared" si="126"/>
        <v>0</v>
      </c>
      <c r="BB60" s="25">
        <f t="shared" si="126"/>
        <v>0</v>
      </c>
      <c r="BC60" s="25">
        <f t="shared" si="126"/>
        <v>0</v>
      </c>
      <c r="BD60" s="25">
        <f t="shared" si="126"/>
        <v>0</v>
      </c>
      <c r="BE60" s="25">
        <f t="shared" si="126"/>
        <v>0</v>
      </c>
      <c r="BF60" s="25">
        <f t="shared" si="126"/>
        <v>0</v>
      </c>
      <c r="BG60" s="25">
        <f t="shared" si="126"/>
        <v>0</v>
      </c>
      <c r="BH60" s="25">
        <f t="shared" si="126"/>
        <v>0</v>
      </c>
      <c r="BI60" s="25">
        <f t="shared" si="126"/>
        <v>0</v>
      </c>
      <c r="BJ60" s="25">
        <f t="shared" si="126"/>
        <v>0</v>
      </c>
      <c r="BK60" s="25">
        <f t="shared" si="126"/>
        <v>0</v>
      </c>
      <c r="BL60" s="25">
        <f t="shared" si="126"/>
        <v>0</v>
      </c>
      <c r="BM60" s="25">
        <f t="shared" si="126"/>
        <v>0</v>
      </c>
      <c r="BN60" s="25">
        <f t="shared" si="126"/>
        <v>0</v>
      </c>
      <c r="BO60" s="25">
        <f t="shared" si="126"/>
        <v>0</v>
      </c>
      <c r="BP60" s="25">
        <f t="shared" ref="BP60:CH60" si="127">((BP6*0.5)+BO24-BP42)*BP79*BP94*BP$2</f>
        <v>0</v>
      </c>
      <c r="BQ60" s="25">
        <f t="shared" si="127"/>
        <v>0</v>
      </c>
      <c r="BR60" s="25">
        <f t="shared" si="127"/>
        <v>0</v>
      </c>
      <c r="BS60" s="25">
        <f t="shared" si="127"/>
        <v>0</v>
      </c>
      <c r="BT60" s="25">
        <f t="shared" si="127"/>
        <v>0</v>
      </c>
      <c r="BU60" s="25">
        <f t="shared" si="127"/>
        <v>0</v>
      </c>
      <c r="BV60" s="25">
        <f t="shared" si="127"/>
        <v>0</v>
      </c>
      <c r="BW60" s="25">
        <f t="shared" si="127"/>
        <v>0</v>
      </c>
      <c r="BX60" s="25">
        <f t="shared" si="127"/>
        <v>0</v>
      </c>
      <c r="BY60" s="25">
        <f t="shared" si="127"/>
        <v>0</v>
      </c>
      <c r="BZ60" s="25">
        <f t="shared" si="127"/>
        <v>0</v>
      </c>
      <c r="CA60" s="25">
        <f t="shared" si="127"/>
        <v>0</v>
      </c>
      <c r="CB60" s="25">
        <f t="shared" si="127"/>
        <v>0</v>
      </c>
      <c r="CC60" s="25">
        <f t="shared" si="127"/>
        <v>0</v>
      </c>
      <c r="CD60" s="25">
        <f t="shared" si="127"/>
        <v>0</v>
      </c>
      <c r="CE60" s="25">
        <f t="shared" si="127"/>
        <v>0</v>
      </c>
      <c r="CF60" s="25">
        <f t="shared" si="127"/>
        <v>0</v>
      </c>
      <c r="CG60" s="25">
        <f t="shared" si="127"/>
        <v>0</v>
      </c>
      <c r="CH60" s="28">
        <f t="shared" si="127"/>
        <v>0</v>
      </c>
    </row>
    <row r="61" spans="1:86" ht="15.75" x14ac:dyDescent="0.25">
      <c r="A61" s="606"/>
      <c r="B61" s="14" t="str">
        <f t="shared" si="122"/>
        <v>Cooking</v>
      </c>
      <c r="C61" s="25">
        <f t="shared" si="125"/>
        <v>0</v>
      </c>
      <c r="D61" s="25">
        <f t="shared" ref="D61:BO61" si="128">((D7*0.5)+C25-D43)*D80*D95*D$2</f>
        <v>0</v>
      </c>
      <c r="E61" s="25">
        <f t="shared" si="128"/>
        <v>0</v>
      </c>
      <c r="F61" s="25">
        <f t="shared" si="128"/>
        <v>0</v>
      </c>
      <c r="G61" s="25">
        <f t="shared" si="128"/>
        <v>0</v>
      </c>
      <c r="H61" s="25">
        <f t="shared" si="128"/>
        <v>0</v>
      </c>
      <c r="I61" s="25">
        <f t="shared" si="128"/>
        <v>0</v>
      </c>
      <c r="J61" s="25">
        <f t="shared" si="128"/>
        <v>0</v>
      </c>
      <c r="K61" s="25">
        <f t="shared" si="128"/>
        <v>0</v>
      </c>
      <c r="L61" s="25">
        <f t="shared" si="128"/>
        <v>0</v>
      </c>
      <c r="M61" s="25">
        <f t="shared" si="128"/>
        <v>0</v>
      </c>
      <c r="N61" s="25">
        <f t="shared" si="128"/>
        <v>0</v>
      </c>
      <c r="O61" s="25">
        <f t="shared" si="128"/>
        <v>0</v>
      </c>
      <c r="P61" s="25">
        <f t="shared" si="128"/>
        <v>0</v>
      </c>
      <c r="Q61" s="25">
        <f t="shared" si="128"/>
        <v>0</v>
      </c>
      <c r="R61" s="25">
        <f t="shared" si="128"/>
        <v>0</v>
      </c>
      <c r="S61" s="25">
        <f t="shared" si="128"/>
        <v>0</v>
      </c>
      <c r="T61" s="25">
        <f t="shared" si="128"/>
        <v>0</v>
      </c>
      <c r="U61" s="25">
        <f t="shared" si="128"/>
        <v>0</v>
      </c>
      <c r="V61" s="25">
        <f t="shared" si="128"/>
        <v>0</v>
      </c>
      <c r="W61" s="25">
        <f t="shared" si="128"/>
        <v>0</v>
      </c>
      <c r="X61" s="25">
        <f t="shared" si="128"/>
        <v>0</v>
      </c>
      <c r="Y61" s="25">
        <f t="shared" si="128"/>
        <v>0</v>
      </c>
      <c r="Z61" s="25">
        <f t="shared" si="128"/>
        <v>0</v>
      </c>
      <c r="AA61" s="25">
        <f t="shared" si="128"/>
        <v>0</v>
      </c>
      <c r="AB61" s="25">
        <f t="shared" si="128"/>
        <v>0</v>
      </c>
      <c r="AC61" s="25">
        <f t="shared" si="128"/>
        <v>0</v>
      </c>
      <c r="AD61" s="25">
        <f t="shared" si="128"/>
        <v>0</v>
      </c>
      <c r="AE61" s="25">
        <f t="shared" si="128"/>
        <v>0</v>
      </c>
      <c r="AF61" s="25">
        <f t="shared" si="128"/>
        <v>0</v>
      </c>
      <c r="AG61" s="25">
        <f t="shared" si="128"/>
        <v>0</v>
      </c>
      <c r="AH61" s="25">
        <f t="shared" si="128"/>
        <v>0</v>
      </c>
      <c r="AI61" s="25">
        <f t="shared" si="128"/>
        <v>0</v>
      </c>
      <c r="AJ61" s="25">
        <f t="shared" si="128"/>
        <v>0</v>
      </c>
      <c r="AK61" s="25">
        <f t="shared" si="128"/>
        <v>0</v>
      </c>
      <c r="AL61" s="25">
        <f t="shared" si="128"/>
        <v>0</v>
      </c>
      <c r="AM61" s="25">
        <f t="shared" si="128"/>
        <v>0</v>
      </c>
      <c r="AN61" s="25">
        <f t="shared" si="128"/>
        <v>0</v>
      </c>
      <c r="AO61" s="25">
        <f t="shared" si="128"/>
        <v>0</v>
      </c>
      <c r="AP61" s="25">
        <f t="shared" si="128"/>
        <v>0</v>
      </c>
      <c r="AQ61" s="25">
        <f t="shared" si="128"/>
        <v>0</v>
      </c>
      <c r="AR61" s="25">
        <f t="shared" si="128"/>
        <v>0</v>
      </c>
      <c r="AS61" s="25">
        <f t="shared" si="128"/>
        <v>0</v>
      </c>
      <c r="AT61" s="25">
        <f t="shared" si="128"/>
        <v>0</v>
      </c>
      <c r="AU61" s="25">
        <f t="shared" si="128"/>
        <v>0</v>
      </c>
      <c r="AV61" s="25">
        <f t="shared" si="128"/>
        <v>0</v>
      </c>
      <c r="AW61" s="25">
        <f t="shared" si="128"/>
        <v>0</v>
      </c>
      <c r="AX61" s="25">
        <f t="shared" si="128"/>
        <v>0</v>
      </c>
      <c r="AY61" s="25">
        <f t="shared" si="128"/>
        <v>0</v>
      </c>
      <c r="AZ61" s="25">
        <f t="shared" si="128"/>
        <v>0</v>
      </c>
      <c r="BA61" s="25">
        <f t="shared" si="128"/>
        <v>0</v>
      </c>
      <c r="BB61" s="25">
        <f t="shared" si="128"/>
        <v>0</v>
      </c>
      <c r="BC61" s="25">
        <f t="shared" si="128"/>
        <v>0</v>
      </c>
      <c r="BD61" s="25">
        <f t="shared" si="128"/>
        <v>0</v>
      </c>
      <c r="BE61" s="25">
        <f t="shared" si="128"/>
        <v>0</v>
      </c>
      <c r="BF61" s="25">
        <f t="shared" si="128"/>
        <v>0</v>
      </c>
      <c r="BG61" s="25">
        <f t="shared" si="128"/>
        <v>0</v>
      </c>
      <c r="BH61" s="25">
        <f t="shared" si="128"/>
        <v>0</v>
      </c>
      <c r="BI61" s="25">
        <f t="shared" si="128"/>
        <v>0</v>
      </c>
      <c r="BJ61" s="25">
        <f t="shared" si="128"/>
        <v>0</v>
      </c>
      <c r="BK61" s="25">
        <f t="shared" si="128"/>
        <v>0</v>
      </c>
      <c r="BL61" s="25">
        <f t="shared" si="128"/>
        <v>0</v>
      </c>
      <c r="BM61" s="25">
        <f t="shared" si="128"/>
        <v>0</v>
      </c>
      <c r="BN61" s="25">
        <f t="shared" si="128"/>
        <v>0</v>
      </c>
      <c r="BO61" s="25">
        <f t="shared" si="128"/>
        <v>0</v>
      </c>
      <c r="BP61" s="25">
        <f t="shared" ref="BP61:CH61" si="129">((BP7*0.5)+BO25-BP43)*BP80*BP95*BP$2</f>
        <v>0</v>
      </c>
      <c r="BQ61" s="25">
        <f t="shared" si="129"/>
        <v>0</v>
      </c>
      <c r="BR61" s="25">
        <f t="shared" si="129"/>
        <v>0</v>
      </c>
      <c r="BS61" s="25">
        <f t="shared" si="129"/>
        <v>0</v>
      </c>
      <c r="BT61" s="25">
        <f t="shared" si="129"/>
        <v>0</v>
      </c>
      <c r="BU61" s="25">
        <f t="shared" si="129"/>
        <v>0</v>
      </c>
      <c r="BV61" s="25">
        <f t="shared" si="129"/>
        <v>0</v>
      </c>
      <c r="BW61" s="25">
        <f t="shared" si="129"/>
        <v>0</v>
      </c>
      <c r="BX61" s="25">
        <f t="shared" si="129"/>
        <v>0</v>
      </c>
      <c r="BY61" s="25">
        <f t="shared" si="129"/>
        <v>0</v>
      </c>
      <c r="BZ61" s="25">
        <f t="shared" si="129"/>
        <v>0</v>
      </c>
      <c r="CA61" s="25">
        <f t="shared" si="129"/>
        <v>0</v>
      </c>
      <c r="CB61" s="25">
        <f t="shared" si="129"/>
        <v>0</v>
      </c>
      <c r="CC61" s="25">
        <f t="shared" si="129"/>
        <v>0</v>
      </c>
      <c r="CD61" s="25">
        <f t="shared" si="129"/>
        <v>0</v>
      </c>
      <c r="CE61" s="25">
        <f t="shared" si="129"/>
        <v>0</v>
      </c>
      <c r="CF61" s="25">
        <f t="shared" si="129"/>
        <v>0</v>
      </c>
      <c r="CG61" s="25">
        <f t="shared" si="129"/>
        <v>0</v>
      </c>
      <c r="CH61" s="28">
        <f t="shared" si="129"/>
        <v>0</v>
      </c>
    </row>
    <row r="62" spans="1:86" ht="15.75" x14ac:dyDescent="0.25">
      <c r="A62" s="606"/>
      <c r="B62" s="14" t="str">
        <f t="shared" si="122"/>
        <v>Cooling</v>
      </c>
      <c r="C62" s="25">
        <f t="shared" si="125"/>
        <v>0</v>
      </c>
      <c r="D62" s="25">
        <f t="shared" ref="D62:BO62" si="130">((D8*0.5)+C26-D44)*D81*D96*D$2</f>
        <v>0</v>
      </c>
      <c r="E62" s="25">
        <f t="shared" si="130"/>
        <v>0</v>
      </c>
      <c r="F62" s="25">
        <f t="shared" si="130"/>
        <v>0</v>
      </c>
      <c r="G62" s="25">
        <f t="shared" si="130"/>
        <v>0</v>
      </c>
      <c r="H62" s="25">
        <f t="shared" si="130"/>
        <v>0</v>
      </c>
      <c r="I62" s="25">
        <f t="shared" si="130"/>
        <v>0</v>
      </c>
      <c r="J62" s="25">
        <f t="shared" si="130"/>
        <v>0</v>
      </c>
      <c r="K62" s="25">
        <f t="shared" si="130"/>
        <v>0</v>
      </c>
      <c r="L62" s="25">
        <f t="shared" si="130"/>
        <v>0</v>
      </c>
      <c r="M62" s="25">
        <f t="shared" si="130"/>
        <v>0</v>
      </c>
      <c r="N62" s="25">
        <f t="shared" si="130"/>
        <v>0</v>
      </c>
      <c r="O62" s="25">
        <f t="shared" si="130"/>
        <v>0</v>
      </c>
      <c r="P62" s="25">
        <f t="shared" si="130"/>
        <v>0</v>
      </c>
      <c r="Q62" s="25">
        <f t="shared" si="130"/>
        <v>0</v>
      </c>
      <c r="R62" s="25">
        <f t="shared" si="130"/>
        <v>0</v>
      </c>
      <c r="S62" s="25">
        <f t="shared" si="130"/>
        <v>0</v>
      </c>
      <c r="T62" s="25">
        <f t="shared" si="130"/>
        <v>0</v>
      </c>
      <c r="U62" s="25">
        <f t="shared" si="130"/>
        <v>0</v>
      </c>
      <c r="V62" s="25">
        <f t="shared" si="130"/>
        <v>0</v>
      </c>
      <c r="W62" s="25">
        <f t="shared" si="130"/>
        <v>0</v>
      </c>
      <c r="X62" s="25">
        <f t="shared" si="130"/>
        <v>0</v>
      </c>
      <c r="Y62" s="25">
        <f t="shared" si="130"/>
        <v>0</v>
      </c>
      <c r="Z62" s="25">
        <f t="shared" si="130"/>
        <v>0</v>
      </c>
      <c r="AA62" s="25">
        <f t="shared" si="130"/>
        <v>0</v>
      </c>
      <c r="AB62" s="25">
        <f t="shared" si="130"/>
        <v>0</v>
      </c>
      <c r="AC62" s="25">
        <f t="shared" si="130"/>
        <v>0</v>
      </c>
      <c r="AD62" s="25">
        <f t="shared" si="130"/>
        <v>0</v>
      </c>
      <c r="AE62" s="25">
        <f t="shared" si="130"/>
        <v>0</v>
      </c>
      <c r="AF62" s="25">
        <f t="shared" si="130"/>
        <v>0</v>
      </c>
      <c r="AG62" s="25">
        <f t="shared" si="130"/>
        <v>0</v>
      </c>
      <c r="AH62" s="25">
        <f t="shared" si="130"/>
        <v>0</v>
      </c>
      <c r="AI62" s="25">
        <f t="shared" si="130"/>
        <v>0</v>
      </c>
      <c r="AJ62" s="25">
        <f t="shared" si="130"/>
        <v>0</v>
      </c>
      <c r="AK62" s="25">
        <f t="shared" si="130"/>
        <v>0</v>
      </c>
      <c r="AL62" s="25">
        <f t="shared" si="130"/>
        <v>0</v>
      </c>
      <c r="AM62" s="25">
        <f t="shared" si="130"/>
        <v>0</v>
      </c>
      <c r="AN62" s="25">
        <f t="shared" si="130"/>
        <v>0</v>
      </c>
      <c r="AO62" s="25">
        <f t="shared" si="130"/>
        <v>0</v>
      </c>
      <c r="AP62" s="25">
        <f t="shared" si="130"/>
        <v>0</v>
      </c>
      <c r="AQ62" s="25">
        <f t="shared" si="130"/>
        <v>0</v>
      </c>
      <c r="AR62" s="25">
        <f t="shared" si="130"/>
        <v>0</v>
      </c>
      <c r="AS62" s="25">
        <f t="shared" si="130"/>
        <v>0</v>
      </c>
      <c r="AT62" s="25">
        <f t="shared" si="130"/>
        <v>0</v>
      </c>
      <c r="AU62" s="25">
        <f t="shared" si="130"/>
        <v>0</v>
      </c>
      <c r="AV62" s="25">
        <f t="shared" si="130"/>
        <v>0</v>
      </c>
      <c r="AW62" s="25">
        <f t="shared" si="130"/>
        <v>0</v>
      </c>
      <c r="AX62" s="25">
        <f t="shared" si="130"/>
        <v>0</v>
      </c>
      <c r="AY62" s="25">
        <f t="shared" si="130"/>
        <v>0</v>
      </c>
      <c r="AZ62" s="25">
        <f t="shared" si="130"/>
        <v>0</v>
      </c>
      <c r="BA62" s="25">
        <f t="shared" si="130"/>
        <v>0</v>
      </c>
      <c r="BB62" s="25">
        <f t="shared" si="130"/>
        <v>0</v>
      </c>
      <c r="BC62" s="25">
        <f t="shared" si="130"/>
        <v>0</v>
      </c>
      <c r="BD62" s="25">
        <f t="shared" si="130"/>
        <v>0</v>
      </c>
      <c r="BE62" s="25">
        <f t="shared" si="130"/>
        <v>0</v>
      </c>
      <c r="BF62" s="25">
        <f t="shared" si="130"/>
        <v>0</v>
      </c>
      <c r="BG62" s="25">
        <f t="shared" si="130"/>
        <v>0</v>
      </c>
      <c r="BH62" s="25">
        <f t="shared" si="130"/>
        <v>0</v>
      </c>
      <c r="BI62" s="25">
        <f t="shared" si="130"/>
        <v>0</v>
      </c>
      <c r="BJ62" s="25">
        <f t="shared" si="130"/>
        <v>0</v>
      </c>
      <c r="BK62" s="25">
        <f t="shared" si="130"/>
        <v>0</v>
      </c>
      <c r="BL62" s="25">
        <f t="shared" si="130"/>
        <v>0</v>
      </c>
      <c r="BM62" s="25">
        <f t="shared" si="130"/>
        <v>0</v>
      </c>
      <c r="BN62" s="25">
        <f t="shared" si="130"/>
        <v>0</v>
      </c>
      <c r="BO62" s="25">
        <f t="shared" si="130"/>
        <v>0</v>
      </c>
      <c r="BP62" s="25">
        <f t="shared" ref="BP62:CH62" si="131">((BP8*0.5)+BO26-BP44)*BP81*BP96*BP$2</f>
        <v>0</v>
      </c>
      <c r="BQ62" s="25">
        <f t="shared" si="131"/>
        <v>0</v>
      </c>
      <c r="BR62" s="25">
        <f t="shared" si="131"/>
        <v>0</v>
      </c>
      <c r="BS62" s="25">
        <f t="shared" si="131"/>
        <v>0</v>
      </c>
      <c r="BT62" s="25">
        <f t="shared" si="131"/>
        <v>0</v>
      </c>
      <c r="BU62" s="25">
        <f t="shared" si="131"/>
        <v>0</v>
      </c>
      <c r="BV62" s="25">
        <f t="shared" si="131"/>
        <v>0</v>
      </c>
      <c r="BW62" s="25">
        <f t="shared" si="131"/>
        <v>0</v>
      </c>
      <c r="BX62" s="25">
        <f t="shared" si="131"/>
        <v>0</v>
      </c>
      <c r="BY62" s="25">
        <f t="shared" si="131"/>
        <v>0</v>
      </c>
      <c r="BZ62" s="25">
        <f t="shared" si="131"/>
        <v>0</v>
      </c>
      <c r="CA62" s="25">
        <f t="shared" si="131"/>
        <v>0</v>
      </c>
      <c r="CB62" s="25">
        <f t="shared" si="131"/>
        <v>0</v>
      </c>
      <c r="CC62" s="25">
        <f t="shared" si="131"/>
        <v>0</v>
      </c>
      <c r="CD62" s="25">
        <f t="shared" si="131"/>
        <v>0</v>
      </c>
      <c r="CE62" s="25">
        <f t="shared" si="131"/>
        <v>0</v>
      </c>
      <c r="CF62" s="25">
        <f t="shared" si="131"/>
        <v>0</v>
      </c>
      <c r="CG62" s="25">
        <f t="shared" si="131"/>
        <v>0</v>
      </c>
      <c r="CH62" s="28">
        <f t="shared" si="131"/>
        <v>0</v>
      </c>
    </row>
    <row r="63" spans="1:86" ht="15.75" x14ac:dyDescent="0.25">
      <c r="A63" s="606"/>
      <c r="B63" s="14" t="str">
        <f t="shared" si="122"/>
        <v>Ext Lighting</v>
      </c>
      <c r="C63" s="25">
        <f t="shared" si="125"/>
        <v>0</v>
      </c>
      <c r="D63" s="25">
        <f t="shared" ref="D63:BO63" si="132">((D9*0.5)+C27-D45)*D82*D97*D$2</f>
        <v>0</v>
      </c>
      <c r="E63" s="25">
        <f t="shared" si="132"/>
        <v>0</v>
      </c>
      <c r="F63" s="25">
        <f t="shared" si="132"/>
        <v>0</v>
      </c>
      <c r="G63" s="25">
        <f t="shared" si="132"/>
        <v>0</v>
      </c>
      <c r="H63" s="25">
        <f t="shared" si="132"/>
        <v>0</v>
      </c>
      <c r="I63" s="25">
        <f t="shared" si="132"/>
        <v>0</v>
      </c>
      <c r="J63" s="25">
        <f t="shared" si="132"/>
        <v>0</v>
      </c>
      <c r="K63" s="25">
        <f t="shared" si="132"/>
        <v>0</v>
      </c>
      <c r="L63" s="25">
        <f t="shared" si="132"/>
        <v>0</v>
      </c>
      <c r="M63" s="25">
        <f t="shared" si="132"/>
        <v>0</v>
      </c>
      <c r="N63" s="25">
        <f t="shared" si="132"/>
        <v>0</v>
      </c>
      <c r="O63" s="25">
        <f t="shared" si="132"/>
        <v>0</v>
      </c>
      <c r="P63" s="25">
        <f t="shared" si="132"/>
        <v>0</v>
      </c>
      <c r="Q63" s="25">
        <f t="shared" si="132"/>
        <v>0</v>
      </c>
      <c r="R63" s="25">
        <f t="shared" si="132"/>
        <v>0</v>
      </c>
      <c r="S63" s="25">
        <f t="shared" si="132"/>
        <v>0</v>
      </c>
      <c r="T63" s="25">
        <f t="shared" si="132"/>
        <v>0</v>
      </c>
      <c r="U63" s="25">
        <f t="shared" si="132"/>
        <v>0</v>
      </c>
      <c r="V63" s="25">
        <f t="shared" si="132"/>
        <v>0</v>
      </c>
      <c r="W63" s="25">
        <f t="shared" si="132"/>
        <v>0</v>
      </c>
      <c r="X63" s="25">
        <f t="shared" si="132"/>
        <v>0</v>
      </c>
      <c r="Y63" s="25">
        <f t="shared" si="132"/>
        <v>0</v>
      </c>
      <c r="Z63" s="25">
        <f t="shared" si="132"/>
        <v>0</v>
      </c>
      <c r="AA63" s="25">
        <f t="shared" si="132"/>
        <v>0</v>
      </c>
      <c r="AB63" s="25">
        <f t="shared" si="132"/>
        <v>0</v>
      </c>
      <c r="AC63" s="25">
        <f t="shared" si="132"/>
        <v>0</v>
      </c>
      <c r="AD63" s="25">
        <f t="shared" si="132"/>
        <v>0</v>
      </c>
      <c r="AE63" s="25">
        <f t="shared" si="132"/>
        <v>0</v>
      </c>
      <c r="AF63" s="25">
        <f t="shared" si="132"/>
        <v>0</v>
      </c>
      <c r="AG63" s="25">
        <f t="shared" si="132"/>
        <v>0</v>
      </c>
      <c r="AH63" s="25">
        <f t="shared" si="132"/>
        <v>0</v>
      </c>
      <c r="AI63" s="25">
        <f t="shared" si="132"/>
        <v>0</v>
      </c>
      <c r="AJ63" s="25">
        <f t="shared" si="132"/>
        <v>0</v>
      </c>
      <c r="AK63" s="25">
        <f t="shared" si="132"/>
        <v>0</v>
      </c>
      <c r="AL63" s="25">
        <f t="shared" si="132"/>
        <v>0</v>
      </c>
      <c r="AM63" s="25">
        <f t="shared" si="132"/>
        <v>0</v>
      </c>
      <c r="AN63" s="25">
        <f t="shared" si="132"/>
        <v>0</v>
      </c>
      <c r="AO63" s="25">
        <f t="shared" si="132"/>
        <v>0</v>
      </c>
      <c r="AP63" s="25">
        <f t="shared" si="132"/>
        <v>0</v>
      </c>
      <c r="AQ63" s="25">
        <f t="shared" si="132"/>
        <v>0</v>
      </c>
      <c r="AR63" s="25">
        <f t="shared" si="132"/>
        <v>0</v>
      </c>
      <c r="AS63" s="25">
        <f t="shared" si="132"/>
        <v>0</v>
      </c>
      <c r="AT63" s="25">
        <f t="shared" si="132"/>
        <v>0</v>
      </c>
      <c r="AU63" s="25">
        <f t="shared" si="132"/>
        <v>0</v>
      </c>
      <c r="AV63" s="25">
        <f t="shared" si="132"/>
        <v>0</v>
      </c>
      <c r="AW63" s="25">
        <f t="shared" si="132"/>
        <v>0</v>
      </c>
      <c r="AX63" s="25">
        <f t="shared" si="132"/>
        <v>0</v>
      </c>
      <c r="AY63" s="25">
        <f t="shared" si="132"/>
        <v>0</v>
      </c>
      <c r="AZ63" s="25">
        <f t="shared" si="132"/>
        <v>0</v>
      </c>
      <c r="BA63" s="25">
        <f t="shared" si="132"/>
        <v>0</v>
      </c>
      <c r="BB63" s="25">
        <f t="shared" si="132"/>
        <v>0</v>
      </c>
      <c r="BC63" s="25">
        <f t="shared" si="132"/>
        <v>0</v>
      </c>
      <c r="BD63" s="25">
        <f t="shared" si="132"/>
        <v>0</v>
      </c>
      <c r="BE63" s="25">
        <f t="shared" si="132"/>
        <v>0</v>
      </c>
      <c r="BF63" s="25">
        <f t="shared" si="132"/>
        <v>0</v>
      </c>
      <c r="BG63" s="25">
        <f t="shared" si="132"/>
        <v>0</v>
      </c>
      <c r="BH63" s="25">
        <f t="shared" si="132"/>
        <v>0</v>
      </c>
      <c r="BI63" s="25">
        <f t="shared" si="132"/>
        <v>0</v>
      </c>
      <c r="BJ63" s="25">
        <f t="shared" si="132"/>
        <v>0</v>
      </c>
      <c r="BK63" s="25">
        <f t="shared" si="132"/>
        <v>0</v>
      </c>
      <c r="BL63" s="25">
        <f t="shared" si="132"/>
        <v>0</v>
      </c>
      <c r="BM63" s="25">
        <f t="shared" si="132"/>
        <v>0</v>
      </c>
      <c r="BN63" s="25">
        <f t="shared" si="132"/>
        <v>0</v>
      </c>
      <c r="BO63" s="25">
        <f t="shared" si="132"/>
        <v>0</v>
      </c>
      <c r="BP63" s="25">
        <f t="shared" ref="BP63:CH63" si="133">((BP9*0.5)+BO27-BP45)*BP82*BP97*BP$2</f>
        <v>0</v>
      </c>
      <c r="BQ63" s="25">
        <f t="shared" si="133"/>
        <v>0</v>
      </c>
      <c r="BR63" s="25">
        <f t="shared" si="133"/>
        <v>0</v>
      </c>
      <c r="BS63" s="25">
        <f t="shared" si="133"/>
        <v>0</v>
      </c>
      <c r="BT63" s="25">
        <f t="shared" si="133"/>
        <v>0</v>
      </c>
      <c r="BU63" s="25">
        <f t="shared" si="133"/>
        <v>0</v>
      </c>
      <c r="BV63" s="25">
        <f t="shared" si="133"/>
        <v>0</v>
      </c>
      <c r="BW63" s="25">
        <f t="shared" si="133"/>
        <v>0</v>
      </c>
      <c r="BX63" s="25">
        <f t="shared" si="133"/>
        <v>0</v>
      </c>
      <c r="BY63" s="25">
        <f t="shared" si="133"/>
        <v>0</v>
      </c>
      <c r="BZ63" s="25">
        <f t="shared" si="133"/>
        <v>0</v>
      </c>
      <c r="CA63" s="25">
        <f t="shared" si="133"/>
        <v>0</v>
      </c>
      <c r="CB63" s="25">
        <f t="shared" si="133"/>
        <v>0</v>
      </c>
      <c r="CC63" s="25">
        <f t="shared" si="133"/>
        <v>0</v>
      </c>
      <c r="CD63" s="25">
        <f t="shared" si="133"/>
        <v>0</v>
      </c>
      <c r="CE63" s="25">
        <f t="shared" si="133"/>
        <v>0</v>
      </c>
      <c r="CF63" s="25">
        <f t="shared" si="133"/>
        <v>0</v>
      </c>
      <c r="CG63" s="25">
        <f t="shared" si="133"/>
        <v>0</v>
      </c>
      <c r="CH63" s="28">
        <f t="shared" si="133"/>
        <v>0</v>
      </c>
    </row>
    <row r="64" spans="1:86" ht="15.75" x14ac:dyDescent="0.25">
      <c r="A64" s="606"/>
      <c r="B64" s="14" t="str">
        <f t="shared" si="122"/>
        <v>Heating</v>
      </c>
      <c r="C64" s="25">
        <f t="shared" si="125"/>
        <v>0</v>
      </c>
      <c r="D64" s="25">
        <f t="shared" ref="D64:BO64" si="134">((D10*0.5)+C28-D46)*D83*D98*D$2</f>
        <v>0</v>
      </c>
      <c r="E64" s="25">
        <f t="shared" si="134"/>
        <v>0</v>
      </c>
      <c r="F64" s="25">
        <f t="shared" si="134"/>
        <v>0</v>
      </c>
      <c r="G64" s="25">
        <f t="shared" si="134"/>
        <v>0</v>
      </c>
      <c r="H64" s="25">
        <f t="shared" si="134"/>
        <v>0</v>
      </c>
      <c r="I64" s="25">
        <f t="shared" si="134"/>
        <v>0</v>
      </c>
      <c r="J64" s="25">
        <f t="shared" si="134"/>
        <v>0</v>
      </c>
      <c r="K64" s="25">
        <f t="shared" si="134"/>
        <v>0</v>
      </c>
      <c r="L64" s="25">
        <f t="shared" si="134"/>
        <v>0</v>
      </c>
      <c r="M64" s="25">
        <f t="shared" si="134"/>
        <v>0</v>
      </c>
      <c r="N64" s="25">
        <f t="shared" si="134"/>
        <v>0</v>
      </c>
      <c r="O64" s="25">
        <f t="shared" si="134"/>
        <v>0</v>
      </c>
      <c r="P64" s="25">
        <f t="shared" si="134"/>
        <v>0</v>
      </c>
      <c r="Q64" s="25">
        <f t="shared" si="134"/>
        <v>0</v>
      </c>
      <c r="R64" s="25">
        <f t="shared" si="134"/>
        <v>0</v>
      </c>
      <c r="S64" s="25">
        <f t="shared" si="134"/>
        <v>0</v>
      </c>
      <c r="T64" s="25">
        <f t="shared" si="134"/>
        <v>0</v>
      </c>
      <c r="U64" s="25">
        <f t="shared" si="134"/>
        <v>0</v>
      </c>
      <c r="V64" s="25">
        <f t="shared" si="134"/>
        <v>0</v>
      </c>
      <c r="W64" s="25">
        <f t="shared" si="134"/>
        <v>0</v>
      </c>
      <c r="X64" s="25">
        <f t="shared" si="134"/>
        <v>0</v>
      </c>
      <c r="Y64" s="25">
        <f t="shared" si="134"/>
        <v>0</v>
      </c>
      <c r="Z64" s="25">
        <f t="shared" si="134"/>
        <v>0</v>
      </c>
      <c r="AA64" s="25">
        <f t="shared" si="134"/>
        <v>0</v>
      </c>
      <c r="AB64" s="25">
        <f t="shared" si="134"/>
        <v>0</v>
      </c>
      <c r="AC64" s="25">
        <f t="shared" si="134"/>
        <v>0</v>
      </c>
      <c r="AD64" s="25">
        <f t="shared" si="134"/>
        <v>0</v>
      </c>
      <c r="AE64" s="25">
        <f t="shared" si="134"/>
        <v>0</v>
      </c>
      <c r="AF64" s="25">
        <f t="shared" si="134"/>
        <v>0</v>
      </c>
      <c r="AG64" s="25">
        <f t="shared" si="134"/>
        <v>0</v>
      </c>
      <c r="AH64" s="25">
        <f t="shared" si="134"/>
        <v>0</v>
      </c>
      <c r="AI64" s="25">
        <f t="shared" si="134"/>
        <v>0</v>
      </c>
      <c r="AJ64" s="25">
        <f t="shared" si="134"/>
        <v>0</v>
      </c>
      <c r="AK64" s="25">
        <f t="shared" si="134"/>
        <v>0</v>
      </c>
      <c r="AL64" s="25">
        <f t="shared" si="134"/>
        <v>0</v>
      </c>
      <c r="AM64" s="25">
        <f t="shared" si="134"/>
        <v>0</v>
      </c>
      <c r="AN64" s="25">
        <f t="shared" si="134"/>
        <v>0</v>
      </c>
      <c r="AO64" s="25">
        <f t="shared" si="134"/>
        <v>0</v>
      </c>
      <c r="AP64" s="25">
        <f t="shared" si="134"/>
        <v>0</v>
      </c>
      <c r="AQ64" s="25">
        <f t="shared" si="134"/>
        <v>0</v>
      </c>
      <c r="AR64" s="25">
        <f t="shared" si="134"/>
        <v>0</v>
      </c>
      <c r="AS64" s="25">
        <f t="shared" si="134"/>
        <v>0</v>
      </c>
      <c r="AT64" s="25">
        <f t="shared" si="134"/>
        <v>0</v>
      </c>
      <c r="AU64" s="25">
        <f t="shared" si="134"/>
        <v>0</v>
      </c>
      <c r="AV64" s="25">
        <f t="shared" si="134"/>
        <v>0</v>
      </c>
      <c r="AW64" s="25">
        <f t="shared" si="134"/>
        <v>0</v>
      </c>
      <c r="AX64" s="25">
        <f t="shared" si="134"/>
        <v>0</v>
      </c>
      <c r="AY64" s="25">
        <f t="shared" si="134"/>
        <v>0</v>
      </c>
      <c r="AZ64" s="25">
        <f t="shared" si="134"/>
        <v>0</v>
      </c>
      <c r="BA64" s="25">
        <f t="shared" si="134"/>
        <v>0</v>
      </c>
      <c r="BB64" s="25">
        <f t="shared" si="134"/>
        <v>0</v>
      </c>
      <c r="BC64" s="25">
        <f t="shared" si="134"/>
        <v>0</v>
      </c>
      <c r="BD64" s="25">
        <f t="shared" si="134"/>
        <v>0</v>
      </c>
      <c r="BE64" s="25">
        <f t="shared" si="134"/>
        <v>0</v>
      </c>
      <c r="BF64" s="25">
        <f t="shared" si="134"/>
        <v>0</v>
      </c>
      <c r="BG64" s="25">
        <f t="shared" si="134"/>
        <v>0</v>
      </c>
      <c r="BH64" s="25">
        <f t="shared" si="134"/>
        <v>0</v>
      </c>
      <c r="BI64" s="25">
        <f t="shared" si="134"/>
        <v>0</v>
      </c>
      <c r="BJ64" s="25">
        <f t="shared" si="134"/>
        <v>0</v>
      </c>
      <c r="BK64" s="25">
        <f t="shared" si="134"/>
        <v>0</v>
      </c>
      <c r="BL64" s="25">
        <f t="shared" si="134"/>
        <v>0</v>
      </c>
      <c r="BM64" s="25">
        <f t="shared" si="134"/>
        <v>0</v>
      </c>
      <c r="BN64" s="25">
        <f t="shared" si="134"/>
        <v>0</v>
      </c>
      <c r="BO64" s="25">
        <f t="shared" si="134"/>
        <v>0</v>
      </c>
      <c r="BP64" s="25">
        <f t="shared" ref="BP64:CH64" si="135">((BP10*0.5)+BO28-BP46)*BP83*BP98*BP$2</f>
        <v>0</v>
      </c>
      <c r="BQ64" s="25">
        <f t="shared" si="135"/>
        <v>0</v>
      </c>
      <c r="BR64" s="25">
        <f t="shared" si="135"/>
        <v>0</v>
      </c>
      <c r="BS64" s="25">
        <f t="shared" si="135"/>
        <v>0</v>
      </c>
      <c r="BT64" s="25">
        <f t="shared" si="135"/>
        <v>0</v>
      </c>
      <c r="BU64" s="25">
        <f t="shared" si="135"/>
        <v>0</v>
      </c>
      <c r="BV64" s="25">
        <f t="shared" si="135"/>
        <v>0</v>
      </c>
      <c r="BW64" s="25">
        <f t="shared" si="135"/>
        <v>0</v>
      </c>
      <c r="BX64" s="25">
        <f t="shared" si="135"/>
        <v>0</v>
      </c>
      <c r="BY64" s="25">
        <f t="shared" si="135"/>
        <v>0</v>
      </c>
      <c r="BZ64" s="25">
        <f t="shared" si="135"/>
        <v>0</v>
      </c>
      <c r="CA64" s="25">
        <f t="shared" si="135"/>
        <v>0</v>
      </c>
      <c r="CB64" s="25">
        <f t="shared" si="135"/>
        <v>0</v>
      </c>
      <c r="CC64" s="25">
        <f t="shared" si="135"/>
        <v>0</v>
      </c>
      <c r="CD64" s="25">
        <f t="shared" si="135"/>
        <v>0</v>
      </c>
      <c r="CE64" s="25">
        <f t="shared" si="135"/>
        <v>0</v>
      </c>
      <c r="CF64" s="25">
        <f t="shared" si="135"/>
        <v>0</v>
      </c>
      <c r="CG64" s="25">
        <f t="shared" si="135"/>
        <v>0</v>
      </c>
      <c r="CH64" s="28">
        <f t="shared" si="135"/>
        <v>0</v>
      </c>
    </row>
    <row r="65" spans="1:88" ht="15.75" x14ac:dyDescent="0.25">
      <c r="A65" s="606"/>
      <c r="B65" s="14" t="str">
        <f t="shared" si="122"/>
        <v>HVAC</v>
      </c>
      <c r="C65" s="25">
        <f t="shared" si="125"/>
        <v>0</v>
      </c>
      <c r="D65" s="25">
        <f t="shared" ref="D65:BO65" si="136">((D11*0.5)+C29-D47)*D84*D99*D$2</f>
        <v>0</v>
      </c>
      <c r="E65" s="25">
        <f t="shared" si="136"/>
        <v>0</v>
      </c>
      <c r="F65" s="25">
        <f t="shared" si="136"/>
        <v>0</v>
      </c>
      <c r="G65" s="25">
        <f t="shared" si="136"/>
        <v>0</v>
      </c>
      <c r="H65" s="25">
        <f t="shared" si="136"/>
        <v>0</v>
      </c>
      <c r="I65" s="25">
        <f t="shared" si="136"/>
        <v>0</v>
      </c>
      <c r="J65" s="25">
        <f t="shared" si="136"/>
        <v>0</v>
      </c>
      <c r="K65" s="25">
        <f t="shared" si="136"/>
        <v>0</v>
      </c>
      <c r="L65" s="25">
        <f t="shared" si="136"/>
        <v>0</v>
      </c>
      <c r="M65" s="25">
        <f t="shared" si="136"/>
        <v>0</v>
      </c>
      <c r="N65" s="25">
        <f t="shared" si="136"/>
        <v>0</v>
      </c>
      <c r="O65" s="25">
        <f t="shared" si="136"/>
        <v>0</v>
      </c>
      <c r="P65" s="25">
        <f t="shared" si="136"/>
        <v>0</v>
      </c>
      <c r="Q65" s="25">
        <f t="shared" si="136"/>
        <v>0</v>
      </c>
      <c r="R65" s="25">
        <f t="shared" si="136"/>
        <v>0</v>
      </c>
      <c r="S65" s="25">
        <f t="shared" si="136"/>
        <v>0</v>
      </c>
      <c r="T65" s="25">
        <f t="shared" si="136"/>
        <v>0</v>
      </c>
      <c r="U65" s="25">
        <f t="shared" si="136"/>
        <v>0</v>
      </c>
      <c r="V65" s="25">
        <f t="shared" si="136"/>
        <v>0</v>
      </c>
      <c r="W65" s="25">
        <f t="shared" si="136"/>
        <v>0</v>
      </c>
      <c r="X65" s="25">
        <f t="shared" si="136"/>
        <v>0</v>
      </c>
      <c r="Y65" s="25">
        <f t="shared" si="136"/>
        <v>0</v>
      </c>
      <c r="Z65" s="25">
        <f t="shared" si="136"/>
        <v>0</v>
      </c>
      <c r="AA65" s="25">
        <f t="shared" si="136"/>
        <v>0</v>
      </c>
      <c r="AB65" s="25">
        <f t="shared" si="136"/>
        <v>0</v>
      </c>
      <c r="AC65" s="25">
        <f t="shared" si="136"/>
        <v>0</v>
      </c>
      <c r="AD65" s="25">
        <f t="shared" si="136"/>
        <v>0</v>
      </c>
      <c r="AE65" s="25">
        <f t="shared" si="136"/>
        <v>0</v>
      </c>
      <c r="AF65" s="25">
        <f t="shared" si="136"/>
        <v>0</v>
      </c>
      <c r="AG65" s="25">
        <f t="shared" si="136"/>
        <v>0</v>
      </c>
      <c r="AH65" s="25">
        <f t="shared" si="136"/>
        <v>0</v>
      </c>
      <c r="AI65" s="25">
        <f t="shared" si="136"/>
        <v>0</v>
      </c>
      <c r="AJ65" s="25">
        <f t="shared" si="136"/>
        <v>0</v>
      </c>
      <c r="AK65" s="25">
        <f t="shared" si="136"/>
        <v>0</v>
      </c>
      <c r="AL65" s="25">
        <f t="shared" si="136"/>
        <v>0</v>
      </c>
      <c r="AM65" s="25">
        <f t="shared" si="136"/>
        <v>0</v>
      </c>
      <c r="AN65" s="25">
        <f t="shared" si="136"/>
        <v>0</v>
      </c>
      <c r="AO65" s="25">
        <f t="shared" si="136"/>
        <v>0</v>
      </c>
      <c r="AP65" s="25">
        <f t="shared" si="136"/>
        <v>0</v>
      </c>
      <c r="AQ65" s="25">
        <f t="shared" si="136"/>
        <v>0</v>
      </c>
      <c r="AR65" s="25">
        <f t="shared" si="136"/>
        <v>0</v>
      </c>
      <c r="AS65" s="25">
        <f t="shared" si="136"/>
        <v>0</v>
      </c>
      <c r="AT65" s="25">
        <f t="shared" si="136"/>
        <v>0</v>
      </c>
      <c r="AU65" s="25">
        <f t="shared" si="136"/>
        <v>0</v>
      </c>
      <c r="AV65" s="25">
        <f t="shared" si="136"/>
        <v>0</v>
      </c>
      <c r="AW65" s="25">
        <f t="shared" si="136"/>
        <v>0</v>
      </c>
      <c r="AX65" s="25">
        <f t="shared" si="136"/>
        <v>0</v>
      </c>
      <c r="AY65" s="25">
        <f t="shared" si="136"/>
        <v>0</v>
      </c>
      <c r="AZ65" s="25">
        <f t="shared" si="136"/>
        <v>0</v>
      </c>
      <c r="BA65" s="25">
        <f t="shared" si="136"/>
        <v>0</v>
      </c>
      <c r="BB65" s="25">
        <f t="shared" si="136"/>
        <v>0</v>
      </c>
      <c r="BC65" s="25">
        <f t="shared" si="136"/>
        <v>0</v>
      </c>
      <c r="BD65" s="25">
        <f t="shared" si="136"/>
        <v>0</v>
      </c>
      <c r="BE65" s="25">
        <f t="shared" si="136"/>
        <v>0</v>
      </c>
      <c r="BF65" s="25">
        <f t="shared" si="136"/>
        <v>0</v>
      </c>
      <c r="BG65" s="25">
        <f t="shared" si="136"/>
        <v>0</v>
      </c>
      <c r="BH65" s="25">
        <f t="shared" si="136"/>
        <v>0</v>
      </c>
      <c r="BI65" s="25">
        <f t="shared" si="136"/>
        <v>0</v>
      </c>
      <c r="BJ65" s="25">
        <f t="shared" si="136"/>
        <v>0</v>
      </c>
      <c r="BK65" s="25">
        <f t="shared" si="136"/>
        <v>0</v>
      </c>
      <c r="BL65" s="25">
        <f t="shared" si="136"/>
        <v>0</v>
      </c>
      <c r="BM65" s="25">
        <f t="shared" si="136"/>
        <v>0</v>
      </c>
      <c r="BN65" s="25">
        <f t="shared" si="136"/>
        <v>0</v>
      </c>
      <c r="BO65" s="25">
        <f t="shared" si="136"/>
        <v>0</v>
      </c>
      <c r="BP65" s="25">
        <f t="shared" ref="BP65:CH65" si="137">((BP11*0.5)+BO29-BP47)*BP84*BP99*BP$2</f>
        <v>0</v>
      </c>
      <c r="BQ65" s="25">
        <f t="shared" si="137"/>
        <v>0</v>
      </c>
      <c r="BR65" s="25">
        <f t="shared" si="137"/>
        <v>0</v>
      </c>
      <c r="BS65" s="25">
        <f t="shared" si="137"/>
        <v>0</v>
      </c>
      <c r="BT65" s="25">
        <f t="shared" si="137"/>
        <v>0</v>
      </c>
      <c r="BU65" s="25">
        <f t="shared" si="137"/>
        <v>0</v>
      </c>
      <c r="BV65" s="25">
        <f t="shared" si="137"/>
        <v>0</v>
      </c>
      <c r="BW65" s="25">
        <f t="shared" si="137"/>
        <v>0</v>
      </c>
      <c r="BX65" s="25">
        <f t="shared" si="137"/>
        <v>0</v>
      </c>
      <c r="BY65" s="25">
        <f t="shared" si="137"/>
        <v>0</v>
      </c>
      <c r="BZ65" s="25">
        <f t="shared" si="137"/>
        <v>0</v>
      </c>
      <c r="CA65" s="25">
        <f t="shared" si="137"/>
        <v>0</v>
      </c>
      <c r="CB65" s="25">
        <f t="shared" si="137"/>
        <v>0</v>
      </c>
      <c r="CC65" s="25">
        <f t="shared" si="137"/>
        <v>0</v>
      </c>
      <c r="CD65" s="25">
        <f t="shared" si="137"/>
        <v>0</v>
      </c>
      <c r="CE65" s="25">
        <f t="shared" si="137"/>
        <v>0</v>
      </c>
      <c r="CF65" s="25">
        <f t="shared" si="137"/>
        <v>0</v>
      </c>
      <c r="CG65" s="25">
        <f t="shared" si="137"/>
        <v>0</v>
      </c>
      <c r="CH65" s="28">
        <f t="shared" si="137"/>
        <v>0</v>
      </c>
    </row>
    <row r="66" spans="1:88" ht="15.75" x14ac:dyDescent="0.25">
      <c r="A66" s="606"/>
      <c r="B66" s="14" t="str">
        <f t="shared" si="122"/>
        <v>Lighting</v>
      </c>
      <c r="C66" s="25">
        <f t="shared" si="125"/>
        <v>0</v>
      </c>
      <c r="D66" s="25">
        <f t="shared" ref="D66:BO66" si="138">((D12*0.5)+C30-D48)*D85*D100*D$2</f>
        <v>0</v>
      </c>
      <c r="E66" s="25">
        <f t="shared" si="138"/>
        <v>0</v>
      </c>
      <c r="F66" s="25">
        <f t="shared" si="138"/>
        <v>0</v>
      </c>
      <c r="G66" s="25">
        <f t="shared" si="138"/>
        <v>0</v>
      </c>
      <c r="H66" s="25">
        <f t="shared" si="138"/>
        <v>0</v>
      </c>
      <c r="I66" s="25">
        <f t="shared" si="138"/>
        <v>0</v>
      </c>
      <c r="J66" s="25">
        <f t="shared" si="138"/>
        <v>0</v>
      </c>
      <c r="K66" s="25">
        <f t="shared" si="138"/>
        <v>0</v>
      </c>
      <c r="L66" s="25">
        <f t="shared" si="138"/>
        <v>0</v>
      </c>
      <c r="M66" s="25">
        <f t="shared" si="138"/>
        <v>0</v>
      </c>
      <c r="N66" s="25">
        <f t="shared" si="138"/>
        <v>0</v>
      </c>
      <c r="O66" s="25">
        <f t="shared" si="138"/>
        <v>0</v>
      </c>
      <c r="P66" s="25">
        <f t="shared" si="138"/>
        <v>0</v>
      </c>
      <c r="Q66" s="25">
        <f t="shared" si="138"/>
        <v>0</v>
      </c>
      <c r="R66" s="25">
        <f t="shared" si="138"/>
        <v>0</v>
      </c>
      <c r="S66" s="25">
        <f t="shared" si="138"/>
        <v>0</v>
      </c>
      <c r="T66" s="25">
        <f t="shared" si="138"/>
        <v>0</v>
      </c>
      <c r="U66" s="25">
        <f t="shared" si="138"/>
        <v>0</v>
      </c>
      <c r="V66" s="25">
        <f t="shared" si="138"/>
        <v>0</v>
      </c>
      <c r="W66" s="25">
        <f t="shared" si="138"/>
        <v>0</v>
      </c>
      <c r="X66" s="25">
        <f t="shared" si="138"/>
        <v>0</v>
      </c>
      <c r="Y66" s="25">
        <f t="shared" si="138"/>
        <v>0</v>
      </c>
      <c r="Z66" s="25">
        <f t="shared" si="138"/>
        <v>0</v>
      </c>
      <c r="AA66" s="25">
        <f t="shared" si="138"/>
        <v>0</v>
      </c>
      <c r="AB66" s="25">
        <f t="shared" si="138"/>
        <v>0</v>
      </c>
      <c r="AC66" s="25">
        <f t="shared" si="138"/>
        <v>0</v>
      </c>
      <c r="AD66" s="25">
        <f t="shared" si="138"/>
        <v>0</v>
      </c>
      <c r="AE66" s="25">
        <f t="shared" si="138"/>
        <v>0</v>
      </c>
      <c r="AF66" s="25">
        <f t="shared" si="138"/>
        <v>0</v>
      </c>
      <c r="AG66" s="25">
        <f t="shared" si="138"/>
        <v>0</v>
      </c>
      <c r="AH66" s="25">
        <f t="shared" si="138"/>
        <v>0</v>
      </c>
      <c r="AI66" s="25">
        <f t="shared" si="138"/>
        <v>0</v>
      </c>
      <c r="AJ66" s="25">
        <f t="shared" si="138"/>
        <v>0</v>
      </c>
      <c r="AK66" s="25">
        <f t="shared" si="138"/>
        <v>0</v>
      </c>
      <c r="AL66" s="25">
        <f t="shared" si="138"/>
        <v>0</v>
      </c>
      <c r="AM66" s="25">
        <f t="shared" si="138"/>
        <v>0</v>
      </c>
      <c r="AN66" s="25">
        <f t="shared" si="138"/>
        <v>0</v>
      </c>
      <c r="AO66" s="25">
        <f t="shared" si="138"/>
        <v>0</v>
      </c>
      <c r="AP66" s="25">
        <f t="shared" si="138"/>
        <v>0</v>
      </c>
      <c r="AQ66" s="25">
        <f t="shared" si="138"/>
        <v>0</v>
      </c>
      <c r="AR66" s="25">
        <f t="shared" si="138"/>
        <v>0</v>
      </c>
      <c r="AS66" s="25">
        <f t="shared" si="138"/>
        <v>0</v>
      </c>
      <c r="AT66" s="25">
        <f t="shared" si="138"/>
        <v>0</v>
      </c>
      <c r="AU66" s="25">
        <f t="shared" si="138"/>
        <v>0</v>
      </c>
      <c r="AV66" s="25">
        <f t="shared" si="138"/>
        <v>0</v>
      </c>
      <c r="AW66" s="25">
        <f t="shared" si="138"/>
        <v>0</v>
      </c>
      <c r="AX66" s="25">
        <f t="shared" si="138"/>
        <v>0</v>
      </c>
      <c r="AY66" s="25">
        <f t="shared" si="138"/>
        <v>0</v>
      </c>
      <c r="AZ66" s="25">
        <f t="shared" si="138"/>
        <v>0</v>
      </c>
      <c r="BA66" s="25">
        <f t="shared" si="138"/>
        <v>0</v>
      </c>
      <c r="BB66" s="25">
        <f t="shared" si="138"/>
        <v>0</v>
      </c>
      <c r="BC66" s="25">
        <f t="shared" si="138"/>
        <v>0</v>
      </c>
      <c r="BD66" s="25">
        <f t="shared" si="138"/>
        <v>0</v>
      </c>
      <c r="BE66" s="25">
        <f t="shared" si="138"/>
        <v>0</v>
      </c>
      <c r="BF66" s="25">
        <f t="shared" si="138"/>
        <v>0</v>
      </c>
      <c r="BG66" s="25">
        <f t="shared" si="138"/>
        <v>0</v>
      </c>
      <c r="BH66" s="25">
        <f t="shared" si="138"/>
        <v>0</v>
      </c>
      <c r="BI66" s="25">
        <f t="shared" si="138"/>
        <v>0</v>
      </c>
      <c r="BJ66" s="25">
        <f t="shared" si="138"/>
        <v>0</v>
      </c>
      <c r="BK66" s="25">
        <f t="shared" si="138"/>
        <v>0</v>
      </c>
      <c r="BL66" s="25">
        <f t="shared" si="138"/>
        <v>0</v>
      </c>
      <c r="BM66" s="25">
        <f t="shared" si="138"/>
        <v>0</v>
      </c>
      <c r="BN66" s="25">
        <f t="shared" si="138"/>
        <v>0</v>
      </c>
      <c r="BO66" s="25">
        <f t="shared" si="138"/>
        <v>0</v>
      </c>
      <c r="BP66" s="25">
        <f t="shared" ref="BP66:CH66" si="139">((BP12*0.5)+BO30-BP48)*BP85*BP100*BP$2</f>
        <v>0</v>
      </c>
      <c r="BQ66" s="25">
        <f t="shared" si="139"/>
        <v>0</v>
      </c>
      <c r="BR66" s="25">
        <f t="shared" si="139"/>
        <v>0</v>
      </c>
      <c r="BS66" s="25">
        <f t="shared" si="139"/>
        <v>0</v>
      </c>
      <c r="BT66" s="25">
        <f t="shared" si="139"/>
        <v>0</v>
      </c>
      <c r="BU66" s="25">
        <f t="shared" si="139"/>
        <v>0</v>
      </c>
      <c r="BV66" s="25">
        <f t="shared" si="139"/>
        <v>0</v>
      </c>
      <c r="BW66" s="25">
        <f t="shared" si="139"/>
        <v>0</v>
      </c>
      <c r="BX66" s="25">
        <f t="shared" si="139"/>
        <v>0</v>
      </c>
      <c r="BY66" s="25">
        <f t="shared" si="139"/>
        <v>0</v>
      </c>
      <c r="BZ66" s="25">
        <f t="shared" si="139"/>
        <v>0</v>
      </c>
      <c r="CA66" s="25">
        <f t="shared" si="139"/>
        <v>0</v>
      </c>
      <c r="CB66" s="25">
        <f t="shared" si="139"/>
        <v>0</v>
      </c>
      <c r="CC66" s="25">
        <f t="shared" si="139"/>
        <v>0</v>
      </c>
      <c r="CD66" s="25">
        <f t="shared" si="139"/>
        <v>0</v>
      </c>
      <c r="CE66" s="25">
        <f t="shared" si="139"/>
        <v>0</v>
      </c>
      <c r="CF66" s="25">
        <f t="shared" si="139"/>
        <v>0</v>
      </c>
      <c r="CG66" s="25">
        <f t="shared" si="139"/>
        <v>0</v>
      </c>
      <c r="CH66" s="28">
        <f t="shared" si="139"/>
        <v>0</v>
      </c>
    </row>
    <row r="67" spans="1:88" ht="15.75" x14ac:dyDescent="0.25">
      <c r="A67" s="606"/>
      <c r="B67" s="14" t="str">
        <f t="shared" si="122"/>
        <v>Miscellaneous</v>
      </c>
      <c r="C67" s="25">
        <f t="shared" si="125"/>
        <v>0</v>
      </c>
      <c r="D67" s="25">
        <f t="shared" ref="D67:BO67" si="140">((D13*0.5)+C31-D49)*D86*D101*D$2</f>
        <v>0</v>
      </c>
      <c r="E67" s="25">
        <f t="shared" si="140"/>
        <v>0</v>
      </c>
      <c r="F67" s="25">
        <f t="shared" si="140"/>
        <v>0</v>
      </c>
      <c r="G67" s="25">
        <f t="shared" si="140"/>
        <v>0</v>
      </c>
      <c r="H67" s="25">
        <f t="shared" si="140"/>
        <v>0</v>
      </c>
      <c r="I67" s="25">
        <f t="shared" si="140"/>
        <v>0</v>
      </c>
      <c r="J67" s="25">
        <f t="shared" si="140"/>
        <v>0</v>
      </c>
      <c r="K67" s="25">
        <f t="shared" si="140"/>
        <v>0</v>
      </c>
      <c r="L67" s="25">
        <f t="shared" si="140"/>
        <v>0</v>
      </c>
      <c r="M67" s="25">
        <f t="shared" si="140"/>
        <v>0</v>
      </c>
      <c r="N67" s="25">
        <f t="shared" si="140"/>
        <v>0</v>
      </c>
      <c r="O67" s="25">
        <f t="shared" si="140"/>
        <v>0</v>
      </c>
      <c r="P67" s="25">
        <f t="shared" si="140"/>
        <v>0</v>
      </c>
      <c r="Q67" s="25">
        <f t="shared" si="140"/>
        <v>0</v>
      </c>
      <c r="R67" s="25">
        <f t="shared" si="140"/>
        <v>0</v>
      </c>
      <c r="S67" s="25">
        <f t="shared" si="140"/>
        <v>0</v>
      </c>
      <c r="T67" s="25">
        <f t="shared" si="140"/>
        <v>0</v>
      </c>
      <c r="U67" s="25">
        <f t="shared" si="140"/>
        <v>0</v>
      </c>
      <c r="V67" s="25">
        <f t="shared" si="140"/>
        <v>0</v>
      </c>
      <c r="W67" s="25">
        <f t="shared" si="140"/>
        <v>0</v>
      </c>
      <c r="X67" s="25">
        <f t="shared" si="140"/>
        <v>0</v>
      </c>
      <c r="Y67" s="25">
        <f t="shared" si="140"/>
        <v>0</v>
      </c>
      <c r="Z67" s="25">
        <f t="shared" si="140"/>
        <v>0</v>
      </c>
      <c r="AA67" s="25">
        <f t="shared" si="140"/>
        <v>0</v>
      </c>
      <c r="AB67" s="25">
        <f t="shared" si="140"/>
        <v>0</v>
      </c>
      <c r="AC67" s="25">
        <f t="shared" si="140"/>
        <v>0</v>
      </c>
      <c r="AD67" s="25">
        <f t="shared" si="140"/>
        <v>0</v>
      </c>
      <c r="AE67" s="25">
        <f t="shared" si="140"/>
        <v>0</v>
      </c>
      <c r="AF67" s="25">
        <f t="shared" si="140"/>
        <v>0</v>
      </c>
      <c r="AG67" s="25">
        <f t="shared" si="140"/>
        <v>0</v>
      </c>
      <c r="AH67" s="25">
        <f t="shared" si="140"/>
        <v>0</v>
      </c>
      <c r="AI67" s="25">
        <f t="shared" si="140"/>
        <v>0</v>
      </c>
      <c r="AJ67" s="25">
        <f t="shared" si="140"/>
        <v>0</v>
      </c>
      <c r="AK67" s="25">
        <f t="shared" si="140"/>
        <v>0</v>
      </c>
      <c r="AL67" s="25">
        <f t="shared" si="140"/>
        <v>0</v>
      </c>
      <c r="AM67" s="25">
        <f t="shared" si="140"/>
        <v>0</v>
      </c>
      <c r="AN67" s="25">
        <f t="shared" si="140"/>
        <v>0</v>
      </c>
      <c r="AO67" s="25">
        <f t="shared" si="140"/>
        <v>0</v>
      </c>
      <c r="AP67" s="25">
        <f t="shared" si="140"/>
        <v>0</v>
      </c>
      <c r="AQ67" s="25">
        <f t="shared" si="140"/>
        <v>0</v>
      </c>
      <c r="AR67" s="25">
        <f t="shared" si="140"/>
        <v>0</v>
      </c>
      <c r="AS67" s="25">
        <f t="shared" si="140"/>
        <v>0</v>
      </c>
      <c r="AT67" s="25">
        <f t="shared" si="140"/>
        <v>0</v>
      </c>
      <c r="AU67" s="25">
        <f t="shared" si="140"/>
        <v>0</v>
      </c>
      <c r="AV67" s="25">
        <f t="shared" si="140"/>
        <v>0</v>
      </c>
      <c r="AW67" s="25">
        <f t="shared" si="140"/>
        <v>0</v>
      </c>
      <c r="AX67" s="25">
        <f t="shared" si="140"/>
        <v>0</v>
      </c>
      <c r="AY67" s="25">
        <f t="shared" si="140"/>
        <v>0</v>
      </c>
      <c r="AZ67" s="25">
        <f t="shared" si="140"/>
        <v>0</v>
      </c>
      <c r="BA67" s="25">
        <f t="shared" si="140"/>
        <v>0</v>
      </c>
      <c r="BB67" s="25">
        <f t="shared" si="140"/>
        <v>0</v>
      </c>
      <c r="BC67" s="25">
        <f t="shared" si="140"/>
        <v>0</v>
      </c>
      <c r="BD67" s="25">
        <f t="shared" si="140"/>
        <v>0</v>
      </c>
      <c r="BE67" s="25">
        <f t="shared" si="140"/>
        <v>0</v>
      </c>
      <c r="BF67" s="25">
        <f t="shared" si="140"/>
        <v>0</v>
      </c>
      <c r="BG67" s="25">
        <f t="shared" si="140"/>
        <v>0</v>
      </c>
      <c r="BH67" s="25">
        <f t="shared" si="140"/>
        <v>0</v>
      </c>
      <c r="BI67" s="25">
        <f t="shared" si="140"/>
        <v>0</v>
      </c>
      <c r="BJ67" s="25">
        <f t="shared" si="140"/>
        <v>0</v>
      </c>
      <c r="BK67" s="25">
        <f t="shared" si="140"/>
        <v>0</v>
      </c>
      <c r="BL67" s="25">
        <f t="shared" si="140"/>
        <v>0</v>
      </c>
      <c r="BM67" s="25">
        <f t="shared" si="140"/>
        <v>0</v>
      </c>
      <c r="BN67" s="25">
        <f t="shared" si="140"/>
        <v>0</v>
      </c>
      <c r="BO67" s="25">
        <f t="shared" si="140"/>
        <v>0</v>
      </c>
      <c r="BP67" s="25">
        <f t="shared" ref="BP67:CH67" si="141">((BP13*0.5)+BO31-BP49)*BP86*BP101*BP$2</f>
        <v>0</v>
      </c>
      <c r="BQ67" s="25">
        <f t="shared" si="141"/>
        <v>0</v>
      </c>
      <c r="BR67" s="25">
        <f t="shared" si="141"/>
        <v>0</v>
      </c>
      <c r="BS67" s="25">
        <f t="shared" si="141"/>
        <v>0</v>
      </c>
      <c r="BT67" s="25">
        <f t="shared" si="141"/>
        <v>0</v>
      </c>
      <c r="BU67" s="25">
        <f t="shared" si="141"/>
        <v>0</v>
      </c>
      <c r="BV67" s="25">
        <f t="shared" si="141"/>
        <v>0</v>
      </c>
      <c r="BW67" s="25">
        <f t="shared" si="141"/>
        <v>0</v>
      </c>
      <c r="BX67" s="25">
        <f t="shared" si="141"/>
        <v>0</v>
      </c>
      <c r="BY67" s="25">
        <f t="shared" si="141"/>
        <v>0</v>
      </c>
      <c r="BZ67" s="25">
        <f t="shared" si="141"/>
        <v>0</v>
      </c>
      <c r="CA67" s="25">
        <f t="shared" si="141"/>
        <v>0</v>
      </c>
      <c r="CB67" s="25">
        <f t="shared" si="141"/>
        <v>0</v>
      </c>
      <c r="CC67" s="25">
        <f t="shared" si="141"/>
        <v>0</v>
      </c>
      <c r="CD67" s="25">
        <f t="shared" si="141"/>
        <v>0</v>
      </c>
      <c r="CE67" s="25">
        <f t="shared" si="141"/>
        <v>0</v>
      </c>
      <c r="CF67" s="25">
        <f t="shared" si="141"/>
        <v>0</v>
      </c>
      <c r="CG67" s="25">
        <f t="shared" si="141"/>
        <v>0</v>
      </c>
      <c r="CH67" s="28">
        <f t="shared" si="141"/>
        <v>0</v>
      </c>
    </row>
    <row r="68" spans="1:88" ht="15.75" customHeight="1" x14ac:dyDescent="0.25">
      <c r="A68" s="606"/>
      <c r="B68" s="14" t="str">
        <f t="shared" si="122"/>
        <v>Motors</v>
      </c>
      <c r="C68" s="25">
        <f t="shared" si="125"/>
        <v>0</v>
      </c>
      <c r="D68" s="25">
        <f t="shared" ref="D68:BO68" si="142">((D14*0.5)+C32-D50)*D87*D102*D$2</f>
        <v>0</v>
      </c>
      <c r="E68" s="25">
        <f t="shared" si="142"/>
        <v>0</v>
      </c>
      <c r="F68" s="25">
        <f t="shared" si="142"/>
        <v>0</v>
      </c>
      <c r="G68" s="25">
        <f t="shared" si="142"/>
        <v>0</v>
      </c>
      <c r="H68" s="25">
        <f t="shared" si="142"/>
        <v>0</v>
      </c>
      <c r="I68" s="25">
        <f t="shared" si="142"/>
        <v>0</v>
      </c>
      <c r="J68" s="25">
        <f t="shared" si="142"/>
        <v>0</v>
      </c>
      <c r="K68" s="25">
        <f t="shared" si="142"/>
        <v>0</v>
      </c>
      <c r="L68" s="25">
        <f t="shared" si="142"/>
        <v>0</v>
      </c>
      <c r="M68" s="25">
        <f t="shared" si="142"/>
        <v>0</v>
      </c>
      <c r="N68" s="25">
        <f t="shared" si="142"/>
        <v>0</v>
      </c>
      <c r="O68" s="25">
        <f t="shared" si="142"/>
        <v>0</v>
      </c>
      <c r="P68" s="25">
        <f t="shared" si="142"/>
        <v>0</v>
      </c>
      <c r="Q68" s="25">
        <f t="shared" si="142"/>
        <v>0</v>
      </c>
      <c r="R68" s="25">
        <f t="shared" si="142"/>
        <v>0</v>
      </c>
      <c r="S68" s="25">
        <f t="shared" si="142"/>
        <v>0</v>
      </c>
      <c r="T68" s="25">
        <f t="shared" si="142"/>
        <v>0</v>
      </c>
      <c r="U68" s="25">
        <f t="shared" si="142"/>
        <v>0</v>
      </c>
      <c r="V68" s="25">
        <f t="shared" si="142"/>
        <v>0</v>
      </c>
      <c r="W68" s="25">
        <f t="shared" si="142"/>
        <v>0</v>
      </c>
      <c r="X68" s="25">
        <f t="shared" si="142"/>
        <v>0</v>
      </c>
      <c r="Y68" s="25">
        <f t="shared" si="142"/>
        <v>0</v>
      </c>
      <c r="Z68" s="25">
        <f t="shared" si="142"/>
        <v>0</v>
      </c>
      <c r="AA68" s="25">
        <f t="shared" si="142"/>
        <v>0</v>
      </c>
      <c r="AB68" s="25">
        <f t="shared" si="142"/>
        <v>0</v>
      </c>
      <c r="AC68" s="25">
        <f t="shared" si="142"/>
        <v>0</v>
      </c>
      <c r="AD68" s="25">
        <f t="shared" si="142"/>
        <v>0</v>
      </c>
      <c r="AE68" s="25">
        <f t="shared" si="142"/>
        <v>0</v>
      </c>
      <c r="AF68" s="25">
        <f t="shared" si="142"/>
        <v>0</v>
      </c>
      <c r="AG68" s="25">
        <f t="shared" si="142"/>
        <v>0</v>
      </c>
      <c r="AH68" s="25">
        <f t="shared" si="142"/>
        <v>0</v>
      </c>
      <c r="AI68" s="25">
        <f t="shared" si="142"/>
        <v>0</v>
      </c>
      <c r="AJ68" s="25">
        <f t="shared" si="142"/>
        <v>0</v>
      </c>
      <c r="AK68" s="25">
        <f t="shared" si="142"/>
        <v>0</v>
      </c>
      <c r="AL68" s="25">
        <f t="shared" si="142"/>
        <v>0</v>
      </c>
      <c r="AM68" s="25">
        <f t="shared" si="142"/>
        <v>0</v>
      </c>
      <c r="AN68" s="25">
        <f t="shared" si="142"/>
        <v>0</v>
      </c>
      <c r="AO68" s="25">
        <f t="shared" si="142"/>
        <v>0</v>
      </c>
      <c r="AP68" s="25">
        <f t="shared" si="142"/>
        <v>0</v>
      </c>
      <c r="AQ68" s="25">
        <f t="shared" si="142"/>
        <v>0</v>
      </c>
      <c r="AR68" s="25">
        <f t="shared" si="142"/>
        <v>0</v>
      </c>
      <c r="AS68" s="25">
        <f t="shared" si="142"/>
        <v>0</v>
      </c>
      <c r="AT68" s="25">
        <f t="shared" si="142"/>
        <v>0</v>
      </c>
      <c r="AU68" s="25">
        <f t="shared" si="142"/>
        <v>0</v>
      </c>
      <c r="AV68" s="25">
        <f t="shared" si="142"/>
        <v>0</v>
      </c>
      <c r="AW68" s="25">
        <f t="shared" si="142"/>
        <v>0</v>
      </c>
      <c r="AX68" s="25">
        <f t="shared" si="142"/>
        <v>0</v>
      </c>
      <c r="AY68" s="25">
        <f t="shared" si="142"/>
        <v>0</v>
      </c>
      <c r="AZ68" s="25">
        <f t="shared" si="142"/>
        <v>0</v>
      </c>
      <c r="BA68" s="25">
        <f t="shared" si="142"/>
        <v>0</v>
      </c>
      <c r="BB68" s="25">
        <f t="shared" si="142"/>
        <v>0</v>
      </c>
      <c r="BC68" s="25">
        <f t="shared" si="142"/>
        <v>0</v>
      </c>
      <c r="BD68" s="25">
        <f t="shared" si="142"/>
        <v>0</v>
      </c>
      <c r="BE68" s="25">
        <f t="shared" si="142"/>
        <v>0</v>
      </c>
      <c r="BF68" s="25">
        <f t="shared" si="142"/>
        <v>0</v>
      </c>
      <c r="BG68" s="25">
        <f t="shared" si="142"/>
        <v>0</v>
      </c>
      <c r="BH68" s="25">
        <f t="shared" si="142"/>
        <v>0</v>
      </c>
      <c r="BI68" s="25">
        <f t="shared" si="142"/>
        <v>0</v>
      </c>
      <c r="BJ68" s="25">
        <f t="shared" si="142"/>
        <v>0</v>
      </c>
      <c r="BK68" s="25">
        <f t="shared" si="142"/>
        <v>0</v>
      </c>
      <c r="BL68" s="25">
        <f t="shared" si="142"/>
        <v>0</v>
      </c>
      <c r="BM68" s="25">
        <f t="shared" si="142"/>
        <v>0</v>
      </c>
      <c r="BN68" s="25">
        <f t="shared" si="142"/>
        <v>0</v>
      </c>
      <c r="BO68" s="25">
        <f t="shared" si="142"/>
        <v>0</v>
      </c>
      <c r="BP68" s="25">
        <f t="shared" ref="BP68:CH68" si="143">((BP14*0.5)+BO32-BP50)*BP87*BP102*BP$2</f>
        <v>0</v>
      </c>
      <c r="BQ68" s="25">
        <f t="shared" si="143"/>
        <v>0</v>
      </c>
      <c r="BR68" s="25">
        <f t="shared" si="143"/>
        <v>0</v>
      </c>
      <c r="BS68" s="25">
        <f t="shared" si="143"/>
        <v>0</v>
      </c>
      <c r="BT68" s="25">
        <f t="shared" si="143"/>
        <v>0</v>
      </c>
      <c r="BU68" s="25">
        <f t="shared" si="143"/>
        <v>0</v>
      </c>
      <c r="BV68" s="25">
        <f t="shared" si="143"/>
        <v>0</v>
      </c>
      <c r="BW68" s="25">
        <f t="shared" si="143"/>
        <v>0</v>
      </c>
      <c r="BX68" s="25">
        <f t="shared" si="143"/>
        <v>0</v>
      </c>
      <c r="BY68" s="25">
        <f t="shared" si="143"/>
        <v>0</v>
      </c>
      <c r="BZ68" s="25">
        <f t="shared" si="143"/>
        <v>0</v>
      </c>
      <c r="CA68" s="25">
        <f t="shared" si="143"/>
        <v>0</v>
      </c>
      <c r="CB68" s="25">
        <f t="shared" si="143"/>
        <v>0</v>
      </c>
      <c r="CC68" s="25">
        <f t="shared" si="143"/>
        <v>0</v>
      </c>
      <c r="CD68" s="25">
        <f t="shared" si="143"/>
        <v>0</v>
      </c>
      <c r="CE68" s="25">
        <f t="shared" si="143"/>
        <v>0</v>
      </c>
      <c r="CF68" s="25">
        <f t="shared" si="143"/>
        <v>0</v>
      </c>
      <c r="CG68" s="25">
        <f t="shared" si="143"/>
        <v>0</v>
      </c>
      <c r="CH68" s="28">
        <f t="shared" si="143"/>
        <v>0</v>
      </c>
    </row>
    <row r="69" spans="1:88" ht="15.75" x14ac:dyDescent="0.25">
      <c r="A69" s="606"/>
      <c r="B69" s="14" t="str">
        <f t="shared" si="122"/>
        <v>Process</v>
      </c>
      <c r="C69" s="25">
        <f t="shared" si="125"/>
        <v>0</v>
      </c>
      <c r="D69" s="25">
        <f t="shared" ref="D69:BO69" si="144">((D15*0.5)+C33-D51)*D88*D103*D$2</f>
        <v>0</v>
      </c>
      <c r="E69" s="25">
        <f t="shared" si="144"/>
        <v>0</v>
      </c>
      <c r="F69" s="25">
        <f t="shared" si="144"/>
        <v>0</v>
      </c>
      <c r="G69" s="25">
        <f t="shared" si="144"/>
        <v>0</v>
      </c>
      <c r="H69" s="25">
        <f t="shared" si="144"/>
        <v>0</v>
      </c>
      <c r="I69" s="25">
        <f t="shared" si="144"/>
        <v>0</v>
      </c>
      <c r="J69" s="25">
        <f t="shared" si="144"/>
        <v>0</v>
      </c>
      <c r="K69" s="25">
        <f t="shared" si="144"/>
        <v>0</v>
      </c>
      <c r="L69" s="25">
        <f t="shared" si="144"/>
        <v>0</v>
      </c>
      <c r="M69" s="25">
        <f t="shared" si="144"/>
        <v>0</v>
      </c>
      <c r="N69" s="25">
        <f t="shared" si="144"/>
        <v>0</v>
      </c>
      <c r="O69" s="25">
        <f t="shared" si="144"/>
        <v>0</v>
      </c>
      <c r="P69" s="25">
        <f t="shared" si="144"/>
        <v>0</v>
      </c>
      <c r="Q69" s="25">
        <f t="shared" si="144"/>
        <v>0</v>
      </c>
      <c r="R69" s="25">
        <f t="shared" si="144"/>
        <v>0</v>
      </c>
      <c r="S69" s="25">
        <f t="shared" si="144"/>
        <v>0</v>
      </c>
      <c r="T69" s="25">
        <f t="shared" si="144"/>
        <v>0</v>
      </c>
      <c r="U69" s="25">
        <f t="shared" si="144"/>
        <v>0</v>
      </c>
      <c r="V69" s="25">
        <f t="shared" si="144"/>
        <v>0</v>
      </c>
      <c r="W69" s="25">
        <f t="shared" si="144"/>
        <v>0</v>
      </c>
      <c r="X69" s="25">
        <f t="shared" si="144"/>
        <v>0</v>
      </c>
      <c r="Y69" s="25">
        <f t="shared" si="144"/>
        <v>0</v>
      </c>
      <c r="Z69" s="25">
        <f t="shared" si="144"/>
        <v>0</v>
      </c>
      <c r="AA69" s="25">
        <f t="shared" si="144"/>
        <v>0</v>
      </c>
      <c r="AB69" s="25">
        <f t="shared" si="144"/>
        <v>0</v>
      </c>
      <c r="AC69" s="25">
        <f t="shared" si="144"/>
        <v>0</v>
      </c>
      <c r="AD69" s="25">
        <f t="shared" si="144"/>
        <v>0</v>
      </c>
      <c r="AE69" s="25">
        <f t="shared" si="144"/>
        <v>0</v>
      </c>
      <c r="AF69" s="25">
        <f t="shared" si="144"/>
        <v>0</v>
      </c>
      <c r="AG69" s="25">
        <f t="shared" si="144"/>
        <v>0</v>
      </c>
      <c r="AH69" s="25">
        <f t="shared" si="144"/>
        <v>0</v>
      </c>
      <c r="AI69" s="25">
        <f t="shared" si="144"/>
        <v>0</v>
      </c>
      <c r="AJ69" s="25">
        <f t="shared" si="144"/>
        <v>0</v>
      </c>
      <c r="AK69" s="25">
        <f t="shared" si="144"/>
        <v>0</v>
      </c>
      <c r="AL69" s="25">
        <f t="shared" si="144"/>
        <v>0</v>
      </c>
      <c r="AM69" s="25">
        <f t="shared" si="144"/>
        <v>0</v>
      </c>
      <c r="AN69" s="25">
        <f t="shared" si="144"/>
        <v>0</v>
      </c>
      <c r="AO69" s="25">
        <f t="shared" si="144"/>
        <v>0</v>
      </c>
      <c r="AP69" s="25">
        <f t="shared" si="144"/>
        <v>0</v>
      </c>
      <c r="AQ69" s="25">
        <f t="shared" si="144"/>
        <v>0</v>
      </c>
      <c r="AR69" s="25">
        <f t="shared" si="144"/>
        <v>0</v>
      </c>
      <c r="AS69" s="25">
        <f t="shared" si="144"/>
        <v>0</v>
      </c>
      <c r="AT69" s="25">
        <f t="shared" si="144"/>
        <v>0</v>
      </c>
      <c r="AU69" s="25">
        <f t="shared" si="144"/>
        <v>0</v>
      </c>
      <c r="AV69" s="25">
        <f t="shared" si="144"/>
        <v>0</v>
      </c>
      <c r="AW69" s="25">
        <f t="shared" si="144"/>
        <v>0</v>
      </c>
      <c r="AX69" s="25">
        <f t="shared" si="144"/>
        <v>0</v>
      </c>
      <c r="AY69" s="25">
        <f t="shared" si="144"/>
        <v>0</v>
      </c>
      <c r="AZ69" s="25">
        <f t="shared" si="144"/>
        <v>0</v>
      </c>
      <c r="BA69" s="25">
        <f t="shared" si="144"/>
        <v>0</v>
      </c>
      <c r="BB69" s="25">
        <f t="shared" si="144"/>
        <v>0</v>
      </c>
      <c r="BC69" s="25">
        <f t="shared" si="144"/>
        <v>0</v>
      </c>
      <c r="BD69" s="25">
        <f t="shared" si="144"/>
        <v>0</v>
      </c>
      <c r="BE69" s="25">
        <f t="shared" si="144"/>
        <v>0</v>
      </c>
      <c r="BF69" s="25">
        <f t="shared" si="144"/>
        <v>0</v>
      </c>
      <c r="BG69" s="25">
        <f t="shared" si="144"/>
        <v>0</v>
      </c>
      <c r="BH69" s="25">
        <f t="shared" si="144"/>
        <v>0</v>
      </c>
      <c r="BI69" s="25">
        <f t="shared" si="144"/>
        <v>0</v>
      </c>
      <c r="BJ69" s="25">
        <f t="shared" si="144"/>
        <v>0</v>
      </c>
      <c r="BK69" s="25">
        <f t="shared" si="144"/>
        <v>0</v>
      </c>
      <c r="BL69" s="25">
        <f t="shared" si="144"/>
        <v>0</v>
      </c>
      <c r="BM69" s="25">
        <f t="shared" si="144"/>
        <v>0</v>
      </c>
      <c r="BN69" s="25">
        <f t="shared" si="144"/>
        <v>0</v>
      </c>
      <c r="BO69" s="25">
        <f t="shared" si="144"/>
        <v>0</v>
      </c>
      <c r="BP69" s="25">
        <f t="shared" ref="BP69:CH69" si="145">((BP15*0.5)+BO33-BP51)*BP88*BP103*BP$2</f>
        <v>0</v>
      </c>
      <c r="BQ69" s="25">
        <f t="shared" si="145"/>
        <v>0</v>
      </c>
      <c r="BR69" s="25">
        <f t="shared" si="145"/>
        <v>0</v>
      </c>
      <c r="BS69" s="25">
        <f t="shared" si="145"/>
        <v>0</v>
      </c>
      <c r="BT69" s="25">
        <f t="shared" si="145"/>
        <v>0</v>
      </c>
      <c r="BU69" s="25">
        <f t="shared" si="145"/>
        <v>0</v>
      </c>
      <c r="BV69" s="25">
        <f t="shared" si="145"/>
        <v>0</v>
      </c>
      <c r="BW69" s="25">
        <f t="shared" si="145"/>
        <v>0</v>
      </c>
      <c r="BX69" s="25">
        <f t="shared" si="145"/>
        <v>0</v>
      </c>
      <c r="BY69" s="25">
        <f t="shared" si="145"/>
        <v>0</v>
      </c>
      <c r="BZ69" s="25">
        <f t="shared" si="145"/>
        <v>0</v>
      </c>
      <c r="CA69" s="25">
        <f t="shared" si="145"/>
        <v>0</v>
      </c>
      <c r="CB69" s="25">
        <f t="shared" si="145"/>
        <v>0</v>
      </c>
      <c r="CC69" s="25">
        <f t="shared" si="145"/>
        <v>0</v>
      </c>
      <c r="CD69" s="25">
        <f t="shared" si="145"/>
        <v>0</v>
      </c>
      <c r="CE69" s="25">
        <f t="shared" si="145"/>
        <v>0</v>
      </c>
      <c r="CF69" s="25">
        <f t="shared" si="145"/>
        <v>0</v>
      </c>
      <c r="CG69" s="25">
        <f t="shared" si="145"/>
        <v>0</v>
      </c>
      <c r="CH69" s="28">
        <f t="shared" si="145"/>
        <v>0</v>
      </c>
    </row>
    <row r="70" spans="1:88" ht="15.75" x14ac:dyDescent="0.25">
      <c r="A70" s="606"/>
      <c r="B70" s="14" t="str">
        <f t="shared" si="122"/>
        <v>Refrigeration</v>
      </c>
      <c r="C70" s="25">
        <f t="shared" si="125"/>
        <v>0</v>
      </c>
      <c r="D70" s="25">
        <f t="shared" ref="D70:BO70" si="146">((D16*0.5)+C34-D52)*D89*D104*D$2</f>
        <v>0</v>
      </c>
      <c r="E70" s="25">
        <f t="shared" si="146"/>
        <v>0</v>
      </c>
      <c r="F70" s="25">
        <f t="shared" si="146"/>
        <v>0</v>
      </c>
      <c r="G70" s="25">
        <f t="shared" si="146"/>
        <v>0</v>
      </c>
      <c r="H70" s="25">
        <f t="shared" si="146"/>
        <v>0</v>
      </c>
      <c r="I70" s="25">
        <f t="shared" si="146"/>
        <v>0</v>
      </c>
      <c r="J70" s="25">
        <f t="shared" si="146"/>
        <v>0</v>
      </c>
      <c r="K70" s="25">
        <f t="shared" si="146"/>
        <v>0</v>
      </c>
      <c r="L70" s="25">
        <f t="shared" si="146"/>
        <v>0</v>
      </c>
      <c r="M70" s="25">
        <f t="shared" si="146"/>
        <v>0</v>
      </c>
      <c r="N70" s="25">
        <f t="shared" si="146"/>
        <v>0</v>
      </c>
      <c r="O70" s="25">
        <f t="shared" si="146"/>
        <v>0</v>
      </c>
      <c r="P70" s="25">
        <f t="shared" si="146"/>
        <v>0</v>
      </c>
      <c r="Q70" s="25">
        <f t="shared" si="146"/>
        <v>0</v>
      </c>
      <c r="R70" s="25">
        <f t="shared" si="146"/>
        <v>0</v>
      </c>
      <c r="S70" s="25">
        <f t="shared" si="146"/>
        <v>0</v>
      </c>
      <c r="T70" s="25">
        <f t="shared" si="146"/>
        <v>0</v>
      </c>
      <c r="U70" s="25">
        <f t="shared" si="146"/>
        <v>0</v>
      </c>
      <c r="V70" s="25">
        <f t="shared" si="146"/>
        <v>0</v>
      </c>
      <c r="W70" s="25">
        <f t="shared" si="146"/>
        <v>0</v>
      </c>
      <c r="X70" s="25">
        <f t="shared" si="146"/>
        <v>0</v>
      </c>
      <c r="Y70" s="25">
        <f t="shared" si="146"/>
        <v>0</v>
      </c>
      <c r="Z70" s="25">
        <f t="shared" si="146"/>
        <v>0</v>
      </c>
      <c r="AA70" s="25">
        <f t="shared" si="146"/>
        <v>0</v>
      </c>
      <c r="AB70" s="25">
        <f t="shared" si="146"/>
        <v>0</v>
      </c>
      <c r="AC70" s="25">
        <f t="shared" si="146"/>
        <v>0</v>
      </c>
      <c r="AD70" s="25">
        <f t="shared" si="146"/>
        <v>0</v>
      </c>
      <c r="AE70" s="25">
        <f t="shared" si="146"/>
        <v>0</v>
      </c>
      <c r="AF70" s="25">
        <f t="shared" si="146"/>
        <v>0</v>
      </c>
      <c r="AG70" s="25">
        <f t="shared" si="146"/>
        <v>0</v>
      </c>
      <c r="AH70" s="25">
        <f t="shared" si="146"/>
        <v>0</v>
      </c>
      <c r="AI70" s="25">
        <f t="shared" si="146"/>
        <v>0</v>
      </c>
      <c r="AJ70" s="25">
        <f t="shared" si="146"/>
        <v>0</v>
      </c>
      <c r="AK70" s="25">
        <f t="shared" si="146"/>
        <v>0</v>
      </c>
      <c r="AL70" s="25">
        <f t="shared" si="146"/>
        <v>0</v>
      </c>
      <c r="AM70" s="25">
        <f t="shared" si="146"/>
        <v>0</v>
      </c>
      <c r="AN70" s="25">
        <f t="shared" si="146"/>
        <v>0</v>
      </c>
      <c r="AO70" s="25">
        <f t="shared" si="146"/>
        <v>0</v>
      </c>
      <c r="AP70" s="25">
        <f t="shared" si="146"/>
        <v>0</v>
      </c>
      <c r="AQ70" s="25">
        <f t="shared" si="146"/>
        <v>0</v>
      </c>
      <c r="AR70" s="25">
        <f t="shared" si="146"/>
        <v>0</v>
      </c>
      <c r="AS70" s="25">
        <f t="shared" si="146"/>
        <v>0</v>
      </c>
      <c r="AT70" s="25">
        <f t="shared" si="146"/>
        <v>0</v>
      </c>
      <c r="AU70" s="25">
        <f t="shared" si="146"/>
        <v>0</v>
      </c>
      <c r="AV70" s="25">
        <f t="shared" si="146"/>
        <v>0</v>
      </c>
      <c r="AW70" s="25">
        <f t="shared" si="146"/>
        <v>0</v>
      </c>
      <c r="AX70" s="25">
        <f t="shared" si="146"/>
        <v>0</v>
      </c>
      <c r="AY70" s="25">
        <f t="shared" si="146"/>
        <v>0</v>
      </c>
      <c r="AZ70" s="25">
        <f t="shared" si="146"/>
        <v>0</v>
      </c>
      <c r="BA70" s="25">
        <f t="shared" si="146"/>
        <v>0</v>
      </c>
      <c r="BB70" s="25">
        <f t="shared" si="146"/>
        <v>0</v>
      </c>
      <c r="BC70" s="25">
        <f t="shared" si="146"/>
        <v>0</v>
      </c>
      <c r="BD70" s="25">
        <f t="shared" si="146"/>
        <v>0</v>
      </c>
      <c r="BE70" s="25">
        <f t="shared" si="146"/>
        <v>0</v>
      </c>
      <c r="BF70" s="25">
        <f t="shared" si="146"/>
        <v>0</v>
      </c>
      <c r="BG70" s="25">
        <f t="shared" si="146"/>
        <v>0</v>
      </c>
      <c r="BH70" s="25">
        <f t="shared" si="146"/>
        <v>0</v>
      </c>
      <c r="BI70" s="25">
        <f t="shared" si="146"/>
        <v>0</v>
      </c>
      <c r="BJ70" s="25">
        <f t="shared" si="146"/>
        <v>0</v>
      </c>
      <c r="BK70" s="25">
        <f t="shared" si="146"/>
        <v>0</v>
      </c>
      <c r="BL70" s="25">
        <f t="shared" si="146"/>
        <v>0</v>
      </c>
      <c r="BM70" s="25">
        <f t="shared" si="146"/>
        <v>0</v>
      </c>
      <c r="BN70" s="25">
        <f t="shared" si="146"/>
        <v>0</v>
      </c>
      <c r="BO70" s="25">
        <f t="shared" si="146"/>
        <v>0</v>
      </c>
      <c r="BP70" s="25">
        <f t="shared" ref="BP70:CH70" si="147">((BP16*0.5)+BO34-BP52)*BP89*BP104*BP$2</f>
        <v>0</v>
      </c>
      <c r="BQ70" s="25">
        <f t="shared" si="147"/>
        <v>0</v>
      </c>
      <c r="BR70" s="25">
        <f t="shared" si="147"/>
        <v>0</v>
      </c>
      <c r="BS70" s="25">
        <f t="shared" si="147"/>
        <v>0</v>
      </c>
      <c r="BT70" s="25">
        <f t="shared" si="147"/>
        <v>0</v>
      </c>
      <c r="BU70" s="25">
        <f t="shared" si="147"/>
        <v>0</v>
      </c>
      <c r="BV70" s="25">
        <f t="shared" si="147"/>
        <v>0</v>
      </c>
      <c r="BW70" s="25">
        <f t="shared" si="147"/>
        <v>0</v>
      </c>
      <c r="BX70" s="25">
        <f t="shared" si="147"/>
        <v>0</v>
      </c>
      <c r="BY70" s="25">
        <f t="shared" si="147"/>
        <v>0</v>
      </c>
      <c r="BZ70" s="25">
        <f t="shared" si="147"/>
        <v>0</v>
      </c>
      <c r="CA70" s="25">
        <f t="shared" si="147"/>
        <v>0</v>
      </c>
      <c r="CB70" s="25">
        <f t="shared" si="147"/>
        <v>0</v>
      </c>
      <c r="CC70" s="25">
        <f t="shared" si="147"/>
        <v>0</v>
      </c>
      <c r="CD70" s="25">
        <f t="shared" si="147"/>
        <v>0</v>
      </c>
      <c r="CE70" s="25">
        <f t="shared" si="147"/>
        <v>0</v>
      </c>
      <c r="CF70" s="25">
        <f t="shared" si="147"/>
        <v>0</v>
      </c>
      <c r="CG70" s="25">
        <f t="shared" si="147"/>
        <v>0</v>
      </c>
      <c r="CH70" s="28">
        <f t="shared" si="147"/>
        <v>0</v>
      </c>
    </row>
    <row r="71" spans="1:88" ht="15.75" x14ac:dyDescent="0.25">
      <c r="A71" s="606"/>
      <c r="B71" s="14" t="str">
        <f t="shared" si="122"/>
        <v>Water Heating</v>
      </c>
      <c r="C71" s="25">
        <f t="shared" si="125"/>
        <v>0</v>
      </c>
      <c r="D71" s="25">
        <f t="shared" ref="D71:BO71" si="148">((D17*0.5)+C35-D53)*D90*D105*D$2</f>
        <v>0</v>
      </c>
      <c r="E71" s="25">
        <f t="shared" si="148"/>
        <v>0</v>
      </c>
      <c r="F71" s="25">
        <f t="shared" si="148"/>
        <v>0</v>
      </c>
      <c r="G71" s="25">
        <f t="shared" si="148"/>
        <v>0</v>
      </c>
      <c r="H71" s="25">
        <f t="shared" si="148"/>
        <v>0</v>
      </c>
      <c r="I71" s="25">
        <f t="shared" si="148"/>
        <v>0</v>
      </c>
      <c r="J71" s="25">
        <f t="shared" si="148"/>
        <v>0</v>
      </c>
      <c r="K71" s="25">
        <f t="shared" si="148"/>
        <v>0</v>
      </c>
      <c r="L71" s="25">
        <f t="shared" si="148"/>
        <v>0</v>
      </c>
      <c r="M71" s="25">
        <f t="shared" si="148"/>
        <v>0</v>
      </c>
      <c r="N71" s="25">
        <f t="shared" si="148"/>
        <v>0</v>
      </c>
      <c r="O71" s="25">
        <f t="shared" si="148"/>
        <v>0</v>
      </c>
      <c r="P71" s="25">
        <f t="shared" si="148"/>
        <v>0</v>
      </c>
      <c r="Q71" s="25">
        <f t="shared" si="148"/>
        <v>0</v>
      </c>
      <c r="R71" s="25">
        <f t="shared" si="148"/>
        <v>0</v>
      </c>
      <c r="S71" s="25">
        <f t="shared" si="148"/>
        <v>0</v>
      </c>
      <c r="T71" s="25">
        <f t="shared" si="148"/>
        <v>0</v>
      </c>
      <c r="U71" s="25">
        <f t="shared" si="148"/>
        <v>0</v>
      </c>
      <c r="V71" s="25">
        <f t="shared" si="148"/>
        <v>0</v>
      </c>
      <c r="W71" s="25">
        <f t="shared" si="148"/>
        <v>0</v>
      </c>
      <c r="X71" s="25">
        <f t="shared" si="148"/>
        <v>0</v>
      </c>
      <c r="Y71" s="25">
        <f t="shared" si="148"/>
        <v>0</v>
      </c>
      <c r="Z71" s="25">
        <f t="shared" si="148"/>
        <v>0</v>
      </c>
      <c r="AA71" s="25">
        <f t="shared" si="148"/>
        <v>0</v>
      </c>
      <c r="AB71" s="25">
        <f t="shared" si="148"/>
        <v>0</v>
      </c>
      <c r="AC71" s="25">
        <f t="shared" si="148"/>
        <v>0</v>
      </c>
      <c r="AD71" s="25">
        <f t="shared" si="148"/>
        <v>0</v>
      </c>
      <c r="AE71" s="25">
        <f t="shared" si="148"/>
        <v>0</v>
      </c>
      <c r="AF71" s="25">
        <f t="shared" si="148"/>
        <v>0</v>
      </c>
      <c r="AG71" s="25">
        <f t="shared" si="148"/>
        <v>0</v>
      </c>
      <c r="AH71" s="25">
        <f t="shared" si="148"/>
        <v>0</v>
      </c>
      <c r="AI71" s="25">
        <f t="shared" si="148"/>
        <v>0</v>
      </c>
      <c r="AJ71" s="25">
        <f t="shared" si="148"/>
        <v>0</v>
      </c>
      <c r="AK71" s="25">
        <f t="shared" si="148"/>
        <v>0</v>
      </c>
      <c r="AL71" s="25">
        <f t="shared" si="148"/>
        <v>0</v>
      </c>
      <c r="AM71" s="25">
        <f t="shared" si="148"/>
        <v>0</v>
      </c>
      <c r="AN71" s="25">
        <f t="shared" si="148"/>
        <v>0</v>
      </c>
      <c r="AO71" s="25">
        <f t="shared" si="148"/>
        <v>0</v>
      </c>
      <c r="AP71" s="25">
        <f t="shared" si="148"/>
        <v>0</v>
      </c>
      <c r="AQ71" s="25">
        <f t="shared" si="148"/>
        <v>0</v>
      </c>
      <c r="AR71" s="25">
        <f t="shared" si="148"/>
        <v>0</v>
      </c>
      <c r="AS71" s="25">
        <f t="shared" si="148"/>
        <v>0</v>
      </c>
      <c r="AT71" s="25">
        <f t="shared" si="148"/>
        <v>0</v>
      </c>
      <c r="AU71" s="25">
        <f t="shared" si="148"/>
        <v>0</v>
      </c>
      <c r="AV71" s="25">
        <f t="shared" si="148"/>
        <v>0</v>
      </c>
      <c r="AW71" s="25">
        <f t="shared" si="148"/>
        <v>0</v>
      </c>
      <c r="AX71" s="25">
        <f t="shared" si="148"/>
        <v>0</v>
      </c>
      <c r="AY71" s="25">
        <f t="shared" si="148"/>
        <v>0</v>
      </c>
      <c r="AZ71" s="25">
        <f t="shared" si="148"/>
        <v>0</v>
      </c>
      <c r="BA71" s="25">
        <f t="shared" si="148"/>
        <v>0</v>
      </c>
      <c r="BB71" s="25">
        <f t="shared" si="148"/>
        <v>0</v>
      </c>
      <c r="BC71" s="25">
        <f t="shared" si="148"/>
        <v>0</v>
      </c>
      <c r="BD71" s="25">
        <f t="shared" si="148"/>
        <v>0</v>
      </c>
      <c r="BE71" s="25">
        <f t="shared" si="148"/>
        <v>0</v>
      </c>
      <c r="BF71" s="25">
        <f t="shared" si="148"/>
        <v>0</v>
      </c>
      <c r="BG71" s="25">
        <f t="shared" si="148"/>
        <v>0</v>
      </c>
      <c r="BH71" s="25">
        <f t="shared" si="148"/>
        <v>0</v>
      </c>
      <c r="BI71" s="25">
        <f t="shared" si="148"/>
        <v>0</v>
      </c>
      <c r="BJ71" s="25">
        <f t="shared" si="148"/>
        <v>0</v>
      </c>
      <c r="BK71" s="25">
        <f t="shared" si="148"/>
        <v>0</v>
      </c>
      <c r="BL71" s="25">
        <f t="shared" si="148"/>
        <v>0</v>
      </c>
      <c r="BM71" s="25">
        <f t="shared" si="148"/>
        <v>0</v>
      </c>
      <c r="BN71" s="25">
        <f t="shared" si="148"/>
        <v>0</v>
      </c>
      <c r="BO71" s="25">
        <f t="shared" si="148"/>
        <v>0</v>
      </c>
      <c r="BP71" s="25">
        <f t="shared" ref="BP71:CH71" si="149">((BP17*0.5)+BO35-BP53)*BP90*BP105*BP$2</f>
        <v>0</v>
      </c>
      <c r="BQ71" s="25">
        <f t="shared" si="149"/>
        <v>0</v>
      </c>
      <c r="BR71" s="25">
        <f t="shared" si="149"/>
        <v>0</v>
      </c>
      <c r="BS71" s="25">
        <f t="shared" si="149"/>
        <v>0</v>
      </c>
      <c r="BT71" s="25">
        <f t="shared" si="149"/>
        <v>0</v>
      </c>
      <c r="BU71" s="25">
        <f t="shared" si="149"/>
        <v>0</v>
      </c>
      <c r="BV71" s="25">
        <f t="shared" si="149"/>
        <v>0</v>
      </c>
      <c r="BW71" s="25">
        <f t="shared" si="149"/>
        <v>0</v>
      </c>
      <c r="BX71" s="25">
        <f t="shared" si="149"/>
        <v>0</v>
      </c>
      <c r="BY71" s="25">
        <f t="shared" si="149"/>
        <v>0</v>
      </c>
      <c r="BZ71" s="25">
        <f t="shared" si="149"/>
        <v>0</v>
      </c>
      <c r="CA71" s="25">
        <f t="shared" si="149"/>
        <v>0</v>
      </c>
      <c r="CB71" s="25">
        <f t="shared" si="149"/>
        <v>0</v>
      </c>
      <c r="CC71" s="25">
        <f t="shared" si="149"/>
        <v>0</v>
      </c>
      <c r="CD71" s="25">
        <f t="shared" si="149"/>
        <v>0</v>
      </c>
      <c r="CE71" s="25">
        <f t="shared" si="149"/>
        <v>0</v>
      </c>
      <c r="CF71" s="25">
        <f t="shared" si="149"/>
        <v>0</v>
      </c>
      <c r="CG71" s="25">
        <f t="shared" si="149"/>
        <v>0</v>
      </c>
      <c r="CH71" s="28">
        <f t="shared" si="149"/>
        <v>0</v>
      </c>
    </row>
    <row r="72" spans="1:88" ht="15.75" customHeight="1" x14ac:dyDescent="0.25">
      <c r="A72" s="606"/>
      <c r="B72" s="14" t="str">
        <f t="shared" si="12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0</v>
      </c>
      <c r="E73" s="25">
        <f t="shared" ref="E73:BP73" si="150">SUM(E59:E72)</f>
        <v>0</v>
      </c>
      <c r="F73" s="25">
        <f t="shared" si="150"/>
        <v>0</v>
      </c>
      <c r="G73" s="25">
        <f t="shared" si="150"/>
        <v>0</v>
      </c>
      <c r="H73" s="25">
        <f t="shared" si="150"/>
        <v>0</v>
      </c>
      <c r="I73" s="25">
        <f t="shared" si="150"/>
        <v>0</v>
      </c>
      <c r="J73" s="25">
        <f t="shared" si="150"/>
        <v>0</v>
      </c>
      <c r="K73" s="25">
        <f t="shared" si="150"/>
        <v>0</v>
      </c>
      <c r="L73" s="25">
        <f t="shared" si="150"/>
        <v>0</v>
      </c>
      <c r="M73" s="25">
        <f t="shared" si="150"/>
        <v>0</v>
      </c>
      <c r="N73" s="25">
        <f t="shared" si="150"/>
        <v>0</v>
      </c>
      <c r="O73" s="25">
        <f t="shared" si="150"/>
        <v>0</v>
      </c>
      <c r="P73" s="25">
        <f t="shared" si="150"/>
        <v>0</v>
      </c>
      <c r="Q73" s="25">
        <f t="shared" si="150"/>
        <v>0</v>
      </c>
      <c r="R73" s="25">
        <f t="shared" si="150"/>
        <v>0</v>
      </c>
      <c r="S73" s="25">
        <f t="shared" si="150"/>
        <v>0</v>
      </c>
      <c r="T73" s="25">
        <f t="shared" si="150"/>
        <v>0</v>
      </c>
      <c r="U73" s="25">
        <f t="shared" si="150"/>
        <v>0</v>
      </c>
      <c r="V73" s="25">
        <f t="shared" si="150"/>
        <v>0</v>
      </c>
      <c r="W73" s="25">
        <f t="shared" si="150"/>
        <v>0</v>
      </c>
      <c r="X73" s="25">
        <f t="shared" si="150"/>
        <v>0</v>
      </c>
      <c r="Y73" s="25">
        <f t="shared" si="150"/>
        <v>0</v>
      </c>
      <c r="Z73" s="25">
        <f t="shared" si="150"/>
        <v>0</v>
      </c>
      <c r="AA73" s="25">
        <f t="shared" si="150"/>
        <v>0</v>
      </c>
      <c r="AB73" s="25">
        <f t="shared" si="150"/>
        <v>0</v>
      </c>
      <c r="AC73" s="25">
        <f t="shared" si="150"/>
        <v>0</v>
      </c>
      <c r="AD73" s="25">
        <f t="shared" si="150"/>
        <v>0</v>
      </c>
      <c r="AE73" s="25">
        <f t="shared" si="150"/>
        <v>0</v>
      </c>
      <c r="AF73" s="25">
        <f t="shared" si="150"/>
        <v>0</v>
      </c>
      <c r="AG73" s="25">
        <f t="shared" si="150"/>
        <v>0</v>
      </c>
      <c r="AH73" s="25">
        <f t="shared" si="150"/>
        <v>0</v>
      </c>
      <c r="AI73" s="25">
        <f t="shared" si="150"/>
        <v>0</v>
      </c>
      <c r="AJ73" s="25">
        <f t="shared" si="150"/>
        <v>0</v>
      </c>
      <c r="AK73" s="25">
        <f t="shared" si="150"/>
        <v>0</v>
      </c>
      <c r="AL73" s="25">
        <f t="shared" si="150"/>
        <v>0</v>
      </c>
      <c r="AM73" s="25">
        <f t="shared" si="150"/>
        <v>0</v>
      </c>
      <c r="AN73" s="25">
        <f t="shared" si="150"/>
        <v>0</v>
      </c>
      <c r="AO73" s="25">
        <f t="shared" si="150"/>
        <v>0</v>
      </c>
      <c r="AP73" s="25">
        <f t="shared" si="150"/>
        <v>0</v>
      </c>
      <c r="AQ73" s="25">
        <f t="shared" si="150"/>
        <v>0</v>
      </c>
      <c r="AR73" s="25">
        <f t="shared" si="150"/>
        <v>0</v>
      </c>
      <c r="AS73" s="25">
        <f t="shared" si="150"/>
        <v>0</v>
      </c>
      <c r="AT73" s="25">
        <f t="shared" si="150"/>
        <v>0</v>
      </c>
      <c r="AU73" s="25">
        <f t="shared" si="150"/>
        <v>0</v>
      </c>
      <c r="AV73" s="25">
        <f t="shared" si="150"/>
        <v>0</v>
      </c>
      <c r="AW73" s="25">
        <f t="shared" si="150"/>
        <v>0</v>
      </c>
      <c r="AX73" s="25">
        <f t="shared" si="150"/>
        <v>0</v>
      </c>
      <c r="AY73" s="25">
        <f t="shared" si="150"/>
        <v>0</v>
      </c>
      <c r="AZ73" s="25">
        <f t="shared" si="150"/>
        <v>0</v>
      </c>
      <c r="BA73" s="25">
        <f t="shared" si="150"/>
        <v>0</v>
      </c>
      <c r="BB73" s="25">
        <f t="shared" si="150"/>
        <v>0</v>
      </c>
      <c r="BC73" s="25">
        <f t="shared" si="150"/>
        <v>0</v>
      </c>
      <c r="BD73" s="25">
        <f t="shared" si="150"/>
        <v>0</v>
      </c>
      <c r="BE73" s="25">
        <f t="shared" si="150"/>
        <v>0</v>
      </c>
      <c r="BF73" s="25">
        <f t="shared" si="150"/>
        <v>0</v>
      </c>
      <c r="BG73" s="25">
        <f t="shared" si="150"/>
        <v>0</v>
      </c>
      <c r="BH73" s="25">
        <f t="shared" si="150"/>
        <v>0</v>
      </c>
      <c r="BI73" s="25">
        <f t="shared" si="150"/>
        <v>0</v>
      </c>
      <c r="BJ73" s="25">
        <f t="shared" si="150"/>
        <v>0</v>
      </c>
      <c r="BK73" s="25">
        <f t="shared" si="150"/>
        <v>0</v>
      </c>
      <c r="BL73" s="25">
        <f t="shared" si="150"/>
        <v>0</v>
      </c>
      <c r="BM73" s="25">
        <f t="shared" si="150"/>
        <v>0</v>
      </c>
      <c r="BN73" s="25">
        <f t="shared" si="150"/>
        <v>0</v>
      </c>
      <c r="BO73" s="25">
        <f t="shared" si="150"/>
        <v>0</v>
      </c>
      <c r="BP73" s="25">
        <f t="shared" si="150"/>
        <v>0</v>
      </c>
      <c r="BQ73" s="25">
        <f t="shared" ref="BQ73:CH73" si="151">SUM(BQ59:BQ72)</f>
        <v>0</v>
      </c>
      <c r="BR73" s="25">
        <f t="shared" si="151"/>
        <v>0</v>
      </c>
      <c r="BS73" s="25">
        <f t="shared" si="151"/>
        <v>0</v>
      </c>
      <c r="BT73" s="25">
        <f t="shared" si="151"/>
        <v>0</v>
      </c>
      <c r="BU73" s="25">
        <f t="shared" si="151"/>
        <v>0</v>
      </c>
      <c r="BV73" s="25">
        <f t="shared" si="151"/>
        <v>0</v>
      </c>
      <c r="BW73" s="25">
        <f t="shared" si="151"/>
        <v>0</v>
      </c>
      <c r="BX73" s="25">
        <f t="shared" si="151"/>
        <v>0</v>
      </c>
      <c r="BY73" s="25">
        <f t="shared" si="151"/>
        <v>0</v>
      </c>
      <c r="BZ73" s="25">
        <f t="shared" si="151"/>
        <v>0</v>
      </c>
      <c r="CA73" s="25">
        <f t="shared" si="151"/>
        <v>0</v>
      </c>
      <c r="CB73" s="25">
        <f t="shared" si="151"/>
        <v>0</v>
      </c>
      <c r="CC73" s="25">
        <f t="shared" si="151"/>
        <v>0</v>
      </c>
      <c r="CD73" s="25">
        <f t="shared" si="151"/>
        <v>0</v>
      </c>
      <c r="CE73" s="25">
        <f t="shared" si="151"/>
        <v>0</v>
      </c>
      <c r="CF73" s="25">
        <f t="shared" si="151"/>
        <v>0</v>
      </c>
      <c r="CG73" s="25">
        <f t="shared" si="151"/>
        <v>0</v>
      </c>
      <c r="CH73" s="28">
        <f t="shared" si="151"/>
        <v>0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0</v>
      </c>
      <c r="E74" s="26">
        <f t="shared" ref="E74:BP74" si="152">D74+E73</f>
        <v>0</v>
      </c>
      <c r="F74" s="26">
        <f t="shared" si="152"/>
        <v>0</v>
      </c>
      <c r="G74" s="26">
        <f t="shared" si="152"/>
        <v>0</v>
      </c>
      <c r="H74" s="26">
        <f t="shared" si="152"/>
        <v>0</v>
      </c>
      <c r="I74" s="26">
        <f t="shared" si="152"/>
        <v>0</v>
      </c>
      <c r="J74" s="26">
        <f t="shared" si="152"/>
        <v>0</v>
      </c>
      <c r="K74" s="26">
        <f t="shared" si="152"/>
        <v>0</v>
      </c>
      <c r="L74" s="26">
        <f t="shared" si="152"/>
        <v>0</v>
      </c>
      <c r="M74" s="26">
        <f t="shared" si="152"/>
        <v>0</v>
      </c>
      <c r="N74" s="26">
        <f t="shared" si="152"/>
        <v>0</v>
      </c>
      <c r="O74" s="26">
        <f t="shared" si="152"/>
        <v>0</v>
      </c>
      <c r="P74" s="26">
        <f t="shared" si="152"/>
        <v>0</v>
      </c>
      <c r="Q74" s="26">
        <f t="shared" si="152"/>
        <v>0</v>
      </c>
      <c r="R74" s="26">
        <f t="shared" si="152"/>
        <v>0</v>
      </c>
      <c r="S74" s="26">
        <f t="shared" si="152"/>
        <v>0</v>
      </c>
      <c r="T74" s="26">
        <f t="shared" si="152"/>
        <v>0</v>
      </c>
      <c r="U74" s="26">
        <f t="shared" si="152"/>
        <v>0</v>
      </c>
      <c r="V74" s="26">
        <f t="shared" si="152"/>
        <v>0</v>
      </c>
      <c r="W74" s="26">
        <f t="shared" si="152"/>
        <v>0</v>
      </c>
      <c r="X74" s="26">
        <f t="shared" si="152"/>
        <v>0</v>
      </c>
      <c r="Y74" s="26">
        <f t="shared" si="152"/>
        <v>0</v>
      </c>
      <c r="Z74" s="26">
        <f t="shared" si="152"/>
        <v>0</v>
      </c>
      <c r="AA74" s="26">
        <f t="shared" si="152"/>
        <v>0</v>
      </c>
      <c r="AB74" s="26">
        <f t="shared" si="152"/>
        <v>0</v>
      </c>
      <c r="AC74" s="26">
        <f t="shared" si="152"/>
        <v>0</v>
      </c>
      <c r="AD74" s="26">
        <f t="shared" si="152"/>
        <v>0</v>
      </c>
      <c r="AE74" s="26">
        <f t="shared" si="152"/>
        <v>0</v>
      </c>
      <c r="AF74" s="26">
        <f t="shared" si="152"/>
        <v>0</v>
      </c>
      <c r="AG74" s="26">
        <f t="shared" si="152"/>
        <v>0</v>
      </c>
      <c r="AH74" s="26">
        <f t="shared" si="152"/>
        <v>0</v>
      </c>
      <c r="AI74" s="26">
        <f t="shared" si="152"/>
        <v>0</v>
      </c>
      <c r="AJ74" s="26">
        <f t="shared" si="152"/>
        <v>0</v>
      </c>
      <c r="AK74" s="26">
        <f t="shared" si="152"/>
        <v>0</v>
      </c>
      <c r="AL74" s="26">
        <f t="shared" si="152"/>
        <v>0</v>
      </c>
      <c r="AM74" s="26">
        <f t="shared" si="152"/>
        <v>0</v>
      </c>
      <c r="AN74" s="26">
        <f t="shared" si="152"/>
        <v>0</v>
      </c>
      <c r="AO74" s="26">
        <f t="shared" si="152"/>
        <v>0</v>
      </c>
      <c r="AP74" s="26">
        <f t="shared" si="152"/>
        <v>0</v>
      </c>
      <c r="AQ74" s="26">
        <f t="shared" si="152"/>
        <v>0</v>
      </c>
      <c r="AR74" s="26">
        <f t="shared" si="152"/>
        <v>0</v>
      </c>
      <c r="AS74" s="26">
        <f t="shared" si="152"/>
        <v>0</v>
      </c>
      <c r="AT74" s="26">
        <f t="shared" si="152"/>
        <v>0</v>
      </c>
      <c r="AU74" s="26">
        <f t="shared" si="152"/>
        <v>0</v>
      </c>
      <c r="AV74" s="26">
        <f t="shared" si="152"/>
        <v>0</v>
      </c>
      <c r="AW74" s="26">
        <f t="shared" si="152"/>
        <v>0</v>
      </c>
      <c r="AX74" s="26">
        <f t="shared" si="152"/>
        <v>0</v>
      </c>
      <c r="AY74" s="26">
        <f t="shared" si="152"/>
        <v>0</v>
      </c>
      <c r="AZ74" s="26">
        <f t="shared" si="152"/>
        <v>0</v>
      </c>
      <c r="BA74" s="26">
        <f t="shared" si="152"/>
        <v>0</v>
      </c>
      <c r="BB74" s="26">
        <f t="shared" si="152"/>
        <v>0</v>
      </c>
      <c r="BC74" s="26">
        <f t="shared" si="152"/>
        <v>0</v>
      </c>
      <c r="BD74" s="26">
        <f t="shared" si="152"/>
        <v>0</v>
      </c>
      <c r="BE74" s="26">
        <f t="shared" si="152"/>
        <v>0</v>
      </c>
      <c r="BF74" s="26">
        <f t="shared" si="152"/>
        <v>0</v>
      </c>
      <c r="BG74" s="26">
        <f t="shared" si="152"/>
        <v>0</v>
      </c>
      <c r="BH74" s="26">
        <f t="shared" si="152"/>
        <v>0</v>
      </c>
      <c r="BI74" s="26">
        <f t="shared" si="152"/>
        <v>0</v>
      </c>
      <c r="BJ74" s="26">
        <f t="shared" si="152"/>
        <v>0</v>
      </c>
      <c r="BK74" s="26">
        <f t="shared" si="152"/>
        <v>0</v>
      </c>
      <c r="BL74" s="26">
        <f t="shared" si="152"/>
        <v>0</v>
      </c>
      <c r="BM74" s="26">
        <f t="shared" si="152"/>
        <v>0</v>
      </c>
      <c r="BN74" s="26">
        <f t="shared" si="152"/>
        <v>0</v>
      </c>
      <c r="BO74" s="26">
        <f t="shared" si="152"/>
        <v>0</v>
      </c>
      <c r="BP74" s="26">
        <f t="shared" si="152"/>
        <v>0</v>
      </c>
      <c r="BQ74" s="26">
        <f t="shared" ref="BQ74:CH74" si="153">BP74+BQ73</f>
        <v>0</v>
      </c>
      <c r="BR74" s="26">
        <f t="shared" si="153"/>
        <v>0</v>
      </c>
      <c r="BS74" s="26">
        <f t="shared" si="153"/>
        <v>0</v>
      </c>
      <c r="BT74" s="26">
        <f t="shared" si="153"/>
        <v>0</v>
      </c>
      <c r="BU74" s="26">
        <f t="shared" si="153"/>
        <v>0</v>
      </c>
      <c r="BV74" s="26">
        <f t="shared" si="153"/>
        <v>0</v>
      </c>
      <c r="BW74" s="26">
        <f t="shared" si="153"/>
        <v>0</v>
      </c>
      <c r="BX74" s="26">
        <f t="shared" si="153"/>
        <v>0</v>
      </c>
      <c r="BY74" s="26">
        <f t="shared" si="153"/>
        <v>0</v>
      </c>
      <c r="BZ74" s="26">
        <f t="shared" si="153"/>
        <v>0</v>
      </c>
      <c r="CA74" s="26">
        <f t="shared" si="153"/>
        <v>0</v>
      </c>
      <c r="CB74" s="26">
        <f t="shared" si="153"/>
        <v>0</v>
      </c>
      <c r="CC74" s="26">
        <f t="shared" si="153"/>
        <v>0</v>
      </c>
      <c r="CD74" s="26">
        <f t="shared" si="153"/>
        <v>0</v>
      </c>
      <c r="CE74" s="26">
        <f t="shared" si="153"/>
        <v>0</v>
      </c>
      <c r="CF74" s="26">
        <f t="shared" si="153"/>
        <v>0</v>
      </c>
      <c r="CG74" s="26">
        <f t="shared" si="153"/>
        <v>0</v>
      </c>
      <c r="CH74" s="29">
        <f t="shared" si="153"/>
        <v>0</v>
      </c>
    </row>
    <row r="75" spans="1:88" x14ac:dyDescent="0.25">
      <c r="A75" s="8"/>
      <c r="B75" s="35"/>
      <c r="C75" s="32"/>
      <c r="D75" s="37"/>
      <c r="E75" s="32"/>
      <c r="F75" s="37"/>
      <c r="G75" s="32"/>
      <c r="H75" s="37"/>
      <c r="I75" s="32"/>
      <c r="J75" s="37"/>
      <c r="K75" s="32"/>
      <c r="L75" s="37"/>
      <c r="M75" s="32"/>
      <c r="N75" s="37"/>
      <c r="O75" s="32"/>
      <c r="P75" s="37"/>
      <c r="Q75" s="32"/>
      <c r="R75" s="37"/>
      <c r="S75" s="32"/>
      <c r="T75" s="37"/>
      <c r="U75" s="32"/>
      <c r="V75" s="37"/>
      <c r="W75" s="32"/>
      <c r="X75" s="37"/>
      <c r="Y75" s="32"/>
      <c r="Z75" s="37"/>
      <c r="AA75" s="32"/>
      <c r="AB75" s="37"/>
      <c r="AC75" s="32"/>
      <c r="AD75" s="37"/>
      <c r="AE75" s="32"/>
      <c r="AF75" s="37"/>
      <c r="AG75" s="32"/>
      <c r="AH75" s="37"/>
      <c r="AI75" s="32"/>
      <c r="AJ75" s="37"/>
      <c r="AK75" s="32"/>
      <c r="AL75" s="37"/>
      <c r="AM75" s="32"/>
      <c r="AN75" s="37"/>
      <c r="AO75" s="32"/>
      <c r="AP75" s="37"/>
      <c r="AQ75" s="32"/>
      <c r="AR75" s="37"/>
      <c r="AS75" s="32"/>
      <c r="AT75" s="37"/>
      <c r="AU75" s="32"/>
      <c r="AV75" s="37"/>
      <c r="AW75" s="32"/>
      <c r="AX75" s="37"/>
      <c r="AY75" s="32"/>
      <c r="AZ75" s="37"/>
      <c r="BA75" s="32"/>
      <c r="BB75" s="37"/>
      <c r="BC75" s="32"/>
      <c r="BD75" s="37"/>
      <c r="BE75" s="32"/>
      <c r="BF75" s="37"/>
      <c r="BG75" s="32"/>
      <c r="BH75" s="37"/>
      <c r="BI75" s="32"/>
      <c r="BJ75" s="37"/>
      <c r="BK75" s="32"/>
      <c r="BL75" s="37"/>
      <c r="BM75" s="32"/>
      <c r="BN75" s="37"/>
      <c r="BO75" s="32"/>
      <c r="BP75" s="37"/>
      <c r="BQ75" s="32"/>
      <c r="BR75" s="37"/>
      <c r="BS75" s="32"/>
      <c r="BT75" s="37"/>
      <c r="BU75" s="32"/>
      <c r="BV75" s="37"/>
      <c r="BW75" s="32"/>
      <c r="BX75" s="37"/>
      <c r="BY75" s="32"/>
      <c r="BZ75" s="37"/>
      <c r="CA75" s="32"/>
      <c r="CB75" s="37"/>
      <c r="CC75" s="32"/>
      <c r="CD75" s="37"/>
      <c r="CE75" s="32"/>
      <c r="CF75" s="37"/>
      <c r="CG75" s="32"/>
      <c r="CH75" s="37"/>
    </row>
    <row r="76" spans="1:88" s="110" customFormat="1" ht="15.75" thickBot="1" x14ac:dyDescent="0.3">
      <c r="B76" s="451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52"/>
      <c r="AJ76" s="452"/>
      <c r="AK76" s="452"/>
      <c r="AL76" s="452"/>
      <c r="AM76" s="452"/>
      <c r="AN76" s="452"/>
      <c r="AO76" s="452"/>
      <c r="AP76" s="452"/>
      <c r="AQ76" s="452"/>
      <c r="AR76" s="452"/>
      <c r="AS76" s="452"/>
      <c r="AT76" s="452"/>
      <c r="AU76" s="452"/>
      <c r="AV76" s="452"/>
      <c r="AW76" s="452"/>
      <c r="AX76" s="452"/>
      <c r="AY76" s="452"/>
      <c r="AZ76" s="452"/>
      <c r="BA76" s="452"/>
      <c r="BB76" s="452"/>
      <c r="BC76" s="452"/>
      <c r="BD76" s="452"/>
      <c r="BE76" s="452"/>
      <c r="BF76" s="452"/>
      <c r="BG76" s="452"/>
      <c r="BH76" s="452"/>
      <c r="BI76" s="452"/>
      <c r="BJ76" s="452"/>
      <c r="BK76" s="452"/>
      <c r="BL76" s="452"/>
      <c r="BM76" s="452"/>
      <c r="BN76" s="452"/>
      <c r="BO76" s="452"/>
      <c r="BP76" s="452"/>
      <c r="BQ76" s="452"/>
      <c r="BR76" s="452"/>
      <c r="BS76" s="452"/>
      <c r="BT76" s="452"/>
      <c r="BU76" s="452"/>
      <c r="BV76" s="452"/>
      <c r="BW76" s="452"/>
      <c r="BX76" s="452"/>
      <c r="BY76" s="452"/>
      <c r="BZ76" s="452"/>
      <c r="CA76" s="452"/>
      <c r="CB76" s="452"/>
      <c r="CC76" s="452"/>
      <c r="CD76" s="452"/>
      <c r="CE76" s="452"/>
      <c r="CF76" s="452"/>
      <c r="CG76" s="452"/>
      <c r="CH76" s="452"/>
    </row>
    <row r="77" spans="1:88" s="110" customFormat="1" ht="16.5" thickBot="1" x14ac:dyDescent="0.3">
      <c r="A77" s="642" t="s">
        <v>12</v>
      </c>
      <c r="B77" s="18" t="s">
        <v>12</v>
      </c>
      <c r="C77" s="162">
        <f>C$4</f>
        <v>45292</v>
      </c>
      <c r="D77" s="162">
        <f t="shared" ref="D77:BO77" si="154">D$4</f>
        <v>45323</v>
      </c>
      <c r="E77" s="162">
        <f t="shared" si="154"/>
        <v>45352</v>
      </c>
      <c r="F77" s="162">
        <f t="shared" si="154"/>
        <v>45383</v>
      </c>
      <c r="G77" s="162">
        <f t="shared" si="154"/>
        <v>45413</v>
      </c>
      <c r="H77" s="162">
        <f t="shared" si="154"/>
        <v>45444</v>
      </c>
      <c r="I77" s="162">
        <f t="shared" si="154"/>
        <v>45474</v>
      </c>
      <c r="J77" s="162">
        <f t="shared" si="154"/>
        <v>45505</v>
      </c>
      <c r="K77" s="162">
        <f t="shared" si="154"/>
        <v>45536</v>
      </c>
      <c r="L77" s="162">
        <f t="shared" si="154"/>
        <v>45566</v>
      </c>
      <c r="M77" s="162">
        <f t="shared" si="154"/>
        <v>45597</v>
      </c>
      <c r="N77" s="162">
        <f t="shared" si="154"/>
        <v>45627</v>
      </c>
      <c r="O77" s="162">
        <f t="shared" si="154"/>
        <v>45658</v>
      </c>
      <c r="P77" s="162">
        <f t="shared" si="154"/>
        <v>45689</v>
      </c>
      <c r="Q77" s="162">
        <f t="shared" si="154"/>
        <v>45717</v>
      </c>
      <c r="R77" s="162">
        <f t="shared" si="154"/>
        <v>45748</v>
      </c>
      <c r="S77" s="162">
        <f t="shared" si="154"/>
        <v>45778</v>
      </c>
      <c r="T77" s="162">
        <f t="shared" si="154"/>
        <v>45809</v>
      </c>
      <c r="U77" s="162">
        <f t="shared" si="154"/>
        <v>45839</v>
      </c>
      <c r="V77" s="162">
        <f t="shared" si="154"/>
        <v>45870</v>
      </c>
      <c r="W77" s="162">
        <f t="shared" si="154"/>
        <v>45901</v>
      </c>
      <c r="X77" s="162">
        <f t="shared" si="154"/>
        <v>45931</v>
      </c>
      <c r="Y77" s="162">
        <f t="shared" si="154"/>
        <v>45962</v>
      </c>
      <c r="Z77" s="162">
        <f t="shared" si="154"/>
        <v>45992</v>
      </c>
      <c r="AA77" s="162">
        <f t="shared" si="154"/>
        <v>46023</v>
      </c>
      <c r="AB77" s="162">
        <f t="shared" si="154"/>
        <v>46054</v>
      </c>
      <c r="AC77" s="162">
        <f t="shared" si="154"/>
        <v>46082</v>
      </c>
      <c r="AD77" s="162">
        <f t="shared" si="154"/>
        <v>46113</v>
      </c>
      <c r="AE77" s="162">
        <f t="shared" si="154"/>
        <v>46143</v>
      </c>
      <c r="AF77" s="162">
        <f t="shared" si="154"/>
        <v>46174</v>
      </c>
      <c r="AG77" s="162">
        <f t="shared" si="154"/>
        <v>46204</v>
      </c>
      <c r="AH77" s="162">
        <f t="shared" si="154"/>
        <v>46235</v>
      </c>
      <c r="AI77" s="162">
        <f t="shared" si="154"/>
        <v>46266</v>
      </c>
      <c r="AJ77" s="162">
        <f t="shared" si="154"/>
        <v>46296</v>
      </c>
      <c r="AK77" s="162">
        <f t="shared" si="154"/>
        <v>46327</v>
      </c>
      <c r="AL77" s="162">
        <f t="shared" si="154"/>
        <v>46357</v>
      </c>
      <c r="AM77" s="162">
        <f t="shared" si="154"/>
        <v>46388</v>
      </c>
      <c r="AN77" s="162">
        <f t="shared" si="154"/>
        <v>46419</v>
      </c>
      <c r="AO77" s="162">
        <f t="shared" si="154"/>
        <v>46447</v>
      </c>
      <c r="AP77" s="162">
        <f t="shared" si="154"/>
        <v>46478</v>
      </c>
      <c r="AQ77" s="162">
        <f t="shared" si="154"/>
        <v>46508</v>
      </c>
      <c r="AR77" s="162">
        <f t="shared" si="154"/>
        <v>46539</v>
      </c>
      <c r="AS77" s="162">
        <f t="shared" si="154"/>
        <v>46569</v>
      </c>
      <c r="AT77" s="162">
        <f t="shared" si="154"/>
        <v>46600</v>
      </c>
      <c r="AU77" s="162">
        <f t="shared" si="154"/>
        <v>46631</v>
      </c>
      <c r="AV77" s="162">
        <f t="shared" si="154"/>
        <v>46661</v>
      </c>
      <c r="AW77" s="162">
        <f t="shared" si="154"/>
        <v>46692</v>
      </c>
      <c r="AX77" s="162">
        <f t="shared" si="154"/>
        <v>46722</v>
      </c>
      <c r="AY77" s="162">
        <f t="shared" si="154"/>
        <v>46753</v>
      </c>
      <c r="AZ77" s="162">
        <f t="shared" si="154"/>
        <v>46784</v>
      </c>
      <c r="BA77" s="162">
        <f t="shared" si="154"/>
        <v>46813</v>
      </c>
      <c r="BB77" s="162">
        <f t="shared" si="154"/>
        <v>46844</v>
      </c>
      <c r="BC77" s="162">
        <f t="shared" si="154"/>
        <v>46874</v>
      </c>
      <c r="BD77" s="162">
        <f t="shared" si="154"/>
        <v>46905</v>
      </c>
      <c r="BE77" s="162">
        <f t="shared" si="154"/>
        <v>46935</v>
      </c>
      <c r="BF77" s="162">
        <f t="shared" si="154"/>
        <v>46966</v>
      </c>
      <c r="BG77" s="162">
        <f t="shared" si="154"/>
        <v>46997</v>
      </c>
      <c r="BH77" s="162">
        <f t="shared" si="154"/>
        <v>47027</v>
      </c>
      <c r="BI77" s="162">
        <f t="shared" si="154"/>
        <v>47058</v>
      </c>
      <c r="BJ77" s="162">
        <f t="shared" si="154"/>
        <v>47088</v>
      </c>
      <c r="BK77" s="162">
        <f t="shared" si="154"/>
        <v>47119</v>
      </c>
      <c r="BL77" s="162">
        <f t="shared" si="154"/>
        <v>47150</v>
      </c>
      <c r="BM77" s="162">
        <f t="shared" si="154"/>
        <v>47178</v>
      </c>
      <c r="BN77" s="162">
        <f t="shared" si="154"/>
        <v>47209</v>
      </c>
      <c r="BO77" s="162">
        <f t="shared" si="154"/>
        <v>47239</v>
      </c>
      <c r="BP77" s="162">
        <f t="shared" ref="BP77:CH77" si="155">BP$4</f>
        <v>47270</v>
      </c>
      <c r="BQ77" s="162">
        <f t="shared" si="155"/>
        <v>47300</v>
      </c>
      <c r="BR77" s="162">
        <f t="shared" si="155"/>
        <v>47331</v>
      </c>
      <c r="BS77" s="162">
        <f t="shared" si="155"/>
        <v>47362</v>
      </c>
      <c r="BT77" s="162">
        <f t="shared" si="155"/>
        <v>47392</v>
      </c>
      <c r="BU77" s="162">
        <f t="shared" si="155"/>
        <v>47423</v>
      </c>
      <c r="BV77" s="162">
        <f t="shared" si="155"/>
        <v>47453</v>
      </c>
      <c r="BW77" s="162">
        <f t="shared" si="155"/>
        <v>47484</v>
      </c>
      <c r="BX77" s="162">
        <f t="shared" si="155"/>
        <v>47515</v>
      </c>
      <c r="BY77" s="162">
        <f t="shared" si="155"/>
        <v>47543</v>
      </c>
      <c r="BZ77" s="162">
        <f t="shared" si="155"/>
        <v>47574</v>
      </c>
      <c r="CA77" s="162">
        <f t="shared" si="155"/>
        <v>47604</v>
      </c>
      <c r="CB77" s="162">
        <f t="shared" si="155"/>
        <v>47635</v>
      </c>
      <c r="CC77" s="162">
        <f t="shared" si="155"/>
        <v>47665</v>
      </c>
      <c r="CD77" s="162">
        <f t="shared" si="155"/>
        <v>47696</v>
      </c>
      <c r="CE77" s="162">
        <f t="shared" si="155"/>
        <v>47727</v>
      </c>
      <c r="CF77" s="162">
        <f t="shared" si="155"/>
        <v>47757</v>
      </c>
      <c r="CG77" s="162">
        <f t="shared" si="155"/>
        <v>47788</v>
      </c>
      <c r="CH77" s="163">
        <f t="shared" si="155"/>
        <v>47818</v>
      </c>
      <c r="CJ77" s="110" t="s">
        <v>181</v>
      </c>
    </row>
    <row r="78" spans="1:88" s="110" customFormat="1" ht="15.75" customHeight="1" x14ac:dyDescent="0.25">
      <c r="A78" s="643"/>
      <c r="B78" s="14" t="str">
        <f>B59</f>
        <v>Air Comp</v>
      </c>
      <c r="C78" s="429">
        <f>'2M - SGS'!C78</f>
        <v>8.5109000000000004E-2</v>
      </c>
      <c r="D78" s="429">
        <f>'2M - SGS'!D78</f>
        <v>7.7715000000000006E-2</v>
      </c>
      <c r="E78" s="429">
        <f>'2M - SGS'!E78</f>
        <v>8.6136000000000004E-2</v>
      </c>
      <c r="F78" s="429">
        <f>'2M - SGS'!F78</f>
        <v>7.9796000000000006E-2</v>
      </c>
      <c r="G78" s="429">
        <f>'2M - SGS'!G78</f>
        <v>8.5334999999999994E-2</v>
      </c>
      <c r="H78" s="429">
        <f>'2M - SGS'!H78</f>
        <v>8.1994999999999998E-2</v>
      </c>
      <c r="I78" s="429">
        <f>'2M - SGS'!I78</f>
        <v>8.4098999999999993E-2</v>
      </c>
      <c r="J78" s="429">
        <f>'2M - SGS'!J78</f>
        <v>8.4198999999999996E-2</v>
      </c>
      <c r="K78" s="429">
        <f>'2M - SGS'!K78</f>
        <v>8.2512000000000002E-2</v>
      </c>
      <c r="L78" s="429">
        <f>'2M - SGS'!L78</f>
        <v>8.5277000000000006E-2</v>
      </c>
      <c r="M78" s="429">
        <f>'2M - SGS'!M78</f>
        <v>8.2588999999999996E-2</v>
      </c>
      <c r="N78" s="429">
        <f>'2M - SGS'!N78</f>
        <v>8.5237999999999994E-2</v>
      </c>
      <c r="O78" s="429">
        <f>'2M - SGS'!O78</f>
        <v>8.5109000000000004E-2</v>
      </c>
      <c r="P78" s="429">
        <f>'2M - SGS'!P78</f>
        <v>7.7715000000000006E-2</v>
      </c>
      <c r="Q78" s="429">
        <f>'2M - SGS'!Q78</f>
        <v>8.6136000000000004E-2</v>
      </c>
      <c r="R78" s="429">
        <f>'2M - SGS'!R78</f>
        <v>7.9796000000000006E-2</v>
      </c>
      <c r="S78" s="429">
        <f>'2M - SGS'!S78</f>
        <v>8.5334999999999994E-2</v>
      </c>
      <c r="T78" s="429">
        <f>'2M - SGS'!T78</f>
        <v>8.1994999999999998E-2</v>
      </c>
      <c r="U78" s="429">
        <f>'2M - SGS'!U78</f>
        <v>8.4098999999999993E-2</v>
      </c>
      <c r="V78" s="429">
        <f>'2M - SGS'!V78</f>
        <v>8.4198999999999996E-2</v>
      </c>
      <c r="W78" s="429">
        <f>'2M - SGS'!W78</f>
        <v>8.2512000000000002E-2</v>
      </c>
      <c r="X78" s="429">
        <f>'2M - SGS'!X78</f>
        <v>8.5277000000000006E-2</v>
      </c>
      <c r="Y78" s="429">
        <f>'2M - SGS'!Y78</f>
        <v>8.2588999999999996E-2</v>
      </c>
      <c r="Z78" s="429">
        <f>'2M - SGS'!Z78</f>
        <v>8.5237999999999994E-2</v>
      </c>
      <c r="AA78" s="429">
        <f>'2M - SGS'!AA78</f>
        <v>8.5109000000000004E-2</v>
      </c>
      <c r="AB78" s="429">
        <f>'2M - SGS'!AB78</f>
        <v>7.7715000000000006E-2</v>
      </c>
      <c r="AC78" s="429">
        <f>'2M - SGS'!AC78</f>
        <v>8.6136000000000004E-2</v>
      </c>
      <c r="AD78" s="429">
        <f>'2M - SGS'!AD78</f>
        <v>7.9796000000000006E-2</v>
      </c>
      <c r="AE78" s="429">
        <f>'2M - SGS'!AE78</f>
        <v>8.5334999999999994E-2</v>
      </c>
      <c r="AF78" s="429">
        <f>'2M - SGS'!AF78</f>
        <v>8.1994999999999998E-2</v>
      </c>
      <c r="AG78" s="429">
        <f>'2M - SGS'!AG78</f>
        <v>8.4098999999999993E-2</v>
      </c>
      <c r="AH78" s="429">
        <f>'2M - SGS'!AH78</f>
        <v>8.4198999999999996E-2</v>
      </c>
      <c r="AI78" s="429">
        <f>'2M - SGS'!AI78</f>
        <v>8.2512000000000002E-2</v>
      </c>
      <c r="AJ78" s="429">
        <f>'2M - SGS'!AJ78</f>
        <v>8.5277000000000006E-2</v>
      </c>
      <c r="AK78" s="429">
        <f>'2M - SGS'!AK78</f>
        <v>8.2588999999999996E-2</v>
      </c>
      <c r="AL78" s="429">
        <f>'2M - SGS'!AL78</f>
        <v>8.5237999999999994E-2</v>
      </c>
      <c r="AM78" s="429">
        <f>'2M - SGS'!AM78</f>
        <v>8.5109000000000004E-2</v>
      </c>
      <c r="AN78" s="429">
        <f>'2M - SGS'!AN78</f>
        <v>7.7715000000000006E-2</v>
      </c>
      <c r="AO78" s="429">
        <f>'2M - SGS'!AO78</f>
        <v>8.6136000000000004E-2</v>
      </c>
      <c r="AP78" s="429">
        <f>'2M - SGS'!AP78</f>
        <v>7.9796000000000006E-2</v>
      </c>
      <c r="AQ78" s="429">
        <f>'2M - SGS'!AQ78</f>
        <v>8.5334999999999994E-2</v>
      </c>
      <c r="AR78" s="429">
        <f>'2M - SGS'!AR78</f>
        <v>8.1994999999999998E-2</v>
      </c>
      <c r="AS78" s="429">
        <f>'2M - SGS'!AS78</f>
        <v>8.4098999999999993E-2</v>
      </c>
      <c r="AT78" s="429">
        <f>'2M - SGS'!AT78</f>
        <v>8.4198999999999996E-2</v>
      </c>
      <c r="AU78" s="429">
        <f>'2M - SGS'!AU78</f>
        <v>8.2512000000000002E-2</v>
      </c>
      <c r="AV78" s="429">
        <f>'2M - SGS'!AV78</f>
        <v>8.5277000000000006E-2</v>
      </c>
      <c r="AW78" s="429">
        <f>'2M - SGS'!AW78</f>
        <v>8.2588999999999996E-2</v>
      </c>
      <c r="AX78" s="429">
        <f>'2M - SGS'!AX78</f>
        <v>8.5237999999999994E-2</v>
      </c>
      <c r="AY78" s="429">
        <f>'2M - SGS'!AY78</f>
        <v>8.5109000000000004E-2</v>
      </c>
      <c r="AZ78" s="429">
        <f>'2M - SGS'!AZ78</f>
        <v>7.7715000000000006E-2</v>
      </c>
      <c r="BA78" s="429">
        <f>'2M - SGS'!BA78</f>
        <v>8.6136000000000004E-2</v>
      </c>
      <c r="BB78" s="429">
        <f>'2M - SGS'!BB78</f>
        <v>7.9796000000000006E-2</v>
      </c>
      <c r="BC78" s="429">
        <f>'2M - SGS'!BC78</f>
        <v>8.5334999999999994E-2</v>
      </c>
      <c r="BD78" s="429">
        <f>'2M - SGS'!BD78</f>
        <v>8.1994999999999998E-2</v>
      </c>
      <c r="BE78" s="429">
        <f>'2M - SGS'!BE78</f>
        <v>8.4098999999999993E-2</v>
      </c>
      <c r="BF78" s="429">
        <f>'2M - SGS'!BF78</f>
        <v>8.4198999999999996E-2</v>
      </c>
      <c r="BG78" s="429">
        <f>'2M - SGS'!BG78</f>
        <v>8.2512000000000002E-2</v>
      </c>
      <c r="BH78" s="429">
        <f>'2M - SGS'!BH78</f>
        <v>8.5277000000000006E-2</v>
      </c>
      <c r="BI78" s="429">
        <f>'2M - SGS'!BI78</f>
        <v>8.2588999999999996E-2</v>
      </c>
      <c r="BJ78" s="429">
        <f>'2M - SGS'!BJ78</f>
        <v>8.5237999999999994E-2</v>
      </c>
      <c r="BK78" s="429">
        <f>'2M - SGS'!BK78</f>
        <v>8.5109000000000004E-2</v>
      </c>
      <c r="BL78" s="429">
        <f>'2M - SGS'!BL78</f>
        <v>7.7715000000000006E-2</v>
      </c>
      <c r="BM78" s="429">
        <f>'2M - SGS'!BM78</f>
        <v>8.6136000000000004E-2</v>
      </c>
      <c r="BN78" s="429">
        <f>'2M - SGS'!BN78</f>
        <v>7.9796000000000006E-2</v>
      </c>
      <c r="BO78" s="429">
        <f>'2M - SGS'!BO78</f>
        <v>8.5334999999999994E-2</v>
      </c>
      <c r="BP78" s="429">
        <f>'2M - SGS'!BP78</f>
        <v>8.1994999999999998E-2</v>
      </c>
      <c r="BQ78" s="429">
        <f>'2M - SGS'!BQ78</f>
        <v>8.4098999999999993E-2</v>
      </c>
      <c r="BR78" s="429">
        <f>'2M - SGS'!BR78</f>
        <v>8.4198999999999996E-2</v>
      </c>
      <c r="BS78" s="429">
        <f>'2M - SGS'!BS78</f>
        <v>8.2512000000000002E-2</v>
      </c>
      <c r="BT78" s="429">
        <f>'2M - SGS'!BT78</f>
        <v>8.5277000000000006E-2</v>
      </c>
      <c r="BU78" s="429">
        <f>'2M - SGS'!BU78</f>
        <v>8.2588999999999996E-2</v>
      </c>
      <c r="BV78" s="429">
        <f>'2M - SGS'!BV78</f>
        <v>8.5237999999999994E-2</v>
      </c>
      <c r="BW78" s="429">
        <f>'2M - SGS'!BW78</f>
        <v>8.5109000000000004E-2</v>
      </c>
      <c r="BX78" s="429">
        <f>'2M - SGS'!BX78</f>
        <v>7.7715000000000006E-2</v>
      </c>
      <c r="BY78" s="429">
        <f>'2M - SGS'!BY78</f>
        <v>8.6136000000000004E-2</v>
      </c>
      <c r="BZ78" s="429">
        <f>'2M - SGS'!BZ78</f>
        <v>7.9796000000000006E-2</v>
      </c>
      <c r="CA78" s="429">
        <f>'2M - SGS'!CA78</f>
        <v>8.5334999999999994E-2</v>
      </c>
      <c r="CB78" s="429">
        <f>'2M - SGS'!CB78</f>
        <v>8.1994999999999998E-2</v>
      </c>
      <c r="CC78" s="429">
        <f>'2M - SGS'!CC78</f>
        <v>8.4098999999999993E-2</v>
      </c>
      <c r="CD78" s="429">
        <f>'2M - SGS'!CD78</f>
        <v>8.4198999999999996E-2</v>
      </c>
      <c r="CE78" s="429">
        <f>'2M - SGS'!CE78</f>
        <v>8.2512000000000002E-2</v>
      </c>
      <c r="CF78" s="429">
        <f>'2M - SGS'!CF78</f>
        <v>8.5277000000000006E-2</v>
      </c>
      <c r="CG78" s="429">
        <f>'2M - SGS'!CG78</f>
        <v>8.2588999999999996E-2</v>
      </c>
      <c r="CH78" s="435">
        <f>'2M - SGS'!CH78</f>
        <v>8.5237999999999994E-2</v>
      </c>
      <c r="CJ78" s="427">
        <f>SUM(C78:N78)</f>
        <v>1.0000000000000002</v>
      </c>
    </row>
    <row r="79" spans="1:88" s="110" customFormat="1" ht="15.75" x14ac:dyDescent="0.25">
      <c r="A79" s="643"/>
      <c r="B79" s="14" t="str">
        <f t="shared" ref="B79:B90" si="156">B60</f>
        <v>Building Shell</v>
      </c>
      <c r="C79" s="429">
        <f>'2M - SGS'!C79</f>
        <v>0.107824</v>
      </c>
      <c r="D79" s="429">
        <f>'2M - SGS'!D79</f>
        <v>9.1051999999999994E-2</v>
      </c>
      <c r="E79" s="429">
        <f>'2M - SGS'!E79</f>
        <v>7.1135000000000004E-2</v>
      </c>
      <c r="F79" s="429">
        <f>'2M - SGS'!F79</f>
        <v>4.1179E-2</v>
      </c>
      <c r="G79" s="429">
        <f>'2M - SGS'!G79</f>
        <v>4.4423999999999998E-2</v>
      </c>
      <c r="H79" s="429">
        <f>'2M - SGS'!H79</f>
        <v>0.106128</v>
      </c>
      <c r="I79" s="429">
        <f>'2M - SGS'!I79</f>
        <v>0.14288100000000001</v>
      </c>
      <c r="J79" s="429">
        <f>'2M - SGS'!J79</f>
        <v>0.133494</v>
      </c>
      <c r="K79" s="429">
        <f>'2M - SGS'!K79</f>
        <v>5.781E-2</v>
      </c>
      <c r="L79" s="429">
        <f>'2M - SGS'!L79</f>
        <v>3.8018000000000003E-2</v>
      </c>
      <c r="M79" s="429">
        <f>'2M - SGS'!M79</f>
        <v>6.2103999999999999E-2</v>
      </c>
      <c r="N79" s="429">
        <f>'2M - SGS'!N79</f>
        <v>0.103951</v>
      </c>
      <c r="O79" s="429">
        <f>'2M - SGS'!O79</f>
        <v>0.107824</v>
      </c>
      <c r="P79" s="429">
        <f>'2M - SGS'!P79</f>
        <v>9.1051999999999994E-2</v>
      </c>
      <c r="Q79" s="429">
        <f>'2M - SGS'!Q79</f>
        <v>7.1135000000000004E-2</v>
      </c>
      <c r="R79" s="429">
        <f>'2M - SGS'!R79</f>
        <v>4.1179E-2</v>
      </c>
      <c r="S79" s="429">
        <f>'2M - SGS'!S79</f>
        <v>4.4423999999999998E-2</v>
      </c>
      <c r="T79" s="429">
        <f>'2M - SGS'!T79</f>
        <v>0.106128</v>
      </c>
      <c r="U79" s="429">
        <f>'2M - SGS'!U79</f>
        <v>0.14288100000000001</v>
      </c>
      <c r="V79" s="429">
        <f>'2M - SGS'!V79</f>
        <v>0.133494</v>
      </c>
      <c r="W79" s="429">
        <f>'2M - SGS'!W79</f>
        <v>5.781E-2</v>
      </c>
      <c r="X79" s="429">
        <f>'2M - SGS'!X79</f>
        <v>3.8018000000000003E-2</v>
      </c>
      <c r="Y79" s="429">
        <f>'2M - SGS'!Y79</f>
        <v>6.2103999999999999E-2</v>
      </c>
      <c r="Z79" s="429">
        <f>'2M - SGS'!Z79</f>
        <v>0.103951</v>
      </c>
      <c r="AA79" s="429">
        <f>'2M - SGS'!AA79</f>
        <v>0.107824</v>
      </c>
      <c r="AB79" s="429">
        <f>'2M - SGS'!AB79</f>
        <v>9.1051999999999994E-2</v>
      </c>
      <c r="AC79" s="429">
        <f>'2M - SGS'!AC79</f>
        <v>7.1135000000000004E-2</v>
      </c>
      <c r="AD79" s="429">
        <f>'2M - SGS'!AD79</f>
        <v>4.1179E-2</v>
      </c>
      <c r="AE79" s="429">
        <f>'2M - SGS'!AE79</f>
        <v>4.4423999999999998E-2</v>
      </c>
      <c r="AF79" s="429">
        <f>'2M - SGS'!AF79</f>
        <v>0.106128</v>
      </c>
      <c r="AG79" s="429">
        <f>'2M - SGS'!AG79</f>
        <v>0.14288100000000001</v>
      </c>
      <c r="AH79" s="429">
        <f>'2M - SGS'!AH79</f>
        <v>0.133494</v>
      </c>
      <c r="AI79" s="429">
        <f>'2M - SGS'!AI79</f>
        <v>5.781E-2</v>
      </c>
      <c r="AJ79" s="429">
        <f>'2M - SGS'!AJ79</f>
        <v>3.8018000000000003E-2</v>
      </c>
      <c r="AK79" s="429">
        <f>'2M - SGS'!AK79</f>
        <v>6.2103999999999999E-2</v>
      </c>
      <c r="AL79" s="429">
        <f>'2M - SGS'!AL79</f>
        <v>0.103951</v>
      </c>
      <c r="AM79" s="429">
        <f>'2M - SGS'!AM79</f>
        <v>0.107824</v>
      </c>
      <c r="AN79" s="429">
        <f>'2M - SGS'!AN79</f>
        <v>9.1051999999999994E-2</v>
      </c>
      <c r="AO79" s="429">
        <f>'2M - SGS'!AO79</f>
        <v>7.1135000000000004E-2</v>
      </c>
      <c r="AP79" s="429">
        <f>'2M - SGS'!AP79</f>
        <v>4.1179E-2</v>
      </c>
      <c r="AQ79" s="429">
        <f>'2M - SGS'!AQ79</f>
        <v>4.4423999999999998E-2</v>
      </c>
      <c r="AR79" s="429">
        <f>'2M - SGS'!AR79</f>
        <v>0.106128</v>
      </c>
      <c r="AS79" s="429">
        <f>'2M - SGS'!AS79</f>
        <v>0.14288100000000001</v>
      </c>
      <c r="AT79" s="429">
        <f>'2M - SGS'!AT79</f>
        <v>0.133494</v>
      </c>
      <c r="AU79" s="429">
        <f>'2M - SGS'!AU79</f>
        <v>5.781E-2</v>
      </c>
      <c r="AV79" s="429">
        <f>'2M - SGS'!AV79</f>
        <v>3.8018000000000003E-2</v>
      </c>
      <c r="AW79" s="429">
        <f>'2M - SGS'!AW79</f>
        <v>6.2103999999999999E-2</v>
      </c>
      <c r="AX79" s="429">
        <f>'2M - SGS'!AX79</f>
        <v>0.103951</v>
      </c>
      <c r="AY79" s="429">
        <f>'2M - SGS'!AY79</f>
        <v>0.107824</v>
      </c>
      <c r="AZ79" s="429">
        <f>'2M - SGS'!AZ79</f>
        <v>9.1051999999999994E-2</v>
      </c>
      <c r="BA79" s="429">
        <f>'2M - SGS'!BA79</f>
        <v>7.1135000000000004E-2</v>
      </c>
      <c r="BB79" s="429">
        <f>'2M - SGS'!BB79</f>
        <v>4.1179E-2</v>
      </c>
      <c r="BC79" s="429">
        <f>'2M - SGS'!BC79</f>
        <v>4.4423999999999998E-2</v>
      </c>
      <c r="BD79" s="429">
        <f>'2M - SGS'!BD79</f>
        <v>0.106128</v>
      </c>
      <c r="BE79" s="429">
        <f>'2M - SGS'!BE79</f>
        <v>0.14288100000000001</v>
      </c>
      <c r="BF79" s="429">
        <f>'2M - SGS'!BF79</f>
        <v>0.133494</v>
      </c>
      <c r="BG79" s="429">
        <f>'2M - SGS'!BG79</f>
        <v>5.781E-2</v>
      </c>
      <c r="BH79" s="429">
        <f>'2M - SGS'!BH79</f>
        <v>3.8018000000000003E-2</v>
      </c>
      <c r="BI79" s="429">
        <f>'2M - SGS'!BI79</f>
        <v>6.2103999999999999E-2</v>
      </c>
      <c r="BJ79" s="429">
        <f>'2M - SGS'!BJ79</f>
        <v>0.103951</v>
      </c>
      <c r="BK79" s="429">
        <f>'2M - SGS'!BK79</f>
        <v>0.107824</v>
      </c>
      <c r="BL79" s="429">
        <f>'2M - SGS'!BL79</f>
        <v>9.1051999999999994E-2</v>
      </c>
      <c r="BM79" s="429">
        <f>'2M - SGS'!BM79</f>
        <v>7.1135000000000004E-2</v>
      </c>
      <c r="BN79" s="429">
        <f>'2M - SGS'!BN79</f>
        <v>4.1179E-2</v>
      </c>
      <c r="BO79" s="429">
        <f>'2M - SGS'!BO79</f>
        <v>4.4423999999999998E-2</v>
      </c>
      <c r="BP79" s="429">
        <f>'2M - SGS'!BP79</f>
        <v>0.106128</v>
      </c>
      <c r="BQ79" s="429">
        <f>'2M - SGS'!BQ79</f>
        <v>0.14288100000000001</v>
      </c>
      <c r="BR79" s="429">
        <f>'2M - SGS'!BR79</f>
        <v>0.133494</v>
      </c>
      <c r="BS79" s="429">
        <f>'2M - SGS'!BS79</f>
        <v>5.781E-2</v>
      </c>
      <c r="BT79" s="429">
        <f>'2M - SGS'!BT79</f>
        <v>3.8018000000000003E-2</v>
      </c>
      <c r="BU79" s="429">
        <f>'2M - SGS'!BU79</f>
        <v>6.2103999999999999E-2</v>
      </c>
      <c r="BV79" s="429">
        <f>'2M - SGS'!BV79</f>
        <v>0.103951</v>
      </c>
      <c r="BW79" s="429">
        <f>'2M - SGS'!BW79</f>
        <v>0.107824</v>
      </c>
      <c r="BX79" s="429">
        <f>'2M - SGS'!BX79</f>
        <v>9.1051999999999994E-2</v>
      </c>
      <c r="BY79" s="429">
        <f>'2M - SGS'!BY79</f>
        <v>7.1135000000000004E-2</v>
      </c>
      <c r="BZ79" s="429">
        <f>'2M - SGS'!BZ79</f>
        <v>4.1179E-2</v>
      </c>
      <c r="CA79" s="429">
        <f>'2M - SGS'!CA79</f>
        <v>4.4423999999999998E-2</v>
      </c>
      <c r="CB79" s="429">
        <f>'2M - SGS'!CB79</f>
        <v>0.106128</v>
      </c>
      <c r="CC79" s="429">
        <f>'2M - SGS'!CC79</f>
        <v>0.14288100000000001</v>
      </c>
      <c r="CD79" s="429">
        <f>'2M - SGS'!CD79</f>
        <v>0.133494</v>
      </c>
      <c r="CE79" s="429">
        <f>'2M - SGS'!CE79</f>
        <v>5.781E-2</v>
      </c>
      <c r="CF79" s="429">
        <f>'2M - SGS'!CF79</f>
        <v>3.8018000000000003E-2</v>
      </c>
      <c r="CG79" s="429">
        <f>'2M - SGS'!CG79</f>
        <v>6.2103999999999999E-2</v>
      </c>
      <c r="CH79" s="435">
        <f>'2M - SGS'!CH79</f>
        <v>0.103951</v>
      </c>
      <c r="CJ79" s="427">
        <f t="shared" ref="CJ79:CJ90" si="157">SUM(C79:N79)</f>
        <v>1</v>
      </c>
    </row>
    <row r="80" spans="1:88" s="110" customFormat="1" ht="15.75" x14ac:dyDescent="0.25">
      <c r="A80" s="643"/>
      <c r="B80" s="14" t="str">
        <f t="shared" si="156"/>
        <v>Cooking</v>
      </c>
      <c r="C80" s="429">
        <f>'2M - SGS'!C80</f>
        <v>8.6096000000000006E-2</v>
      </c>
      <c r="D80" s="429">
        <f>'2M - SGS'!D80</f>
        <v>7.8608999999999998E-2</v>
      </c>
      <c r="E80" s="429">
        <f>'2M - SGS'!E80</f>
        <v>8.1547999999999995E-2</v>
      </c>
      <c r="F80" s="429">
        <f>'2M - SGS'!F80</f>
        <v>7.2947999999999999E-2</v>
      </c>
      <c r="G80" s="429">
        <f>'2M - SGS'!G80</f>
        <v>8.6277000000000006E-2</v>
      </c>
      <c r="H80" s="429">
        <f>'2M - SGS'!H80</f>
        <v>8.3294000000000007E-2</v>
      </c>
      <c r="I80" s="429">
        <f>'2M - SGS'!I80</f>
        <v>8.5859000000000005E-2</v>
      </c>
      <c r="J80" s="429">
        <f>'2M - SGS'!J80</f>
        <v>8.5885000000000003E-2</v>
      </c>
      <c r="K80" s="429">
        <f>'2M - SGS'!K80</f>
        <v>8.3474999999999994E-2</v>
      </c>
      <c r="L80" s="429">
        <f>'2M - SGS'!L80</f>
        <v>8.6262000000000005E-2</v>
      </c>
      <c r="M80" s="429">
        <f>'2M - SGS'!M80</f>
        <v>8.3496000000000001E-2</v>
      </c>
      <c r="N80" s="429">
        <f>'2M - SGS'!N80</f>
        <v>8.6250999999999994E-2</v>
      </c>
      <c r="O80" s="429">
        <f>'2M - SGS'!O80</f>
        <v>8.6096000000000006E-2</v>
      </c>
      <c r="P80" s="429">
        <f>'2M - SGS'!P80</f>
        <v>7.8608999999999998E-2</v>
      </c>
      <c r="Q80" s="429">
        <f>'2M - SGS'!Q80</f>
        <v>8.1547999999999995E-2</v>
      </c>
      <c r="R80" s="429">
        <f>'2M - SGS'!R80</f>
        <v>7.2947999999999999E-2</v>
      </c>
      <c r="S80" s="429">
        <f>'2M - SGS'!S80</f>
        <v>8.6277000000000006E-2</v>
      </c>
      <c r="T80" s="429">
        <f>'2M - SGS'!T80</f>
        <v>8.3294000000000007E-2</v>
      </c>
      <c r="U80" s="429">
        <f>'2M - SGS'!U80</f>
        <v>8.5859000000000005E-2</v>
      </c>
      <c r="V80" s="429">
        <f>'2M - SGS'!V80</f>
        <v>8.5885000000000003E-2</v>
      </c>
      <c r="W80" s="429">
        <f>'2M - SGS'!W80</f>
        <v>8.3474999999999994E-2</v>
      </c>
      <c r="X80" s="429">
        <f>'2M - SGS'!X80</f>
        <v>8.6262000000000005E-2</v>
      </c>
      <c r="Y80" s="429">
        <f>'2M - SGS'!Y80</f>
        <v>8.3496000000000001E-2</v>
      </c>
      <c r="Z80" s="429">
        <f>'2M - SGS'!Z80</f>
        <v>8.6250999999999994E-2</v>
      </c>
      <c r="AA80" s="429">
        <f>'2M - SGS'!AA80</f>
        <v>8.6096000000000006E-2</v>
      </c>
      <c r="AB80" s="429">
        <f>'2M - SGS'!AB80</f>
        <v>7.8608999999999998E-2</v>
      </c>
      <c r="AC80" s="429">
        <f>'2M - SGS'!AC80</f>
        <v>8.1547999999999995E-2</v>
      </c>
      <c r="AD80" s="429">
        <f>'2M - SGS'!AD80</f>
        <v>7.2947999999999999E-2</v>
      </c>
      <c r="AE80" s="429">
        <f>'2M - SGS'!AE80</f>
        <v>8.6277000000000006E-2</v>
      </c>
      <c r="AF80" s="429">
        <f>'2M - SGS'!AF80</f>
        <v>8.3294000000000007E-2</v>
      </c>
      <c r="AG80" s="429">
        <f>'2M - SGS'!AG80</f>
        <v>8.5859000000000005E-2</v>
      </c>
      <c r="AH80" s="429">
        <f>'2M - SGS'!AH80</f>
        <v>8.5885000000000003E-2</v>
      </c>
      <c r="AI80" s="429">
        <f>'2M - SGS'!AI80</f>
        <v>8.3474999999999994E-2</v>
      </c>
      <c r="AJ80" s="429">
        <f>'2M - SGS'!AJ80</f>
        <v>8.6262000000000005E-2</v>
      </c>
      <c r="AK80" s="429">
        <f>'2M - SGS'!AK80</f>
        <v>8.3496000000000001E-2</v>
      </c>
      <c r="AL80" s="429">
        <f>'2M - SGS'!AL80</f>
        <v>8.6250999999999994E-2</v>
      </c>
      <c r="AM80" s="429">
        <f>'2M - SGS'!AM80</f>
        <v>8.6096000000000006E-2</v>
      </c>
      <c r="AN80" s="429">
        <f>'2M - SGS'!AN80</f>
        <v>7.8608999999999998E-2</v>
      </c>
      <c r="AO80" s="429">
        <f>'2M - SGS'!AO80</f>
        <v>8.1547999999999995E-2</v>
      </c>
      <c r="AP80" s="429">
        <f>'2M - SGS'!AP80</f>
        <v>7.2947999999999999E-2</v>
      </c>
      <c r="AQ80" s="429">
        <f>'2M - SGS'!AQ80</f>
        <v>8.6277000000000006E-2</v>
      </c>
      <c r="AR80" s="429">
        <f>'2M - SGS'!AR80</f>
        <v>8.3294000000000007E-2</v>
      </c>
      <c r="AS80" s="429">
        <f>'2M - SGS'!AS80</f>
        <v>8.5859000000000005E-2</v>
      </c>
      <c r="AT80" s="429">
        <f>'2M - SGS'!AT80</f>
        <v>8.5885000000000003E-2</v>
      </c>
      <c r="AU80" s="429">
        <f>'2M - SGS'!AU80</f>
        <v>8.3474999999999994E-2</v>
      </c>
      <c r="AV80" s="429">
        <f>'2M - SGS'!AV80</f>
        <v>8.6262000000000005E-2</v>
      </c>
      <c r="AW80" s="429">
        <f>'2M - SGS'!AW80</f>
        <v>8.3496000000000001E-2</v>
      </c>
      <c r="AX80" s="429">
        <f>'2M - SGS'!AX80</f>
        <v>8.6250999999999994E-2</v>
      </c>
      <c r="AY80" s="429">
        <f>'2M - SGS'!AY80</f>
        <v>8.6096000000000006E-2</v>
      </c>
      <c r="AZ80" s="429">
        <f>'2M - SGS'!AZ80</f>
        <v>7.8608999999999998E-2</v>
      </c>
      <c r="BA80" s="429">
        <f>'2M - SGS'!BA80</f>
        <v>8.1547999999999995E-2</v>
      </c>
      <c r="BB80" s="429">
        <f>'2M - SGS'!BB80</f>
        <v>7.2947999999999999E-2</v>
      </c>
      <c r="BC80" s="429">
        <f>'2M - SGS'!BC80</f>
        <v>8.6277000000000006E-2</v>
      </c>
      <c r="BD80" s="429">
        <f>'2M - SGS'!BD80</f>
        <v>8.3294000000000007E-2</v>
      </c>
      <c r="BE80" s="429">
        <f>'2M - SGS'!BE80</f>
        <v>8.5859000000000005E-2</v>
      </c>
      <c r="BF80" s="429">
        <f>'2M - SGS'!BF80</f>
        <v>8.5885000000000003E-2</v>
      </c>
      <c r="BG80" s="429">
        <f>'2M - SGS'!BG80</f>
        <v>8.3474999999999994E-2</v>
      </c>
      <c r="BH80" s="429">
        <f>'2M - SGS'!BH80</f>
        <v>8.6262000000000005E-2</v>
      </c>
      <c r="BI80" s="429">
        <f>'2M - SGS'!BI80</f>
        <v>8.3496000000000001E-2</v>
      </c>
      <c r="BJ80" s="429">
        <f>'2M - SGS'!BJ80</f>
        <v>8.6250999999999994E-2</v>
      </c>
      <c r="BK80" s="429">
        <f>'2M - SGS'!BK80</f>
        <v>8.6096000000000006E-2</v>
      </c>
      <c r="BL80" s="429">
        <f>'2M - SGS'!BL80</f>
        <v>7.8608999999999998E-2</v>
      </c>
      <c r="BM80" s="429">
        <f>'2M - SGS'!BM80</f>
        <v>8.1547999999999995E-2</v>
      </c>
      <c r="BN80" s="429">
        <f>'2M - SGS'!BN80</f>
        <v>7.2947999999999999E-2</v>
      </c>
      <c r="BO80" s="429">
        <f>'2M - SGS'!BO80</f>
        <v>8.6277000000000006E-2</v>
      </c>
      <c r="BP80" s="429">
        <f>'2M - SGS'!BP80</f>
        <v>8.3294000000000007E-2</v>
      </c>
      <c r="BQ80" s="429">
        <f>'2M - SGS'!BQ80</f>
        <v>8.5859000000000005E-2</v>
      </c>
      <c r="BR80" s="429">
        <f>'2M - SGS'!BR80</f>
        <v>8.5885000000000003E-2</v>
      </c>
      <c r="BS80" s="429">
        <f>'2M - SGS'!BS80</f>
        <v>8.3474999999999994E-2</v>
      </c>
      <c r="BT80" s="429">
        <f>'2M - SGS'!BT80</f>
        <v>8.6262000000000005E-2</v>
      </c>
      <c r="BU80" s="429">
        <f>'2M - SGS'!BU80</f>
        <v>8.3496000000000001E-2</v>
      </c>
      <c r="BV80" s="429">
        <f>'2M - SGS'!BV80</f>
        <v>8.6250999999999994E-2</v>
      </c>
      <c r="BW80" s="429">
        <f>'2M - SGS'!BW80</f>
        <v>8.6096000000000006E-2</v>
      </c>
      <c r="BX80" s="429">
        <f>'2M - SGS'!BX80</f>
        <v>7.8608999999999998E-2</v>
      </c>
      <c r="BY80" s="429">
        <f>'2M - SGS'!BY80</f>
        <v>8.1547999999999995E-2</v>
      </c>
      <c r="BZ80" s="429">
        <f>'2M - SGS'!BZ80</f>
        <v>7.2947999999999999E-2</v>
      </c>
      <c r="CA80" s="429">
        <f>'2M - SGS'!CA80</f>
        <v>8.6277000000000006E-2</v>
      </c>
      <c r="CB80" s="429">
        <f>'2M - SGS'!CB80</f>
        <v>8.3294000000000007E-2</v>
      </c>
      <c r="CC80" s="429">
        <f>'2M - SGS'!CC80</f>
        <v>8.5859000000000005E-2</v>
      </c>
      <c r="CD80" s="429">
        <f>'2M - SGS'!CD80</f>
        <v>8.5885000000000003E-2</v>
      </c>
      <c r="CE80" s="429">
        <f>'2M - SGS'!CE80</f>
        <v>8.3474999999999994E-2</v>
      </c>
      <c r="CF80" s="429">
        <f>'2M - SGS'!CF80</f>
        <v>8.6262000000000005E-2</v>
      </c>
      <c r="CG80" s="429">
        <f>'2M - SGS'!CG80</f>
        <v>8.3496000000000001E-2</v>
      </c>
      <c r="CH80" s="435">
        <f>'2M - SGS'!CH80</f>
        <v>8.6250999999999994E-2</v>
      </c>
      <c r="CJ80" s="427">
        <f t="shared" si="157"/>
        <v>0.99999999999999989</v>
      </c>
    </row>
    <row r="81" spans="1:88" s="110" customFormat="1" ht="15.75" x14ac:dyDescent="0.25">
      <c r="A81" s="643"/>
      <c r="B81" s="14" t="str">
        <f t="shared" si="156"/>
        <v>Cooling</v>
      </c>
      <c r="C81" s="429">
        <f>'2M - SGS'!C81</f>
        <v>6.0000000000000002E-6</v>
      </c>
      <c r="D81" s="429">
        <f>'2M - SGS'!D81</f>
        <v>2.4699999999999999E-4</v>
      </c>
      <c r="E81" s="429">
        <f>'2M - SGS'!E81</f>
        <v>7.2360000000000002E-3</v>
      </c>
      <c r="F81" s="429">
        <f>'2M - SGS'!F81</f>
        <v>2.1690999999999998E-2</v>
      </c>
      <c r="G81" s="429">
        <f>'2M - SGS'!G81</f>
        <v>6.2979999999999994E-2</v>
      </c>
      <c r="H81" s="429">
        <f>'2M - SGS'!H81</f>
        <v>0.21317</v>
      </c>
      <c r="I81" s="429">
        <f>'2M - SGS'!I81</f>
        <v>0.29002899999999998</v>
      </c>
      <c r="J81" s="429">
        <f>'2M - SGS'!J81</f>
        <v>0.270206</v>
      </c>
      <c r="K81" s="429">
        <f>'2M - SGS'!K81</f>
        <v>0.108695</v>
      </c>
      <c r="L81" s="429">
        <f>'2M - SGS'!L81</f>
        <v>1.9643000000000001E-2</v>
      </c>
      <c r="M81" s="429">
        <f>'2M - SGS'!M81</f>
        <v>6.0299999999999998E-3</v>
      </c>
      <c r="N81" s="429">
        <f>'2M - SGS'!N81</f>
        <v>6.7000000000000002E-5</v>
      </c>
      <c r="O81" s="429">
        <f>'2M - SGS'!O81</f>
        <v>6.0000000000000002E-6</v>
      </c>
      <c r="P81" s="429">
        <f>'2M - SGS'!P81</f>
        <v>2.4699999999999999E-4</v>
      </c>
      <c r="Q81" s="429">
        <f>'2M - SGS'!Q81</f>
        <v>7.2360000000000002E-3</v>
      </c>
      <c r="R81" s="429">
        <f>'2M - SGS'!R81</f>
        <v>2.1690999999999998E-2</v>
      </c>
      <c r="S81" s="429">
        <f>'2M - SGS'!S81</f>
        <v>6.2979999999999994E-2</v>
      </c>
      <c r="T81" s="429">
        <f>'2M - SGS'!T81</f>
        <v>0.21317</v>
      </c>
      <c r="U81" s="429">
        <f>'2M - SGS'!U81</f>
        <v>0.29002899999999998</v>
      </c>
      <c r="V81" s="429">
        <f>'2M - SGS'!V81</f>
        <v>0.270206</v>
      </c>
      <c r="W81" s="429">
        <f>'2M - SGS'!W81</f>
        <v>0.108695</v>
      </c>
      <c r="X81" s="429">
        <f>'2M - SGS'!X81</f>
        <v>1.9643000000000001E-2</v>
      </c>
      <c r="Y81" s="429">
        <f>'2M - SGS'!Y81</f>
        <v>6.0299999999999998E-3</v>
      </c>
      <c r="Z81" s="429">
        <f>'2M - SGS'!Z81</f>
        <v>6.7000000000000002E-5</v>
      </c>
      <c r="AA81" s="429">
        <f>'2M - SGS'!AA81</f>
        <v>6.0000000000000002E-6</v>
      </c>
      <c r="AB81" s="429">
        <f>'2M - SGS'!AB81</f>
        <v>2.4699999999999999E-4</v>
      </c>
      <c r="AC81" s="429">
        <f>'2M - SGS'!AC81</f>
        <v>7.2360000000000002E-3</v>
      </c>
      <c r="AD81" s="429">
        <f>'2M - SGS'!AD81</f>
        <v>2.1690999999999998E-2</v>
      </c>
      <c r="AE81" s="429">
        <f>'2M - SGS'!AE81</f>
        <v>6.2979999999999994E-2</v>
      </c>
      <c r="AF81" s="429">
        <f>'2M - SGS'!AF81</f>
        <v>0.21317</v>
      </c>
      <c r="AG81" s="429">
        <f>'2M - SGS'!AG81</f>
        <v>0.29002899999999998</v>
      </c>
      <c r="AH81" s="429">
        <f>'2M - SGS'!AH81</f>
        <v>0.270206</v>
      </c>
      <c r="AI81" s="429">
        <f>'2M - SGS'!AI81</f>
        <v>0.108695</v>
      </c>
      <c r="AJ81" s="429">
        <f>'2M - SGS'!AJ81</f>
        <v>1.9643000000000001E-2</v>
      </c>
      <c r="AK81" s="429">
        <f>'2M - SGS'!AK81</f>
        <v>6.0299999999999998E-3</v>
      </c>
      <c r="AL81" s="429">
        <f>'2M - SGS'!AL81</f>
        <v>6.7000000000000002E-5</v>
      </c>
      <c r="AM81" s="429">
        <f>'2M - SGS'!AM81</f>
        <v>6.0000000000000002E-6</v>
      </c>
      <c r="AN81" s="429">
        <f>'2M - SGS'!AN81</f>
        <v>2.4699999999999999E-4</v>
      </c>
      <c r="AO81" s="429">
        <f>'2M - SGS'!AO81</f>
        <v>7.2360000000000002E-3</v>
      </c>
      <c r="AP81" s="429">
        <f>'2M - SGS'!AP81</f>
        <v>2.1690999999999998E-2</v>
      </c>
      <c r="AQ81" s="429">
        <f>'2M - SGS'!AQ81</f>
        <v>6.2979999999999994E-2</v>
      </c>
      <c r="AR81" s="429">
        <f>'2M - SGS'!AR81</f>
        <v>0.21317</v>
      </c>
      <c r="AS81" s="429">
        <f>'2M - SGS'!AS81</f>
        <v>0.29002899999999998</v>
      </c>
      <c r="AT81" s="429">
        <f>'2M - SGS'!AT81</f>
        <v>0.270206</v>
      </c>
      <c r="AU81" s="429">
        <f>'2M - SGS'!AU81</f>
        <v>0.108695</v>
      </c>
      <c r="AV81" s="429">
        <f>'2M - SGS'!AV81</f>
        <v>1.9643000000000001E-2</v>
      </c>
      <c r="AW81" s="429">
        <f>'2M - SGS'!AW81</f>
        <v>6.0299999999999998E-3</v>
      </c>
      <c r="AX81" s="429">
        <f>'2M - SGS'!AX81</f>
        <v>6.7000000000000002E-5</v>
      </c>
      <c r="AY81" s="429">
        <f>'2M - SGS'!AY81</f>
        <v>6.0000000000000002E-6</v>
      </c>
      <c r="AZ81" s="429">
        <f>'2M - SGS'!AZ81</f>
        <v>2.4699999999999999E-4</v>
      </c>
      <c r="BA81" s="429">
        <f>'2M - SGS'!BA81</f>
        <v>7.2360000000000002E-3</v>
      </c>
      <c r="BB81" s="429">
        <f>'2M - SGS'!BB81</f>
        <v>2.1690999999999998E-2</v>
      </c>
      <c r="BC81" s="429">
        <f>'2M - SGS'!BC81</f>
        <v>6.2979999999999994E-2</v>
      </c>
      <c r="BD81" s="429">
        <f>'2M - SGS'!BD81</f>
        <v>0.21317</v>
      </c>
      <c r="BE81" s="429">
        <f>'2M - SGS'!BE81</f>
        <v>0.29002899999999998</v>
      </c>
      <c r="BF81" s="429">
        <f>'2M - SGS'!BF81</f>
        <v>0.270206</v>
      </c>
      <c r="BG81" s="429">
        <f>'2M - SGS'!BG81</f>
        <v>0.108695</v>
      </c>
      <c r="BH81" s="429">
        <f>'2M - SGS'!BH81</f>
        <v>1.9643000000000001E-2</v>
      </c>
      <c r="BI81" s="429">
        <f>'2M - SGS'!BI81</f>
        <v>6.0299999999999998E-3</v>
      </c>
      <c r="BJ81" s="429">
        <f>'2M - SGS'!BJ81</f>
        <v>6.7000000000000002E-5</v>
      </c>
      <c r="BK81" s="429">
        <f>'2M - SGS'!BK81</f>
        <v>6.0000000000000002E-6</v>
      </c>
      <c r="BL81" s="429">
        <f>'2M - SGS'!BL81</f>
        <v>2.4699999999999999E-4</v>
      </c>
      <c r="BM81" s="429">
        <f>'2M - SGS'!BM81</f>
        <v>7.2360000000000002E-3</v>
      </c>
      <c r="BN81" s="429">
        <f>'2M - SGS'!BN81</f>
        <v>2.1690999999999998E-2</v>
      </c>
      <c r="BO81" s="429">
        <f>'2M - SGS'!BO81</f>
        <v>6.2979999999999994E-2</v>
      </c>
      <c r="BP81" s="429">
        <f>'2M - SGS'!BP81</f>
        <v>0.21317</v>
      </c>
      <c r="BQ81" s="429">
        <f>'2M - SGS'!BQ81</f>
        <v>0.29002899999999998</v>
      </c>
      <c r="BR81" s="429">
        <f>'2M - SGS'!BR81</f>
        <v>0.270206</v>
      </c>
      <c r="BS81" s="429">
        <f>'2M - SGS'!BS81</f>
        <v>0.108695</v>
      </c>
      <c r="BT81" s="429">
        <f>'2M - SGS'!BT81</f>
        <v>1.9643000000000001E-2</v>
      </c>
      <c r="BU81" s="429">
        <f>'2M - SGS'!BU81</f>
        <v>6.0299999999999998E-3</v>
      </c>
      <c r="BV81" s="429">
        <f>'2M - SGS'!BV81</f>
        <v>6.7000000000000002E-5</v>
      </c>
      <c r="BW81" s="429">
        <f>'2M - SGS'!BW81</f>
        <v>6.0000000000000002E-6</v>
      </c>
      <c r="BX81" s="429">
        <f>'2M - SGS'!BX81</f>
        <v>2.4699999999999999E-4</v>
      </c>
      <c r="BY81" s="429">
        <f>'2M - SGS'!BY81</f>
        <v>7.2360000000000002E-3</v>
      </c>
      <c r="BZ81" s="429">
        <f>'2M - SGS'!BZ81</f>
        <v>2.1690999999999998E-2</v>
      </c>
      <c r="CA81" s="429">
        <f>'2M - SGS'!CA81</f>
        <v>6.2979999999999994E-2</v>
      </c>
      <c r="CB81" s="429">
        <f>'2M - SGS'!CB81</f>
        <v>0.21317</v>
      </c>
      <c r="CC81" s="429">
        <f>'2M - SGS'!CC81</f>
        <v>0.29002899999999998</v>
      </c>
      <c r="CD81" s="429">
        <f>'2M - SGS'!CD81</f>
        <v>0.270206</v>
      </c>
      <c r="CE81" s="429">
        <f>'2M - SGS'!CE81</f>
        <v>0.108695</v>
      </c>
      <c r="CF81" s="429">
        <f>'2M - SGS'!CF81</f>
        <v>1.9643000000000001E-2</v>
      </c>
      <c r="CG81" s="429">
        <f>'2M - SGS'!CG81</f>
        <v>6.0299999999999998E-3</v>
      </c>
      <c r="CH81" s="435">
        <f>'2M - SGS'!CH81</f>
        <v>6.7000000000000002E-5</v>
      </c>
      <c r="CJ81" s="427">
        <f t="shared" si="157"/>
        <v>0.99999999999999989</v>
      </c>
    </row>
    <row r="82" spans="1:88" s="110" customFormat="1" ht="15.75" x14ac:dyDescent="0.25">
      <c r="A82" s="643"/>
      <c r="B82" s="14" t="str">
        <f t="shared" si="156"/>
        <v>Ext Lighting</v>
      </c>
      <c r="C82" s="429">
        <f>'2M - SGS'!C82</f>
        <v>0.106265</v>
      </c>
      <c r="D82" s="429">
        <f>'2M - SGS'!D82</f>
        <v>8.2161999999999999E-2</v>
      </c>
      <c r="E82" s="429">
        <f>'2M - SGS'!E82</f>
        <v>7.0887000000000006E-2</v>
      </c>
      <c r="F82" s="429">
        <f>'2M - SGS'!F82</f>
        <v>6.8145999999999998E-2</v>
      </c>
      <c r="G82" s="429">
        <f>'2M - SGS'!G82</f>
        <v>8.1852999999999995E-2</v>
      </c>
      <c r="H82" s="429">
        <f>'2M - SGS'!H82</f>
        <v>6.7163E-2</v>
      </c>
      <c r="I82" s="429">
        <f>'2M - SGS'!I82</f>
        <v>8.6751999999999996E-2</v>
      </c>
      <c r="J82" s="429">
        <f>'2M - SGS'!J82</f>
        <v>6.9401000000000004E-2</v>
      </c>
      <c r="K82" s="429">
        <f>'2M - SGS'!K82</f>
        <v>8.2907999999999996E-2</v>
      </c>
      <c r="L82" s="429">
        <f>'2M - SGS'!L82</f>
        <v>0.100507</v>
      </c>
      <c r="M82" s="429">
        <f>'2M - SGS'!M82</f>
        <v>8.7251999999999996E-2</v>
      </c>
      <c r="N82" s="429">
        <f>'2M - SGS'!N82</f>
        <v>9.6703999999999998E-2</v>
      </c>
      <c r="O82" s="429">
        <f>'2M - SGS'!O82</f>
        <v>0.106265</v>
      </c>
      <c r="P82" s="429">
        <f>'2M - SGS'!P82</f>
        <v>8.2161999999999999E-2</v>
      </c>
      <c r="Q82" s="429">
        <f>'2M - SGS'!Q82</f>
        <v>7.0887000000000006E-2</v>
      </c>
      <c r="R82" s="429">
        <f>'2M - SGS'!R82</f>
        <v>6.8145999999999998E-2</v>
      </c>
      <c r="S82" s="429">
        <f>'2M - SGS'!S82</f>
        <v>8.1852999999999995E-2</v>
      </c>
      <c r="T82" s="429">
        <f>'2M - SGS'!T82</f>
        <v>6.7163E-2</v>
      </c>
      <c r="U82" s="429">
        <f>'2M - SGS'!U82</f>
        <v>8.6751999999999996E-2</v>
      </c>
      <c r="V82" s="429">
        <f>'2M - SGS'!V82</f>
        <v>6.9401000000000004E-2</v>
      </c>
      <c r="W82" s="429">
        <f>'2M - SGS'!W82</f>
        <v>8.2907999999999996E-2</v>
      </c>
      <c r="X82" s="429">
        <f>'2M - SGS'!X82</f>
        <v>0.100507</v>
      </c>
      <c r="Y82" s="429">
        <f>'2M - SGS'!Y82</f>
        <v>8.7251999999999996E-2</v>
      </c>
      <c r="Z82" s="429">
        <f>'2M - SGS'!Z82</f>
        <v>9.6703999999999998E-2</v>
      </c>
      <c r="AA82" s="429">
        <f>'2M - SGS'!AA82</f>
        <v>0.106265</v>
      </c>
      <c r="AB82" s="429">
        <f>'2M - SGS'!AB82</f>
        <v>8.2161999999999999E-2</v>
      </c>
      <c r="AC82" s="429">
        <f>'2M - SGS'!AC82</f>
        <v>7.0887000000000006E-2</v>
      </c>
      <c r="AD82" s="429">
        <f>'2M - SGS'!AD82</f>
        <v>6.8145999999999998E-2</v>
      </c>
      <c r="AE82" s="429">
        <f>'2M - SGS'!AE82</f>
        <v>8.1852999999999995E-2</v>
      </c>
      <c r="AF82" s="429">
        <f>'2M - SGS'!AF82</f>
        <v>6.7163E-2</v>
      </c>
      <c r="AG82" s="429">
        <f>'2M - SGS'!AG82</f>
        <v>8.6751999999999996E-2</v>
      </c>
      <c r="AH82" s="429">
        <f>'2M - SGS'!AH82</f>
        <v>6.9401000000000004E-2</v>
      </c>
      <c r="AI82" s="429">
        <f>'2M - SGS'!AI82</f>
        <v>8.2907999999999996E-2</v>
      </c>
      <c r="AJ82" s="429">
        <f>'2M - SGS'!AJ82</f>
        <v>0.100507</v>
      </c>
      <c r="AK82" s="429">
        <f>'2M - SGS'!AK82</f>
        <v>8.7251999999999996E-2</v>
      </c>
      <c r="AL82" s="429">
        <f>'2M - SGS'!AL82</f>
        <v>9.6703999999999998E-2</v>
      </c>
      <c r="AM82" s="429">
        <f>'2M - SGS'!AM82</f>
        <v>0.106265</v>
      </c>
      <c r="AN82" s="429">
        <f>'2M - SGS'!AN82</f>
        <v>8.2161999999999999E-2</v>
      </c>
      <c r="AO82" s="429">
        <f>'2M - SGS'!AO82</f>
        <v>7.0887000000000006E-2</v>
      </c>
      <c r="AP82" s="429">
        <f>'2M - SGS'!AP82</f>
        <v>6.8145999999999998E-2</v>
      </c>
      <c r="AQ82" s="429">
        <f>'2M - SGS'!AQ82</f>
        <v>8.1852999999999995E-2</v>
      </c>
      <c r="AR82" s="429">
        <f>'2M - SGS'!AR82</f>
        <v>6.7163E-2</v>
      </c>
      <c r="AS82" s="429">
        <f>'2M - SGS'!AS82</f>
        <v>8.6751999999999996E-2</v>
      </c>
      <c r="AT82" s="429">
        <f>'2M - SGS'!AT82</f>
        <v>6.9401000000000004E-2</v>
      </c>
      <c r="AU82" s="429">
        <f>'2M - SGS'!AU82</f>
        <v>8.2907999999999996E-2</v>
      </c>
      <c r="AV82" s="429">
        <f>'2M - SGS'!AV82</f>
        <v>0.100507</v>
      </c>
      <c r="AW82" s="429">
        <f>'2M - SGS'!AW82</f>
        <v>8.7251999999999996E-2</v>
      </c>
      <c r="AX82" s="429">
        <f>'2M - SGS'!AX82</f>
        <v>9.6703999999999998E-2</v>
      </c>
      <c r="AY82" s="429">
        <f>'2M - SGS'!AY82</f>
        <v>0.106265</v>
      </c>
      <c r="AZ82" s="429">
        <f>'2M - SGS'!AZ82</f>
        <v>8.2161999999999999E-2</v>
      </c>
      <c r="BA82" s="429">
        <f>'2M - SGS'!BA82</f>
        <v>7.0887000000000006E-2</v>
      </c>
      <c r="BB82" s="429">
        <f>'2M - SGS'!BB82</f>
        <v>6.8145999999999998E-2</v>
      </c>
      <c r="BC82" s="429">
        <f>'2M - SGS'!BC82</f>
        <v>8.1852999999999995E-2</v>
      </c>
      <c r="BD82" s="429">
        <f>'2M - SGS'!BD82</f>
        <v>6.7163E-2</v>
      </c>
      <c r="BE82" s="429">
        <f>'2M - SGS'!BE82</f>
        <v>8.6751999999999996E-2</v>
      </c>
      <c r="BF82" s="429">
        <f>'2M - SGS'!BF82</f>
        <v>6.9401000000000004E-2</v>
      </c>
      <c r="BG82" s="429">
        <f>'2M - SGS'!BG82</f>
        <v>8.2907999999999996E-2</v>
      </c>
      <c r="BH82" s="429">
        <f>'2M - SGS'!BH82</f>
        <v>0.100507</v>
      </c>
      <c r="BI82" s="429">
        <f>'2M - SGS'!BI82</f>
        <v>8.7251999999999996E-2</v>
      </c>
      <c r="BJ82" s="429">
        <f>'2M - SGS'!BJ82</f>
        <v>9.6703999999999998E-2</v>
      </c>
      <c r="BK82" s="429">
        <f>'2M - SGS'!BK82</f>
        <v>0.106265</v>
      </c>
      <c r="BL82" s="429">
        <f>'2M - SGS'!BL82</f>
        <v>8.2161999999999999E-2</v>
      </c>
      <c r="BM82" s="429">
        <f>'2M - SGS'!BM82</f>
        <v>7.0887000000000006E-2</v>
      </c>
      <c r="BN82" s="429">
        <f>'2M - SGS'!BN82</f>
        <v>6.8145999999999998E-2</v>
      </c>
      <c r="BO82" s="429">
        <f>'2M - SGS'!BO82</f>
        <v>8.1852999999999995E-2</v>
      </c>
      <c r="BP82" s="429">
        <f>'2M - SGS'!BP82</f>
        <v>6.7163E-2</v>
      </c>
      <c r="BQ82" s="429">
        <f>'2M - SGS'!BQ82</f>
        <v>8.6751999999999996E-2</v>
      </c>
      <c r="BR82" s="429">
        <f>'2M - SGS'!BR82</f>
        <v>6.9401000000000004E-2</v>
      </c>
      <c r="BS82" s="429">
        <f>'2M - SGS'!BS82</f>
        <v>8.2907999999999996E-2</v>
      </c>
      <c r="BT82" s="429">
        <f>'2M - SGS'!BT82</f>
        <v>0.100507</v>
      </c>
      <c r="BU82" s="429">
        <f>'2M - SGS'!BU82</f>
        <v>8.7251999999999996E-2</v>
      </c>
      <c r="BV82" s="429">
        <f>'2M - SGS'!BV82</f>
        <v>9.6703999999999998E-2</v>
      </c>
      <c r="BW82" s="429">
        <f>'2M - SGS'!BW82</f>
        <v>0.106265</v>
      </c>
      <c r="BX82" s="429">
        <f>'2M - SGS'!BX82</f>
        <v>8.2161999999999999E-2</v>
      </c>
      <c r="BY82" s="429">
        <f>'2M - SGS'!BY82</f>
        <v>7.0887000000000006E-2</v>
      </c>
      <c r="BZ82" s="429">
        <f>'2M - SGS'!BZ82</f>
        <v>6.8145999999999998E-2</v>
      </c>
      <c r="CA82" s="429">
        <f>'2M - SGS'!CA82</f>
        <v>8.1852999999999995E-2</v>
      </c>
      <c r="CB82" s="429">
        <f>'2M - SGS'!CB82</f>
        <v>6.7163E-2</v>
      </c>
      <c r="CC82" s="429">
        <f>'2M - SGS'!CC82</f>
        <v>8.6751999999999996E-2</v>
      </c>
      <c r="CD82" s="429">
        <f>'2M - SGS'!CD82</f>
        <v>6.9401000000000004E-2</v>
      </c>
      <c r="CE82" s="429">
        <f>'2M - SGS'!CE82</f>
        <v>8.2907999999999996E-2</v>
      </c>
      <c r="CF82" s="429">
        <f>'2M - SGS'!CF82</f>
        <v>0.100507</v>
      </c>
      <c r="CG82" s="429">
        <f>'2M - SGS'!CG82</f>
        <v>8.7251999999999996E-2</v>
      </c>
      <c r="CH82" s="435">
        <f>'2M - SGS'!CH82</f>
        <v>9.6703999999999998E-2</v>
      </c>
      <c r="CJ82" s="427">
        <f t="shared" si="157"/>
        <v>1</v>
      </c>
    </row>
    <row r="83" spans="1:88" s="110" customFormat="1" ht="15.75" x14ac:dyDescent="0.25">
      <c r="A83" s="643"/>
      <c r="B83" s="14" t="str">
        <f t="shared" si="156"/>
        <v>Heating</v>
      </c>
      <c r="C83" s="429">
        <f>'2M - SGS'!C83</f>
        <v>0.210397</v>
      </c>
      <c r="D83" s="429">
        <f>'2M - SGS'!D83</f>
        <v>0.17743600000000001</v>
      </c>
      <c r="E83" s="429">
        <f>'2M - SGS'!E83</f>
        <v>0.13192400000000001</v>
      </c>
      <c r="F83" s="429">
        <f>'2M - SGS'!F83</f>
        <v>5.9718E-2</v>
      </c>
      <c r="G83" s="429">
        <f>'2M - SGS'!G83</f>
        <v>2.6769000000000001E-2</v>
      </c>
      <c r="H83" s="429">
        <f>'2M - SGS'!H83</f>
        <v>4.2950000000000002E-3</v>
      </c>
      <c r="I83" s="429">
        <f>'2M - SGS'!I83</f>
        <v>2.895E-3</v>
      </c>
      <c r="J83" s="429">
        <f>'2M - SGS'!J83</f>
        <v>3.4320000000000002E-3</v>
      </c>
      <c r="K83" s="429">
        <f>'2M - SGS'!K83</f>
        <v>9.4020000000000006E-3</v>
      </c>
      <c r="L83" s="429">
        <f>'2M - SGS'!L83</f>
        <v>5.5496999999999998E-2</v>
      </c>
      <c r="M83" s="429">
        <f>'2M - SGS'!M83</f>
        <v>0.115452</v>
      </c>
      <c r="N83" s="429">
        <f>'2M - SGS'!N83</f>
        <v>0.20278299999999999</v>
      </c>
      <c r="O83" s="429">
        <f>'2M - SGS'!O83</f>
        <v>0.210397</v>
      </c>
      <c r="P83" s="429">
        <f>'2M - SGS'!P83</f>
        <v>0.17743600000000001</v>
      </c>
      <c r="Q83" s="429">
        <f>'2M - SGS'!Q83</f>
        <v>0.13192400000000001</v>
      </c>
      <c r="R83" s="429">
        <f>'2M - SGS'!R83</f>
        <v>5.9718E-2</v>
      </c>
      <c r="S83" s="429">
        <f>'2M - SGS'!S83</f>
        <v>2.6769000000000001E-2</v>
      </c>
      <c r="T83" s="429">
        <f>'2M - SGS'!T83</f>
        <v>4.2950000000000002E-3</v>
      </c>
      <c r="U83" s="429">
        <f>'2M - SGS'!U83</f>
        <v>2.895E-3</v>
      </c>
      <c r="V83" s="429">
        <f>'2M - SGS'!V83</f>
        <v>3.4320000000000002E-3</v>
      </c>
      <c r="W83" s="429">
        <f>'2M - SGS'!W83</f>
        <v>9.4020000000000006E-3</v>
      </c>
      <c r="X83" s="429">
        <f>'2M - SGS'!X83</f>
        <v>5.5496999999999998E-2</v>
      </c>
      <c r="Y83" s="429">
        <f>'2M - SGS'!Y83</f>
        <v>0.115452</v>
      </c>
      <c r="Z83" s="429">
        <f>'2M - SGS'!Z83</f>
        <v>0.20278299999999999</v>
      </c>
      <c r="AA83" s="429">
        <f>'2M - SGS'!AA83</f>
        <v>0.210397</v>
      </c>
      <c r="AB83" s="429">
        <f>'2M - SGS'!AB83</f>
        <v>0.17743600000000001</v>
      </c>
      <c r="AC83" s="429">
        <f>'2M - SGS'!AC83</f>
        <v>0.13192400000000001</v>
      </c>
      <c r="AD83" s="429">
        <f>'2M - SGS'!AD83</f>
        <v>5.9718E-2</v>
      </c>
      <c r="AE83" s="429">
        <f>'2M - SGS'!AE83</f>
        <v>2.6769000000000001E-2</v>
      </c>
      <c r="AF83" s="429">
        <f>'2M - SGS'!AF83</f>
        <v>4.2950000000000002E-3</v>
      </c>
      <c r="AG83" s="429">
        <f>'2M - SGS'!AG83</f>
        <v>2.895E-3</v>
      </c>
      <c r="AH83" s="429">
        <f>'2M - SGS'!AH83</f>
        <v>3.4320000000000002E-3</v>
      </c>
      <c r="AI83" s="429">
        <f>'2M - SGS'!AI83</f>
        <v>9.4020000000000006E-3</v>
      </c>
      <c r="AJ83" s="429">
        <f>'2M - SGS'!AJ83</f>
        <v>5.5496999999999998E-2</v>
      </c>
      <c r="AK83" s="429">
        <f>'2M - SGS'!AK83</f>
        <v>0.115452</v>
      </c>
      <c r="AL83" s="429">
        <f>'2M - SGS'!AL83</f>
        <v>0.20278299999999999</v>
      </c>
      <c r="AM83" s="429">
        <f>'2M - SGS'!AM83</f>
        <v>0.210397</v>
      </c>
      <c r="AN83" s="429">
        <f>'2M - SGS'!AN83</f>
        <v>0.17743600000000001</v>
      </c>
      <c r="AO83" s="429">
        <f>'2M - SGS'!AO83</f>
        <v>0.13192400000000001</v>
      </c>
      <c r="AP83" s="429">
        <f>'2M - SGS'!AP83</f>
        <v>5.9718E-2</v>
      </c>
      <c r="AQ83" s="429">
        <f>'2M - SGS'!AQ83</f>
        <v>2.6769000000000001E-2</v>
      </c>
      <c r="AR83" s="429">
        <f>'2M - SGS'!AR83</f>
        <v>4.2950000000000002E-3</v>
      </c>
      <c r="AS83" s="429">
        <f>'2M - SGS'!AS83</f>
        <v>2.895E-3</v>
      </c>
      <c r="AT83" s="429">
        <f>'2M - SGS'!AT83</f>
        <v>3.4320000000000002E-3</v>
      </c>
      <c r="AU83" s="429">
        <f>'2M - SGS'!AU83</f>
        <v>9.4020000000000006E-3</v>
      </c>
      <c r="AV83" s="429">
        <f>'2M - SGS'!AV83</f>
        <v>5.5496999999999998E-2</v>
      </c>
      <c r="AW83" s="429">
        <f>'2M - SGS'!AW83</f>
        <v>0.115452</v>
      </c>
      <c r="AX83" s="429">
        <f>'2M - SGS'!AX83</f>
        <v>0.20278299999999999</v>
      </c>
      <c r="AY83" s="429">
        <f>'2M - SGS'!AY83</f>
        <v>0.210397</v>
      </c>
      <c r="AZ83" s="429">
        <f>'2M - SGS'!AZ83</f>
        <v>0.17743600000000001</v>
      </c>
      <c r="BA83" s="429">
        <f>'2M - SGS'!BA83</f>
        <v>0.13192400000000001</v>
      </c>
      <c r="BB83" s="429">
        <f>'2M - SGS'!BB83</f>
        <v>5.9718E-2</v>
      </c>
      <c r="BC83" s="429">
        <f>'2M - SGS'!BC83</f>
        <v>2.6769000000000001E-2</v>
      </c>
      <c r="BD83" s="429">
        <f>'2M - SGS'!BD83</f>
        <v>4.2950000000000002E-3</v>
      </c>
      <c r="BE83" s="429">
        <f>'2M - SGS'!BE83</f>
        <v>2.895E-3</v>
      </c>
      <c r="BF83" s="429">
        <f>'2M - SGS'!BF83</f>
        <v>3.4320000000000002E-3</v>
      </c>
      <c r="BG83" s="429">
        <f>'2M - SGS'!BG83</f>
        <v>9.4020000000000006E-3</v>
      </c>
      <c r="BH83" s="429">
        <f>'2M - SGS'!BH83</f>
        <v>5.5496999999999998E-2</v>
      </c>
      <c r="BI83" s="429">
        <f>'2M - SGS'!BI83</f>
        <v>0.115452</v>
      </c>
      <c r="BJ83" s="429">
        <f>'2M - SGS'!BJ83</f>
        <v>0.20278299999999999</v>
      </c>
      <c r="BK83" s="429">
        <f>'2M - SGS'!BK83</f>
        <v>0.210397</v>
      </c>
      <c r="BL83" s="429">
        <f>'2M - SGS'!BL83</f>
        <v>0.17743600000000001</v>
      </c>
      <c r="BM83" s="429">
        <f>'2M - SGS'!BM83</f>
        <v>0.13192400000000001</v>
      </c>
      <c r="BN83" s="429">
        <f>'2M - SGS'!BN83</f>
        <v>5.9718E-2</v>
      </c>
      <c r="BO83" s="429">
        <f>'2M - SGS'!BO83</f>
        <v>2.6769000000000001E-2</v>
      </c>
      <c r="BP83" s="429">
        <f>'2M - SGS'!BP83</f>
        <v>4.2950000000000002E-3</v>
      </c>
      <c r="BQ83" s="429">
        <f>'2M - SGS'!BQ83</f>
        <v>2.895E-3</v>
      </c>
      <c r="BR83" s="429">
        <f>'2M - SGS'!BR83</f>
        <v>3.4320000000000002E-3</v>
      </c>
      <c r="BS83" s="429">
        <f>'2M - SGS'!BS83</f>
        <v>9.4020000000000006E-3</v>
      </c>
      <c r="BT83" s="429">
        <f>'2M - SGS'!BT83</f>
        <v>5.5496999999999998E-2</v>
      </c>
      <c r="BU83" s="429">
        <f>'2M - SGS'!BU83</f>
        <v>0.115452</v>
      </c>
      <c r="BV83" s="429">
        <f>'2M - SGS'!BV83</f>
        <v>0.20278299999999999</v>
      </c>
      <c r="BW83" s="429">
        <f>'2M - SGS'!BW83</f>
        <v>0.210397</v>
      </c>
      <c r="BX83" s="429">
        <f>'2M - SGS'!BX83</f>
        <v>0.17743600000000001</v>
      </c>
      <c r="BY83" s="429">
        <f>'2M - SGS'!BY83</f>
        <v>0.13192400000000001</v>
      </c>
      <c r="BZ83" s="429">
        <f>'2M - SGS'!BZ83</f>
        <v>5.9718E-2</v>
      </c>
      <c r="CA83" s="429">
        <f>'2M - SGS'!CA83</f>
        <v>2.6769000000000001E-2</v>
      </c>
      <c r="CB83" s="429">
        <f>'2M - SGS'!CB83</f>
        <v>4.2950000000000002E-3</v>
      </c>
      <c r="CC83" s="429">
        <f>'2M - SGS'!CC83</f>
        <v>2.895E-3</v>
      </c>
      <c r="CD83" s="429">
        <f>'2M - SGS'!CD83</f>
        <v>3.4320000000000002E-3</v>
      </c>
      <c r="CE83" s="429">
        <f>'2M - SGS'!CE83</f>
        <v>9.4020000000000006E-3</v>
      </c>
      <c r="CF83" s="429">
        <f>'2M - SGS'!CF83</f>
        <v>5.5496999999999998E-2</v>
      </c>
      <c r="CG83" s="429">
        <f>'2M - SGS'!CG83</f>
        <v>0.115452</v>
      </c>
      <c r="CH83" s="435">
        <f>'2M - SGS'!CH83</f>
        <v>0.20278299999999999</v>
      </c>
      <c r="CJ83" s="427">
        <f t="shared" si="157"/>
        <v>1.0000000000000002</v>
      </c>
    </row>
    <row r="84" spans="1:88" s="110" customFormat="1" ht="15.75" x14ac:dyDescent="0.25">
      <c r="A84" s="643"/>
      <c r="B84" s="14" t="str">
        <f t="shared" si="156"/>
        <v>HVAC</v>
      </c>
      <c r="C84" s="429">
        <f>'2M - SGS'!C84</f>
        <v>0.107824</v>
      </c>
      <c r="D84" s="429">
        <f>'2M - SGS'!D84</f>
        <v>9.1051999999999994E-2</v>
      </c>
      <c r="E84" s="429">
        <f>'2M - SGS'!E84</f>
        <v>7.1135000000000004E-2</v>
      </c>
      <c r="F84" s="429">
        <f>'2M - SGS'!F84</f>
        <v>4.1179E-2</v>
      </c>
      <c r="G84" s="429">
        <f>'2M - SGS'!G84</f>
        <v>4.4423999999999998E-2</v>
      </c>
      <c r="H84" s="429">
        <f>'2M - SGS'!H84</f>
        <v>0.106128</v>
      </c>
      <c r="I84" s="429">
        <f>'2M - SGS'!I84</f>
        <v>0.14288100000000001</v>
      </c>
      <c r="J84" s="429">
        <f>'2M - SGS'!J84</f>
        <v>0.133494</v>
      </c>
      <c r="K84" s="429">
        <f>'2M - SGS'!K84</f>
        <v>5.781E-2</v>
      </c>
      <c r="L84" s="429">
        <f>'2M - SGS'!L84</f>
        <v>3.8018000000000003E-2</v>
      </c>
      <c r="M84" s="429">
        <f>'2M - SGS'!M84</f>
        <v>6.2103999999999999E-2</v>
      </c>
      <c r="N84" s="429">
        <f>'2M - SGS'!N84</f>
        <v>0.103951</v>
      </c>
      <c r="O84" s="429">
        <f>'2M - SGS'!O84</f>
        <v>0.107824</v>
      </c>
      <c r="P84" s="429">
        <f>'2M - SGS'!P84</f>
        <v>9.1051999999999994E-2</v>
      </c>
      <c r="Q84" s="429">
        <f>'2M - SGS'!Q84</f>
        <v>7.1135000000000004E-2</v>
      </c>
      <c r="R84" s="429">
        <f>'2M - SGS'!R84</f>
        <v>4.1179E-2</v>
      </c>
      <c r="S84" s="429">
        <f>'2M - SGS'!S84</f>
        <v>4.4423999999999998E-2</v>
      </c>
      <c r="T84" s="429">
        <f>'2M - SGS'!T84</f>
        <v>0.106128</v>
      </c>
      <c r="U84" s="429">
        <f>'2M - SGS'!U84</f>
        <v>0.14288100000000001</v>
      </c>
      <c r="V84" s="429">
        <f>'2M - SGS'!V84</f>
        <v>0.133494</v>
      </c>
      <c r="W84" s="429">
        <f>'2M - SGS'!W84</f>
        <v>5.781E-2</v>
      </c>
      <c r="X84" s="429">
        <f>'2M - SGS'!X84</f>
        <v>3.8018000000000003E-2</v>
      </c>
      <c r="Y84" s="429">
        <f>'2M - SGS'!Y84</f>
        <v>6.2103999999999999E-2</v>
      </c>
      <c r="Z84" s="429">
        <f>'2M - SGS'!Z84</f>
        <v>0.103951</v>
      </c>
      <c r="AA84" s="429">
        <f>'2M - SGS'!AA84</f>
        <v>0.107824</v>
      </c>
      <c r="AB84" s="429">
        <f>'2M - SGS'!AB84</f>
        <v>9.1051999999999994E-2</v>
      </c>
      <c r="AC84" s="429">
        <f>'2M - SGS'!AC84</f>
        <v>7.1135000000000004E-2</v>
      </c>
      <c r="AD84" s="429">
        <f>'2M - SGS'!AD84</f>
        <v>4.1179E-2</v>
      </c>
      <c r="AE84" s="429">
        <f>'2M - SGS'!AE84</f>
        <v>4.4423999999999998E-2</v>
      </c>
      <c r="AF84" s="429">
        <f>'2M - SGS'!AF84</f>
        <v>0.106128</v>
      </c>
      <c r="AG84" s="429">
        <f>'2M - SGS'!AG84</f>
        <v>0.14288100000000001</v>
      </c>
      <c r="AH84" s="429">
        <f>'2M - SGS'!AH84</f>
        <v>0.133494</v>
      </c>
      <c r="AI84" s="429">
        <f>'2M - SGS'!AI84</f>
        <v>5.781E-2</v>
      </c>
      <c r="AJ84" s="429">
        <f>'2M - SGS'!AJ84</f>
        <v>3.8018000000000003E-2</v>
      </c>
      <c r="AK84" s="429">
        <f>'2M - SGS'!AK84</f>
        <v>6.2103999999999999E-2</v>
      </c>
      <c r="AL84" s="429">
        <f>'2M - SGS'!AL84</f>
        <v>0.103951</v>
      </c>
      <c r="AM84" s="429">
        <f>'2M - SGS'!AM84</f>
        <v>0.107824</v>
      </c>
      <c r="AN84" s="429">
        <f>'2M - SGS'!AN84</f>
        <v>9.1051999999999994E-2</v>
      </c>
      <c r="AO84" s="429">
        <f>'2M - SGS'!AO84</f>
        <v>7.1135000000000004E-2</v>
      </c>
      <c r="AP84" s="429">
        <f>'2M - SGS'!AP84</f>
        <v>4.1179E-2</v>
      </c>
      <c r="AQ84" s="429">
        <f>'2M - SGS'!AQ84</f>
        <v>4.4423999999999998E-2</v>
      </c>
      <c r="AR84" s="429">
        <f>'2M - SGS'!AR84</f>
        <v>0.106128</v>
      </c>
      <c r="AS84" s="429">
        <f>'2M - SGS'!AS84</f>
        <v>0.14288100000000001</v>
      </c>
      <c r="AT84" s="429">
        <f>'2M - SGS'!AT84</f>
        <v>0.133494</v>
      </c>
      <c r="AU84" s="429">
        <f>'2M - SGS'!AU84</f>
        <v>5.781E-2</v>
      </c>
      <c r="AV84" s="429">
        <f>'2M - SGS'!AV84</f>
        <v>3.8018000000000003E-2</v>
      </c>
      <c r="AW84" s="429">
        <f>'2M - SGS'!AW84</f>
        <v>6.2103999999999999E-2</v>
      </c>
      <c r="AX84" s="429">
        <f>'2M - SGS'!AX84</f>
        <v>0.103951</v>
      </c>
      <c r="AY84" s="429">
        <f>'2M - SGS'!AY84</f>
        <v>0.107824</v>
      </c>
      <c r="AZ84" s="429">
        <f>'2M - SGS'!AZ84</f>
        <v>9.1051999999999994E-2</v>
      </c>
      <c r="BA84" s="429">
        <f>'2M - SGS'!BA84</f>
        <v>7.1135000000000004E-2</v>
      </c>
      <c r="BB84" s="429">
        <f>'2M - SGS'!BB84</f>
        <v>4.1179E-2</v>
      </c>
      <c r="BC84" s="429">
        <f>'2M - SGS'!BC84</f>
        <v>4.4423999999999998E-2</v>
      </c>
      <c r="BD84" s="429">
        <f>'2M - SGS'!BD84</f>
        <v>0.106128</v>
      </c>
      <c r="BE84" s="429">
        <f>'2M - SGS'!BE84</f>
        <v>0.14288100000000001</v>
      </c>
      <c r="BF84" s="429">
        <f>'2M - SGS'!BF84</f>
        <v>0.133494</v>
      </c>
      <c r="BG84" s="429">
        <f>'2M - SGS'!BG84</f>
        <v>5.781E-2</v>
      </c>
      <c r="BH84" s="429">
        <f>'2M - SGS'!BH84</f>
        <v>3.8018000000000003E-2</v>
      </c>
      <c r="BI84" s="429">
        <f>'2M - SGS'!BI84</f>
        <v>6.2103999999999999E-2</v>
      </c>
      <c r="BJ84" s="429">
        <f>'2M - SGS'!BJ84</f>
        <v>0.103951</v>
      </c>
      <c r="BK84" s="429">
        <f>'2M - SGS'!BK84</f>
        <v>0.107824</v>
      </c>
      <c r="BL84" s="429">
        <f>'2M - SGS'!BL84</f>
        <v>9.1051999999999994E-2</v>
      </c>
      <c r="BM84" s="429">
        <f>'2M - SGS'!BM84</f>
        <v>7.1135000000000004E-2</v>
      </c>
      <c r="BN84" s="429">
        <f>'2M - SGS'!BN84</f>
        <v>4.1179E-2</v>
      </c>
      <c r="BO84" s="429">
        <f>'2M - SGS'!BO84</f>
        <v>4.4423999999999998E-2</v>
      </c>
      <c r="BP84" s="429">
        <f>'2M - SGS'!BP84</f>
        <v>0.106128</v>
      </c>
      <c r="BQ84" s="429">
        <f>'2M - SGS'!BQ84</f>
        <v>0.14288100000000001</v>
      </c>
      <c r="BR84" s="429">
        <f>'2M - SGS'!BR84</f>
        <v>0.133494</v>
      </c>
      <c r="BS84" s="429">
        <f>'2M - SGS'!BS84</f>
        <v>5.781E-2</v>
      </c>
      <c r="BT84" s="429">
        <f>'2M - SGS'!BT84</f>
        <v>3.8018000000000003E-2</v>
      </c>
      <c r="BU84" s="429">
        <f>'2M - SGS'!BU84</f>
        <v>6.2103999999999999E-2</v>
      </c>
      <c r="BV84" s="429">
        <f>'2M - SGS'!BV84</f>
        <v>0.103951</v>
      </c>
      <c r="BW84" s="429">
        <f>'2M - SGS'!BW84</f>
        <v>0.107824</v>
      </c>
      <c r="BX84" s="429">
        <f>'2M - SGS'!BX84</f>
        <v>9.1051999999999994E-2</v>
      </c>
      <c r="BY84" s="429">
        <f>'2M - SGS'!BY84</f>
        <v>7.1135000000000004E-2</v>
      </c>
      <c r="BZ84" s="429">
        <f>'2M - SGS'!BZ84</f>
        <v>4.1179E-2</v>
      </c>
      <c r="CA84" s="429">
        <f>'2M - SGS'!CA84</f>
        <v>4.4423999999999998E-2</v>
      </c>
      <c r="CB84" s="429">
        <f>'2M - SGS'!CB84</f>
        <v>0.106128</v>
      </c>
      <c r="CC84" s="429">
        <f>'2M - SGS'!CC84</f>
        <v>0.14288100000000001</v>
      </c>
      <c r="CD84" s="429">
        <f>'2M - SGS'!CD84</f>
        <v>0.133494</v>
      </c>
      <c r="CE84" s="429">
        <f>'2M - SGS'!CE84</f>
        <v>5.781E-2</v>
      </c>
      <c r="CF84" s="429">
        <f>'2M - SGS'!CF84</f>
        <v>3.8018000000000003E-2</v>
      </c>
      <c r="CG84" s="429">
        <f>'2M - SGS'!CG84</f>
        <v>6.2103999999999999E-2</v>
      </c>
      <c r="CH84" s="435">
        <f>'2M - SGS'!CH84</f>
        <v>0.103951</v>
      </c>
      <c r="CJ84" s="427">
        <f t="shared" si="157"/>
        <v>1</v>
      </c>
    </row>
    <row r="85" spans="1:88" s="110" customFormat="1" ht="15.75" x14ac:dyDescent="0.25">
      <c r="A85" s="643"/>
      <c r="B85" s="14" t="str">
        <f t="shared" si="156"/>
        <v>Lighting</v>
      </c>
      <c r="C85" s="429">
        <f>'2M - SGS'!C85</f>
        <v>9.3563999999999994E-2</v>
      </c>
      <c r="D85" s="429">
        <f>'2M - SGS'!D85</f>
        <v>7.2162000000000004E-2</v>
      </c>
      <c r="E85" s="429">
        <f>'2M - SGS'!E85</f>
        <v>7.8372999999999998E-2</v>
      </c>
      <c r="F85" s="429">
        <f>'2M - SGS'!F85</f>
        <v>7.6534000000000005E-2</v>
      </c>
      <c r="G85" s="429">
        <f>'2M - SGS'!G85</f>
        <v>9.4246999999999997E-2</v>
      </c>
      <c r="H85" s="429">
        <f>'2M - SGS'!H85</f>
        <v>7.5599E-2</v>
      </c>
      <c r="I85" s="429">
        <f>'2M - SGS'!I85</f>
        <v>9.6199999999999994E-2</v>
      </c>
      <c r="J85" s="429">
        <f>'2M - SGS'!J85</f>
        <v>7.7077999999999994E-2</v>
      </c>
      <c r="K85" s="429">
        <f>'2M - SGS'!K85</f>
        <v>8.1374000000000002E-2</v>
      </c>
      <c r="L85" s="429">
        <f>'2M - SGS'!L85</f>
        <v>9.4072000000000003E-2</v>
      </c>
      <c r="M85" s="429">
        <f>'2M - SGS'!M85</f>
        <v>7.6706999999999997E-2</v>
      </c>
      <c r="N85" s="429">
        <f>'2M - SGS'!N85</f>
        <v>8.4089999999999998E-2</v>
      </c>
      <c r="O85" s="429">
        <f>'2M - SGS'!O85</f>
        <v>9.3563999999999994E-2</v>
      </c>
      <c r="P85" s="429">
        <f>'2M - SGS'!P85</f>
        <v>7.2162000000000004E-2</v>
      </c>
      <c r="Q85" s="429">
        <f>'2M - SGS'!Q85</f>
        <v>7.8372999999999998E-2</v>
      </c>
      <c r="R85" s="429">
        <f>'2M - SGS'!R85</f>
        <v>7.6534000000000005E-2</v>
      </c>
      <c r="S85" s="429">
        <f>'2M - SGS'!S85</f>
        <v>9.4246999999999997E-2</v>
      </c>
      <c r="T85" s="429">
        <f>'2M - SGS'!T85</f>
        <v>7.5599E-2</v>
      </c>
      <c r="U85" s="429">
        <f>'2M - SGS'!U85</f>
        <v>9.6199999999999994E-2</v>
      </c>
      <c r="V85" s="429">
        <f>'2M - SGS'!V85</f>
        <v>7.7077999999999994E-2</v>
      </c>
      <c r="W85" s="429">
        <f>'2M - SGS'!W85</f>
        <v>8.1374000000000002E-2</v>
      </c>
      <c r="X85" s="429">
        <f>'2M - SGS'!X85</f>
        <v>9.4072000000000003E-2</v>
      </c>
      <c r="Y85" s="429">
        <f>'2M - SGS'!Y85</f>
        <v>7.6706999999999997E-2</v>
      </c>
      <c r="Z85" s="429">
        <f>'2M - SGS'!Z85</f>
        <v>8.4089999999999998E-2</v>
      </c>
      <c r="AA85" s="429">
        <f>'2M - SGS'!AA85</f>
        <v>9.3563999999999994E-2</v>
      </c>
      <c r="AB85" s="429">
        <f>'2M - SGS'!AB85</f>
        <v>7.2162000000000004E-2</v>
      </c>
      <c r="AC85" s="429">
        <f>'2M - SGS'!AC85</f>
        <v>7.8372999999999998E-2</v>
      </c>
      <c r="AD85" s="429">
        <f>'2M - SGS'!AD85</f>
        <v>7.6534000000000005E-2</v>
      </c>
      <c r="AE85" s="429">
        <f>'2M - SGS'!AE85</f>
        <v>9.4246999999999997E-2</v>
      </c>
      <c r="AF85" s="429">
        <f>'2M - SGS'!AF85</f>
        <v>7.5599E-2</v>
      </c>
      <c r="AG85" s="429">
        <f>'2M - SGS'!AG85</f>
        <v>9.6199999999999994E-2</v>
      </c>
      <c r="AH85" s="429">
        <f>'2M - SGS'!AH85</f>
        <v>7.7077999999999994E-2</v>
      </c>
      <c r="AI85" s="429">
        <f>'2M - SGS'!AI85</f>
        <v>8.1374000000000002E-2</v>
      </c>
      <c r="AJ85" s="429">
        <f>'2M - SGS'!AJ85</f>
        <v>9.4072000000000003E-2</v>
      </c>
      <c r="AK85" s="429">
        <f>'2M - SGS'!AK85</f>
        <v>7.6706999999999997E-2</v>
      </c>
      <c r="AL85" s="429">
        <f>'2M - SGS'!AL85</f>
        <v>8.4089999999999998E-2</v>
      </c>
      <c r="AM85" s="429">
        <f>'2M - SGS'!AM85</f>
        <v>9.3563999999999994E-2</v>
      </c>
      <c r="AN85" s="429">
        <f>'2M - SGS'!AN85</f>
        <v>7.2162000000000004E-2</v>
      </c>
      <c r="AO85" s="429">
        <f>'2M - SGS'!AO85</f>
        <v>7.8372999999999998E-2</v>
      </c>
      <c r="AP85" s="429">
        <f>'2M - SGS'!AP85</f>
        <v>7.6534000000000005E-2</v>
      </c>
      <c r="AQ85" s="429">
        <f>'2M - SGS'!AQ85</f>
        <v>9.4246999999999997E-2</v>
      </c>
      <c r="AR85" s="429">
        <f>'2M - SGS'!AR85</f>
        <v>7.5599E-2</v>
      </c>
      <c r="AS85" s="429">
        <f>'2M - SGS'!AS85</f>
        <v>9.6199999999999994E-2</v>
      </c>
      <c r="AT85" s="429">
        <f>'2M - SGS'!AT85</f>
        <v>7.7077999999999994E-2</v>
      </c>
      <c r="AU85" s="429">
        <f>'2M - SGS'!AU85</f>
        <v>8.1374000000000002E-2</v>
      </c>
      <c r="AV85" s="429">
        <f>'2M - SGS'!AV85</f>
        <v>9.4072000000000003E-2</v>
      </c>
      <c r="AW85" s="429">
        <f>'2M - SGS'!AW85</f>
        <v>7.6706999999999997E-2</v>
      </c>
      <c r="AX85" s="429">
        <f>'2M - SGS'!AX85</f>
        <v>8.4089999999999998E-2</v>
      </c>
      <c r="AY85" s="429">
        <f>'2M - SGS'!AY85</f>
        <v>9.3563999999999994E-2</v>
      </c>
      <c r="AZ85" s="429">
        <f>'2M - SGS'!AZ85</f>
        <v>7.2162000000000004E-2</v>
      </c>
      <c r="BA85" s="429">
        <f>'2M - SGS'!BA85</f>
        <v>7.8372999999999998E-2</v>
      </c>
      <c r="BB85" s="429">
        <f>'2M - SGS'!BB85</f>
        <v>7.6534000000000005E-2</v>
      </c>
      <c r="BC85" s="429">
        <f>'2M - SGS'!BC85</f>
        <v>9.4246999999999997E-2</v>
      </c>
      <c r="BD85" s="429">
        <f>'2M - SGS'!BD85</f>
        <v>7.5599E-2</v>
      </c>
      <c r="BE85" s="429">
        <f>'2M - SGS'!BE85</f>
        <v>9.6199999999999994E-2</v>
      </c>
      <c r="BF85" s="429">
        <f>'2M - SGS'!BF85</f>
        <v>7.7077999999999994E-2</v>
      </c>
      <c r="BG85" s="429">
        <f>'2M - SGS'!BG85</f>
        <v>8.1374000000000002E-2</v>
      </c>
      <c r="BH85" s="429">
        <f>'2M - SGS'!BH85</f>
        <v>9.4072000000000003E-2</v>
      </c>
      <c r="BI85" s="429">
        <f>'2M - SGS'!BI85</f>
        <v>7.6706999999999997E-2</v>
      </c>
      <c r="BJ85" s="429">
        <f>'2M - SGS'!BJ85</f>
        <v>8.4089999999999998E-2</v>
      </c>
      <c r="BK85" s="429">
        <f>'2M - SGS'!BK85</f>
        <v>9.3563999999999994E-2</v>
      </c>
      <c r="BL85" s="429">
        <f>'2M - SGS'!BL85</f>
        <v>7.2162000000000004E-2</v>
      </c>
      <c r="BM85" s="429">
        <f>'2M - SGS'!BM85</f>
        <v>7.8372999999999998E-2</v>
      </c>
      <c r="BN85" s="429">
        <f>'2M - SGS'!BN85</f>
        <v>7.6534000000000005E-2</v>
      </c>
      <c r="BO85" s="429">
        <f>'2M - SGS'!BO85</f>
        <v>9.4246999999999997E-2</v>
      </c>
      <c r="BP85" s="429">
        <f>'2M - SGS'!BP85</f>
        <v>7.5599E-2</v>
      </c>
      <c r="BQ85" s="429">
        <f>'2M - SGS'!BQ85</f>
        <v>9.6199999999999994E-2</v>
      </c>
      <c r="BR85" s="429">
        <f>'2M - SGS'!BR85</f>
        <v>7.7077999999999994E-2</v>
      </c>
      <c r="BS85" s="429">
        <f>'2M - SGS'!BS85</f>
        <v>8.1374000000000002E-2</v>
      </c>
      <c r="BT85" s="429">
        <f>'2M - SGS'!BT85</f>
        <v>9.4072000000000003E-2</v>
      </c>
      <c r="BU85" s="429">
        <f>'2M - SGS'!BU85</f>
        <v>7.6706999999999997E-2</v>
      </c>
      <c r="BV85" s="429">
        <f>'2M - SGS'!BV85</f>
        <v>8.4089999999999998E-2</v>
      </c>
      <c r="BW85" s="429">
        <f>'2M - SGS'!BW85</f>
        <v>9.3563999999999994E-2</v>
      </c>
      <c r="BX85" s="429">
        <f>'2M - SGS'!BX85</f>
        <v>7.2162000000000004E-2</v>
      </c>
      <c r="BY85" s="429">
        <f>'2M - SGS'!BY85</f>
        <v>7.8372999999999998E-2</v>
      </c>
      <c r="BZ85" s="429">
        <f>'2M - SGS'!BZ85</f>
        <v>7.6534000000000005E-2</v>
      </c>
      <c r="CA85" s="429">
        <f>'2M - SGS'!CA85</f>
        <v>9.4246999999999997E-2</v>
      </c>
      <c r="CB85" s="429">
        <f>'2M - SGS'!CB85</f>
        <v>7.5599E-2</v>
      </c>
      <c r="CC85" s="429">
        <f>'2M - SGS'!CC85</f>
        <v>9.6199999999999994E-2</v>
      </c>
      <c r="CD85" s="429">
        <f>'2M - SGS'!CD85</f>
        <v>7.7077999999999994E-2</v>
      </c>
      <c r="CE85" s="429">
        <f>'2M - SGS'!CE85</f>
        <v>8.1374000000000002E-2</v>
      </c>
      <c r="CF85" s="429">
        <f>'2M - SGS'!CF85</f>
        <v>9.4072000000000003E-2</v>
      </c>
      <c r="CG85" s="429">
        <f>'2M - SGS'!CG85</f>
        <v>7.6706999999999997E-2</v>
      </c>
      <c r="CH85" s="435">
        <f>'2M - SGS'!CH85</f>
        <v>8.4089999999999998E-2</v>
      </c>
      <c r="CJ85" s="427">
        <f t="shared" si="157"/>
        <v>1</v>
      </c>
    </row>
    <row r="86" spans="1:88" s="110" customFormat="1" ht="15.75" x14ac:dyDescent="0.25">
      <c r="A86" s="643"/>
      <c r="B86" s="14" t="str">
        <f t="shared" si="156"/>
        <v>Miscellaneous</v>
      </c>
      <c r="C86" s="429">
        <f>'2M - SGS'!C86</f>
        <v>8.5109000000000004E-2</v>
      </c>
      <c r="D86" s="429">
        <f>'2M - SGS'!D86</f>
        <v>7.7715000000000006E-2</v>
      </c>
      <c r="E86" s="429">
        <f>'2M - SGS'!E86</f>
        <v>8.6136000000000004E-2</v>
      </c>
      <c r="F86" s="429">
        <f>'2M - SGS'!F86</f>
        <v>7.9796000000000006E-2</v>
      </c>
      <c r="G86" s="429">
        <f>'2M - SGS'!G86</f>
        <v>8.5334999999999994E-2</v>
      </c>
      <c r="H86" s="429">
        <f>'2M - SGS'!H86</f>
        <v>8.1994999999999998E-2</v>
      </c>
      <c r="I86" s="429">
        <f>'2M - SGS'!I86</f>
        <v>8.4098999999999993E-2</v>
      </c>
      <c r="J86" s="429">
        <f>'2M - SGS'!J86</f>
        <v>8.4198999999999996E-2</v>
      </c>
      <c r="K86" s="429">
        <f>'2M - SGS'!K86</f>
        <v>8.2512000000000002E-2</v>
      </c>
      <c r="L86" s="429">
        <f>'2M - SGS'!L86</f>
        <v>8.5277000000000006E-2</v>
      </c>
      <c r="M86" s="429">
        <f>'2M - SGS'!M86</f>
        <v>8.2588999999999996E-2</v>
      </c>
      <c r="N86" s="429">
        <f>'2M - SGS'!N86</f>
        <v>8.5237999999999994E-2</v>
      </c>
      <c r="O86" s="429">
        <f>'2M - SGS'!O86</f>
        <v>8.5109000000000004E-2</v>
      </c>
      <c r="P86" s="429">
        <f>'2M - SGS'!P86</f>
        <v>7.7715000000000006E-2</v>
      </c>
      <c r="Q86" s="429">
        <f>'2M - SGS'!Q86</f>
        <v>8.6136000000000004E-2</v>
      </c>
      <c r="R86" s="429">
        <f>'2M - SGS'!R86</f>
        <v>7.9796000000000006E-2</v>
      </c>
      <c r="S86" s="429">
        <f>'2M - SGS'!S86</f>
        <v>8.5334999999999994E-2</v>
      </c>
      <c r="T86" s="429">
        <f>'2M - SGS'!T86</f>
        <v>8.1994999999999998E-2</v>
      </c>
      <c r="U86" s="429">
        <f>'2M - SGS'!U86</f>
        <v>8.4098999999999993E-2</v>
      </c>
      <c r="V86" s="429">
        <f>'2M - SGS'!V86</f>
        <v>8.4198999999999996E-2</v>
      </c>
      <c r="W86" s="429">
        <f>'2M - SGS'!W86</f>
        <v>8.2512000000000002E-2</v>
      </c>
      <c r="X86" s="429">
        <f>'2M - SGS'!X86</f>
        <v>8.5277000000000006E-2</v>
      </c>
      <c r="Y86" s="429">
        <f>'2M - SGS'!Y86</f>
        <v>8.2588999999999996E-2</v>
      </c>
      <c r="Z86" s="429">
        <f>'2M - SGS'!Z86</f>
        <v>8.5237999999999994E-2</v>
      </c>
      <c r="AA86" s="429">
        <f>'2M - SGS'!AA86</f>
        <v>8.5109000000000004E-2</v>
      </c>
      <c r="AB86" s="429">
        <f>'2M - SGS'!AB86</f>
        <v>7.7715000000000006E-2</v>
      </c>
      <c r="AC86" s="429">
        <f>'2M - SGS'!AC86</f>
        <v>8.6136000000000004E-2</v>
      </c>
      <c r="AD86" s="429">
        <f>'2M - SGS'!AD86</f>
        <v>7.9796000000000006E-2</v>
      </c>
      <c r="AE86" s="429">
        <f>'2M - SGS'!AE86</f>
        <v>8.5334999999999994E-2</v>
      </c>
      <c r="AF86" s="429">
        <f>'2M - SGS'!AF86</f>
        <v>8.1994999999999998E-2</v>
      </c>
      <c r="AG86" s="429">
        <f>'2M - SGS'!AG86</f>
        <v>8.4098999999999993E-2</v>
      </c>
      <c r="AH86" s="429">
        <f>'2M - SGS'!AH86</f>
        <v>8.4198999999999996E-2</v>
      </c>
      <c r="AI86" s="429">
        <f>'2M - SGS'!AI86</f>
        <v>8.2512000000000002E-2</v>
      </c>
      <c r="AJ86" s="429">
        <f>'2M - SGS'!AJ86</f>
        <v>8.5277000000000006E-2</v>
      </c>
      <c r="AK86" s="429">
        <f>'2M - SGS'!AK86</f>
        <v>8.2588999999999996E-2</v>
      </c>
      <c r="AL86" s="429">
        <f>'2M - SGS'!AL86</f>
        <v>8.5237999999999994E-2</v>
      </c>
      <c r="AM86" s="429">
        <f>'2M - SGS'!AM86</f>
        <v>8.5109000000000004E-2</v>
      </c>
      <c r="AN86" s="429">
        <f>'2M - SGS'!AN86</f>
        <v>7.7715000000000006E-2</v>
      </c>
      <c r="AO86" s="429">
        <f>'2M - SGS'!AO86</f>
        <v>8.6136000000000004E-2</v>
      </c>
      <c r="AP86" s="429">
        <f>'2M - SGS'!AP86</f>
        <v>7.9796000000000006E-2</v>
      </c>
      <c r="AQ86" s="429">
        <f>'2M - SGS'!AQ86</f>
        <v>8.5334999999999994E-2</v>
      </c>
      <c r="AR86" s="429">
        <f>'2M - SGS'!AR86</f>
        <v>8.1994999999999998E-2</v>
      </c>
      <c r="AS86" s="429">
        <f>'2M - SGS'!AS86</f>
        <v>8.4098999999999993E-2</v>
      </c>
      <c r="AT86" s="429">
        <f>'2M - SGS'!AT86</f>
        <v>8.4198999999999996E-2</v>
      </c>
      <c r="AU86" s="429">
        <f>'2M - SGS'!AU86</f>
        <v>8.2512000000000002E-2</v>
      </c>
      <c r="AV86" s="429">
        <f>'2M - SGS'!AV86</f>
        <v>8.5277000000000006E-2</v>
      </c>
      <c r="AW86" s="429">
        <f>'2M - SGS'!AW86</f>
        <v>8.2588999999999996E-2</v>
      </c>
      <c r="AX86" s="429">
        <f>'2M - SGS'!AX86</f>
        <v>8.5237999999999994E-2</v>
      </c>
      <c r="AY86" s="429">
        <f>'2M - SGS'!AY86</f>
        <v>8.5109000000000004E-2</v>
      </c>
      <c r="AZ86" s="429">
        <f>'2M - SGS'!AZ86</f>
        <v>7.7715000000000006E-2</v>
      </c>
      <c r="BA86" s="429">
        <f>'2M - SGS'!BA86</f>
        <v>8.6136000000000004E-2</v>
      </c>
      <c r="BB86" s="429">
        <f>'2M - SGS'!BB86</f>
        <v>7.9796000000000006E-2</v>
      </c>
      <c r="BC86" s="429">
        <f>'2M - SGS'!BC86</f>
        <v>8.5334999999999994E-2</v>
      </c>
      <c r="BD86" s="429">
        <f>'2M - SGS'!BD86</f>
        <v>8.1994999999999998E-2</v>
      </c>
      <c r="BE86" s="429">
        <f>'2M - SGS'!BE86</f>
        <v>8.4098999999999993E-2</v>
      </c>
      <c r="BF86" s="429">
        <f>'2M - SGS'!BF86</f>
        <v>8.4198999999999996E-2</v>
      </c>
      <c r="BG86" s="429">
        <f>'2M - SGS'!BG86</f>
        <v>8.2512000000000002E-2</v>
      </c>
      <c r="BH86" s="429">
        <f>'2M - SGS'!BH86</f>
        <v>8.5277000000000006E-2</v>
      </c>
      <c r="BI86" s="429">
        <f>'2M - SGS'!BI86</f>
        <v>8.2588999999999996E-2</v>
      </c>
      <c r="BJ86" s="429">
        <f>'2M - SGS'!BJ86</f>
        <v>8.5237999999999994E-2</v>
      </c>
      <c r="BK86" s="429">
        <f>'2M - SGS'!BK86</f>
        <v>8.5109000000000004E-2</v>
      </c>
      <c r="BL86" s="429">
        <f>'2M - SGS'!BL86</f>
        <v>7.7715000000000006E-2</v>
      </c>
      <c r="BM86" s="429">
        <f>'2M - SGS'!BM86</f>
        <v>8.6136000000000004E-2</v>
      </c>
      <c r="BN86" s="429">
        <f>'2M - SGS'!BN86</f>
        <v>7.9796000000000006E-2</v>
      </c>
      <c r="BO86" s="429">
        <f>'2M - SGS'!BO86</f>
        <v>8.5334999999999994E-2</v>
      </c>
      <c r="BP86" s="429">
        <f>'2M - SGS'!BP86</f>
        <v>8.1994999999999998E-2</v>
      </c>
      <c r="BQ86" s="429">
        <f>'2M - SGS'!BQ86</f>
        <v>8.4098999999999993E-2</v>
      </c>
      <c r="BR86" s="429">
        <f>'2M - SGS'!BR86</f>
        <v>8.4198999999999996E-2</v>
      </c>
      <c r="BS86" s="429">
        <f>'2M - SGS'!BS86</f>
        <v>8.2512000000000002E-2</v>
      </c>
      <c r="BT86" s="429">
        <f>'2M - SGS'!BT86</f>
        <v>8.5277000000000006E-2</v>
      </c>
      <c r="BU86" s="429">
        <f>'2M - SGS'!BU86</f>
        <v>8.2588999999999996E-2</v>
      </c>
      <c r="BV86" s="429">
        <f>'2M - SGS'!BV86</f>
        <v>8.5237999999999994E-2</v>
      </c>
      <c r="BW86" s="429">
        <f>'2M - SGS'!BW86</f>
        <v>8.5109000000000004E-2</v>
      </c>
      <c r="BX86" s="429">
        <f>'2M - SGS'!BX86</f>
        <v>7.7715000000000006E-2</v>
      </c>
      <c r="BY86" s="429">
        <f>'2M - SGS'!BY86</f>
        <v>8.6136000000000004E-2</v>
      </c>
      <c r="BZ86" s="429">
        <f>'2M - SGS'!BZ86</f>
        <v>7.9796000000000006E-2</v>
      </c>
      <c r="CA86" s="429">
        <f>'2M - SGS'!CA86</f>
        <v>8.5334999999999994E-2</v>
      </c>
      <c r="CB86" s="429">
        <f>'2M - SGS'!CB86</f>
        <v>8.1994999999999998E-2</v>
      </c>
      <c r="CC86" s="429">
        <f>'2M - SGS'!CC86</f>
        <v>8.4098999999999993E-2</v>
      </c>
      <c r="CD86" s="429">
        <f>'2M - SGS'!CD86</f>
        <v>8.4198999999999996E-2</v>
      </c>
      <c r="CE86" s="429">
        <f>'2M - SGS'!CE86</f>
        <v>8.2512000000000002E-2</v>
      </c>
      <c r="CF86" s="429">
        <f>'2M - SGS'!CF86</f>
        <v>8.5277000000000006E-2</v>
      </c>
      <c r="CG86" s="429">
        <f>'2M - SGS'!CG86</f>
        <v>8.2588999999999996E-2</v>
      </c>
      <c r="CH86" s="435">
        <f>'2M - SGS'!CH86</f>
        <v>8.5237999999999994E-2</v>
      </c>
      <c r="CJ86" s="427">
        <f t="shared" si="157"/>
        <v>1.0000000000000002</v>
      </c>
    </row>
    <row r="87" spans="1:88" s="110" customFormat="1" ht="15.75" x14ac:dyDescent="0.25">
      <c r="A87" s="643"/>
      <c r="B87" s="14" t="str">
        <f t="shared" si="156"/>
        <v>Motors</v>
      </c>
      <c r="C87" s="429">
        <f>'2M - SGS'!C87</f>
        <v>8.5109000000000004E-2</v>
      </c>
      <c r="D87" s="429">
        <f>'2M - SGS'!D87</f>
        <v>7.7715000000000006E-2</v>
      </c>
      <c r="E87" s="429">
        <f>'2M - SGS'!E87</f>
        <v>8.6136000000000004E-2</v>
      </c>
      <c r="F87" s="429">
        <f>'2M - SGS'!F87</f>
        <v>7.9796000000000006E-2</v>
      </c>
      <c r="G87" s="429">
        <f>'2M - SGS'!G87</f>
        <v>8.5334999999999994E-2</v>
      </c>
      <c r="H87" s="429">
        <f>'2M - SGS'!H87</f>
        <v>8.1994999999999998E-2</v>
      </c>
      <c r="I87" s="429">
        <f>'2M - SGS'!I87</f>
        <v>8.4098999999999993E-2</v>
      </c>
      <c r="J87" s="429">
        <f>'2M - SGS'!J87</f>
        <v>8.4198999999999996E-2</v>
      </c>
      <c r="K87" s="429">
        <f>'2M - SGS'!K87</f>
        <v>8.2512000000000002E-2</v>
      </c>
      <c r="L87" s="429">
        <f>'2M - SGS'!L87</f>
        <v>8.5277000000000006E-2</v>
      </c>
      <c r="M87" s="429">
        <f>'2M - SGS'!M87</f>
        <v>8.2588999999999996E-2</v>
      </c>
      <c r="N87" s="429">
        <f>'2M - SGS'!N87</f>
        <v>8.5237999999999994E-2</v>
      </c>
      <c r="O87" s="429">
        <f>'2M - SGS'!O87</f>
        <v>8.5109000000000004E-2</v>
      </c>
      <c r="P87" s="429">
        <f>'2M - SGS'!P87</f>
        <v>7.7715000000000006E-2</v>
      </c>
      <c r="Q87" s="429">
        <f>'2M - SGS'!Q87</f>
        <v>8.6136000000000004E-2</v>
      </c>
      <c r="R87" s="429">
        <f>'2M - SGS'!R87</f>
        <v>7.9796000000000006E-2</v>
      </c>
      <c r="S87" s="429">
        <f>'2M - SGS'!S87</f>
        <v>8.5334999999999994E-2</v>
      </c>
      <c r="T87" s="429">
        <f>'2M - SGS'!T87</f>
        <v>8.1994999999999998E-2</v>
      </c>
      <c r="U87" s="429">
        <f>'2M - SGS'!U87</f>
        <v>8.4098999999999993E-2</v>
      </c>
      <c r="V87" s="429">
        <f>'2M - SGS'!V87</f>
        <v>8.4198999999999996E-2</v>
      </c>
      <c r="W87" s="429">
        <f>'2M - SGS'!W87</f>
        <v>8.2512000000000002E-2</v>
      </c>
      <c r="X87" s="429">
        <f>'2M - SGS'!X87</f>
        <v>8.5277000000000006E-2</v>
      </c>
      <c r="Y87" s="429">
        <f>'2M - SGS'!Y87</f>
        <v>8.2588999999999996E-2</v>
      </c>
      <c r="Z87" s="429">
        <f>'2M - SGS'!Z87</f>
        <v>8.5237999999999994E-2</v>
      </c>
      <c r="AA87" s="429">
        <f>'2M - SGS'!AA87</f>
        <v>8.5109000000000004E-2</v>
      </c>
      <c r="AB87" s="429">
        <f>'2M - SGS'!AB87</f>
        <v>7.7715000000000006E-2</v>
      </c>
      <c r="AC87" s="429">
        <f>'2M - SGS'!AC87</f>
        <v>8.6136000000000004E-2</v>
      </c>
      <c r="AD87" s="429">
        <f>'2M - SGS'!AD87</f>
        <v>7.9796000000000006E-2</v>
      </c>
      <c r="AE87" s="429">
        <f>'2M - SGS'!AE87</f>
        <v>8.5334999999999994E-2</v>
      </c>
      <c r="AF87" s="429">
        <f>'2M - SGS'!AF87</f>
        <v>8.1994999999999998E-2</v>
      </c>
      <c r="AG87" s="429">
        <f>'2M - SGS'!AG87</f>
        <v>8.4098999999999993E-2</v>
      </c>
      <c r="AH87" s="429">
        <f>'2M - SGS'!AH87</f>
        <v>8.4198999999999996E-2</v>
      </c>
      <c r="AI87" s="429">
        <f>'2M - SGS'!AI87</f>
        <v>8.2512000000000002E-2</v>
      </c>
      <c r="AJ87" s="429">
        <f>'2M - SGS'!AJ87</f>
        <v>8.5277000000000006E-2</v>
      </c>
      <c r="AK87" s="429">
        <f>'2M - SGS'!AK87</f>
        <v>8.2588999999999996E-2</v>
      </c>
      <c r="AL87" s="429">
        <f>'2M - SGS'!AL87</f>
        <v>8.5237999999999994E-2</v>
      </c>
      <c r="AM87" s="429">
        <f>'2M - SGS'!AM87</f>
        <v>8.5109000000000004E-2</v>
      </c>
      <c r="AN87" s="429">
        <f>'2M - SGS'!AN87</f>
        <v>7.7715000000000006E-2</v>
      </c>
      <c r="AO87" s="429">
        <f>'2M - SGS'!AO87</f>
        <v>8.6136000000000004E-2</v>
      </c>
      <c r="AP87" s="429">
        <f>'2M - SGS'!AP87</f>
        <v>7.9796000000000006E-2</v>
      </c>
      <c r="AQ87" s="429">
        <f>'2M - SGS'!AQ87</f>
        <v>8.5334999999999994E-2</v>
      </c>
      <c r="AR87" s="429">
        <f>'2M - SGS'!AR87</f>
        <v>8.1994999999999998E-2</v>
      </c>
      <c r="AS87" s="429">
        <f>'2M - SGS'!AS87</f>
        <v>8.4098999999999993E-2</v>
      </c>
      <c r="AT87" s="429">
        <f>'2M - SGS'!AT87</f>
        <v>8.4198999999999996E-2</v>
      </c>
      <c r="AU87" s="429">
        <f>'2M - SGS'!AU87</f>
        <v>8.2512000000000002E-2</v>
      </c>
      <c r="AV87" s="429">
        <f>'2M - SGS'!AV87</f>
        <v>8.5277000000000006E-2</v>
      </c>
      <c r="AW87" s="429">
        <f>'2M - SGS'!AW87</f>
        <v>8.2588999999999996E-2</v>
      </c>
      <c r="AX87" s="429">
        <f>'2M - SGS'!AX87</f>
        <v>8.5237999999999994E-2</v>
      </c>
      <c r="AY87" s="429">
        <f>'2M - SGS'!AY87</f>
        <v>8.5109000000000004E-2</v>
      </c>
      <c r="AZ87" s="429">
        <f>'2M - SGS'!AZ87</f>
        <v>7.7715000000000006E-2</v>
      </c>
      <c r="BA87" s="429">
        <f>'2M - SGS'!BA87</f>
        <v>8.6136000000000004E-2</v>
      </c>
      <c r="BB87" s="429">
        <f>'2M - SGS'!BB87</f>
        <v>7.9796000000000006E-2</v>
      </c>
      <c r="BC87" s="429">
        <f>'2M - SGS'!BC87</f>
        <v>8.5334999999999994E-2</v>
      </c>
      <c r="BD87" s="429">
        <f>'2M - SGS'!BD87</f>
        <v>8.1994999999999998E-2</v>
      </c>
      <c r="BE87" s="429">
        <f>'2M - SGS'!BE87</f>
        <v>8.4098999999999993E-2</v>
      </c>
      <c r="BF87" s="429">
        <f>'2M - SGS'!BF87</f>
        <v>8.4198999999999996E-2</v>
      </c>
      <c r="BG87" s="429">
        <f>'2M - SGS'!BG87</f>
        <v>8.2512000000000002E-2</v>
      </c>
      <c r="BH87" s="429">
        <f>'2M - SGS'!BH87</f>
        <v>8.5277000000000006E-2</v>
      </c>
      <c r="BI87" s="429">
        <f>'2M - SGS'!BI87</f>
        <v>8.2588999999999996E-2</v>
      </c>
      <c r="BJ87" s="429">
        <f>'2M - SGS'!BJ87</f>
        <v>8.5237999999999994E-2</v>
      </c>
      <c r="BK87" s="429">
        <f>'2M - SGS'!BK87</f>
        <v>8.5109000000000004E-2</v>
      </c>
      <c r="BL87" s="429">
        <f>'2M - SGS'!BL87</f>
        <v>7.7715000000000006E-2</v>
      </c>
      <c r="BM87" s="429">
        <f>'2M - SGS'!BM87</f>
        <v>8.6136000000000004E-2</v>
      </c>
      <c r="BN87" s="429">
        <f>'2M - SGS'!BN87</f>
        <v>7.9796000000000006E-2</v>
      </c>
      <c r="BO87" s="429">
        <f>'2M - SGS'!BO87</f>
        <v>8.5334999999999994E-2</v>
      </c>
      <c r="BP87" s="429">
        <f>'2M - SGS'!BP87</f>
        <v>8.1994999999999998E-2</v>
      </c>
      <c r="BQ87" s="429">
        <f>'2M - SGS'!BQ87</f>
        <v>8.4098999999999993E-2</v>
      </c>
      <c r="BR87" s="429">
        <f>'2M - SGS'!BR87</f>
        <v>8.4198999999999996E-2</v>
      </c>
      <c r="BS87" s="429">
        <f>'2M - SGS'!BS87</f>
        <v>8.2512000000000002E-2</v>
      </c>
      <c r="BT87" s="429">
        <f>'2M - SGS'!BT87</f>
        <v>8.5277000000000006E-2</v>
      </c>
      <c r="BU87" s="429">
        <f>'2M - SGS'!BU87</f>
        <v>8.2588999999999996E-2</v>
      </c>
      <c r="BV87" s="429">
        <f>'2M - SGS'!BV87</f>
        <v>8.5237999999999994E-2</v>
      </c>
      <c r="BW87" s="429">
        <f>'2M - SGS'!BW87</f>
        <v>8.5109000000000004E-2</v>
      </c>
      <c r="BX87" s="429">
        <f>'2M - SGS'!BX87</f>
        <v>7.7715000000000006E-2</v>
      </c>
      <c r="BY87" s="429">
        <f>'2M - SGS'!BY87</f>
        <v>8.6136000000000004E-2</v>
      </c>
      <c r="BZ87" s="429">
        <f>'2M - SGS'!BZ87</f>
        <v>7.9796000000000006E-2</v>
      </c>
      <c r="CA87" s="429">
        <f>'2M - SGS'!CA87</f>
        <v>8.5334999999999994E-2</v>
      </c>
      <c r="CB87" s="429">
        <f>'2M - SGS'!CB87</f>
        <v>8.1994999999999998E-2</v>
      </c>
      <c r="CC87" s="429">
        <f>'2M - SGS'!CC87</f>
        <v>8.4098999999999993E-2</v>
      </c>
      <c r="CD87" s="429">
        <f>'2M - SGS'!CD87</f>
        <v>8.4198999999999996E-2</v>
      </c>
      <c r="CE87" s="429">
        <f>'2M - SGS'!CE87</f>
        <v>8.2512000000000002E-2</v>
      </c>
      <c r="CF87" s="429">
        <f>'2M - SGS'!CF87</f>
        <v>8.5277000000000006E-2</v>
      </c>
      <c r="CG87" s="429">
        <f>'2M - SGS'!CG87</f>
        <v>8.2588999999999996E-2</v>
      </c>
      <c r="CH87" s="435">
        <f>'2M - SGS'!CH87</f>
        <v>8.5237999999999994E-2</v>
      </c>
      <c r="CJ87" s="427">
        <f t="shared" si="157"/>
        <v>1.0000000000000002</v>
      </c>
    </row>
    <row r="88" spans="1:88" s="110" customFormat="1" ht="15.75" x14ac:dyDescent="0.25">
      <c r="A88" s="643"/>
      <c r="B88" s="14" t="str">
        <f t="shared" si="156"/>
        <v>Process</v>
      </c>
      <c r="C88" s="429">
        <f>'2M - SGS'!C88</f>
        <v>8.5109000000000004E-2</v>
      </c>
      <c r="D88" s="429">
        <f>'2M - SGS'!D88</f>
        <v>7.7715000000000006E-2</v>
      </c>
      <c r="E88" s="429">
        <f>'2M - SGS'!E88</f>
        <v>8.6136000000000004E-2</v>
      </c>
      <c r="F88" s="429">
        <f>'2M - SGS'!F88</f>
        <v>7.9796000000000006E-2</v>
      </c>
      <c r="G88" s="429">
        <f>'2M - SGS'!G88</f>
        <v>8.5334999999999994E-2</v>
      </c>
      <c r="H88" s="429">
        <f>'2M - SGS'!H88</f>
        <v>8.1994999999999998E-2</v>
      </c>
      <c r="I88" s="429">
        <f>'2M - SGS'!I88</f>
        <v>8.4098999999999993E-2</v>
      </c>
      <c r="J88" s="429">
        <f>'2M - SGS'!J88</f>
        <v>8.4198999999999996E-2</v>
      </c>
      <c r="K88" s="429">
        <f>'2M - SGS'!K88</f>
        <v>8.2512000000000002E-2</v>
      </c>
      <c r="L88" s="429">
        <f>'2M - SGS'!L88</f>
        <v>8.5277000000000006E-2</v>
      </c>
      <c r="M88" s="429">
        <f>'2M - SGS'!M88</f>
        <v>8.2588999999999996E-2</v>
      </c>
      <c r="N88" s="429">
        <f>'2M - SGS'!N88</f>
        <v>8.5237999999999994E-2</v>
      </c>
      <c r="O88" s="429">
        <f>'2M - SGS'!O88</f>
        <v>8.5109000000000004E-2</v>
      </c>
      <c r="P88" s="429">
        <f>'2M - SGS'!P88</f>
        <v>7.7715000000000006E-2</v>
      </c>
      <c r="Q88" s="429">
        <f>'2M - SGS'!Q88</f>
        <v>8.6136000000000004E-2</v>
      </c>
      <c r="R88" s="429">
        <f>'2M - SGS'!R88</f>
        <v>7.9796000000000006E-2</v>
      </c>
      <c r="S88" s="429">
        <f>'2M - SGS'!S88</f>
        <v>8.5334999999999994E-2</v>
      </c>
      <c r="T88" s="429">
        <f>'2M - SGS'!T88</f>
        <v>8.1994999999999998E-2</v>
      </c>
      <c r="U88" s="429">
        <f>'2M - SGS'!U88</f>
        <v>8.4098999999999993E-2</v>
      </c>
      <c r="V88" s="429">
        <f>'2M - SGS'!V88</f>
        <v>8.4198999999999996E-2</v>
      </c>
      <c r="W88" s="429">
        <f>'2M - SGS'!W88</f>
        <v>8.2512000000000002E-2</v>
      </c>
      <c r="X88" s="429">
        <f>'2M - SGS'!X88</f>
        <v>8.5277000000000006E-2</v>
      </c>
      <c r="Y88" s="429">
        <f>'2M - SGS'!Y88</f>
        <v>8.2588999999999996E-2</v>
      </c>
      <c r="Z88" s="429">
        <f>'2M - SGS'!Z88</f>
        <v>8.5237999999999994E-2</v>
      </c>
      <c r="AA88" s="429">
        <f>'2M - SGS'!AA88</f>
        <v>8.5109000000000004E-2</v>
      </c>
      <c r="AB88" s="429">
        <f>'2M - SGS'!AB88</f>
        <v>7.7715000000000006E-2</v>
      </c>
      <c r="AC88" s="429">
        <f>'2M - SGS'!AC88</f>
        <v>8.6136000000000004E-2</v>
      </c>
      <c r="AD88" s="429">
        <f>'2M - SGS'!AD88</f>
        <v>7.9796000000000006E-2</v>
      </c>
      <c r="AE88" s="429">
        <f>'2M - SGS'!AE88</f>
        <v>8.5334999999999994E-2</v>
      </c>
      <c r="AF88" s="429">
        <f>'2M - SGS'!AF88</f>
        <v>8.1994999999999998E-2</v>
      </c>
      <c r="AG88" s="429">
        <f>'2M - SGS'!AG88</f>
        <v>8.4098999999999993E-2</v>
      </c>
      <c r="AH88" s="429">
        <f>'2M - SGS'!AH88</f>
        <v>8.4198999999999996E-2</v>
      </c>
      <c r="AI88" s="429">
        <f>'2M - SGS'!AI88</f>
        <v>8.2512000000000002E-2</v>
      </c>
      <c r="AJ88" s="429">
        <f>'2M - SGS'!AJ88</f>
        <v>8.5277000000000006E-2</v>
      </c>
      <c r="AK88" s="429">
        <f>'2M - SGS'!AK88</f>
        <v>8.2588999999999996E-2</v>
      </c>
      <c r="AL88" s="429">
        <f>'2M - SGS'!AL88</f>
        <v>8.5237999999999994E-2</v>
      </c>
      <c r="AM88" s="429">
        <f>'2M - SGS'!AM88</f>
        <v>8.5109000000000004E-2</v>
      </c>
      <c r="AN88" s="429">
        <f>'2M - SGS'!AN88</f>
        <v>7.7715000000000006E-2</v>
      </c>
      <c r="AO88" s="429">
        <f>'2M - SGS'!AO88</f>
        <v>8.6136000000000004E-2</v>
      </c>
      <c r="AP88" s="429">
        <f>'2M - SGS'!AP88</f>
        <v>7.9796000000000006E-2</v>
      </c>
      <c r="AQ88" s="429">
        <f>'2M - SGS'!AQ88</f>
        <v>8.5334999999999994E-2</v>
      </c>
      <c r="AR88" s="429">
        <f>'2M - SGS'!AR88</f>
        <v>8.1994999999999998E-2</v>
      </c>
      <c r="AS88" s="429">
        <f>'2M - SGS'!AS88</f>
        <v>8.4098999999999993E-2</v>
      </c>
      <c r="AT88" s="429">
        <f>'2M - SGS'!AT88</f>
        <v>8.4198999999999996E-2</v>
      </c>
      <c r="AU88" s="429">
        <f>'2M - SGS'!AU88</f>
        <v>8.2512000000000002E-2</v>
      </c>
      <c r="AV88" s="429">
        <f>'2M - SGS'!AV88</f>
        <v>8.5277000000000006E-2</v>
      </c>
      <c r="AW88" s="429">
        <f>'2M - SGS'!AW88</f>
        <v>8.2588999999999996E-2</v>
      </c>
      <c r="AX88" s="429">
        <f>'2M - SGS'!AX88</f>
        <v>8.5237999999999994E-2</v>
      </c>
      <c r="AY88" s="429">
        <f>'2M - SGS'!AY88</f>
        <v>8.5109000000000004E-2</v>
      </c>
      <c r="AZ88" s="429">
        <f>'2M - SGS'!AZ88</f>
        <v>7.7715000000000006E-2</v>
      </c>
      <c r="BA88" s="429">
        <f>'2M - SGS'!BA88</f>
        <v>8.6136000000000004E-2</v>
      </c>
      <c r="BB88" s="429">
        <f>'2M - SGS'!BB88</f>
        <v>7.9796000000000006E-2</v>
      </c>
      <c r="BC88" s="429">
        <f>'2M - SGS'!BC88</f>
        <v>8.5334999999999994E-2</v>
      </c>
      <c r="BD88" s="429">
        <f>'2M - SGS'!BD88</f>
        <v>8.1994999999999998E-2</v>
      </c>
      <c r="BE88" s="429">
        <f>'2M - SGS'!BE88</f>
        <v>8.4098999999999993E-2</v>
      </c>
      <c r="BF88" s="429">
        <f>'2M - SGS'!BF88</f>
        <v>8.4198999999999996E-2</v>
      </c>
      <c r="BG88" s="429">
        <f>'2M - SGS'!BG88</f>
        <v>8.2512000000000002E-2</v>
      </c>
      <c r="BH88" s="429">
        <f>'2M - SGS'!BH88</f>
        <v>8.5277000000000006E-2</v>
      </c>
      <c r="BI88" s="429">
        <f>'2M - SGS'!BI88</f>
        <v>8.2588999999999996E-2</v>
      </c>
      <c r="BJ88" s="429">
        <f>'2M - SGS'!BJ88</f>
        <v>8.5237999999999994E-2</v>
      </c>
      <c r="BK88" s="429">
        <f>'2M - SGS'!BK88</f>
        <v>8.5109000000000004E-2</v>
      </c>
      <c r="BL88" s="429">
        <f>'2M - SGS'!BL88</f>
        <v>7.7715000000000006E-2</v>
      </c>
      <c r="BM88" s="429">
        <f>'2M - SGS'!BM88</f>
        <v>8.6136000000000004E-2</v>
      </c>
      <c r="BN88" s="429">
        <f>'2M - SGS'!BN88</f>
        <v>7.9796000000000006E-2</v>
      </c>
      <c r="BO88" s="429">
        <f>'2M - SGS'!BO88</f>
        <v>8.5334999999999994E-2</v>
      </c>
      <c r="BP88" s="429">
        <f>'2M - SGS'!BP88</f>
        <v>8.1994999999999998E-2</v>
      </c>
      <c r="BQ88" s="429">
        <f>'2M - SGS'!BQ88</f>
        <v>8.4098999999999993E-2</v>
      </c>
      <c r="BR88" s="429">
        <f>'2M - SGS'!BR88</f>
        <v>8.4198999999999996E-2</v>
      </c>
      <c r="BS88" s="429">
        <f>'2M - SGS'!BS88</f>
        <v>8.2512000000000002E-2</v>
      </c>
      <c r="BT88" s="429">
        <f>'2M - SGS'!BT88</f>
        <v>8.5277000000000006E-2</v>
      </c>
      <c r="BU88" s="429">
        <f>'2M - SGS'!BU88</f>
        <v>8.2588999999999996E-2</v>
      </c>
      <c r="BV88" s="429">
        <f>'2M - SGS'!BV88</f>
        <v>8.5237999999999994E-2</v>
      </c>
      <c r="BW88" s="429">
        <f>'2M - SGS'!BW88</f>
        <v>8.5109000000000004E-2</v>
      </c>
      <c r="BX88" s="429">
        <f>'2M - SGS'!BX88</f>
        <v>7.7715000000000006E-2</v>
      </c>
      <c r="BY88" s="429">
        <f>'2M - SGS'!BY88</f>
        <v>8.6136000000000004E-2</v>
      </c>
      <c r="BZ88" s="429">
        <f>'2M - SGS'!BZ88</f>
        <v>7.9796000000000006E-2</v>
      </c>
      <c r="CA88" s="429">
        <f>'2M - SGS'!CA88</f>
        <v>8.5334999999999994E-2</v>
      </c>
      <c r="CB88" s="429">
        <f>'2M - SGS'!CB88</f>
        <v>8.1994999999999998E-2</v>
      </c>
      <c r="CC88" s="429">
        <f>'2M - SGS'!CC88</f>
        <v>8.4098999999999993E-2</v>
      </c>
      <c r="CD88" s="429">
        <f>'2M - SGS'!CD88</f>
        <v>8.4198999999999996E-2</v>
      </c>
      <c r="CE88" s="429">
        <f>'2M - SGS'!CE88</f>
        <v>8.2512000000000002E-2</v>
      </c>
      <c r="CF88" s="429">
        <f>'2M - SGS'!CF88</f>
        <v>8.5277000000000006E-2</v>
      </c>
      <c r="CG88" s="429">
        <f>'2M - SGS'!CG88</f>
        <v>8.2588999999999996E-2</v>
      </c>
      <c r="CH88" s="435">
        <f>'2M - SGS'!CH88</f>
        <v>8.5237999999999994E-2</v>
      </c>
      <c r="CJ88" s="427">
        <f t="shared" si="157"/>
        <v>1.0000000000000002</v>
      </c>
    </row>
    <row r="89" spans="1:88" s="110" customFormat="1" ht="15.75" x14ac:dyDescent="0.25">
      <c r="A89" s="643"/>
      <c r="B89" s="14" t="str">
        <f t="shared" si="156"/>
        <v>Refrigeration</v>
      </c>
      <c r="C89" s="429">
        <f>'2M - SGS'!C89</f>
        <v>8.3486000000000005E-2</v>
      </c>
      <c r="D89" s="429">
        <f>'2M - SGS'!D89</f>
        <v>7.6158000000000003E-2</v>
      </c>
      <c r="E89" s="429">
        <f>'2M - SGS'!E89</f>
        <v>8.3346000000000003E-2</v>
      </c>
      <c r="F89" s="429">
        <f>'2M - SGS'!F89</f>
        <v>8.0782999999999994E-2</v>
      </c>
      <c r="G89" s="429">
        <f>'2M - SGS'!G89</f>
        <v>8.5133E-2</v>
      </c>
      <c r="H89" s="429">
        <f>'2M - SGS'!H89</f>
        <v>8.4294999999999995E-2</v>
      </c>
      <c r="I89" s="429">
        <f>'2M - SGS'!I89</f>
        <v>8.7456999999999993E-2</v>
      </c>
      <c r="J89" s="429">
        <f>'2M - SGS'!J89</f>
        <v>8.7230000000000002E-2</v>
      </c>
      <c r="K89" s="429">
        <f>'2M - SGS'!K89</f>
        <v>8.3319000000000004E-2</v>
      </c>
      <c r="L89" s="429">
        <f>'2M - SGS'!L89</f>
        <v>8.4562999999999999E-2</v>
      </c>
      <c r="M89" s="429">
        <f>'2M - SGS'!M89</f>
        <v>8.1112000000000004E-2</v>
      </c>
      <c r="N89" s="429">
        <f>'2M - SGS'!N89</f>
        <v>8.3117999999999997E-2</v>
      </c>
      <c r="O89" s="429">
        <f>'2M - SGS'!O89</f>
        <v>8.3486000000000005E-2</v>
      </c>
      <c r="P89" s="429">
        <f>'2M - SGS'!P89</f>
        <v>7.6158000000000003E-2</v>
      </c>
      <c r="Q89" s="429">
        <f>'2M - SGS'!Q89</f>
        <v>8.3346000000000003E-2</v>
      </c>
      <c r="R89" s="429">
        <f>'2M - SGS'!R89</f>
        <v>8.0782999999999994E-2</v>
      </c>
      <c r="S89" s="429">
        <f>'2M - SGS'!S89</f>
        <v>8.5133E-2</v>
      </c>
      <c r="T89" s="429">
        <f>'2M - SGS'!T89</f>
        <v>8.4294999999999995E-2</v>
      </c>
      <c r="U89" s="429">
        <f>'2M - SGS'!U89</f>
        <v>8.7456999999999993E-2</v>
      </c>
      <c r="V89" s="429">
        <f>'2M - SGS'!V89</f>
        <v>8.7230000000000002E-2</v>
      </c>
      <c r="W89" s="429">
        <f>'2M - SGS'!W89</f>
        <v>8.3319000000000004E-2</v>
      </c>
      <c r="X89" s="429">
        <f>'2M - SGS'!X89</f>
        <v>8.4562999999999999E-2</v>
      </c>
      <c r="Y89" s="429">
        <f>'2M - SGS'!Y89</f>
        <v>8.1112000000000004E-2</v>
      </c>
      <c r="Z89" s="429">
        <f>'2M - SGS'!Z89</f>
        <v>8.3117999999999997E-2</v>
      </c>
      <c r="AA89" s="429">
        <f>'2M - SGS'!AA89</f>
        <v>8.3486000000000005E-2</v>
      </c>
      <c r="AB89" s="429">
        <f>'2M - SGS'!AB89</f>
        <v>7.6158000000000003E-2</v>
      </c>
      <c r="AC89" s="429">
        <f>'2M - SGS'!AC89</f>
        <v>8.3346000000000003E-2</v>
      </c>
      <c r="AD89" s="429">
        <f>'2M - SGS'!AD89</f>
        <v>8.0782999999999994E-2</v>
      </c>
      <c r="AE89" s="429">
        <f>'2M - SGS'!AE89</f>
        <v>8.5133E-2</v>
      </c>
      <c r="AF89" s="429">
        <f>'2M - SGS'!AF89</f>
        <v>8.4294999999999995E-2</v>
      </c>
      <c r="AG89" s="429">
        <f>'2M - SGS'!AG89</f>
        <v>8.7456999999999993E-2</v>
      </c>
      <c r="AH89" s="429">
        <f>'2M - SGS'!AH89</f>
        <v>8.7230000000000002E-2</v>
      </c>
      <c r="AI89" s="429">
        <f>'2M - SGS'!AI89</f>
        <v>8.3319000000000004E-2</v>
      </c>
      <c r="AJ89" s="429">
        <f>'2M - SGS'!AJ89</f>
        <v>8.4562999999999999E-2</v>
      </c>
      <c r="AK89" s="429">
        <f>'2M - SGS'!AK89</f>
        <v>8.1112000000000004E-2</v>
      </c>
      <c r="AL89" s="429">
        <f>'2M - SGS'!AL89</f>
        <v>8.3117999999999997E-2</v>
      </c>
      <c r="AM89" s="429">
        <f>'2M - SGS'!AM89</f>
        <v>8.3486000000000005E-2</v>
      </c>
      <c r="AN89" s="429">
        <f>'2M - SGS'!AN89</f>
        <v>7.6158000000000003E-2</v>
      </c>
      <c r="AO89" s="429">
        <f>'2M - SGS'!AO89</f>
        <v>8.3346000000000003E-2</v>
      </c>
      <c r="AP89" s="429">
        <f>'2M - SGS'!AP89</f>
        <v>8.0782999999999994E-2</v>
      </c>
      <c r="AQ89" s="429">
        <f>'2M - SGS'!AQ89</f>
        <v>8.5133E-2</v>
      </c>
      <c r="AR89" s="429">
        <f>'2M - SGS'!AR89</f>
        <v>8.4294999999999995E-2</v>
      </c>
      <c r="AS89" s="429">
        <f>'2M - SGS'!AS89</f>
        <v>8.7456999999999993E-2</v>
      </c>
      <c r="AT89" s="429">
        <f>'2M - SGS'!AT89</f>
        <v>8.7230000000000002E-2</v>
      </c>
      <c r="AU89" s="429">
        <f>'2M - SGS'!AU89</f>
        <v>8.3319000000000004E-2</v>
      </c>
      <c r="AV89" s="429">
        <f>'2M - SGS'!AV89</f>
        <v>8.4562999999999999E-2</v>
      </c>
      <c r="AW89" s="429">
        <f>'2M - SGS'!AW89</f>
        <v>8.1112000000000004E-2</v>
      </c>
      <c r="AX89" s="429">
        <f>'2M - SGS'!AX89</f>
        <v>8.3117999999999997E-2</v>
      </c>
      <c r="AY89" s="429">
        <f>'2M - SGS'!AY89</f>
        <v>8.3486000000000005E-2</v>
      </c>
      <c r="AZ89" s="429">
        <f>'2M - SGS'!AZ89</f>
        <v>7.6158000000000003E-2</v>
      </c>
      <c r="BA89" s="429">
        <f>'2M - SGS'!BA89</f>
        <v>8.3346000000000003E-2</v>
      </c>
      <c r="BB89" s="429">
        <f>'2M - SGS'!BB89</f>
        <v>8.0782999999999994E-2</v>
      </c>
      <c r="BC89" s="429">
        <f>'2M - SGS'!BC89</f>
        <v>8.5133E-2</v>
      </c>
      <c r="BD89" s="429">
        <f>'2M - SGS'!BD89</f>
        <v>8.4294999999999995E-2</v>
      </c>
      <c r="BE89" s="429">
        <f>'2M - SGS'!BE89</f>
        <v>8.7456999999999993E-2</v>
      </c>
      <c r="BF89" s="429">
        <f>'2M - SGS'!BF89</f>
        <v>8.7230000000000002E-2</v>
      </c>
      <c r="BG89" s="429">
        <f>'2M - SGS'!BG89</f>
        <v>8.3319000000000004E-2</v>
      </c>
      <c r="BH89" s="429">
        <f>'2M - SGS'!BH89</f>
        <v>8.4562999999999999E-2</v>
      </c>
      <c r="BI89" s="429">
        <f>'2M - SGS'!BI89</f>
        <v>8.1112000000000004E-2</v>
      </c>
      <c r="BJ89" s="429">
        <f>'2M - SGS'!BJ89</f>
        <v>8.3117999999999997E-2</v>
      </c>
      <c r="BK89" s="429">
        <f>'2M - SGS'!BK89</f>
        <v>8.3486000000000005E-2</v>
      </c>
      <c r="BL89" s="429">
        <f>'2M - SGS'!BL89</f>
        <v>7.6158000000000003E-2</v>
      </c>
      <c r="BM89" s="429">
        <f>'2M - SGS'!BM89</f>
        <v>8.3346000000000003E-2</v>
      </c>
      <c r="BN89" s="429">
        <f>'2M - SGS'!BN89</f>
        <v>8.0782999999999994E-2</v>
      </c>
      <c r="BO89" s="429">
        <f>'2M - SGS'!BO89</f>
        <v>8.5133E-2</v>
      </c>
      <c r="BP89" s="429">
        <f>'2M - SGS'!BP89</f>
        <v>8.4294999999999995E-2</v>
      </c>
      <c r="BQ89" s="429">
        <f>'2M - SGS'!BQ89</f>
        <v>8.7456999999999993E-2</v>
      </c>
      <c r="BR89" s="429">
        <f>'2M - SGS'!BR89</f>
        <v>8.7230000000000002E-2</v>
      </c>
      <c r="BS89" s="429">
        <f>'2M - SGS'!BS89</f>
        <v>8.3319000000000004E-2</v>
      </c>
      <c r="BT89" s="429">
        <f>'2M - SGS'!BT89</f>
        <v>8.4562999999999999E-2</v>
      </c>
      <c r="BU89" s="429">
        <f>'2M - SGS'!BU89</f>
        <v>8.1112000000000004E-2</v>
      </c>
      <c r="BV89" s="429">
        <f>'2M - SGS'!BV89</f>
        <v>8.3117999999999997E-2</v>
      </c>
      <c r="BW89" s="429">
        <f>'2M - SGS'!BW89</f>
        <v>8.3486000000000005E-2</v>
      </c>
      <c r="BX89" s="429">
        <f>'2M - SGS'!BX89</f>
        <v>7.6158000000000003E-2</v>
      </c>
      <c r="BY89" s="429">
        <f>'2M - SGS'!BY89</f>
        <v>8.3346000000000003E-2</v>
      </c>
      <c r="BZ89" s="429">
        <f>'2M - SGS'!BZ89</f>
        <v>8.0782999999999994E-2</v>
      </c>
      <c r="CA89" s="429">
        <f>'2M - SGS'!CA89</f>
        <v>8.5133E-2</v>
      </c>
      <c r="CB89" s="429">
        <f>'2M - SGS'!CB89</f>
        <v>8.4294999999999995E-2</v>
      </c>
      <c r="CC89" s="429">
        <f>'2M - SGS'!CC89</f>
        <v>8.7456999999999993E-2</v>
      </c>
      <c r="CD89" s="429">
        <f>'2M - SGS'!CD89</f>
        <v>8.7230000000000002E-2</v>
      </c>
      <c r="CE89" s="429">
        <f>'2M - SGS'!CE89</f>
        <v>8.3319000000000004E-2</v>
      </c>
      <c r="CF89" s="429">
        <f>'2M - SGS'!CF89</f>
        <v>8.4562999999999999E-2</v>
      </c>
      <c r="CG89" s="429">
        <f>'2M - SGS'!CG89</f>
        <v>8.1112000000000004E-2</v>
      </c>
      <c r="CH89" s="435">
        <f>'2M - SGS'!CH89</f>
        <v>8.3117999999999997E-2</v>
      </c>
      <c r="CJ89" s="427">
        <f t="shared" si="157"/>
        <v>1</v>
      </c>
    </row>
    <row r="90" spans="1:88" s="110" customFormat="1" ht="16.5" thickBot="1" x14ac:dyDescent="0.3">
      <c r="A90" s="644"/>
      <c r="B90" s="15" t="str">
        <f t="shared" si="156"/>
        <v>Water Heating</v>
      </c>
      <c r="C90" s="436">
        <f>'2M - SGS'!C90</f>
        <v>0.108255</v>
      </c>
      <c r="D90" s="436">
        <f>'2M - SGS'!D90</f>
        <v>9.1078000000000006E-2</v>
      </c>
      <c r="E90" s="436">
        <f>'2M - SGS'!E90</f>
        <v>8.5239999999999996E-2</v>
      </c>
      <c r="F90" s="436">
        <f>'2M - SGS'!F90</f>
        <v>7.2980000000000003E-2</v>
      </c>
      <c r="G90" s="436">
        <f>'2M - SGS'!G90</f>
        <v>7.9849000000000003E-2</v>
      </c>
      <c r="H90" s="436">
        <f>'2M - SGS'!H90</f>
        <v>7.2720999999999994E-2</v>
      </c>
      <c r="I90" s="436">
        <f>'2M - SGS'!I90</f>
        <v>7.4929999999999997E-2</v>
      </c>
      <c r="J90" s="436">
        <f>'2M - SGS'!J90</f>
        <v>7.5861999999999999E-2</v>
      </c>
      <c r="K90" s="436">
        <f>'2M - SGS'!K90</f>
        <v>7.5733999999999996E-2</v>
      </c>
      <c r="L90" s="436">
        <f>'2M - SGS'!L90</f>
        <v>8.2808000000000007E-2</v>
      </c>
      <c r="M90" s="436">
        <f>'2M - SGS'!M90</f>
        <v>8.6345000000000005E-2</v>
      </c>
      <c r="N90" s="436">
        <f>'2M - SGS'!N90</f>
        <v>9.4198000000000004E-2</v>
      </c>
      <c r="O90" s="436">
        <f>'2M - SGS'!O90</f>
        <v>0.108255</v>
      </c>
      <c r="P90" s="436">
        <f>'2M - SGS'!P90</f>
        <v>9.1078000000000006E-2</v>
      </c>
      <c r="Q90" s="436">
        <f>'2M - SGS'!Q90</f>
        <v>8.5239999999999996E-2</v>
      </c>
      <c r="R90" s="436">
        <f>'2M - SGS'!R90</f>
        <v>7.2980000000000003E-2</v>
      </c>
      <c r="S90" s="436">
        <f>'2M - SGS'!S90</f>
        <v>7.9849000000000003E-2</v>
      </c>
      <c r="T90" s="436">
        <f>'2M - SGS'!T90</f>
        <v>7.2720999999999994E-2</v>
      </c>
      <c r="U90" s="436">
        <f>'2M - SGS'!U90</f>
        <v>7.4929999999999997E-2</v>
      </c>
      <c r="V90" s="436">
        <f>'2M - SGS'!V90</f>
        <v>7.5861999999999999E-2</v>
      </c>
      <c r="W90" s="436">
        <f>'2M - SGS'!W90</f>
        <v>7.5733999999999996E-2</v>
      </c>
      <c r="X90" s="436">
        <f>'2M - SGS'!X90</f>
        <v>8.2808000000000007E-2</v>
      </c>
      <c r="Y90" s="436">
        <f>'2M - SGS'!Y90</f>
        <v>8.6345000000000005E-2</v>
      </c>
      <c r="Z90" s="436">
        <f>'2M - SGS'!Z90</f>
        <v>9.4198000000000004E-2</v>
      </c>
      <c r="AA90" s="436">
        <f>'2M - SGS'!AA90</f>
        <v>0.108255</v>
      </c>
      <c r="AB90" s="436">
        <f>'2M - SGS'!AB90</f>
        <v>9.1078000000000006E-2</v>
      </c>
      <c r="AC90" s="436">
        <f>'2M - SGS'!AC90</f>
        <v>8.5239999999999996E-2</v>
      </c>
      <c r="AD90" s="436">
        <f>'2M - SGS'!AD90</f>
        <v>7.2980000000000003E-2</v>
      </c>
      <c r="AE90" s="436">
        <f>'2M - SGS'!AE90</f>
        <v>7.9849000000000003E-2</v>
      </c>
      <c r="AF90" s="436">
        <f>'2M - SGS'!AF90</f>
        <v>7.2720999999999994E-2</v>
      </c>
      <c r="AG90" s="436">
        <f>'2M - SGS'!AG90</f>
        <v>7.4929999999999997E-2</v>
      </c>
      <c r="AH90" s="436">
        <f>'2M - SGS'!AH90</f>
        <v>7.5861999999999999E-2</v>
      </c>
      <c r="AI90" s="436">
        <f>'2M - SGS'!AI90</f>
        <v>7.5733999999999996E-2</v>
      </c>
      <c r="AJ90" s="436">
        <f>'2M - SGS'!AJ90</f>
        <v>8.2808000000000007E-2</v>
      </c>
      <c r="AK90" s="436">
        <f>'2M - SGS'!AK90</f>
        <v>8.6345000000000005E-2</v>
      </c>
      <c r="AL90" s="436">
        <f>'2M - SGS'!AL90</f>
        <v>9.4198000000000004E-2</v>
      </c>
      <c r="AM90" s="436">
        <f>'2M - SGS'!AM90</f>
        <v>0.108255</v>
      </c>
      <c r="AN90" s="436">
        <f>'2M - SGS'!AN90</f>
        <v>9.1078000000000006E-2</v>
      </c>
      <c r="AO90" s="436">
        <f>'2M - SGS'!AO90</f>
        <v>8.5239999999999996E-2</v>
      </c>
      <c r="AP90" s="436">
        <f>'2M - SGS'!AP90</f>
        <v>7.2980000000000003E-2</v>
      </c>
      <c r="AQ90" s="436">
        <f>'2M - SGS'!AQ90</f>
        <v>7.9849000000000003E-2</v>
      </c>
      <c r="AR90" s="436">
        <f>'2M - SGS'!AR90</f>
        <v>7.2720999999999994E-2</v>
      </c>
      <c r="AS90" s="436">
        <f>'2M - SGS'!AS90</f>
        <v>7.4929999999999997E-2</v>
      </c>
      <c r="AT90" s="436">
        <f>'2M - SGS'!AT90</f>
        <v>7.5861999999999999E-2</v>
      </c>
      <c r="AU90" s="436">
        <f>'2M - SGS'!AU90</f>
        <v>7.5733999999999996E-2</v>
      </c>
      <c r="AV90" s="436">
        <f>'2M - SGS'!AV90</f>
        <v>8.2808000000000007E-2</v>
      </c>
      <c r="AW90" s="436">
        <f>'2M - SGS'!AW90</f>
        <v>8.6345000000000005E-2</v>
      </c>
      <c r="AX90" s="436">
        <f>'2M - SGS'!AX90</f>
        <v>9.4198000000000004E-2</v>
      </c>
      <c r="AY90" s="436">
        <f>'2M - SGS'!AY90</f>
        <v>0.108255</v>
      </c>
      <c r="AZ90" s="436">
        <f>'2M - SGS'!AZ90</f>
        <v>9.1078000000000006E-2</v>
      </c>
      <c r="BA90" s="436">
        <f>'2M - SGS'!BA90</f>
        <v>8.5239999999999996E-2</v>
      </c>
      <c r="BB90" s="436">
        <f>'2M - SGS'!BB90</f>
        <v>7.2980000000000003E-2</v>
      </c>
      <c r="BC90" s="436">
        <f>'2M - SGS'!BC90</f>
        <v>7.9849000000000003E-2</v>
      </c>
      <c r="BD90" s="436">
        <f>'2M - SGS'!BD90</f>
        <v>7.2720999999999994E-2</v>
      </c>
      <c r="BE90" s="436">
        <f>'2M - SGS'!BE90</f>
        <v>7.4929999999999997E-2</v>
      </c>
      <c r="BF90" s="436">
        <f>'2M - SGS'!BF90</f>
        <v>7.5861999999999999E-2</v>
      </c>
      <c r="BG90" s="436">
        <f>'2M - SGS'!BG90</f>
        <v>7.5733999999999996E-2</v>
      </c>
      <c r="BH90" s="436">
        <f>'2M - SGS'!BH90</f>
        <v>8.2808000000000007E-2</v>
      </c>
      <c r="BI90" s="436">
        <f>'2M - SGS'!BI90</f>
        <v>8.6345000000000005E-2</v>
      </c>
      <c r="BJ90" s="436">
        <f>'2M - SGS'!BJ90</f>
        <v>9.4198000000000004E-2</v>
      </c>
      <c r="BK90" s="436">
        <f>'2M - SGS'!BK90</f>
        <v>0.108255</v>
      </c>
      <c r="BL90" s="436">
        <f>'2M - SGS'!BL90</f>
        <v>9.1078000000000006E-2</v>
      </c>
      <c r="BM90" s="436">
        <f>'2M - SGS'!BM90</f>
        <v>8.5239999999999996E-2</v>
      </c>
      <c r="BN90" s="436">
        <f>'2M - SGS'!BN90</f>
        <v>7.2980000000000003E-2</v>
      </c>
      <c r="BO90" s="436">
        <f>'2M - SGS'!BO90</f>
        <v>7.9849000000000003E-2</v>
      </c>
      <c r="BP90" s="436">
        <f>'2M - SGS'!BP90</f>
        <v>7.2720999999999994E-2</v>
      </c>
      <c r="BQ90" s="436">
        <f>'2M - SGS'!BQ90</f>
        <v>7.4929999999999997E-2</v>
      </c>
      <c r="BR90" s="436">
        <f>'2M - SGS'!BR90</f>
        <v>7.5861999999999999E-2</v>
      </c>
      <c r="BS90" s="436">
        <f>'2M - SGS'!BS90</f>
        <v>7.5733999999999996E-2</v>
      </c>
      <c r="BT90" s="436">
        <f>'2M - SGS'!BT90</f>
        <v>8.2808000000000007E-2</v>
      </c>
      <c r="BU90" s="436">
        <f>'2M - SGS'!BU90</f>
        <v>8.6345000000000005E-2</v>
      </c>
      <c r="BV90" s="436">
        <f>'2M - SGS'!BV90</f>
        <v>9.4198000000000004E-2</v>
      </c>
      <c r="BW90" s="436">
        <f>'2M - SGS'!BW90</f>
        <v>0.108255</v>
      </c>
      <c r="BX90" s="436">
        <f>'2M - SGS'!BX90</f>
        <v>9.1078000000000006E-2</v>
      </c>
      <c r="BY90" s="436">
        <f>'2M - SGS'!BY90</f>
        <v>8.5239999999999996E-2</v>
      </c>
      <c r="BZ90" s="436">
        <f>'2M - SGS'!BZ90</f>
        <v>7.2980000000000003E-2</v>
      </c>
      <c r="CA90" s="436">
        <f>'2M - SGS'!CA90</f>
        <v>7.9849000000000003E-2</v>
      </c>
      <c r="CB90" s="436">
        <f>'2M - SGS'!CB90</f>
        <v>7.2720999999999994E-2</v>
      </c>
      <c r="CC90" s="436">
        <f>'2M - SGS'!CC90</f>
        <v>7.4929999999999997E-2</v>
      </c>
      <c r="CD90" s="436">
        <f>'2M - SGS'!CD90</f>
        <v>7.5861999999999999E-2</v>
      </c>
      <c r="CE90" s="436">
        <f>'2M - SGS'!CE90</f>
        <v>7.5733999999999996E-2</v>
      </c>
      <c r="CF90" s="436">
        <f>'2M - SGS'!CF90</f>
        <v>8.2808000000000007E-2</v>
      </c>
      <c r="CG90" s="436">
        <f>'2M - SGS'!CG90</f>
        <v>8.6345000000000005E-2</v>
      </c>
      <c r="CH90" s="437">
        <f>'2M - SGS'!CH90</f>
        <v>9.4198000000000004E-2</v>
      </c>
      <c r="CJ90" s="427">
        <f t="shared" si="157"/>
        <v>1</v>
      </c>
    </row>
    <row r="91" spans="1:88" s="110" customFormat="1" ht="15.75" thickBot="1" x14ac:dyDescent="0.3">
      <c r="CJ91" s="110" t="s">
        <v>235</v>
      </c>
    </row>
    <row r="92" spans="1:88" s="110" customFormat="1" ht="15" customHeight="1" thickBot="1" x14ac:dyDescent="0.3">
      <c r="A92" s="632" t="s">
        <v>28</v>
      </c>
      <c r="B92" s="460" t="s">
        <v>33</v>
      </c>
      <c r="C92" s="162">
        <f>C$4</f>
        <v>45292</v>
      </c>
      <c r="D92" s="162">
        <f t="shared" ref="D92:BO92" si="158">D$4</f>
        <v>45323</v>
      </c>
      <c r="E92" s="162">
        <f t="shared" si="158"/>
        <v>45352</v>
      </c>
      <c r="F92" s="162">
        <f t="shared" si="158"/>
        <v>45383</v>
      </c>
      <c r="G92" s="162">
        <f t="shared" si="158"/>
        <v>45413</v>
      </c>
      <c r="H92" s="162">
        <f t="shared" si="158"/>
        <v>45444</v>
      </c>
      <c r="I92" s="162">
        <f t="shared" si="158"/>
        <v>45474</v>
      </c>
      <c r="J92" s="162">
        <f t="shared" si="158"/>
        <v>45505</v>
      </c>
      <c r="K92" s="162">
        <f t="shared" si="158"/>
        <v>45536</v>
      </c>
      <c r="L92" s="162">
        <f t="shared" si="158"/>
        <v>45566</v>
      </c>
      <c r="M92" s="162">
        <f t="shared" si="158"/>
        <v>45597</v>
      </c>
      <c r="N92" s="162">
        <f t="shared" si="158"/>
        <v>45627</v>
      </c>
      <c r="O92" s="162">
        <f t="shared" si="158"/>
        <v>45658</v>
      </c>
      <c r="P92" s="162">
        <f t="shared" si="158"/>
        <v>45689</v>
      </c>
      <c r="Q92" s="162">
        <f t="shared" si="158"/>
        <v>45717</v>
      </c>
      <c r="R92" s="162">
        <f t="shared" si="158"/>
        <v>45748</v>
      </c>
      <c r="S92" s="162">
        <f t="shared" si="158"/>
        <v>45778</v>
      </c>
      <c r="T92" s="162">
        <f t="shared" si="158"/>
        <v>45809</v>
      </c>
      <c r="U92" s="162">
        <f t="shared" si="158"/>
        <v>45839</v>
      </c>
      <c r="V92" s="162">
        <f t="shared" si="158"/>
        <v>45870</v>
      </c>
      <c r="W92" s="162">
        <f t="shared" si="158"/>
        <v>45901</v>
      </c>
      <c r="X92" s="162">
        <f t="shared" si="158"/>
        <v>45931</v>
      </c>
      <c r="Y92" s="162">
        <f t="shared" si="158"/>
        <v>45962</v>
      </c>
      <c r="Z92" s="162">
        <f t="shared" si="158"/>
        <v>45992</v>
      </c>
      <c r="AA92" s="162">
        <f t="shared" si="158"/>
        <v>46023</v>
      </c>
      <c r="AB92" s="162">
        <f t="shared" si="158"/>
        <v>46054</v>
      </c>
      <c r="AC92" s="162">
        <f t="shared" si="158"/>
        <v>46082</v>
      </c>
      <c r="AD92" s="162">
        <f t="shared" si="158"/>
        <v>46113</v>
      </c>
      <c r="AE92" s="162">
        <f t="shared" si="158"/>
        <v>46143</v>
      </c>
      <c r="AF92" s="162">
        <f t="shared" si="158"/>
        <v>46174</v>
      </c>
      <c r="AG92" s="162">
        <f t="shared" si="158"/>
        <v>46204</v>
      </c>
      <c r="AH92" s="162">
        <f t="shared" si="158"/>
        <v>46235</v>
      </c>
      <c r="AI92" s="162">
        <f t="shared" si="158"/>
        <v>46266</v>
      </c>
      <c r="AJ92" s="162">
        <f t="shared" si="158"/>
        <v>46296</v>
      </c>
      <c r="AK92" s="162">
        <f t="shared" si="158"/>
        <v>46327</v>
      </c>
      <c r="AL92" s="162">
        <f t="shared" si="158"/>
        <v>46357</v>
      </c>
      <c r="AM92" s="162">
        <f t="shared" si="158"/>
        <v>46388</v>
      </c>
      <c r="AN92" s="162">
        <f t="shared" si="158"/>
        <v>46419</v>
      </c>
      <c r="AO92" s="162">
        <f t="shared" si="158"/>
        <v>46447</v>
      </c>
      <c r="AP92" s="162">
        <f t="shared" si="158"/>
        <v>46478</v>
      </c>
      <c r="AQ92" s="162">
        <f t="shared" si="158"/>
        <v>46508</v>
      </c>
      <c r="AR92" s="162">
        <f t="shared" si="158"/>
        <v>46539</v>
      </c>
      <c r="AS92" s="162">
        <f t="shared" si="158"/>
        <v>46569</v>
      </c>
      <c r="AT92" s="162">
        <f t="shared" si="158"/>
        <v>46600</v>
      </c>
      <c r="AU92" s="162">
        <f t="shared" si="158"/>
        <v>46631</v>
      </c>
      <c r="AV92" s="162">
        <f t="shared" si="158"/>
        <v>46661</v>
      </c>
      <c r="AW92" s="162">
        <f t="shared" si="158"/>
        <v>46692</v>
      </c>
      <c r="AX92" s="162">
        <f t="shared" si="158"/>
        <v>46722</v>
      </c>
      <c r="AY92" s="162">
        <f t="shared" si="158"/>
        <v>46753</v>
      </c>
      <c r="AZ92" s="162">
        <f t="shared" si="158"/>
        <v>46784</v>
      </c>
      <c r="BA92" s="162">
        <f t="shared" si="158"/>
        <v>46813</v>
      </c>
      <c r="BB92" s="162">
        <f t="shared" si="158"/>
        <v>46844</v>
      </c>
      <c r="BC92" s="162">
        <f t="shared" si="158"/>
        <v>46874</v>
      </c>
      <c r="BD92" s="162">
        <f t="shared" si="158"/>
        <v>46905</v>
      </c>
      <c r="BE92" s="162">
        <f t="shared" si="158"/>
        <v>46935</v>
      </c>
      <c r="BF92" s="162">
        <f t="shared" si="158"/>
        <v>46966</v>
      </c>
      <c r="BG92" s="162">
        <f t="shared" si="158"/>
        <v>46997</v>
      </c>
      <c r="BH92" s="162">
        <f t="shared" si="158"/>
        <v>47027</v>
      </c>
      <c r="BI92" s="162">
        <f t="shared" si="158"/>
        <v>47058</v>
      </c>
      <c r="BJ92" s="162">
        <f t="shared" si="158"/>
        <v>47088</v>
      </c>
      <c r="BK92" s="162">
        <f t="shared" si="158"/>
        <v>47119</v>
      </c>
      <c r="BL92" s="162">
        <f t="shared" si="158"/>
        <v>47150</v>
      </c>
      <c r="BM92" s="162">
        <f t="shared" si="158"/>
        <v>47178</v>
      </c>
      <c r="BN92" s="162">
        <f t="shared" si="158"/>
        <v>47209</v>
      </c>
      <c r="BO92" s="162">
        <f t="shared" si="158"/>
        <v>47239</v>
      </c>
      <c r="BP92" s="162">
        <f t="shared" ref="BP92:CH92" si="159">BP$4</f>
        <v>47270</v>
      </c>
      <c r="BQ92" s="162">
        <f t="shared" si="159"/>
        <v>47300</v>
      </c>
      <c r="BR92" s="162">
        <f t="shared" si="159"/>
        <v>47331</v>
      </c>
      <c r="BS92" s="162">
        <f t="shared" si="159"/>
        <v>47362</v>
      </c>
      <c r="BT92" s="162">
        <f t="shared" si="159"/>
        <v>47392</v>
      </c>
      <c r="BU92" s="162">
        <f t="shared" si="159"/>
        <v>47423</v>
      </c>
      <c r="BV92" s="162">
        <f t="shared" si="159"/>
        <v>47453</v>
      </c>
      <c r="BW92" s="162">
        <f t="shared" si="159"/>
        <v>47484</v>
      </c>
      <c r="BX92" s="162">
        <f t="shared" si="159"/>
        <v>47515</v>
      </c>
      <c r="BY92" s="162">
        <f t="shared" si="159"/>
        <v>47543</v>
      </c>
      <c r="BZ92" s="162">
        <f t="shared" si="159"/>
        <v>47574</v>
      </c>
      <c r="CA92" s="162">
        <f t="shared" si="159"/>
        <v>47604</v>
      </c>
      <c r="CB92" s="162">
        <f t="shared" si="159"/>
        <v>47635</v>
      </c>
      <c r="CC92" s="162">
        <f t="shared" si="159"/>
        <v>47665</v>
      </c>
      <c r="CD92" s="162">
        <f t="shared" si="159"/>
        <v>47696</v>
      </c>
      <c r="CE92" s="162">
        <f t="shared" si="159"/>
        <v>47727</v>
      </c>
      <c r="CF92" s="162">
        <f t="shared" si="159"/>
        <v>47757</v>
      </c>
      <c r="CG92" s="162">
        <f t="shared" si="159"/>
        <v>47788</v>
      </c>
      <c r="CH92" s="163">
        <f t="shared" si="159"/>
        <v>47818</v>
      </c>
    </row>
    <row r="93" spans="1:88" s="110" customFormat="1" ht="15.75" customHeight="1" x14ac:dyDescent="0.25">
      <c r="A93" s="633"/>
      <c r="B93" s="89" t="s">
        <v>20</v>
      </c>
      <c r="C93" s="440">
        <f>'11M - LPS'!C93</f>
        <v>2.7657000000000001E-2</v>
      </c>
      <c r="D93" s="440">
        <f>'11M - LPS'!D93</f>
        <v>2.6662000000000002E-2</v>
      </c>
      <c r="E93" s="440">
        <f>'11M - LPS'!E93</f>
        <v>2.7882000000000001E-2</v>
      </c>
      <c r="F93" s="440">
        <f>'11M - LPS'!F93</f>
        <v>3.1621999999999997E-2</v>
      </c>
      <c r="G93" s="440">
        <f>'11M - LPS'!G93</f>
        <v>3.5316E-2</v>
      </c>
      <c r="H93" s="440">
        <f>'11M - LPS'!H93</f>
        <v>5.7203999999999998E-2</v>
      </c>
      <c r="I93" s="440">
        <f>'11M - LPS'!I93</f>
        <v>5.6994999999999997E-2</v>
      </c>
      <c r="J93" s="440">
        <f>'11M - LPS'!J93</f>
        <v>5.5843999999999998E-2</v>
      </c>
      <c r="K93" s="440">
        <f>'11M - LPS'!K93</f>
        <v>5.5169000000000003E-2</v>
      </c>
      <c r="L93" s="440">
        <f>'11M - LPS'!L93</f>
        <v>3.5621E-2</v>
      </c>
      <c r="M93" s="440">
        <f>'11M - LPS'!M93</f>
        <v>3.0717999999999999E-2</v>
      </c>
      <c r="N93" s="440">
        <f>'11M - LPS'!N93</f>
        <v>2.8008000000000002E-2</v>
      </c>
      <c r="O93" s="440">
        <f>'11M - LPS'!O93</f>
        <v>2.7657000000000001E-2</v>
      </c>
      <c r="P93" s="440">
        <f>'11M - LPS'!P93</f>
        <v>2.6662000000000002E-2</v>
      </c>
      <c r="Q93" s="440">
        <f>'11M - LPS'!Q93</f>
        <v>2.7882000000000001E-2</v>
      </c>
      <c r="R93" s="440">
        <f>'11M - LPS'!R93</f>
        <v>3.1621999999999997E-2</v>
      </c>
      <c r="S93" s="440">
        <f>'11M - LPS'!S93</f>
        <v>3.5316E-2</v>
      </c>
      <c r="T93" s="493">
        <f>'11M - LPS'!T93</f>
        <v>6.6962999999999995E-2</v>
      </c>
      <c r="U93" s="493">
        <f>'11M - LPS'!U93</f>
        <v>6.4194000000000001E-2</v>
      </c>
      <c r="V93" s="493">
        <f>'11M - LPS'!V93</f>
        <v>6.3246999999999998E-2</v>
      </c>
      <c r="W93" s="493">
        <f>'11M - LPS'!W93</f>
        <v>6.2655000000000002E-2</v>
      </c>
      <c r="X93" s="493">
        <f>'11M - LPS'!X93</f>
        <v>3.9711999999999997E-2</v>
      </c>
      <c r="Y93" s="493">
        <f>'11M - LPS'!Y93</f>
        <v>3.7293E-2</v>
      </c>
      <c r="Z93" s="493">
        <f>'11M - LPS'!Z93</f>
        <v>3.4257999999999997E-2</v>
      </c>
      <c r="AA93" s="493">
        <f>'11M - LPS'!AA93</f>
        <v>3.3180000000000001E-2</v>
      </c>
      <c r="AB93" s="493">
        <f>'11M - LPS'!AB93</f>
        <v>3.1255999999999999E-2</v>
      </c>
      <c r="AC93" s="493">
        <f>'11M - LPS'!AC93</f>
        <v>3.2987000000000002E-2</v>
      </c>
      <c r="AD93" s="493">
        <f>'11M - LPS'!AD93</f>
        <v>3.2032999999999999E-2</v>
      </c>
      <c r="AE93" s="493">
        <f>'11M - LPS'!AE93</f>
        <v>3.5848999999999999E-2</v>
      </c>
      <c r="AF93" s="493">
        <f>'11M - LPS'!AF93</f>
        <v>6.6962999999999995E-2</v>
      </c>
      <c r="AG93" s="493">
        <f>'11M - LPS'!AG93</f>
        <v>6.4194000000000001E-2</v>
      </c>
      <c r="AH93" s="493">
        <f>'11M - LPS'!AH93</f>
        <v>6.3246999999999998E-2</v>
      </c>
      <c r="AI93" s="493">
        <f>'11M - LPS'!AI93</f>
        <v>6.2655000000000002E-2</v>
      </c>
      <c r="AJ93" s="493">
        <f>'11M - LPS'!AJ93</f>
        <v>3.9711999999999997E-2</v>
      </c>
      <c r="AK93" s="493">
        <f>'11M - LPS'!AK93</f>
        <v>3.7293E-2</v>
      </c>
      <c r="AL93" s="493">
        <f>'11M - LPS'!AL93</f>
        <v>3.4257999999999997E-2</v>
      </c>
      <c r="AM93" s="493">
        <f>'11M - LPS'!AM93</f>
        <v>3.3180000000000001E-2</v>
      </c>
      <c r="AN93" s="493">
        <f>'11M - LPS'!AN93</f>
        <v>3.1255999999999999E-2</v>
      </c>
      <c r="AO93" s="493">
        <f>'11M - LPS'!AO93</f>
        <v>3.2987000000000002E-2</v>
      </c>
      <c r="AP93" s="493">
        <f>'11M - LPS'!AP93</f>
        <v>3.2032999999999999E-2</v>
      </c>
      <c r="AQ93" s="493">
        <f>'11M - LPS'!AQ93</f>
        <v>3.5848999999999999E-2</v>
      </c>
      <c r="AR93" s="493">
        <f>'11M - LPS'!AR93</f>
        <v>6.6962999999999995E-2</v>
      </c>
      <c r="AS93" s="493">
        <f>'11M - LPS'!AS93</f>
        <v>6.4194000000000001E-2</v>
      </c>
      <c r="AT93" s="493">
        <f>'11M - LPS'!AT93</f>
        <v>6.3246999999999998E-2</v>
      </c>
      <c r="AU93" s="493">
        <f>'11M - LPS'!AU93</f>
        <v>6.2655000000000002E-2</v>
      </c>
      <c r="AV93" s="493">
        <f>'11M - LPS'!AV93</f>
        <v>3.9711999999999997E-2</v>
      </c>
      <c r="AW93" s="493">
        <f>'11M - LPS'!AW93</f>
        <v>3.7293E-2</v>
      </c>
      <c r="AX93" s="493">
        <f>'11M - LPS'!AX93</f>
        <v>3.4257999999999997E-2</v>
      </c>
      <c r="AY93" s="493">
        <f>'11M - LPS'!AY93</f>
        <v>3.3180000000000001E-2</v>
      </c>
      <c r="AZ93" s="493">
        <f>'11M - LPS'!AZ93</f>
        <v>3.1255999999999999E-2</v>
      </c>
      <c r="BA93" s="493">
        <f>'11M - LPS'!BA93</f>
        <v>3.2987000000000002E-2</v>
      </c>
      <c r="BB93" s="493">
        <f>'11M - LPS'!BB93</f>
        <v>3.2032999999999999E-2</v>
      </c>
      <c r="BC93" s="493">
        <f>'11M - LPS'!BC93</f>
        <v>3.5848999999999999E-2</v>
      </c>
      <c r="BD93" s="493">
        <f>'11M - LPS'!BD93</f>
        <v>6.6962999999999995E-2</v>
      </c>
      <c r="BE93" s="493">
        <f>'11M - LPS'!BE93</f>
        <v>6.4194000000000001E-2</v>
      </c>
      <c r="BF93" s="493">
        <f>'11M - LPS'!BF93</f>
        <v>6.3246999999999998E-2</v>
      </c>
      <c r="BG93" s="493">
        <f>'11M - LPS'!BG93</f>
        <v>6.2655000000000002E-2</v>
      </c>
      <c r="BH93" s="493">
        <f>'11M - LPS'!BH93</f>
        <v>3.9711999999999997E-2</v>
      </c>
      <c r="BI93" s="493">
        <f>'11M - LPS'!BI93</f>
        <v>3.7293E-2</v>
      </c>
      <c r="BJ93" s="493">
        <f>'11M - LPS'!BJ93</f>
        <v>3.4257999999999997E-2</v>
      </c>
      <c r="BK93" s="493">
        <f>'11M - LPS'!BK93</f>
        <v>3.3180000000000001E-2</v>
      </c>
      <c r="BL93" s="493">
        <f>'11M - LPS'!BL93</f>
        <v>3.1255999999999999E-2</v>
      </c>
      <c r="BM93" s="493">
        <f>'11M - LPS'!BM93</f>
        <v>3.2987000000000002E-2</v>
      </c>
      <c r="BN93" s="493">
        <f>'11M - LPS'!BN93</f>
        <v>3.2032999999999999E-2</v>
      </c>
      <c r="BO93" s="493">
        <f>'11M - LPS'!BO93</f>
        <v>3.5848999999999999E-2</v>
      </c>
      <c r="BP93" s="493">
        <f>'11M - LPS'!BP93</f>
        <v>6.6962999999999995E-2</v>
      </c>
      <c r="BQ93" s="493">
        <f>'11M - LPS'!BQ93</f>
        <v>6.4194000000000001E-2</v>
      </c>
      <c r="BR93" s="493">
        <f>'11M - LPS'!BR93</f>
        <v>6.3246999999999998E-2</v>
      </c>
      <c r="BS93" s="493">
        <f>'11M - LPS'!BS93</f>
        <v>6.2655000000000002E-2</v>
      </c>
      <c r="BT93" s="493">
        <f>'11M - LPS'!BT93</f>
        <v>3.9711999999999997E-2</v>
      </c>
      <c r="BU93" s="493">
        <f>'11M - LPS'!BU93</f>
        <v>3.7293E-2</v>
      </c>
      <c r="BV93" s="493">
        <f>'11M - LPS'!BV93</f>
        <v>3.4257999999999997E-2</v>
      </c>
      <c r="BW93" s="493">
        <f>'11M - LPS'!BW93</f>
        <v>3.3180000000000001E-2</v>
      </c>
      <c r="BX93" s="493">
        <f>'11M - LPS'!BX93</f>
        <v>3.1255999999999999E-2</v>
      </c>
      <c r="BY93" s="493">
        <f>'11M - LPS'!BY93</f>
        <v>3.2987000000000002E-2</v>
      </c>
      <c r="BZ93" s="493">
        <f>'11M - LPS'!BZ93</f>
        <v>3.2032999999999999E-2</v>
      </c>
      <c r="CA93" s="493">
        <f>'11M - LPS'!CA93</f>
        <v>3.5848999999999999E-2</v>
      </c>
      <c r="CB93" s="493">
        <f>'11M - LPS'!CB93</f>
        <v>6.6962999999999995E-2</v>
      </c>
      <c r="CC93" s="493">
        <f>'11M - LPS'!CC93</f>
        <v>6.4194000000000001E-2</v>
      </c>
      <c r="CD93" s="493">
        <f>'11M - LPS'!CD93</f>
        <v>6.3246999999999998E-2</v>
      </c>
      <c r="CE93" s="493">
        <f>'11M - LPS'!CE93</f>
        <v>6.2655000000000002E-2</v>
      </c>
      <c r="CF93" s="493">
        <f>'11M - LPS'!CF93</f>
        <v>3.9711999999999997E-2</v>
      </c>
      <c r="CG93" s="493">
        <f>'11M - LPS'!CG93</f>
        <v>3.7293E-2</v>
      </c>
      <c r="CH93" s="498">
        <f>'11M - LPS'!CH93</f>
        <v>3.4257999999999997E-2</v>
      </c>
      <c r="CJ93" s="110" t="s">
        <v>236</v>
      </c>
    </row>
    <row r="94" spans="1:88" s="110" customFormat="1" x14ac:dyDescent="0.25">
      <c r="A94" s="633"/>
      <c r="B94" s="89" t="s">
        <v>0</v>
      </c>
      <c r="C94" s="440">
        <f>'11M - LPS'!C94</f>
        <v>3.2084000000000001E-2</v>
      </c>
      <c r="D94" s="440">
        <f>'11M - LPS'!D94</f>
        <v>3.0335000000000001E-2</v>
      </c>
      <c r="E94" s="440">
        <f>'11M - LPS'!E94</f>
        <v>3.0248000000000001E-2</v>
      </c>
      <c r="F94" s="440">
        <f>'11M - LPS'!F94</f>
        <v>3.2205999999999999E-2</v>
      </c>
      <c r="G94" s="440">
        <f>'11M - LPS'!G94</f>
        <v>4.5136000000000003E-2</v>
      </c>
      <c r="H94" s="440">
        <f>'11M - LPS'!H94</f>
        <v>8.3406999999999995E-2</v>
      </c>
      <c r="I94" s="440">
        <f>'11M - LPS'!I94</f>
        <v>6.7433000000000007E-2</v>
      </c>
      <c r="J94" s="440">
        <f>'11M - LPS'!J94</f>
        <v>7.4159000000000003E-2</v>
      </c>
      <c r="K94" s="440">
        <f>'11M - LPS'!K94</f>
        <v>8.1517000000000006E-2</v>
      </c>
      <c r="L94" s="440">
        <f>'11M - LPS'!L94</f>
        <v>3.4575000000000002E-2</v>
      </c>
      <c r="M94" s="440">
        <f>'11M - LPS'!M94</f>
        <v>3.7659999999999999E-2</v>
      </c>
      <c r="N94" s="440">
        <f>'11M - LPS'!N94</f>
        <v>2.7265999999999999E-2</v>
      </c>
      <c r="O94" s="440">
        <f>'11M - LPS'!O94</f>
        <v>3.2084000000000001E-2</v>
      </c>
      <c r="P94" s="440">
        <f>'11M - LPS'!P94</f>
        <v>3.0335000000000001E-2</v>
      </c>
      <c r="Q94" s="440">
        <f>'11M - LPS'!Q94</f>
        <v>3.0248000000000001E-2</v>
      </c>
      <c r="R94" s="440">
        <f>'11M - LPS'!R94</f>
        <v>3.2205999999999999E-2</v>
      </c>
      <c r="S94" s="440">
        <f>'11M - LPS'!S94</f>
        <v>4.5136000000000003E-2</v>
      </c>
      <c r="T94" s="493">
        <f>'11M - LPS'!T94</f>
        <v>9.7586999999999993E-2</v>
      </c>
      <c r="U94" s="493">
        <f>'11M - LPS'!U94</f>
        <v>7.5483999999999996E-2</v>
      </c>
      <c r="V94" s="493">
        <f>'11M - LPS'!V94</f>
        <v>8.3196000000000006E-2</v>
      </c>
      <c r="W94" s="493">
        <f>'11M - LPS'!W94</f>
        <v>9.0327000000000005E-2</v>
      </c>
      <c r="X94" s="493">
        <f>'11M - LPS'!X94</f>
        <v>3.8578000000000001E-2</v>
      </c>
      <c r="Y94" s="493">
        <f>'11M - LPS'!Y94</f>
        <v>4.5895999999999999E-2</v>
      </c>
      <c r="Z94" s="493">
        <f>'11M - LPS'!Z94</f>
        <v>3.3162999999999998E-2</v>
      </c>
      <c r="AA94" s="493">
        <f>'11M - LPS'!AA94</f>
        <v>3.9073999999999998E-2</v>
      </c>
      <c r="AB94" s="493">
        <f>'11M - LPS'!AB94</f>
        <v>3.5667999999999998E-2</v>
      </c>
      <c r="AC94" s="493">
        <f>'11M - LPS'!AC94</f>
        <v>3.5865000000000001E-2</v>
      </c>
      <c r="AD94" s="493">
        <f>'11M - LPS'!AD94</f>
        <v>3.2438000000000002E-2</v>
      </c>
      <c r="AE94" s="493">
        <f>'11M - LPS'!AE94</f>
        <v>4.4253000000000001E-2</v>
      </c>
      <c r="AF94" s="493">
        <f>'11M - LPS'!AF94</f>
        <v>9.7586999999999993E-2</v>
      </c>
      <c r="AG94" s="493">
        <f>'11M - LPS'!AG94</f>
        <v>7.5483999999999996E-2</v>
      </c>
      <c r="AH94" s="493">
        <f>'11M - LPS'!AH94</f>
        <v>8.3196000000000006E-2</v>
      </c>
      <c r="AI94" s="493">
        <f>'11M - LPS'!AI94</f>
        <v>9.0327000000000005E-2</v>
      </c>
      <c r="AJ94" s="493">
        <f>'11M - LPS'!AJ94</f>
        <v>3.8578000000000001E-2</v>
      </c>
      <c r="AK94" s="493">
        <f>'11M - LPS'!AK94</f>
        <v>4.5895999999999999E-2</v>
      </c>
      <c r="AL94" s="493">
        <f>'11M - LPS'!AL94</f>
        <v>3.3162999999999998E-2</v>
      </c>
      <c r="AM94" s="493">
        <f>'11M - LPS'!AM94</f>
        <v>3.9073999999999998E-2</v>
      </c>
      <c r="AN94" s="493">
        <f>'11M - LPS'!AN94</f>
        <v>3.5667999999999998E-2</v>
      </c>
      <c r="AO94" s="493">
        <f>'11M - LPS'!AO94</f>
        <v>3.5865000000000001E-2</v>
      </c>
      <c r="AP94" s="493">
        <f>'11M - LPS'!AP94</f>
        <v>3.2438000000000002E-2</v>
      </c>
      <c r="AQ94" s="493">
        <f>'11M - LPS'!AQ94</f>
        <v>4.4253000000000001E-2</v>
      </c>
      <c r="AR94" s="493">
        <f>'11M - LPS'!AR94</f>
        <v>9.7586999999999993E-2</v>
      </c>
      <c r="AS94" s="493">
        <f>'11M - LPS'!AS94</f>
        <v>7.5483999999999996E-2</v>
      </c>
      <c r="AT94" s="493">
        <f>'11M - LPS'!AT94</f>
        <v>8.3196000000000006E-2</v>
      </c>
      <c r="AU94" s="493">
        <f>'11M - LPS'!AU94</f>
        <v>9.0327000000000005E-2</v>
      </c>
      <c r="AV94" s="493">
        <f>'11M - LPS'!AV94</f>
        <v>3.8578000000000001E-2</v>
      </c>
      <c r="AW94" s="493">
        <f>'11M - LPS'!AW94</f>
        <v>4.5895999999999999E-2</v>
      </c>
      <c r="AX94" s="493">
        <f>'11M - LPS'!AX94</f>
        <v>3.3162999999999998E-2</v>
      </c>
      <c r="AY94" s="493">
        <f>'11M - LPS'!AY94</f>
        <v>3.9073999999999998E-2</v>
      </c>
      <c r="AZ94" s="493">
        <f>'11M - LPS'!AZ94</f>
        <v>3.5667999999999998E-2</v>
      </c>
      <c r="BA94" s="493">
        <f>'11M - LPS'!BA94</f>
        <v>3.5865000000000001E-2</v>
      </c>
      <c r="BB94" s="493">
        <f>'11M - LPS'!BB94</f>
        <v>3.2438000000000002E-2</v>
      </c>
      <c r="BC94" s="493">
        <f>'11M - LPS'!BC94</f>
        <v>4.4253000000000001E-2</v>
      </c>
      <c r="BD94" s="493">
        <f>'11M - LPS'!BD94</f>
        <v>9.7586999999999993E-2</v>
      </c>
      <c r="BE94" s="493">
        <f>'11M - LPS'!BE94</f>
        <v>7.5483999999999996E-2</v>
      </c>
      <c r="BF94" s="493">
        <f>'11M - LPS'!BF94</f>
        <v>8.3196000000000006E-2</v>
      </c>
      <c r="BG94" s="493">
        <f>'11M - LPS'!BG94</f>
        <v>9.0327000000000005E-2</v>
      </c>
      <c r="BH94" s="493">
        <f>'11M - LPS'!BH94</f>
        <v>3.8578000000000001E-2</v>
      </c>
      <c r="BI94" s="493">
        <f>'11M - LPS'!BI94</f>
        <v>4.5895999999999999E-2</v>
      </c>
      <c r="BJ94" s="493">
        <f>'11M - LPS'!BJ94</f>
        <v>3.3162999999999998E-2</v>
      </c>
      <c r="BK94" s="493">
        <f>'11M - LPS'!BK94</f>
        <v>3.9073999999999998E-2</v>
      </c>
      <c r="BL94" s="493">
        <f>'11M - LPS'!BL94</f>
        <v>3.5667999999999998E-2</v>
      </c>
      <c r="BM94" s="493">
        <f>'11M - LPS'!BM94</f>
        <v>3.5865000000000001E-2</v>
      </c>
      <c r="BN94" s="493">
        <f>'11M - LPS'!BN94</f>
        <v>3.2438000000000002E-2</v>
      </c>
      <c r="BO94" s="493">
        <f>'11M - LPS'!BO94</f>
        <v>4.4253000000000001E-2</v>
      </c>
      <c r="BP94" s="493">
        <f>'11M - LPS'!BP94</f>
        <v>9.7586999999999993E-2</v>
      </c>
      <c r="BQ94" s="493">
        <f>'11M - LPS'!BQ94</f>
        <v>7.5483999999999996E-2</v>
      </c>
      <c r="BR94" s="493">
        <f>'11M - LPS'!BR94</f>
        <v>8.3196000000000006E-2</v>
      </c>
      <c r="BS94" s="493">
        <f>'11M - LPS'!BS94</f>
        <v>9.0327000000000005E-2</v>
      </c>
      <c r="BT94" s="493">
        <f>'11M - LPS'!BT94</f>
        <v>3.8578000000000001E-2</v>
      </c>
      <c r="BU94" s="493">
        <f>'11M - LPS'!BU94</f>
        <v>4.5895999999999999E-2</v>
      </c>
      <c r="BV94" s="493">
        <f>'11M - LPS'!BV94</f>
        <v>3.3162999999999998E-2</v>
      </c>
      <c r="BW94" s="493">
        <f>'11M - LPS'!BW94</f>
        <v>3.9073999999999998E-2</v>
      </c>
      <c r="BX94" s="493">
        <f>'11M - LPS'!BX94</f>
        <v>3.5667999999999998E-2</v>
      </c>
      <c r="BY94" s="493">
        <f>'11M - LPS'!BY94</f>
        <v>3.5865000000000001E-2</v>
      </c>
      <c r="BZ94" s="493">
        <f>'11M - LPS'!BZ94</f>
        <v>3.2438000000000002E-2</v>
      </c>
      <c r="CA94" s="493">
        <f>'11M - LPS'!CA94</f>
        <v>4.4253000000000001E-2</v>
      </c>
      <c r="CB94" s="493">
        <f>'11M - LPS'!CB94</f>
        <v>9.7586999999999993E-2</v>
      </c>
      <c r="CC94" s="493">
        <f>'11M - LPS'!CC94</f>
        <v>7.5483999999999996E-2</v>
      </c>
      <c r="CD94" s="493">
        <f>'11M - LPS'!CD94</f>
        <v>8.3196000000000006E-2</v>
      </c>
      <c r="CE94" s="493">
        <f>'11M - LPS'!CE94</f>
        <v>9.0327000000000005E-2</v>
      </c>
      <c r="CF94" s="493">
        <f>'11M - LPS'!CF94</f>
        <v>3.8578000000000001E-2</v>
      </c>
      <c r="CG94" s="493">
        <f>'11M - LPS'!CG94</f>
        <v>4.5895999999999999E-2</v>
      </c>
      <c r="CH94" s="498">
        <f>'11M - LPS'!CH94</f>
        <v>3.3162999999999998E-2</v>
      </c>
      <c r="CJ94" s="110" t="s">
        <v>260</v>
      </c>
    </row>
    <row r="95" spans="1:88" s="110" customFormat="1" x14ac:dyDescent="0.25">
      <c r="A95" s="633"/>
      <c r="B95" s="89" t="s">
        <v>21</v>
      </c>
      <c r="C95" s="440">
        <f>'11M - LPS'!C95</f>
        <v>2.7354E-2</v>
      </c>
      <c r="D95" s="440">
        <f>'11M - LPS'!D95</f>
        <v>2.6422000000000001E-2</v>
      </c>
      <c r="E95" s="440">
        <f>'11M - LPS'!E95</f>
        <v>3.0078000000000001E-2</v>
      </c>
      <c r="F95" s="440">
        <f>'11M - LPS'!F95</f>
        <v>3.5929999999999997E-2</v>
      </c>
      <c r="G95" s="440">
        <f>'11M - LPS'!G95</f>
        <v>3.8129000000000003E-2</v>
      </c>
      <c r="H95" s="440">
        <f>'11M - LPS'!H95</f>
        <v>6.5105999999999997E-2</v>
      </c>
      <c r="I95" s="440">
        <f>'11M - LPS'!I95</f>
        <v>5.6918000000000003E-2</v>
      </c>
      <c r="J95" s="440">
        <f>'11M - LPS'!J95</f>
        <v>5.9726000000000001E-2</v>
      </c>
      <c r="K95" s="440">
        <f>'11M - LPS'!K95</f>
        <v>6.1537000000000001E-2</v>
      </c>
      <c r="L95" s="440">
        <f>'11M - LPS'!L95</f>
        <v>3.8774999999999997E-2</v>
      </c>
      <c r="M95" s="440">
        <f>'11M - LPS'!M95</f>
        <v>3.0751000000000001E-2</v>
      </c>
      <c r="N95" s="440">
        <f>'11M - LPS'!N95</f>
        <v>2.9420000000000002E-2</v>
      </c>
      <c r="O95" s="440">
        <f>'11M - LPS'!O95</f>
        <v>2.7354E-2</v>
      </c>
      <c r="P95" s="440">
        <f>'11M - LPS'!P95</f>
        <v>2.6422000000000001E-2</v>
      </c>
      <c r="Q95" s="440">
        <f>'11M - LPS'!Q95</f>
        <v>3.0078000000000001E-2</v>
      </c>
      <c r="R95" s="440">
        <f>'11M - LPS'!R95</f>
        <v>3.5929999999999997E-2</v>
      </c>
      <c r="S95" s="440">
        <f>'11M - LPS'!S95</f>
        <v>3.8129000000000003E-2</v>
      </c>
      <c r="T95" s="493">
        <f>'11M - LPS'!T95</f>
        <v>7.6089000000000004E-2</v>
      </c>
      <c r="U95" s="493">
        <f>'11M - LPS'!U95</f>
        <v>6.4111000000000001E-2</v>
      </c>
      <c r="V95" s="493">
        <f>'11M - LPS'!V95</f>
        <v>6.7474999999999993E-2</v>
      </c>
      <c r="W95" s="493">
        <f>'11M - LPS'!W95</f>
        <v>6.9470000000000004E-2</v>
      </c>
      <c r="X95" s="493">
        <f>'11M - LPS'!X95</f>
        <v>4.3131000000000003E-2</v>
      </c>
      <c r="Y95" s="493">
        <f>'11M - LPS'!Y95</f>
        <v>3.7336000000000001E-2</v>
      </c>
      <c r="Z95" s="493">
        <f>'11M - LPS'!Z95</f>
        <v>3.6340999999999998E-2</v>
      </c>
      <c r="AA95" s="493">
        <f>'11M - LPS'!AA95</f>
        <v>3.2787999999999998E-2</v>
      </c>
      <c r="AB95" s="493">
        <f>'11M - LPS'!AB95</f>
        <v>3.0967000000000001E-2</v>
      </c>
      <c r="AC95" s="493">
        <f>'11M - LPS'!AC95</f>
        <v>3.5658000000000002E-2</v>
      </c>
      <c r="AD95" s="493">
        <f>'11M - LPS'!AD95</f>
        <v>3.5020999999999997E-2</v>
      </c>
      <c r="AE95" s="493">
        <f>'11M - LPS'!AE95</f>
        <v>3.8232000000000002E-2</v>
      </c>
      <c r="AF95" s="493">
        <f>'11M - LPS'!AF95</f>
        <v>7.6089000000000004E-2</v>
      </c>
      <c r="AG95" s="493">
        <f>'11M - LPS'!AG95</f>
        <v>6.4111000000000001E-2</v>
      </c>
      <c r="AH95" s="493">
        <f>'11M - LPS'!AH95</f>
        <v>6.7474999999999993E-2</v>
      </c>
      <c r="AI95" s="493">
        <f>'11M - LPS'!AI95</f>
        <v>6.9470000000000004E-2</v>
      </c>
      <c r="AJ95" s="493">
        <f>'11M - LPS'!AJ95</f>
        <v>4.3131000000000003E-2</v>
      </c>
      <c r="AK95" s="493">
        <f>'11M - LPS'!AK95</f>
        <v>3.7336000000000001E-2</v>
      </c>
      <c r="AL95" s="493">
        <f>'11M - LPS'!AL95</f>
        <v>3.6340999999999998E-2</v>
      </c>
      <c r="AM95" s="493">
        <f>'11M - LPS'!AM95</f>
        <v>3.2787999999999998E-2</v>
      </c>
      <c r="AN95" s="493">
        <f>'11M - LPS'!AN95</f>
        <v>3.0967000000000001E-2</v>
      </c>
      <c r="AO95" s="493">
        <f>'11M - LPS'!AO95</f>
        <v>3.5658000000000002E-2</v>
      </c>
      <c r="AP95" s="493">
        <f>'11M - LPS'!AP95</f>
        <v>3.5020999999999997E-2</v>
      </c>
      <c r="AQ95" s="493">
        <f>'11M - LPS'!AQ95</f>
        <v>3.8232000000000002E-2</v>
      </c>
      <c r="AR95" s="493">
        <f>'11M - LPS'!AR95</f>
        <v>7.6089000000000004E-2</v>
      </c>
      <c r="AS95" s="493">
        <f>'11M - LPS'!AS95</f>
        <v>6.4111000000000001E-2</v>
      </c>
      <c r="AT95" s="493">
        <f>'11M - LPS'!AT95</f>
        <v>6.7474999999999993E-2</v>
      </c>
      <c r="AU95" s="493">
        <f>'11M - LPS'!AU95</f>
        <v>6.9470000000000004E-2</v>
      </c>
      <c r="AV95" s="493">
        <f>'11M - LPS'!AV95</f>
        <v>4.3131000000000003E-2</v>
      </c>
      <c r="AW95" s="493">
        <f>'11M - LPS'!AW95</f>
        <v>3.7336000000000001E-2</v>
      </c>
      <c r="AX95" s="493">
        <f>'11M - LPS'!AX95</f>
        <v>3.6340999999999998E-2</v>
      </c>
      <c r="AY95" s="493">
        <f>'11M - LPS'!AY95</f>
        <v>3.2787999999999998E-2</v>
      </c>
      <c r="AZ95" s="493">
        <f>'11M - LPS'!AZ95</f>
        <v>3.0967000000000001E-2</v>
      </c>
      <c r="BA95" s="493">
        <f>'11M - LPS'!BA95</f>
        <v>3.5658000000000002E-2</v>
      </c>
      <c r="BB95" s="493">
        <f>'11M - LPS'!BB95</f>
        <v>3.5020999999999997E-2</v>
      </c>
      <c r="BC95" s="493">
        <f>'11M - LPS'!BC95</f>
        <v>3.8232000000000002E-2</v>
      </c>
      <c r="BD95" s="493">
        <f>'11M - LPS'!BD95</f>
        <v>7.6089000000000004E-2</v>
      </c>
      <c r="BE95" s="493">
        <f>'11M - LPS'!BE95</f>
        <v>6.4111000000000001E-2</v>
      </c>
      <c r="BF95" s="493">
        <f>'11M - LPS'!BF95</f>
        <v>6.7474999999999993E-2</v>
      </c>
      <c r="BG95" s="493">
        <f>'11M - LPS'!BG95</f>
        <v>6.9470000000000004E-2</v>
      </c>
      <c r="BH95" s="493">
        <f>'11M - LPS'!BH95</f>
        <v>4.3131000000000003E-2</v>
      </c>
      <c r="BI95" s="493">
        <f>'11M - LPS'!BI95</f>
        <v>3.7336000000000001E-2</v>
      </c>
      <c r="BJ95" s="493">
        <f>'11M - LPS'!BJ95</f>
        <v>3.6340999999999998E-2</v>
      </c>
      <c r="BK95" s="493">
        <f>'11M - LPS'!BK95</f>
        <v>3.2787999999999998E-2</v>
      </c>
      <c r="BL95" s="493">
        <f>'11M - LPS'!BL95</f>
        <v>3.0967000000000001E-2</v>
      </c>
      <c r="BM95" s="493">
        <f>'11M - LPS'!BM95</f>
        <v>3.5658000000000002E-2</v>
      </c>
      <c r="BN95" s="493">
        <f>'11M - LPS'!BN95</f>
        <v>3.5020999999999997E-2</v>
      </c>
      <c r="BO95" s="493">
        <f>'11M - LPS'!BO95</f>
        <v>3.8232000000000002E-2</v>
      </c>
      <c r="BP95" s="493">
        <f>'11M - LPS'!BP95</f>
        <v>7.6089000000000004E-2</v>
      </c>
      <c r="BQ95" s="493">
        <f>'11M - LPS'!BQ95</f>
        <v>6.4111000000000001E-2</v>
      </c>
      <c r="BR95" s="493">
        <f>'11M - LPS'!BR95</f>
        <v>6.7474999999999993E-2</v>
      </c>
      <c r="BS95" s="493">
        <f>'11M - LPS'!BS95</f>
        <v>6.9470000000000004E-2</v>
      </c>
      <c r="BT95" s="493">
        <f>'11M - LPS'!BT95</f>
        <v>4.3131000000000003E-2</v>
      </c>
      <c r="BU95" s="493">
        <f>'11M - LPS'!BU95</f>
        <v>3.7336000000000001E-2</v>
      </c>
      <c r="BV95" s="493">
        <f>'11M - LPS'!BV95</f>
        <v>3.6340999999999998E-2</v>
      </c>
      <c r="BW95" s="493">
        <f>'11M - LPS'!BW95</f>
        <v>3.2787999999999998E-2</v>
      </c>
      <c r="BX95" s="493">
        <f>'11M - LPS'!BX95</f>
        <v>3.0967000000000001E-2</v>
      </c>
      <c r="BY95" s="493">
        <f>'11M - LPS'!BY95</f>
        <v>3.5658000000000002E-2</v>
      </c>
      <c r="BZ95" s="493">
        <f>'11M - LPS'!BZ95</f>
        <v>3.5020999999999997E-2</v>
      </c>
      <c r="CA95" s="493">
        <f>'11M - LPS'!CA95</f>
        <v>3.8232000000000002E-2</v>
      </c>
      <c r="CB95" s="493">
        <f>'11M - LPS'!CB95</f>
        <v>7.6089000000000004E-2</v>
      </c>
      <c r="CC95" s="493">
        <f>'11M - LPS'!CC95</f>
        <v>6.4111000000000001E-2</v>
      </c>
      <c r="CD95" s="493">
        <f>'11M - LPS'!CD95</f>
        <v>6.7474999999999993E-2</v>
      </c>
      <c r="CE95" s="493">
        <f>'11M - LPS'!CE95</f>
        <v>6.9470000000000004E-2</v>
      </c>
      <c r="CF95" s="493">
        <f>'11M - LPS'!CF95</f>
        <v>4.3131000000000003E-2</v>
      </c>
      <c r="CG95" s="493">
        <f>'11M - LPS'!CG95</f>
        <v>3.7336000000000001E-2</v>
      </c>
      <c r="CH95" s="498">
        <f>'11M - LPS'!CH95</f>
        <v>3.6340999999999998E-2</v>
      </c>
    </row>
    <row r="96" spans="1:88" s="110" customFormat="1" x14ac:dyDescent="0.25">
      <c r="A96" s="633"/>
      <c r="B96" s="89" t="s">
        <v>1</v>
      </c>
      <c r="C96" s="440">
        <f>'11M - LPS'!C96</f>
        <v>1.9984999999999999E-2</v>
      </c>
      <c r="D96" s="440">
        <f>'11M - LPS'!D96</f>
        <v>1.9984999999999999E-2</v>
      </c>
      <c r="E96" s="440">
        <f>'11M - LPS'!E96</f>
        <v>1.9984999999999999E-2</v>
      </c>
      <c r="F96" s="440">
        <f>'11M - LPS'!F96</f>
        <v>3.295E-2</v>
      </c>
      <c r="G96" s="440">
        <f>'11M - LPS'!G96</f>
        <v>5.6022000000000002E-2</v>
      </c>
      <c r="H96" s="440">
        <f>'11M - LPS'!H96</f>
        <v>8.4661E-2</v>
      </c>
      <c r="I96" s="440">
        <f>'11M - LPS'!I96</f>
        <v>6.7922999999999997E-2</v>
      </c>
      <c r="J96" s="440">
        <f>'11M - LPS'!J96</f>
        <v>7.4856000000000006E-2</v>
      </c>
      <c r="K96" s="440">
        <f>'11M - LPS'!K96</f>
        <v>8.6939000000000002E-2</v>
      </c>
      <c r="L96" s="440">
        <f>'11M - LPS'!L96</f>
        <v>3.4375000000000003E-2</v>
      </c>
      <c r="M96" s="440">
        <f>'11M - LPS'!M96</f>
        <v>1.9984999999999999E-2</v>
      </c>
      <c r="N96" s="440">
        <f>'11M - LPS'!N96</f>
        <v>1.9984999999999999E-2</v>
      </c>
      <c r="O96" s="440">
        <f>'11M - LPS'!O96</f>
        <v>1.9984999999999999E-2</v>
      </c>
      <c r="P96" s="440">
        <f>'11M - LPS'!P96</f>
        <v>1.9984999999999999E-2</v>
      </c>
      <c r="Q96" s="440">
        <f>'11M - LPS'!Q96</f>
        <v>1.9984999999999999E-2</v>
      </c>
      <c r="R96" s="440">
        <f>'11M - LPS'!R96</f>
        <v>3.295E-2</v>
      </c>
      <c r="S96" s="440">
        <f>'11M - LPS'!S96</f>
        <v>5.6022000000000002E-2</v>
      </c>
      <c r="T96" s="493">
        <f>'11M - LPS'!T96</f>
        <v>9.9021999999999999E-2</v>
      </c>
      <c r="U96" s="493">
        <f>'11M - LPS'!U96</f>
        <v>7.6013999999999998E-2</v>
      </c>
      <c r="V96" s="493">
        <f>'11M - LPS'!V96</f>
        <v>8.3955000000000002E-2</v>
      </c>
      <c r="W96" s="493">
        <f>'11M - LPS'!W96</f>
        <v>9.5987000000000003E-2</v>
      </c>
      <c r="X96" s="493">
        <f>'11M - LPS'!X96</f>
        <v>3.8362E-2</v>
      </c>
      <c r="Y96" s="493">
        <f>'11M - LPS'!Y96</f>
        <v>2.3233E-2</v>
      </c>
      <c r="Z96" s="493">
        <f>'11M - LPS'!Z96</f>
        <v>2.3233E-2</v>
      </c>
      <c r="AA96" s="493">
        <f>'11M - LPS'!AA96</f>
        <v>2.3233E-2</v>
      </c>
      <c r="AB96" s="493">
        <f>'11M - LPS'!AB96</f>
        <v>2.3233E-2</v>
      </c>
      <c r="AC96" s="493">
        <f>'11M - LPS'!AC96</f>
        <v>2.3233E-2</v>
      </c>
      <c r="AD96" s="493">
        <f>'11M - LPS'!AD96</f>
        <v>3.2953999999999997E-2</v>
      </c>
      <c r="AE96" s="493">
        <f>'11M - LPS'!AE96</f>
        <v>5.3502000000000001E-2</v>
      </c>
      <c r="AF96" s="493">
        <f>'11M - LPS'!AF96</f>
        <v>9.9021999999999999E-2</v>
      </c>
      <c r="AG96" s="493">
        <f>'11M - LPS'!AG96</f>
        <v>7.6013999999999998E-2</v>
      </c>
      <c r="AH96" s="493">
        <f>'11M - LPS'!AH96</f>
        <v>8.3955000000000002E-2</v>
      </c>
      <c r="AI96" s="493">
        <f>'11M - LPS'!AI96</f>
        <v>9.5987000000000003E-2</v>
      </c>
      <c r="AJ96" s="493">
        <f>'11M - LPS'!AJ96</f>
        <v>3.8362E-2</v>
      </c>
      <c r="AK96" s="493">
        <f>'11M - LPS'!AK96</f>
        <v>2.3233E-2</v>
      </c>
      <c r="AL96" s="493">
        <f>'11M - LPS'!AL96</f>
        <v>2.3233E-2</v>
      </c>
      <c r="AM96" s="493">
        <f>'11M - LPS'!AM96</f>
        <v>2.3233E-2</v>
      </c>
      <c r="AN96" s="493">
        <f>'11M - LPS'!AN96</f>
        <v>2.3233E-2</v>
      </c>
      <c r="AO96" s="493">
        <f>'11M - LPS'!AO96</f>
        <v>2.3233E-2</v>
      </c>
      <c r="AP96" s="493">
        <f>'11M - LPS'!AP96</f>
        <v>3.2953999999999997E-2</v>
      </c>
      <c r="AQ96" s="493">
        <f>'11M - LPS'!AQ96</f>
        <v>5.3502000000000001E-2</v>
      </c>
      <c r="AR96" s="493">
        <f>'11M - LPS'!AR96</f>
        <v>9.9021999999999999E-2</v>
      </c>
      <c r="AS96" s="493">
        <f>'11M - LPS'!AS96</f>
        <v>7.6013999999999998E-2</v>
      </c>
      <c r="AT96" s="493">
        <f>'11M - LPS'!AT96</f>
        <v>8.3955000000000002E-2</v>
      </c>
      <c r="AU96" s="493">
        <f>'11M - LPS'!AU96</f>
        <v>9.5987000000000003E-2</v>
      </c>
      <c r="AV96" s="493">
        <f>'11M - LPS'!AV96</f>
        <v>3.8362E-2</v>
      </c>
      <c r="AW96" s="493">
        <f>'11M - LPS'!AW96</f>
        <v>2.3233E-2</v>
      </c>
      <c r="AX96" s="493">
        <f>'11M - LPS'!AX96</f>
        <v>2.3233E-2</v>
      </c>
      <c r="AY96" s="493">
        <f>'11M - LPS'!AY96</f>
        <v>2.3233E-2</v>
      </c>
      <c r="AZ96" s="493">
        <f>'11M - LPS'!AZ96</f>
        <v>2.3233E-2</v>
      </c>
      <c r="BA96" s="493">
        <f>'11M - LPS'!BA96</f>
        <v>2.3233E-2</v>
      </c>
      <c r="BB96" s="493">
        <f>'11M - LPS'!BB96</f>
        <v>3.2953999999999997E-2</v>
      </c>
      <c r="BC96" s="493">
        <f>'11M - LPS'!BC96</f>
        <v>5.3502000000000001E-2</v>
      </c>
      <c r="BD96" s="493">
        <f>'11M - LPS'!BD96</f>
        <v>9.9021999999999999E-2</v>
      </c>
      <c r="BE96" s="493">
        <f>'11M - LPS'!BE96</f>
        <v>7.6013999999999998E-2</v>
      </c>
      <c r="BF96" s="493">
        <f>'11M - LPS'!BF96</f>
        <v>8.3955000000000002E-2</v>
      </c>
      <c r="BG96" s="493">
        <f>'11M - LPS'!BG96</f>
        <v>9.5987000000000003E-2</v>
      </c>
      <c r="BH96" s="493">
        <f>'11M - LPS'!BH96</f>
        <v>3.8362E-2</v>
      </c>
      <c r="BI96" s="493">
        <f>'11M - LPS'!BI96</f>
        <v>2.3233E-2</v>
      </c>
      <c r="BJ96" s="493">
        <f>'11M - LPS'!BJ96</f>
        <v>2.3233E-2</v>
      </c>
      <c r="BK96" s="493">
        <f>'11M - LPS'!BK96</f>
        <v>2.3233E-2</v>
      </c>
      <c r="BL96" s="493">
        <f>'11M - LPS'!BL96</f>
        <v>2.3233E-2</v>
      </c>
      <c r="BM96" s="493">
        <f>'11M - LPS'!BM96</f>
        <v>2.3233E-2</v>
      </c>
      <c r="BN96" s="493">
        <f>'11M - LPS'!BN96</f>
        <v>3.2953999999999997E-2</v>
      </c>
      <c r="BO96" s="493">
        <f>'11M - LPS'!BO96</f>
        <v>5.3502000000000001E-2</v>
      </c>
      <c r="BP96" s="493">
        <f>'11M - LPS'!BP96</f>
        <v>9.9021999999999999E-2</v>
      </c>
      <c r="BQ96" s="493">
        <f>'11M - LPS'!BQ96</f>
        <v>7.6013999999999998E-2</v>
      </c>
      <c r="BR96" s="493">
        <f>'11M - LPS'!BR96</f>
        <v>8.3955000000000002E-2</v>
      </c>
      <c r="BS96" s="493">
        <f>'11M - LPS'!BS96</f>
        <v>9.5987000000000003E-2</v>
      </c>
      <c r="BT96" s="493">
        <f>'11M - LPS'!BT96</f>
        <v>3.8362E-2</v>
      </c>
      <c r="BU96" s="493">
        <f>'11M - LPS'!BU96</f>
        <v>2.3233E-2</v>
      </c>
      <c r="BV96" s="493">
        <f>'11M - LPS'!BV96</f>
        <v>2.3233E-2</v>
      </c>
      <c r="BW96" s="493">
        <f>'11M - LPS'!BW96</f>
        <v>2.3233E-2</v>
      </c>
      <c r="BX96" s="493">
        <f>'11M - LPS'!BX96</f>
        <v>2.3233E-2</v>
      </c>
      <c r="BY96" s="493">
        <f>'11M - LPS'!BY96</f>
        <v>2.3233E-2</v>
      </c>
      <c r="BZ96" s="493">
        <f>'11M - LPS'!BZ96</f>
        <v>3.2953999999999997E-2</v>
      </c>
      <c r="CA96" s="493">
        <f>'11M - LPS'!CA96</f>
        <v>5.3502000000000001E-2</v>
      </c>
      <c r="CB96" s="493">
        <f>'11M - LPS'!CB96</f>
        <v>9.9021999999999999E-2</v>
      </c>
      <c r="CC96" s="493">
        <f>'11M - LPS'!CC96</f>
        <v>7.6013999999999998E-2</v>
      </c>
      <c r="CD96" s="493">
        <f>'11M - LPS'!CD96</f>
        <v>8.3955000000000002E-2</v>
      </c>
      <c r="CE96" s="493">
        <f>'11M - LPS'!CE96</f>
        <v>9.5987000000000003E-2</v>
      </c>
      <c r="CF96" s="493">
        <f>'11M - LPS'!CF96</f>
        <v>3.8362E-2</v>
      </c>
      <c r="CG96" s="493">
        <f>'11M - LPS'!CG96</f>
        <v>2.3233E-2</v>
      </c>
      <c r="CH96" s="498">
        <f>'11M - LPS'!CH96</f>
        <v>2.3233E-2</v>
      </c>
    </row>
    <row r="97" spans="1:86" s="110" customFormat="1" x14ac:dyDescent="0.25">
      <c r="A97" s="633"/>
      <c r="B97" s="89" t="s">
        <v>22</v>
      </c>
      <c r="C97" s="440">
        <f>'11M - LPS'!C97</f>
        <v>2.1387E-2</v>
      </c>
      <c r="D97" s="440">
        <f>'11M - LPS'!D97</f>
        <v>2.1129999999999999E-2</v>
      </c>
      <c r="E97" s="440">
        <f>'11M - LPS'!E97</f>
        <v>2.0184000000000001E-2</v>
      </c>
      <c r="F97" s="440">
        <f>'11M - LPS'!F97</f>
        <v>2.1802999999999999E-2</v>
      </c>
      <c r="G97" s="440">
        <f>'11M - LPS'!G97</f>
        <v>2.0313000000000001E-2</v>
      </c>
      <c r="H97" s="440">
        <f>'11M - LPS'!H97</f>
        <v>2.2671E-2</v>
      </c>
      <c r="I97" s="440">
        <f>'11M - LPS'!I97</f>
        <v>2.2068000000000001E-2</v>
      </c>
      <c r="J97" s="440">
        <f>'11M - LPS'!J97</f>
        <v>2.2741000000000001E-2</v>
      </c>
      <c r="K97" s="440">
        <f>'11M - LPS'!K97</f>
        <v>2.2655999999999999E-2</v>
      </c>
      <c r="L97" s="440">
        <f>'11M - LPS'!L97</f>
        <v>2.0244000000000002E-2</v>
      </c>
      <c r="M97" s="440">
        <f>'11M - LPS'!M97</f>
        <v>2.0007E-2</v>
      </c>
      <c r="N97" s="440">
        <f>'11M - LPS'!N97</f>
        <v>2.0132000000000001E-2</v>
      </c>
      <c r="O97" s="440">
        <f>'11M - LPS'!O97</f>
        <v>2.1387E-2</v>
      </c>
      <c r="P97" s="440">
        <f>'11M - LPS'!P97</f>
        <v>2.1129999999999999E-2</v>
      </c>
      <c r="Q97" s="440">
        <f>'11M - LPS'!Q97</f>
        <v>2.0184000000000001E-2</v>
      </c>
      <c r="R97" s="440">
        <f>'11M - LPS'!R97</f>
        <v>2.1802999999999999E-2</v>
      </c>
      <c r="S97" s="440">
        <f>'11M - LPS'!S97</f>
        <v>2.0313000000000001E-2</v>
      </c>
      <c r="T97" s="493">
        <f>'11M - LPS'!T97</f>
        <v>2.7130999999999999E-2</v>
      </c>
      <c r="U97" s="493">
        <f>'11M - LPS'!U97</f>
        <v>2.6453000000000001E-2</v>
      </c>
      <c r="V97" s="493">
        <f>'11M - LPS'!V97</f>
        <v>2.7189999999999999E-2</v>
      </c>
      <c r="W97" s="493">
        <f>'11M - LPS'!W97</f>
        <v>2.7099999999999999E-2</v>
      </c>
      <c r="X97" s="493">
        <f>'11M - LPS'!X97</f>
        <v>2.3503E-2</v>
      </c>
      <c r="Y97" s="493">
        <f>'11M - LPS'!Y97</f>
        <v>2.3262000000000001E-2</v>
      </c>
      <c r="Z97" s="493">
        <f>'11M - LPS'!Z97</f>
        <v>2.3432999999999999E-2</v>
      </c>
      <c r="AA97" s="493">
        <f>'11M - LPS'!AA97</f>
        <v>2.5051E-2</v>
      </c>
      <c r="AB97" s="493">
        <f>'11M - LPS'!AB97</f>
        <v>2.4608999999999999E-2</v>
      </c>
      <c r="AC97" s="493">
        <f>'11M - LPS'!AC97</f>
        <v>2.3496E-2</v>
      </c>
      <c r="AD97" s="493">
        <f>'11M - LPS'!AD97</f>
        <v>2.4566000000000001E-2</v>
      </c>
      <c r="AE97" s="493">
        <f>'11M - LPS'!AE97</f>
        <v>2.3503E-2</v>
      </c>
      <c r="AF97" s="493">
        <f>'11M - LPS'!AF97</f>
        <v>2.7130999999999999E-2</v>
      </c>
      <c r="AG97" s="493">
        <f>'11M - LPS'!AG97</f>
        <v>2.6453000000000001E-2</v>
      </c>
      <c r="AH97" s="493">
        <f>'11M - LPS'!AH97</f>
        <v>2.7189999999999999E-2</v>
      </c>
      <c r="AI97" s="493">
        <f>'11M - LPS'!AI97</f>
        <v>2.7099999999999999E-2</v>
      </c>
      <c r="AJ97" s="493">
        <f>'11M - LPS'!AJ97</f>
        <v>2.3503E-2</v>
      </c>
      <c r="AK97" s="493">
        <f>'11M - LPS'!AK97</f>
        <v>2.3262000000000001E-2</v>
      </c>
      <c r="AL97" s="493">
        <f>'11M - LPS'!AL97</f>
        <v>2.3432999999999999E-2</v>
      </c>
      <c r="AM97" s="493">
        <f>'11M - LPS'!AM97</f>
        <v>2.5051E-2</v>
      </c>
      <c r="AN97" s="493">
        <f>'11M - LPS'!AN97</f>
        <v>2.4608999999999999E-2</v>
      </c>
      <c r="AO97" s="493">
        <f>'11M - LPS'!AO97</f>
        <v>2.3496E-2</v>
      </c>
      <c r="AP97" s="493">
        <f>'11M - LPS'!AP97</f>
        <v>2.4566000000000001E-2</v>
      </c>
      <c r="AQ97" s="493">
        <f>'11M - LPS'!AQ97</f>
        <v>2.3503E-2</v>
      </c>
      <c r="AR97" s="493">
        <f>'11M - LPS'!AR97</f>
        <v>2.7130999999999999E-2</v>
      </c>
      <c r="AS97" s="493">
        <f>'11M - LPS'!AS97</f>
        <v>2.6453000000000001E-2</v>
      </c>
      <c r="AT97" s="493">
        <f>'11M - LPS'!AT97</f>
        <v>2.7189999999999999E-2</v>
      </c>
      <c r="AU97" s="493">
        <f>'11M - LPS'!AU97</f>
        <v>2.7099999999999999E-2</v>
      </c>
      <c r="AV97" s="493">
        <f>'11M - LPS'!AV97</f>
        <v>2.3503E-2</v>
      </c>
      <c r="AW97" s="493">
        <f>'11M - LPS'!AW97</f>
        <v>2.3262000000000001E-2</v>
      </c>
      <c r="AX97" s="493">
        <f>'11M - LPS'!AX97</f>
        <v>2.3432999999999999E-2</v>
      </c>
      <c r="AY97" s="493">
        <f>'11M - LPS'!AY97</f>
        <v>2.5051E-2</v>
      </c>
      <c r="AZ97" s="493">
        <f>'11M - LPS'!AZ97</f>
        <v>2.4608999999999999E-2</v>
      </c>
      <c r="BA97" s="493">
        <f>'11M - LPS'!BA97</f>
        <v>2.3496E-2</v>
      </c>
      <c r="BB97" s="493">
        <f>'11M - LPS'!BB97</f>
        <v>2.4566000000000001E-2</v>
      </c>
      <c r="BC97" s="493">
        <f>'11M - LPS'!BC97</f>
        <v>2.3503E-2</v>
      </c>
      <c r="BD97" s="493">
        <f>'11M - LPS'!BD97</f>
        <v>2.7130999999999999E-2</v>
      </c>
      <c r="BE97" s="493">
        <f>'11M - LPS'!BE97</f>
        <v>2.6453000000000001E-2</v>
      </c>
      <c r="BF97" s="493">
        <f>'11M - LPS'!BF97</f>
        <v>2.7189999999999999E-2</v>
      </c>
      <c r="BG97" s="493">
        <f>'11M - LPS'!BG97</f>
        <v>2.7099999999999999E-2</v>
      </c>
      <c r="BH97" s="493">
        <f>'11M - LPS'!BH97</f>
        <v>2.3503E-2</v>
      </c>
      <c r="BI97" s="493">
        <f>'11M - LPS'!BI97</f>
        <v>2.3262000000000001E-2</v>
      </c>
      <c r="BJ97" s="493">
        <f>'11M - LPS'!BJ97</f>
        <v>2.3432999999999999E-2</v>
      </c>
      <c r="BK97" s="493">
        <f>'11M - LPS'!BK97</f>
        <v>2.5051E-2</v>
      </c>
      <c r="BL97" s="493">
        <f>'11M - LPS'!BL97</f>
        <v>2.4608999999999999E-2</v>
      </c>
      <c r="BM97" s="493">
        <f>'11M - LPS'!BM97</f>
        <v>2.3496E-2</v>
      </c>
      <c r="BN97" s="493">
        <f>'11M - LPS'!BN97</f>
        <v>2.4566000000000001E-2</v>
      </c>
      <c r="BO97" s="493">
        <f>'11M - LPS'!BO97</f>
        <v>2.3503E-2</v>
      </c>
      <c r="BP97" s="493">
        <f>'11M - LPS'!BP97</f>
        <v>2.7130999999999999E-2</v>
      </c>
      <c r="BQ97" s="493">
        <f>'11M - LPS'!BQ97</f>
        <v>2.6453000000000001E-2</v>
      </c>
      <c r="BR97" s="493">
        <f>'11M - LPS'!BR97</f>
        <v>2.7189999999999999E-2</v>
      </c>
      <c r="BS97" s="493">
        <f>'11M - LPS'!BS97</f>
        <v>2.7099999999999999E-2</v>
      </c>
      <c r="BT97" s="493">
        <f>'11M - LPS'!BT97</f>
        <v>2.3503E-2</v>
      </c>
      <c r="BU97" s="493">
        <f>'11M - LPS'!BU97</f>
        <v>2.3262000000000001E-2</v>
      </c>
      <c r="BV97" s="493">
        <f>'11M - LPS'!BV97</f>
        <v>2.3432999999999999E-2</v>
      </c>
      <c r="BW97" s="493">
        <f>'11M - LPS'!BW97</f>
        <v>2.5051E-2</v>
      </c>
      <c r="BX97" s="493">
        <f>'11M - LPS'!BX97</f>
        <v>2.4608999999999999E-2</v>
      </c>
      <c r="BY97" s="493">
        <f>'11M - LPS'!BY97</f>
        <v>2.3496E-2</v>
      </c>
      <c r="BZ97" s="493">
        <f>'11M - LPS'!BZ97</f>
        <v>2.4566000000000001E-2</v>
      </c>
      <c r="CA97" s="493">
        <f>'11M - LPS'!CA97</f>
        <v>2.3503E-2</v>
      </c>
      <c r="CB97" s="493">
        <f>'11M - LPS'!CB97</f>
        <v>2.7130999999999999E-2</v>
      </c>
      <c r="CC97" s="493">
        <f>'11M - LPS'!CC97</f>
        <v>2.6453000000000001E-2</v>
      </c>
      <c r="CD97" s="493">
        <f>'11M - LPS'!CD97</f>
        <v>2.7189999999999999E-2</v>
      </c>
      <c r="CE97" s="493">
        <f>'11M - LPS'!CE97</f>
        <v>2.7099999999999999E-2</v>
      </c>
      <c r="CF97" s="493">
        <f>'11M - LPS'!CF97</f>
        <v>2.3503E-2</v>
      </c>
      <c r="CG97" s="493">
        <f>'11M - LPS'!CG97</f>
        <v>2.3262000000000001E-2</v>
      </c>
      <c r="CH97" s="498">
        <f>'11M - LPS'!CH97</f>
        <v>2.3432999999999999E-2</v>
      </c>
    </row>
    <row r="98" spans="1:86" s="110" customFormat="1" x14ac:dyDescent="0.25">
      <c r="A98" s="633"/>
      <c r="B98" s="89" t="s">
        <v>9</v>
      </c>
      <c r="C98" s="440">
        <f>'11M - LPS'!C98</f>
        <v>3.2084000000000001E-2</v>
      </c>
      <c r="D98" s="440">
        <f>'11M - LPS'!D98</f>
        <v>3.0349999999999999E-2</v>
      </c>
      <c r="E98" s="440">
        <f>'11M - LPS'!E98</f>
        <v>3.0592000000000001E-2</v>
      </c>
      <c r="F98" s="440">
        <f>'11M - LPS'!F98</f>
        <v>3.6262000000000003E-2</v>
      </c>
      <c r="G98" s="440">
        <f>'11M - LPS'!G98</f>
        <v>3.3402000000000001E-2</v>
      </c>
      <c r="H98" s="440">
        <f>'11M - LPS'!H98</f>
        <v>2.1971999999999998E-2</v>
      </c>
      <c r="I98" s="440">
        <f>'11M - LPS'!I98</f>
        <v>2.1971999999999998E-2</v>
      </c>
      <c r="J98" s="440">
        <f>'11M - LPS'!J98</f>
        <v>2.1971999999999998E-2</v>
      </c>
      <c r="K98" s="440">
        <f>'11M - LPS'!K98</f>
        <v>5.8374000000000002E-2</v>
      </c>
      <c r="L98" s="440">
        <f>'11M - LPS'!L98</f>
        <v>3.7201999999999999E-2</v>
      </c>
      <c r="M98" s="440">
        <f>'11M - LPS'!M98</f>
        <v>3.8538000000000003E-2</v>
      </c>
      <c r="N98" s="440">
        <f>'11M - LPS'!N98</f>
        <v>2.7269000000000002E-2</v>
      </c>
      <c r="O98" s="440">
        <f>'11M - LPS'!O98</f>
        <v>3.2084000000000001E-2</v>
      </c>
      <c r="P98" s="440">
        <f>'11M - LPS'!P98</f>
        <v>3.0349999999999999E-2</v>
      </c>
      <c r="Q98" s="440">
        <f>'11M - LPS'!Q98</f>
        <v>3.0592000000000001E-2</v>
      </c>
      <c r="R98" s="440">
        <f>'11M - LPS'!R98</f>
        <v>3.6262000000000003E-2</v>
      </c>
      <c r="S98" s="440">
        <f>'11M - LPS'!S98</f>
        <v>3.3402000000000001E-2</v>
      </c>
      <c r="T98" s="493">
        <f>'11M - LPS'!T98</f>
        <v>2.6352E-2</v>
      </c>
      <c r="U98" s="493">
        <f>'11M - LPS'!U98</f>
        <v>2.6352E-2</v>
      </c>
      <c r="V98" s="493">
        <f>'11M - LPS'!V98</f>
        <v>2.6352E-2</v>
      </c>
      <c r="W98" s="493">
        <f>'11M - LPS'!W98</f>
        <v>6.6158999999999996E-2</v>
      </c>
      <c r="X98" s="493">
        <f>'11M - LPS'!X98</f>
        <v>4.1425999999999998E-2</v>
      </c>
      <c r="Y98" s="493">
        <f>'11M - LPS'!Y98</f>
        <v>4.6956999999999999E-2</v>
      </c>
      <c r="Z98" s="493">
        <f>'11M - LPS'!Z98</f>
        <v>3.3168000000000003E-2</v>
      </c>
      <c r="AA98" s="493">
        <f>'11M - LPS'!AA98</f>
        <v>3.9073999999999998E-2</v>
      </c>
      <c r="AB98" s="493">
        <f>'11M - LPS'!AB98</f>
        <v>3.5687000000000003E-2</v>
      </c>
      <c r="AC98" s="493">
        <f>'11M - LPS'!AC98</f>
        <v>3.6283000000000003E-2</v>
      </c>
      <c r="AD98" s="493">
        <f>'11M - LPS'!AD98</f>
        <v>3.5251999999999999E-2</v>
      </c>
      <c r="AE98" s="493">
        <f>'11M - LPS'!AE98</f>
        <v>3.4273999999999999E-2</v>
      </c>
      <c r="AF98" s="493">
        <f>'11M - LPS'!AF98</f>
        <v>2.6352E-2</v>
      </c>
      <c r="AG98" s="493">
        <f>'11M - LPS'!AG98</f>
        <v>2.6352E-2</v>
      </c>
      <c r="AH98" s="493">
        <f>'11M - LPS'!AH98</f>
        <v>2.6352E-2</v>
      </c>
      <c r="AI98" s="493">
        <f>'11M - LPS'!AI98</f>
        <v>6.6158999999999996E-2</v>
      </c>
      <c r="AJ98" s="493">
        <f>'11M - LPS'!AJ98</f>
        <v>4.1425999999999998E-2</v>
      </c>
      <c r="AK98" s="493">
        <f>'11M - LPS'!AK98</f>
        <v>4.6956999999999999E-2</v>
      </c>
      <c r="AL98" s="493">
        <f>'11M - LPS'!AL98</f>
        <v>3.3168000000000003E-2</v>
      </c>
      <c r="AM98" s="493">
        <f>'11M - LPS'!AM98</f>
        <v>3.9073999999999998E-2</v>
      </c>
      <c r="AN98" s="493">
        <f>'11M - LPS'!AN98</f>
        <v>3.5687000000000003E-2</v>
      </c>
      <c r="AO98" s="493">
        <f>'11M - LPS'!AO98</f>
        <v>3.6283000000000003E-2</v>
      </c>
      <c r="AP98" s="493">
        <f>'11M - LPS'!AP98</f>
        <v>3.5251999999999999E-2</v>
      </c>
      <c r="AQ98" s="493">
        <f>'11M - LPS'!AQ98</f>
        <v>3.4273999999999999E-2</v>
      </c>
      <c r="AR98" s="493">
        <f>'11M - LPS'!AR98</f>
        <v>2.6352E-2</v>
      </c>
      <c r="AS98" s="493">
        <f>'11M - LPS'!AS98</f>
        <v>2.6352E-2</v>
      </c>
      <c r="AT98" s="493">
        <f>'11M - LPS'!AT98</f>
        <v>2.6352E-2</v>
      </c>
      <c r="AU98" s="493">
        <f>'11M - LPS'!AU98</f>
        <v>6.6158999999999996E-2</v>
      </c>
      <c r="AV98" s="493">
        <f>'11M - LPS'!AV98</f>
        <v>4.1425999999999998E-2</v>
      </c>
      <c r="AW98" s="493">
        <f>'11M - LPS'!AW98</f>
        <v>4.6956999999999999E-2</v>
      </c>
      <c r="AX98" s="493">
        <f>'11M - LPS'!AX98</f>
        <v>3.3168000000000003E-2</v>
      </c>
      <c r="AY98" s="493">
        <f>'11M - LPS'!AY98</f>
        <v>3.9073999999999998E-2</v>
      </c>
      <c r="AZ98" s="493">
        <f>'11M - LPS'!AZ98</f>
        <v>3.5687000000000003E-2</v>
      </c>
      <c r="BA98" s="493">
        <f>'11M - LPS'!BA98</f>
        <v>3.6283000000000003E-2</v>
      </c>
      <c r="BB98" s="493">
        <f>'11M - LPS'!BB98</f>
        <v>3.5251999999999999E-2</v>
      </c>
      <c r="BC98" s="493">
        <f>'11M - LPS'!BC98</f>
        <v>3.4273999999999999E-2</v>
      </c>
      <c r="BD98" s="493">
        <f>'11M - LPS'!BD98</f>
        <v>2.6352E-2</v>
      </c>
      <c r="BE98" s="493">
        <f>'11M - LPS'!BE98</f>
        <v>2.6352E-2</v>
      </c>
      <c r="BF98" s="493">
        <f>'11M - LPS'!BF98</f>
        <v>2.6352E-2</v>
      </c>
      <c r="BG98" s="493">
        <f>'11M - LPS'!BG98</f>
        <v>6.6158999999999996E-2</v>
      </c>
      <c r="BH98" s="493">
        <f>'11M - LPS'!BH98</f>
        <v>4.1425999999999998E-2</v>
      </c>
      <c r="BI98" s="493">
        <f>'11M - LPS'!BI98</f>
        <v>4.6956999999999999E-2</v>
      </c>
      <c r="BJ98" s="493">
        <f>'11M - LPS'!BJ98</f>
        <v>3.3168000000000003E-2</v>
      </c>
      <c r="BK98" s="493">
        <f>'11M - LPS'!BK98</f>
        <v>3.9073999999999998E-2</v>
      </c>
      <c r="BL98" s="493">
        <f>'11M - LPS'!BL98</f>
        <v>3.5687000000000003E-2</v>
      </c>
      <c r="BM98" s="493">
        <f>'11M - LPS'!BM98</f>
        <v>3.6283000000000003E-2</v>
      </c>
      <c r="BN98" s="493">
        <f>'11M - LPS'!BN98</f>
        <v>3.5251999999999999E-2</v>
      </c>
      <c r="BO98" s="493">
        <f>'11M - LPS'!BO98</f>
        <v>3.4273999999999999E-2</v>
      </c>
      <c r="BP98" s="493">
        <f>'11M - LPS'!BP98</f>
        <v>2.6352E-2</v>
      </c>
      <c r="BQ98" s="493">
        <f>'11M - LPS'!BQ98</f>
        <v>2.6352E-2</v>
      </c>
      <c r="BR98" s="493">
        <f>'11M - LPS'!BR98</f>
        <v>2.6352E-2</v>
      </c>
      <c r="BS98" s="493">
        <f>'11M - LPS'!BS98</f>
        <v>6.6158999999999996E-2</v>
      </c>
      <c r="BT98" s="493">
        <f>'11M - LPS'!BT98</f>
        <v>4.1425999999999998E-2</v>
      </c>
      <c r="BU98" s="493">
        <f>'11M - LPS'!BU98</f>
        <v>4.6956999999999999E-2</v>
      </c>
      <c r="BV98" s="493">
        <f>'11M - LPS'!BV98</f>
        <v>3.3168000000000003E-2</v>
      </c>
      <c r="BW98" s="493">
        <f>'11M - LPS'!BW98</f>
        <v>3.9073999999999998E-2</v>
      </c>
      <c r="BX98" s="493">
        <f>'11M - LPS'!BX98</f>
        <v>3.5687000000000003E-2</v>
      </c>
      <c r="BY98" s="493">
        <f>'11M - LPS'!BY98</f>
        <v>3.6283000000000003E-2</v>
      </c>
      <c r="BZ98" s="493">
        <f>'11M - LPS'!BZ98</f>
        <v>3.5251999999999999E-2</v>
      </c>
      <c r="CA98" s="493">
        <f>'11M - LPS'!CA98</f>
        <v>3.4273999999999999E-2</v>
      </c>
      <c r="CB98" s="493">
        <f>'11M - LPS'!CB98</f>
        <v>2.6352E-2</v>
      </c>
      <c r="CC98" s="493">
        <f>'11M - LPS'!CC98</f>
        <v>2.6352E-2</v>
      </c>
      <c r="CD98" s="493">
        <f>'11M - LPS'!CD98</f>
        <v>2.6352E-2</v>
      </c>
      <c r="CE98" s="493">
        <f>'11M - LPS'!CE98</f>
        <v>6.6158999999999996E-2</v>
      </c>
      <c r="CF98" s="493">
        <f>'11M - LPS'!CF98</f>
        <v>4.1425999999999998E-2</v>
      </c>
      <c r="CG98" s="493">
        <f>'11M - LPS'!CG98</f>
        <v>4.6956999999999999E-2</v>
      </c>
      <c r="CH98" s="498">
        <f>'11M - LPS'!CH98</f>
        <v>3.3168000000000003E-2</v>
      </c>
    </row>
    <row r="99" spans="1:86" s="110" customFormat="1" x14ac:dyDescent="0.25">
      <c r="A99" s="633"/>
      <c r="B99" s="89" t="s">
        <v>3</v>
      </c>
      <c r="C99" s="440">
        <f>'11M - LPS'!C99</f>
        <v>3.2084000000000001E-2</v>
      </c>
      <c r="D99" s="440">
        <f>'11M - LPS'!D99</f>
        <v>3.0335000000000001E-2</v>
      </c>
      <c r="E99" s="440">
        <f>'11M - LPS'!E99</f>
        <v>3.0248000000000001E-2</v>
      </c>
      <c r="F99" s="440">
        <f>'11M - LPS'!F99</f>
        <v>3.2205999999999999E-2</v>
      </c>
      <c r="G99" s="440">
        <f>'11M - LPS'!G99</f>
        <v>4.5136000000000003E-2</v>
      </c>
      <c r="H99" s="440">
        <f>'11M - LPS'!H99</f>
        <v>8.3406999999999995E-2</v>
      </c>
      <c r="I99" s="440">
        <f>'11M - LPS'!I99</f>
        <v>6.7433000000000007E-2</v>
      </c>
      <c r="J99" s="440">
        <f>'11M - LPS'!J99</f>
        <v>7.4159000000000003E-2</v>
      </c>
      <c r="K99" s="440">
        <f>'11M - LPS'!K99</f>
        <v>8.1517000000000006E-2</v>
      </c>
      <c r="L99" s="440">
        <f>'11M - LPS'!L99</f>
        <v>3.4575000000000002E-2</v>
      </c>
      <c r="M99" s="440">
        <f>'11M - LPS'!M99</f>
        <v>3.7659999999999999E-2</v>
      </c>
      <c r="N99" s="440">
        <f>'11M - LPS'!N99</f>
        <v>2.7265999999999999E-2</v>
      </c>
      <c r="O99" s="440">
        <f>'11M - LPS'!O99</f>
        <v>3.2084000000000001E-2</v>
      </c>
      <c r="P99" s="440">
        <f>'11M - LPS'!P99</f>
        <v>3.0335000000000001E-2</v>
      </c>
      <c r="Q99" s="440">
        <f>'11M - LPS'!Q99</f>
        <v>3.0248000000000001E-2</v>
      </c>
      <c r="R99" s="440">
        <f>'11M - LPS'!R99</f>
        <v>3.2205999999999999E-2</v>
      </c>
      <c r="S99" s="440">
        <f>'11M - LPS'!S99</f>
        <v>4.5136000000000003E-2</v>
      </c>
      <c r="T99" s="493">
        <f>'11M - LPS'!T99</f>
        <v>9.7586999999999993E-2</v>
      </c>
      <c r="U99" s="493">
        <f>'11M - LPS'!U99</f>
        <v>7.5483999999999996E-2</v>
      </c>
      <c r="V99" s="493">
        <f>'11M - LPS'!V99</f>
        <v>8.3196000000000006E-2</v>
      </c>
      <c r="W99" s="493">
        <f>'11M - LPS'!W99</f>
        <v>9.0327000000000005E-2</v>
      </c>
      <c r="X99" s="493">
        <f>'11M - LPS'!X99</f>
        <v>3.8578000000000001E-2</v>
      </c>
      <c r="Y99" s="493">
        <f>'11M - LPS'!Y99</f>
        <v>4.5895999999999999E-2</v>
      </c>
      <c r="Z99" s="493">
        <f>'11M - LPS'!Z99</f>
        <v>3.3162999999999998E-2</v>
      </c>
      <c r="AA99" s="493">
        <f>'11M - LPS'!AA99</f>
        <v>3.9073999999999998E-2</v>
      </c>
      <c r="AB99" s="493">
        <f>'11M - LPS'!AB99</f>
        <v>3.5667999999999998E-2</v>
      </c>
      <c r="AC99" s="493">
        <f>'11M - LPS'!AC99</f>
        <v>3.5865000000000001E-2</v>
      </c>
      <c r="AD99" s="493">
        <f>'11M - LPS'!AD99</f>
        <v>3.2438000000000002E-2</v>
      </c>
      <c r="AE99" s="493">
        <f>'11M - LPS'!AE99</f>
        <v>4.4253000000000001E-2</v>
      </c>
      <c r="AF99" s="493">
        <f>'11M - LPS'!AF99</f>
        <v>9.7586999999999993E-2</v>
      </c>
      <c r="AG99" s="493">
        <f>'11M - LPS'!AG99</f>
        <v>7.5483999999999996E-2</v>
      </c>
      <c r="AH99" s="493">
        <f>'11M - LPS'!AH99</f>
        <v>8.3196000000000006E-2</v>
      </c>
      <c r="AI99" s="493">
        <f>'11M - LPS'!AI99</f>
        <v>9.0327000000000005E-2</v>
      </c>
      <c r="AJ99" s="493">
        <f>'11M - LPS'!AJ99</f>
        <v>3.8578000000000001E-2</v>
      </c>
      <c r="AK99" s="493">
        <f>'11M - LPS'!AK99</f>
        <v>4.5895999999999999E-2</v>
      </c>
      <c r="AL99" s="493">
        <f>'11M - LPS'!AL99</f>
        <v>3.3162999999999998E-2</v>
      </c>
      <c r="AM99" s="493">
        <f>'11M - LPS'!AM99</f>
        <v>3.9073999999999998E-2</v>
      </c>
      <c r="AN99" s="493">
        <f>'11M - LPS'!AN99</f>
        <v>3.5667999999999998E-2</v>
      </c>
      <c r="AO99" s="493">
        <f>'11M - LPS'!AO99</f>
        <v>3.5865000000000001E-2</v>
      </c>
      <c r="AP99" s="493">
        <f>'11M - LPS'!AP99</f>
        <v>3.2438000000000002E-2</v>
      </c>
      <c r="AQ99" s="493">
        <f>'11M - LPS'!AQ99</f>
        <v>4.4253000000000001E-2</v>
      </c>
      <c r="AR99" s="493">
        <f>'11M - LPS'!AR99</f>
        <v>9.7586999999999993E-2</v>
      </c>
      <c r="AS99" s="493">
        <f>'11M - LPS'!AS99</f>
        <v>7.5483999999999996E-2</v>
      </c>
      <c r="AT99" s="493">
        <f>'11M - LPS'!AT99</f>
        <v>8.3196000000000006E-2</v>
      </c>
      <c r="AU99" s="493">
        <f>'11M - LPS'!AU99</f>
        <v>9.0327000000000005E-2</v>
      </c>
      <c r="AV99" s="493">
        <f>'11M - LPS'!AV99</f>
        <v>3.8578000000000001E-2</v>
      </c>
      <c r="AW99" s="493">
        <f>'11M - LPS'!AW99</f>
        <v>4.5895999999999999E-2</v>
      </c>
      <c r="AX99" s="493">
        <f>'11M - LPS'!AX99</f>
        <v>3.3162999999999998E-2</v>
      </c>
      <c r="AY99" s="493">
        <f>'11M - LPS'!AY99</f>
        <v>3.9073999999999998E-2</v>
      </c>
      <c r="AZ99" s="493">
        <f>'11M - LPS'!AZ99</f>
        <v>3.5667999999999998E-2</v>
      </c>
      <c r="BA99" s="493">
        <f>'11M - LPS'!BA99</f>
        <v>3.5865000000000001E-2</v>
      </c>
      <c r="BB99" s="493">
        <f>'11M - LPS'!BB99</f>
        <v>3.2438000000000002E-2</v>
      </c>
      <c r="BC99" s="493">
        <f>'11M - LPS'!BC99</f>
        <v>4.4253000000000001E-2</v>
      </c>
      <c r="BD99" s="493">
        <f>'11M - LPS'!BD99</f>
        <v>9.7586999999999993E-2</v>
      </c>
      <c r="BE99" s="493">
        <f>'11M - LPS'!BE99</f>
        <v>7.5483999999999996E-2</v>
      </c>
      <c r="BF99" s="493">
        <f>'11M - LPS'!BF99</f>
        <v>8.3196000000000006E-2</v>
      </c>
      <c r="BG99" s="493">
        <f>'11M - LPS'!BG99</f>
        <v>9.0327000000000005E-2</v>
      </c>
      <c r="BH99" s="493">
        <f>'11M - LPS'!BH99</f>
        <v>3.8578000000000001E-2</v>
      </c>
      <c r="BI99" s="493">
        <f>'11M - LPS'!BI99</f>
        <v>4.5895999999999999E-2</v>
      </c>
      <c r="BJ99" s="493">
        <f>'11M - LPS'!BJ99</f>
        <v>3.3162999999999998E-2</v>
      </c>
      <c r="BK99" s="493">
        <f>'11M - LPS'!BK99</f>
        <v>3.9073999999999998E-2</v>
      </c>
      <c r="BL99" s="493">
        <f>'11M - LPS'!BL99</f>
        <v>3.5667999999999998E-2</v>
      </c>
      <c r="BM99" s="493">
        <f>'11M - LPS'!BM99</f>
        <v>3.5865000000000001E-2</v>
      </c>
      <c r="BN99" s="493">
        <f>'11M - LPS'!BN99</f>
        <v>3.2438000000000002E-2</v>
      </c>
      <c r="BO99" s="493">
        <f>'11M - LPS'!BO99</f>
        <v>4.4253000000000001E-2</v>
      </c>
      <c r="BP99" s="493">
        <f>'11M - LPS'!BP99</f>
        <v>9.7586999999999993E-2</v>
      </c>
      <c r="BQ99" s="493">
        <f>'11M - LPS'!BQ99</f>
        <v>7.5483999999999996E-2</v>
      </c>
      <c r="BR99" s="493">
        <f>'11M - LPS'!BR99</f>
        <v>8.3196000000000006E-2</v>
      </c>
      <c r="BS99" s="493">
        <f>'11M - LPS'!BS99</f>
        <v>9.0327000000000005E-2</v>
      </c>
      <c r="BT99" s="493">
        <f>'11M - LPS'!BT99</f>
        <v>3.8578000000000001E-2</v>
      </c>
      <c r="BU99" s="493">
        <f>'11M - LPS'!BU99</f>
        <v>4.5895999999999999E-2</v>
      </c>
      <c r="BV99" s="493">
        <f>'11M - LPS'!BV99</f>
        <v>3.3162999999999998E-2</v>
      </c>
      <c r="BW99" s="493">
        <f>'11M - LPS'!BW99</f>
        <v>3.9073999999999998E-2</v>
      </c>
      <c r="BX99" s="493">
        <f>'11M - LPS'!BX99</f>
        <v>3.5667999999999998E-2</v>
      </c>
      <c r="BY99" s="493">
        <f>'11M - LPS'!BY99</f>
        <v>3.5865000000000001E-2</v>
      </c>
      <c r="BZ99" s="493">
        <f>'11M - LPS'!BZ99</f>
        <v>3.2438000000000002E-2</v>
      </c>
      <c r="CA99" s="493">
        <f>'11M - LPS'!CA99</f>
        <v>4.4253000000000001E-2</v>
      </c>
      <c r="CB99" s="493">
        <f>'11M - LPS'!CB99</f>
        <v>9.7586999999999993E-2</v>
      </c>
      <c r="CC99" s="493">
        <f>'11M - LPS'!CC99</f>
        <v>7.5483999999999996E-2</v>
      </c>
      <c r="CD99" s="493">
        <f>'11M - LPS'!CD99</f>
        <v>8.3196000000000006E-2</v>
      </c>
      <c r="CE99" s="493">
        <f>'11M - LPS'!CE99</f>
        <v>9.0327000000000005E-2</v>
      </c>
      <c r="CF99" s="493">
        <f>'11M - LPS'!CF99</f>
        <v>3.8578000000000001E-2</v>
      </c>
      <c r="CG99" s="493">
        <f>'11M - LPS'!CG99</f>
        <v>4.5895999999999999E-2</v>
      </c>
      <c r="CH99" s="498">
        <f>'11M - LPS'!CH99</f>
        <v>3.3162999999999998E-2</v>
      </c>
    </row>
    <row r="100" spans="1:86" s="110" customFormat="1" x14ac:dyDescent="0.25">
      <c r="A100" s="633"/>
      <c r="B100" s="89" t="s">
        <v>4</v>
      </c>
      <c r="C100" s="440">
        <f>'11M - LPS'!C100</f>
        <v>2.904E-2</v>
      </c>
      <c r="D100" s="440">
        <f>'11M - LPS'!D100</f>
        <v>2.7428999999999999E-2</v>
      </c>
      <c r="E100" s="440">
        <f>'11M - LPS'!E100</f>
        <v>2.8795000000000001E-2</v>
      </c>
      <c r="F100" s="440">
        <f>'11M - LPS'!F100</f>
        <v>3.4922000000000002E-2</v>
      </c>
      <c r="G100" s="440">
        <f>'11M - LPS'!G100</f>
        <v>3.8471999999999999E-2</v>
      </c>
      <c r="H100" s="440">
        <f>'11M - LPS'!H100</f>
        <v>6.3131999999999994E-2</v>
      </c>
      <c r="I100" s="440">
        <f>'11M - LPS'!I100</f>
        <v>6.1244E-2</v>
      </c>
      <c r="J100" s="440">
        <f>'11M - LPS'!J100</f>
        <v>5.9843E-2</v>
      </c>
      <c r="K100" s="440">
        <f>'11M - LPS'!K100</f>
        <v>5.8082000000000002E-2</v>
      </c>
      <c r="L100" s="440">
        <f>'11M - LPS'!L100</f>
        <v>3.9397000000000001E-2</v>
      </c>
      <c r="M100" s="440">
        <f>'11M - LPS'!M100</f>
        <v>3.2080999999999998E-2</v>
      </c>
      <c r="N100" s="440">
        <f>'11M - LPS'!N100</f>
        <v>2.8632999999999999E-2</v>
      </c>
      <c r="O100" s="440">
        <f>'11M - LPS'!O100</f>
        <v>2.904E-2</v>
      </c>
      <c r="P100" s="440">
        <f>'11M - LPS'!P100</f>
        <v>2.7428999999999999E-2</v>
      </c>
      <c r="Q100" s="440">
        <f>'11M - LPS'!Q100</f>
        <v>2.8795000000000001E-2</v>
      </c>
      <c r="R100" s="440">
        <f>'11M - LPS'!R100</f>
        <v>3.4922000000000002E-2</v>
      </c>
      <c r="S100" s="440">
        <f>'11M - LPS'!S100</f>
        <v>3.8471999999999999E-2</v>
      </c>
      <c r="T100" s="493">
        <f>'11M - LPS'!T100</f>
        <v>7.3810000000000001E-2</v>
      </c>
      <c r="U100" s="493">
        <f>'11M - LPS'!U100</f>
        <v>6.8790000000000004E-2</v>
      </c>
      <c r="V100" s="493">
        <f>'11M - LPS'!V100</f>
        <v>6.7601999999999995E-2</v>
      </c>
      <c r="W100" s="493">
        <f>'11M - LPS'!W100</f>
        <v>6.5840999999999997E-2</v>
      </c>
      <c r="X100" s="493">
        <f>'11M - LPS'!X100</f>
        <v>4.3804999999999997E-2</v>
      </c>
      <c r="Y100" s="493">
        <f>'11M - LPS'!Y100</f>
        <v>3.9049E-2</v>
      </c>
      <c r="Z100" s="493">
        <f>'11M - LPS'!Z100</f>
        <v>3.5180000000000003E-2</v>
      </c>
      <c r="AA100" s="493">
        <f>'11M - LPS'!AA100</f>
        <v>3.4972999999999997E-2</v>
      </c>
      <c r="AB100" s="493">
        <f>'11M - LPS'!AB100</f>
        <v>3.2176999999999997E-2</v>
      </c>
      <c r="AC100" s="493">
        <f>'11M - LPS'!AC100</f>
        <v>3.4097000000000002E-2</v>
      </c>
      <c r="AD100" s="493">
        <f>'11M - LPS'!AD100</f>
        <v>3.4321999999999998E-2</v>
      </c>
      <c r="AE100" s="493">
        <f>'11M - LPS'!AE100</f>
        <v>3.8525999999999998E-2</v>
      </c>
      <c r="AF100" s="493">
        <f>'11M - LPS'!AF100</f>
        <v>7.3810000000000001E-2</v>
      </c>
      <c r="AG100" s="493">
        <f>'11M - LPS'!AG100</f>
        <v>6.8790000000000004E-2</v>
      </c>
      <c r="AH100" s="493">
        <f>'11M - LPS'!AH100</f>
        <v>6.7601999999999995E-2</v>
      </c>
      <c r="AI100" s="493">
        <f>'11M - LPS'!AI100</f>
        <v>6.5840999999999997E-2</v>
      </c>
      <c r="AJ100" s="493">
        <f>'11M - LPS'!AJ100</f>
        <v>4.3804999999999997E-2</v>
      </c>
      <c r="AK100" s="493">
        <f>'11M - LPS'!AK100</f>
        <v>3.9049E-2</v>
      </c>
      <c r="AL100" s="493">
        <f>'11M - LPS'!AL100</f>
        <v>3.5180000000000003E-2</v>
      </c>
      <c r="AM100" s="493">
        <f>'11M - LPS'!AM100</f>
        <v>3.4972999999999997E-2</v>
      </c>
      <c r="AN100" s="493">
        <f>'11M - LPS'!AN100</f>
        <v>3.2176999999999997E-2</v>
      </c>
      <c r="AO100" s="493">
        <f>'11M - LPS'!AO100</f>
        <v>3.4097000000000002E-2</v>
      </c>
      <c r="AP100" s="493">
        <f>'11M - LPS'!AP100</f>
        <v>3.4321999999999998E-2</v>
      </c>
      <c r="AQ100" s="493">
        <f>'11M - LPS'!AQ100</f>
        <v>3.8525999999999998E-2</v>
      </c>
      <c r="AR100" s="493">
        <f>'11M - LPS'!AR100</f>
        <v>7.3810000000000001E-2</v>
      </c>
      <c r="AS100" s="493">
        <f>'11M - LPS'!AS100</f>
        <v>6.8790000000000004E-2</v>
      </c>
      <c r="AT100" s="493">
        <f>'11M - LPS'!AT100</f>
        <v>6.7601999999999995E-2</v>
      </c>
      <c r="AU100" s="493">
        <f>'11M - LPS'!AU100</f>
        <v>6.5840999999999997E-2</v>
      </c>
      <c r="AV100" s="493">
        <f>'11M - LPS'!AV100</f>
        <v>4.3804999999999997E-2</v>
      </c>
      <c r="AW100" s="493">
        <f>'11M - LPS'!AW100</f>
        <v>3.9049E-2</v>
      </c>
      <c r="AX100" s="493">
        <f>'11M - LPS'!AX100</f>
        <v>3.5180000000000003E-2</v>
      </c>
      <c r="AY100" s="493">
        <f>'11M - LPS'!AY100</f>
        <v>3.4972999999999997E-2</v>
      </c>
      <c r="AZ100" s="493">
        <f>'11M - LPS'!AZ100</f>
        <v>3.2176999999999997E-2</v>
      </c>
      <c r="BA100" s="493">
        <f>'11M - LPS'!BA100</f>
        <v>3.4097000000000002E-2</v>
      </c>
      <c r="BB100" s="493">
        <f>'11M - LPS'!BB100</f>
        <v>3.4321999999999998E-2</v>
      </c>
      <c r="BC100" s="493">
        <f>'11M - LPS'!BC100</f>
        <v>3.8525999999999998E-2</v>
      </c>
      <c r="BD100" s="493">
        <f>'11M - LPS'!BD100</f>
        <v>7.3810000000000001E-2</v>
      </c>
      <c r="BE100" s="493">
        <f>'11M - LPS'!BE100</f>
        <v>6.8790000000000004E-2</v>
      </c>
      <c r="BF100" s="493">
        <f>'11M - LPS'!BF100</f>
        <v>6.7601999999999995E-2</v>
      </c>
      <c r="BG100" s="493">
        <f>'11M - LPS'!BG100</f>
        <v>6.5840999999999997E-2</v>
      </c>
      <c r="BH100" s="493">
        <f>'11M - LPS'!BH100</f>
        <v>4.3804999999999997E-2</v>
      </c>
      <c r="BI100" s="493">
        <f>'11M - LPS'!BI100</f>
        <v>3.9049E-2</v>
      </c>
      <c r="BJ100" s="493">
        <f>'11M - LPS'!BJ100</f>
        <v>3.5180000000000003E-2</v>
      </c>
      <c r="BK100" s="493">
        <f>'11M - LPS'!BK100</f>
        <v>3.4972999999999997E-2</v>
      </c>
      <c r="BL100" s="493">
        <f>'11M - LPS'!BL100</f>
        <v>3.2176999999999997E-2</v>
      </c>
      <c r="BM100" s="493">
        <f>'11M - LPS'!BM100</f>
        <v>3.4097000000000002E-2</v>
      </c>
      <c r="BN100" s="493">
        <f>'11M - LPS'!BN100</f>
        <v>3.4321999999999998E-2</v>
      </c>
      <c r="BO100" s="493">
        <f>'11M - LPS'!BO100</f>
        <v>3.8525999999999998E-2</v>
      </c>
      <c r="BP100" s="493">
        <f>'11M - LPS'!BP100</f>
        <v>7.3810000000000001E-2</v>
      </c>
      <c r="BQ100" s="493">
        <f>'11M - LPS'!BQ100</f>
        <v>6.8790000000000004E-2</v>
      </c>
      <c r="BR100" s="493">
        <f>'11M - LPS'!BR100</f>
        <v>6.7601999999999995E-2</v>
      </c>
      <c r="BS100" s="493">
        <f>'11M - LPS'!BS100</f>
        <v>6.5840999999999997E-2</v>
      </c>
      <c r="BT100" s="493">
        <f>'11M - LPS'!BT100</f>
        <v>4.3804999999999997E-2</v>
      </c>
      <c r="BU100" s="493">
        <f>'11M - LPS'!BU100</f>
        <v>3.9049E-2</v>
      </c>
      <c r="BV100" s="493">
        <f>'11M - LPS'!BV100</f>
        <v>3.5180000000000003E-2</v>
      </c>
      <c r="BW100" s="493">
        <f>'11M - LPS'!BW100</f>
        <v>3.4972999999999997E-2</v>
      </c>
      <c r="BX100" s="493">
        <f>'11M - LPS'!BX100</f>
        <v>3.2176999999999997E-2</v>
      </c>
      <c r="BY100" s="493">
        <f>'11M - LPS'!BY100</f>
        <v>3.4097000000000002E-2</v>
      </c>
      <c r="BZ100" s="493">
        <f>'11M - LPS'!BZ100</f>
        <v>3.4321999999999998E-2</v>
      </c>
      <c r="CA100" s="493">
        <f>'11M - LPS'!CA100</f>
        <v>3.8525999999999998E-2</v>
      </c>
      <c r="CB100" s="493">
        <f>'11M - LPS'!CB100</f>
        <v>7.3810000000000001E-2</v>
      </c>
      <c r="CC100" s="493">
        <f>'11M - LPS'!CC100</f>
        <v>6.8790000000000004E-2</v>
      </c>
      <c r="CD100" s="493">
        <f>'11M - LPS'!CD100</f>
        <v>6.7601999999999995E-2</v>
      </c>
      <c r="CE100" s="493">
        <f>'11M - LPS'!CE100</f>
        <v>6.5840999999999997E-2</v>
      </c>
      <c r="CF100" s="493">
        <f>'11M - LPS'!CF100</f>
        <v>4.3804999999999997E-2</v>
      </c>
      <c r="CG100" s="493">
        <f>'11M - LPS'!CG100</f>
        <v>3.9049E-2</v>
      </c>
      <c r="CH100" s="498">
        <f>'11M - LPS'!CH100</f>
        <v>3.5180000000000003E-2</v>
      </c>
    </row>
    <row r="101" spans="1:86" s="110" customFormat="1" x14ac:dyDescent="0.25">
      <c r="A101" s="633"/>
      <c r="B101" s="89" t="s">
        <v>5</v>
      </c>
      <c r="C101" s="440">
        <f>'11M - LPS'!C101</f>
        <v>2.7657000000000001E-2</v>
      </c>
      <c r="D101" s="440">
        <f>'11M - LPS'!D101</f>
        <v>2.6662000000000002E-2</v>
      </c>
      <c r="E101" s="440">
        <f>'11M - LPS'!E101</f>
        <v>2.7882000000000001E-2</v>
      </c>
      <c r="F101" s="440">
        <f>'11M - LPS'!F101</f>
        <v>3.1621999999999997E-2</v>
      </c>
      <c r="G101" s="440">
        <f>'11M - LPS'!G101</f>
        <v>3.5316E-2</v>
      </c>
      <c r="H101" s="440">
        <f>'11M - LPS'!H101</f>
        <v>5.7203999999999998E-2</v>
      </c>
      <c r="I101" s="440">
        <f>'11M - LPS'!I101</f>
        <v>5.6994999999999997E-2</v>
      </c>
      <c r="J101" s="440">
        <f>'11M - LPS'!J101</f>
        <v>5.5843999999999998E-2</v>
      </c>
      <c r="K101" s="440">
        <f>'11M - LPS'!K101</f>
        <v>5.5169000000000003E-2</v>
      </c>
      <c r="L101" s="440">
        <f>'11M - LPS'!L101</f>
        <v>3.5621E-2</v>
      </c>
      <c r="M101" s="440">
        <f>'11M - LPS'!M101</f>
        <v>3.0717999999999999E-2</v>
      </c>
      <c r="N101" s="440">
        <f>'11M - LPS'!N101</f>
        <v>2.8008000000000002E-2</v>
      </c>
      <c r="O101" s="440">
        <f>'11M - LPS'!O101</f>
        <v>2.7657000000000001E-2</v>
      </c>
      <c r="P101" s="440">
        <f>'11M - LPS'!P101</f>
        <v>2.6662000000000002E-2</v>
      </c>
      <c r="Q101" s="440">
        <f>'11M - LPS'!Q101</f>
        <v>2.7882000000000001E-2</v>
      </c>
      <c r="R101" s="440">
        <f>'11M - LPS'!R101</f>
        <v>3.1621999999999997E-2</v>
      </c>
      <c r="S101" s="440">
        <f>'11M - LPS'!S101</f>
        <v>3.5316E-2</v>
      </c>
      <c r="T101" s="493">
        <f>'11M - LPS'!T101</f>
        <v>6.6962999999999995E-2</v>
      </c>
      <c r="U101" s="493">
        <f>'11M - LPS'!U101</f>
        <v>6.4194000000000001E-2</v>
      </c>
      <c r="V101" s="493">
        <f>'11M - LPS'!V101</f>
        <v>6.3246999999999998E-2</v>
      </c>
      <c r="W101" s="493">
        <f>'11M - LPS'!W101</f>
        <v>6.2655000000000002E-2</v>
      </c>
      <c r="X101" s="493">
        <f>'11M - LPS'!X101</f>
        <v>3.9711999999999997E-2</v>
      </c>
      <c r="Y101" s="493">
        <f>'11M - LPS'!Y101</f>
        <v>3.7293E-2</v>
      </c>
      <c r="Z101" s="493">
        <f>'11M - LPS'!Z101</f>
        <v>3.4257999999999997E-2</v>
      </c>
      <c r="AA101" s="493">
        <f>'11M - LPS'!AA101</f>
        <v>3.3180000000000001E-2</v>
      </c>
      <c r="AB101" s="493">
        <f>'11M - LPS'!AB101</f>
        <v>3.1255999999999999E-2</v>
      </c>
      <c r="AC101" s="493">
        <f>'11M - LPS'!AC101</f>
        <v>3.2987000000000002E-2</v>
      </c>
      <c r="AD101" s="493">
        <f>'11M - LPS'!AD101</f>
        <v>3.2032999999999999E-2</v>
      </c>
      <c r="AE101" s="493">
        <f>'11M - LPS'!AE101</f>
        <v>3.5848999999999999E-2</v>
      </c>
      <c r="AF101" s="493">
        <f>'11M - LPS'!AF101</f>
        <v>6.6962999999999995E-2</v>
      </c>
      <c r="AG101" s="493">
        <f>'11M - LPS'!AG101</f>
        <v>6.4194000000000001E-2</v>
      </c>
      <c r="AH101" s="493">
        <f>'11M - LPS'!AH101</f>
        <v>6.3246999999999998E-2</v>
      </c>
      <c r="AI101" s="493">
        <f>'11M - LPS'!AI101</f>
        <v>6.2655000000000002E-2</v>
      </c>
      <c r="AJ101" s="493">
        <f>'11M - LPS'!AJ101</f>
        <v>3.9711999999999997E-2</v>
      </c>
      <c r="AK101" s="493">
        <f>'11M - LPS'!AK101</f>
        <v>3.7293E-2</v>
      </c>
      <c r="AL101" s="493">
        <f>'11M - LPS'!AL101</f>
        <v>3.4257999999999997E-2</v>
      </c>
      <c r="AM101" s="493">
        <f>'11M - LPS'!AM101</f>
        <v>3.3180000000000001E-2</v>
      </c>
      <c r="AN101" s="493">
        <f>'11M - LPS'!AN101</f>
        <v>3.1255999999999999E-2</v>
      </c>
      <c r="AO101" s="493">
        <f>'11M - LPS'!AO101</f>
        <v>3.2987000000000002E-2</v>
      </c>
      <c r="AP101" s="493">
        <f>'11M - LPS'!AP101</f>
        <v>3.2032999999999999E-2</v>
      </c>
      <c r="AQ101" s="493">
        <f>'11M - LPS'!AQ101</f>
        <v>3.5848999999999999E-2</v>
      </c>
      <c r="AR101" s="493">
        <f>'11M - LPS'!AR101</f>
        <v>6.6962999999999995E-2</v>
      </c>
      <c r="AS101" s="493">
        <f>'11M - LPS'!AS101</f>
        <v>6.4194000000000001E-2</v>
      </c>
      <c r="AT101" s="493">
        <f>'11M - LPS'!AT101</f>
        <v>6.3246999999999998E-2</v>
      </c>
      <c r="AU101" s="493">
        <f>'11M - LPS'!AU101</f>
        <v>6.2655000000000002E-2</v>
      </c>
      <c r="AV101" s="493">
        <f>'11M - LPS'!AV101</f>
        <v>3.9711999999999997E-2</v>
      </c>
      <c r="AW101" s="493">
        <f>'11M - LPS'!AW101</f>
        <v>3.7293E-2</v>
      </c>
      <c r="AX101" s="493">
        <f>'11M - LPS'!AX101</f>
        <v>3.4257999999999997E-2</v>
      </c>
      <c r="AY101" s="493">
        <f>'11M - LPS'!AY101</f>
        <v>3.3180000000000001E-2</v>
      </c>
      <c r="AZ101" s="493">
        <f>'11M - LPS'!AZ101</f>
        <v>3.1255999999999999E-2</v>
      </c>
      <c r="BA101" s="493">
        <f>'11M - LPS'!BA101</f>
        <v>3.2987000000000002E-2</v>
      </c>
      <c r="BB101" s="493">
        <f>'11M - LPS'!BB101</f>
        <v>3.2032999999999999E-2</v>
      </c>
      <c r="BC101" s="493">
        <f>'11M - LPS'!BC101</f>
        <v>3.5848999999999999E-2</v>
      </c>
      <c r="BD101" s="493">
        <f>'11M - LPS'!BD101</f>
        <v>6.6962999999999995E-2</v>
      </c>
      <c r="BE101" s="493">
        <f>'11M - LPS'!BE101</f>
        <v>6.4194000000000001E-2</v>
      </c>
      <c r="BF101" s="493">
        <f>'11M - LPS'!BF101</f>
        <v>6.3246999999999998E-2</v>
      </c>
      <c r="BG101" s="493">
        <f>'11M - LPS'!BG101</f>
        <v>6.2655000000000002E-2</v>
      </c>
      <c r="BH101" s="493">
        <f>'11M - LPS'!BH101</f>
        <v>3.9711999999999997E-2</v>
      </c>
      <c r="BI101" s="493">
        <f>'11M - LPS'!BI101</f>
        <v>3.7293E-2</v>
      </c>
      <c r="BJ101" s="493">
        <f>'11M - LPS'!BJ101</f>
        <v>3.4257999999999997E-2</v>
      </c>
      <c r="BK101" s="493">
        <f>'11M - LPS'!BK101</f>
        <v>3.3180000000000001E-2</v>
      </c>
      <c r="BL101" s="493">
        <f>'11M - LPS'!BL101</f>
        <v>3.1255999999999999E-2</v>
      </c>
      <c r="BM101" s="493">
        <f>'11M - LPS'!BM101</f>
        <v>3.2987000000000002E-2</v>
      </c>
      <c r="BN101" s="493">
        <f>'11M - LPS'!BN101</f>
        <v>3.2032999999999999E-2</v>
      </c>
      <c r="BO101" s="493">
        <f>'11M - LPS'!BO101</f>
        <v>3.5848999999999999E-2</v>
      </c>
      <c r="BP101" s="493">
        <f>'11M - LPS'!BP101</f>
        <v>6.6962999999999995E-2</v>
      </c>
      <c r="BQ101" s="493">
        <f>'11M - LPS'!BQ101</f>
        <v>6.4194000000000001E-2</v>
      </c>
      <c r="BR101" s="493">
        <f>'11M - LPS'!BR101</f>
        <v>6.3246999999999998E-2</v>
      </c>
      <c r="BS101" s="493">
        <f>'11M - LPS'!BS101</f>
        <v>6.2655000000000002E-2</v>
      </c>
      <c r="BT101" s="493">
        <f>'11M - LPS'!BT101</f>
        <v>3.9711999999999997E-2</v>
      </c>
      <c r="BU101" s="493">
        <f>'11M - LPS'!BU101</f>
        <v>3.7293E-2</v>
      </c>
      <c r="BV101" s="493">
        <f>'11M - LPS'!BV101</f>
        <v>3.4257999999999997E-2</v>
      </c>
      <c r="BW101" s="493">
        <f>'11M - LPS'!BW101</f>
        <v>3.3180000000000001E-2</v>
      </c>
      <c r="BX101" s="493">
        <f>'11M - LPS'!BX101</f>
        <v>3.1255999999999999E-2</v>
      </c>
      <c r="BY101" s="493">
        <f>'11M - LPS'!BY101</f>
        <v>3.2987000000000002E-2</v>
      </c>
      <c r="BZ101" s="493">
        <f>'11M - LPS'!BZ101</f>
        <v>3.2032999999999999E-2</v>
      </c>
      <c r="CA101" s="493">
        <f>'11M - LPS'!CA101</f>
        <v>3.5848999999999999E-2</v>
      </c>
      <c r="CB101" s="493">
        <f>'11M - LPS'!CB101</f>
        <v>6.6962999999999995E-2</v>
      </c>
      <c r="CC101" s="493">
        <f>'11M - LPS'!CC101</f>
        <v>6.4194000000000001E-2</v>
      </c>
      <c r="CD101" s="493">
        <f>'11M - LPS'!CD101</f>
        <v>6.3246999999999998E-2</v>
      </c>
      <c r="CE101" s="493">
        <f>'11M - LPS'!CE101</f>
        <v>6.2655000000000002E-2</v>
      </c>
      <c r="CF101" s="493">
        <f>'11M - LPS'!CF101</f>
        <v>3.9711999999999997E-2</v>
      </c>
      <c r="CG101" s="493">
        <f>'11M - LPS'!CG101</f>
        <v>3.7293E-2</v>
      </c>
      <c r="CH101" s="498">
        <f>'11M - LPS'!CH101</f>
        <v>3.4257999999999997E-2</v>
      </c>
    </row>
    <row r="102" spans="1:86" s="110" customFormat="1" x14ac:dyDescent="0.25">
      <c r="A102" s="633"/>
      <c r="B102" s="89" t="s">
        <v>23</v>
      </c>
      <c r="C102" s="440">
        <f>'11M - LPS'!C102</f>
        <v>2.7657000000000001E-2</v>
      </c>
      <c r="D102" s="440">
        <f>'11M - LPS'!D102</f>
        <v>2.6662000000000002E-2</v>
      </c>
      <c r="E102" s="440">
        <f>'11M - LPS'!E102</f>
        <v>2.7882000000000001E-2</v>
      </c>
      <c r="F102" s="440">
        <f>'11M - LPS'!F102</f>
        <v>3.1621999999999997E-2</v>
      </c>
      <c r="G102" s="440">
        <f>'11M - LPS'!G102</f>
        <v>3.5316E-2</v>
      </c>
      <c r="H102" s="440">
        <f>'11M - LPS'!H102</f>
        <v>5.7203999999999998E-2</v>
      </c>
      <c r="I102" s="440">
        <f>'11M - LPS'!I102</f>
        <v>5.6994999999999997E-2</v>
      </c>
      <c r="J102" s="440">
        <f>'11M - LPS'!J102</f>
        <v>5.5843999999999998E-2</v>
      </c>
      <c r="K102" s="440">
        <f>'11M - LPS'!K102</f>
        <v>5.5169000000000003E-2</v>
      </c>
      <c r="L102" s="440">
        <f>'11M - LPS'!L102</f>
        <v>3.5621E-2</v>
      </c>
      <c r="M102" s="440">
        <f>'11M - LPS'!M102</f>
        <v>3.0717999999999999E-2</v>
      </c>
      <c r="N102" s="440">
        <f>'11M - LPS'!N102</f>
        <v>2.8008000000000002E-2</v>
      </c>
      <c r="O102" s="440">
        <f>'11M - LPS'!O102</f>
        <v>2.7657000000000001E-2</v>
      </c>
      <c r="P102" s="440">
        <f>'11M - LPS'!P102</f>
        <v>2.6662000000000002E-2</v>
      </c>
      <c r="Q102" s="440">
        <f>'11M - LPS'!Q102</f>
        <v>2.7882000000000001E-2</v>
      </c>
      <c r="R102" s="440">
        <f>'11M - LPS'!R102</f>
        <v>3.1621999999999997E-2</v>
      </c>
      <c r="S102" s="440">
        <f>'11M - LPS'!S102</f>
        <v>3.5316E-2</v>
      </c>
      <c r="T102" s="493">
        <f>'11M - LPS'!T102</f>
        <v>6.6962999999999995E-2</v>
      </c>
      <c r="U102" s="493">
        <f>'11M - LPS'!U102</f>
        <v>6.4194000000000001E-2</v>
      </c>
      <c r="V102" s="493">
        <f>'11M - LPS'!V102</f>
        <v>6.3246999999999998E-2</v>
      </c>
      <c r="W102" s="493">
        <f>'11M - LPS'!W102</f>
        <v>6.2655000000000002E-2</v>
      </c>
      <c r="X102" s="493">
        <f>'11M - LPS'!X102</f>
        <v>3.9711999999999997E-2</v>
      </c>
      <c r="Y102" s="493">
        <f>'11M - LPS'!Y102</f>
        <v>3.7293E-2</v>
      </c>
      <c r="Z102" s="493">
        <f>'11M - LPS'!Z102</f>
        <v>3.4257999999999997E-2</v>
      </c>
      <c r="AA102" s="493">
        <f>'11M - LPS'!AA102</f>
        <v>3.3180000000000001E-2</v>
      </c>
      <c r="AB102" s="493">
        <f>'11M - LPS'!AB102</f>
        <v>3.1255999999999999E-2</v>
      </c>
      <c r="AC102" s="493">
        <f>'11M - LPS'!AC102</f>
        <v>3.2987000000000002E-2</v>
      </c>
      <c r="AD102" s="493">
        <f>'11M - LPS'!AD102</f>
        <v>3.2032999999999999E-2</v>
      </c>
      <c r="AE102" s="493">
        <f>'11M - LPS'!AE102</f>
        <v>3.5848999999999999E-2</v>
      </c>
      <c r="AF102" s="493">
        <f>'11M - LPS'!AF102</f>
        <v>6.6962999999999995E-2</v>
      </c>
      <c r="AG102" s="493">
        <f>'11M - LPS'!AG102</f>
        <v>6.4194000000000001E-2</v>
      </c>
      <c r="AH102" s="493">
        <f>'11M - LPS'!AH102</f>
        <v>6.3246999999999998E-2</v>
      </c>
      <c r="AI102" s="493">
        <f>'11M - LPS'!AI102</f>
        <v>6.2655000000000002E-2</v>
      </c>
      <c r="AJ102" s="493">
        <f>'11M - LPS'!AJ102</f>
        <v>3.9711999999999997E-2</v>
      </c>
      <c r="AK102" s="493">
        <f>'11M - LPS'!AK102</f>
        <v>3.7293E-2</v>
      </c>
      <c r="AL102" s="493">
        <f>'11M - LPS'!AL102</f>
        <v>3.4257999999999997E-2</v>
      </c>
      <c r="AM102" s="493">
        <f>'11M - LPS'!AM102</f>
        <v>3.3180000000000001E-2</v>
      </c>
      <c r="AN102" s="493">
        <f>'11M - LPS'!AN102</f>
        <v>3.1255999999999999E-2</v>
      </c>
      <c r="AO102" s="493">
        <f>'11M - LPS'!AO102</f>
        <v>3.2987000000000002E-2</v>
      </c>
      <c r="AP102" s="493">
        <f>'11M - LPS'!AP102</f>
        <v>3.2032999999999999E-2</v>
      </c>
      <c r="AQ102" s="493">
        <f>'11M - LPS'!AQ102</f>
        <v>3.5848999999999999E-2</v>
      </c>
      <c r="AR102" s="493">
        <f>'11M - LPS'!AR102</f>
        <v>6.6962999999999995E-2</v>
      </c>
      <c r="AS102" s="493">
        <f>'11M - LPS'!AS102</f>
        <v>6.4194000000000001E-2</v>
      </c>
      <c r="AT102" s="493">
        <f>'11M - LPS'!AT102</f>
        <v>6.3246999999999998E-2</v>
      </c>
      <c r="AU102" s="493">
        <f>'11M - LPS'!AU102</f>
        <v>6.2655000000000002E-2</v>
      </c>
      <c r="AV102" s="493">
        <f>'11M - LPS'!AV102</f>
        <v>3.9711999999999997E-2</v>
      </c>
      <c r="AW102" s="493">
        <f>'11M - LPS'!AW102</f>
        <v>3.7293E-2</v>
      </c>
      <c r="AX102" s="493">
        <f>'11M - LPS'!AX102</f>
        <v>3.4257999999999997E-2</v>
      </c>
      <c r="AY102" s="493">
        <f>'11M - LPS'!AY102</f>
        <v>3.3180000000000001E-2</v>
      </c>
      <c r="AZ102" s="493">
        <f>'11M - LPS'!AZ102</f>
        <v>3.1255999999999999E-2</v>
      </c>
      <c r="BA102" s="493">
        <f>'11M - LPS'!BA102</f>
        <v>3.2987000000000002E-2</v>
      </c>
      <c r="BB102" s="493">
        <f>'11M - LPS'!BB102</f>
        <v>3.2032999999999999E-2</v>
      </c>
      <c r="BC102" s="493">
        <f>'11M - LPS'!BC102</f>
        <v>3.5848999999999999E-2</v>
      </c>
      <c r="BD102" s="493">
        <f>'11M - LPS'!BD102</f>
        <v>6.6962999999999995E-2</v>
      </c>
      <c r="BE102" s="493">
        <f>'11M - LPS'!BE102</f>
        <v>6.4194000000000001E-2</v>
      </c>
      <c r="BF102" s="493">
        <f>'11M - LPS'!BF102</f>
        <v>6.3246999999999998E-2</v>
      </c>
      <c r="BG102" s="493">
        <f>'11M - LPS'!BG102</f>
        <v>6.2655000000000002E-2</v>
      </c>
      <c r="BH102" s="493">
        <f>'11M - LPS'!BH102</f>
        <v>3.9711999999999997E-2</v>
      </c>
      <c r="BI102" s="493">
        <f>'11M - LPS'!BI102</f>
        <v>3.7293E-2</v>
      </c>
      <c r="BJ102" s="493">
        <f>'11M - LPS'!BJ102</f>
        <v>3.4257999999999997E-2</v>
      </c>
      <c r="BK102" s="493">
        <f>'11M - LPS'!BK102</f>
        <v>3.3180000000000001E-2</v>
      </c>
      <c r="BL102" s="493">
        <f>'11M - LPS'!BL102</f>
        <v>3.1255999999999999E-2</v>
      </c>
      <c r="BM102" s="493">
        <f>'11M - LPS'!BM102</f>
        <v>3.2987000000000002E-2</v>
      </c>
      <c r="BN102" s="493">
        <f>'11M - LPS'!BN102</f>
        <v>3.2032999999999999E-2</v>
      </c>
      <c r="BO102" s="493">
        <f>'11M - LPS'!BO102</f>
        <v>3.5848999999999999E-2</v>
      </c>
      <c r="BP102" s="493">
        <f>'11M - LPS'!BP102</f>
        <v>6.6962999999999995E-2</v>
      </c>
      <c r="BQ102" s="493">
        <f>'11M - LPS'!BQ102</f>
        <v>6.4194000000000001E-2</v>
      </c>
      <c r="BR102" s="493">
        <f>'11M - LPS'!BR102</f>
        <v>6.3246999999999998E-2</v>
      </c>
      <c r="BS102" s="493">
        <f>'11M - LPS'!BS102</f>
        <v>6.2655000000000002E-2</v>
      </c>
      <c r="BT102" s="493">
        <f>'11M - LPS'!BT102</f>
        <v>3.9711999999999997E-2</v>
      </c>
      <c r="BU102" s="493">
        <f>'11M - LPS'!BU102</f>
        <v>3.7293E-2</v>
      </c>
      <c r="BV102" s="493">
        <f>'11M - LPS'!BV102</f>
        <v>3.4257999999999997E-2</v>
      </c>
      <c r="BW102" s="493">
        <f>'11M - LPS'!BW102</f>
        <v>3.3180000000000001E-2</v>
      </c>
      <c r="BX102" s="493">
        <f>'11M - LPS'!BX102</f>
        <v>3.1255999999999999E-2</v>
      </c>
      <c r="BY102" s="493">
        <f>'11M - LPS'!BY102</f>
        <v>3.2987000000000002E-2</v>
      </c>
      <c r="BZ102" s="493">
        <f>'11M - LPS'!BZ102</f>
        <v>3.2032999999999999E-2</v>
      </c>
      <c r="CA102" s="493">
        <f>'11M - LPS'!CA102</f>
        <v>3.5848999999999999E-2</v>
      </c>
      <c r="CB102" s="493">
        <f>'11M - LPS'!CB102</f>
        <v>6.6962999999999995E-2</v>
      </c>
      <c r="CC102" s="493">
        <f>'11M - LPS'!CC102</f>
        <v>6.4194000000000001E-2</v>
      </c>
      <c r="CD102" s="493">
        <f>'11M - LPS'!CD102</f>
        <v>6.3246999999999998E-2</v>
      </c>
      <c r="CE102" s="493">
        <f>'11M - LPS'!CE102</f>
        <v>6.2655000000000002E-2</v>
      </c>
      <c r="CF102" s="493">
        <f>'11M - LPS'!CF102</f>
        <v>3.9711999999999997E-2</v>
      </c>
      <c r="CG102" s="493">
        <f>'11M - LPS'!CG102</f>
        <v>3.7293E-2</v>
      </c>
      <c r="CH102" s="498">
        <f>'11M - LPS'!CH102</f>
        <v>3.4257999999999997E-2</v>
      </c>
    </row>
    <row r="103" spans="1:86" s="110" customFormat="1" x14ac:dyDescent="0.25">
      <c r="A103" s="633"/>
      <c r="B103" s="89" t="s">
        <v>24</v>
      </c>
      <c r="C103" s="440">
        <f>'11M - LPS'!C103</f>
        <v>2.7657000000000001E-2</v>
      </c>
      <c r="D103" s="440">
        <f>'11M - LPS'!D103</f>
        <v>2.6662000000000002E-2</v>
      </c>
      <c r="E103" s="440">
        <f>'11M - LPS'!E103</f>
        <v>2.7882000000000001E-2</v>
      </c>
      <c r="F103" s="440">
        <f>'11M - LPS'!F103</f>
        <v>3.1621999999999997E-2</v>
      </c>
      <c r="G103" s="440">
        <f>'11M - LPS'!G103</f>
        <v>3.5316E-2</v>
      </c>
      <c r="H103" s="440">
        <f>'11M - LPS'!H103</f>
        <v>5.7203999999999998E-2</v>
      </c>
      <c r="I103" s="440">
        <f>'11M - LPS'!I103</f>
        <v>5.6994999999999997E-2</v>
      </c>
      <c r="J103" s="440">
        <f>'11M - LPS'!J103</f>
        <v>5.5843999999999998E-2</v>
      </c>
      <c r="K103" s="440">
        <f>'11M - LPS'!K103</f>
        <v>5.5169000000000003E-2</v>
      </c>
      <c r="L103" s="440">
        <f>'11M - LPS'!L103</f>
        <v>3.5621E-2</v>
      </c>
      <c r="M103" s="440">
        <f>'11M - LPS'!M103</f>
        <v>3.0717999999999999E-2</v>
      </c>
      <c r="N103" s="440">
        <f>'11M - LPS'!N103</f>
        <v>2.8008000000000002E-2</v>
      </c>
      <c r="O103" s="440">
        <f>'11M - LPS'!O103</f>
        <v>2.7657000000000001E-2</v>
      </c>
      <c r="P103" s="440">
        <f>'11M - LPS'!P103</f>
        <v>2.6662000000000002E-2</v>
      </c>
      <c r="Q103" s="440">
        <f>'11M - LPS'!Q103</f>
        <v>2.7882000000000001E-2</v>
      </c>
      <c r="R103" s="440">
        <f>'11M - LPS'!R103</f>
        <v>3.1621999999999997E-2</v>
      </c>
      <c r="S103" s="440">
        <f>'11M - LPS'!S103</f>
        <v>3.5316E-2</v>
      </c>
      <c r="T103" s="493">
        <f>'11M - LPS'!T103</f>
        <v>6.6962999999999995E-2</v>
      </c>
      <c r="U103" s="493">
        <f>'11M - LPS'!U103</f>
        <v>6.4194000000000001E-2</v>
      </c>
      <c r="V103" s="493">
        <f>'11M - LPS'!V103</f>
        <v>6.3246999999999998E-2</v>
      </c>
      <c r="W103" s="493">
        <f>'11M - LPS'!W103</f>
        <v>6.2655000000000002E-2</v>
      </c>
      <c r="X103" s="493">
        <f>'11M - LPS'!X103</f>
        <v>3.9711999999999997E-2</v>
      </c>
      <c r="Y103" s="493">
        <f>'11M - LPS'!Y103</f>
        <v>3.7293E-2</v>
      </c>
      <c r="Z103" s="493">
        <f>'11M - LPS'!Z103</f>
        <v>3.4257999999999997E-2</v>
      </c>
      <c r="AA103" s="493">
        <f>'11M - LPS'!AA103</f>
        <v>3.3180000000000001E-2</v>
      </c>
      <c r="AB103" s="493">
        <f>'11M - LPS'!AB103</f>
        <v>3.1255999999999999E-2</v>
      </c>
      <c r="AC103" s="493">
        <f>'11M - LPS'!AC103</f>
        <v>3.2987000000000002E-2</v>
      </c>
      <c r="AD103" s="493">
        <f>'11M - LPS'!AD103</f>
        <v>3.2032999999999999E-2</v>
      </c>
      <c r="AE103" s="493">
        <f>'11M - LPS'!AE103</f>
        <v>3.5848999999999999E-2</v>
      </c>
      <c r="AF103" s="493">
        <f>'11M - LPS'!AF103</f>
        <v>6.6962999999999995E-2</v>
      </c>
      <c r="AG103" s="493">
        <f>'11M - LPS'!AG103</f>
        <v>6.4194000000000001E-2</v>
      </c>
      <c r="AH103" s="493">
        <f>'11M - LPS'!AH103</f>
        <v>6.3246999999999998E-2</v>
      </c>
      <c r="AI103" s="493">
        <f>'11M - LPS'!AI103</f>
        <v>6.2655000000000002E-2</v>
      </c>
      <c r="AJ103" s="493">
        <f>'11M - LPS'!AJ103</f>
        <v>3.9711999999999997E-2</v>
      </c>
      <c r="AK103" s="493">
        <f>'11M - LPS'!AK103</f>
        <v>3.7293E-2</v>
      </c>
      <c r="AL103" s="493">
        <f>'11M - LPS'!AL103</f>
        <v>3.4257999999999997E-2</v>
      </c>
      <c r="AM103" s="493">
        <f>'11M - LPS'!AM103</f>
        <v>3.3180000000000001E-2</v>
      </c>
      <c r="AN103" s="493">
        <f>'11M - LPS'!AN103</f>
        <v>3.1255999999999999E-2</v>
      </c>
      <c r="AO103" s="493">
        <f>'11M - LPS'!AO103</f>
        <v>3.2987000000000002E-2</v>
      </c>
      <c r="AP103" s="493">
        <f>'11M - LPS'!AP103</f>
        <v>3.2032999999999999E-2</v>
      </c>
      <c r="AQ103" s="493">
        <f>'11M - LPS'!AQ103</f>
        <v>3.5848999999999999E-2</v>
      </c>
      <c r="AR103" s="493">
        <f>'11M - LPS'!AR103</f>
        <v>6.6962999999999995E-2</v>
      </c>
      <c r="AS103" s="493">
        <f>'11M - LPS'!AS103</f>
        <v>6.4194000000000001E-2</v>
      </c>
      <c r="AT103" s="493">
        <f>'11M - LPS'!AT103</f>
        <v>6.3246999999999998E-2</v>
      </c>
      <c r="AU103" s="493">
        <f>'11M - LPS'!AU103</f>
        <v>6.2655000000000002E-2</v>
      </c>
      <c r="AV103" s="493">
        <f>'11M - LPS'!AV103</f>
        <v>3.9711999999999997E-2</v>
      </c>
      <c r="AW103" s="493">
        <f>'11M - LPS'!AW103</f>
        <v>3.7293E-2</v>
      </c>
      <c r="AX103" s="493">
        <f>'11M - LPS'!AX103</f>
        <v>3.4257999999999997E-2</v>
      </c>
      <c r="AY103" s="493">
        <f>'11M - LPS'!AY103</f>
        <v>3.3180000000000001E-2</v>
      </c>
      <c r="AZ103" s="493">
        <f>'11M - LPS'!AZ103</f>
        <v>3.1255999999999999E-2</v>
      </c>
      <c r="BA103" s="493">
        <f>'11M - LPS'!BA103</f>
        <v>3.2987000000000002E-2</v>
      </c>
      <c r="BB103" s="493">
        <f>'11M - LPS'!BB103</f>
        <v>3.2032999999999999E-2</v>
      </c>
      <c r="BC103" s="493">
        <f>'11M - LPS'!BC103</f>
        <v>3.5848999999999999E-2</v>
      </c>
      <c r="BD103" s="493">
        <f>'11M - LPS'!BD103</f>
        <v>6.6962999999999995E-2</v>
      </c>
      <c r="BE103" s="493">
        <f>'11M - LPS'!BE103</f>
        <v>6.4194000000000001E-2</v>
      </c>
      <c r="BF103" s="493">
        <f>'11M - LPS'!BF103</f>
        <v>6.3246999999999998E-2</v>
      </c>
      <c r="BG103" s="493">
        <f>'11M - LPS'!BG103</f>
        <v>6.2655000000000002E-2</v>
      </c>
      <c r="BH103" s="493">
        <f>'11M - LPS'!BH103</f>
        <v>3.9711999999999997E-2</v>
      </c>
      <c r="BI103" s="493">
        <f>'11M - LPS'!BI103</f>
        <v>3.7293E-2</v>
      </c>
      <c r="BJ103" s="493">
        <f>'11M - LPS'!BJ103</f>
        <v>3.4257999999999997E-2</v>
      </c>
      <c r="BK103" s="493">
        <f>'11M - LPS'!BK103</f>
        <v>3.3180000000000001E-2</v>
      </c>
      <c r="BL103" s="493">
        <f>'11M - LPS'!BL103</f>
        <v>3.1255999999999999E-2</v>
      </c>
      <c r="BM103" s="493">
        <f>'11M - LPS'!BM103</f>
        <v>3.2987000000000002E-2</v>
      </c>
      <c r="BN103" s="493">
        <f>'11M - LPS'!BN103</f>
        <v>3.2032999999999999E-2</v>
      </c>
      <c r="BO103" s="493">
        <f>'11M - LPS'!BO103</f>
        <v>3.5848999999999999E-2</v>
      </c>
      <c r="BP103" s="493">
        <f>'11M - LPS'!BP103</f>
        <v>6.6962999999999995E-2</v>
      </c>
      <c r="BQ103" s="493">
        <f>'11M - LPS'!BQ103</f>
        <v>6.4194000000000001E-2</v>
      </c>
      <c r="BR103" s="493">
        <f>'11M - LPS'!BR103</f>
        <v>6.3246999999999998E-2</v>
      </c>
      <c r="BS103" s="493">
        <f>'11M - LPS'!BS103</f>
        <v>6.2655000000000002E-2</v>
      </c>
      <c r="BT103" s="493">
        <f>'11M - LPS'!BT103</f>
        <v>3.9711999999999997E-2</v>
      </c>
      <c r="BU103" s="493">
        <f>'11M - LPS'!BU103</f>
        <v>3.7293E-2</v>
      </c>
      <c r="BV103" s="493">
        <f>'11M - LPS'!BV103</f>
        <v>3.4257999999999997E-2</v>
      </c>
      <c r="BW103" s="493">
        <f>'11M - LPS'!BW103</f>
        <v>3.3180000000000001E-2</v>
      </c>
      <c r="BX103" s="493">
        <f>'11M - LPS'!BX103</f>
        <v>3.1255999999999999E-2</v>
      </c>
      <c r="BY103" s="493">
        <f>'11M - LPS'!BY103</f>
        <v>3.2987000000000002E-2</v>
      </c>
      <c r="BZ103" s="493">
        <f>'11M - LPS'!BZ103</f>
        <v>3.2032999999999999E-2</v>
      </c>
      <c r="CA103" s="493">
        <f>'11M - LPS'!CA103</f>
        <v>3.5848999999999999E-2</v>
      </c>
      <c r="CB103" s="493">
        <f>'11M - LPS'!CB103</f>
        <v>6.6962999999999995E-2</v>
      </c>
      <c r="CC103" s="493">
        <f>'11M - LPS'!CC103</f>
        <v>6.4194000000000001E-2</v>
      </c>
      <c r="CD103" s="493">
        <f>'11M - LPS'!CD103</f>
        <v>6.3246999999999998E-2</v>
      </c>
      <c r="CE103" s="493">
        <f>'11M - LPS'!CE103</f>
        <v>6.2655000000000002E-2</v>
      </c>
      <c r="CF103" s="493">
        <f>'11M - LPS'!CF103</f>
        <v>3.9711999999999997E-2</v>
      </c>
      <c r="CG103" s="493">
        <f>'11M - LPS'!CG103</f>
        <v>3.7293E-2</v>
      </c>
      <c r="CH103" s="498">
        <f>'11M - LPS'!CH103</f>
        <v>3.4257999999999997E-2</v>
      </c>
    </row>
    <row r="104" spans="1:86" s="110" customFormat="1" x14ac:dyDescent="0.25">
      <c r="A104" s="633"/>
      <c r="B104" s="89" t="s">
        <v>7</v>
      </c>
      <c r="C104" s="440">
        <f>'11M - LPS'!C104</f>
        <v>2.6307000000000001E-2</v>
      </c>
      <c r="D104" s="440">
        <f>'11M - LPS'!D104</f>
        <v>2.5505E-2</v>
      </c>
      <c r="E104" s="440">
        <f>'11M - LPS'!E104</f>
        <v>2.7584000000000001E-2</v>
      </c>
      <c r="F104" s="440">
        <f>'11M - LPS'!F104</f>
        <v>3.1132E-2</v>
      </c>
      <c r="G104" s="440">
        <f>'11M - LPS'!G104</f>
        <v>3.3181000000000002E-2</v>
      </c>
      <c r="H104" s="440">
        <f>'11M - LPS'!H104</f>
        <v>5.3809999999999997E-2</v>
      </c>
      <c r="I104" s="440">
        <f>'11M - LPS'!I104</f>
        <v>5.0487999999999998E-2</v>
      </c>
      <c r="J104" s="440">
        <f>'11M - LPS'!J104</f>
        <v>5.1031E-2</v>
      </c>
      <c r="K104" s="440">
        <f>'11M - LPS'!K104</f>
        <v>5.0847000000000003E-2</v>
      </c>
      <c r="L104" s="440">
        <f>'11M - LPS'!L104</f>
        <v>3.3487999999999997E-2</v>
      </c>
      <c r="M104" s="440">
        <f>'11M - LPS'!M104</f>
        <v>2.8757000000000001E-2</v>
      </c>
      <c r="N104" s="440">
        <f>'11M - LPS'!N104</f>
        <v>2.6939999999999999E-2</v>
      </c>
      <c r="O104" s="440">
        <f>'11M - LPS'!O104</f>
        <v>2.6307000000000001E-2</v>
      </c>
      <c r="P104" s="440">
        <f>'11M - LPS'!P104</f>
        <v>2.5505E-2</v>
      </c>
      <c r="Q104" s="440">
        <f>'11M - LPS'!Q104</f>
        <v>2.7584000000000001E-2</v>
      </c>
      <c r="R104" s="440">
        <f>'11M - LPS'!R104</f>
        <v>3.1132E-2</v>
      </c>
      <c r="S104" s="440">
        <f>'11M - LPS'!S104</f>
        <v>3.3181000000000002E-2</v>
      </c>
      <c r="T104" s="493">
        <f>'11M - LPS'!T104</f>
        <v>6.3043000000000002E-2</v>
      </c>
      <c r="U104" s="493">
        <f>'11M - LPS'!U104</f>
        <v>5.7155999999999998E-2</v>
      </c>
      <c r="V104" s="493">
        <f>'11M - LPS'!V104</f>
        <v>5.8004E-2</v>
      </c>
      <c r="W104" s="493">
        <f>'11M - LPS'!W104</f>
        <v>5.7928E-2</v>
      </c>
      <c r="X104" s="493">
        <f>'11M - LPS'!X104</f>
        <v>3.7400000000000003E-2</v>
      </c>
      <c r="Y104" s="493">
        <f>'11M - LPS'!Y104</f>
        <v>3.4724999999999999E-2</v>
      </c>
      <c r="Z104" s="493">
        <f>'11M - LPS'!Z104</f>
        <v>3.2682000000000003E-2</v>
      </c>
      <c r="AA104" s="493">
        <f>'11M - LPS'!AA104</f>
        <v>3.143E-2</v>
      </c>
      <c r="AB104" s="493">
        <f>'11M - LPS'!AB104</f>
        <v>2.9864999999999999E-2</v>
      </c>
      <c r="AC104" s="493">
        <f>'11M - LPS'!AC104</f>
        <v>3.2624E-2</v>
      </c>
      <c r="AD104" s="493">
        <f>'11M - LPS'!AD104</f>
        <v>3.1663999999999998E-2</v>
      </c>
      <c r="AE104" s="493">
        <f>'11M - LPS'!AE104</f>
        <v>3.4091999999999997E-2</v>
      </c>
      <c r="AF104" s="493">
        <f>'11M - LPS'!AF104</f>
        <v>6.3043000000000002E-2</v>
      </c>
      <c r="AG104" s="493">
        <f>'11M - LPS'!AG104</f>
        <v>5.7155999999999998E-2</v>
      </c>
      <c r="AH104" s="493">
        <f>'11M - LPS'!AH104</f>
        <v>5.8004E-2</v>
      </c>
      <c r="AI104" s="493">
        <f>'11M - LPS'!AI104</f>
        <v>5.7928E-2</v>
      </c>
      <c r="AJ104" s="493">
        <f>'11M - LPS'!AJ104</f>
        <v>3.7400000000000003E-2</v>
      </c>
      <c r="AK104" s="493">
        <f>'11M - LPS'!AK104</f>
        <v>3.4724999999999999E-2</v>
      </c>
      <c r="AL104" s="493">
        <f>'11M - LPS'!AL104</f>
        <v>3.2682000000000003E-2</v>
      </c>
      <c r="AM104" s="493">
        <f>'11M - LPS'!AM104</f>
        <v>3.143E-2</v>
      </c>
      <c r="AN104" s="493">
        <f>'11M - LPS'!AN104</f>
        <v>2.9864999999999999E-2</v>
      </c>
      <c r="AO104" s="493">
        <f>'11M - LPS'!AO104</f>
        <v>3.2624E-2</v>
      </c>
      <c r="AP104" s="493">
        <f>'11M - LPS'!AP104</f>
        <v>3.1663999999999998E-2</v>
      </c>
      <c r="AQ104" s="493">
        <f>'11M - LPS'!AQ104</f>
        <v>3.4091999999999997E-2</v>
      </c>
      <c r="AR104" s="493">
        <f>'11M - LPS'!AR104</f>
        <v>6.3043000000000002E-2</v>
      </c>
      <c r="AS104" s="493">
        <f>'11M - LPS'!AS104</f>
        <v>5.7155999999999998E-2</v>
      </c>
      <c r="AT104" s="493">
        <f>'11M - LPS'!AT104</f>
        <v>5.8004E-2</v>
      </c>
      <c r="AU104" s="493">
        <f>'11M - LPS'!AU104</f>
        <v>5.7928E-2</v>
      </c>
      <c r="AV104" s="493">
        <f>'11M - LPS'!AV104</f>
        <v>3.7400000000000003E-2</v>
      </c>
      <c r="AW104" s="493">
        <f>'11M - LPS'!AW104</f>
        <v>3.4724999999999999E-2</v>
      </c>
      <c r="AX104" s="493">
        <f>'11M - LPS'!AX104</f>
        <v>3.2682000000000003E-2</v>
      </c>
      <c r="AY104" s="493">
        <f>'11M - LPS'!AY104</f>
        <v>3.143E-2</v>
      </c>
      <c r="AZ104" s="493">
        <f>'11M - LPS'!AZ104</f>
        <v>2.9864999999999999E-2</v>
      </c>
      <c r="BA104" s="493">
        <f>'11M - LPS'!BA104</f>
        <v>3.2624E-2</v>
      </c>
      <c r="BB104" s="493">
        <f>'11M - LPS'!BB104</f>
        <v>3.1663999999999998E-2</v>
      </c>
      <c r="BC104" s="493">
        <f>'11M - LPS'!BC104</f>
        <v>3.4091999999999997E-2</v>
      </c>
      <c r="BD104" s="493">
        <f>'11M - LPS'!BD104</f>
        <v>6.3043000000000002E-2</v>
      </c>
      <c r="BE104" s="493">
        <f>'11M - LPS'!BE104</f>
        <v>5.7155999999999998E-2</v>
      </c>
      <c r="BF104" s="493">
        <f>'11M - LPS'!BF104</f>
        <v>5.8004E-2</v>
      </c>
      <c r="BG104" s="493">
        <f>'11M - LPS'!BG104</f>
        <v>5.7928E-2</v>
      </c>
      <c r="BH104" s="493">
        <f>'11M - LPS'!BH104</f>
        <v>3.7400000000000003E-2</v>
      </c>
      <c r="BI104" s="493">
        <f>'11M - LPS'!BI104</f>
        <v>3.4724999999999999E-2</v>
      </c>
      <c r="BJ104" s="493">
        <f>'11M - LPS'!BJ104</f>
        <v>3.2682000000000003E-2</v>
      </c>
      <c r="BK104" s="493">
        <f>'11M - LPS'!BK104</f>
        <v>3.143E-2</v>
      </c>
      <c r="BL104" s="493">
        <f>'11M - LPS'!BL104</f>
        <v>2.9864999999999999E-2</v>
      </c>
      <c r="BM104" s="493">
        <f>'11M - LPS'!BM104</f>
        <v>3.2624E-2</v>
      </c>
      <c r="BN104" s="493">
        <f>'11M - LPS'!BN104</f>
        <v>3.1663999999999998E-2</v>
      </c>
      <c r="BO104" s="493">
        <f>'11M - LPS'!BO104</f>
        <v>3.4091999999999997E-2</v>
      </c>
      <c r="BP104" s="493">
        <f>'11M - LPS'!BP104</f>
        <v>6.3043000000000002E-2</v>
      </c>
      <c r="BQ104" s="493">
        <f>'11M - LPS'!BQ104</f>
        <v>5.7155999999999998E-2</v>
      </c>
      <c r="BR104" s="493">
        <f>'11M - LPS'!BR104</f>
        <v>5.8004E-2</v>
      </c>
      <c r="BS104" s="493">
        <f>'11M - LPS'!BS104</f>
        <v>5.7928E-2</v>
      </c>
      <c r="BT104" s="493">
        <f>'11M - LPS'!BT104</f>
        <v>3.7400000000000003E-2</v>
      </c>
      <c r="BU104" s="493">
        <f>'11M - LPS'!BU104</f>
        <v>3.4724999999999999E-2</v>
      </c>
      <c r="BV104" s="493">
        <f>'11M - LPS'!BV104</f>
        <v>3.2682000000000003E-2</v>
      </c>
      <c r="BW104" s="493">
        <f>'11M - LPS'!BW104</f>
        <v>3.143E-2</v>
      </c>
      <c r="BX104" s="493">
        <f>'11M - LPS'!BX104</f>
        <v>2.9864999999999999E-2</v>
      </c>
      <c r="BY104" s="493">
        <f>'11M - LPS'!BY104</f>
        <v>3.2624E-2</v>
      </c>
      <c r="BZ104" s="493">
        <f>'11M - LPS'!BZ104</f>
        <v>3.1663999999999998E-2</v>
      </c>
      <c r="CA104" s="493">
        <f>'11M - LPS'!CA104</f>
        <v>3.4091999999999997E-2</v>
      </c>
      <c r="CB104" s="493">
        <f>'11M - LPS'!CB104</f>
        <v>6.3043000000000002E-2</v>
      </c>
      <c r="CC104" s="493">
        <f>'11M - LPS'!CC104</f>
        <v>5.7155999999999998E-2</v>
      </c>
      <c r="CD104" s="493">
        <f>'11M - LPS'!CD104</f>
        <v>5.8004E-2</v>
      </c>
      <c r="CE104" s="493">
        <f>'11M - LPS'!CE104</f>
        <v>5.7928E-2</v>
      </c>
      <c r="CF104" s="493">
        <f>'11M - LPS'!CF104</f>
        <v>3.7400000000000003E-2</v>
      </c>
      <c r="CG104" s="493">
        <f>'11M - LPS'!CG104</f>
        <v>3.4724999999999999E-2</v>
      </c>
      <c r="CH104" s="498">
        <f>'11M - LPS'!CH104</f>
        <v>3.2682000000000003E-2</v>
      </c>
    </row>
    <row r="105" spans="1:86" s="110" customFormat="1" ht="15.75" thickBot="1" x14ac:dyDescent="0.3">
      <c r="A105" s="634"/>
      <c r="B105" s="91" t="s">
        <v>8</v>
      </c>
      <c r="C105" s="438">
        <f>'11M - LPS'!C105</f>
        <v>2.6266999999999999E-2</v>
      </c>
      <c r="D105" s="438">
        <f>'11M - LPS'!D105</f>
        <v>2.5484E-2</v>
      </c>
      <c r="E105" s="438">
        <f>'11M - LPS'!E105</f>
        <v>2.9350999999999999E-2</v>
      </c>
      <c r="F105" s="438">
        <f>'11M - LPS'!F105</f>
        <v>3.4934E-2</v>
      </c>
      <c r="G105" s="438">
        <f>'11M - LPS'!G105</f>
        <v>3.7511999999999997E-2</v>
      </c>
      <c r="H105" s="438">
        <f>'11M - LPS'!H105</f>
        <v>6.7308999999999994E-2</v>
      </c>
      <c r="I105" s="438">
        <f>'11M - LPS'!I105</f>
        <v>5.3973E-2</v>
      </c>
      <c r="J105" s="438">
        <f>'11M - LPS'!J105</f>
        <v>5.8883999999999999E-2</v>
      </c>
      <c r="K105" s="438">
        <f>'11M - LPS'!K105</f>
        <v>6.0109999999999997E-2</v>
      </c>
      <c r="L105" s="438">
        <f>'11M - LPS'!L105</f>
        <v>3.8740999999999998E-2</v>
      </c>
      <c r="M105" s="438">
        <f>'11M - LPS'!M105</f>
        <v>2.9776E-2</v>
      </c>
      <c r="N105" s="438">
        <f>'11M - LPS'!N105</f>
        <v>2.9106E-2</v>
      </c>
      <c r="O105" s="438">
        <f>'11M - LPS'!O105</f>
        <v>2.6266999999999999E-2</v>
      </c>
      <c r="P105" s="438">
        <f>'11M - LPS'!P105</f>
        <v>2.5484E-2</v>
      </c>
      <c r="Q105" s="438">
        <f>'11M - LPS'!Q105</f>
        <v>2.9350999999999999E-2</v>
      </c>
      <c r="R105" s="438">
        <f>'11M - LPS'!R105</f>
        <v>3.4934E-2</v>
      </c>
      <c r="S105" s="438">
        <f>'11M - LPS'!S105</f>
        <v>3.7511999999999997E-2</v>
      </c>
      <c r="T105" s="492">
        <f>'11M - LPS'!T105</f>
        <v>7.8720999999999999E-2</v>
      </c>
      <c r="U105" s="492">
        <f>'11M - LPS'!U105</f>
        <v>6.0926000000000001E-2</v>
      </c>
      <c r="V105" s="492">
        <f>'11M - LPS'!V105</f>
        <v>6.6558000000000006E-2</v>
      </c>
      <c r="W105" s="492">
        <f>'11M - LPS'!W105</f>
        <v>6.7981E-2</v>
      </c>
      <c r="X105" s="492">
        <f>'11M - LPS'!X105</f>
        <v>4.3094E-2</v>
      </c>
      <c r="Y105" s="492">
        <f>'11M - LPS'!Y105</f>
        <v>3.6059000000000001E-2</v>
      </c>
      <c r="Z105" s="492">
        <f>'11M - LPS'!Z105</f>
        <v>3.5876999999999999E-2</v>
      </c>
      <c r="AA105" s="492">
        <f>'11M - LPS'!AA105</f>
        <v>3.1378000000000003E-2</v>
      </c>
      <c r="AB105" s="492">
        <f>'11M - LPS'!AB105</f>
        <v>2.9839999999999998E-2</v>
      </c>
      <c r="AC105" s="492">
        <f>'11M - LPS'!AC105</f>
        <v>3.4773999999999999E-2</v>
      </c>
      <c r="AD105" s="492">
        <f>'11M - LPS'!AD105</f>
        <v>3.4331E-2</v>
      </c>
      <c r="AE105" s="492">
        <f>'11M - LPS'!AE105</f>
        <v>3.7700999999999998E-2</v>
      </c>
      <c r="AF105" s="492">
        <f>'11M - LPS'!AF105</f>
        <v>7.8720999999999999E-2</v>
      </c>
      <c r="AG105" s="492">
        <f>'11M - LPS'!AG105</f>
        <v>6.0926000000000001E-2</v>
      </c>
      <c r="AH105" s="492">
        <f>'11M - LPS'!AH105</f>
        <v>6.6558000000000006E-2</v>
      </c>
      <c r="AI105" s="492">
        <f>'11M - LPS'!AI105</f>
        <v>6.7981E-2</v>
      </c>
      <c r="AJ105" s="492">
        <f>'11M - LPS'!AJ105</f>
        <v>4.3094E-2</v>
      </c>
      <c r="AK105" s="492">
        <f>'11M - LPS'!AK105</f>
        <v>3.6059000000000001E-2</v>
      </c>
      <c r="AL105" s="492">
        <f>'11M - LPS'!AL105</f>
        <v>3.5876999999999999E-2</v>
      </c>
      <c r="AM105" s="492">
        <f>'11M - LPS'!AM105</f>
        <v>3.1378000000000003E-2</v>
      </c>
      <c r="AN105" s="492">
        <f>'11M - LPS'!AN105</f>
        <v>2.9839999999999998E-2</v>
      </c>
      <c r="AO105" s="492">
        <f>'11M - LPS'!AO105</f>
        <v>3.4773999999999999E-2</v>
      </c>
      <c r="AP105" s="492">
        <f>'11M - LPS'!AP105</f>
        <v>3.4331E-2</v>
      </c>
      <c r="AQ105" s="492">
        <f>'11M - LPS'!AQ105</f>
        <v>3.7700999999999998E-2</v>
      </c>
      <c r="AR105" s="492">
        <f>'11M - LPS'!AR105</f>
        <v>7.8720999999999999E-2</v>
      </c>
      <c r="AS105" s="492">
        <f>'11M - LPS'!AS105</f>
        <v>6.0926000000000001E-2</v>
      </c>
      <c r="AT105" s="492">
        <f>'11M - LPS'!AT105</f>
        <v>6.6558000000000006E-2</v>
      </c>
      <c r="AU105" s="492">
        <f>'11M - LPS'!AU105</f>
        <v>6.7981E-2</v>
      </c>
      <c r="AV105" s="492">
        <f>'11M - LPS'!AV105</f>
        <v>4.3094E-2</v>
      </c>
      <c r="AW105" s="492">
        <f>'11M - LPS'!AW105</f>
        <v>3.6059000000000001E-2</v>
      </c>
      <c r="AX105" s="492">
        <f>'11M - LPS'!AX105</f>
        <v>3.5876999999999999E-2</v>
      </c>
      <c r="AY105" s="492">
        <f>'11M - LPS'!AY105</f>
        <v>3.1378000000000003E-2</v>
      </c>
      <c r="AZ105" s="492">
        <f>'11M - LPS'!AZ105</f>
        <v>2.9839999999999998E-2</v>
      </c>
      <c r="BA105" s="492">
        <f>'11M - LPS'!BA105</f>
        <v>3.4773999999999999E-2</v>
      </c>
      <c r="BB105" s="492">
        <f>'11M - LPS'!BB105</f>
        <v>3.4331E-2</v>
      </c>
      <c r="BC105" s="492">
        <f>'11M - LPS'!BC105</f>
        <v>3.7700999999999998E-2</v>
      </c>
      <c r="BD105" s="492">
        <f>'11M - LPS'!BD105</f>
        <v>7.8720999999999999E-2</v>
      </c>
      <c r="BE105" s="492">
        <f>'11M - LPS'!BE105</f>
        <v>6.0926000000000001E-2</v>
      </c>
      <c r="BF105" s="492">
        <f>'11M - LPS'!BF105</f>
        <v>6.6558000000000006E-2</v>
      </c>
      <c r="BG105" s="492">
        <f>'11M - LPS'!BG105</f>
        <v>6.7981E-2</v>
      </c>
      <c r="BH105" s="492">
        <f>'11M - LPS'!BH105</f>
        <v>4.3094E-2</v>
      </c>
      <c r="BI105" s="492">
        <f>'11M - LPS'!BI105</f>
        <v>3.6059000000000001E-2</v>
      </c>
      <c r="BJ105" s="492">
        <f>'11M - LPS'!BJ105</f>
        <v>3.5876999999999999E-2</v>
      </c>
      <c r="BK105" s="492">
        <f>'11M - LPS'!BK105</f>
        <v>3.1378000000000003E-2</v>
      </c>
      <c r="BL105" s="492">
        <f>'11M - LPS'!BL105</f>
        <v>2.9839999999999998E-2</v>
      </c>
      <c r="BM105" s="492">
        <f>'11M - LPS'!BM105</f>
        <v>3.4773999999999999E-2</v>
      </c>
      <c r="BN105" s="492">
        <f>'11M - LPS'!BN105</f>
        <v>3.4331E-2</v>
      </c>
      <c r="BO105" s="492">
        <f>'11M - LPS'!BO105</f>
        <v>3.7700999999999998E-2</v>
      </c>
      <c r="BP105" s="492">
        <f>'11M - LPS'!BP105</f>
        <v>7.8720999999999999E-2</v>
      </c>
      <c r="BQ105" s="492">
        <f>'11M - LPS'!BQ105</f>
        <v>6.0926000000000001E-2</v>
      </c>
      <c r="BR105" s="492">
        <f>'11M - LPS'!BR105</f>
        <v>6.6558000000000006E-2</v>
      </c>
      <c r="BS105" s="492">
        <f>'11M - LPS'!BS105</f>
        <v>6.7981E-2</v>
      </c>
      <c r="BT105" s="492">
        <f>'11M - LPS'!BT105</f>
        <v>4.3094E-2</v>
      </c>
      <c r="BU105" s="492">
        <f>'11M - LPS'!BU105</f>
        <v>3.6059000000000001E-2</v>
      </c>
      <c r="BV105" s="492">
        <f>'11M - LPS'!BV105</f>
        <v>3.5876999999999999E-2</v>
      </c>
      <c r="BW105" s="492">
        <f>'11M - LPS'!BW105</f>
        <v>3.1378000000000003E-2</v>
      </c>
      <c r="BX105" s="492">
        <f>'11M - LPS'!BX105</f>
        <v>2.9839999999999998E-2</v>
      </c>
      <c r="BY105" s="492">
        <f>'11M - LPS'!BY105</f>
        <v>3.4773999999999999E-2</v>
      </c>
      <c r="BZ105" s="492">
        <f>'11M - LPS'!BZ105</f>
        <v>3.4331E-2</v>
      </c>
      <c r="CA105" s="492">
        <f>'11M - LPS'!CA105</f>
        <v>3.7700999999999998E-2</v>
      </c>
      <c r="CB105" s="492">
        <f>'11M - LPS'!CB105</f>
        <v>7.8720999999999999E-2</v>
      </c>
      <c r="CC105" s="492">
        <f>'11M - LPS'!CC105</f>
        <v>6.0926000000000001E-2</v>
      </c>
      <c r="CD105" s="492">
        <f>'11M - LPS'!CD105</f>
        <v>6.6558000000000006E-2</v>
      </c>
      <c r="CE105" s="492">
        <f>'11M - LPS'!CE105</f>
        <v>6.7981E-2</v>
      </c>
      <c r="CF105" s="492">
        <f>'11M - LPS'!CF105</f>
        <v>4.3094E-2</v>
      </c>
      <c r="CG105" s="492">
        <f>'11M - LPS'!CG105</f>
        <v>3.6059000000000001E-2</v>
      </c>
      <c r="CH105" s="499">
        <f>'11M - LPS'!CH105</f>
        <v>3.5876999999999999E-2</v>
      </c>
    </row>
    <row r="106" spans="1:86" s="110" customFormat="1" x14ac:dyDescent="0.25">
      <c r="C106" s="433" t="s">
        <v>230</v>
      </c>
      <c r="T106" s="491" t="s">
        <v>259</v>
      </c>
    </row>
    <row r="107" spans="1:86" s="110" customFormat="1" hidden="1" x14ac:dyDescent="0.25">
      <c r="A107" s="619" t="s">
        <v>121</v>
      </c>
      <c r="B107" s="621" t="s">
        <v>122</v>
      </c>
      <c r="C107" s="622"/>
      <c r="D107" s="622"/>
      <c r="E107" s="622"/>
      <c r="F107" s="622"/>
      <c r="G107" s="622"/>
      <c r="H107" s="622"/>
      <c r="I107" s="622"/>
      <c r="J107" s="622"/>
      <c r="K107" s="622"/>
      <c r="L107" s="622"/>
      <c r="M107" s="622"/>
      <c r="N107" s="635"/>
      <c r="O107" s="621" t="s">
        <v>122</v>
      </c>
      <c r="P107" s="622"/>
      <c r="Q107" s="622"/>
      <c r="R107" s="622"/>
      <c r="S107" s="622"/>
      <c r="T107" s="622"/>
      <c r="U107" s="622"/>
      <c r="V107" s="622"/>
      <c r="W107" s="622"/>
      <c r="X107" s="622"/>
      <c r="Y107" s="622"/>
      <c r="Z107" s="622"/>
      <c r="AA107" s="621" t="s">
        <v>122</v>
      </c>
      <c r="AB107" s="622"/>
      <c r="AC107" s="622"/>
      <c r="AD107" s="622"/>
      <c r="AE107" s="622"/>
      <c r="AF107" s="622"/>
      <c r="AG107" s="622"/>
      <c r="AH107" s="622"/>
      <c r="AI107" s="622"/>
      <c r="AJ107" s="622"/>
      <c r="AK107" s="622"/>
      <c r="AL107" s="622"/>
      <c r="AM107" s="621" t="s">
        <v>122</v>
      </c>
      <c r="AN107" s="622"/>
      <c r="AO107" s="622"/>
      <c r="AP107" s="622"/>
      <c r="AQ107" s="622"/>
      <c r="AR107" s="622"/>
      <c r="AS107" s="622"/>
      <c r="AT107" s="622"/>
      <c r="AU107" s="622"/>
      <c r="AV107" s="622"/>
      <c r="AW107" s="622"/>
      <c r="AX107" s="622"/>
      <c r="AY107" s="621" t="s">
        <v>122</v>
      </c>
      <c r="AZ107" s="622"/>
      <c r="BA107" s="622"/>
      <c r="BB107" s="622"/>
      <c r="BC107" s="622"/>
      <c r="BD107" s="622"/>
      <c r="BE107" s="622"/>
      <c r="BF107" s="622"/>
      <c r="BG107" s="622"/>
      <c r="BH107" s="622"/>
      <c r="BI107" s="622"/>
      <c r="BJ107" s="622"/>
      <c r="BK107" s="621" t="s">
        <v>122</v>
      </c>
      <c r="BL107" s="622"/>
      <c r="BM107" s="622"/>
      <c r="BN107" s="622"/>
      <c r="BO107" s="622"/>
      <c r="BP107" s="622"/>
      <c r="BQ107" s="622"/>
      <c r="BR107" s="622"/>
      <c r="BS107" s="622"/>
      <c r="BT107" s="622"/>
      <c r="BU107" s="622"/>
      <c r="BV107" s="622"/>
      <c r="BW107" s="621" t="s">
        <v>122</v>
      </c>
      <c r="BX107" s="622"/>
      <c r="BY107" s="622"/>
      <c r="BZ107" s="622"/>
      <c r="CA107" s="622"/>
      <c r="CB107" s="622"/>
      <c r="CC107" s="622"/>
      <c r="CD107" s="622"/>
      <c r="CE107" s="622"/>
      <c r="CF107" s="622"/>
      <c r="CG107" s="622"/>
      <c r="CH107" s="636"/>
    </row>
    <row r="108" spans="1:86" s="110" customFormat="1" ht="15.75" hidden="1" thickBot="1" x14ac:dyDescent="0.3">
      <c r="A108" s="620"/>
      <c r="B108" s="625" t="s">
        <v>250</v>
      </c>
      <c r="C108" s="626"/>
      <c r="D108" s="626"/>
      <c r="E108" s="626"/>
      <c r="F108" s="626"/>
      <c r="G108" s="626"/>
      <c r="H108" s="626"/>
      <c r="I108" s="626"/>
      <c r="J108" s="626"/>
      <c r="K108" s="626"/>
      <c r="L108" s="626"/>
      <c r="M108" s="626"/>
      <c r="N108" s="637"/>
      <c r="O108" s="625" t="s">
        <v>250</v>
      </c>
      <c r="P108" s="626"/>
      <c r="Q108" s="626"/>
      <c r="R108" s="626"/>
      <c r="S108" s="626"/>
      <c r="T108" s="626"/>
      <c r="U108" s="626"/>
      <c r="V108" s="626"/>
      <c r="W108" s="626"/>
      <c r="X108" s="626"/>
      <c r="Y108" s="626"/>
      <c r="Z108" s="626"/>
      <c r="AA108" s="625" t="s">
        <v>250</v>
      </c>
      <c r="AB108" s="626"/>
      <c r="AC108" s="626"/>
      <c r="AD108" s="626"/>
      <c r="AE108" s="626"/>
      <c r="AF108" s="626"/>
      <c r="AG108" s="626"/>
      <c r="AH108" s="626"/>
      <c r="AI108" s="626"/>
      <c r="AJ108" s="626"/>
      <c r="AK108" s="626"/>
      <c r="AL108" s="626"/>
      <c r="AM108" s="625" t="s">
        <v>123</v>
      </c>
      <c r="AN108" s="626"/>
      <c r="AO108" s="626"/>
      <c r="AP108" s="626"/>
      <c r="AQ108" s="626"/>
      <c r="AR108" s="626"/>
      <c r="AS108" s="626"/>
      <c r="AT108" s="626"/>
      <c r="AU108" s="626"/>
      <c r="AV108" s="626"/>
      <c r="AW108" s="626"/>
      <c r="AX108" s="626"/>
      <c r="AY108" s="625" t="s">
        <v>250</v>
      </c>
      <c r="AZ108" s="626"/>
      <c r="BA108" s="626"/>
      <c r="BB108" s="626"/>
      <c r="BC108" s="626"/>
      <c r="BD108" s="626"/>
      <c r="BE108" s="626"/>
      <c r="BF108" s="626"/>
      <c r="BG108" s="626"/>
      <c r="BH108" s="626"/>
      <c r="BI108" s="626"/>
      <c r="BJ108" s="626"/>
      <c r="BK108" s="625" t="s">
        <v>250</v>
      </c>
      <c r="BL108" s="626"/>
      <c r="BM108" s="626"/>
      <c r="BN108" s="626"/>
      <c r="BO108" s="626"/>
      <c r="BP108" s="626"/>
      <c r="BQ108" s="626"/>
      <c r="BR108" s="626"/>
      <c r="BS108" s="626"/>
      <c r="BT108" s="626"/>
      <c r="BU108" s="626"/>
      <c r="BV108" s="626"/>
      <c r="BW108" s="625" t="s">
        <v>250</v>
      </c>
      <c r="BX108" s="626"/>
      <c r="BY108" s="626"/>
      <c r="BZ108" s="626"/>
      <c r="CA108" s="626"/>
      <c r="CB108" s="626"/>
      <c r="CC108" s="626"/>
      <c r="CD108" s="626"/>
      <c r="CE108" s="626"/>
      <c r="CF108" s="626"/>
      <c r="CG108" s="626"/>
      <c r="CH108" s="626"/>
    </row>
    <row r="109" spans="1:86" s="110" customFormat="1" ht="15.75" hidden="1" thickBot="1" x14ac:dyDescent="0.3">
      <c r="A109" s="616"/>
      <c r="B109" s="461" t="s">
        <v>144</v>
      </c>
      <c r="C109" s="162">
        <f>C$4</f>
        <v>45292</v>
      </c>
      <c r="D109" s="162">
        <f t="shared" ref="D109:BO109" si="160">D$4</f>
        <v>45323</v>
      </c>
      <c r="E109" s="162">
        <f t="shared" si="160"/>
        <v>45352</v>
      </c>
      <c r="F109" s="162">
        <f t="shared" si="160"/>
        <v>45383</v>
      </c>
      <c r="G109" s="162">
        <f t="shared" si="160"/>
        <v>45413</v>
      </c>
      <c r="H109" s="162">
        <f t="shared" si="160"/>
        <v>45444</v>
      </c>
      <c r="I109" s="162">
        <f t="shared" si="160"/>
        <v>45474</v>
      </c>
      <c r="J109" s="162">
        <f t="shared" si="160"/>
        <v>45505</v>
      </c>
      <c r="K109" s="162">
        <f t="shared" si="160"/>
        <v>45536</v>
      </c>
      <c r="L109" s="162">
        <f t="shared" si="160"/>
        <v>45566</v>
      </c>
      <c r="M109" s="162">
        <f t="shared" si="160"/>
        <v>45597</v>
      </c>
      <c r="N109" s="162">
        <f t="shared" si="160"/>
        <v>45627</v>
      </c>
      <c r="O109" s="162">
        <f t="shared" si="160"/>
        <v>45658</v>
      </c>
      <c r="P109" s="162">
        <f t="shared" si="160"/>
        <v>45689</v>
      </c>
      <c r="Q109" s="162">
        <f t="shared" si="160"/>
        <v>45717</v>
      </c>
      <c r="R109" s="162">
        <f t="shared" si="160"/>
        <v>45748</v>
      </c>
      <c r="S109" s="162">
        <f t="shared" si="160"/>
        <v>45778</v>
      </c>
      <c r="T109" s="162">
        <f t="shared" si="160"/>
        <v>45809</v>
      </c>
      <c r="U109" s="162">
        <f t="shared" si="160"/>
        <v>45839</v>
      </c>
      <c r="V109" s="162">
        <f t="shared" si="160"/>
        <v>45870</v>
      </c>
      <c r="W109" s="162">
        <f t="shared" si="160"/>
        <v>45901</v>
      </c>
      <c r="X109" s="162">
        <f t="shared" si="160"/>
        <v>45931</v>
      </c>
      <c r="Y109" s="162">
        <f t="shared" si="160"/>
        <v>45962</v>
      </c>
      <c r="Z109" s="162">
        <f t="shared" si="160"/>
        <v>45992</v>
      </c>
      <c r="AA109" s="162">
        <f t="shared" si="160"/>
        <v>46023</v>
      </c>
      <c r="AB109" s="162">
        <f t="shared" si="160"/>
        <v>46054</v>
      </c>
      <c r="AC109" s="162">
        <f t="shared" si="160"/>
        <v>46082</v>
      </c>
      <c r="AD109" s="162">
        <f t="shared" si="160"/>
        <v>46113</v>
      </c>
      <c r="AE109" s="162">
        <f t="shared" si="160"/>
        <v>46143</v>
      </c>
      <c r="AF109" s="162">
        <f t="shared" si="160"/>
        <v>46174</v>
      </c>
      <c r="AG109" s="162">
        <f t="shared" si="160"/>
        <v>46204</v>
      </c>
      <c r="AH109" s="162">
        <f t="shared" si="160"/>
        <v>46235</v>
      </c>
      <c r="AI109" s="162">
        <f t="shared" si="160"/>
        <v>46266</v>
      </c>
      <c r="AJ109" s="162">
        <f t="shared" si="160"/>
        <v>46296</v>
      </c>
      <c r="AK109" s="162">
        <f t="shared" si="160"/>
        <v>46327</v>
      </c>
      <c r="AL109" s="162">
        <f t="shared" si="160"/>
        <v>46357</v>
      </c>
      <c r="AM109" s="162">
        <f t="shared" si="160"/>
        <v>46388</v>
      </c>
      <c r="AN109" s="162">
        <f t="shared" si="160"/>
        <v>46419</v>
      </c>
      <c r="AO109" s="162">
        <f t="shared" si="160"/>
        <v>46447</v>
      </c>
      <c r="AP109" s="162">
        <f t="shared" si="160"/>
        <v>46478</v>
      </c>
      <c r="AQ109" s="162">
        <f t="shared" si="160"/>
        <v>46508</v>
      </c>
      <c r="AR109" s="162">
        <f t="shared" si="160"/>
        <v>46539</v>
      </c>
      <c r="AS109" s="162">
        <f t="shared" si="160"/>
        <v>46569</v>
      </c>
      <c r="AT109" s="162">
        <f t="shared" si="160"/>
        <v>46600</v>
      </c>
      <c r="AU109" s="162">
        <f t="shared" si="160"/>
        <v>46631</v>
      </c>
      <c r="AV109" s="162">
        <f t="shared" si="160"/>
        <v>46661</v>
      </c>
      <c r="AW109" s="162">
        <f t="shared" si="160"/>
        <v>46692</v>
      </c>
      <c r="AX109" s="162">
        <f t="shared" si="160"/>
        <v>46722</v>
      </c>
      <c r="AY109" s="162">
        <f t="shared" si="160"/>
        <v>46753</v>
      </c>
      <c r="AZ109" s="162">
        <f t="shared" si="160"/>
        <v>46784</v>
      </c>
      <c r="BA109" s="162">
        <f t="shared" si="160"/>
        <v>46813</v>
      </c>
      <c r="BB109" s="162">
        <f t="shared" si="160"/>
        <v>46844</v>
      </c>
      <c r="BC109" s="162">
        <f t="shared" si="160"/>
        <v>46874</v>
      </c>
      <c r="BD109" s="162">
        <f t="shared" si="160"/>
        <v>46905</v>
      </c>
      <c r="BE109" s="162">
        <f t="shared" si="160"/>
        <v>46935</v>
      </c>
      <c r="BF109" s="162">
        <f t="shared" si="160"/>
        <v>46966</v>
      </c>
      <c r="BG109" s="162">
        <f t="shared" si="160"/>
        <v>46997</v>
      </c>
      <c r="BH109" s="162">
        <f t="shared" si="160"/>
        <v>47027</v>
      </c>
      <c r="BI109" s="162">
        <f t="shared" si="160"/>
        <v>47058</v>
      </c>
      <c r="BJ109" s="162">
        <f t="shared" si="160"/>
        <v>47088</v>
      </c>
      <c r="BK109" s="162">
        <f t="shared" si="160"/>
        <v>47119</v>
      </c>
      <c r="BL109" s="162">
        <f t="shared" si="160"/>
        <v>47150</v>
      </c>
      <c r="BM109" s="162">
        <f t="shared" si="160"/>
        <v>47178</v>
      </c>
      <c r="BN109" s="162">
        <f t="shared" si="160"/>
        <v>47209</v>
      </c>
      <c r="BO109" s="162">
        <f t="shared" si="160"/>
        <v>47239</v>
      </c>
      <c r="BP109" s="162">
        <f t="shared" ref="BP109:CH109" si="161">BP$4</f>
        <v>47270</v>
      </c>
      <c r="BQ109" s="162">
        <f t="shared" si="161"/>
        <v>47300</v>
      </c>
      <c r="BR109" s="162">
        <f t="shared" si="161"/>
        <v>47331</v>
      </c>
      <c r="BS109" s="162">
        <f t="shared" si="161"/>
        <v>47362</v>
      </c>
      <c r="BT109" s="162">
        <f t="shared" si="161"/>
        <v>47392</v>
      </c>
      <c r="BU109" s="162">
        <f t="shared" si="161"/>
        <v>47423</v>
      </c>
      <c r="BV109" s="162">
        <f t="shared" si="161"/>
        <v>47453</v>
      </c>
      <c r="BW109" s="162">
        <f t="shared" si="161"/>
        <v>47484</v>
      </c>
      <c r="BX109" s="162">
        <f t="shared" si="161"/>
        <v>47515</v>
      </c>
      <c r="BY109" s="162">
        <f t="shared" si="161"/>
        <v>47543</v>
      </c>
      <c r="BZ109" s="162">
        <f t="shared" si="161"/>
        <v>47574</v>
      </c>
      <c r="CA109" s="162">
        <f t="shared" si="161"/>
        <v>47604</v>
      </c>
      <c r="CB109" s="162">
        <f t="shared" si="161"/>
        <v>47635</v>
      </c>
      <c r="CC109" s="162">
        <f t="shared" si="161"/>
        <v>47665</v>
      </c>
      <c r="CD109" s="162">
        <f t="shared" si="161"/>
        <v>47696</v>
      </c>
      <c r="CE109" s="162">
        <f t="shared" si="161"/>
        <v>47727</v>
      </c>
      <c r="CF109" s="162">
        <f t="shared" si="161"/>
        <v>47757</v>
      </c>
      <c r="CG109" s="162">
        <f t="shared" si="161"/>
        <v>47788</v>
      </c>
      <c r="CH109" s="163">
        <f t="shared" si="161"/>
        <v>47818</v>
      </c>
    </row>
    <row r="110" spans="1:86" s="110" customFormat="1" hidden="1" x14ac:dyDescent="0.25">
      <c r="A110" s="616"/>
      <c r="B110" s="270" t="s">
        <v>20</v>
      </c>
      <c r="C110" s="447">
        <f>'11M - LPS'!C110</f>
        <v>2.2477983548236508E-2</v>
      </c>
      <c r="D110" s="447">
        <f>'11M - LPS'!D110</f>
        <v>2.2208460096153619E-2</v>
      </c>
      <c r="E110" s="447">
        <f>'11M - LPS'!E110</f>
        <v>2.2537126025125254E-2</v>
      </c>
      <c r="F110" s="447">
        <f>'11M - LPS'!F110</f>
        <v>2.3433158350103633E-2</v>
      </c>
      <c r="G110" s="447">
        <f>'11M - LPS'!G110</f>
        <v>2.4182497583924868E-2</v>
      </c>
      <c r="H110" s="447">
        <f>'11M - LPS'!H110</f>
        <v>2.9068192865801402E-2</v>
      </c>
      <c r="I110" s="447">
        <f>'11M - LPS'!I110</f>
        <v>2.9046768289494204E-2</v>
      </c>
      <c r="J110" s="447">
        <f>'11M - LPS'!J110</f>
        <v>2.8926223071207881E-2</v>
      </c>
      <c r="K110" s="447">
        <f>'11M - LPS'!K110</f>
        <v>2.8853811928619136E-2</v>
      </c>
      <c r="L110" s="447">
        <f>'11M - LPS'!L110</f>
        <v>2.423934325833732E-2</v>
      </c>
      <c r="M110" s="447">
        <f>'11M - LPS'!M110</f>
        <v>2.3230451301046742E-2</v>
      </c>
      <c r="N110" s="447">
        <f>'11M - LPS'!N110</f>
        <v>2.2569877249855298E-2</v>
      </c>
      <c r="O110" s="447">
        <f>'11M - LPS'!O110</f>
        <v>2.2477983548236508E-2</v>
      </c>
      <c r="P110" s="447">
        <f>'11M - LPS'!P110</f>
        <v>2.2208460096153619E-2</v>
      </c>
      <c r="Q110" s="447">
        <f>'11M - LPS'!Q110</f>
        <v>2.2537126025125254E-2</v>
      </c>
      <c r="R110" s="447">
        <f>'11M - LPS'!R110</f>
        <v>2.3433158350103633E-2</v>
      </c>
      <c r="S110" s="447">
        <f>'11M - LPS'!S110</f>
        <v>2.4182497583924868E-2</v>
      </c>
      <c r="T110" s="494">
        <f>'11M - LPS'!T110</f>
        <v>3.3476859536760981E-2</v>
      </c>
      <c r="U110" s="494">
        <f>'11M - LPS'!U110</f>
        <v>3.3225457850990958E-2</v>
      </c>
      <c r="V110" s="494">
        <f>'11M - LPS'!V110</f>
        <v>3.3135454056878517E-2</v>
      </c>
      <c r="W110" s="494">
        <f>'11M - LPS'!W110</f>
        <v>3.3078064397861845E-2</v>
      </c>
      <c r="X110" s="494">
        <f>'11M - LPS'!X110</f>
        <v>2.749808838962978E-2</v>
      </c>
      <c r="Y110" s="494">
        <f>'11M - LPS'!Y110</f>
        <v>2.7044210618071343E-2</v>
      </c>
      <c r="Z110" s="494">
        <f>'11M - LPS'!Z110</f>
        <v>2.6409821244212064E-2</v>
      </c>
      <c r="AA110" s="494">
        <f>'11M - LPS'!AA110</f>
        <v>2.6164773774071854E-2</v>
      </c>
      <c r="AB110" s="494">
        <f>'11M - LPS'!AB110</f>
        <v>2.5698700760234686E-2</v>
      </c>
      <c r="AC110" s="494">
        <f>'11M - LPS'!AC110</f>
        <v>2.6120073470320259E-2</v>
      </c>
      <c r="AD110" s="494">
        <f>'11M - LPS'!AD110</f>
        <v>2.5891912085054484E-2</v>
      </c>
      <c r="AE110" s="494">
        <f>'11M - LPS'!AE110</f>
        <v>2.6752271713143896E-2</v>
      </c>
      <c r="AF110" s="494">
        <f>'11M - LPS'!AF110</f>
        <v>3.3476859536760981E-2</v>
      </c>
      <c r="AG110" s="494">
        <f>'11M - LPS'!AG110</f>
        <v>3.3225457850990958E-2</v>
      </c>
      <c r="AH110" s="494">
        <f>'11M - LPS'!AH110</f>
        <v>3.3135454056878517E-2</v>
      </c>
      <c r="AI110" s="494">
        <f>'11M - LPS'!AI110</f>
        <v>3.3078064397861845E-2</v>
      </c>
      <c r="AJ110" s="494">
        <f>'11M - LPS'!AJ110</f>
        <v>2.749808838962978E-2</v>
      </c>
      <c r="AK110" s="494">
        <f>'11M - LPS'!AK110</f>
        <v>2.7044210618071343E-2</v>
      </c>
      <c r="AL110" s="494">
        <f>'11M - LPS'!AL110</f>
        <v>2.6409821244212064E-2</v>
      </c>
      <c r="AM110" s="494">
        <f>'11M - LPS'!AM110</f>
        <v>2.6164773774071854E-2</v>
      </c>
      <c r="AN110" s="494">
        <f>'11M - LPS'!AN110</f>
        <v>2.5698700760234686E-2</v>
      </c>
      <c r="AO110" s="494">
        <f>'11M - LPS'!AO110</f>
        <v>2.6120073470320259E-2</v>
      </c>
      <c r="AP110" s="494">
        <f>'11M - LPS'!AP110</f>
        <v>2.5891912085054484E-2</v>
      </c>
      <c r="AQ110" s="494">
        <f>'11M - LPS'!AQ110</f>
        <v>2.6752271713143896E-2</v>
      </c>
      <c r="AR110" s="494">
        <f>'11M - LPS'!AR110</f>
        <v>3.3476859536760981E-2</v>
      </c>
      <c r="AS110" s="494">
        <f>'11M - LPS'!AS110</f>
        <v>3.3225457850990958E-2</v>
      </c>
      <c r="AT110" s="494">
        <f>'11M - LPS'!AT110</f>
        <v>3.3135454056878517E-2</v>
      </c>
      <c r="AU110" s="494">
        <f>'11M - LPS'!AU110</f>
        <v>3.3078064397861845E-2</v>
      </c>
      <c r="AV110" s="494">
        <f>'11M - LPS'!AV110</f>
        <v>2.749808838962978E-2</v>
      </c>
      <c r="AW110" s="494">
        <f>'11M - LPS'!AW110</f>
        <v>2.7044210618071343E-2</v>
      </c>
      <c r="AX110" s="494">
        <f>'11M - LPS'!AX110</f>
        <v>2.6409821244212064E-2</v>
      </c>
      <c r="AY110" s="494">
        <f>'11M - LPS'!AY110</f>
        <v>2.6164773774071854E-2</v>
      </c>
      <c r="AZ110" s="494">
        <f>'11M - LPS'!AZ110</f>
        <v>2.5698700760234686E-2</v>
      </c>
      <c r="BA110" s="494">
        <f>'11M - LPS'!BA110</f>
        <v>2.6120073470320259E-2</v>
      </c>
      <c r="BB110" s="494">
        <f>'11M - LPS'!BB110</f>
        <v>2.5891912085054484E-2</v>
      </c>
      <c r="BC110" s="494">
        <f>'11M - LPS'!BC110</f>
        <v>2.6752271713143896E-2</v>
      </c>
      <c r="BD110" s="494">
        <f>'11M - LPS'!BD110</f>
        <v>3.3476859536760981E-2</v>
      </c>
      <c r="BE110" s="494">
        <f>'11M - LPS'!BE110</f>
        <v>3.3225457850990958E-2</v>
      </c>
      <c r="BF110" s="494">
        <f>'11M - LPS'!BF110</f>
        <v>3.3135454056878517E-2</v>
      </c>
      <c r="BG110" s="494">
        <f>'11M - LPS'!BG110</f>
        <v>3.3078064397861845E-2</v>
      </c>
      <c r="BH110" s="494">
        <f>'11M - LPS'!BH110</f>
        <v>2.749808838962978E-2</v>
      </c>
      <c r="BI110" s="494">
        <f>'11M - LPS'!BI110</f>
        <v>2.7044210618071343E-2</v>
      </c>
      <c r="BJ110" s="494">
        <f>'11M - LPS'!BJ110</f>
        <v>2.6409821244212064E-2</v>
      </c>
      <c r="BK110" s="494">
        <f>'11M - LPS'!BK110</f>
        <v>2.6164773774071854E-2</v>
      </c>
      <c r="BL110" s="494">
        <f>'11M - LPS'!BL110</f>
        <v>2.5698700760234686E-2</v>
      </c>
      <c r="BM110" s="494">
        <f>'11M - LPS'!BM110</f>
        <v>2.6120073470320259E-2</v>
      </c>
      <c r="BN110" s="494">
        <f>'11M - LPS'!BN110</f>
        <v>2.5891912085054484E-2</v>
      </c>
      <c r="BO110" s="494">
        <f>'11M - LPS'!BO110</f>
        <v>2.6752271713143896E-2</v>
      </c>
      <c r="BP110" s="494">
        <f>'11M - LPS'!BP110</f>
        <v>3.3476859536760981E-2</v>
      </c>
      <c r="BQ110" s="494">
        <f>'11M - LPS'!BQ110</f>
        <v>3.3225457850990958E-2</v>
      </c>
      <c r="BR110" s="494">
        <f>'11M - LPS'!BR110</f>
        <v>3.3135454056878517E-2</v>
      </c>
      <c r="BS110" s="494">
        <f>'11M - LPS'!BS110</f>
        <v>3.3078064397861845E-2</v>
      </c>
      <c r="BT110" s="494">
        <f>'11M - LPS'!BT110</f>
        <v>2.749808838962978E-2</v>
      </c>
      <c r="BU110" s="494">
        <f>'11M - LPS'!BU110</f>
        <v>2.7044210618071343E-2</v>
      </c>
      <c r="BV110" s="494">
        <f>'11M - LPS'!BV110</f>
        <v>2.6409821244212064E-2</v>
      </c>
      <c r="BW110" s="494">
        <f>'11M - LPS'!BW110</f>
        <v>2.6164773774071854E-2</v>
      </c>
      <c r="BX110" s="494">
        <f>'11M - LPS'!BX110</f>
        <v>2.5698700760234686E-2</v>
      </c>
      <c r="BY110" s="494">
        <f>'11M - LPS'!BY110</f>
        <v>2.6120073470320259E-2</v>
      </c>
      <c r="BZ110" s="494">
        <f>'11M - LPS'!BZ110</f>
        <v>2.5891912085054484E-2</v>
      </c>
      <c r="CA110" s="494">
        <f>'11M - LPS'!CA110</f>
        <v>2.6752271713143896E-2</v>
      </c>
      <c r="CB110" s="494">
        <f>'11M - LPS'!CB110</f>
        <v>3.3476859536760981E-2</v>
      </c>
      <c r="CC110" s="494">
        <f>'11M - LPS'!CC110</f>
        <v>3.3225457850990958E-2</v>
      </c>
      <c r="CD110" s="494">
        <f>'11M - LPS'!CD110</f>
        <v>3.3135454056878517E-2</v>
      </c>
      <c r="CE110" s="494">
        <f>'11M - LPS'!CE110</f>
        <v>3.3078064397861845E-2</v>
      </c>
      <c r="CF110" s="494">
        <f>'11M - LPS'!CF110</f>
        <v>2.749808838962978E-2</v>
      </c>
      <c r="CG110" s="494">
        <f>'11M - LPS'!CG110</f>
        <v>2.7044210618071343E-2</v>
      </c>
      <c r="CH110" s="494">
        <f>'11M - LPS'!CH110</f>
        <v>2.6409821244212064E-2</v>
      </c>
    </row>
    <row r="111" spans="1:86" s="110" customFormat="1" hidden="1" x14ac:dyDescent="0.25">
      <c r="A111" s="616"/>
      <c r="B111" s="270" t="s">
        <v>0</v>
      </c>
      <c r="C111" s="447">
        <f>'11M - LPS'!C111</f>
        <v>2.3533320380090969E-2</v>
      </c>
      <c r="D111" s="447">
        <f>'11M - LPS'!D111</f>
        <v>2.3142017932499443E-2</v>
      </c>
      <c r="E111" s="447">
        <f>'11M - LPS'!E111</f>
        <v>2.3121579475972376E-2</v>
      </c>
      <c r="F111" s="447">
        <f>'11M - LPS'!F111</f>
        <v>2.3559368865515361E-2</v>
      </c>
      <c r="G111" s="447">
        <f>'11M - LPS'!G111</f>
        <v>2.571424077420149E-2</v>
      </c>
      <c r="H111" s="447">
        <f>'11M - LPS'!H111</f>
        <v>3.103180920060215E-2</v>
      </c>
      <c r="I111" s="447">
        <f>'11M - LPS'!I111</f>
        <v>2.9984441915357631E-2</v>
      </c>
      <c r="J111" s="447">
        <f>'11M - LPS'!J111</f>
        <v>3.0471574424974959E-2</v>
      </c>
      <c r="K111" s="447">
        <f>'11M - LPS'!K111</f>
        <v>3.0926088288011609E-2</v>
      </c>
      <c r="L111" s="447">
        <f>'11M - LPS'!L111</f>
        <v>2.404149729437715E-2</v>
      </c>
      <c r="M111" s="447">
        <f>'11M - LPS'!M111</f>
        <v>2.4601707313038429E-2</v>
      </c>
      <c r="N111" s="447">
        <f>'11M - LPS'!N111</f>
        <v>2.2373843244386227E-2</v>
      </c>
      <c r="O111" s="447">
        <f>'11M - LPS'!O111</f>
        <v>2.3533320380090969E-2</v>
      </c>
      <c r="P111" s="447">
        <f>'11M - LPS'!P111</f>
        <v>2.3142017932499443E-2</v>
      </c>
      <c r="Q111" s="447">
        <f>'11M - LPS'!Q111</f>
        <v>2.3121579475972376E-2</v>
      </c>
      <c r="R111" s="447">
        <f>'11M - LPS'!R111</f>
        <v>2.3559368865515361E-2</v>
      </c>
      <c r="S111" s="447">
        <f>'11M - LPS'!S111</f>
        <v>2.571424077420149E-2</v>
      </c>
      <c r="T111" s="494">
        <f>'11M - LPS'!T111</f>
        <v>3.5427377012538404E-2</v>
      </c>
      <c r="U111" s="494">
        <f>'11M - LPS'!U111</f>
        <v>3.415350119643553E-2</v>
      </c>
      <c r="V111" s="494">
        <f>'11M - LPS'!V111</f>
        <v>3.4663780499273177E-2</v>
      </c>
      <c r="W111" s="494">
        <f>'11M - LPS'!W111</f>
        <v>3.506828324100824E-2</v>
      </c>
      <c r="X111" s="494">
        <f>'11M - LPS'!X111</f>
        <v>2.7290406176102285E-2</v>
      </c>
      <c r="Y111" s="494">
        <f>'11M - LPS'!Y111</f>
        <v>2.8491886995036273E-2</v>
      </c>
      <c r="Z111" s="494">
        <f>'11M - LPS'!Z111</f>
        <v>2.6160753277904028E-2</v>
      </c>
      <c r="AA111" s="494">
        <f>'11M - LPS'!AA111</f>
        <v>2.7382581042883245E-2</v>
      </c>
      <c r="AB111" s="494">
        <f>'11M - LPS'!AB111</f>
        <v>2.6714072625251755E-2</v>
      </c>
      <c r="AC111" s="494">
        <f>'11M - LPS'!AC111</f>
        <v>2.6755519070278729E-2</v>
      </c>
      <c r="AD111" s="494">
        <f>'11M - LPS'!AD111</f>
        <v>2.5989599326992078E-2</v>
      </c>
      <c r="AE111" s="494">
        <f>'11M - LPS'!AE111</f>
        <v>2.8248386095156834E-2</v>
      </c>
      <c r="AF111" s="494">
        <f>'11M - LPS'!AF111</f>
        <v>3.5427377012538404E-2</v>
      </c>
      <c r="AG111" s="494">
        <f>'11M - LPS'!AG111</f>
        <v>3.415350119643553E-2</v>
      </c>
      <c r="AH111" s="494">
        <f>'11M - LPS'!AH111</f>
        <v>3.4663780499273177E-2</v>
      </c>
      <c r="AI111" s="494">
        <f>'11M - LPS'!AI111</f>
        <v>3.506828324100824E-2</v>
      </c>
      <c r="AJ111" s="494">
        <f>'11M - LPS'!AJ111</f>
        <v>2.7290406176102285E-2</v>
      </c>
      <c r="AK111" s="494">
        <f>'11M - LPS'!AK111</f>
        <v>2.8491886995036273E-2</v>
      </c>
      <c r="AL111" s="494">
        <f>'11M - LPS'!AL111</f>
        <v>2.6160753277904028E-2</v>
      </c>
      <c r="AM111" s="494">
        <f>'11M - LPS'!AM111</f>
        <v>2.7382581042883245E-2</v>
      </c>
      <c r="AN111" s="494">
        <f>'11M - LPS'!AN111</f>
        <v>2.6714072625251755E-2</v>
      </c>
      <c r="AO111" s="494">
        <f>'11M - LPS'!AO111</f>
        <v>2.6755519070278729E-2</v>
      </c>
      <c r="AP111" s="494">
        <f>'11M - LPS'!AP111</f>
        <v>2.5989599326992078E-2</v>
      </c>
      <c r="AQ111" s="494">
        <f>'11M - LPS'!AQ111</f>
        <v>2.8248386095156834E-2</v>
      </c>
      <c r="AR111" s="494">
        <f>'11M - LPS'!AR111</f>
        <v>3.5427377012538404E-2</v>
      </c>
      <c r="AS111" s="494">
        <f>'11M - LPS'!AS111</f>
        <v>3.415350119643553E-2</v>
      </c>
      <c r="AT111" s="494">
        <f>'11M - LPS'!AT111</f>
        <v>3.4663780499273177E-2</v>
      </c>
      <c r="AU111" s="494">
        <f>'11M - LPS'!AU111</f>
        <v>3.506828324100824E-2</v>
      </c>
      <c r="AV111" s="494">
        <f>'11M - LPS'!AV111</f>
        <v>2.7290406176102285E-2</v>
      </c>
      <c r="AW111" s="494">
        <f>'11M - LPS'!AW111</f>
        <v>2.8491886995036273E-2</v>
      </c>
      <c r="AX111" s="494">
        <f>'11M - LPS'!AX111</f>
        <v>2.6160753277904028E-2</v>
      </c>
      <c r="AY111" s="494">
        <f>'11M - LPS'!AY111</f>
        <v>2.7382581042883245E-2</v>
      </c>
      <c r="AZ111" s="494">
        <f>'11M - LPS'!AZ111</f>
        <v>2.6714072625251755E-2</v>
      </c>
      <c r="BA111" s="494">
        <f>'11M - LPS'!BA111</f>
        <v>2.6755519070278729E-2</v>
      </c>
      <c r="BB111" s="494">
        <f>'11M - LPS'!BB111</f>
        <v>2.5989599326992078E-2</v>
      </c>
      <c r="BC111" s="494">
        <f>'11M - LPS'!BC111</f>
        <v>2.8248386095156834E-2</v>
      </c>
      <c r="BD111" s="494">
        <f>'11M - LPS'!BD111</f>
        <v>3.5427377012538404E-2</v>
      </c>
      <c r="BE111" s="494">
        <f>'11M - LPS'!BE111</f>
        <v>3.415350119643553E-2</v>
      </c>
      <c r="BF111" s="494">
        <f>'11M - LPS'!BF111</f>
        <v>3.4663780499273177E-2</v>
      </c>
      <c r="BG111" s="494">
        <f>'11M - LPS'!BG111</f>
        <v>3.506828324100824E-2</v>
      </c>
      <c r="BH111" s="494">
        <f>'11M - LPS'!BH111</f>
        <v>2.7290406176102285E-2</v>
      </c>
      <c r="BI111" s="494">
        <f>'11M - LPS'!BI111</f>
        <v>2.8491886995036273E-2</v>
      </c>
      <c r="BJ111" s="494">
        <f>'11M - LPS'!BJ111</f>
        <v>2.6160753277904028E-2</v>
      </c>
      <c r="BK111" s="494">
        <f>'11M - LPS'!BK111</f>
        <v>2.7382581042883245E-2</v>
      </c>
      <c r="BL111" s="494">
        <f>'11M - LPS'!BL111</f>
        <v>2.6714072625251755E-2</v>
      </c>
      <c r="BM111" s="494">
        <f>'11M - LPS'!BM111</f>
        <v>2.6755519070278729E-2</v>
      </c>
      <c r="BN111" s="494">
        <f>'11M - LPS'!BN111</f>
        <v>2.5989599326992078E-2</v>
      </c>
      <c r="BO111" s="494">
        <f>'11M - LPS'!BO111</f>
        <v>2.8248386095156834E-2</v>
      </c>
      <c r="BP111" s="494">
        <f>'11M - LPS'!BP111</f>
        <v>3.5427377012538404E-2</v>
      </c>
      <c r="BQ111" s="494">
        <f>'11M - LPS'!BQ111</f>
        <v>3.415350119643553E-2</v>
      </c>
      <c r="BR111" s="494">
        <f>'11M - LPS'!BR111</f>
        <v>3.4663780499273177E-2</v>
      </c>
      <c r="BS111" s="494">
        <f>'11M - LPS'!BS111</f>
        <v>3.506828324100824E-2</v>
      </c>
      <c r="BT111" s="494">
        <f>'11M - LPS'!BT111</f>
        <v>2.7290406176102285E-2</v>
      </c>
      <c r="BU111" s="494">
        <f>'11M - LPS'!BU111</f>
        <v>2.8491886995036273E-2</v>
      </c>
      <c r="BV111" s="494">
        <f>'11M - LPS'!BV111</f>
        <v>2.6160753277904028E-2</v>
      </c>
      <c r="BW111" s="494">
        <f>'11M - LPS'!BW111</f>
        <v>2.7382581042883245E-2</v>
      </c>
      <c r="BX111" s="494">
        <f>'11M - LPS'!BX111</f>
        <v>2.6714072625251755E-2</v>
      </c>
      <c r="BY111" s="494">
        <f>'11M - LPS'!BY111</f>
        <v>2.6755519070278729E-2</v>
      </c>
      <c r="BZ111" s="494">
        <f>'11M - LPS'!BZ111</f>
        <v>2.5989599326992078E-2</v>
      </c>
      <c r="CA111" s="494">
        <f>'11M - LPS'!CA111</f>
        <v>2.8248386095156834E-2</v>
      </c>
      <c r="CB111" s="494">
        <f>'11M - LPS'!CB111</f>
        <v>3.5427377012538404E-2</v>
      </c>
      <c r="CC111" s="494">
        <f>'11M - LPS'!CC111</f>
        <v>3.415350119643553E-2</v>
      </c>
      <c r="CD111" s="494">
        <f>'11M - LPS'!CD111</f>
        <v>3.4663780499273177E-2</v>
      </c>
      <c r="CE111" s="494">
        <f>'11M - LPS'!CE111</f>
        <v>3.506828324100824E-2</v>
      </c>
      <c r="CF111" s="494">
        <f>'11M - LPS'!CF111</f>
        <v>2.7290406176102285E-2</v>
      </c>
      <c r="CG111" s="494">
        <f>'11M - LPS'!CG111</f>
        <v>2.8491886995036273E-2</v>
      </c>
      <c r="CH111" s="494">
        <f>'11M - LPS'!CH111</f>
        <v>2.6160753277904028E-2</v>
      </c>
    </row>
    <row r="112" spans="1:86" s="110" customFormat="1" hidden="1" x14ac:dyDescent="0.25">
      <c r="A112" s="616"/>
      <c r="B112" s="270" t="s">
        <v>21</v>
      </c>
      <c r="C112" s="447">
        <f>'11M - LPS'!C112</f>
        <v>2.2397351370130866E-2</v>
      </c>
      <c r="D112" s="447">
        <f>'11M - LPS'!D112</f>
        <v>2.2141568526452406E-2</v>
      </c>
      <c r="E112" s="447">
        <f>'11M - LPS'!E112</f>
        <v>2.3081583856841188E-2</v>
      </c>
      <c r="F112" s="447">
        <f>'11M - LPS'!F112</f>
        <v>2.4296108227819302E-2</v>
      </c>
      <c r="G112" s="447">
        <f>'11M - LPS'!G112</f>
        <v>2.4680979039981447E-2</v>
      </c>
      <c r="H112" s="447">
        <f>'11M - LPS'!H112</f>
        <v>2.9796764292535211E-2</v>
      </c>
      <c r="I112" s="447">
        <f>'11M - LPS'!I112</f>
        <v>2.9038923506189716E-2</v>
      </c>
      <c r="J112" s="447">
        <f>'11M - LPS'!J112</f>
        <v>2.9317788800827208E-2</v>
      </c>
      <c r="K112" s="447">
        <f>'11M - LPS'!K112</f>
        <v>2.9486607713799903E-2</v>
      </c>
      <c r="L112" s="447">
        <f>'11M - LPS'!L112</f>
        <v>2.4787625849823691E-2</v>
      </c>
      <c r="M112" s="447">
        <f>'11M - LPS'!M112</f>
        <v>2.3237877136096732E-2</v>
      </c>
      <c r="N112" s="447">
        <f>'11M - LPS'!N112</f>
        <v>2.2924292710072274E-2</v>
      </c>
      <c r="O112" s="447">
        <f>'11M - LPS'!O112</f>
        <v>2.2397351370130866E-2</v>
      </c>
      <c r="P112" s="447">
        <f>'11M - LPS'!P112</f>
        <v>2.2141568526452406E-2</v>
      </c>
      <c r="Q112" s="447">
        <f>'11M - LPS'!Q112</f>
        <v>2.3081583856841188E-2</v>
      </c>
      <c r="R112" s="447">
        <f>'11M - LPS'!R112</f>
        <v>2.4296108227819302E-2</v>
      </c>
      <c r="S112" s="447">
        <f>'11M - LPS'!S112</f>
        <v>2.4680979039981447E-2</v>
      </c>
      <c r="T112" s="494">
        <f>'11M - LPS'!T112</f>
        <v>3.4196462225781453E-2</v>
      </c>
      <c r="U112" s="494">
        <f>'11M - LPS'!U112</f>
        <v>3.3217869244753208E-2</v>
      </c>
      <c r="V112" s="494">
        <f>'11M - LPS'!V112</f>
        <v>3.3521840853230039E-2</v>
      </c>
      <c r="W112" s="494">
        <f>'11M - LPS'!W112</f>
        <v>3.3690233521059917E-2</v>
      </c>
      <c r="X112" s="494">
        <f>'11M - LPS'!X112</f>
        <v>2.8073867361844883E-2</v>
      </c>
      <c r="Y112" s="494">
        <f>'11M - LPS'!Y112</f>
        <v>2.7052384383287761E-2</v>
      </c>
      <c r="Z112" s="494">
        <f>'11M - LPS'!Z112</f>
        <v>2.6853501508223993E-2</v>
      </c>
      <c r="AA112" s="494">
        <f>'11M - LPS'!AA112</f>
        <v>2.6073353939523709E-2</v>
      </c>
      <c r="AB112" s="494">
        <f>'11M - LPS'!AB112</f>
        <v>2.5624950439856794E-2</v>
      </c>
      <c r="AC112" s="494">
        <f>'11M - LPS'!AC112</f>
        <v>2.67120082327219E-2</v>
      </c>
      <c r="AD112" s="494">
        <f>'11M - LPS'!AD112</f>
        <v>2.6576575144204383E-2</v>
      </c>
      <c r="AE112" s="494">
        <f>'11M - LPS'!AE112</f>
        <v>2.722552607577524E-2</v>
      </c>
      <c r="AF112" s="494">
        <f>'11M - LPS'!AF112</f>
        <v>3.4196462225781453E-2</v>
      </c>
      <c r="AG112" s="494">
        <f>'11M - LPS'!AG112</f>
        <v>3.3217869244753208E-2</v>
      </c>
      <c r="AH112" s="494">
        <f>'11M - LPS'!AH112</f>
        <v>3.3521840853230039E-2</v>
      </c>
      <c r="AI112" s="494">
        <f>'11M - LPS'!AI112</f>
        <v>3.3690233521059917E-2</v>
      </c>
      <c r="AJ112" s="494">
        <f>'11M - LPS'!AJ112</f>
        <v>2.8073867361844883E-2</v>
      </c>
      <c r="AK112" s="494">
        <f>'11M - LPS'!AK112</f>
        <v>2.7052384383287761E-2</v>
      </c>
      <c r="AL112" s="494">
        <f>'11M - LPS'!AL112</f>
        <v>2.6853501508223993E-2</v>
      </c>
      <c r="AM112" s="494">
        <f>'11M - LPS'!AM112</f>
        <v>2.6073353939523709E-2</v>
      </c>
      <c r="AN112" s="494">
        <f>'11M - LPS'!AN112</f>
        <v>2.5624950439856794E-2</v>
      </c>
      <c r="AO112" s="494">
        <f>'11M - LPS'!AO112</f>
        <v>2.67120082327219E-2</v>
      </c>
      <c r="AP112" s="494">
        <f>'11M - LPS'!AP112</f>
        <v>2.6576575144204383E-2</v>
      </c>
      <c r="AQ112" s="494">
        <f>'11M - LPS'!AQ112</f>
        <v>2.722552607577524E-2</v>
      </c>
      <c r="AR112" s="494">
        <f>'11M - LPS'!AR112</f>
        <v>3.4196462225781453E-2</v>
      </c>
      <c r="AS112" s="494">
        <f>'11M - LPS'!AS112</f>
        <v>3.3217869244753208E-2</v>
      </c>
      <c r="AT112" s="494">
        <f>'11M - LPS'!AT112</f>
        <v>3.3521840853230039E-2</v>
      </c>
      <c r="AU112" s="494">
        <f>'11M - LPS'!AU112</f>
        <v>3.3690233521059917E-2</v>
      </c>
      <c r="AV112" s="494">
        <f>'11M - LPS'!AV112</f>
        <v>2.8073867361844883E-2</v>
      </c>
      <c r="AW112" s="494">
        <f>'11M - LPS'!AW112</f>
        <v>2.7052384383287761E-2</v>
      </c>
      <c r="AX112" s="494">
        <f>'11M - LPS'!AX112</f>
        <v>2.6853501508223993E-2</v>
      </c>
      <c r="AY112" s="494">
        <f>'11M - LPS'!AY112</f>
        <v>2.6073353939523709E-2</v>
      </c>
      <c r="AZ112" s="494">
        <f>'11M - LPS'!AZ112</f>
        <v>2.5624950439856794E-2</v>
      </c>
      <c r="BA112" s="494">
        <f>'11M - LPS'!BA112</f>
        <v>2.67120082327219E-2</v>
      </c>
      <c r="BB112" s="494">
        <f>'11M - LPS'!BB112</f>
        <v>2.6576575144204383E-2</v>
      </c>
      <c r="BC112" s="494">
        <f>'11M - LPS'!BC112</f>
        <v>2.722552607577524E-2</v>
      </c>
      <c r="BD112" s="494">
        <f>'11M - LPS'!BD112</f>
        <v>3.4196462225781453E-2</v>
      </c>
      <c r="BE112" s="494">
        <f>'11M - LPS'!BE112</f>
        <v>3.3217869244753208E-2</v>
      </c>
      <c r="BF112" s="494">
        <f>'11M - LPS'!BF112</f>
        <v>3.3521840853230039E-2</v>
      </c>
      <c r="BG112" s="494">
        <f>'11M - LPS'!BG112</f>
        <v>3.3690233521059917E-2</v>
      </c>
      <c r="BH112" s="494">
        <f>'11M - LPS'!BH112</f>
        <v>2.8073867361844883E-2</v>
      </c>
      <c r="BI112" s="494">
        <f>'11M - LPS'!BI112</f>
        <v>2.7052384383287761E-2</v>
      </c>
      <c r="BJ112" s="494">
        <f>'11M - LPS'!BJ112</f>
        <v>2.6853501508223993E-2</v>
      </c>
      <c r="BK112" s="494">
        <f>'11M - LPS'!BK112</f>
        <v>2.6073353939523709E-2</v>
      </c>
      <c r="BL112" s="494">
        <f>'11M - LPS'!BL112</f>
        <v>2.5624950439856794E-2</v>
      </c>
      <c r="BM112" s="494">
        <f>'11M - LPS'!BM112</f>
        <v>2.67120082327219E-2</v>
      </c>
      <c r="BN112" s="494">
        <f>'11M - LPS'!BN112</f>
        <v>2.6576575144204383E-2</v>
      </c>
      <c r="BO112" s="494">
        <f>'11M - LPS'!BO112</f>
        <v>2.722552607577524E-2</v>
      </c>
      <c r="BP112" s="494">
        <f>'11M - LPS'!BP112</f>
        <v>3.4196462225781453E-2</v>
      </c>
      <c r="BQ112" s="494">
        <f>'11M - LPS'!BQ112</f>
        <v>3.3217869244753208E-2</v>
      </c>
      <c r="BR112" s="494">
        <f>'11M - LPS'!BR112</f>
        <v>3.3521840853230039E-2</v>
      </c>
      <c r="BS112" s="494">
        <f>'11M - LPS'!BS112</f>
        <v>3.3690233521059917E-2</v>
      </c>
      <c r="BT112" s="494">
        <f>'11M - LPS'!BT112</f>
        <v>2.8073867361844883E-2</v>
      </c>
      <c r="BU112" s="494">
        <f>'11M - LPS'!BU112</f>
        <v>2.7052384383287761E-2</v>
      </c>
      <c r="BV112" s="494">
        <f>'11M - LPS'!BV112</f>
        <v>2.6853501508223993E-2</v>
      </c>
      <c r="BW112" s="494">
        <f>'11M - LPS'!BW112</f>
        <v>2.6073353939523709E-2</v>
      </c>
      <c r="BX112" s="494">
        <f>'11M - LPS'!BX112</f>
        <v>2.5624950439856794E-2</v>
      </c>
      <c r="BY112" s="494">
        <f>'11M - LPS'!BY112</f>
        <v>2.67120082327219E-2</v>
      </c>
      <c r="BZ112" s="494">
        <f>'11M - LPS'!BZ112</f>
        <v>2.6576575144204383E-2</v>
      </c>
      <c r="CA112" s="494">
        <f>'11M - LPS'!CA112</f>
        <v>2.722552607577524E-2</v>
      </c>
      <c r="CB112" s="494">
        <f>'11M - LPS'!CB112</f>
        <v>3.4196462225781453E-2</v>
      </c>
      <c r="CC112" s="494">
        <f>'11M - LPS'!CC112</f>
        <v>3.3217869244753208E-2</v>
      </c>
      <c r="CD112" s="494">
        <f>'11M - LPS'!CD112</f>
        <v>3.3521840853230039E-2</v>
      </c>
      <c r="CE112" s="494">
        <f>'11M - LPS'!CE112</f>
        <v>3.3690233521059917E-2</v>
      </c>
      <c r="CF112" s="494">
        <f>'11M - LPS'!CF112</f>
        <v>2.8073867361844883E-2</v>
      </c>
      <c r="CG112" s="494">
        <f>'11M - LPS'!CG112</f>
        <v>2.7052384383287761E-2</v>
      </c>
      <c r="CH112" s="494">
        <f>'11M - LPS'!CH112</f>
        <v>2.6853501508223993E-2</v>
      </c>
    </row>
    <row r="113" spans="1:86" s="110" customFormat="1" hidden="1" x14ac:dyDescent="0.25">
      <c r="A113" s="616"/>
      <c r="B113" s="270" t="s">
        <v>1</v>
      </c>
      <c r="C113" s="447">
        <f>'11M - LPS'!C113</f>
        <v>1.9984999999999999E-2</v>
      </c>
      <c r="D113" s="447">
        <f>'11M - LPS'!D113</f>
        <v>1.9984999999999999E-2</v>
      </c>
      <c r="E113" s="447">
        <f>'11M - LPS'!E113</f>
        <v>1.9984999999999999E-2</v>
      </c>
      <c r="F113" s="447">
        <f>'11M - LPS'!F113</f>
        <v>2.3715988314436956E-2</v>
      </c>
      <c r="G113" s="447">
        <f>'11M - LPS'!G113</f>
        <v>2.6905301223005631E-2</v>
      </c>
      <c r="H113" s="447">
        <f>'11M - LPS'!H113</f>
        <v>3.109993094783918E-2</v>
      </c>
      <c r="I113" s="447">
        <f>'11M - LPS'!I113</f>
        <v>3.0022712846707791E-2</v>
      </c>
      <c r="J113" s="447">
        <f>'11M - LPS'!J113</f>
        <v>3.0517888109185608E-2</v>
      </c>
      <c r="K113" s="447">
        <f>'11M - LPS'!K113</f>
        <v>3.1218860173408587E-2</v>
      </c>
      <c r="L113" s="447">
        <f>'11M - LPS'!L113</f>
        <v>2.4002541515172393E-2</v>
      </c>
      <c r="M113" s="447">
        <f>'11M - LPS'!M113</f>
        <v>1.9984999999999999E-2</v>
      </c>
      <c r="N113" s="447">
        <f>'11M - LPS'!N113</f>
        <v>1.9984999999999999E-2</v>
      </c>
      <c r="O113" s="447">
        <f>'11M - LPS'!O113</f>
        <v>1.9984999999999999E-2</v>
      </c>
      <c r="P113" s="447">
        <f>'11M - LPS'!P113</f>
        <v>1.9984999999999999E-2</v>
      </c>
      <c r="Q113" s="447">
        <f>'11M - LPS'!Q113</f>
        <v>1.9984999999999999E-2</v>
      </c>
      <c r="R113" s="447">
        <f>'11M - LPS'!R113</f>
        <v>2.3715988314436956E-2</v>
      </c>
      <c r="S113" s="447">
        <f>'11M - LPS'!S113</f>
        <v>2.6905301223005631E-2</v>
      </c>
      <c r="T113" s="494">
        <f>'11M - LPS'!T113</f>
        <v>3.5492905590759925E-2</v>
      </c>
      <c r="U113" s="494">
        <f>'11M - LPS'!U113</f>
        <v>3.4191469658997539E-2</v>
      </c>
      <c r="V113" s="494">
        <f>'11M - LPS'!V113</f>
        <v>3.4709631586729982E-2</v>
      </c>
      <c r="W113" s="494">
        <f>'11M - LPS'!W113</f>
        <v>3.5352325568998672E-2</v>
      </c>
      <c r="X113" s="494">
        <f>'11M - LPS'!X113</f>
        <v>2.7250100836502578E-2</v>
      </c>
      <c r="Y113" s="494">
        <f>'11M - LPS'!Y113</f>
        <v>2.3233E-2</v>
      </c>
      <c r="Z113" s="494">
        <f>'11M - LPS'!Z113</f>
        <v>2.3233E-2</v>
      </c>
      <c r="AA113" s="494">
        <f>'11M - LPS'!AA113</f>
        <v>2.3233E-2</v>
      </c>
      <c r="AB113" s="494">
        <f>'11M - LPS'!AB113</f>
        <v>2.3233E-2</v>
      </c>
      <c r="AC113" s="494">
        <f>'11M - LPS'!AC113</f>
        <v>2.3233E-2</v>
      </c>
      <c r="AD113" s="494">
        <f>'11M - LPS'!AD113</f>
        <v>2.6111971990094279E-2</v>
      </c>
      <c r="AE113" s="494">
        <f>'11M - LPS'!AE113</f>
        <v>2.9463407971883102E-2</v>
      </c>
      <c r="AF113" s="494">
        <f>'11M - LPS'!AF113</f>
        <v>3.5492905590759925E-2</v>
      </c>
      <c r="AG113" s="494">
        <f>'11M - LPS'!AG113</f>
        <v>3.4191469658997539E-2</v>
      </c>
      <c r="AH113" s="494">
        <f>'11M - LPS'!AH113</f>
        <v>3.4709631586729982E-2</v>
      </c>
      <c r="AI113" s="494">
        <f>'11M - LPS'!AI113</f>
        <v>3.5352325568998672E-2</v>
      </c>
      <c r="AJ113" s="494">
        <f>'11M - LPS'!AJ113</f>
        <v>2.7250100836502578E-2</v>
      </c>
      <c r="AK113" s="494">
        <f>'11M - LPS'!AK113</f>
        <v>2.3233E-2</v>
      </c>
      <c r="AL113" s="494">
        <f>'11M - LPS'!AL113</f>
        <v>2.3233E-2</v>
      </c>
      <c r="AM113" s="494">
        <f>'11M - LPS'!AM113</f>
        <v>2.3233E-2</v>
      </c>
      <c r="AN113" s="494">
        <f>'11M - LPS'!AN113</f>
        <v>2.3233E-2</v>
      </c>
      <c r="AO113" s="494">
        <f>'11M - LPS'!AO113</f>
        <v>2.3233E-2</v>
      </c>
      <c r="AP113" s="494">
        <f>'11M - LPS'!AP113</f>
        <v>2.6111971990094279E-2</v>
      </c>
      <c r="AQ113" s="494">
        <f>'11M - LPS'!AQ113</f>
        <v>2.9463407971883102E-2</v>
      </c>
      <c r="AR113" s="494">
        <f>'11M - LPS'!AR113</f>
        <v>3.5492905590759925E-2</v>
      </c>
      <c r="AS113" s="494">
        <f>'11M - LPS'!AS113</f>
        <v>3.4191469658997539E-2</v>
      </c>
      <c r="AT113" s="494">
        <f>'11M - LPS'!AT113</f>
        <v>3.4709631586729982E-2</v>
      </c>
      <c r="AU113" s="494">
        <f>'11M - LPS'!AU113</f>
        <v>3.5352325568998672E-2</v>
      </c>
      <c r="AV113" s="494">
        <f>'11M - LPS'!AV113</f>
        <v>2.7250100836502578E-2</v>
      </c>
      <c r="AW113" s="494">
        <f>'11M - LPS'!AW113</f>
        <v>2.3233E-2</v>
      </c>
      <c r="AX113" s="494">
        <f>'11M - LPS'!AX113</f>
        <v>2.3233E-2</v>
      </c>
      <c r="AY113" s="494">
        <f>'11M - LPS'!AY113</f>
        <v>2.3233E-2</v>
      </c>
      <c r="AZ113" s="494">
        <f>'11M - LPS'!AZ113</f>
        <v>2.3233E-2</v>
      </c>
      <c r="BA113" s="494">
        <f>'11M - LPS'!BA113</f>
        <v>2.3233E-2</v>
      </c>
      <c r="BB113" s="494">
        <f>'11M - LPS'!BB113</f>
        <v>2.6111971990094279E-2</v>
      </c>
      <c r="BC113" s="494">
        <f>'11M - LPS'!BC113</f>
        <v>2.9463407971883102E-2</v>
      </c>
      <c r="BD113" s="494">
        <f>'11M - LPS'!BD113</f>
        <v>3.5492905590759925E-2</v>
      </c>
      <c r="BE113" s="494">
        <f>'11M - LPS'!BE113</f>
        <v>3.4191469658997539E-2</v>
      </c>
      <c r="BF113" s="494">
        <f>'11M - LPS'!BF113</f>
        <v>3.4709631586729982E-2</v>
      </c>
      <c r="BG113" s="494">
        <f>'11M - LPS'!BG113</f>
        <v>3.5352325568998672E-2</v>
      </c>
      <c r="BH113" s="494">
        <f>'11M - LPS'!BH113</f>
        <v>2.7250100836502578E-2</v>
      </c>
      <c r="BI113" s="494">
        <f>'11M - LPS'!BI113</f>
        <v>2.3233E-2</v>
      </c>
      <c r="BJ113" s="494">
        <f>'11M - LPS'!BJ113</f>
        <v>2.3233E-2</v>
      </c>
      <c r="BK113" s="494">
        <f>'11M - LPS'!BK113</f>
        <v>2.3233E-2</v>
      </c>
      <c r="BL113" s="494">
        <f>'11M - LPS'!BL113</f>
        <v>2.3233E-2</v>
      </c>
      <c r="BM113" s="494">
        <f>'11M - LPS'!BM113</f>
        <v>2.3233E-2</v>
      </c>
      <c r="BN113" s="494">
        <f>'11M - LPS'!BN113</f>
        <v>2.6111971990094279E-2</v>
      </c>
      <c r="BO113" s="494">
        <f>'11M - LPS'!BO113</f>
        <v>2.9463407971883102E-2</v>
      </c>
      <c r="BP113" s="494">
        <f>'11M - LPS'!BP113</f>
        <v>3.5492905590759925E-2</v>
      </c>
      <c r="BQ113" s="494">
        <f>'11M - LPS'!BQ113</f>
        <v>3.4191469658997539E-2</v>
      </c>
      <c r="BR113" s="494">
        <f>'11M - LPS'!BR113</f>
        <v>3.4709631586729982E-2</v>
      </c>
      <c r="BS113" s="494">
        <f>'11M - LPS'!BS113</f>
        <v>3.5352325568998672E-2</v>
      </c>
      <c r="BT113" s="494">
        <f>'11M - LPS'!BT113</f>
        <v>2.7250100836502578E-2</v>
      </c>
      <c r="BU113" s="494">
        <f>'11M - LPS'!BU113</f>
        <v>2.3233E-2</v>
      </c>
      <c r="BV113" s="494">
        <f>'11M - LPS'!BV113</f>
        <v>2.3233E-2</v>
      </c>
      <c r="BW113" s="494">
        <f>'11M - LPS'!BW113</f>
        <v>2.3233E-2</v>
      </c>
      <c r="BX113" s="494">
        <f>'11M - LPS'!BX113</f>
        <v>2.3233E-2</v>
      </c>
      <c r="BY113" s="494">
        <f>'11M - LPS'!BY113</f>
        <v>2.3233E-2</v>
      </c>
      <c r="BZ113" s="494">
        <f>'11M - LPS'!BZ113</f>
        <v>2.6111971990094279E-2</v>
      </c>
      <c r="CA113" s="494">
        <f>'11M - LPS'!CA113</f>
        <v>2.9463407971883102E-2</v>
      </c>
      <c r="CB113" s="494">
        <f>'11M - LPS'!CB113</f>
        <v>3.5492905590759925E-2</v>
      </c>
      <c r="CC113" s="494">
        <f>'11M - LPS'!CC113</f>
        <v>3.4191469658997539E-2</v>
      </c>
      <c r="CD113" s="494">
        <f>'11M - LPS'!CD113</f>
        <v>3.4709631586729982E-2</v>
      </c>
      <c r="CE113" s="494">
        <f>'11M - LPS'!CE113</f>
        <v>3.5352325568998672E-2</v>
      </c>
      <c r="CF113" s="494">
        <f>'11M - LPS'!CF113</f>
        <v>2.7250100836502578E-2</v>
      </c>
      <c r="CG113" s="494">
        <f>'11M - LPS'!CG113</f>
        <v>2.3233E-2</v>
      </c>
      <c r="CH113" s="494">
        <f>'11M - LPS'!CH113</f>
        <v>2.3233E-2</v>
      </c>
    </row>
    <row r="114" spans="1:86" s="110" customFormat="1" hidden="1" x14ac:dyDescent="0.25">
      <c r="A114" s="616"/>
      <c r="B114" s="270" t="s">
        <v>22</v>
      </c>
      <c r="C114" s="447">
        <f>'11M - LPS'!C114</f>
        <v>2.0522769194661113E-2</v>
      </c>
      <c r="D114" s="447">
        <f>'11M - LPS'!D114</f>
        <v>2.0427354099479291E-2</v>
      </c>
      <c r="E114" s="447">
        <f>'11M - LPS'!E114</f>
        <v>2.0063649613109358E-2</v>
      </c>
      <c r="F114" s="447">
        <f>'11M - LPS'!F114</f>
        <v>2.0673817345237166E-2</v>
      </c>
      <c r="G114" s="447">
        <f>'11M - LPS'!G114</f>
        <v>2.0114657236084896E-2</v>
      </c>
      <c r="H114" s="447">
        <f>'11M - LPS'!H114</f>
        <v>2.2243673567773445E-2</v>
      </c>
      <c r="I114" s="447">
        <f>'11M - LPS'!I114</f>
        <v>2.2009841467541771E-2</v>
      </c>
      <c r="J114" s="447">
        <f>'11M - LPS'!J114</f>
        <v>2.2270371252704167E-2</v>
      </c>
      <c r="K114" s="447">
        <f>'11M - LPS'!K114</f>
        <v>2.2238193320867791E-2</v>
      </c>
      <c r="L114" s="447">
        <f>'11M - LPS'!L114</f>
        <v>2.0087685574775006E-2</v>
      </c>
      <c r="M114" s="447">
        <f>'11M - LPS'!M114</f>
        <v>1.999378187698049E-2</v>
      </c>
      <c r="N114" s="447">
        <f>'11M - LPS'!N114</f>
        <v>2.0043592355983408E-2</v>
      </c>
      <c r="O114" s="447">
        <f>'11M - LPS'!O114</f>
        <v>2.0522769194661113E-2</v>
      </c>
      <c r="P114" s="447">
        <f>'11M - LPS'!P114</f>
        <v>2.0427354099479291E-2</v>
      </c>
      <c r="Q114" s="447">
        <f>'11M - LPS'!Q114</f>
        <v>2.0063649613109358E-2</v>
      </c>
      <c r="R114" s="447">
        <f>'11M - LPS'!R114</f>
        <v>2.0673817345237166E-2</v>
      </c>
      <c r="S114" s="447">
        <f>'11M - LPS'!S114</f>
        <v>2.0114657236084896E-2</v>
      </c>
      <c r="T114" s="494">
        <f>'11M - LPS'!T114</f>
        <v>2.6620030861447132E-2</v>
      </c>
      <c r="U114" s="494">
        <f>'11M - LPS'!U114</f>
        <v>2.6387608339303072E-2</v>
      </c>
      <c r="V114" s="494">
        <f>'11M - LPS'!V114</f>
        <v>2.6640229261541269E-2</v>
      </c>
      <c r="W114" s="494">
        <f>'11M - LPS'!W114</f>
        <v>2.6609850994695566E-2</v>
      </c>
      <c r="X114" s="494">
        <f>'11M - LPS'!X114</f>
        <v>2.3332998870657519E-2</v>
      </c>
      <c r="Y114" s="494">
        <f>'11M - LPS'!Y114</f>
        <v>2.3243932390776819E-2</v>
      </c>
      <c r="Z114" s="494">
        <f>'11M - LPS'!Z114</f>
        <v>2.3307649633580202E-2</v>
      </c>
      <c r="AA114" s="494">
        <f>'11M - LPS'!AA114</f>
        <v>2.3880755525460078E-2</v>
      </c>
      <c r="AB114" s="494">
        <f>'11M - LPS'!AB114</f>
        <v>2.3728830242350746E-2</v>
      </c>
      <c r="AC114" s="494">
        <f>'11M - LPS'!AC114</f>
        <v>2.3330875974088457E-2</v>
      </c>
      <c r="AD114" s="494">
        <f>'11M - LPS'!AD114</f>
        <v>2.3713804263531545E-2</v>
      </c>
      <c r="AE114" s="494">
        <f>'11M - LPS'!AE114</f>
        <v>2.3333070212702929E-2</v>
      </c>
      <c r="AF114" s="494">
        <f>'11M - LPS'!AF114</f>
        <v>2.6620030861447132E-2</v>
      </c>
      <c r="AG114" s="494">
        <f>'11M - LPS'!AG114</f>
        <v>2.6387608339303072E-2</v>
      </c>
      <c r="AH114" s="494">
        <f>'11M - LPS'!AH114</f>
        <v>2.6640229261541269E-2</v>
      </c>
      <c r="AI114" s="494">
        <f>'11M - LPS'!AI114</f>
        <v>2.6609850994695566E-2</v>
      </c>
      <c r="AJ114" s="494">
        <f>'11M - LPS'!AJ114</f>
        <v>2.3332998870657519E-2</v>
      </c>
      <c r="AK114" s="494">
        <f>'11M - LPS'!AK114</f>
        <v>2.3243932390776819E-2</v>
      </c>
      <c r="AL114" s="494">
        <f>'11M - LPS'!AL114</f>
        <v>2.3307649633580202E-2</v>
      </c>
      <c r="AM114" s="494">
        <f>'11M - LPS'!AM114</f>
        <v>2.3880755525460078E-2</v>
      </c>
      <c r="AN114" s="494">
        <f>'11M - LPS'!AN114</f>
        <v>2.3728830242350746E-2</v>
      </c>
      <c r="AO114" s="494">
        <f>'11M - LPS'!AO114</f>
        <v>2.3330875974088457E-2</v>
      </c>
      <c r="AP114" s="494">
        <f>'11M - LPS'!AP114</f>
        <v>2.3713804263531545E-2</v>
      </c>
      <c r="AQ114" s="494">
        <f>'11M - LPS'!AQ114</f>
        <v>2.3333070212702929E-2</v>
      </c>
      <c r="AR114" s="494">
        <f>'11M - LPS'!AR114</f>
        <v>2.6620030861447132E-2</v>
      </c>
      <c r="AS114" s="494">
        <f>'11M - LPS'!AS114</f>
        <v>2.6387608339303072E-2</v>
      </c>
      <c r="AT114" s="494">
        <f>'11M - LPS'!AT114</f>
        <v>2.6640229261541269E-2</v>
      </c>
      <c r="AU114" s="494">
        <f>'11M - LPS'!AU114</f>
        <v>2.6609850994695566E-2</v>
      </c>
      <c r="AV114" s="494">
        <f>'11M - LPS'!AV114</f>
        <v>2.3332998870657519E-2</v>
      </c>
      <c r="AW114" s="494">
        <f>'11M - LPS'!AW114</f>
        <v>2.3243932390776819E-2</v>
      </c>
      <c r="AX114" s="494">
        <f>'11M - LPS'!AX114</f>
        <v>2.3307649633580202E-2</v>
      </c>
      <c r="AY114" s="494">
        <f>'11M - LPS'!AY114</f>
        <v>2.3880755525460078E-2</v>
      </c>
      <c r="AZ114" s="494">
        <f>'11M - LPS'!AZ114</f>
        <v>2.3728830242350746E-2</v>
      </c>
      <c r="BA114" s="494">
        <f>'11M - LPS'!BA114</f>
        <v>2.3330875974088457E-2</v>
      </c>
      <c r="BB114" s="494">
        <f>'11M - LPS'!BB114</f>
        <v>2.3713804263531545E-2</v>
      </c>
      <c r="BC114" s="494">
        <f>'11M - LPS'!BC114</f>
        <v>2.3333070212702929E-2</v>
      </c>
      <c r="BD114" s="494">
        <f>'11M - LPS'!BD114</f>
        <v>2.6620030861447132E-2</v>
      </c>
      <c r="BE114" s="494">
        <f>'11M - LPS'!BE114</f>
        <v>2.6387608339303072E-2</v>
      </c>
      <c r="BF114" s="494">
        <f>'11M - LPS'!BF114</f>
        <v>2.6640229261541269E-2</v>
      </c>
      <c r="BG114" s="494">
        <f>'11M - LPS'!BG114</f>
        <v>2.6609850994695566E-2</v>
      </c>
      <c r="BH114" s="494">
        <f>'11M - LPS'!BH114</f>
        <v>2.3332998870657519E-2</v>
      </c>
      <c r="BI114" s="494">
        <f>'11M - LPS'!BI114</f>
        <v>2.3243932390776819E-2</v>
      </c>
      <c r="BJ114" s="494">
        <f>'11M - LPS'!BJ114</f>
        <v>2.3307649633580202E-2</v>
      </c>
      <c r="BK114" s="494">
        <f>'11M - LPS'!BK114</f>
        <v>2.3880755525460078E-2</v>
      </c>
      <c r="BL114" s="494">
        <f>'11M - LPS'!BL114</f>
        <v>2.3728830242350746E-2</v>
      </c>
      <c r="BM114" s="494">
        <f>'11M - LPS'!BM114</f>
        <v>2.3330875974088457E-2</v>
      </c>
      <c r="BN114" s="494">
        <f>'11M - LPS'!BN114</f>
        <v>2.3713804263531545E-2</v>
      </c>
      <c r="BO114" s="494">
        <f>'11M - LPS'!BO114</f>
        <v>2.3333070212702929E-2</v>
      </c>
      <c r="BP114" s="494">
        <f>'11M - LPS'!BP114</f>
        <v>2.6620030861447132E-2</v>
      </c>
      <c r="BQ114" s="494">
        <f>'11M - LPS'!BQ114</f>
        <v>2.6387608339303072E-2</v>
      </c>
      <c r="BR114" s="494">
        <f>'11M - LPS'!BR114</f>
        <v>2.6640229261541269E-2</v>
      </c>
      <c r="BS114" s="494">
        <f>'11M - LPS'!BS114</f>
        <v>2.6609850994695566E-2</v>
      </c>
      <c r="BT114" s="494">
        <f>'11M - LPS'!BT114</f>
        <v>2.3332998870657519E-2</v>
      </c>
      <c r="BU114" s="494">
        <f>'11M - LPS'!BU114</f>
        <v>2.3243932390776819E-2</v>
      </c>
      <c r="BV114" s="494">
        <f>'11M - LPS'!BV114</f>
        <v>2.3307649633580202E-2</v>
      </c>
      <c r="BW114" s="494">
        <f>'11M - LPS'!BW114</f>
        <v>2.3880755525460078E-2</v>
      </c>
      <c r="BX114" s="494">
        <f>'11M - LPS'!BX114</f>
        <v>2.3728830242350746E-2</v>
      </c>
      <c r="BY114" s="494">
        <f>'11M - LPS'!BY114</f>
        <v>2.3330875974088457E-2</v>
      </c>
      <c r="BZ114" s="494">
        <f>'11M - LPS'!BZ114</f>
        <v>2.3713804263531545E-2</v>
      </c>
      <c r="CA114" s="494">
        <f>'11M - LPS'!CA114</f>
        <v>2.3333070212702929E-2</v>
      </c>
      <c r="CB114" s="494">
        <f>'11M - LPS'!CB114</f>
        <v>2.6620030861447132E-2</v>
      </c>
      <c r="CC114" s="494">
        <f>'11M - LPS'!CC114</f>
        <v>2.6387608339303072E-2</v>
      </c>
      <c r="CD114" s="494">
        <f>'11M - LPS'!CD114</f>
        <v>2.6640229261541269E-2</v>
      </c>
      <c r="CE114" s="494">
        <f>'11M - LPS'!CE114</f>
        <v>2.6609850994695566E-2</v>
      </c>
      <c r="CF114" s="494">
        <f>'11M - LPS'!CF114</f>
        <v>2.3332998870657519E-2</v>
      </c>
      <c r="CG114" s="494">
        <f>'11M - LPS'!CG114</f>
        <v>2.3243932390776819E-2</v>
      </c>
      <c r="CH114" s="494">
        <f>'11M - LPS'!CH114</f>
        <v>2.3307649633580202E-2</v>
      </c>
    </row>
    <row r="115" spans="1:86" s="110" customFormat="1" hidden="1" x14ac:dyDescent="0.25">
      <c r="A115" s="616"/>
      <c r="B115" s="89" t="s">
        <v>9</v>
      </c>
      <c r="C115" s="447">
        <f>'11M - LPS'!C115</f>
        <v>2.3533125104223951E-2</v>
      </c>
      <c r="D115" s="447">
        <f>'11M - LPS'!D115</f>
        <v>2.3145246955055283E-2</v>
      </c>
      <c r="E115" s="447">
        <f>'11M - LPS'!E115</f>
        <v>2.3201186158131569E-2</v>
      </c>
      <c r="F115" s="447">
        <f>'11M - LPS'!F115</f>
        <v>2.4356205675658375E-2</v>
      </c>
      <c r="G115" s="447">
        <f>'11M - LPS'!G115</f>
        <v>2.380876785601347E-2</v>
      </c>
      <c r="H115" s="447">
        <f>'11M - LPS'!H115</f>
        <v>2.1971999999999998E-2</v>
      </c>
      <c r="I115" s="447">
        <f>'11M - LPS'!I115</f>
        <v>2.1971999999999998E-2</v>
      </c>
      <c r="J115" s="447">
        <f>'11M - LPS'!J115</f>
        <v>2.1971999999999998E-2</v>
      </c>
      <c r="K115" s="447">
        <f>'11M - LPS'!K115</f>
        <v>2.9186215545457354E-2</v>
      </c>
      <c r="L115" s="447">
        <f>'11M - LPS'!L115</f>
        <v>2.4522718184811772E-2</v>
      </c>
      <c r="M115" s="447">
        <f>'11M - LPS'!M115</f>
        <v>2.474881803232094E-2</v>
      </c>
      <c r="N115" s="447">
        <f>'11M - LPS'!N115</f>
        <v>2.2374526940173813E-2</v>
      </c>
      <c r="O115" s="447">
        <f>'11M - LPS'!O115</f>
        <v>2.3533125104223951E-2</v>
      </c>
      <c r="P115" s="447">
        <f>'11M - LPS'!P115</f>
        <v>2.3145246955055283E-2</v>
      </c>
      <c r="Q115" s="447">
        <f>'11M - LPS'!Q115</f>
        <v>2.3201186158131569E-2</v>
      </c>
      <c r="R115" s="447">
        <f>'11M - LPS'!R115</f>
        <v>2.4356205675658375E-2</v>
      </c>
      <c r="S115" s="447">
        <f>'11M - LPS'!S115</f>
        <v>2.380876785601347E-2</v>
      </c>
      <c r="T115" s="494">
        <f>'11M - LPS'!T115</f>
        <v>2.6352E-2</v>
      </c>
      <c r="U115" s="494">
        <f>'11M - LPS'!U115</f>
        <v>2.6352E-2</v>
      </c>
      <c r="V115" s="494">
        <f>'11M - LPS'!V115</f>
        <v>2.6352E-2</v>
      </c>
      <c r="W115" s="494">
        <f>'11M - LPS'!W115</f>
        <v>3.3405750863435925E-2</v>
      </c>
      <c r="X115" s="494">
        <f>'11M - LPS'!X115</f>
        <v>2.779569574476615E-2</v>
      </c>
      <c r="Y115" s="494">
        <f>'11M - LPS'!Y115</f>
        <v>2.8641797532886305E-2</v>
      </c>
      <c r="Z115" s="494">
        <f>'11M - LPS'!Z115</f>
        <v>2.6162051919290774E-2</v>
      </c>
      <c r="AA115" s="494">
        <f>'11M - LPS'!AA115</f>
        <v>2.738230866982596E-2</v>
      </c>
      <c r="AB115" s="494">
        <f>'11M - LPS'!AB115</f>
        <v>2.6718264156268538E-2</v>
      </c>
      <c r="AC115" s="494">
        <f>'11M - LPS'!AC115</f>
        <v>2.6841356875112552E-2</v>
      </c>
      <c r="AD115" s="494">
        <f>'11M - LPS'!AD115</f>
        <v>2.6626291394586155E-2</v>
      </c>
      <c r="AE115" s="494">
        <f>'11M - LPS'!AE115</f>
        <v>2.6413531867327759E-2</v>
      </c>
      <c r="AF115" s="494">
        <f>'11M - LPS'!AF115</f>
        <v>2.6352E-2</v>
      </c>
      <c r="AG115" s="494">
        <f>'11M - LPS'!AG115</f>
        <v>2.6352E-2</v>
      </c>
      <c r="AH115" s="494">
        <f>'11M - LPS'!AH115</f>
        <v>2.6352E-2</v>
      </c>
      <c r="AI115" s="494">
        <f>'11M - LPS'!AI115</f>
        <v>3.3405750863435925E-2</v>
      </c>
      <c r="AJ115" s="494">
        <f>'11M - LPS'!AJ115</f>
        <v>2.779569574476615E-2</v>
      </c>
      <c r="AK115" s="494">
        <f>'11M - LPS'!AK115</f>
        <v>2.8641797532886305E-2</v>
      </c>
      <c r="AL115" s="494">
        <f>'11M - LPS'!AL115</f>
        <v>2.6162051919290774E-2</v>
      </c>
      <c r="AM115" s="494">
        <f>'11M - LPS'!AM115</f>
        <v>2.738230866982596E-2</v>
      </c>
      <c r="AN115" s="494">
        <f>'11M - LPS'!AN115</f>
        <v>2.6718264156268538E-2</v>
      </c>
      <c r="AO115" s="494">
        <f>'11M - LPS'!AO115</f>
        <v>2.6841356875112552E-2</v>
      </c>
      <c r="AP115" s="494">
        <f>'11M - LPS'!AP115</f>
        <v>2.6626291394586155E-2</v>
      </c>
      <c r="AQ115" s="494">
        <f>'11M - LPS'!AQ115</f>
        <v>2.6413531867327759E-2</v>
      </c>
      <c r="AR115" s="494">
        <f>'11M - LPS'!AR115</f>
        <v>2.6352E-2</v>
      </c>
      <c r="AS115" s="494">
        <f>'11M - LPS'!AS115</f>
        <v>2.6352E-2</v>
      </c>
      <c r="AT115" s="494">
        <f>'11M - LPS'!AT115</f>
        <v>2.6352E-2</v>
      </c>
      <c r="AU115" s="494">
        <f>'11M - LPS'!AU115</f>
        <v>3.3405750863435925E-2</v>
      </c>
      <c r="AV115" s="494">
        <f>'11M - LPS'!AV115</f>
        <v>2.779569574476615E-2</v>
      </c>
      <c r="AW115" s="494">
        <f>'11M - LPS'!AW115</f>
        <v>2.8641797532886305E-2</v>
      </c>
      <c r="AX115" s="494">
        <f>'11M - LPS'!AX115</f>
        <v>2.6162051919290774E-2</v>
      </c>
      <c r="AY115" s="494">
        <f>'11M - LPS'!AY115</f>
        <v>2.738230866982596E-2</v>
      </c>
      <c r="AZ115" s="494">
        <f>'11M - LPS'!AZ115</f>
        <v>2.6718264156268538E-2</v>
      </c>
      <c r="BA115" s="494">
        <f>'11M - LPS'!BA115</f>
        <v>2.6841356875112552E-2</v>
      </c>
      <c r="BB115" s="494">
        <f>'11M - LPS'!BB115</f>
        <v>2.6626291394586155E-2</v>
      </c>
      <c r="BC115" s="494">
        <f>'11M - LPS'!BC115</f>
        <v>2.6413531867327759E-2</v>
      </c>
      <c r="BD115" s="494">
        <f>'11M - LPS'!BD115</f>
        <v>2.6352E-2</v>
      </c>
      <c r="BE115" s="494">
        <f>'11M - LPS'!BE115</f>
        <v>2.6352E-2</v>
      </c>
      <c r="BF115" s="494">
        <f>'11M - LPS'!BF115</f>
        <v>2.6352E-2</v>
      </c>
      <c r="BG115" s="494">
        <f>'11M - LPS'!BG115</f>
        <v>3.3405750863435925E-2</v>
      </c>
      <c r="BH115" s="494">
        <f>'11M - LPS'!BH115</f>
        <v>2.779569574476615E-2</v>
      </c>
      <c r="BI115" s="494">
        <f>'11M - LPS'!BI115</f>
        <v>2.8641797532886305E-2</v>
      </c>
      <c r="BJ115" s="494">
        <f>'11M - LPS'!BJ115</f>
        <v>2.6162051919290774E-2</v>
      </c>
      <c r="BK115" s="494">
        <f>'11M - LPS'!BK115</f>
        <v>2.738230866982596E-2</v>
      </c>
      <c r="BL115" s="494">
        <f>'11M - LPS'!BL115</f>
        <v>2.6718264156268538E-2</v>
      </c>
      <c r="BM115" s="494">
        <f>'11M - LPS'!BM115</f>
        <v>2.6841356875112552E-2</v>
      </c>
      <c r="BN115" s="494">
        <f>'11M - LPS'!BN115</f>
        <v>2.6626291394586155E-2</v>
      </c>
      <c r="BO115" s="494">
        <f>'11M - LPS'!BO115</f>
        <v>2.6413531867327759E-2</v>
      </c>
      <c r="BP115" s="494">
        <f>'11M - LPS'!BP115</f>
        <v>2.6352E-2</v>
      </c>
      <c r="BQ115" s="494">
        <f>'11M - LPS'!BQ115</f>
        <v>2.6352E-2</v>
      </c>
      <c r="BR115" s="494">
        <f>'11M - LPS'!BR115</f>
        <v>2.6352E-2</v>
      </c>
      <c r="BS115" s="494">
        <f>'11M - LPS'!BS115</f>
        <v>3.3405750863435925E-2</v>
      </c>
      <c r="BT115" s="494">
        <f>'11M - LPS'!BT115</f>
        <v>2.779569574476615E-2</v>
      </c>
      <c r="BU115" s="494">
        <f>'11M - LPS'!BU115</f>
        <v>2.8641797532886305E-2</v>
      </c>
      <c r="BV115" s="494">
        <f>'11M - LPS'!BV115</f>
        <v>2.6162051919290774E-2</v>
      </c>
      <c r="BW115" s="494">
        <f>'11M - LPS'!BW115</f>
        <v>2.738230866982596E-2</v>
      </c>
      <c r="BX115" s="494">
        <f>'11M - LPS'!BX115</f>
        <v>2.6718264156268538E-2</v>
      </c>
      <c r="BY115" s="494">
        <f>'11M - LPS'!BY115</f>
        <v>2.6841356875112552E-2</v>
      </c>
      <c r="BZ115" s="494">
        <f>'11M - LPS'!BZ115</f>
        <v>2.6626291394586155E-2</v>
      </c>
      <c r="CA115" s="494">
        <f>'11M - LPS'!CA115</f>
        <v>2.6413531867327759E-2</v>
      </c>
      <c r="CB115" s="494">
        <f>'11M - LPS'!CB115</f>
        <v>2.6352E-2</v>
      </c>
      <c r="CC115" s="494">
        <f>'11M - LPS'!CC115</f>
        <v>2.6352E-2</v>
      </c>
      <c r="CD115" s="494">
        <f>'11M - LPS'!CD115</f>
        <v>2.6352E-2</v>
      </c>
      <c r="CE115" s="494">
        <f>'11M - LPS'!CE115</f>
        <v>3.3405750863435925E-2</v>
      </c>
      <c r="CF115" s="494">
        <f>'11M - LPS'!CF115</f>
        <v>2.779569574476615E-2</v>
      </c>
      <c r="CG115" s="494">
        <f>'11M - LPS'!CG115</f>
        <v>2.8641797532886305E-2</v>
      </c>
      <c r="CH115" s="494">
        <f>'11M - LPS'!CH115</f>
        <v>2.6162051919290774E-2</v>
      </c>
    </row>
    <row r="116" spans="1:86" s="110" customFormat="1" hidden="1" x14ac:dyDescent="0.25">
      <c r="A116" s="616"/>
      <c r="B116" s="89" t="s">
        <v>3</v>
      </c>
      <c r="C116" s="447">
        <f>'11M - LPS'!C116</f>
        <v>2.3533320380090969E-2</v>
      </c>
      <c r="D116" s="447">
        <f>'11M - LPS'!D116</f>
        <v>2.3142017932499443E-2</v>
      </c>
      <c r="E116" s="447">
        <f>'11M - LPS'!E116</f>
        <v>2.3121579475972376E-2</v>
      </c>
      <c r="F116" s="447">
        <f>'11M - LPS'!F116</f>
        <v>2.3559368865515361E-2</v>
      </c>
      <c r="G116" s="447">
        <f>'11M - LPS'!G116</f>
        <v>2.571424077420149E-2</v>
      </c>
      <c r="H116" s="447">
        <f>'11M - LPS'!H116</f>
        <v>3.103180920060215E-2</v>
      </c>
      <c r="I116" s="447">
        <f>'11M - LPS'!I116</f>
        <v>2.9984441915357631E-2</v>
      </c>
      <c r="J116" s="447">
        <f>'11M - LPS'!J116</f>
        <v>3.0471574424974959E-2</v>
      </c>
      <c r="K116" s="447">
        <f>'11M - LPS'!K116</f>
        <v>3.0926088288011609E-2</v>
      </c>
      <c r="L116" s="447">
        <f>'11M - LPS'!L116</f>
        <v>2.404149729437715E-2</v>
      </c>
      <c r="M116" s="447">
        <f>'11M - LPS'!M116</f>
        <v>2.4601707313038429E-2</v>
      </c>
      <c r="N116" s="447">
        <f>'11M - LPS'!N116</f>
        <v>2.2373843244386227E-2</v>
      </c>
      <c r="O116" s="447">
        <f>'11M - LPS'!O116</f>
        <v>2.3533320380090969E-2</v>
      </c>
      <c r="P116" s="447">
        <f>'11M - LPS'!P116</f>
        <v>2.3142017932499443E-2</v>
      </c>
      <c r="Q116" s="447">
        <f>'11M - LPS'!Q116</f>
        <v>2.3121579475972376E-2</v>
      </c>
      <c r="R116" s="447">
        <f>'11M - LPS'!R116</f>
        <v>2.3559368865515361E-2</v>
      </c>
      <c r="S116" s="447">
        <f>'11M - LPS'!S116</f>
        <v>2.571424077420149E-2</v>
      </c>
      <c r="T116" s="494">
        <f>'11M - LPS'!T116</f>
        <v>3.5427377012538404E-2</v>
      </c>
      <c r="U116" s="494">
        <f>'11M - LPS'!U116</f>
        <v>3.415350119643553E-2</v>
      </c>
      <c r="V116" s="494">
        <f>'11M - LPS'!V116</f>
        <v>3.4663780499273177E-2</v>
      </c>
      <c r="W116" s="494">
        <f>'11M - LPS'!W116</f>
        <v>3.506828324100824E-2</v>
      </c>
      <c r="X116" s="494">
        <f>'11M - LPS'!X116</f>
        <v>2.7290406176102285E-2</v>
      </c>
      <c r="Y116" s="494">
        <f>'11M - LPS'!Y116</f>
        <v>2.8491886995036273E-2</v>
      </c>
      <c r="Z116" s="494">
        <f>'11M - LPS'!Z116</f>
        <v>2.6160753277904028E-2</v>
      </c>
      <c r="AA116" s="494">
        <f>'11M - LPS'!AA116</f>
        <v>2.7382581042883245E-2</v>
      </c>
      <c r="AB116" s="494">
        <f>'11M - LPS'!AB116</f>
        <v>2.6714072625251755E-2</v>
      </c>
      <c r="AC116" s="494">
        <f>'11M - LPS'!AC116</f>
        <v>2.6755519070278729E-2</v>
      </c>
      <c r="AD116" s="494">
        <f>'11M - LPS'!AD116</f>
        <v>2.5989599326992078E-2</v>
      </c>
      <c r="AE116" s="494">
        <f>'11M - LPS'!AE116</f>
        <v>2.8248386095156834E-2</v>
      </c>
      <c r="AF116" s="494">
        <f>'11M - LPS'!AF116</f>
        <v>3.5427377012538404E-2</v>
      </c>
      <c r="AG116" s="494">
        <f>'11M - LPS'!AG116</f>
        <v>3.415350119643553E-2</v>
      </c>
      <c r="AH116" s="494">
        <f>'11M - LPS'!AH116</f>
        <v>3.4663780499273177E-2</v>
      </c>
      <c r="AI116" s="494">
        <f>'11M - LPS'!AI116</f>
        <v>3.506828324100824E-2</v>
      </c>
      <c r="AJ116" s="494">
        <f>'11M - LPS'!AJ116</f>
        <v>2.7290406176102285E-2</v>
      </c>
      <c r="AK116" s="494">
        <f>'11M - LPS'!AK116</f>
        <v>2.8491886995036273E-2</v>
      </c>
      <c r="AL116" s="494">
        <f>'11M - LPS'!AL116</f>
        <v>2.6160753277904028E-2</v>
      </c>
      <c r="AM116" s="494">
        <f>'11M - LPS'!AM116</f>
        <v>2.7382581042883245E-2</v>
      </c>
      <c r="AN116" s="494">
        <f>'11M - LPS'!AN116</f>
        <v>2.6714072625251755E-2</v>
      </c>
      <c r="AO116" s="494">
        <f>'11M - LPS'!AO116</f>
        <v>2.6755519070278729E-2</v>
      </c>
      <c r="AP116" s="494">
        <f>'11M - LPS'!AP116</f>
        <v>2.5989599326992078E-2</v>
      </c>
      <c r="AQ116" s="494">
        <f>'11M - LPS'!AQ116</f>
        <v>2.8248386095156834E-2</v>
      </c>
      <c r="AR116" s="494">
        <f>'11M - LPS'!AR116</f>
        <v>3.5427377012538404E-2</v>
      </c>
      <c r="AS116" s="494">
        <f>'11M - LPS'!AS116</f>
        <v>3.415350119643553E-2</v>
      </c>
      <c r="AT116" s="494">
        <f>'11M - LPS'!AT116</f>
        <v>3.4663780499273177E-2</v>
      </c>
      <c r="AU116" s="494">
        <f>'11M - LPS'!AU116</f>
        <v>3.506828324100824E-2</v>
      </c>
      <c r="AV116" s="494">
        <f>'11M - LPS'!AV116</f>
        <v>2.7290406176102285E-2</v>
      </c>
      <c r="AW116" s="494">
        <f>'11M - LPS'!AW116</f>
        <v>2.8491886995036273E-2</v>
      </c>
      <c r="AX116" s="494">
        <f>'11M - LPS'!AX116</f>
        <v>2.6160753277904028E-2</v>
      </c>
      <c r="AY116" s="494">
        <f>'11M - LPS'!AY116</f>
        <v>2.7382581042883245E-2</v>
      </c>
      <c r="AZ116" s="494">
        <f>'11M - LPS'!AZ116</f>
        <v>2.6714072625251755E-2</v>
      </c>
      <c r="BA116" s="494">
        <f>'11M - LPS'!BA116</f>
        <v>2.6755519070278729E-2</v>
      </c>
      <c r="BB116" s="494">
        <f>'11M - LPS'!BB116</f>
        <v>2.5989599326992078E-2</v>
      </c>
      <c r="BC116" s="494">
        <f>'11M - LPS'!BC116</f>
        <v>2.8248386095156834E-2</v>
      </c>
      <c r="BD116" s="494">
        <f>'11M - LPS'!BD116</f>
        <v>3.5427377012538404E-2</v>
      </c>
      <c r="BE116" s="494">
        <f>'11M - LPS'!BE116</f>
        <v>3.415350119643553E-2</v>
      </c>
      <c r="BF116" s="494">
        <f>'11M - LPS'!BF116</f>
        <v>3.4663780499273177E-2</v>
      </c>
      <c r="BG116" s="494">
        <f>'11M - LPS'!BG116</f>
        <v>3.506828324100824E-2</v>
      </c>
      <c r="BH116" s="494">
        <f>'11M - LPS'!BH116</f>
        <v>2.7290406176102285E-2</v>
      </c>
      <c r="BI116" s="494">
        <f>'11M - LPS'!BI116</f>
        <v>2.8491886995036273E-2</v>
      </c>
      <c r="BJ116" s="494">
        <f>'11M - LPS'!BJ116</f>
        <v>2.6160753277904028E-2</v>
      </c>
      <c r="BK116" s="494">
        <f>'11M - LPS'!BK116</f>
        <v>2.7382581042883245E-2</v>
      </c>
      <c r="BL116" s="494">
        <f>'11M - LPS'!BL116</f>
        <v>2.6714072625251755E-2</v>
      </c>
      <c r="BM116" s="494">
        <f>'11M - LPS'!BM116</f>
        <v>2.6755519070278729E-2</v>
      </c>
      <c r="BN116" s="494">
        <f>'11M - LPS'!BN116</f>
        <v>2.5989599326992078E-2</v>
      </c>
      <c r="BO116" s="494">
        <f>'11M - LPS'!BO116</f>
        <v>2.8248386095156834E-2</v>
      </c>
      <c r="BP116" s="494">
        <f>'11M - LPS'!BP116</f>
        <v>3.5427377012538404E-2</v>
      </c>
      <c r="BQ116" s="494">
        <f>'11M - LPS'!BQ116</f>
        <v>3.415350119643553E-2</v>
      </c>
      <c r="BR116" s="494">
        <f>'11M - LPS'!BR116</f>
        <v>3.4663780499273177E-2</v>
      </c>
      <c r="BS116" s="494">
        <f>'11M - LPS'!BS116</f>
        <v>3.506828324100824E-2</v>
      </c>
      <c r="BT116" s="494">
        <f>'11M - LPS'!BT116</f>
        <v>2.7290406176102285E-2</v>
      </c>
      <c r="BU116" s="494">
        <f>'11M - LPS'!BU116</f>
        <v>2.8491886995036273E-2</v>
      </c>
      <c r="BV116" s="494">
        <f>'11M - LPS'!BV116</f>
        <v>2.6160753277904028E-2</v>
      </c>
      <c r="BW116" s="494">
        <f>'11M - LPS'!BW116</f>
        <v>2.7382581042883245E-2</v>
      </c>
      <c r="BX116" s="494">
        <f>'11M - LPS'!BX116</f>
        <v>2.6714072625251755E-2</v>
      </c>
      <c r="BY116" s="494">
        <f>'11M - LPS'!BY116</f>
        <v>2.6755519070278729E-2</v>
      </c>
      <c r="BZ116" s="494">
        <f>'11M - LPS'!BZ116</f>
        <v>2.5989599326992078E-2</v>
      </c>
      <c r="CA116" s="494">
        <f>'11M - LPS'!CA116</f>
        <v>2.8248386095156834E-2</v>
      </c>
      <c r="CB116" s="494">
        <f>'11M - LPS'!CB116</f>
        <v>3.5427377012538404E-2</v>
      </c>
      <c r="CC116" s="494">
        <f>'11M - LPS'!CC116</f>
        <v>3.415350119643553E-2</v>
      </c>
      <c r="CD116" s="494">
        <f>'11M - LPS'!CD116</f>
        <v>3.4663780499273177E-2</v>
      </c>
      <c r="CE116" s="494">
        <f>'11M - LPS'!CE116</f>
        <v>3.506828324100824E-2</v>
      </c>
      <c r="CF116" s="494">
        <f>'11M - LPS'!CF116</f>
        <v>2.7290406176102285E-2</v>
      </c>
      <c r="CG116" s="494">
        <f>'11M - LPS'!CG116</f>
        <v>2.8491886995036273E-2</v>
      </c>
      <c r="CH116" s="494">
        <f>'11M - LPS'!CH116</f>
        <v>2.6160753277904028E-2</v>
      </c>
    </row>
    <row r="117" spans="1:86" s="110" customFormat="1" hidden="1" x14ac:dyDescent="0.25">
      <c r="A117" s="616"/>
      <c r="B117" s="89" t="s">
        <v>4</v>
      </c>
      <c r="C117" s="447">
        <f>'11M - LPS'!C117</f>
        <v>2.2831381354378639E-2</v>
      </c>
      <c r="D117" s="447">
        <f>'11M - LPS'!D117</f>
        <v>2.241739854927732E-2</v>
      </c>
      <c r="E117" s="447">
        <f>'11M - LPS'!E117</f>
        <v>2.2770506315008758E-2</v>
      </c>
      <c r="F117" s="447">
        <f>'11M - LPS'!F117</f>
        <v>2.4108141034085314E-2</v>
      </c>
      <c r="G117" s="447">
        <f>'11M - LPS'!G117</f>
        <v>2.4738210731892432E-2</v>
      </c>
      <c r="H117" s="447">
        <f>'11M - LPS'!H117</f>
        <v>2.9628662744045547E-2</v>
      </c>
      <c r="I117" s="447">
        <f>'11M - LPS'!I117</f>
        <v>2.9459800521413247E-2</v>
      </c>
      <c r="J117" s="447">
        <f>'11M - LPS'!J117</f>
        <v>2.9328769096592003E-2</v>
      </c>
      <c r="K117" s="447">
        <f>'11M - LPS'!K117</f>
        <v>2.9156822006933342E-2</v>
      </c>
      <c r="L117" s="447">
        <f>'11M - LPS'!L117</f>
        <v>2.4888406070414815E-2</v>
      </c>
      <c r="M117" s="447">
        <f>'11M - LPS'!M117</f>
        <v>2.3532584809416203E-2</v>
      </c>
      <c r="N117" s="447">
        <f>'11M - LPS'!N117</f>
        <v>2.2729764967588894E-2</v>
      </c>
      <c r="O117" s="447">
        <f>'11M - LPS'!O117</f>
        <v>2.2831381354378639E-2</v>
      </c>
      <c r="P117" s="447">
        <f>'11M - LPS'!P117</f>
        <v>2.241739854927732E-2</v>
      </c>
      <c r="Q117" s="447">
        <f>'11M - LPS'!Q117</f>
        <v>2.2770506315008758E-2</v>
      </c>
      <c r="R117" s="447">
        <f>'11M - LPS'!R117</f>
        <v>2.4108141034085314E-2</v>
      </c>
      <c r="S117" s="447">
        <f>'11M - LPS'!S117</f>
        <v>2.4738210731892432E-2</v>
      </c>
      <c r="T117" s="494">
        <f>'11M - LPS'!T117</f>
        <v>3.4031019854240188E-2</v>
      </c>
      <c r="U117" s="494">
        <f>'11M - LPS'!U117</f>
        <v>3.3633906839052027E-2</v>
      </c>
      <c r="V117" s="494">
        <f>'11M - LPS'!V117</f>
        <v>3.3532444226264349E-2</v>
      </c>
      <c r="W117" s="494">
        <f>'11M - LPS'!W117</f>
        <v>3.3377343720724137E-2</v>
      </c>
      <c r="X117" s="494">
        <f>'11M - LPS'!X117</f>
        <v>2.8179638448211728E-2</v>
      </c>
      <c r="Y117" s="494">
        <f>'11M - LPS'!Y117</f>
        <v>2.7377874618474466E-2</v>
      </c>
      <c r="Z117" s="494">
        <f>'11M - LPS'!Z117</f>
        <v>2.661095137089662E-2</v>
      </c>
      <c r="AA117" s="494">
        <f>'11M - LPS'!AA117</f>
        <v>2.6566254789108269E-2</v>
      </c>
      <c r="AB117" s="494">
        <f>'11M - LPS'!AB117</f>
        <v>2.592666050164065E-2</v>
      </c>
      <c r="AC117" s="494">
        <f>'11M - LPS'!AC117</f>
        <v>2.6373957065931247E-2</v>
      </c>
      <c r="AD117" s="494">
        <f>'11M - LPS'!AD117</f>
        <v>2.6424197519930623E-2</v>
      </c>
      <c r="AE117" s="494">
        <f>'11M - LPS'!AE117</f>
        <v>2.7280683625198789E-2</v>
      </c>
      <c r="AF117" s="494">
        <f>'11M - LPS'!AF117</f>
        <v>3.4031019854240188E-2</v>
      </c>
      <c r="AG117" s="494">
        <f>'11M - LPS'!AG117</f>
        <v>3.3633906839052027E-2</v>
      </c>
      <c r="AH117" s="494">
        <f>'11M - LPS'!AH117</f>
        <v>3.3532444226264349E-2</v>
      </c>
      <c r="AI117" s="494">
        <f>'11M - LPS'!AI117</f>
        <v>3.3377343720724137E-2</v>
      </c>
      <c r="AJ117" s="494">
        <f>'11M - LPS'!AJ117</f>
        <v>2.8179638448211728E-2</v>
      </c>
      <c r="AK117" s="494">
        <f>'11M - LPS'!AK117</f>
        <v>2.7377874618474466E-2</v>
      </c>
      <c r="AL117" s="494">
        <f>'11M - LPS'!AL117</f>
        <v>2.661095137089662E-2</v>
      </c>
      <c r="AM117" s="494">
        <f>'11M - LPS'!AM117</f>
        <v>2.6566254789108269E-2</v>
      </c>
      <c r="AN117" s="494">
        <f>'11M - LPS'!AN117</f>
        <v>2.592666050164065E-2</v>
      </c>
      <c r="AO117" s="494">
        <f>'11M - LPS'!AO117</f>
        <v>2.6373957065931247E-2</v>
      </c>
      <c r="AP117" s="494">
        <f>'11M - LPS'!AP117</f>
        <v>2.6424197519930623E-2</v>
      </c>
      <c r="AQ117" s="494">
        <f>'11M - LPS'!AQ117</f>
        <v>2.7280683625198789E-2</v>
      </c>
      <c r="AR117" s="494">
        <f>'11M - LPS'!AR117</f>
        <v>3.4031019854240188E-2</v>
      </c>
      <c r="AS117" s="494">
        <f>'11M - LPS'!AS117</f>
        <v>3.3633906839052027E-2</v>
      </c>
      <c r="AT117" s="494">
        <f>'11M - LPS'!AT117</f>
        <v>3.3532444226264349E-2</v>
      </c>
      <c r="AU117" s="494">
        <f>'11M - LPS'!AU117</f>
        <v>3.3377343720724137E-2</v>
      </c>
      <c r="AV117" s="494">
        <f>'11M - LPS'!AV117</f>
        <v>2.8179638448211728E-2</v>
      </c>
      <c r="AW117" s="494">
        <f>'11M - LPS'!AW117</f>
        <v>2.7377874618474466E-2</v>
      </c>
      <c r="AX117" s="494">
        <f>'11M - LPS'!AX117</f>
        <v>2.661095137089662E-2</v>
      </c>
      <c r="AY117" s="494">
        <f>'11M - LPS'!AY117</f>
        <v>2.6566254789108269E-2</v>
      </c>
      <c r="AZ117" s="494">
        <f>'11M - LPS'!AZ117</f>
        <v>2.592666050164065E-2</v>
      </c>
      <c r="BA117" s="494">
        <f>'11M - LPS'!BA117</f>
        <v>2.6373957065931247E-2</v>
      </c>
      <c r="BB117" s="494">
        <f>'11M - LPS'!BB117</f>
        <v>2.6424197519930623E-2</v>
      </c>
      <c r="BC117" s="494">
        <f>'11M - LPS'!BC117</f>
        <v>2.7280683625198789E-2</v>
      </c>
      <c r="BD117" s="494">
        <f>'11M - LPS'!BD117</f>
        <v>3.4031019854240188E-2</v>
      </c>
      <c r="BE117" s="494">
        <f>'11M - LPS'!BE117</f>
        <v>3.3633906839052027E-2</v>
      </c>
      <c r="BF117" s="494">
        <f>'11M - LPS'!BF117</f>
        <v>3.3532444226264349E-2</v>
      </c>
      <c r="BG117" s="494">
        <f>'11M - LPS'!BG117</f>
        <v>3.3377343720724137E-2</v>
      </c>
      <c r="BH117" s="494">
        <f>'11M - LPS'!BH117</f>
        <v>2.8179638448211728E-2</v>
      </c>
      <c r="BI117" s="494">
        <f>'11M - LPS'!BI117</f>
        <v>2.7377874618474466E-2</v>
      </c>
      <c r="BJ117" s="494">
        <f>'11M - LPS'!BJ117</f>
        <v>2.661095137089662E-2</v>
      </c>
      <c r="BK117" s="494">
        <f>'11M - LPS'!BK117</f>
        <v>2.6566254789108269E-2</v>
      </c>
      <c r="BL117" s="494">
        <f>'11M - LPS'!BL117</f>
        <v>2.592666050164065E-2</v>
      </c>
      <c r="BM117" s="494">
        <f>'11M - LPS'!BM117</f>
        <v>2.6373957065931247E-2</v>
      </c>
      <c r="BN117" s="494">
        <f>'11M - LPS'!BN117</f>
        <v>2.6424197519930623E-2</v>
      </c>
      <c r="BO117" s="494">
        <f>'11M - LPS'!BO117</f>
        <v>2.7280683625198789E-2</v>
      </c>
      <c r="BP117" s="494">
        <f>'11M - LPS'!BP117</f>
        <v>3.4031019854240188E-2</v>
      </c>
      <c r="BQ117" s="494">
        <f>'11M - LPS'!BQ117</f>
        <v>3.3633906839052027E-2</v>
      </c>
      <c r="BR117" s="494">
        <f>'11M - LPS'!BR117</f>
        <v>3.3532444226264349E-2</v>
      </c>
      <c r="BS117" s="494">
        <f>'11M - LPS'!BS117</f>
        <v>3.3377343720724137E-2</v>
      </c>
      <c r="BT117" s="494">
        <f>'11M - LPS'!BT117</f>
        <v>2.8179638448211728E-2</v>
      </c>
      <c r="BU117" s="494">
        <f>'11M - LPS'!BU117</f>
        <v>2.7377874618474466E-2</v>
      </c>
      <c r="BV117" s="494">
        <f>'11M - LPS'!BV117</f>
        <v>2.661095137089662E-2</v>
      </c>
      <c r="BW117" s="494">
        <f>'11M - LPS'!BW117</f>
        <v>2.6566254789108269E-2</v>
      </c>
      <c r="BX117" s="494">
        <f>'11M - LPS'!BX117</f>
        <v>2.592666050164065E-2</v>
      </c>
      <c r="BY117" s="494">
        <f>'11M - LPS'!BY117</f>
        <v>2.6373957065931247E-2</v>
      </c>
      <c r="BZ117" s="494">
        <f>'11M - LPS'!BZ117</f>
        <v>2.6424197519930623E-2</v>
      </c>
      <c r="CA117" s="494">
        <f>'11M - LPS'!CA117</f>
        <v>2.7280683625198789E-2</v>
      </c>
      <c r="CB117" s="494">
        <f>'11M - LPS'!CB117</f>
        <v>3.4031019854240188E-2</v>
      </c>
      <c r="CC117" s="494">
        <f>'11M - LPS'!CC117</f>
        <v>3.3633906839052027E-2</v>
      </c>
      <c r="CD117" s="494">
        <f>'11M - LPS'!CD117</f>
        <v>3.3532444226264349E-2</v>
      </c>
      <c r="CE117" s="494">
        <f>'11M - LPS'!CE117</f>
        <v>3.3377343720724137E-2</v>
      </c>
      <c r="CF117" s="494">
        <f>'11M - LPS'!CF117</f>
        <v>2.8179638448211728E-2</v>
      </c>
      <c r="CG117" s="494">
        <f>'11M - LPS'!CG117</f>
        <v>2.7377874618474466E-2</v>
      </c>
      <c r="CH117" s="494">
        <f>'11M - LPS'!CH117</f>
        <v>2.661095137089662E-2</v>
      </c>
    </row>
    <row r="118" spans="1:86" s="110" customFormat="1" hidden="1" x14ac:dyDescent="0.25">
      <c r="A118" s="616"/>
      <c r="B118" s="89" t="s">
        <v>5</v>
      </c>
      <c r="C118" s="447">
        <f>'11M - LPS'!C118</f>
        <v>2.2477983548236508E-2</v>
      </c>
      <c r="D118" s="447">
        <f>'11M - LPS'!D118</f>
        <v>2.2208460096153619E-2</v>
      </c>
      <c r="E118" s="447">
        <f>'11M - LPS'!E118</f>
        <v>2.2537126025125254E-2</v>
      </c>
      <c r="F118" s="447">
        <f>'11M - LPS'!F118</f>
        <v>2.3433158350103633E-2</v>
      </c>
      <c r="G118" s="447">
        <f>'11M - LPS'!G118</f>
        <v>2.4182497583924868E-2</v>
      </c>
      <c r="H118" s="447">
        <f>'11M - LPS'!H118</f>
        <v>2.9068192865801402E-2</v>
      </c>
      <c r="I118" s="447">
        <f>'11M - LPS'!I118</f>
        <v>2.9046768289494204E-2</v>
      </c>
      <c r="J118" s="447">
        <f>'11M - LPS'!J118</f>
        <v>2.8926223071207881E-2</v>
      </c>
      <c r="K118" s="447">
        <f>'11M - LPS'!K118</f>
        <v>2.8853811928619136E-2</v>
      </c>
      <c r="L118" s="447">
        <f>'11M - LPS'!L118</f>
        <v>2.423934325833732E-2</v>
      </c>
      <c r="M118" s="447">
        <f>'11M - LPS'!M118</f>
        <v>2.3230451301046742E-2</v>
      </c>
      <c r="N118" s="447">
        <f>'11M - LPS'!N118</f>
        <v>2.2569877249855298E-2</v>
      </c>
      <c r="O118" s="447">
        <f>'11M - LPS'!O118</f>
        <v>2.2477983548236508E-2</v>
      </c>
      <c r="P118" s="447">
        <f>'11M - LPS'!P118</f>
        <v>2.2208460096153619E-2</v>
      </c>
      <c r="Q118" s="447">
        <f>'11M - LPS'!Q118</f>
        <v>2.2537126025125254E-2</v>
      </c>
      <c r="R118" s="447">
        <f>'11M - LPS'!R118</f>
        <v>2.3433158350103633E-2</v>
      </c>
      <c r="S118" s="447">
        <f>'11M - LPS'!S118</f>
        <v>2.4182497583924868E-2</v>
      </c>
      <c r="T118" s="494">
        <f>'11M - LPS'!T118</f>
        <v>3.3476859536760981E-2</v>
      </c>
      <c r="U118" s="494">
        <f>'11M - LPS'!U118</f>
        <v>3.3225457850990958E-2</v>
      </c>
      <c r="V118" s="494">
        <f>'11M - LPS'!V118</f>
        <v>3.3135454056878517E-2</v>
      </c>
      <c r="W118" s="494">
        <f>'11M - LPS'!W118</f>
        <v>3.3078064397861845E-2</v>
      </c>
      <c r="X118" s="494">
        <f>'11M - LPS'!X118</f>
        <v>2.749808838962978E-2</v>
      </c>
      <c r="Y118" s="494">
        <f>'11M - LPS'!Y118</f>
        <v>2.7044210618071343E-2</v>
      </c>
      <c r="Z118" s="494">
        <f>'11M - LPS'!Z118</f>
        <v>2.6409821244212064E-2</v>
      </c>
      <c r="AA118" s="494">
        <f>'11M - LPS'!AA118</f>
        <v>2.6164773774071854E-2</v>
      </c>
      <c r="AB118" s="494">
        <f>'11M - LPS'!AB118</f>
        <v>2.5698700760234686E-2</v>
      </c>
      <c r="AC118" s="494">
        <f>'11M - LPS'!AC118</f>
        <v>2.6120073470320259E-2</v>
      </c>
      <c r="AD118" s="494">
        <f>'11M - LPS'!AD118</f>
        <v>2.5891912085054484E-2</v>
      </c>
      <c r="AE118" s="494">
        <f>'11M - LPS'!AE118</f>
        <v>2.6752271713143896E-2</v>
      </c>
      <c r="AF118" s="494">
        <f>'11M - LPS'!AF118</f>
        <v>3.3476859536760981E-2</v>
      </c>
      <c r="AG118" s="494">
        <f>'11M - LPS'!AG118</f>
        <v>3.3225457850990958E-2</v>
      </c>
      <c r="AH118" s="494">
        <f>'11M - LPS'!AH118</f>
        <v>3.3135454056878517E-2</v>
      </c>
      <c r="AI118" s="494">
        <f>'11M - LPS'!AI118</f>
        <v>3.3078064397861845E-2</v>
      </c>
      <c r="AJ118" s="494">
        <f>'11M - LPS'!AJ118</f>
        <v>2.749808838962978E-2</v>
      </c>
      <c r="AK118" s="494">
        <f>'11M - LPS'!AK118</f>
        <v>2.7044210618071343E-2</v>
      </c>
      <c r="AL118" s="494">
        <f>'11M - LPS'!AL118</f>
        <v>2.6409821244212064E-2</v>
      </c>
      <c r="AM118" s="494">
        <f>'11M - LPS'!AM118</f>
        <v>2.6164773774071854E-2</v>
      </c>
      <c r="AN118" s="494">
        <f>'11M - LPS'!AN118</f>
        <v>2.5698700760234686E-2</v>
      </c>
      <c r="AO118" s="494">
        <f>'11M - LPS'!AO118</f>
        <v>2.6120073470320259E-2</v>
      </c>
      <c r="AP118" s="494">
        <f>'11M - LPS'!AP118</f>
        <v>2.5891912085054484E-2</v>
      </c>
      <c r="AQ118" s="494">
        <f>'11M - LPS'!AQ118</f>
        <v>2.6752271713143896E-2</v>
      </c>
      <c r="AR118" s="494">
        <f>'11M - LPS'!AR118</f>
        <v>3.3476859536760981E-2</v>
      </c>
      <c r="AS118" s="494">
        <f>'11M - LPS'!AS118</f>
        <v>3.3225457850990958E-2</v>
      </c>
      <c r="AT118" s="494">
        <f>'11M - LPS'!AT118</f>
        <v>3.3135454056878517E-2</v>
      </c>
      <c r="AU118" s="494">
        <f>'11M - LPS'!AU118</f>
        <v>3.3078064397861845E-2</v>
      </c>
      <c r="AV118" s="494">
        <f>'11M - LPS'!AV118</f>
        <v>2.749808838962978E-2</v>
      </c>
      <c r="AW118" s="494">
        <f>'11M - LPS'!AW118</f>
        <v>2.7044210618071343E-2</v>
      </c>
      <c r="AX118" s="494">
        <f>'11M - LPS'!AX118</f>
        <v>2.6409821244212064E-2</v>
      </c>
      <c r="AY118" s="494">
        <f>'11M - LPS'!AY118</f>
        <v>2.6164773774071854E-2</v>
      </c>
      <c r="AZ118" s="494">
        <f>'11M - LPS'!AZ118</f>
        <v>2.5698700760234686E-2</v>
      </c>
      <c r="BA118" s="494">
        <f>'11M - LPS'!BA118</f>
        <v>2.6120073470320259E-2</v>
      </c>
      <c r="BB118" s="494">
        <f>'11M - LPS'!BB118</f>
        <v>2.5891912085054484E-2</v>
      </c>
      <c r="BC118" s="494">
        <f>'11M - LPS'!BC118</f>
        <v>2.6752271713143896E-2</v>
      </c>
      <c r="BD118" s="494">
        <f>'11M - LPS'!BD118</f>
        <v>3.3476859536760981E-2</v>
      </c>
      <c r="BE118" s="494">
        <f>'11M - LPS'!BE118</f>
        <v>3.3225457850990958E-2</v>
      </c>
      <c r="BF118" s="494">
        <f>'11M - LPS'!BF118</f>
        <v>3.3135454056878517E-2</v>
      </c>
      <c r="BG118" s="494">
        <f>'11M - LPS'!BG118</f>
        <v>3.3078064397861845E-2</v>
      </c>
      <c r="BH118" s="494">
        <f>'11M - LPS'!BH118</f>
        <v>2.749808838962978E-2</v>
      </c>
      <c r="BI118" s="494">
        <f>'11M - LPS'!BI118</f>
        <v>2.7044210618071343E-2</v>
      </c>
      <c r="BJ118" s="494">
        <f>'11M - LPS'!BJ118</f>
        <v>2.6409821244212064E-2</v>
      </c>
      <c r="BK118" s="494">
        <f>'11M - LPS'!BK118</f>
        <v>2.6164773774071854E-2</v>
      </c>
      <c r="BL118" s="494">
        <f>'11M - LPS'!BL118</f>
        <v>2.5698700760234686E-2</v>
      </c>
      <c r="BM118" s="494">
        <f>'11M - LPS'!BM118</f>
        <v>2.6120073470320259E-2</v>
      </c>
      <c r="BN118" s="494">
        <f>'11M - LPS'!BN118</f>
        <v>2.5891912085054484E-2</v>
      </c>
      <c r="BO118" s="494">
        <f>'11M - LPS'!BO118</f>
        <v>2.6752271713143896E-2</v>
      </c>
      <c r="BP118" s="494">
        <f>'11M - LPS'!BP118</f>
        <v>3.3476859536760981E-2</v>
      </c>
      <c r="BQ118" s="494">
        <f>'11M - LPS'!BQ118</f>
        <v>3.3225457850990958E-2</v>
      </c>
      <c r="BR118" s="494">
        <f>'11M - LPS'!BR118</f>
        <v>3.3135454056878517E-2</v>
      </c>
      <c r="BS118" s="494">
        <f>'11M - LPS'!BS118</f>
        <v>3.3078064397861845E-2</v>
      </c>
      <c r="BT118" s="494">
        <f>'11M - LPS'!BT118</f>
        <v>2.749808838962978E-2</v>
      </c>
      <c r="BU118" s="494">
        <f>'11M - LPS'!BU118</f>
        <v>2.7044210618071343E-2</v>
      </c>
      <c r="BV118" s="494">
        <f>'11M - LPS'!BV118</f>
        <v>2.6409821244212064E-2</v>
      </c>
      <c r="BW118" s="494">
        <f>'11M - LPS'!BW118</f>
        <v>2.6164773774071854E-2</v>
      </c>
      <c r="BX118" s="494">
        <f>'11M - LPS'!BX118</f>
        <v>2.5698700760234686E-2</v>
      </c>
      <c r="BY118" s="494">
        <f>'11M - LPS'!BY118</f>
        <v>2.6120073470320259E-2</v>
      </c>
      <c r="BZ118" s="494">
        <f>'11M - LPS'!BZ118</f>
        <v>2.5891912085054484E-2</v>
      </c>
      <c r="CA118" s="494">
        <f>'11M - LPS'!CA118</f>
        <v>2.6752271713143896E-2</v>
      </c>
      <c r="CB118" s="494">
        <f>'11M - LPS'!CB118</f>
        <v>3.3476859536760981E-2</v>
      </c>
      <c r="CC118" s="494">
        <f>'11M - LPS'!CC118</f>
        <v>3.3225457850990958E-2</v>
      </c>
      <c r="CD118" s="494">
        <f>'11M - LPS'!CD118</f>
        <v>3.3135454056878517E-2</v>
      </c>
      <c r="CE118" s="494">
        <f>'11M - LPS'!CE118</f>
        <v>3.3078064397861845E-2</v>
      </c>
      <c r="CF118" s="494">
        <f>'11M - LPS'!CF118</f>
        <v>2.749808838962978E-2</v>
      </c>
      <c r="CG118" s="494">
        <f>'11M - LPS'!CG118</f>
        <v>2.7044210618071343E-2</v>
      </c>
      <c r="CH118" s="494">
        <f>'11M - LPS'!CH118</f>
        <v>2.6409821244212064E-2</v>
      </c>
    </row>
    <row r="119" spans="1:86" s="110" customFormat="1" hidden="1" x14ac:dyDescent="0.25">
      <c r="A119" s="616"/>
      <c r="B119" s="89" t="s">
        <v>23</v>
      </c>
      <c r="C119" s="447">
        <f>'11M - LPS'!C119</f>
        <v>2.2477983548236508E-2</v>
      </c>
      <c r="D119" s="447">
        <f>'11M - LPS'!D119</f>
        <v>2.2208460096153619E-2</v>
      </c>
      <c r="E119" s="447">
        <f>'11M - LPS'!E119</f>
        <v>2.2537126025125254E-2</v>
      </c>
      <c r="F119" s="447">
        <f>'11M - LPS'!F119</f>
        <v>2.3433158350103633E-2</v>
      </c>
      <c r="G119" s="447">
        <f>'11M - LPS'!G119</f>
        <v>2.4182497583924868E-2</v>
      </c>
      <c r="H119" s="447">
        <f>'11M - LPS'!H119</f>
        <v>2.9068192865801402E-2</v>
      </c>
      <c r="I119" s="447">
        <f>'11M - LPS'!I119</f>
        <v>2.9046768289494204E-2</v>
      </c>
      <c r="J119" s="447">
        <f>'11M - LPS'!J119</f>
        <v>2.8926223071207881E-2</v>
      </c>
      <c r="K119" s="447">
        <f>'11M - LPS'!K119</f>
        <v>2.8853811928619136E-2</v>
      </c>
      <c r="L119" s="447">
        <f>'11M - LPS'!L119</f>
        <v>2.423934325833732E-2</v>
      </c>
      <c r="M119" s="447">
        <f>'11M - LPS'!M119</f>
        <v>2.3230451301046742E-2</v>
      </c>
      <c r="N119" s="447">
        <f>'11M - LPS'!N119</f>
        <v>2.2569877249855298E-2</v>
      </c>
      <c r="O119" s="447">
        <f>'11M - LPS'!O119</f>
        <v>2.2477983548236508E-2</v>
      </c>
      <c r="P119" s="447">
        <f>'11M - LPS'!P119</f>
        <v>2.2208460096153619E-2</v>
      </c>
      <c r="Q119" s="447">
        <f>'11M - LPS'!Q119</f>
        <v>2.2537126025125254E-2</v>
      </c>
      <c r="R119" s="447">
        <f>'11M - LPS'!R119</f>
        <v>2.3433158350103633E-2</v>
      </c>
      <c r="S119" s="447">
        <f>'11M - LPS'!S119</f>
        <v>2.4182497583924868E-2</v>
      </c>
      <c r="T119" s="494">
        <f>'11M - LPS'!T119</f>
        <v>3.3476859536760981E-2</v>
      </c>
      <c r="U119" s="494">
        <f>'11M - LPS'!U119</f>
        <v>3.3225457850990958E-2</v>
      </c>
      <c r="V119" s="494">
        <f>'11M - LPS'!V119</f>
        <v>3.3135454056878517E-2</v>
      </c>
      <c r="W119" s="494">
        <f>'11M - LPS'!W119</f>
        <v>3.3078064397861845E-2</v>
      </c>
      <c r="X119" s="494">
        <f>'11M - LPS'!X119</f>
        <v>2.749808838962978E-2</v>
      </c>
      <c r="Y119" s="494">
        <f>'11M - LPS'!Y119</f>
        <v>2.7044210618071343E-2</v>
      </c>
      <c r="Z119" s="494">
        <f>'11M - LPS'!Z119</f>
        <v>2.6409821244212064E-2</v>
      </c>
      <c r="AA119" s="494">
        <f>'11M - LPS'!AA119</f>
        <v>2.6164773774071854E-2</v>
      </c>
      <c r="AB119" s="494">
        <f>'11M - LPS'!AB119</f>
        <v>2.5698700760234686E-2</v>
      </c>
      <c r="AC119" s="494">
        <f>'11M - LPS'!AC119</f>
        <v>2.6120073470320259E-2</v>
      </c>
      <c r="AD119" s="494">
        <f>'11M - LPS'!AD119</f>
        <v>2.5891912085054484E-2</v>
      </c>
      <c r="AE119" s="494">
        <f>'11M - LPS'!AE119</f>
        <v>2.6752271713143896E-2</v>
      </c>
      <c r="AF119" s="494">
        <f>'11M - LPS'!AF119</f>
        <v>3.3476859536760981E-2</v>
      </c>
      <c r="AG119" s="494">
        <f>'11M - LPS'!AG119</f>
        <v>3.3225457850990958E-2</v>
      </c>
      <c r="AH119" s="494">
        <f>'11M - LPS'!AH119</f>
        <v>3.3135454056878517E-2</v>
      </c>
      <c r="AI119" s="494">
        <f>'11M - LPS'!AI119</f>
        <v>3.3078064397861845E-2</v>
      </c>
      <c r="AJ119" s="494">
        <f>'11M - LPS'!AJ119</f>
        <v>2.749808838962978E-2</v>
      </c>
      <c r="AK119" s="494">
        <f>'11M - LPS'!AK119</f>
        <v>2.7044210618071343E-2</v>
      </c>
      <c r="AL119" s="494">
        <f>'11M - LPS'!AL119</f>
        <v>2.6409821244212064E-2</v>
      </c>
      <c r="AM119" s="494">
        <f>'11M - LPS'!AM119</f>
        <v>2.6164773774071854E-2</v>
      </c>
      <c r="AN119" s="494">
        <f>'11M - LPS'!AN119</f>
        <v>2.5698700760234686E-2</v>
      </c>
      <c r="AO119" s="494">
        <f>'11M - LPS'!AO119</f>
        <v>2.6120073470320259E-2</v>
      </c>
      <c r="AP119" s="494">
        <f>'11M - LPS'!AP119</f>
        <v>2.5891912085054484E-2</v>
      </c>
      <c r="AQ119" s="494">
        <f>'11M - LPS'!AQ119</f>
        <v>2.6752271713143896E-2</v>
      </c>
      <c r="AR119" s="494">
        <f>'11M - LPS'!AR119</f>
        <v>3.3476859536760981E-2</v>
      </c>
      <c r="AS119" s="494">
        <f>'11M - LPS'!AS119</f>
        <v>3.3225457850990958E-2</v>
      </c>
      <c r="AT119" s="494">
        <f>'11M - LPS'!AT119</f>
        <v>3.3135454056878517E-2</v>
      </c>
      <c r="AU119" s="494">
        <f>'11M - LPS'!AU119</f>
        <v>3.3078064397861845E-2</v>
      </c>
      <c r="AV119" s="494">
        <f>'11M - LPS'!AV119</f>
        <v>2.749808838962978E-2</v>
      </c>
      <c r="AW119" s="494">
        <f>'11M - LPS'!AW119</f>
        <v>2.7044210618071343E-2</v>
      </c>
      <c r="AX119" s="494">
        <f>'11M - LPS'!AX119</f>
        <v>2.6409821244212064E-2</v>
      </c>
      <c r="AY119" s="494">
        <f>'11M - LPS'!AY119</f>
        <v>2.6164773774071854E-2</v>
      </c>
      <c r="AZ119" s="494">
        <f>'11M - LPS'!AZ119</f>
        <v>2.5698700760234686E-2</v>
      </c>
      <c r="BA119" s="494">
        <f>'11M - LPS'!BA119</f>
        <v>2.6120073470320259E-2</v>
      </c>
      <c r="BB119" s="494">
        <f>'11M - LPS'!BB119</f>
        <v>2.5891912085054484E-2</v>
      </c>
      <c r="BC119" s="494">
        <f>'11M - LPS'!BC119</f>
        <v>2.6752271713143896E-2</v>
      </c>
      <c r="BD119" s="494">
        <f>'11M - LPS'!BD119</f>
        <v>3.3476859536760981E-2</v>
      </c>
      <c r="BE119" s="494">
        <f>'11M - LPS'!BE119</f>
        <v>3.3225457850990958E-2</v>
      </c>
      <c r="BF119" s="494">
        <f>'11M - LPS'!BF119</f>
        <v>3.3135454056878517E-2</v>
      </c>
      <c r="BG119" s="494">
        <f>'11M - LPS'!BG119</f>
        <v>3.3078064397861845E-2</v>
      </c>
      <c r="BH119" s="494">
        <f>'11M - LPS'!BH119</f>
        <v>2.749808838962978E-2</v>
      </c>
      <c r="BI119" s="494">
        <f>'11M - LPS'!BI119</f>
        <v>2.7044210618071343E-2</v>
      </c>
      <c r="BJ119" s="494">
        <f>'11M - LPS'!BJ119</f>
        <v>2.6409821244212064E-2</v>
      </c>
      <c r="BK119" s="494">
        <f>'11M - LPS'!BK119</f>
        <v>2.6164773774071854E-2</v>
      </c>
      <c r="BL119" s="494">
        <f>'11M - LPS'!BL119</f>
        <v>2.5698700760234686E-2</v>
      </c>
      <c r="BM119" s="494">
        <f>'11M - LPS'!BM119</f>
        <v>2.6120073470320259E-2</v>
      </c>
      <c r="BN119" s="494">
        <f>'11M - LPS'!BN119</f>
        <v>2.5891912085054484E-2</v>
      </c>
      <c r="BO119" s="494">
        <f>'11M - LPS'!BO119</f>
        <v>2.6752271713143896E-2</v>
      </c>
      <c r="BP119" s="494">
        <f>'11M - LPS'!BP119</f>
        <v>3.3476859536760981E-2</v>
      </c>
      <c r="BQ119" s="494">
        <f>'11M - LPS'!BQ119</f>
        <v>3.3225457850990958E-2</v>
      </c>
      <c r="BR119" s="494">
        <f>'11M - LPS'!BR119</f>
        <v>3.3135454056878517E-2</v>
      </c>
      <c r="BS119" s="494">
        <f>'11M - LPS'!BS119</f>
        <v>3.3078064397861845E-2</v>
      </c>
      <c r="BT119" s="494">
        <f>'11M - LPS'!BT119</f>
        <v>2.749808838962978E-2</v>
      </c>
      <c r="BU119" s="494">
        <f>'11M - LPS'!BU119</f>
        <v>2.7044210618071343E-2</v>
      </c>
      <c r="BV119" s="494">
        <f>'11M - LPS'!BV119</f>
        <v>2.6409821244212064E-2</v>
      </c>
      <c r="BW119" s="494">
        <f>'11M - LPS'!BW119</f>
        <v>2.6164773774071854E-2</v>
      </c>
      <c r="BX119" s="494">
        <f>'11M - LPS'!BX119</f>
        <v>2.5698700760234686E-2</v>
      </c>
      <c r="BY119" s="494">
        <f>'11M - LPS'!BY119</f>
        <v>2.6120073470320259E-2</v>
      </c>
      <c r="BZ119" s="494">
        <f>'11M - LPS'!BZ119</f>
        <v>2.5891912085054484E-2</v>
      </c>
      <c r="CA119" s="494">
        <f>'11M - LPS'!CA119</f>
        <v>2.6752271713143896E-2</v>
      </c>
      <c r="CB119" s="494">
        <f>'11M - LPS'!CB119</f>
        <v>3.3476859536760981E-2</v>
      </c>
      <c r="CC119" s="494">
        <f>'11M - LPS'!CC119</f>
        <v>3.3225457850990958E-2</v>
      </c>
      <c r="CD119" s="494">
        <f>'11M - LPS'!CD119</f>
        <v>3.3135454056878517E-2</v>
      </c>
      <c r="CE119" s="494">
        <f>'11M - LPS'!CE119</f>
        <v>3.3078064397861845E-2</v>
      </c>
      <c r="CF119" s="494">
        <f>'11M - LPS'!CF119</f>
        <v>2.749808838962978E-2</v>
      </c>
      <c r="CG119" s="494">
        <f>'11M - LPS'!CG119</f>
        <v>2.7044210618071343E-2</v>
      </c>
      <c r="CH119" s="494">
        <f>'11M - LPS'!CH119</f>
        <v>2.6409821244212064E-2</v>
      </c>
    </row>
    <row r="120" spans="1:86" s="110" customFormat="1" hidden="1" x14ac:dyDescent="0.25">
      <c r="A120" s="616"/>
      <c r="B120" s="89" t="s">
        <v>24</v>
      </c>
      <c r="C120" s="447">
        <f>'11M - LPS'!C120</f>
        <v>2.2477983548236508E-2</v>
      </c>
      <c r="D120" s="447">
        <f>'11M - LPS'!D120</f>
        <v>2.2208460096153619E-2</v>
      </c>
      <c r="E120" s="447">
        <f>'11M - LPS'!E120</f>
        <v>2.2537126025125254E-2</v>
      </c>
      <c r="F120" s="447">
        <f>'11M - LPS'!F120</f>
        <v>2.3433158350103633E-2</v>
      </c>
      <c r="G120" s="447">
        <f>'11M - LPS'!G120</f>
        <v>2.4182497583924868E-2</v>
      </c>
      <c r="H120" s="447">
        <f>'11M - LPS'!H120</f>
        <v>2.9068192865801402E-2</v>
      </c>
      <c r="I120" s="447">
        <f>'11M - LPS'!I120</f>
        <v>2.9046768289494204E-2</v>
      </c>
      <c r="J120" s="447">
        <f>'11M - LPS'!J120</f>
        <v>2.8926223071207881E-2</v>
      </c>
      <c r="K120" s="447">
        <f>'11M - LPS'!K120</f>
        <v>2.8853811928619136E-2</v>
      </c>
      <c r="L120" s="447">
        <f>'11M - LPS'!L120</f>
        <v>2.423934325833732E-2</v>
      </c>
      <c r="M120" s="447">
        <f>'11M - LPS'!M120</f>
        <v>2.3230451301046742E-2</v>
      </c>
      <c r="N120" s="447">
        <f>'11M - LPS'!N120</f>
        <v>2.2569877249855298E-2</v>
      </c>
      <c r="O120" s="447">
        <f>'11M - LPS'!O120</f>
        <v>2.2477983548236508E-2</v>
      </c>
      <c r="P120" s="447">
        <f>'11M - LPS'!P120</f>
        <v>2.2208460096153619E-2</v>
      </c>
      <c r="Q120" s="447">
        <f>'11M - LPS'!Q120</f>
        <v>2.2537126025125254E-2</v>
      </c>
      <c r="R120" s="447">
        <f>'11M - LPS'!R120</f>
        <v>2.3433158350103633E-2</v>
      </c>
      <c r="S120" s="447">
        <f>'11M - LPS'!S120</f>
        <v>2.4182497583924868E-2</v>
      </c>
      <c r="T120" s="494">
        <f>'11M - LPS'!T120</f>
        <v>3.3476859536760981E-2</v>
      </c>
      <c r="U120" s="494">
        <f>'11M - LPS'!U120</f>
        <v>3.3225457850990958E-2</v>
      </c>
      <c r="V120" s="494">
        <f>'11M - LPS'!V120</f>
        <v>3.3135454056878517E-2</v>
      </c>
      <c r="W120" s="494">
        <f>'11M - LPS'!W120</f>
        <v>3.3078064397861845E-2</v>
      </c>
      <c r="X120" s="494">
        <f>'11M - LPS'!X120</f>
        <v>2.749808838962978E-2</v>
      </c>
      <c r="Y120" s="494">
        <f>'11M - LPS'!Y120</f>
        <v>2.7044210618071343E-2</v>
      </c>
      <c r="Z120" s="494">
        <f>'11M - LPS'!Z120</f>
        <v>2.6409821244212064E-2</v>
      </c>
      <c r="AA120" s="494">
        <f>'11M - LPS'!AA120</f>
        <v>2.6164773774071854E-2</v>
      </c>
      <c r="AB120" s="494">
        <f>'11M - LPS'!AB120</f>
        <v>2.5698700760234686E-2</v>
      </c>
      <c r="AC120" s="494">
        <f>'11M - LPS'!AC120</f>
        <v>2.6120073470320259E-2</v>
      </c>
      <c r="AD120" s="494">
        <f>'11M - LPS'!AD120</f>
        <v>2.5891912085054484E-2</v>
      </c>
      <c r="AE120" s="494">
        <f>'11M - LPS'!AE120</f>
        <v>2.6752271713143896E-2</v>
      </c>
      <c r="AF120" s="494">
        <f>'11M - LPS'!AF120</f>
        <v>3.3476859536760981E-2</v>
      </c>
      <c r="AG120" s="494">
        <f>'11M - LPS'!AG120</f>
        <v>3.3225457850990958E-2</v>
      </c>
      <c r="AH120" s="494">
        <f>'11M - LPS'!AH120</f>
        <v>3.3135454056878517E-2</v>
      </c>
      <c r="AI120" s="494">
        <f>'11M - LPS'!AI120</f>
        <v>3.3078064397861845E-2</v>
      </c>
      <c r="AJ120" s="494">
        <f>'11M - LPS'!AJ120</f>
        <v>2.749808838962978E-2</v>
      </c>
      <c r="AK120" s="494">
        <f>'11M - LPS'!AK120</f>
        <v>2.7044210618071343E-2</v>
      </c>
      <c r="AL120" s="494">
        <f>'11M - LPS'!AL120</f>
        <v>2.6409821244212064E-2</v>
      </c>
      <c r="AM120" s="494">
        <f>'11M - LPS'!AM120</f>
        <v>2.6164773774071854E-2</v>
      </c>
      <c r="AN120" s="494">
        <f>'11M - LPS'!AN120</f>
        <v>2.5698700760234686E-2</v>
      </c>
      <c r="AO120" s="494">
        <f>'11M - LPS'!AO120</f>
        <v>2.6120073470320259E-2</v>
      </c>
      <c r="AP120" s="494">
        <f>'11M - LPS'!AP120</f>
        <v>2.5891912085054484E-2</v>
      </c>
      <c r="AQ120" s="494">
        <f>'11M - LPS'!AQ120</f>
        <v>2.6752271713143896E-2</v>
      </c>
      <c r="AR120" s="494">
        <f>'11M - LPS'!AR120</f>
        <v>3.3476859536760981E-2</v>
      </c>
      <c r="AS120" s="494">
        <f>'11M - LPS'!AS120</f>
        <v>3.3225457850990958E-2</v>
      </c>
      <c r="AT120" s="494">
        <f>'11M - LPS'!AT120</f>
        <v>3.3135454056878517E-2</v>
      </c>
      <c r="AU120" s="494">
        <f>'11M - LPS'!AU120</f>
        <v>3.3078064397861845E-2</v>
      </c>
      <c r="AV120" s="494">
        <f>'11M - LPS'!AV120</f>
        <v>2.749808838962978E-2</v>
      </c>
      <c r="AW120" s="494">
        <f>'11M - LPS'!AW120</f>
        <v>2.7044210618071343E-2</v>
      </c>
      <c r="AX120" s="494">
        <f>'11M - LPS'!AX120</f>
        <v>2.6409821244212064E-2</v>
      </c>
      <c r="AY120" s="494">
        <f>'11M - LPS'!AY120</f>
        <v>2.6164773774071854E-2</v>
      </c>
      <c r="AZ120" s="494">
        <f>'11M - LPS'!AZ120</f>
        <v>2.5698700760234686E-2</v>
      </c>
      <c r="BA120" s="494">
        <f>'11M - LPS'!BA120</f>
        <v>2.6120073470320259E-2</v>
      </c>
      <c r="BB120" s="494">
        <f>'11M - LPS'!BB120</f>
        <v>2.5891912085054484E-2</v>
      </c>
      <c r="BC120" s="494">
        <f>'11M - LPS'!BC120</f>
        <v>2.6752271713143896E-2</v>
      </c>
      <c r="BD120" s="494">
        <f>'11M - LPS'!BD120</f>
        <v>3.3476859536760981E-2</v>
      </c>
      <c r="BE120" s="494">
        <f>'11M - LPS'!BE120</f>
        <v>3.3225457850990958E-2</v>
      </c>
      <c r="BF120" s="494">
        <f>'11M - LPS'!BF120</f>
        <v>3.3135454056878517E-2</v>
      </c>
      <c r="BG120" s="494">
        <f>'11M - LPS'!BG120</f>
        <v>3.3078064397861845E-2</v>
      </c>
      <c r="BH120" s="494">
        <f>'11M - LPS'!BH120</f>
        <v>2.749808838962978E-2</v>
      </c>
      <c r="BI120" s="494">
        <f>'11M - LPS'!BI120</f>
        <v>2.7044210618071343E-2</v>
      </c>
      <c r="BJ120" s="494">
        <f>'11M - LPS'!BJ120</f>
        <v>2.6409821244212064E-2</v>
      </c>
      <c r="BK120" s="494">
        <f>'11M - LPS'!BK120</f>
        <v>2.6164773774071854E-2</v>
      </c>
      <c r="BL120" s="494">
        <f>'11M - LPS'!BL120</f>
        <v>2.5698700760234686E-2</v>
      </c>
      <c r="BM120" s="494">
        <f>'11M - LPS'!BM120</f>
        <v>2.6120073470320259E-2</v>
      </c>
      <c r="BN120" s="494">
        <f>'11M - LPS'!BN120</f>
        <v>2.5891912085054484E-2</v>
      </c>
      <c r="BO120" s="494">
        <f>'11M - LPS'!BO120</f>
        <v>2.6752271713143896E-2</v>
      </c>
      <c r="BP120" s="494">
        <f>'11M - LPS'!BP120</f>
        <v>3.3476859536760981E-2</v>
      </c>
      <c r="BQ120" s="494">
        <f>'11M - LPS'!BQ120</f>
        <v>3.3225457850990958E-2</v>
      </c>
      <c r="BR120" s="494">
        <f>'11M - LPS'!BR120</f>
        <v>3.3135454056878517E-2</v>
      </c>
      <c r="BS120" s="494">
        <f>'11M - LPS'!BS120</f>
        <v>3.3078064397861845E-2</v>
      </c>
      <c r="BT120" s="494">
        <f>'11M - LPS'!BT120</f>
        <v>2.749808838962978E-2</v>
      </c>
      <c r="BU120" s="494">
        <f>'11M - LPS'!BU120</f>
        <v>2.7044210618071343E-2</v>
      </c>
      <c r="BV120" s="494">
        <f>'11M - LPS'!BV120</f>
        <v>2.6409821244212064E-2</v>
      </c>
      <c r="BW120" s="494">
        <f>'11M - LPS'!BW120</f>
        <v>2.6164773774071854E-2</v>
      </c>
      <c r="BX120" s="494">
        <f>'11M - LPS'!BX120</f>
        <v>2.5698700760234686E-2</v>
      </c>
      <c r="BY120" s="494">
        <f>'11M - LPS'!BY120</f>
        <v>2.6120073470320259E-2</v>
      </c>
      <c r="BZ120" s="494">
        <f>'11M - LPS'!BZ120</f>
        <v>2.5891912085054484E-2</v>
      </c>
      <c r="CA120" s="494">
        <f>'11M - LPS'!CA120</f>
        <v>2.6752271713143896E-2</v>
      </c>
      <c r="CB120" s="494">
        <f>'11M - LPS'!CB120</f>
        <v>3.3476859536760981E-2</v>
      </c>
      <c r="CC120" s="494">
        <f>'11M - LPS'!CC120</f>
        <v>3.3225457850990958E-2</v>
      </c>
      <c r="CD120" s="494">
        <f>'11M - LPS'!CD120</f>
        <v>3.3135454056878517E-2</v>
      </c>
      <c r="CE120" s="494">
        <f>'11M - LPS'!CE120</f>
        <v>3.3078064397861845E-2</v>
      </c>
      <c r="CF120" s="494">
        <f>'11M - LPS'!CF120</f>
        <v>2.749808838962978E-2</v>
      </c>
      <c r="CG120" s="494">
        <f>'11M - LPS'!CG120</f>
        <v>2.7044210618071343E-2</v>
      </c>
      <c r="CH120" s="494">
        <f>'11M - LPS'!CH120</f>
        <v>2.6409821244212064E-2</v>
      </c>
    </row>
    <row r="121" spans="1:86" s="110" customFormat="1" hidden="1" x14ac:dyDescent="0.25">
      <c r="A121" s="616"/>
      <c r="B121" s="89" t="s">
        <v>7</v>
      </c>
      <c r="C121" s="447">
        <f>'11M - LPS'!C121</f>
        <v>2.2109192578663586E-2</v>
      </c>
      <c r="D121" s="447">
        <f>'11M - LPS'!D121</f>
        <v>2.1878141721193581E-2</v>
      </c>
      <c r="E121" s="447">
        <f>'11M - LPS'!E121</f>
        <v>2.2458748993281256E-2</v>
      </c>
      <c r="F121" s="447">
        <f>'11M - LPS'!F121</f>
        <v>2.3324375797169238E-2</v>
      </c>
      <c r="G121" s="447">
        <f>'11M - LPS'!G121</f>
        <v>2.3763945148409186E-2</v>
      </c>
      <c r="H121" s="447">
        <f>'11M - LPS'!H121</f>
        <v>2.870356213721911E-2</v>
      </c>
      <c r="I121" s="447">
        <f>'11M - LPS'!I121</f>
        <v>2.8309839289235212E-2</v>
      </c>
      <c r="J121" s="447">
        <f>'11M - LPS'!J121</f>
        <v>2.8376993609927615E-2</v>
      </c>
      <c r="K121" s="447">
        <f>'11M - LPS'!K121</f>
        <v>2.8354270870694132E-2</v>
      </c>
      <c r="L121" s="447">
        <f>'11M - LPS'!L121</f>
        <v>2.3826293524526761E-2</v>
      </c>
      <c r="M121" s="447">
        <f>'11M - LPS'!M121</f>
        <v>2.276075561584168E-2</v>
      </c>
      <c r="N121" s="447">
        <f>'11M - LPS'!N121</f>
        <v>2.2285451390559173E-2</v>
      </c>
      <c r="O121" s="447">
        <f>'11M - LPS'!O121</f>
        <v>2.2109192578663586E-2</v>
      </c>
      <c r="P121" s="447">
        <f>'11M - LPS'!P121</f>
        <v>2.1878141721193581E-2</v>
      </c>
      <c r="Q121" s="447">
        <f>'11M - LPS'!Q121</f>
        <v>2.2458748993281256E-2</v>
      </c>
      <c r="R121" s="447">
        <f>'11M - LPS'!R121</f>
        <v>2.3324375797169238E-2</v>
      </c>
      <c r="S121" s="447">
        <f>'11M - LPS'!S121</f>
        <v>2.3763945148409186E-2</v>
      </c>
      <c r="T121" s="494">
        <f>'11M - LPS'!T121</f>
        <v>3.3115583653799283E-2</v>
      </c>
      <c r="U121" s="494">
        <f>'11M - LPS'!U121</f>
        <v>3.2498717586983375E-2</v>
      </c>
      <c r="V121" s="494">
        <f>'11M - LPS'!V121</f>
        <v>3.2593858606130337E-2</v>
      </c>
      <c r="W121" s="494">
        <f>'11M - LPS'!W121</f>
        <v>3.2585223964741741E-2</v>
      </c>
      <c r="X121" s="494">
        <f>'11M - LPS'!X121</f>
        <v>2.7064914121582177E-2</v>
      </c>
      <c r="Y121" s="494">
        <f>'11M - LPS'!Y121</f>
        <v>2.6512728207025733E-2</v>
      </c>
      <c r="Z121" s="494">
        <f>'11M - LPS'!Z121</f>
        <v>2.604772658843043E-2</v>
      </c>
      <c r="AA121" s="494">
        <f>'11M - LPS'!AA121</f>
        <v>2.5742353102329047E-2</v>
      </c>
      <c r="AB121" s="494">
        <f>'11M - LPS'!AB121</f>
        <v>2.5335808925092164E-2</v>
      </c>
      <c r="AC121" s="494">
        <f>'11M - LPS'!AC121</f>
        <v>2.6034088539820793E-2</v>
      </c>
      <c r="AD121" s="494">
        <f>'11M - LPS'!AD121</f>
        <v>2.5800783308932949E-2</v>
      </c>
      <c r="AE121" s="494">
        <f>'11M - LPS'!AE121</f>
        <v>2.6373151874073086E-2</v>
      </c>
      <c r="AF121" s="494">
        <f>'11M - LPS'!AF121</f>
        <v>3.3115583653799283E-2</v>
      </c>
      <c r="AG121" s="494">
        <f>'11M - LPS'!AG121</f>
        <v>3.2498717586983375E-2</v>
      </c>
      <c r="AH121" s="494">
        <f>'11M - LPS'!AH121</f>
        <v>3.2593858606130337E-2</v>
      </c>
      <c r="AI121" s="494">
        <f>'11M - LPS'!AI121</f>
        <v>3.2585223964741741E-2</v>
      </c>
      <c r="AJ121" s="494">
        <f>'11M - LPS'!AJ121</f>
        <v>2.7064914121582177E-2</v>
      </c>
      <c r="AK121" s="494">
        <f>'11M - LPS'!AK121</f>
        <v>2.6512728207025733E-2</v>
      </c>
      <c r="AL121" s="494">
        <f>'11M - LPS'!AL121</f>
        <v>2.604772658843043E-2</v>
      </c>
      <c r="AM121" s="494">
        <f>'11M - LPS'!AM121</f>
        <v>2.5742353102329047E-2</v>
      </c>
      <c r="AN121" s="494">
        <f>'11M - LPS'!AN121</f>
        <v>2.5335808925092164E-2</v>
      </c>
      <c r="AO121" s="494">
        <f>'11M - LPS'!AO121</f>
        <v>2.6034088539820793E-2</v>
      </c>
      <c r="AP121" s="494">
        <f>'11M - LPS'!AP121</f>
        <v>2.5800783308932949E-2</v>
      </c>
      <c r="AQ121" s="494">
        <f>'11M - LPS'!AQ121</f>
        <v>2.6373151874073086E-2</v>
      </c>
      <c r="AR121" s="494">
        <f>'11M - LPS'!AR121</f>
        <v>3.3115583653799283E-2</v>
      </c>
      <c r="AS121" s="494">
        <f>'11M - LPS'!AS121</f>
        <v>3.2498717586983375E-2</v>
      </c>
      <c r="AT121" s="494">
        <f>'11M - LPS'!AT121</f>
        <v>3.2593858606130337E-2</v>
      </c>
      <c r="AU121" s="494">
        <f>'11M - LPS'!AU121</f>
        <v>3.2585223964741741E-2</v>
      </c>
      <c r="AV121" s="494">
        <f>'11M - LPS'!AV121</f>
        <v>2.7064914121582177E-2</v>
      </c>
      <c r="AW121" s="494">
        <f>'11M - LPS'!AW121</f>
        <v>2.6512728207025733E-2</v>
      </c>
      <c r="AX121" s="494">
        <f>'11M - LPS'!AX121</f>
        <v>2.604772658843043E-2</v>
      </c>
      <c r="AY121" s="494">
        <f>'11M - LPS'!AY121</f>
        <v>2.5742353102329047E-2</v>
      </c>
      <c r="AZ121" s="494">
        <f>'11M - LPS'!AZ121</f>
        <v>2.5335808925092164E-2</v>
      </c>
      <c r="BA121" s="494">
        <f>'11M - LPS'!BA121</f>
        <v>2.6034088539820793E-2</v>
      </c>
      <c r="BB121" s="494">
        <f>'11M - LPS'!BB121</f>
        <v>2.5800783308932949E-2</v>
      </c>
      <c r="BC121" s="494">
        <f>'11M - LPS'!BC121</f>
        <v>2.6373151874073086E-2</v>
      </c>
      <c r="BD121" s="494">
        <f>'11M - LPS'!BD121</f>
        <v>3.3115583653799283E-2</v>
      </c>
      <c r="BE121" s="494">
        <f>'11M - LPS'!BE121</f>
        <v>3.2498717586983375E-2</v>
      </c>
      <c r="BF121" s="494">
        <f>'11M - LPS'!BF121</f>
        <v>3.2593858606130337E-2</v>
      </c>
      <c r="BG121" s="494">
        <f>'11M - LPS'!BG121</f>
        <v>3.2585223964741741E-2</v>
      </c>
      <c r="BH121" s="494">
        <f>'11M - LPS'!BH121</f>
        <v>2.7064914121582177E-2</v>
      </c>
      <c r="BI121" s="494">
        <f>'11M - LPS'!BI121</f>
        <v>2.6512728207025733E-2</v>
      </c>
      <c r="BJ121" s="494">
        <f>'11M - LPS'!BJ121</f>
        <v>2.604772658843043E-2</v>
      </c>
      <c r="BK121" s="494">
        <f>'11M - LPS'!BK121</f>
        <v>2.5742353102329047E-2</v>
      </c>
      <c r="BL121" s="494">
        <f>'11M - LPS'!BL121</f>
        <v>2.5335808925092164E-2</v>
      </c>
      <c r="BM121" s="494">
        <f>'11M - LPS'!BM121</f>
        <v>2.6034088539820793E-2</v>
      </c>
      <c r="BN121" s="494">
        <f>'11M - LPS'!BN121</f>
        <v>2.5800783308932949E-2</v>
      </c>
      <c r="BO121" s="494">
        <f>'11M - LPS'!BO121</f>
        <v>2.6373151874073086E-2</v>
      </c>
      <c r="BP121" s="494">
        <f>'11M - LPS'!BP121</f>
        <v>3.3115583653799283E-2</v>
      </c>
      <c r="BQ121" s="494">
        <f>'11M - LPS'!BQ121</f>
        <v>3.2498717586983375E-2</v>
      </c>
      <c r="BR121" s="494">
        <f>'11M - LPS'!BR121</f>
        <v>3.2593858606130337E-2</v>
      </c>
      <c r="BS121" s="494">
        <f>'11M - LPS'!BS121</f>
        <v>3.2585223964741741E-2</v>
      </c>
      <c r="BT121" s="494">
        <f>'11M - LPS'!BT121</f>
        <v>2.7064914121582177E-2</v>
      </c>
      <c r="BU121" s="494">
        <f>'11M - LPS'!BU121</f>
        <v>2.6512728207025733E-2</v>
      </c>
      <c r="BV121" s="494">
        <f>'11M - LPS'!BV121</f>
        <v>2.604772658843043E-2</v>
      </c>
      <c r="BW121" s="494">
        <f>'11M - LPS'!BW121</f>
        <v>2.5742353102329047E-2</v>
      </c>
      <c r="BX121" s="494">
        <f>'11M - LPS'!BX121</f>
        <v>2.5335808925092164E-2</v>
      </c>
      <c r="BY121" s="494">
        <f>'11M - LPS'!BY121</f>
        <v>2.6034088539820793E-2</v>
      </c>
      <c r="BZ121" s="494">
        <f>'11M - LPS'!BZ121</f>
        <v>2.5800783308932949E-2</v>
      </c>
      <c r="CA121" s="494">
        <f>'11M - LPS'!CA121</f>
        <v>2.6373151874073086E-2</v>
      </c>
      <c r="CB121" s="494">
        <f>'11M - LPS'!CB121</f>
        <v>3.3115583653799283E-2</v>
      </c>
      <c r="CC121" s="494">
        <f>'11M - LPS'!CC121</f>
        <v>3.2498717586983375E-2</v>
      </c>
      <c r="CD121" s="494">
        <f>'11M - LPS'!CD121</f>
        <v>3.2593858606130337E-2</v>
      </c>
      <c r="CE121" s="494">
        <f>'11M - LPS'!CE121</f>
        <v>3.2585223964741741E-2</v>
      </c>
      <c r="CF121" s="494">
        <f>'11M - LPS'!CF121</f>
        <v>2.7064914121582177E-2</v>
      </c>
      <c r="CG121" s="494">
        <f>'11M - LPS'!CG121</f>
        <v>2.6512728207025733E-2</v>
      </c>
      <c r="CH121" s="494">
        <f>'11M - LPS'!CH121</f>
        <v>2.604772658843043E-2</v>
      </c>
    </row>
    <row r="122" spans="1:86" s="110" customFormat="1" ht="15.75" hidden="1" thickBot="1" x14ac:dyDescent="0.3">
      <c r="A122" s="617"/>
      <c r="B122" s="91" t="s">
        <v>8</v>
      </c>
      <c r="C122" s="447">
        <f>'11M - LPS'!C122</f>
        <v>2.2098193731108311E-2</v>
      </c>
      <c r="D122" s="447">
        <f>'11M - LPS'!D122</f>
        <v>2.1872109080085231E-2</v>
      </c>
      <c r="E122" s="447">
        <f>'11M - LPS'!E122</f>
        <v>2.2907538242953603E-2</v>
      </c>
      <c r="F122" s="447">
        <f>'11M - LPS'!F122</f>
        <v>2.4110148891352295E-2</v>
      </c>
      <c r="G122" s="447">
        <f>'11M - LPS'!G122</f>
        <v>2.4576562726269117E-2</v>
      </c>
      <c r="H122" s="447">
        <f>'11M - LPS'!H122</f>
        <v>2.9974761791179142E-2</v>
      </c>
      <c r="I122" s="447">
        <f>'11M - LPS'!I122</f>
        <v>2.8721794360525577E-2</v>
      </c>
      <c r="J122" s="447">
        <f>'11M - LPS'!J122</f>
        <v>2.923638292655938E-2</v>
      </c>
      <c r="K122" s="447">
        <f>'11M - LPS'!K122</f>
        <v>2.9354148766877561E-2</v>
      </c>
      <c r="L122" s="447">
        <f>'11M - LPS'!L122</f>
        <v>2.4782445602694218E-2</v>
      </c>
      <c r="M122" s="447">
        <f>'11M - LPS'!M122</f>
        <v>2.3010329043897968E-2</v>
      </c>
      <c r="N122" s="447">
        <f>'11M - LPS'!N122</f>
        <v>2.2847717498970476E-2</v>
      </c>
      <c r="O122" s="447">
        <f>'11M - LPS'!O122</f>
        <v>2.2098193731108311E-2</v>
      </c>
      <c r="P122" s="447">
        <f>'11M - LPS'!P122</f>
        <v>2.1872109080085231E-2</v>
      </c>
      <c r="Q122" s="447">
        <f>'11M - LPS'!Q122</f>
        <v>2.2907538242953603E-2</v>
      </c>
      <c r="R122" s="447">
        <f>'11M - LPS'!R122</f>
        <v>2.4110148891352295E-2</v>
      </c>
      <c r="S122" s="447">
        <f>'11M - LPS'!S122</f>
        <v>2.4576562726269117E-2</v>
      </c>
      <c r="T122" s="494">
        <f>'11M - LPS'!T122</f>
        <v>3.4377941014871495E-2</v>
      </c>
      <c r="U122" s="494">
        <f>'11M - LPS'!U122</f>
        <v>3.2905009928528878E-2</v>
      </c>
      <c r="V122" s="494">
        <f>'11M - LPS'!V122</f>
        <v>3.3441494728403555E-2</v>
      </c>
      <c r="W122" s="494">
        <f>'11M - LPS'!W122</f>
        <v>3.356524608674151E-2</v>
      </c>
      <c r="X122" s="494">
        <f>'11M - LPS'!X122</f>
        <v>2.8068357455347494E-2</v>
      </c>
      <c r="Y122" s="494">
        <f>'11M - LPS'!Y122</f>
        <v>2.6795641885263202E-2</v>
      </c>
      <c r="Z122" s="494">
        <f>'11M - LPS'!Z122</f>
        <v>2.6757757674442693E-2</v>
      </c>
      <c r="AA122" s="494">
        <f>'11M - LPS'!AA122</f>
        <v>2.5729628988781231E-2</v>
      </c>
      <c r="AB122" s="494">
        <f>'11M - LPS'!AB122</f>
        <v>2.5329397680488541E-2</v>
      </c>
      <c r="AC122" s="494">
        <f>'11M - LPS'!AC122</f>
        <v>2.6523428382631491E-2</v>
      </c>
      <c r="AD122" s="494">
        <f>'11M - LPS'!AD122</f>
        <v>2.6426349769463845E-2</v>
      </c>
      <c r="AE122" s="494">
        <f>'11M - LPS'!AE122</f>
        <v>2.712362497531514E-2</v>
      </c>
      <c r="AF122" s="494">
        <f>'11M - LPS'!AF122</f>
        <v>3.4377941014871495E-2</v>
      </c>
      <c r="AG122" s="494">
        <f>'11M - LPS'!AG122</f>
        <v>3.2905009928528878E-2</v>
      </c>
      <c r="AH122" s="494">
        <f>'11M - LPS'!AH122</f>
        <v>3.3441494728403555E-2</v>
      </c>
      <c r="AI122" s="494">
        <f>'11M - LPS'!AI122</f>
        <v>3.356524608674151E-2</v>
      </c>
      <c r="AJ122" s="494">
        <f>'11M - LPS'!AJ122</f>
        <v>2.8068357455347494E-2</v>
      </c>
      <c r="AK122" s="494">
        <f>'11M - LPS'!AK122</f>
        <v>2.6795641885263202E-2</v>
      </c>
      <c r="AL122" s="494">
        <f>'11M - LPS'!AL122</f>
        <v>2.6757757674442693E-2</v>
      </c>
      <c r="AM122" s="494">
        <f>'11M - LPS'!AM122</f>
        <v>2.5729628988781231E-2</v>
      </c>
      <c r="AN122" s="494">
        <f>'11M - LPS'!AN122</f>
        <v>2.5329397680488541E-2</v>
      </c>
      <c r="AO122" s="494">
        <f>'11M - LPS'!AO122</f>
        <v>2.6523428382631491E-2</v>
      </c>
      <c r="AP122" s="494">
        <f>'11M - LPS'!AP122</f>
        <v>2.6426349769463845E-2</v>
      </c>
      <c r="AQ122" s="494">
        <f>'11M - LPS'!AQ122</f>
        <v>2.712362497531514E-2</v>
      </c>
      <c r="AR122" s="494">
        <f>'11M - LPS'!AR122</f>
        <v>3.4377941014871495E-2</v>
      </c>
      <c r="AS122" s="494">
        <f>'11M - LPS'!AS122</f>
        <v>3.2905009928528878E-2</v>
      </c>
      <c r="AT122" s="494">
        <f>'11M - LPS'!AT122</f>
        <v>3.3441494728403555E-2</v>
      </c>
      <c r="AU122" s="494">
        <f>'11M - LPS'!AU122</f>
        <v>3.356524608674151E-2</v>
      </c>
      <c r="AV122" s="494">
        <f>'11M - LPS'!AV122</f>
        <v>2.8068357455347494E-2</v>
      </c>
      <c r="AW122" s="494">
        <f>'11M - LPS'!AW122</f>
        <v>2.6795641885263202E-2</v>
      </c>
      <c r="AX122" s="494">
        <f>'11M - LPS'!AX122</f>
        <v>2.6757757674442693E-2</v>
      </c>
      <c r="AY122" s="494">
        <f>'11M - LPS'!AY122</f>
        <v>2.5729628988781231E-2</v>
      </c>
      <c r="AZ122" s="494">
        <f>'11M - LPS'!AZ122</f>
        <v>2.5329397680488541E-2</v>
      </c>
      <c r="BA122" s="494">
        <f>'11M - LPS'!BA122</f>
        <v>2.6523428382631491E-2</v>
      </c>
      <c r="BB122" s="494">
        <f>'11M - LPS'!BB122</f>
        <v>2.6426349769463845E-2</v>
      </c>
      <c r="BC122" s="494">
        <f>'11M - LPS'!BC122</f>
        <v>2.712362497531514E-2</v>
      </c>
      <c r="BD122" s="494">
        <f>'11M - LPS'!BD122</f>
        <v>3.4377941014871495E-2</v>
      </c>
      <c r="BE122" s="494">
        <f>'11M - LPS'!BE122</f>
        <v>3.2905009928528878E-2</v>
      </c>
      <c r="BF122" s="494">
        <f>'11M - LPS'!BF122</f>
        <v>3.3441494728403555E-2</v>
      </c>
      <c r="BG122" s="494">
        <f>'11M - LPS'!BG122</f>
        <v>3.356524608674151E-2</v>
      </c>
      <c r="BH122" s="494">
        <f>'11M - LPS'!BH122</f>
        <v>2.8068357455347494E-2</v>
      </c>
      <c r="BI122" s="494">
        <f>'11M - LPS'!BI122</f>
        <v>2.6795641885263202E-2</v>
      </c>
      <c r="BJ122" s="494">
        <f>'11M - LPS'!BJ122</f>
        <v>2.6757757674442693E-2</v>
      </c>
      <c r="BK122" s="494">
        <f>'11M - LPS'!BK122</f>
        <v>2.5729628988781231E-2</v>
      </c>
      <c r="BL122" s="494">
        <f>'11M - LPS'!BL122</f>
        <v>2.5329397680488541E-2</v>
      </c>
      <c r="BM122" s="494">
        <f>'11M - LPS'!BM122</f>
        <v>2.6523428382631491E-2</v>
      </c>
      <c r="BN122" s="494">
        <f>'11M - LPS'!BN122</f>
        <v>2.6426349769463845E-2</v>
      </c>
      <c r="BO122" s="494">
        <f>'11M - LPS'!BO122</f>
        <v>2.712362497531514E-2</v>
      </c>
      <c r="BP122" s="494">
        <f>'11M - LPS'!BP122</f>
        <v>3.4377941014871495E-2</v>
      </c>
      <c r="BQ122" s="494">
        <f>'11M - LPS'!BQ122</f>
        <v>3.2905009928528878E-2</v>
      </c>
      <c r="BR122" s="494">
        <f>'11M - LPS'!BR122</f>
        <v>3.3441494728403555E-2</v>
      </c>
      <c r="BS122" s="494">
        <f>'11M - LPS'!BS122</f>
        <v>3.356524608674151E-2</v>
      </c>
      <c r="BT122" s="494">
        <f>'11M - LPS'!BT122</f>
        <v>2.8068357455347494E-2</v>
      </c>
      <c r="BU122" s="494">
        <f>'11M - LPS'!BU122</f>
        <v>2.6795641885263202E-2</v>
      </c>
      <c r="BV122" s="494">
        <f>'11M - LPS'!BV122</f>
        <v>2.6757757674442693E-2</v>
      </c>
      <c r="BW122" s="494">
        <f>'11M - LPS'!BW122</f>
        <v>2.5729628988781231E-2</v>
      </c>
      <c r="BX122" s="494">
        <f>'11M - LPS'!BX122</f>
        <v>2.5329397680488541E-2</v>
      </c>
      <c r="BY122" s="494">
        <f>'11M - LPS'!BY122</f>
        <v>2.6523428382631491E-2</v>
      </c>
      <c r="BZ122" s="494">
        <f>'11M - LPS'!BZ122</f>
        <v>2.6426349769463845E-2</v>
      </c>
      <c r="CA122" s="494">
        <f>'11M - LPS'!CA122</f>
        <v>2.712362497531514E-2</v>
      </c>
      <c r="CB122" s="494">
        <f>'11M - LPS'!CB122</f>
        <v>3.4377941014871495E-2</v>
      </c>
      <c r="CC122" s="494">
        <f>'11M - LPS'!CC122</f>
        <v>3.2905009928528878E-2</v>
      </c>
      <c r="CD122" s="494">
        <f>'11M - LPS'!CD122</f>
        <v>3.3441494728403555E-2</v>
      </c>
      <c r="CE122" s="494">
        <f>'11M - LPS'!CE122</f>
        <v>3.356524608674151E-2</v>
      </c>
      <c r="CF122" s="494">
        <f>'11M - LPS'!CF122</f>
        <v>2.8068357455347494E-2</v>
      </c>
      <c r="CG122" s="494">
        <f>'11M - LPS'!CG122</f>
        <v>2.6795641885263202E-2</v>
      </c>
      <c r="CH122" s="494">
        <f>'11M - LPS'!CH122</f>
        <v>2.6757757674442693E-2</v>
      </c>
    </row>
    <row r="123" spans="1:86" s="110" customFormat="1" hidden="1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</row>
    <row r="124" spans="1:86" s="110" customFormat="1" ht="15.75" hidden="1" thickBot="1" x14ac:dyDescent="0.3"/>
    <row r="125" spans="1:86" s="110" customFormat="1" ht="15.75" hidden="1" thickBot="1" x14ac:dyDescent="0.3">
      <c r="C125" s="656" t="s">
        <v>125</v>
      </c>
      <c r="D125" s="653"/>
      <c r="E125" s="653"/>
      <c r="F125" s="653"/>
      <c r="G125" s="653"/>
      <c r="H125" s="653"/>
      <c r="I125" s="653"/>
      <c r="J125" s="653"/>
      <c r="K125" s="653"/>
      <c r="L125" s="653"/>
      <c r="M125" s="653"/>
      <c r="N125" s="654"/>
      <c r="O125" s="611" t="s">
        <v>125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1" t="s">
        <v>125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611" t="s">
        <v>125</v>
      </c>
      <c r="AN125" s="612"/>
      <c r="AO125" s="612"/>
      <c r="AP125" s="612"/>
      <c r="AQ125" s="612"/>
      <c r="AR125" s="612"/>
      <c r="AS125" s="612"/>
      <c r="AT125" s="612"/>
      <c r="AU125" s="612"/>
      <c r="AV125" s="612"/>
      <c r="AW125" s="612"/>
      <c r="AX125" s="613"/>
      <c r="AY125" s="611" t="s">
        <v>125</v>
      </c>
      <c r="AZ125" s="612"/>
      <c r="BA125" s="612"/>
      <c r="BB125" s="612"/>
      <c r="BC125" s="612"/>
      <c r="BD125" s="612"/>
      <c r="BE125" s="612"/>
      <c r="BF125" s="612"/>
      <c r="BG125" s="612"/>
      <c r="BH125" s="612"/>
      <c r="BI125" s="612"/>
      <c r="BJ125" s="613"/>
      <c r="BK125" s="611" t="s">
        <v>125</v>
      </c>
      <c r="BL125" s="612"/>
      <c r="BM125" s="612"/>
      <c r="BN125" s="612"/>
      <c r="BO125" s="612"/>
      <c r="BP125" s="612"/>
      <c r="BQ125" s="612"/>
      <c r="BR125" s="612"/>
      <c r="BS125" s="612"/>
      <c r="BT125" s="612"/>
      <c r="BU125" s="612"/>
      <c r="BV125" s="613"/>
      <c r="BW125" s="611" t="s">
        <v>125</v>
      </c>
      <c r="BX125" s="612"/>
      <c r="BY125" s="612"/>
      <c r="BZ125" s="612"/>
      <c r="CA125" s="612"/>
      <c r="CB125" s="612"/>
      <c r="CC125" s="612"/>
      <c r="CD125" s="612"/>
      <c r="CE125" s="612"/>
      <c r="CF125" s="612"/>
      <c r="CG125" s="612"/>
      <c r="CH125" s="613"/>
    </row>
    <row r="126" spans="1:86" s="110" customFormat="1" ht="15.75" hidden="1" thickBot="1" x14ac:dyDescent="0.3">
      <c r="A126" s="615" t="s">
        <v>126</v>
      </c>
      <c r="B126" s="461" t="s">
        <v>144</v>
      </c>
      <c r="C126" s="162">
        <f>C$4</f>
        <v>45292</v>
      </c>
      <c r="D126" s="162">
        <f t="shared" ref="D126:BO126" si="162">D$4</f>
        <v>45323</v>
      </c>
      <c r="E126" s="162">
        <f t="shared" si="162"/>
        <v>45352</v>
      </c>
      <c r="F126" s="162">
        <f t="shared" si="162"/>
        <v>45383</v>
      </c>
      <c r="G126" s="162">
        <f t="shared" si="162"/>
        <v>45413</v>
      </c>
      <c r="H126" s="162">
        <f t="shared" si="162"/>
        <v>45444</v>
      </c>
      <c r="I126" s="162">
        <f t="shared" si="162"/>
        <v>45474</v>
      </c>
      <c r="J126" s="162">
        <f t="shared" si="162"/>
        <v>45505</v>
      </c>
      <c r="K126" s="162">
        <f t="shared" si="162"/>
        <v>45536</v>
      </c>
      <c r="L126" s="162">
        <f t="shared" si="162"/>
        <v>45566</v>
      </c>
      <c r="M126" s="162">
        <f t="shared" si="162"/>
        <v>45597</v>
      </c>
      <c r="N126" s="162">
        <f t="shared" si="162"/>
        <v>45627</v>
      </c>
      <c r="O126" s="162">
        <f t="shared" si="162"/>
        <v>45658</v>
      </c>
      <c r="P126" s="162">
        <f t="shared" si="162"/>
        <v>45689</v>
      </c>
      <c r="Q126" s="162">
        <f t="shared" si="162"/>
        <v>45717</v>
      </c>
      <c r="R126" s="162">
        <f t="shared" si="162"/>
        <v>45748</v>
      </c>
      <c r="S126" s="162">
        <f t="shared" si="162"/>
        <v>45778</v>
      </c>
      <c r="T126" s="162">
        <f t="shared" si="162"/>
        <v>45809</v>
      </c>
      <c r="U126" s="162">
        <f t="shared" si="162"/>
        <v>45839</v>
      </c>
      <c r="V126" s="162">
        <f t="shared" si="162"/>
        <v>45870</v>
      </c>
      <c r="W126" s="162">
        <f t="shared" si="162"/>
        <v>45901</v>
      </c>
      <c r="X126" s="162">
        <f t="shared" si="162"/>
        <v>45931</v>
      </c>
      <c r="Y126" s="162">
        <f t="shared" si="162"/>
        <v>45962</v>
      </c>
      <c r="Z126" s="162">
        <f t="shared" si="162"/>
        <v>45992</v>
      </c>
      <c r="AA126" s="162">
        <f t="shared" si="162"/>
        <v>46023</v>
      </c>
      <c r="AB126" s="162">
        <f t="shared" si="162"/>
        <v>46054</v>
      </c>
      <c r="AC126" s="162">
        <f t="shared" si="162"/>
        <v>46082</v>
      </c>
      <c r="AD126" s="162">
        <f t="shared" si="162"/>
        <v>46113</v>
      </c>
      <c r="AE126" s="162">
        <f t="shared" si="162"/>
        <v>46143</v>
      </c>
      <c r="AF126" s="162">
        <f t="shared" si="162"/>
        <v>46174</v>
      </c>
      <c r="AG126" s="162">
        <f t="shared" si="162"/>
        <v>46204</v>
      </c>
      <c r="AH126" s="162">
        <f t="shared" si="162"/>
        <v>46235</v>
      </c>
      <c r="AI126" s="162">
        <f t="shared" si="162"/>
        <v>46266</v>
      </c>
      <c r="AJ126" s="162">
        <f t="shared" si="162"/>
        <v>46296</v>
      </c>
      <c r="AK126" s="162">
        <f t="shared" si="162"/>
        <v>46327</v>
      </c>
      <c r="AL126" s="162">
        <f t="shared" si="162"/>
        <v>46357</v>
      </c>
      <c r="AM126" s="162">
        <f t="shared" si="162"/>
        <v>46388</v>
      </c>
      <c r="AN126" s="162">
        <f t="shared" si="162"/>
        <v>46419</v>
      </c>
      <c r="AO126" s="162">
        <f t="shared" si="162"/>
        <v>46447</v>
      </c>
      <c r="AP126" s="162">
        <f t="shared" si="162"/>
        <v>46478</v>
      </c>
      <c r="AQ126" s="162">
        <f t="shared" si="162"/>
        <v>46508</v>
      </c>
      <c r="AR126" s="162">
        <f t="shared" si="162"/>
        <v>46539</v>
      </c>
      <c r="AS126" s="162">
        <f t="shared" si="162"/>
        <v>46569</v>
      </c>
      <c r="AT126" s="162">
        <f t="shared" si="162"/>
        <v>46600</v>
      </c>
      <c r="AU126" s="162">
        <f t="shared" si="162"/>
        <v>46631</v>
      </c>
      <c r="AV126" s="162">
        <f t="shared" si="162"/>
        <v>46661</v>
      </c>
      <c r="AW126" s="162">
        <f t="shared" si="162"/>
        <v>46692</v>
      </c>
      <c r="AX126" s="162">
        <f t="shared" si="162"/>
        <v>46722</v>
      </c>
      <c r="AY126" s="162">
        <f t="shared" si="162"/>
        <v>46753</v>
      </c>
      <c r="AZ126" s="162">
        <f t="shared" si="162"/>
        <v>46784</v>
      </c>
      <c r="BA126" s="162">
        <f t="shared" si="162"/>
        <v>46813</v>
      </c>
      <c r="BB126" s="162">
        <f t="shared" si="162"/>
        <v>46844</v>
      </c>
      <c r="BC126" s="162">
        <f t="shared" si="162"/>
        <v>46874</v>
      </c>
      <c r="BD126" s="162">
        <f t="shared" si="162"/>
        <v>46905</v>
      </c>
      <c r="BE126" s="162">
        <f t="shared" si="162"/>
        <v>46935</v>
      </c>
      <c r="BF126" s="162">
        <f t="shared" si="162"/>
        <v>46966</v>
      </c>
      <c r="BG126" s="162">
        <f t="shared" si="162"/>
        <v>46997</v>
      </c>
      <c r="BH126" s="162">
        <f t="shared" si="162"/>
        <v>47027</v>
      </c>
      <c r="BI126" s="162">
        <f t="shared" si="162"/>
        <v>47058</v>
      </c>
      <c r="BJ126" s="162">
        <f t="shared" si="162"/>
        <v>47088</v>
      </c>
      <c r="BK126" s="162">
        <f t="shared" si="162"/>
        <v>47119</v>
      </c>
      <c r="BL126" s="162">
        <f t="shared" si="162"/>
        <v>47150</v>
      </c>
      <c r="BM126" s="162">
        <f t="shared" si="162"/>
        <v>47178</v>
      </c>
      <c r="BN126" s="162">
        <f t="shared" si="162"/>
        <v>47209</v>
      </c>
      <c r="BO126" s="162">
        <f t="shared" si="162"/>
        <v>47239</v>
      </c>
      <c r="BP126" s="162">
        <f t="shared" ref="BP126:CH126" si="163">BP$4</f>
        <v>47270</v>
      </c>
      <c r="BQ126" s="162">
        <f t="shared" si="163"/>
        <v>47300</v>
      </c>
      <c r="BR126" s="162">
        <f t="shared" si="163"/>
        <v>47331</v>
      </c>
      <c r="BS126" s="162">
        <f t="shared" si="163"/>
        <v>47362</v>
      </c>
      <c r="BT126" s="162">
        <f t="shared" si="163"/>
        <v>47392</v>
      </c>
      <c r="BU126" s="162">
        <f t="shared" si="163"/>
        <v>47423</v>
      </c>
      <c r="BV126" s="162">
        <f t="shared" si="163"/>
        <v>47453</v>
      </c>
      <c r="BW126" s="162">
        <f t="shared" si="163"/>
        <v>47484</v>
      </c>
      <c r="BX126" s="162">
        <f t="shared" si="163"/>
        <v>47515</v>
      </c>
      <c r="BY126" s="162">
        <f t="shared" si="163"/>
        <v>47543</v>
      </c>
      <c r="BZ126" s="162">
        <f t="shared" si="163"/>
        <v>47574</v>
      </c>
      <c r="CA126" s="162">
        <f t="shared" si="163"/>
        <v>47604</v>
      </c>
      <c r="CB126" s="162">
        <f t="shared" si="163"/>
        <v>47635</v>
      </c>
      <c r="CC126" s="162">
        <f t="shared" si="163"/>
        <v>47665</v>
      </c>
      <c r="CD126" s="162">
        <f t="shared" si="163"/>
        <v>47696</v>
      </c>
      <c r="CE126" s="162">
        <f t="shared" si="163"/>
        <v>47727</v>
      </c>
      <c r="CF126" s="162">
        <f t="shared" si="163"/>
        <v>47757</v>
      </c>
      <c r="CG126" s="162">
        <f t="shared" si="163"/>
        <v>47788</v>
      </c>
      <c r="CH126" s="163">
        <f t="shared" si="163"/>
        <v>47818</v>
      </c>
    </row>
    <row r="127" spans="1:86" s="110" customFormat="1" hidden="1" x14ac:dyDescent="0.25">
      <c r="A127" s="616"/>
      <c r="B127" s="270" t="s">
        <v>20</v>
      </c>
      <c r="C127" s="453">
        <f>'11M - LPS'!C127</f>
        <v>5.1790164517634936E-3</v>
      </c>
      <c r="D127" s="453">
        <f>'11M - LPS'!D127</f>
        <v>4.4535399038463826E-3</v>
      </c>
      <c r="E127" s="453">
        <f>'11M - LPS'!E127</f>
        <v>5.3448739748747443E-3</v>
      </c>
      <c r="F127" s="453">
        <f>'11M - LPS'!F127</f>
        <v>8.1888416498963629E-3</v>
      </c>
      <c r="G127" s="453">
        <f>'11M - LPS'!G127</f>
        <v>1.1133502416075134E-2</v>
      </c>
      <c r="H127" s="453">
        <f>'11M - LPS'!H127</f>
        <v>2.8135807134198595E-2</v>
      </c>
      <c r="I127" s="453">
        <f>'11M - LPS'!I127</f>
        <v>2.7948231710505797E-2</v>
      </c>
      <c r="J127" s="453">
        <f>'11M - LPS'!J127</f>
        <v>2.6917776928792127E-2</v>
      </c>
      <c r="K127" s="453">
        <f>'11M - LPS'!K127</f>
        <v>2.6315188071380863E-2</v>
      </c>
      <c r="L127" s="453">
        <f>'11M - LPS'!L127</f>
        <v>1.1381656741662681E-2</v>
      </c>
      <c r="M127" s="453">
        <f>'11M - LPS'!M127</f>
        <v>7.4875486989532539E-3</v>
      </c>
      <c r="N127" s="453">
        <f>'11M - LPS'!N127</f>
        <v>5.4381227501447017E-3</v>
      </c>
      <c r="O127" s="453">
        <f>'11M - LPS'!O127</f>
        <v>5.1790164517634936E-3</v>
      </c>
      <c r="P127" s="453">
        <f>'11M - LPS'!P127</f>
        <v>4.4535399038463826E-3</v>
      </c>
      <c r="Q127" s="453">
        <f>'11M - LPS'!Q127</f>
        <v>5.3448739748747443E-3</v>
      </c>
      <c r="R127" s="453">
        <f>'11M - LPS'!R127</f>
        <v>8.1888416498963629E-3</v>
      </c>
      <c r="S127" s="453">
        <f>'11M - LPS'!S127</f>
        <v>1.1133502416075134E-2</v>
      </c>
      <c r="T127" s="497">
        <f>'11M - LPS'!T127</f>
        <v>3.3486140463239021E-2</v>
      </c>
      <c r="U127" s="497">
        <f>'11M - LPS'!U127</f>
        <v>3.0968542149009046E-2</v>
      </c>
      <c r="V127" s="497">
        <f>'11M - LPS'!V127</f>
        <v>3.011154594312148E-2</v>
      </c>
      <c r="W127" s="497">
        <f>'11M - LPS'!W127</f>
        <v>2.9576935602138154E-2</v>
      </c>
      <c r="X127" s="497">
        <f>'11M - LPS'!X127</f>
        <v>1.2213911610370217E-2</v>
      </c>
      <c r="Y127" s="497">
        <f>'11M - LPS'!Y127</f>
        <v>1.0248789381928655E-2</v>
      </c>
      <c r="Z127" s="497">
        <f>'11M - LPS'!Z127</f>
        <v>7.848178755787933E-3</v>
      </c>
      <c r="AA127" s="497">
        <f>'11M - LPS'!AA127</f>
        <v>7.0152262259281471E-3</v>
      </c>
      <c r="AB127" s="497">
        <f>'11M - LPS'!AB127</f>
        <v>5.5572992397653126E-3</v>
      </c>
      <c r="AC127" s="497">
        <f>'11M - LPS'!AC127</f>
        <v>6.8669265296797443E-3</v>
      </c>
      <c r="AD127" s="497">
        <f>'11M - LPS'!AD127</f>
        <v>6.1410879149455169E-3</v>
      </c>
      <c r="AE127" s="497">
        <f>'11M - LPS'!AE127</f>
        <v>9.0967282868561067E-3</v>
      </c>
      <c r="AF127" s="497">
        <f>'11M - LPS'!AF127</f>
        <v>3.3486140463239021E-2</v>
      </c>
      <c r="AG127" s="497">
        <f>'11M - LPS'!AG127</f>
        <v>3.0968542149009046E-2</v>
      </c>
      <c r="AH127" s="497">
        <f>'11M - LPS'!AH127</f>
        <v>3.011154594312148E-2</v>
      </c>
      <c r="AI127" s="497">
        <f>'11M - LPS'!AI127</f>
        <v>2.9576935602138154E-2</v>
      </c>
      <c r="AJ127" s="497">
        <f>'11M - LPS'!AJ127</f>
        <v>1.2213911610370217E-2</v>
      </c>
      <c r="AK127" s="497">
        <f>'11M - LPS'!AK127</f>
        <v>1.0248789381928655E-2</v>
      </c>
      <c r="AL127" s="497">
        <f>'11M - LPS'!AL127</f>
        <v>7.848178755787933E-3</v>
      </c>
      <c r="AM127" s="497">
        <f>'11M - LPS'!AM127</f>
        <v>7.0152262259281471E-3</v>
      </c>
      <c r="AN127" s="497">
        <f>'11M - LPS'!AN127</f>
        <v>5.5572992397653126E-3</v>
      </c>
      <c r="AO127" s="497">
        <f>'11M - LPS'!AO127</f>
        <v>6.8669265296797443E-3</v>
      </c>
      <c r="AP127" s="497">
        <f>'11M - LPS'!AP127</f>
        <v>6.1410879149455169E-3</v>
      </c>
      <c r="AQ127" s="497">
        <f>'11M - LPS'!AQ127</f>
        <v>9.0967282868561067E-3</v>
      </c>
      <c r="AR127" s="497">
        <f>'11M - LPS'!AR127</f>
        <v>3.3486140463239021E-2</v>
      </c>
      <c r="AS127" s="497">
        <f>'11M - LPS'!AS127</f>
        <v>3.0968542149009046E-2</v>
      </c>
      <c r="AT127" s="497">
        <f>'11M - LPS'!AT127</f>
        <v>3.011154594312148E-2</v>
      </c>
      <c r="AU127" s="497">
        <f>'11M - LPS'!AU127</f>
        <v>2.9576935602138154E-2</v>
      </c>
      <c r="AV127" s="497">
        <f>'11M - LPS'!AV127</f>
        <v>1.2213911610370217E-2</v>
      </c>
      <c r="AW127" s="497">
        <f>'11M - LPS'!AW127</f>
        <v>1.0248789381928655E-2</v>
      </c>
      <c r="AX127" s="497">
        <f>'11M - LPS'!AX127</f>
        <v>7.848178755787933E-3</v>
      </c>
      <c r="AY127" s="497">
        <f>'11M - LPS'!AY127</f>
        <v>7.0152262259281471E-3</v>
      </c>
      <c r="AZ127" s="497">
        <f>'11M - LPS'!AZ127</f>
        <v>5.5572992397653126E-3</v>
      </c>
      <c r="BA127" s="497">
        <f>'11M - LPS'!BA127</f>
        <v>6.8669265296797443E-3</v>
      </c>
      <c r="BB127" s="497">
        <f>'11M - LPS'!BB127</f>
        <v>6.1410879149455169E-3</v>
      </c>
      <c r="BC127" s="497">
        <f>'11M - LPS'!BC127</f>
        <v>9.0967282868561067E-3</v>
      </c>
      <c r="BD127" s="497">
        <f>'11M - LPS'!BD127</f>
        <v>3.3486140463239021E-2</v>
      </c>
      <c r="BE127" s="497">
        <f>'11M - LPS'!BE127</f>
        <v>3.0968542149009046E-2</v>
      </c>
      <c r="BF127" s="497">
        <f>'11M - LPS'!BF127</f>
        <v>3.011154594312148E-2</v>
      </c>
      <c r="BG127" s="497">
        <f>'11M - LPS'!BG127</f>
        <v>2.9576935602138154E-2</v>
      </c>
      <c r="BH127" s="497">
        <f>'11M - LPS'!BH127</f>
        <v>1.2213911610370217E-2</v>
      </c>
      <c r="BI127" s="497">
        <f>'11M - LPS'!BI127</f>
        <v>1.0248789381928655E-2</v>
      </c>
      <c r="BJ127" s="497">
        <f>'11M - LPS'!BJ127</f>
        <v>7.848178755787933E-3</v>
      </c>
      <c r="BK127" s="497">
        <f>'11M - LPS'!BK127</f>
        <v>7.0152262259281471E-3</v>
      </c>
      <c r="BL127" s="497">
        <f>'11M - LPS'!BL127</f>
        <v>5.5572992397653126E-3</v>
      </c>
      <c r="BM127" s="497">
        <f>'11M - LPS'!BM127</f>
        <v>6.8669265296797443E-3</v>
      </c>
      <c r="BN127" s="497">
        <f>'11M - LPS'!BN127</f>
        <v>6.1410879149455169E-3</v>
      </c>
      <c r="BO127" s="497">
        <f>'11M - LPS'!BO127</f>
        <v>9.0967282868561067E-3</v>
      </c>
      <c r="BP127" s="497">
        <f>'11M - LPS'!BP127</f>
        <v>3.3486140463239021E-2</v>
      </c>
      <c r="BQ127" s="497">
        <f>'11M - LPS'!BQ127</f>
        <v>3.0968542149009046E-2</v>
      </c>
      <c r="BR127" s="497">
        <f>'11M - LPS'!BR127</f>
        <v>3.011154594312148E-2</v>
      </c>
      <c r="BS127" s="497">
        <f>'11M - LPS'!BS127</f>
        <v>2.9576935602138154E-2</v>
      </c>
      <c r="BT127" s="497">
        <f>'11M - LPS'!BT127</f>
        <v>1.2213911610370217E-2</v>
      </c>
      <c r="BU127" s="497">
        <f>'11M - LPS'!BU127</f>
        <v>1.0248789381928655E-2</v>
      </c>
      <c r="BV127" s="497">
        <f>'11M - LPS'!BV127</f>
        <v>7.848178755787933E-3</v>
      </c>
      <c r="BW127" s="497">
        <f>'11M - LPS'!BW127</f>
        <v>7.0152262259281471E-3</v>
      </c>
      <c r="BX127" s="497">
        <f>'11M - LPS'!BX127</f>
        <v>5.5572992397653126E-3</v>
      </c>
      <c r="BY127" s="497">
        <f>'11M - LPS'!BY127</f>
        <v>6.8669265296797443E-3</v>
      </c>
      <c r="BZ127" s="497">
        <f>'11M - LPS'!BZ127</f>
        <v>6.1410879149455169E-3</v>
      </c>
      <c r="CA127" s="497">
        <f>'11M - LPS'!CA127</f>
        <v>9.0967282868561067E-3</v>
      </c>
      <c r="CB127" s="497">
        <f>'11M - LPS'!CB127</f>
        <v>3.3486140463239021E-2</v>
      </c>
      <c r="CC127" s="497">
        <f>'11M - LPS'!CC127</f>
        <v>3.0968542149009046E-2</v>
      </c>
      <c r="CD127" s="497">
        <f>'11M - LPS'!CD127</f>
        <v>3.011154594312148E-2</v>
      </c>
      <c r="CE127" s="497">
        <f>'11M - LPS'!CE127</f>
        <v>2.9576935602138154E-2</v>
      </c>
      <c r="CF127" s="497">
        <f>'11M - LPS'!CF127</f>
        <v>1.2213911610370217E-2</v>
      </c>
      <c r="CG127" s="497">
        <f>'11M - LPS'!CG127</f>
        <v>1.0248789381928655E-2</v>
      </c>
      <c r="CH127" s="497">
        <f>'11M - LPS'!CH127</f>
        <v>7.848178755787933E-3</v>
      </c>
    </row>
    <row r="128" spans="1:86" s="110" customFormat="1" hidden="1" x14ac:dyDescent="0.25">
      <c r="A128" s="616"/>
      <c r="B128" s="270" t="s">
        <v>0</v>
      </c>
      <c r="C128" s="453">
        <f>'11M - LPS'!C128</f>
        <v>8.5506796199090324E-3</v>
      </c>
      <c r="D128" s="453">
        <f>'11M - LPS'!D128</f>
        <v>7.1929820675005586E-3</v>
      </c>
      <c r="E128" s="453">
        <f>'11M - LPS'!E128</f>
        <v>7.1264205240276282E-3</v>
      </c>
      <c r="F128" s="453">
        <f>'11M - LPS'!F128</f>
        <v>8.6466311344846336E-3</v>
      </c>
      <c r="G128" s="453">
        <f>'11M - LPS'!G128</f>
        <v>1.9421759225798512E-2</v>
      </c>
      <c r="H128" s="453">
        <f>'11M - LPS'!H128</f>
        <v>5.2375190799397835E-2</v>
      </c>
      <c r="I128" s="453">
        <f>'11M - LPS'!I128</f>
        <v>3.7448558084642369E-2</v>
      </c>
      <c r="J128" s="453">
        <f>'11M - LPS'!J128</f>
        <v>4.3687425575025043E-2</v>
      </c>
      <c r="K128" s="453">
        <f>'11M - LPS'!K128</f>
        <v>5.0590911711988394E-2</v>
      </c>
      <c r="L128" s="453">
        <f>'11M - LPS'!L128</f>
        <v>1.0533502705622855E-2</v>
      </c>
      <c r="M128" s="453">
        <f>'11M - LPS'!M128</f>
        <v>1.3058292686961574E-2</v>
      </c>
      <c r="N128" s="453">
        <f>'11M - LPS'!N128</f>
        <v>4.8921567556137703E-3</v>
      </c>
      <c r="O128" s="453">
        <f>'11M - LPS'!O128</f>
        <v>8.5506796199090324E-3</v>
      </c>
      <c r="P128" s="453">
        <f>'11M - LPS'!P128</f>
        <v>7.1929820675005586E-3</v>
      </c>
      <c r="Q128" s="453">
        <f>'11M - LPS'!Q128</f>
        <v>7.1264205240276282E-3</v>
      </c>
      <c r="R128" s="453">
        <f>'11M - LPS'!R128</f>
        <v>8.6466311344846336E-3</v>
      </c>
      <c r="S128" s="453">
        <f>'11M - LPS'!S128</f>
        <v>1.9421759225798512E-2</v>
      </c>
      <c r="T128" s="497">
        <f>'11M - LPS'!T128</f>
        <v>6.2159622987461596E-2</v>
      </c>
      <c r="U128" s="497">
        <f>'11M - LPS'!U128</f>
        <v>4.1330498803564465E-2</v>
      </c>
      <c r="V128" s="497">
        <f>'11M - LPS'!V128</f>
        <v>4.8532219500726816E-2</v>
      </c>
      <c r="W128" s="497">
        <f>'11M - LPS'!W128</f>
        <v>5.5258716758991772E-2</v>
      </c>
      <c r="X128" s="497">
        <f>'11M - LPS'!X128</f>
        <v>1.1287593823897714E-2</v>
      </c>
      <c r="Y128" s="497">
        <f>'11M - LPS'!Y128</f>
        <v>1.740411300496373E-2</v>
      </c>
      <c r="Z128" s="497">
        <f>'11M - LPS'!Z128</f>
        <v>7.00224672209597E-3</v>
      </c>
      <c r="AA128" s="497">
        <f>'11M - LPS'!AA128</f>
        <v>1.1691418957116756E-2</v>
      </c>
      <c r="AB128" s="497">
        <f>'11M - LPS'!AB128</f>
        <v>8.953927374748245E-3</v>
      </c>
      <c r="AC128" s="497">
        <f>'11M - LPS'!AC128</f>
        <v>9.1094809297212719E-3</v>
      </c>
      <c r="AD128" s="497">
        <f>'11M - LPS'!AD128</f>
        <v>6.4484006730079219E-3</v>
      </c>
      <c r="AE128" s="497">
        <f>'11M - LPS'!AE128</f>
        <v>1.6004613904843167E-2</v>
      </c>
      <c r="AF128" s="497">
        <f>'11M - LPS'!AF128</f>
        <v>6.2159622987461596E-2</v>
      </c>
      <c r="AG128" s="497">
        <f>'11M - LPS'!AG128</f>
        <v>4.1330498803564465E-2</v>
      </c>
      <c r="AH128" s="497">
        <f>'11M - LPS'!AH128</f>
        <v>4.8532219500726816E-2</v>
      </c>
      <c r="AI128" s="497">
        <f>'11M - LPS'!AI128</f>
        <v>5.5258716758991772E-2</v>
      </c>
      <c r="AJ128" s="497">
        <f>'11M - LPS'!AJ128</f>
        <v>1.1287593823897714E-2</v>
      </c>
      <c r="AK128" s="497">
        <f>'11M - LPS'!AK128</f>
        <v>1.740411300496373E-2</v>
      </c>
      <c r="AL128" s="497">
        <f>'11M - LPS'!AL128</f>
        <v>7.00224672209597E-3</v>
      </c>
      <c r="AM128" s="497">
        <f>'11M - LPS'!AM128</f>
        <v>1.1691418957116756E-2</v>
      </c>
      <c r="AN128" s="497">
        <f>'11M - LPS'!AN128</f>
        <v>8.953927374748245E-3</v>
      </c>
      <c r="AO128" s="497">
        <f>'11M - LPS'!AO128</f>
        <v>9.1094809297212719E-3</v>
      </c>
      <c r="AP128" s="497">
        <f>'11M - LPS'!AP128</f>
        <v>6.4484006730079219E-3</v>
      </c>
      <c r="AQ128" s="497">
        <f>'11M - LPS'!AQ128</f>
        <v>1.6004613904843167E-2</v>
      </c>
      <c r="AR128" s="497">
        <f>'11M - LPS'!AR128</f>
        <v>6.2159622987461596E-2</v>
      </c>
      <c r="AS128" s="497">
        <f>'11M - LPS'!AS128</f>
        <v>4.1330498803564465E-2</v>
      </c>
      <c r="AT128" s="497">
        <f>'11M - LPS'!AT128</f>
        <v>4.8532219500726816E-2</v>
      </c>
      <c r="AU128" s="497">
        <f>'11M - LPS'!AU128</f>
        <v>5.5258716758991772E-2</v>
      </c>
      <c r="AV128" s="497">
        <f>'11M - LPS'!AV128</f>
        <v>1.1287593823897714E-2</v>
      </c>
      <c r="AW128" s="497">
        <f>'11M - LPS'!AW128</f>
        <v>1.740411300496373E-2</v>
      </c>
      <c r="AX128" s="497">
        <f>'11M - LPS'!AX128</f>
        <v>7.00224672209597E-3</v>
      </c>
      <c r="AY128" s="497">
        <f>'11M - LPS'!AY128</f>
        <v>1.1691418957116756E-2</v>
      </c>
      <c r="AZ128" s="497">
        <f>'11M - LPS'!AZ128</f>
        <v>8.953927374748245E-3</v>
      </c>
      <c r="BA128" s="497">
        <f>'11M - LPS'!BA128</f>
        <v>9.1094809297212719E-3</v>
      </c>
      <c r="BB128" s="497">
        <f>'11M - LPS'!BB128</f>
        <v>6.4484006730079219E-3</v>
      </c>
      <c r="BC128" s="497">
        <f>'11M - LPS'!BC128</f>
        <v>1.6004613904843167E-2</v>
      </c>
      <c r="BD128" s="497">
        <f>'11M - LPS'!BD128</f>
        <v>6.2159622987461596E-2</v>
      </c>
      <c r="BE128" s="497">
        <f>'11M - LPS'!BE128</f>
        <v>4.1330498803564465E-2</v>
      </c>
      <c r="BF128" s="497">
        <f>'11M - LPS'!BF128</f>
        <v>4.8532219500726816E-2</v>
      </c>
      <c r="BG128" s="497">
        <f>'11M - LPS'!BG128</f>
        <v>5.5258716758991772E-2</v>
      </c>
      <c r="BH128" s="497">
        <f>'11M - LPS'!BH128</f>
        <v>1.1287593823897714E-2</v>
      </c>
      <c r="BI128" s="497">
        <f>'11M - LPS'!BI128</f>
        <v>1.740411300496373E-2</v>
      </c>
      <c r="BJ128" s="497">
        <f>'11M - LPS'!BJ128</f>
        <v>7.00224672209597E-3</v>
      </c>
      <c r="BK128" s="497">
        <f>'11M - LPS'!BK128</f>
        <v>1.1691418957116756E-2</v>
      </c>
      <c r="BL128" s="497">
        <f>'11M - LPS'!BL128</f>
        <v>8.953927374748245E-3</v>
      </c>
      <c r="BM128" s="497">
        <f>'11M - LPS'!BM128</f>
        <v>9.1094809297212719E-3</v>
      </c>
      <c r="BN128" s="497">
        <f>'11M - LPS'!BN128</f>
        <v>6.4484006730079219E-3</v>
      </c>
      <c r="BO128" s="497">
        <f>'11M - LPS'!BO128</f>
        <v>1.6004613904843167E-2</v>
      </c>
      <c r="BP128" s="497">
        <f>'11M - LPS'!BP128</f>
        <v>6.2159622987461596E-2</v>
      </c>
      <c r="BQ128" s="497">
        <f>'11M - LPS'!BQ128</f>
        <v>4.1330498803564465E-2</v>
      </c>
      <c r="BR128" s="497">
        <f>'11M - LPS'!BR128</f>
        <v>4.8532219500726816E-2</v>
      </c>
      <c r="BS128" s="497">
        <f>'11M - LPS'!BS128</f>
        <v>5.5258716758991772E-2</v>
      </c>
      <c r="BT128" s="497">
        <f>'11M - LPS'!BT128</f>
        <v>1.1287593823897714E-2</v>
      </c>
      <c r="BU128" s="497">
        <f>'11M - LPS'!BU128</f>
        <v>1.740411300496373E-2</v>
      </c>
      <c r="BV128" s="497">
        <f>'11M - LPS'!BV128</f>
        <v>7.00224672209597E-3</v>
      </c>
      <c r="BW128" s="497">
        <f>'11M - LPS'!BW128</f>
        <v>1.1691418957116756E-2</v>
      </c>
      <c r="BX128" s="497">
        <f>'11M - LPS'!BX128</f>
        <v>8.953927374748245E-3</v>
      </c>
      <c r="BY128" s="497">
        <f>'11M - LPS'!BY128</f>
        <v>9.1094809297212719E-3</v>
      </c>
      <c r="BZ128" s="497">
        <f>'11M - LPS'!BZ128</f>
        <v>6.4484006730079219E-3</v>
      </c>
      <c r="CA128" s="497">
        <f>'11M - LPS'!CA128</f>
        <v>1.6004613904843167E-2</v>
      </c>
      <c r="CB128" s="497">
        <f>'11M - LPS'!CB128</f>
        <v>6.2159622987461596E-2</v>
      </c>
      <c r="CC128" s="497">
        <f>'11M - LPS'!CC128</f>
        <v>4.1330498803564465E-2</v>
      </c>
      <c r="CD128" s="497">
        <f>'11M - LPS'!CD128</f>
        <v>4.8532219500726816E-2</v>
      </c>
      <c r="CE128" s="497">
        <f>'11M - LPS'!CE128</f>
        <v>5.5258716758991772E-2</v>
      </c>
      <c r="CF128" s="497">
        <f>'11M - LPS'!CF128</f>
        <v>1.1287593823897714E-2</v>
      </c>
      <c r="CG128" s="497">
        <f>'11M - LPS'!CG128</f>
        <v>1.740411300496373E-2</v>
      </c>
      <c r="CH128" s="497">
        <f>'11M - LPS'!CH128</f>
        <v>7.00224672209597E-3</v>
      </c>
    </row>
    <row r="129" spans="1:86" s="110" customFormat="1" hidden="1" x14ac:dyDescent="0.25">
      <c r="A129" s="616"/>
      <c r="B129" s="270" t="s">
        <v>21</v>
      </c>
      <c r="C129" s="453">
        <f>'11M - LPS'!C129</f>
        <v>4.9566486298691318E-3</v>
      </c>
      <c r="D129" s="453">
        <f>'11M - LPS'!D129</f>
        <v>4.2804314735475947E-3</v>
      </c>
      <c r="E129" s="453">
        <f>'11M - LPS'!E129</f>
        <v>6.996416143158813E-3</v>
      </c>
      <c r="F129" s="453">
        <f>'11M - LPS'!F129</f>
        <v>1.1633891772180691E-2</v>
      </c>
      <c r="G129" s="453">
        <f>'11M - LPS'!G129</f>
        <v>1.3448020960018561E-2</v>
      </c>
      <c r="H129" s="453">
        <f>'11M - LPS'!H129</f>
        <v>3.5309235707464783E-2</v>
      </c>
      <c r="I129" s="453">
        <f>'11M - LPS'!I129</f>
        <v>2.7879076493810287E-2</v>
      </c>
      <c r="J129" s="453">
        <f>'11M - LPS'!J129</f>
        <v>3.040821119917279E-2</v>
      </c>
      <c r="K129" s="453">
        <f>'11M - LPS'!K129</f>
        <v>3.2050392286200109E-2</v>
      </c>
      <c r="L129" s="453">
        <f>'11M - LPS'!L129</f>
        <v>1.3987374150176306E-2</v>
      </c>
      <c r="M129" s="453">
        <f>'11M - LPS'!M129</f>
        <v>7.5131228639032715E-3</v>
      </c>
      <c r="N129" s="453">
        <f>'11M - LPS'!N129</f>
        <v>6.4957072899277293E-3</v>
      </c>
      <c r="O129" s="453">
        <f>'11M - LPS'!O129</f>
        <v>4.9566486298691318E-3</v>
      </c>
      <c r="P129" s="453">
        <f>'11M - LPS'!P129</f>
        <v>4.2804314735475947E-3</v>
      </c>
      <c r="Q129" s="453">
        <f>'11M - LPS'!Q129</f>
        <v>6.996416143158813E-3</v>
      </c>
      <c r="R129" s="453">
        <f>'11M - LPS'!R129</f>
        <v>1.1633891772180691E-2</v>
      </c>
      <c r="S129" s="453">
        <f>'11M - LPS'!S129</f>
        <v>1.3448020960018561E-2</v>
      </c>
      <c r="T129" s="497">
        <f>'11M - LPS'!T129</f>
        <v>4.1892537774218551E-2</v>
      </c>
      <c r="U129" s="497">
        <f>'11M - LPS'!U129</f>
        <v>3.0893130755246793E-2</v>
      </c>
      <c r="V129" s="497">
        <f>'11M - LPS'!V129</f>
        <v>3.3953159146769947E-2</v>
      </c>
      <c r="W129" s="497">
        <f>'11M - LPS'!W129</f>
        <v>3.577976647894008E-2</v>
      </c>
      <c r="X129" s="497">
        <f>'11M - LPS'!X129</f>
        <v>1.5057132638155115E-2</v>
      </c>
      <c r="Y129" s="497">
        <f>'11M - LPS'!Y129</f>
        <v>1.0283615616712236E-2</v>
      </c>
      <c r="Z129" s="497">
        <f>'11M - LPS'!Z129</f>
        <v>9.4874984917760041E-3</v>
      </c>
      <c r="AA129" s="497">
        <f>'11M - LPS'!AA129</f>
        <v>6.7146460604762892E-3</v>
      </c>
      <c r="AB129" s="497">
        <f>'11M - LPS'!AB129</f>
        <v>5.342049560143205E-3</v>
      </c>
      <c r="AC129" s="497">
        <f>'11M - LPS'!AC129</f>
        <v>8.9459917672781025E-3</v>
      </c>
      <c r="AD129" s="497">
        <f>'11M - LPS'!AD129</f>
        <v>8.4444248557956139E-3</v>
      </c>
      <c r="AE129" s="497">
        <f>'11M - LPS'!AE129</f>
        <v>1.100647392422476E-2</v>
      </c>
      <c r="AF129" s="497">
        <f>'11M - LPS'!AF129</f>
        <v>4.1892537774218551E-2</v>
      </c>
      <c r="AG129" s="497">
        <f>'11M - LPS'!AG129</f>
        <v>3.0893130755246793E-2</v>
      </c>
      <c r="AH129" s="497">
        <f>'11M - LPS'!AH129</f>
        <v>3.3953159146769947E-2</v>
      </c>
      <c r="AI129" s="497">
        <f>'11M - LPS'!AI129</f>
        <v>3.577976647894008E-2</v>
      </c>
      <c r="AJ129" s="497">
        <f>'11M - LPS'!AJ129</f>
        <v>1.5057132638155115E-2</v>
      </c>
      <c r="AK129" s="497">
        <f>'11M - LPS'!AK129</f>
        <v>1.0283615616712236E-2</v>
      </c>
      <c r="AL129" s="497">
        <f>'11M - LPS'!AL129</f>
        <v>9.4874984917760041E-3</v>
      </c>
      <c r="AM129" s="497">
        <f>'11M - LPS'!AM129</f>
        <v>6.7146460604762892E-3</v>
      </c>
      <c r="AN129" s="497">
        <f>'11M - LPS'!AN129</f>
        <v>5.342049560143205E-3</v>
      </c>
      <c r="AO129" s="497">
        <f>'11M - LPS'!AO129</f>
        <v>8.9459917672781025E-3</v>
      </c>
      <c r="AP129" s="497">
        <f>'11M - LPS'!AP129</f>
        <v>8.4444248557956139E-3</v>
      </c>
      <c r="AQ129" s="497">
        <f>'11M - LPS'!AQ129</f>
        <v>1.100647392422476E-2</v>
      </c>
      <c r="AR129" s="497">
        <f>'11M - LPS'!AR129</f>
        <v>4.1892537774218551E-2</v>
      </c>
      <c r="AS129" s="497">
        <f>'11M - LPS'!AS129</f>
        <v>3.0893130755246793E-2</v>
      </c>
      <c r="AT129" s="497">
        <f>'11M - LPS'!AT129</f>
        <v>3.3953159146769947E-2</v>
      </c>
      <c r="AU129" s="497">
        <f>'11M - LPS'!AU129</f>
        <v>3.577976647894008E-2</v>
      </c>
      <c r="AV129" s="497">
        <f>'11M - LPS'!AV129</f>
        <v>1.5057132638155115E-2</v>
      </c>
      <c r="AW129" s="497">
        <f>'11M - LPS'!AW129</f>
        <v>1.0283615616712236E-2</v>
      </c>
      <c r="AX129" s="497">
        <f>'11M - LPS'!AX129</f>
        <v>9.4874984917760041E-3</v>
      </c>
      <c r="AY129" s="497">
        <f>'11M - LPS'!AY129</f>
        <v>6.7146460604762892E-3</v>
      </c>
      <c r="AZ129" s="497">
        <f>'11M - LPS'!AZ129</f>
        <v>5.342049560143205E-3</v>
      </c>
      <c r="BA129" s="497">
        <f>'11M - LPS'!BA129</f>
        <v>8.9459917672781025E-3</v>
      </c>
      <c r="BB129" s="497">
        <f>'11M - LPS'!BB129</f>
        <v>8.4444248557956139E-3</v>
      </c>
      <c r="BC129" s="497">
        <f>'11M - LPS'!BC129</f>
        <v>1.100647392422476E-2</v>
      </c>
      <c r="BD129" s="497">
        <f>'11M - LPS'!BD129</f>
        <v>4.1892537774218551E-2</v>
      </c>
      <c r="BE129" s="497">
        <f>'11M - LPS'!BE129</f>
        <v>3.0893130755246793E-2</v>
      </c>
      <c r="BF129" s="497">
        <f>'11M - LPS'!BF129</f>
        <v>3.3953159146769947E-2</v>
      </c>
      <c r="BG129" s="497">
        <f>'11M - LPS'!BG129</f>
        <v>3.577976647894008E-2</v>
      </c>
      <c r="BH129" s="497">
        <f>'11M - LPS'!BH129</f>
        <v>1.5057132638155115E-2</v>
      </c>
      <c r="BI129" s="497">
        <f>'11M - LPS'!BI129</f>
        <v>1.0283615616712236E-2</v>
      </c>
      <c r="BJ129" s="497">
        <f>'11M - LPS'!BJ129</f>
        <v>9.4874984917760041E-3</v>
      </c>
      <c r="BK129" s="497">
        <f>'11M - LPS'!BK129</f>
        <v>6.7146460604762892E-3</v>
      </c>
      <c r="BL129" s="497">
        <f>'11M - LPS'!BL129</f>
        <v>5.342049560143205E-3</v>
      </c>
      <c r="BM129" s="497">
        <f>'11M - LPS'!BM129</f>
        <v>8.9459917672781025E-3</v>
      </c>
      <c r="BN129" s="497">
        <f>'11M - LPS'!BN129</f>
        <v>8.4444248557956139E-3</v>
      </c>
      <c r="BO129" s="497">
        <f>'11M - LPS'!BO129</f>
        <v>1.100647392422476E-2</v>
      </c>
      <c r="BP129" s="497">
        <f>'11M - LPS'!BP129</f>
        <v>4.1892537774218551E-2</v>
      </c>
      <c r="BQ129" s="497">
        <f>'11M - LPS'!BQ129</f>
        <v>3.0893130755246793E-2</v>
      </c>
      <c r="BR129" s="497">
        <f>'11M - LPS'!BR129</f>
        <v>3.3953159146769947E-2</v>
      </c>
      <c r="BS129" s="497">
        <f>'11M - LPS'!BS129</f>
        <v>3.577976647894008E-2</v>
      </c>
      <c r="BT129" s="497">
        <f>'11M - LPS'!BT129</f>
        <v>1.5057132638155115E-2</v>
      </c>
      <c r="BU129" s="497">
        <f>'11M - LPS'!BU129</f>
        <v>1.0283615616712236E-2</v>
      </c>
      <c r="BV129" s="497">
        <f>'11M - LPS'!BV129</f>
        <v>9.4874984917760041E-3</v>
      </c>
      <c r="BW129" s="497">
        <f>'11M - LPS'!BW129</f>
        <v>6.7146460604762892E-3</v>
      </c>
      <c r="BX129" s="497">
        <f>'11M - LPS'!BX129</f>
        <v>5.342049560143205E-3</v>
      </c>
      <c r="BY129" s="497">
        <f>'11M - LPS'!BY129</f>
        <v>8.9459917672781025E-3</v>
      </c>
      <c r="BZ129" s="497">
        <f>'11M - LPS'!BZ129</f>
        <v>8.4444248557956139E-3</v>
      </c>
      <c r="CA129" s="497">
        <f>'11M - LPS'!CA129</f>
        <v>1.100647392422476E-2</v>
      </c>
      <c r="CB129" s="497">
        <f>'11M - LPS'!CB129</f>
        <v>4.1892537774218551E-2</v>
      </c>
      <c r="CC129" s="497">
        <f>'11M - LPS'!CC129</f>
        <v>3.0893130755246793E-2</v>
      </c>
      <c r="CD129" s="497">
        <f>'11M - LPS'!CD129</f>
        <v>3.3953159146769947E-2</v>
      </c>
      <c r="CE129" s="497">
        <f>'11M - LPS'!CE129</f>
        <v>3.577976647894008E-2</v>
      </c>
      <c r="CF129" s="497">
        <f>'11M - LPS'!CF129</f>
        <v>1.5057132638155115E-2</v>
      </c>
      <c r="CG129" s="497">
        <f>'11M - LPS'!CG129</f>
        <v>1.0283615616712236E-2</v>
      </c>
      <c r="CH129" s="497">
        <f>'11M - LPS'!CH129</f>
        <v>9.4874984917760041E-3</v>
      </c>
    </row>
    <row r="130" spans="1:86" s="110" customFormat="1" hidden="1" x14ac:dyDescent="0.25">
      <c r="A130" s="616"/>
      <c r="B130" s="270" t="s">
        <v>1</v>
      </c>
      <c r="C130" s="453">
        <f>'11M - LPS'!C130</f>
        <v>0</v>
      </c>
      <c r="D130" s="453">
        <f>'11M - LPS'!D130</f>
        <v>0</v>
      </c>
      <c r="E130" s="453">
        <f>'11M - LPS'!E130</f>
        <v>0</v>
      </c>
      <c r="F130" s="453">
        <f>'11M - LPS'!F130</f>
        <v>9.2340116855630441E-3</v>
      </c>
      <c r="G130" s="453">
        <f>'11M - LPS'!G130</f>
        <v>2.9116698776994372E-2</v>
      </c>
      <c r="H130" s="453">
        <f>'11M - LPS'!H130</f>
        <v>5.356106905216082E-2</v>
      </c>
      <c r="I130" s="453">
        <f>'11M - LPS'!I130</f>
        <v>3.790028715329221E-2</v>
      </c>
      <c r="J130" s="453">
        <f>'11M - LPS'!J130</f>
        <v>4.4338111890814394E-2</v>
      </c>
      <c r="K130" s="453">
        <f>'11M - LPS'!K130</f>
        <v>5.5720139826591415E-2</v>
      </c>
      <c r="L130" s="453">
        <f>'11M - LPS'!L130</f>
        <v>1.0372458484827611E-2</v>
      </c>
      <c r="M130" s="453">
        <f>'11M - LPS'!M130</f>
        <v>0</v>
      </c>
      <c r="N130" s="453">
        <f>'11M - LPS'!N130</f>
        <v>0</v>
      </c>
      <c r="O130" s="453">
        <f>'11M - LPS'!O130</f>
        <v>0</v>
      </c>
      <c r="P130" s="453">
        <f>'11M - LPS'!P130</f>
        <v>0</v>
      </c>
      <c r="Q130" s="453">
        <f>'11M - LPS'!Q130</f>
        <v>0</v>
      </c>
      <c r="R130" s="453">
        <f>'11M - LPS'!R130</f>
        <v>9.2340116855630441E-3</v>
      </c>
      <c r="S130" s="453">
        <f>'11M - LPS'!S130</f>
        <v>2.9116698776994372E-2</v>
      </c>
      <c r="T130" s="497">
        <f>'11M - LPS'!T130</f>
        <v>6.3529094409240081E-2</v>
      </c>
      <c r="U130" s="497">
        <f>'11M - LPS'!U130</f>
        <v>4.1822530341002452E-2</v>
      </c>
      <c r="V130" s="497">
        <f>'11M - LPS'!V130</f>
        <v>4.9245368413270013E-2</v>
      </c>
      <c r="W130" s="497">
        <f>'11M - LPS'!W130</f>
        <v>6.0634674431001338E-2</v>
      </c>
      <c r="X130" s="497">
        <f>'11M - LPS'!X130</f>
        <v>1.1111899163497422E-2</v>
      </c>
      <c r="Y130" s="497">
        <f>'11M - LPS'!Y130</f>
        <v>0</v>
      </c>
      <c r="Z130" s="497">
        <f>'11M - LPS'!Z130</f>
        <v>0</v>
      </c>
      <c r="AA130" s="497">
        <f>'11M - LPS'!AA130</f>
        <v>0</v>
      </c>
      <c r="AB130" s="497">
        <f>'11M - LPS'!AB130</f>
        <v>0</v>
      </c>
      <c r="AC130" s="497">
        <f>'11M - LPS'!AC130</f>
        <v>0</v>
      </c>
      <c r="AD130" s="497">
        <f>'11M - LPS'!AD130</f>
        <v>6.8420280099057186E-3</v>
      </c>
      <c r="AE130" s="497">
        <f>'11M - LPS'!AE130</f>
        <v>2.4038592028116902E-2</v>
      </c>
      <c r="AF130" s="497">
        <f>'11M - LPS'!AF130</f>
        <v>6.3529094409240081E-2</v>
      </c>
      <c r="AG130" s="497">
        <f>'11M - LPS'!AG130</f>
        <v>4.1822530341002452E-2</v>
      </c>
      <c r="AH130" s="497">
        <f>'11M - LPS'!AH130</f>
        <v>4.9245368413270013E-2</v>
      </c>
      <c r="AI130" s="497">
        <f>'11M - LPS'!AI130</f>
        <v>6.0634674431001338E-2</v>
      </c>
      <c r="AJ130" s="497">
        <f>'11M - LPS'!AJ130</f>
        <v>1.1111899163497422E-2</v>
      </c>
      <c r="AK130" s="497">
        <f>'11M - LPS'!AK130</f>
        <v>0</v>
      </c>
      <c r="AL130" s="497">
        <f>'11M - LPS'!AL130</f>
        <v>0</v>
      </c>
      <c r="AM130" s="497">
        <f>'11M - LPS'!AM130</f>
        <v>0</v>
      </c>
      <c r="AN130" s="497">
        <f>'11M - LPS'!AN130</f>
        <v>0</v>
      </c>
      <c r="AO130" s="497">
        <f>'11M - LPS'!AO130</f>
        <v>0</v>
      </c>
      <c r="AP130" s="497">
        <f>'11M - LPS'!AP130</f>
        <v>6.8420280099057186E-3</v>
      </c>
      <c r="AQ130" s="497">
        <f>'11M - LPS'!AQ130</f>
        <v>2.4038592028116902E-2</v>
      </c>
      <c r="AR130" s="497">
        <f>'11M - LPS'!AR130</f>
        <v>6.3529094409240081E-2</v>
      </c>
      <c r="AS130" s="497">
        <f>'11M - LPS'!AS130</f>
        <v>4.1822530341002452E-2</v>
      </c>
      <c r="AT130" s="497">
        <f>'11M - LPS'!AT130</f>
        <v>4.9245368413270013E-2</v>
      </c>
      <c r="AU130" s="497">
        <f>'11M - LPS'!AU130</f>
        <v>6.0634674431001338E-2</v>
      </c>
      <c r="AV130" s="497">
        <f>'11M - LPS'!AV130</f>
        <v>1.1111899163497422E-2</v>
      </c>
      <c r="AW130" s="497">
        <f>'11M - LPS'!AW130</f>
        <v>0</v>
      </c>
      <c r="AX130" s="497">
        <f>'11M - LPS'!AX130</f>
        <v>0</v>
      </c>
      <c r="AY130" s="497">
        <f>'11M - LPS'!AY130</f>
        <v>0</v>
      </c>
      <c r="AZ130" s="497">
        <f>'11M - LPS'!AZ130</f>
        <v>0</v>
      </c>
      <c r="BA130" s="497">
        <f>'11M - LPS'!BA130</f>
        <v>0</v>
      </c>
      <c r="BB130" s="497">
        <f>'11M - LPS'!BB130</f>
        <v>6.8420280099057186E-3</v>
      </c>
      <c r="BC130" s="497">
        <f>'11M - LPS'!BC130</f>
        <v>2.4038592028116902E-2</v>
      </c>
      <c r="BD130" s="497">
        <f>'11M - LPS'!BD130</f>
        <v>6.3529094409240081E-2</v>
      </c>
      <c r="BE130" s="497">
        <f>'11M - LPS'!BE130</f>
        <v>4.1822530341002452E-2</v>
      </c>
      <c r="BF130" s="497">
        <f>'11M - LPS'!BF130</f>
        <v>4.9245368413270013E-2</v>
      </c>
      <c r="BG130" s="497">
        <f>'11M - LPS'!BG130</f>
        <v>6.0634674431001338E-2</v>
      </c>
      <c r="BH130" s="497">
        <f>'11M - LPS'!BH130</f>
        <v>1.1111899163497422E-2</v>
      </c>
      <c r="BI130" s="497">
        <f>'11M - LPS'!BI130</f>
        <v>0</v>
      </c>
      <c r="BJ130" s="497">
        <f>'11M - LPS'!BJ130</f>
        <v>0</v>
      </c>
      <c r="BK130" s="497">
        <f>'11M - LPS'!BK130</f>
        <v>0</v>
      </c>
      <c r="BL130" s="497">
        <f>'11M - LPS'!BL130</f>
        <v>0</v>
      </c>
      <c r="BM130" s="497">
        <f>'11M - LPS'!BM130</f>
        <v>0</v>
      </c>
      <c r="BN130" s="497">
        <f>'11M - LPS'!BN130</f>
        <v>6.8420280099057186E-3</v>
      </c>
      <c r="BO130" s="497">
        <f>'11M - LPS'!BO130</f>
        <v>2.4038592028116902E-2</v>
      </c>
      <c r="BP130" s="497">
        <f>'11M - LPS'!BP130</f>
        <v>6.3529094409240081E-2</v>
      </c>
      <c r="BQ130" s="497">
        <f>'11M - LPS'!BQ130</f>
        <v>4.1822530341002452E-2</v>
      </c>
      <c r="BR130" s="497">
        <f>'11M - LPS'!BR130</f>
        <v>4.9245368413270013E-2</v>
      </c>
      <c r="BS130" s="497">
        <f>'11M - LPS'!BS130</f>
        <v>6.0634674431001338E-2</v>
      </c>
      <c r="BT130" s="497">
        <f>'11M - LPS'!BT130</f>
        <v>1.1111899163497422E-2</v>
      </c>
      <c r="BU130" s="497">
        <f>'11M - LPS'!BU130</f>
        <v>0</v>
      </c>
      <c r="BV130" s="497">
        <f>'11M - LPS'!BV130</f>
        <v>0</v>
      </c>
      <c r="BW130" s="497">
        <f>'11M - LPS'!BW130</f>
        <v>0</v>
      </c>
      <c r="BX130" s="497">
        <f>'11M - LPS'!BX130</f>
        <v>0</v>
      </c>
      <c r="BY130" s="497">
        <f>'11M - LPS'!BY130</f>
        <v>0</v>
      </c>
      <c r="BZ130" s="497">
        <f>'11M - LPS'!BZ130</f>
        <v>6.8420280099057186E-3</v>
      </c>
      <c r="CA130" s="497">
        <f>'11M - LPS'!CA130</f>
        <v>2.4038592028116902E-2</v>
      </c>
      <c r="CB130" s="497">
        <f>'11M - LPS'!CB130</f>
        <v>6.3529094409240081E-2</v>
      </c>
      <c r="CC130" s="497">
        <f>'11M - LPS'!CC130</f>
        <v>4.1822530341002452E-2</v>
      </c>
      <c r="CD130" s="497">
        <f>'11M - LPS'!CD130</f>
        <v>4.9245368413270013E-2</v>
      </c>
      <c r="CE130" s="497">
        <f>'11M - LPS'!CE130</f>
        <v>6.0634674431001338E-2</v>
      </c>
      <c r="CF130" s="497">
        <f>'11M - LPS'!CF130</f>
        <v>1.1111899163497422E-2</v>
      </c>
      <c r="CG130" s="497">
        <f>'11M - LPS'!CG130</f>
        <v>0</v>
      </c>
      <c r="CH130" s="497">
        <f>'11M - LPS'!CH130</f>
        <v>0</v>
      </c>
    </row>
    <row r="131" spans="1:86" s="110" customFormat="1" hidden="1" x14ac:dyDescent="0.25">
      <c r="A131" s="616"/>
      <c r="B131" s="270" t="s">
        <v>22</v>
      </c>
      <c r="C131" s="453">
        <f>'11M - LPS'!C131</f>
        <v>8.6423080533888522E-4</v>
      </c>
      <c r="D131" s="453">
        <f>'11M - LPS'!D131</f>
        <v>7.0264590052070922E-4</v>
      </c>
      <c r="E131" s="453">
        <f>'11M - LPS'!E131</f>
        <v>1.2035038689064334E-4</v>
      </c>
      <c r="F131" s="453">
        <f>'11M - LPS'!F131</f>
        <v>1.1291826547628319E-3</v>
      </c>
      <c r="G131" s="453">
        <f>'11M - LPS'!G131</f>
        <v>1.9834276391510712E-4</v>
      </c>
      <c r="H131" s="453">
        <f>'11M - LPS'!H131</f>
        <v>4.2732643222655788E-4</v>
      </c>
      <c r="I131" s="453">
        <f>'11M - LPS'!I131</f>
        <v>5.8158532458231729E-5</v>
      </c>
      <c r="J131" s="453">
        <f>'11M - LPS'!J131</f>
        <v>4.7062874729583508E-4</v>
      </c>
      <c r="K131" s="453">
        <f>'11M - LPS'!K131</f>
        <v>4.178066791322081E-4</v>
      </c>
      <c r="L131" s="453">
        <f>'11M - LPS'!L131</f>
        <v>1.5631442522499455E-4</v>
      </c>
      <c r="M131" s="453">
        <f>'11M - LPS'!M131</f>
        <v>1.3218123019511605E-5</v>
      </c>
      <c r="N131" s="453">
        <f>'11M - LPS'!N131</f>
        <v>8.8407644016592912E-5</v>
      </c>
      <c r="O131" s="453">
        <f>'11M - LPS'!O131</f>
        <v>8.6423080533888522E-4</v>
      </c>
      <c r="P131" s="453">
        <f>'11M - LPS'!P131</f>
        <v>7.0264590052070922E-4</v>
      </c>
      <c r="Q131" s="453">
        <f>'11M - LPS'!Q131</f>
        <v>1.2035038689064334E-4</v>
      </c>
      <c r="R131" s="453">
        <f>'11M - LPS'!R131</f>
        <v>1.1291826547628319E-3</v>
      </c>
      <c r="S131" s="453">
        <f>'11M - LPS'!S131</f>
        <v>1.9834276391510712E-4</v>
      </c>
      <c r="T131" s="497">
        <f>'11M - LPS'!T131</f>
        <v>5.1096913855286428E-4</v>
      </c>
      <c r="U131" s="497">
        <f>'11M - LPS'!U131</f>
        <v>6.5391660696928643E-5</v>
      </c>
      <c r="V131" s="497">
        <f>'11M - LPS'!V131</f>
        <v>5.49770738458731E-4</v>
      </c>
      <c r="W131" s="497">
        <f>'11M - LPS'!W131</f>
        <v>4.9014900530443154E-4</v>
      </c>
      <c r="X131" s="497">
        <f>'11M - LPS'!X131</f>
        <v>1.7000112934248234E-4</v>
      </c>
      <c r="Y131" s="497">
        <f>'11M - LPS'!Y131</f>
        <v>1.8067609223184783E-5</v>
      </c>
      <c r="Z131" s="497">
        <f>'11M - LPS'!Z131</f>
        <v>1.2535036641979846E-4</v>
      </c>
      <c r="AA131" s="497">
        <f>'11M - LPS'!AA131</f>
        <v>1.1702444745399247E-3</v>
      </c>
      <c r="AB131" s="497">
        <f>'11M - LPS'!AB131</f>
        <v>8.8016975764925115E-4</v>
      </c>
      <c r="AC131" s="497">
        <f>'11M - LPS'!AC131</f>
        <v>1.6512402591154361E-4</v>
      </c>
      <c r="AD131" s="497">
        <f>'11M - LPS'!AD131</f>
        <v>8.5219573646845809E-4</v>
      </c>
      <c r="AE131" s="497">
        <f>'11M - LPS'!AE131</f>
        <v>1.6992978729707005E-4</v>
      </c>
      <c r="AF131" s="497">
        <f>'11M - LPS'!AF131</f>
        <v>5.1096913855286428E-4</v>
      </c>
      <c r="AG131" s="497">
        <f>'11M - LPS'!AG131</f>
        <v>6.5391660696928643E-5</v>
      </c>
      <c r="AH131" s="497">
        <f>'11M - LPS'!AH131</f>
        <v>5.49770738458731E-4</v>
      </c>
      <c r="AI131" s="497">
        <f>'11M - LPS'!AI131</f>
        <v>4.9014900530443154E-4</v>
      </c>
      <c r="AJ131" s="497">
        <f>'11M - LPS'!AJ131</f>
        <v>1.7000112934248234E-4</v>
      </c>
      <c r="AK131" s="497">
        <f>'11M - LPS'!AK131</f>
        <v>1.8067609223184783E-5</v>
      </c>
      <c r="AL131" s="497">
        <f>'11M - LPS'!AL131</f>
        <v>1.2535036641979846E-4</v>
      </c>
      <c r="AM131" s="497">
        <f>'11M - LPS'!AM131</f>
        <v>1.1702444745399247E-3</v>
      </c>
      <c r="AN131" s="497">
        <f>'11M - LPS'!AN131</f>
        <v>8.8016975764925115E-4</v>
      </c>
      <c r="AO131" s="497">
        <f>'11M - LPS'!AO131</f>
        <v>1.6512402591154361E-4</v>
      </c>
      <c r="AP131" s="497">
        <f>'11M - LPS'!AP131</f>
        <v>8.5219573646845809E-4</v>
      </c>
      <c r="AQ131" s="497">
        <f>'11M - LPS'!AQ131</f>
        <v>1.6992978729707005E-4</v>
      </c>
      <c r="AR131" s="497">
        <f>'11M - LPS'!AR131</f>
        <v>5.1096913855286428E-4</v>
      </c>
      <c r="AS131" s="497">
        <f>'11M - LPS'!AS131</f>
        <v>6.5391660696928643E-5</v>
      </c>
      <c r="AT131" s="497">
        <f>'11M - LPS'!AT131</f>
        <v>5.49770738458731E-4</v>
      </c>
      <c r="AU131" s="497">
        <f>'11M - LPS'!AU131</f>
        <v>4.9014900530443154E-4</v>
      </c>
      <c r="AV131" s="497">
        <f>'11M - LPS'!AV131</f>
        <v>1.7000112934248234E-4</v>
      </c>
      <c r="AW131" s="497">
        <f>'11M - LPS'!AW131</f>
        <v>1.8067609223184783E-5</v>
      </c>
      <c r="AX131" s="497">
        <f>'11M - LPS'!AX131</f>
        <v>1.2535036641979846E-4</v>
      </c>
      <c r="AY131" s="497">
        <f>'11M - LPS'!AY131</f>
        <v>1.1702444745399247E-3</v>
      </c>
      <c r="AZ131" s="497">
        <f>'11M - LPS'!AZ131</f>
        <v>8.8016975764925115E-4</v>
      </c>
      <c r="BA131" s="497">
        <f>'11M - LPS'!BA131</f>
        <v>1.6512402591154361E-4</v>
      </c>
      <c r="BB131" s="497">
        <f>'11M - LPS'!BB131</f>
        <v>8.5219573646845809E-4</v>
      </c>
      <c r="BC131" s="497">
        <f>'11M - LPS'!BC131</f>
        <v>1.6992978729707005E-4</v>
      </c>
      <c r="BD131" s="497">
        <f>'11M - LPS'!BD131</f>
        <v>5.1096913855286428E-4</v>
      </c>
      <c r="BE131" s="497">
        <f>'11M - LPS'!BE131</f>
        <v>6.5391660696928643E-5</v>
      </c>
      <c r="BF131" s="497">
        <f>'11M - LPS'!BF131</f>
        <v>5.49770738458731E-4</v>
      </c>
      <c r="BG131" s="497">
        <f>'11M - LPS'!BG131</f>
        <v>4.9014900530443154E-4</v>
      </c>
      <c r="BH131" s="497">
        <f>'11M - LPS'!BH131</f>
        <v>1.7000112934248234E-4</v>
      </c>
      <c r="BI131" s="497">
        <f>'11M - LPS'!BI131</f>
        <v>1.8067609223184783E-5</v>
      </c>
      <c r="BJ131" s="497">
        <f>'11M - LPS'!BJ131</f>
        <v>1.2535036641979846E-4</v>
      </c>
      <c r="BK131" s="497">
        <f>'11M - LPS'!BK131</f>
        <v>1.1702444745399247E-3</v>
      </c>
      <c r="BL131" s="497">
        <f>'11M - LPS'!BL131</f>
        <v>8.8016975764925115E-4</v>
      </c>
      <c r="BM131" s="497">
        <f>'11M - LPS'!BM131</f>
        <v>1.6512402591154361E-4</v>
      </c>
      <c r="BN131" s="497">
        <f>'11M - LPS'!BN131</f>
        <v>8.5219573646845809E-4</v>
      </c>
      <c r="BO131" s="497">
        <f>'11M - LPS'!BO131</f>
        <v>1.6992978729707005E-4</v>
      </c>
      <c r="BP131" s="497">
        <f>'11M - LPS'!BP131</f>
        <v>5.1096913855286428E-4</v>
      </c>
      <c r="BQ131" s="497">
        <f>'11M - LPS'!BQ131</f>
        <v>6.5391660696928643E-5</v>
      </c>
      <c r="BR131" s="497">
        <f>'11M - LPS'!BR131</f>
        <v>5.49770738458731E-4</v>
      </c>
      <c r="BS131" s="497">
        <f>'11M - LPS'!BS131</f>
        <v>4.9014900530443154E-4</v>
      </c>
      <c r="BT131" s="497">
        <f>'11M - LPS'!BT131</f>
        <v>1.7000112934248234E-4</v>
      </c>
      <c r="BU131" s="497">
        <f>'11M - LPS'!BU131</f>
        <v>1.8067609223184783E-5</v>
      </c>
      <c r="BV131" s="497">
        <f>'11M - LPS'!BV131</f>
        <v>1.2535036641979846E-4</v>
      </c>
      <c r="BW131" s="497">
        <f>'11M - LPS'!BW131</f>
        <v>1.1702444745399247E-3</v>
      </c>
      <c r="BX131" s="497">
        <f>'11M - LPS'!BX131</f>
        <v>8.8016975764925115E-4</v>
      </c>
      <c r="BY131" s="497">
        <f>'11M - LPS'!BY131</f>
        <v>1.6512402591154361E-4</v>
      </c>
      <c r="BZ131" s="497">
        <f>'11M - LPS'!BZ131</f>
        <v>8.5219573646845809E-4</v>
      </c>
      <c r="CA131" s="497">
        <f>'11M - LPS'!CA131</f>
        <v>1.6992978729707005E-4</v>
      </c>
      <c r="CB131" s="497">
        <f>'11M - LPS'!CB131</f>
        <v>5.1096913855286428E-4</v>
      </c>
      <c r="CC131" s="497">
        <f>'11M - LPS'!CC131</f>
        <v>6.5391660696928643E-5</v>
      </c>
      <c r="CD131" s="497">
        <f>'11M - LPS'!CD131</f>
        <v>5.49770738458731E-4</v>
      </c>
      <c r="CE131" s="497">
        <f>'11M - LPS'!CE131</f>
        <v>4.9014900530443154E-4</v>
      </c>
      <c r="CF131" s="497">
        <f>'11M - LPS'!CF131</f>
        <v>1.7000112934248234E-4</v>
      </c>
      <c r="CG131" s="497">
        <f>'11M - LPS'!CG131</f>
        <v>1.8067609223184783E-5</v>
      </c>
      <c r="CH131" s="497">
        <f>'11M - LPS'!CH131</f>
        <v>1.2535036641979846E-4</v>
      </c>
    </row>
    <row r="132" spans="1:86" s="110" customFormat="1" hidden="1" x14ac:dyDescent="0.25">
      <c r="A132" s="616"/>
      <c r="B132" s="89" t="s">
        <v>9</v>
      </c>
      <c r="C132" s="453">
        <f>'11M - LPS'!C132</f>
        <v>8.5508748957760523E-3</v>
      </c>
      <c r="D132" s="453">
        <f>'11M - LPS'!D132</f>
        <v>7.2047530449447176E-3</v>
      </c>
      <c r="E132" s="453">
        <f>'11M - LPS'!E132</f>
        <v>7.3908138418684322E-3</v>
      </c>
      <c r="F132" s="453">
        <f>'11M - LPS'!F132</f>
        <v>1.1905794324341626E-2</v>
      </c>
      <c r="G132" s="453">
        <f>'11M - LPS'!G132</f>
        <v>9.5932321439865294E-3</v>
      </c>
      <c r="H132" s="453">
        <f>'11M - LPS'!H132</f>
        <v>0</v>
      </c>
      <c r="I132" s="453">
        <f>'11M - LPS'!I132</f>
        <v>0</v>
      </c>
      <c r="J132" s="453">
        <f>'11M - LPS'!J132</f>
        <v>0</v>
      </c>
      <c r="K132" s="453">
        <f>'11M - LPS'!K132</f>
        <v>2.9187784454542638E-2</v>
      </c>
      <c r="L132" s="453">
        <f>'11M - LPS'!L132</f>
        <v>1.2679281815188228E-2</v>
      </c>
      <c r="M132" s="453">
        <f>'11M - LPS'!M132</f>
        <v>1.3789181967679058E-2</v>
      </c>
      <c r="N132" s="453">
        <f>'11M - LPS'!N132</f>
        <v>4.894473059826189E-3</v>
      </c>
      <c r="O132" s="453">
        <f>'11M - LPS'!O132</f>
        <v>8.5508748957760523E-3</v>
      </c>
      <c r="P132" s="453">
        <f>'11M - LPS'!P132</f>
        <v>7.2047530449447176E-3</v>
      </c>
      <c r="Q132" s="453">
        <f>'11M - LPS'!Q132</f>
        <v>7.3908138418684322E-3</v>
      </c>
      <c r="R132" s="453">
        <f>'11M - LPS'!R132</f>
        <v>1.1905794324341626E-2</v>
      </c>
      <c r="S132" s="453">
        <f>'11M - LPS'!S132</f>
        <v>9.5932321439865294E-3</v>
      </c>
      <c r="T132" s="497">
        <f>'11M - LPS'!T132</f>
        <v>0</v>
      </c>
      <c r="U132" s="497">
        <f>'11M - LPS'!U132</f>
        <v>0</v>
      </c>
      <c r="V132" s="497">
        <f>'11M - LPS'!V132</f>
        <v>0</v>
      </c>
      <c r="W132" s="497">
        <f>'11M - LPS'!W132</f>
        <v>3.2753249136564078E-2</v>
      </c>
      <c r="X132" s="497">
        <f>'11M - LPS'!X132</f>
        <v>1.3630304255233846E-2</v>
      </c>
      <c r="Y132" s="497">
        <f>'11M - LPS'!Y132</f>
        <v>1.8315202467113691E-2</v>
      </c>
      <c r="Z132" s="497">
        <f>'11M - LPS'!Z132</f>
        <v>7.0059480807092298E-3</v>
      </c>
      <c r="AA132" s="497">
        <f>'11M - LPS'!AA132</f>
        <v>1.169169133017404E-2</v>
      </c>
      <c r="AB132" s="497">
        <f>'11M - LPS'!AB132</f>
        <v>8.9687358437314669E-3</v>
      </c>
      <c r="AC132" s="497">
        <f>'11M - LPS'!AC132</f>
        <v>9.4416431248874506E-3</v>
      </c>
      <c r="AD132" s="497">
        <f>'11M - LPS'!AD132</f>
        <v>8.6257086054138433E-3</v>
      </c>
      <c r="AE132" s="497">
        <f>'11M - LPS'!AE132</f>
        <v>7.8604681326722402E-3</v>
      </c>
      <c r="AF132" s="497">
        <f>'11M - LPS'!AF132</f>
        <v>0</v>
      </c>
      <c r="AG132" s="497">
        <f>'11M - LPS'!AG132</f>
        <v>0</v>
      </c>
      <c r="AH132" s="497">
        <f>'11M - LPS'!AH132</f>
        <v>0</v>
      </c>
      <c r="AI132" s="497">
        <f>'11M - LPS'!AI132</f>
        <v>3.2753249136564078E-2</v>
      </c>
      <c r="AJ132" s="497">
        <f>'11M - LPS'!AJ132</f>
        <v>1.3630304255233846E-2</v>
      </c>
      <c r="AK132" s="497">
        <f>'11M - LPS'!AK132</f>
        <v>1.8315202467113691E-2</v>
      </c>
      <c r="AL132" s="497">
        <f>'11M - LPS'!AL132</f>
        <v>7.0059480807092298E-3</v>
      </c>
      <c r="AM132" s="497">
        <f>'11M - LPS'!AM132</f>
        <v>1.169169133017404E-2</v>
      </c>
      <c r="AN132" s="497">
        <f>'11M - LPS'!AN132</f>
        <v>8.9687358437314669E-3</v>
      </c>
      <c r="AO132" s="497">
        <f>'11M - LPS'!AO132</f>
        <v>9.4416431248874506E-3</v>
      </c>
      <c r="AP132" s="497">
        <f>'11M - LPS'!AP132</f>
        <v>8.6257086054138433E-3</v>
      </c>
      <c r="AQ132" s="497">
        <f>'11M - LPS'!AQ132</f>
        <v>7.8604681326722402E-3</v>
      </c>
      <c r="AR132" s="497">
        <f>'11M - LPS'!AR132</f>
        <v>0</v>
      </c>
      <c r="AS132" s="497">
        <f>'11M - LPS'!AS132</f>
        <v>0</v>
      </c>
      <c r="AT132" s="497">
        <f>'11M - LPS'!AT132</f>
        <v>0</v>
      </c>
      <c r="AU132" s="497">
        <f>'11M - LPS'!AU132</f>
        <v>3.2753249136564078E-2</v>
      </c>
      <c r="AV132" s="497">
        <f>'11M - LPS'!AV132</f>
        <v>1.3630304255233846E-2</v>
      </c>
      <c r="AW132" s="497">
        <f>'11M - LPS'!AW132</f>
        <v>1.8315202467113691E-2</v>
      </c>
      <c r="AX132" s="497">
        <f>'11M - LPS'!AX132</f>
        <v>7.0059480807092298E-3</v>
      </c>
      <c r="AY132" s="497">
        <f>'11M - LPS'!AY132</f>
        <v>1.169169133017404E-2</v>
      </c>
      <c r="AZ132" s="497">
        <f>'11M - LPS'!AZ132</f>
        <v>8.9687358437314669E-3</v>
      </c>
      <c r="BA132" s="497">
        <f>'11M - LPS'!BA132</f>
        <v>9.4416431248874506E-3</v>
      </c>
      <c r="BB132" s="497">
        <f>'11M - LPS'!BB132</f>
        <v>8.6257086054138433E-3</v>
      </c>
      <c r="BC132" s="497">
        <f>'11M - LPS'!BC132</f>
        <v>7.8604681326722402E-3</v>
      </c>
      <c r="BD132" s="497">
        <f>'11M - LPS'!BD132</f>
        <v>0</v>
      </c>
      <c r="BE132" s="497">
        <f>'11M - LPS'!BE132</f>
        <v>0</v>
      </c>
      <c r="BF132" s="497">
        <f>'11M - LPS'!BF132</f>
        <v>0</v>
      </c>
      <c r="BG132" s="497">
        <f>'11M - LPS'!BG132</f>
        <v>3.2753249136564078E-2</v>
      </c>
      <c r="BH132" s="497">
        <f>'11M - LPS'!BH132</f>
        <v>1.3630304255233846E-2</v>
      </c>
      <c r="BI132" s="497">
        <f>'11M - LPS'!BI132</f>
        <v>1.8315202467113691E-2</v>
      </c>
      <c r="BJ132" s="497">
        <f>'11M - LPS'!BJ132</f>
        <v>7.0059480807092298E-3</v>
      </c>
      <c r="BK132" s="497">
        <f>'11M - LPS'!BK132</f>
        <v>1.169169133017404E-2</v>
      </c>
      <c r="BL132" s="497">
        <f>'11M - LPS'!BL132</f>
        <v>8.9687358437314669E-3</v>
      </c>
      <c r="BM132" s="497">
        <f>'11M - LPS'!BM132</f>
        <v>9.4416431248874506E-3</v>
      </c>
      <c r="BN132" s="497">
        <f>'11M - LPS'!BN132</f>
        <v>8.6257086054138433E-3</v>
      </c>
      <c r="BO132" s="497">
        <f>'11M - LPS'!BO132</f>
        <v>7.8604681326722402E-3</v>
      </c>
      <c r="BP132" s="497">
        <f>'11M - LPS'!BP132</f>
        <v>0</v>
      </c>
      <c r="BQ132" s="497">
        <f>'11M - LPS'!BQ132</f>
        <v>0</v>
      </c>
      <c r="BR132" s="497">
        <f>'11M - LPS'!BR132</f>
        <v>0</v>
      </c>
      <c r="BS132" s="497">
        <f>'11M - LPS'!BS132</f>
        <v>3.2753249136564078E-2</v>
      </c>
      <c r="BT132" s="497">
        <f>'11M - LPS'!BT132</f>
        <v>1.3630304255233846E-2</v>
      </c>
      <c r="BU132" s="497">
        <f>'11M - LPS'!BU132</f>
        <v>1.8315202467113691E-2</v>
      </c>
      <c r="BV132" s="497">
        <f>'11M - LPS'!BV132</f>
        <v>7.0059480807092298E-3</v>
      </c>
      <c r="BW132" s="497">
        <f>'11M - LPS'!BW132</f>
        <v>1.169169133017404E-2</v>
      </c>
      <c r="BX132" s="497">
        <f>'11M - LPS'!BX132</f>
        <v>8.9687358437314669E-3</v>
      </c>
      <c r="BY132" s="497">
        <f>'11M - LPS'!BY132</f>
        <v>9.4416431248874506E-3</v>
      </c>
      <c r="BZ132" s="497">
        <f>'11M - LPS'!BZ132</f>
        <v>8.6257086054138433E-3</v>
      </c>
      <c r="CA132" s="497">
        <f>'11M - LPS'!CA132</f>
        <v>7.8604681326722402E-3</v>
      </c>
      <c r="CB132" s="497">
        <f>'11M - LPS'!CB132</f>
        <v>0</v>
      </c>
      <c r="CC132" s="497">
        <f>'11M - LPS'!CC132</f>
        <v>0</v>
      </c>
      <c r="CD132" s="497">
        <f>'11M - LPS'!CD132</f>
        <v>0</v>
      </c>
      <c r="CE132" s="497">
        <f>'11M - LPS'!CE132</f>
        <v>3.2753249136564078E-2</v>
      </c>
      <c r="CF132" s="497">
        <f>'11M - LPS'!CF132</f>
        <v>1.3630304255233846E-2</v>
      </c>
      <c r="CG132" s="497">
        <f>'11M - LPS'!CG132</f>
        <v>1.8315202467113691E-2</v>
      </c>
      <c r="CH132" s="497">
        <f>'11M - LPS'!CH132</f>
        <v>7.0059480807092298E-3</v>
      </c>
    </row>
    <row r="133" spans="1:86" s="110" customFormat="1" hidden="1" x14ac:dyDescent="0.25">
      <c r="A133" s="616"/>
      <c r="B133" s="89" t="s">
        <v>3</v>
      </c>
      <c r="C133" s="453">
        <f>'11M - LPS'!C133</f>
        <v>8.5506796199090324E-3</v>
      </c>
      <c r="D133" s="453">
        <f>'11M - LPS'!D133</f>
        <v>7.1929820675005586E-3</v>
      </c>
      <c r="E133" s="453">
        <f>'11M - LPS'!E133</f>
        <v>7.1264205240276282E-3</v>
      </c>
      <c r="F133" s="453">
        <f>'11M - LPS'!F133</f>
        <v>8.6466311344846336E-3</v>
      </c>
      <c r="G133" s="453">
        <f>'11M - LPS'!G133</f>
        <v>1.9421759225798512E-2</v>
      </c>
      <c r="H133" s="453">
        <f>'11M - LPS'!H133</f>
        <v>5.2375190799397835E-2</v>
      </c>
      <c r="I133" s="453">
        <f>'11M - LPS'!I133</f>
        <v>3.7448558084642369E-2</v>
      </c>
      <c r="J133" s="453">
        <f>'11M - LPS'!J133</f>
        <v>4.3687425575025043E-2</v>
      </c>
      <c r="K133" s="453">
        <f>'11M - LPS'!K133</f>
        <v>5.0590911711988394E-2</v>
      </c>
      <c r="L133" s="453">
        <f>'11M - LPS'!L133</f>
        <v>1.0533502705622855E-2</v>
      </c>
      <c r="M133" s="453">
        <f>'11M - LPS'!M133</f>
        <v>1.3058292686961574E-2</v>
      </c>
      <c r="N133" s="453">
        <f>'11M - LPS'!N133</f>
        <v>4.8921567556137703E-3</v>
      </c>
      <c r="O133" s="453">
        <f>'11M - LPS'!O133</f>
        <v>8.5506796199090324E-3</v>
      </c>
      <c r="P133" s="453">
        <f>'11M - LPS'!P133</f>
        <v>7.1929820675005586E-3</v>
      </c>
      <c r="Q133" s="453">
        <f>'11M - LPS'!Q133</f>
        <v>7.1264205240276282E-3</v>
      </c>
      <c r="R133" s="453">
        <f>'11M - LPS'!R133</f>
        <v>8.6466311344846336E-3</v>
      </c>
      <c r="S133" s="453">
        <f>'11M - LPS'!S133</f>
        <v>1.9421759225798512E-2</v>
      </c>
      <c r="T133" s="497">
        <f>'11M - LPS'!T133</f>
        <v>6.2159622987461596E-2</v>
      </c>
      <c r="U133" s="497">
        <f>'11M - LPS'!U133</f>
        <v>4.1330498803564465E-2</v>
      </c>
      <c r="V133" s="497">
        <f>'11M - LPS'!V133</f>
        <v>4.8532219500726816E-2</v>
      </c>
      <c r="W133" s="497">
        <f>'11M - LPS'!W133</f>
        <v>5.5258716758991772E-2</v>
      </c>
      <c r="X133" s="497">
        <f>'11M - LPS'!X133</f>
        <v>1.1287593823897714E-2</v>
      </c>
      <c r="Y133" s="497">
        <f>'11M - LPS'!Y133</f>
        <v>1.740411300496373E-2</v>
      </c>
      <c r="Z133" s="497">
        <f>'11M - LPS'!Z133</f>
        <v>7.00224672209597E-3</v>
      </c>
      <c r="AA133" s="497">
        <f>'11M - LPS'!AA133</f>
        <v>1.1691418957116756E-2</v>
      </c>
      <c r="AB133" s="497">
        <f>'11M - LPS'!AB133</f>
        <v>8.953927374748245E-3</v>
      </c>
      <c r="AC133" s="497">
        <f>'11M - LPS'!AC133</f>
        <v>9.1094809297212719E-3</v>
      </c>
      <c r="AD133" s="497">
        <f>'11M - LPS'!AD133</f>
        <v>6.4484006730079219E-3</v>
      </c>
      <c r="AE133" s="497">
        <f>'11M - LPS'!AE133</f>
        <v>1.6004613904843167E-2</v>
      </c>
      <c r="AF133" s="497">
        <f>'11M - LPS'!AF133</f>
        <v>6.2159622987461596E-2</v>
      </c>
      <c r="AG133" s="497">
        <f>'11M - LPS'!AG133</f>
        <v>4.1330498803564465E-2</v>
      </c>
      <c r="AH133" s="497">
        <f>'11M - LPS'!AH133</f>
        <v>4.8532219500726816E-2</v>
      </c>
      <c r="AI133" s="497">
        <f>'11M - LPS'!AI133</f>
        <v>5.5258716758991772E-2</v>
      </c>
      <c r="AJ133" s="497">
        <f>'11M - LPS'!AJ133</f>
        <v>1.1287593823897714E-2</v>
      </c>
      <c r="AK133" s="497">
        <f>'11M - LPS'!AK133</f>
        <v>1.740411300496373E-2</v>
      </c>
      <c r="AL133" s="497">
        <f>'11M - LPS'!AL133</f>
        <v>7.00224672209597E-3</v>
      </c>
      <c r="AM133" s="497">
        <f>'11M - LPS'!AM133</f>
        <v>1.1691418957116756E-2</v>
      </c>
      <c r="AN133" s="497">
        <f>'11M - LPS'!AN133</f>
        <v>8.953927374748245E-3</v>
      </c>
      <c r="AO133" s="497">
        <f>'11M - LPS'!AO133</f>
        <v>9.1094809297212719E-3</v>
      </c>
      <c r="AP133" s="497">
        <f>'11M - LPS'!AP133</f>
        <v>6.4484006730079219E-3</v>
      </c>
      <c r="AQ133" s="497">
        <f>'11M - LPS'!AQ133</f>
        <v>1.6004613904843167E-2</v>
      </c>
      <c r="AR133" s="497">
        <f>'11M - LPS'!AR133</f>
        <v>6.2159622987461596E-2</v>
      </c>
      <c r="AS133" s="497">
        <f>'11M - LPS'!AS133</f>
        <v>4.1330498803564465E-2</v>
      </c>
      <c r="AT133" s="497">
        <f>'11M - LPS'!AT133</f>
        <v>4.8532219500726816E-2</v>
      </c>
      <c r="AU133" s="497">
        <f>'11M - LPS'!AU133</f>
        <v>5.5258716758991772E-2</v>
      </c>
      <c r="AV133" s="497">
        <f>'11M - LPS'!AV133</f>
        <v>1.1287593823897714E-2</v>
      </c>
      <c r="AW133" s="497">
        <f>'11M - LPS'!AW133</f>
        <v>1.740411300496373E-2</v>
      </c>
      <c r="AX133" s="497">
        <f>'11M - LPS'!AX133</f>
        <v>7.00224672209597E-3</v>
      </c>
      <c r="AY133" s="497">
        <f>'11M - LPS'!AY133</f>
        <v>1.1691418957116756E-2</v>
      </c>
      <c r="AZ133" s="497">
        <f>'11M - LPS'!AZ133</f>
        <v>8.953927374748245E-3</v>
      </c>
      <c r="BA133" s="497">
        <f>'11M - LPS'!BA133</f>
        <v>9.1094809297212719E-3</v>
      </c>
      <c r="BB133" s="497">
        <f>'11M - LPS'!BB133</f>
        <v>6.4484006730079219E-3</v>
      </c>
      <c r="BC133" s="497">
        <f>'11M - LPS'!BC133</f>
        <v>1.6004613904843167E-2</v>
      </c>
      <c r="BD133" s="497">
        <f>'11M - LPS'!BD133</f>
        <v>6.2159622987461596E-2</v>
      </c>
      <c r="BE133" s="497">
        <f>'11M - LPS'!BE133</f>
        <v>4.1330498803564465E-2</v>
      </c>
      <c r="BF133" s="497">
        <f>'11M - LPS'!BF133</f>
        <v>4.8532219500726816E-2</v>
      </c>
      <c r="BG133" s="497">
        <f>'11M - LPS'!BG133</f>
        <v>5.5258716758991772E-2</v>
      </c>
      <c r="BH133" s="497">
        <f>'11M - LPS'!BH133</f>
        <v>1.1287593823897714E-2</v>
      </c>
      <c r="BI133" s="497">
        <f>'11M - LPS'!BI133</f>
        <v>1.740411300496373E-2</v>
      </c>
      <c r="BJ133" s="497">
        <f>'11M - LPS'!BJ133</f>
        <v>7.00224672209597E-3</v>
      </c>
      <c r="BK133" s="497">
        <f>'11M - LPS'!BK133</f>
        <v>1.1691418957116756E-2</v>
      </c>
      <c r="BL133" s="497">
        <f>'11M - LPS'!BL133</f>
        <v>8.953927374748245E-3</v>
      </c>
      <c r="BM133" s="497">
        <f>'11M - LPS'!BM133</f>
        <v>9.1094809297212719E-3</v>
      </c>
      <c r="BN133" s="497">
        <f>'11M - LPS'!BN133</f>
        <v>6.4484006730079219E-3</v>
      </c>
      <c r="BO133" s="497">
        <f>'11M - LPS'!BO133</f>
        <v>1.6004613904843167E-2</v>
      </c>
      <c r="BP133" s="497">
        <f>'11M - LPS'!BP133</f>
        <v>6.2159622987461596E-2</v>
      </c>
      <c r="BQ133" s="497">
        <f>'11M - LPS'!BQ133</f>
        <v>4.1330498803564465E-2</v>
      </c>
      <c r="BR133" s="497">
        <f>'11M - LPS'!BR133</f>
        <v>4.8532219500726816E-2</v>
      </c>
      <c r="BS133" s="497">
        <f>'11M - LPS'!BS133</f>
        <v>5.5258716758991772E-2</v>
      </c>
      <c r="BT133" s="497">
        <f>'11M - LPS'!BT133</f>
        <v>1.1287593823897714E-2</v>
      </c>
      <c r="BU133" s="497">
        <f>'11M - LPS'!BU133</f>
        <v>1.740411300496373E-2</v>
      </c>
      <c r="BV133" s="497">
        <f>'11M - LPS'!BV133</f>
        <v>7.00224672209597E-3</v>
      </c>
      <c r="BW133" s="497">
        <f>'11M - LPS'!BW133</f>
        <v>1.1691418957116756E-2</v>
      </c>
      <c r="BX133" s="497">
        <f>'11M - LPS'!BX133</f>
        <v>8.953927374748245E-3</v>
      </c>
      <c r="BY133" s="497">
        <f>'11M - LPS'!BY133</f>
        <v>9.1094809297212719E-3</v>
      </c>
      <c r="BZ133" s="497">
        <f>'11M - LPS'!BZ133</f>
        <v>6.4484006730079219E-3</v>
      </c>
      <c r="CA133" s="497">
        <f>'11M - LPS'!CA133</f>
        <v>1.6004613904843167E-2</v>
      </c>
      <c r="CB133" s="497">
        <f>'11M - LPS'!CB133</f>
        <v>6.2159622987461596E-2</v>
      </c>
      <c r="CC133" s="497">
        <f>'11M - LPS'!CC133</f>
        <v>4.1330498803564465E-2</v>
      </c>
      <c r="CD133" s="497">
        <f>'11M - LPS'!CD133</f>
        <v>4.8532219500726816E-2</v>
      </c>
      <c r="CE133" s="497">
        <f>'11M - LPS'!CE133</f>
        <v>5.5258716758991772E-2</v>
      </c>
      <c r="CF133" s="497">
        <f>'11M - LPS'!CF133</f>
        <v>1.1287593823897714E-2</v>
      </c>
      <c r="CG133" s="497">
        <f>'11M - LPS'!CG133</f>
        <v>1.740411300496373E-2</v>
      </c>
      <c r="CH133" s="497">
        <f>'11M - LPS'!CH133</f>
        <v>7.00224672209597E-3</v>
      </c>
    </row>
    <row r="134" spans="1:86" s="110" customFormat="1" hidden="1" x14ac:dyDescent="0.25">
      <c r="A134" s="616"/>
      <c r="B134" s="89" t="s">
        <v>4</v>
      </c>
      <c r="C134" s="453">
        <f>'11M - LPS'!C134</f>
        <v>6.2086186456213593E-3</v>
      </c>
      <c r="D134" s="453">
        <f>'11M - LPS'!D134</f>
        <v>5.0116014507226806E-3</v>
      </c>
      <c r="E134" s="453">
        <f>'11M - LPS'!E134</f>
        <v>6.0244936849912405E-3</v>
      </c>
      <c r="F134" s="453">
        <f>'11M - LPS'!F134</f>
        <v>1.0813858965914691E-2</v>
      </c>
      <c r="G134" s="453">
        <f>'11M - LPS'!G134</f>
        <v>1.3733789268107564E-2</v>
      </c>
      <c r="H134" s="453">
        <f>'11M - LPS'!H134</f>
        <v>3.3503337255954453E-2</v>
      </c>
      <c r="I134" s="453">
        <f>'11M - LPS'!I134</f>
        <v>3.1784199478586746E-2</v>
      </c>
      <c r="J134" s="453">
        <f>'11M - LPS'!J134</f>
        <v>3.0514230903407994E-2</v>
      </c>
      <c r="K134" s="453">
        <f>'11M - LPS'!K134</f>
        <v>2.892517799306665E-2</v>
      </c>
      <c r="L134" s="453">
        <f>'11M - LPS'!L134</f>
        <v>1.450859392958519E-2</v>
      </c>
      <c r="M134" s="453">
        <f>'11M - LPS'!M134</f>
        <v>8.5484151905837972E-3</v>
      </c>
      <c r="N134" s="453">
        <f>'11M - LPS'!N134</f>
        <v>5.9032350324111083E-3</v>
      </c>
      <c r="O134" s="453">
        <f>'11M - LPS'!O134</f>
        <v>6.2086186456213593E-3</v>
      </c>
      <c r="P134" s="453">
        <f>'11M - LPS'!P134</f>
        <v>5.0116014507226806E-3</v>
      </c>
      <c r="Q134" s="453">
        <f>'11M - LPS'!Q134</f>
        <v>6.0244936849912405E-3</v>
      </c>
      <c r="R134" s="453">
        <f>'11M - LPS'!R134</f>
        <v>1.0813858965914691E-2</v>
      </c>
      <c r="S134" s="453">
        <f>'11M - LPS'!S134</f>
        <v>1.3733789268107564E-2</v>
      </c>
      <c r="T134" s="497">
        <f>'11M - LPS'!T134</f>
        <v>3.9778980145759812E-2</v>
      </c>
      <c r="U134" s="497">
        <f>'11M - LPS'!U134</f>
        <v>3.5156093160947977E-2</v>
      </c>
      <c r="V134" s="497">
        <f>'11M - LPS'!V134</f>
        <v>3.4069555773735646E-2</v>
      </c>
      <c r="W134" s="497">
        <f>'11M - LPS'!W134</f>
        <v>3.246365627927586E-2</v>
      </c>
      <c r="X134" s="497">
        <f>'11M - LPS'!X134</f>
        <v>1.5625361551788265E-2</v>
      </c>
      <c r="Y134" s="497">
        <f>'11M - LPS'!Y134</f>
        <v>1.167112538152554E-2</v>
      </c>
      <c r="Z134" s="497">
        <f>'11M - LPS'!Z134</f>
        <v>8.569048629103385E-3</v>
      </c>
      <c r="AA134" s="497">
        <f>'11M - LPS'!AA134</f>
        <v>8.4067452108917244E-3</v>
      </c>
      <c r="AB134" s="497">
        <f>'11M - LPS'!AB134</f>
        <v>6.2503394983593457E-3</v>
      </c>
      <c r="AC134" s="497">
        <f>'11M - LPS'!AC134</f>
        <v>7.7230429340687592E-3</v>
      </c>
      <c r="AD134" s="497">
        <f>'11M - LPS'!AD134</f>
        <v>7.897802480069379E-3</v>
      </c>
      <c r="AE134" s="497">
        <f>'11M - LPS'!AE134</f>
        <v>1.1245316374801211E-2</v>
      </c>
      <c r="AF134" s="497">
        <f>'11M - LPS'!AF134</f>
        <v>3.9778980145759812E-2</v>
      </c>
      <c r="AG134" s="497">
        <f>'11M - LPS'!AG134</f>
        <v>3.5156093160947977E-2</v>
      </c>
      <c r="AH134" s="497">
        <f>'11M - LPS'!AH134</f>
        <v>3.4069555773735646E-2</v>
      </c>
      <c r="AI134" s="497">
        <f>'11M - LPS'!AI134</f>
        <v>3.246365627927586E-2</v>
      </c>
      <c r="AJ134" s="497">
        <f>'11M - LPS'!AJ134</f>
        <v>1.5625361551788265E-2</v>
      </c>
      <c r="AK134" s="497">
        <f>'11M - LPS'!AK134</f>
        <v>1.167112538152554E-2</v>
      </c>
      <c r="AL134" s="497">
        <f>'11M - LPS'!AL134</f>
        <v>8.569048629103385E-3</v>
      </c>
      <c r="AM134" s="497">
        <f>'11M - LPS'!AM134</f>
        <v>8.4067452108917244E-3</v>
      </c>
      <c r="AN134" s="497">
        <f>'11M - LPS'!AN134</f>
        <v>6.2503394983593457E-3</v>
      </c>
      <c r="AO134" s="497">
        <f>'11M - LPS'!AO134</f>
        <v>7.7230429340687592E-3</v>
      </c>
      <c r="AP134" s="497">
        <f>'11M - LPS'!AP134</f>
        <v>7.897802480069379E-3</v>
      </c>
      <c r="AQ134" s="497">
        <f>'11M - LPS'!AQ134</f>
        <v>1.1245316374801211E-2</v>
      </c>
      <c r="AR134" s="497">
        <f>'11M - LPS'!AR134</f>
        <v>3.9778980145759812E-2</v>
      </c>
      <c r="AS134" s="497">
        <f>'11M - LPS'!AS134</f>
        <v>3.5156093160947977E-2</v>
      </c>
      <c r="AT134" s="497">
        <f>'11M - LPS'!AT134</f>
        <v>3.4069555773735646E-2</v>
      </c>
      <c r="AU134" s="497">
        <f>'11M - LPS'!AU134</f>
        <v>3.246365627927586E-2</v>
      </c>
      <c r="AV134" s="497">
        <f>'11M - LPS'!AV134</f>
        <v>1.5625361551788265E-2</v>
      </c>
      <c r="AW134" s="497">
        <f>'11M - LPS'!AW134</f>
        <v>1.167112538152554E-2</v>
      </c>
      <c r="AX134" s="497">
        <f>'11M - LPS'!AX134</f>
        <v>8.569048629103385E-3</v>
      </c>
      <c r="AY134" s="497">
        <f>'11M - LPS'!AY134</f>
        <v>8.4067452108917244E-3</v>
      </c>
      <c r="AZ134" s="497">
        <f>'11M - LPS'!AZ134</f>
        <v>6.2503394983593457E-3</v>
      </c>
      <c r="BA134" s="497">
        <f>'11M - LPS'!BA134</f>
        <v>7.7230429340687592E-3</v>
      </c>
      <c r="BB134" s="497">
        <f>'11M - LPS'!BB134</f>
        <v>7.897802480069379E-3</v>
      </c>
      <c r="BC134" s="497">
        <f>'11M - LPS'!BC134</f>
        <v>1.1245316374801211E-2</v>
      </c>
      <c r="BD134" s="497">
        <f>'11M - LPS'!BD134</f>
        <v>3.9778980145759812E-2</v>
      </c>
      <c r="BE134" s="497">
        <f>'11M - LPS'!BE134</f>
        <v>3.5156093160947977E-2</v>
      </c>
      <c r="BF134" s="497">
        <f>'11M - LPS'!BF134</f>
        <v>3.4069555773735646E-2</v>
      </c>
      <c r="BG134" s="497">
        <f>'11M - LPS'!BG134</f>
        <v>3.246365627927586E-2</v>
      </c>
      <c r="BH134" s="497">
        <f>'11M - LPS'!BH134</f>
        <v>1.5625361551788265E-2</v>
      </c>
      <c r="BI134" s="497">
        <f>'11M - LPS'!BI134</f>
        <v>1.167112538152554E-2</v>
      </c>
      <c r="BJ134" s="497">
        <f>'11M - LPS'!BJ134</f>
        <v>8.569048629103385E-3</v>
      </c>
      <c r="BK134" s="497">
        <f>'11M - LPS'!BK134</f>
        <v>8.4067452108917244E-3</v>
      </c>
      <c r="BL134" s="497">
        <f>'11M - LPS'!BL134</f>
        <v>6.2503394983593457E-3</v>
      </c>
      <c r="BM134" s="497">
        <f>'11M - LPS'!BM134</f>
        <v>7.7230429340687592E-3</v>
      </c>
      <c r="BN134" s="497">
        <f>'11M - LPS'!BN134</f>
        <v>7.897802480069379E-3</v>
      </c>
      <c r="BO134" s="497">
        <f>'11M - LPS'!BO134</f>
        <v>1.1245316374801211E-2</v>
      </c>
      <c r="BP134" s="497">
        <f>'11M - LPS'!BP134</f>
        <v>3.9778980145759812E-2</v>
      </c>
      <c r="BQ134" s="497">
        <f>'11M - LPS'!BQ134</f>
        <v>3.5156093160947977E-2</v>
      </c>
      <c r="BR134" s="497">
        <f>'11M - LPS'!BR134</f>
        <v>3.4069555773735646E-2</v>
      </c>
      <c r="BS134" s="497">
        <f>'11M - LPS'!BS134</f>
        <v>3.246365627927586E-2</v>
      </c>
      <c r="BT134" s="497">
        <f>'11M - LPS'!BT134</f>
        <v>1.5625361551788265E-2</v>
      </c>
      <c r="BU134" s="497">
        <f>'11M - LPS'!BU134</f>
        <v>1.167112538152554E-2</v>
      </c>
      <c r="BV134" s="497">
        <f>'11M - LPS'!BV134</f>
        <v>8.569048629103385E-3</v>
      </c>
      <c r="BW134" s="497">
        <f>'11M - LPS'!BW134</f>
        <v>8.4067452108917244E-3</v>
      </c>
      <c r="BX134" s="497">
        <f>'11M - LPS'!BX134</f>
        <v>6.2503394983593457E-3</v>
      </c>
      <c r="BY134" s="497">
        <f>'11M - LPS'!BY134</f>
        <v>7.7230429340687592E-3</v>
      </c>
      <c r="BZ134" s="497">
        <f>'11M - LPS'!BZ134</f>
        <v>7.897802480069379E-3</v>
      </c>
      <c r="CA134" s="497">
        <f>'11M - LPS'!CA134</f>
        <v>1.1245316374801211E-2</v>
      </c>
      <c r="CB134" s="497">
        <f>'11M - LPS'!CB134</f>
        <v>3.9778980145759812E-2</v>
      </c>
      <c r="CC134" s="497">
        <f>'11M - LPS'!CC134</f>
        <v>3.5156093160947977E-2</v>
      </c>
      <c r="CD134" s="497">
        <f>'11M - LPS'!CD134</f>
        <v>3.4069555773735646E-2</v>
      </c>
      <c r="CE134" s="497">
        <f>'11M - LPS'!CE134</f>
        <v>3.246365627927586E-2</v>
      </c>
      <c r="CF134" s="497">
        <f>'11M - LPS'!CF134</f>
        <v>1.5625361551788265E-2</v>
      </c>
      <c r="CG134" s="497">
        <f>'11M - LPS'!CG134</f>
        <v>1.167112538152554E-2</v>
      </c>
      <c r="CH134" s="497">
        <f>'11M - LPS'!CH134</f>
        <v>8.569048629103385E-3</v>
      </c>
    </row>
    <row r="135" spans="1:86" s="110" customFormat="1" hidden="1" x14ac:dyDescent="0.25">
      <c r="A135" s="616"/>
      <c r="B135" s="89" t="s">
        <v>5</v>
      </c>
      <c r="C135" s="453">
        <f>'11M - LPS'!C135</f>
        <v>5.1790164517634936E-3</v>
      </c>
      <c r="D135" s="453">
        <f>'11M - LPS'!D135</f>
        <v>4.4535399038463826E-3</v>
      </c>
      <c r="E135" s="453">
        <f>'11M - LPS'!E135</f>
        <v>5.3448739748747443E-3</v>
      </c>
      <c r="F135" s="453">
        <f>'11M - LPS'!F135</f>
        <v>8.1888416498963629E-3</v>
      </c>
      <c r="G135" s="453">
        <f>'11M - LPS'!G135</f>
        <v>1.1133502416075134E-2</v>
      </c>
      <c r="H135" s="453">
        <f>'11M - LPS'!H135</f>
        <v>2.8135807134198595E-2</v>
      </c>
      <c r="I135" s="453">
        <f>'11M - LPS'!I135</f>
        <v>2.7948231710505797E-2</v>
      </c>
      <c r="J135" s="453">
        <f>'11M - LPS'!J135</f>
        <v>2.6917776928792127E-2</v>
      </c>
      <c r="K135" s="453">
        <f>'11M - LPS'!K135</f>
        <v>2.6315188071380863E-2</v>
      </c>
      <c r="L135" s="453">
        <f>'11M - LPS'!L135</f>
        <v>1.1381656741662681E-2</v>
      </c>
      <c r="M135" s="453">
        <f>'11M - LPS'!M135</f>
        <v>7.4875486989532539E-3</v>
      </c>
      <c r="N135" s="453">
        <f>'11M - LPS'!N135</f>
        <v>5.4381227501447017E-3</v>
      </c>
      <c r="O135" s="453">
        <f>'11M - LPS'!O135</f>
        <v>5.1790164517634936E-3</v>
      </c>
      <c r="P135" s="453">
        <f>'11M - LPS'!P135</f>
        <v>4.4535399038463826E-3</v>
      </c>
      <c r="Q135" s="453">
        <f>'11M - LPS'!Q135</f>
        <v>5.3448739748747443E-3</v>
      </c>
      <c r="R135" s="453">
        <f>'11M - LPS'!R135</f>
        <v>8.1888416498963629E-3</v>
      </c>
      <c r="S135" s="453">
        <f>'11M - LPS'!S135</f>
        <v>1.1133502416075134E-2</v>
      </c>
      <c r="T135" s="497">
        <f>'11M - LPS'!T135</f>
        <v>3.3486140463239021E-2</v>
      </c>
      <c r="U135" s="497">
        <f>'11M - LPS'!U135</f>
        <v>3.0968542149009046E-2</v>
      </c>
      <c r="V135" s="497">
        <f>'11M - LPS'!V135</f>
        <v>3.011154594312148E-2</v>
      </c>
      <c r="W135" s="497">
        <f>'11M - LPS'!W135</f>
        <v>2.9576935602138154E-2</v>
      </c>
      <c r="X135" s="497">
        <f>'11M - LPS'!X135</f>
        <v>1.2213911610370217E-2</v>
      </c>
      <c r="Y135" s="497">
        <f>'11M - LPS'!Y135</f>
        <v>1.0248789381928655E-2</v>
      </c>
      <c r="Z135" s="497">
        <f>'11M - LPS'!Z135</f>
        <v>7.848178755787933E-3</v>
      </c>
      <c r="AA135" s="497">
        <f>'11M - LPS'!AA135</f>
        <v>7.0152262259281471E-3</v>
      </c>
      <c r="AB135" s="497">
        <f>'11M - LPS'!AB135</f>
        <v>5.5572992397653126E-3</v>
      </c>
      <c r="AC135" s="497">
        <f>'11M - LPS'!AC135</f>
        <v>6.8669265296797443E-3</v>
      </c>
      <c r="AD135" s="497">
        <f>'11M - LPS'!AD135</f>
        <v>6.1410879149455169E-3</v>
      </c>
      <c r="AE135" s="497">
        <f>'11M - LPS'!AE135</f>
        <v>9.0967282868561067E-3</v>
      </c>
      <c r="AF135" s="497">
        <f>'11M - LPS'!AF135</f>
        <v>3.3486140463239021E-2</v>
      </c>
      <c r="AG135" s="497">
        <f>'11M - LPS'!AG135</f>
        <v>3.0968542149009046E-2</v>
      </c>
      <c r="AH135" s="497">
        <f>'11M - LPS'!AH135</f>
        <v>3.011154594312148E-2</v>
      </c>
      <c r="AI135" s="497">
        <f>'11M - LPS'!AI135</f>
        <v>2.9576935602138154E-2</v>
      </c>
      <c r="AJ135" s="497">
        <f>'11M - LPS'!AJ135</f>
        <v>1.2213911610370217E-2</v>
      </c>
      <c r="AK135" s="497">
        <f>'11M - LPS'!AK135</f>
        <v>1.0248789381928655E-2</v>
      </c>
      <c r="AL135" s="497">
        <f>'11M - LPS'!AL135</f>
        <v>7.848178755787933E-3</v>
      </c>
      <c r="AM135" s="497">
        <f>'11M - LPS'!AM135</f>
        <v>7.0152262259281471E-3</v>
      </c>
      <c r="AN135" s="497">
        <f>'11M - LPS'!AN135</f>
        <v>5.5572992397653126E-3</v>
      </c>
      <c r="AO135" s="497">
        <f>'11M - LPS'!AO135</f>
        <v>6.8669265296797443E-3</v>
      </c>
      <c r="AP135" s="497">
        <f>'11M - LPS'!AP135</f>
        <v>6.1410879149455169E-3</v>
      </c>
      <c r="AQ135" s="497">
        <f>'11M - LPS'!AQ135</f>
        <v>9.0967282868561067E-3</v>
      </c>
      <c r="AR135" s="497">
        <f>'11M - LPS'!AR135</f>
        <v>3.3486140463239021E-2</v>
      </c>
      <c r="AS135" s="497">
        <f>'11M - LPS'!AS135</f>
        <v>3.0968542149009046E-2</v>
      </c>
      <c r="AT135" s="497">
        <f>'11M - LPS'!AT135</f>
        <v>3.011154594312148E-2</v>
      </c>
      <c r="AU135" s="497">
        <f>'11M - LPS'!AU135</f>
        <v>2.9576935602138154E-2</v>
      </c>
      <c r="AV135" s="497">
        <f>'11M - LPS'!AV135</f>
        <v>1.2213911610370217E-2</v>
      </c>
      <c r="AW135" s="497">
        <f>'11M - LPS'!AW135</f>
        <v>1.0248789381928655E-2</v>
      </c>
      <c r="AX135" s="497">
        <f>'11M - LPS'!AX135</f>
        <v>7.848178755787933E-3</v>
      </c>
      <c r="AY135" s="497">
        <f>'11M - LPS'!AY135</f>
        <v>7.0152262259281471E-3</v>
      </c>
      <c r="AZ135" s="497">
        <f>'11M - LPS'!AZ135</f>
        <v>5.5572992397653126E-3</v>
      </c>
      <c r="BA135" s="497">
        <f>'11M - LPS'!BA135</f>
        <v>6.8669265296797443E-3</v>
      </c>
      <c r="BB135" s="497">
        <f>'11M - LPS'!BB135</f>
        <v>6.1410879149455169E-3</v>
      </c>
      <c r="BC135" s="497">
        <f>'11M - LPS'!BC135</f>
        <v>9.0967282868561067E-3</v>
      </c>
      <c r="BD135" s="497">
        <f>'11M - LPS'!BD135</f>
        <v>3.3486140463239021E-2</v>
      </c>
      <c r="BE135" s="497">
        <f>'11M - LPS'!BE135</f>
        <v>3.0968542149009046E-2</v>
      </c>
      <c r="BF135" s="497">
        <f>'11M - LPS'!BF135</f>
        <v>3.011154594312148E-2</v>
      </c>
      <c r="BG135" s="497">
        <f>'11M - LPS'!BG135</f>
        <v>2.9576935602138154E-2</v>
      </c>
      <c r="BH135" s="497">
        <f>'11M - LPS'!BH135</f>
        <v>1.2213911610370217E-2</v>
      </c>
      <c r="BI135" s="497">
        <f>'11M - LPS'!BI135</f>
        <v>1.0248789381928655E-2</v>
      </c>
      <c r="BJ135" s="497">
        <f>'11M - LPS'!BJ135</f>
        <v>7.848178755787933E-3</v>
      </c>
      <c r="BK135" s="497">
        <f>'11M - LPS'!BK135</f>
        <v>7.0152262259281471E-3</v>
      </c>
      <c r="BL135" s="497">
        <f>'11M - LPS'!BL135</f>
        <v>5.5572992397653126E-3</v>
      </c>
      <c r="BM135" s="497">
        <f>'11M - LPS'!BM135</f>
        <v>6.8669265296797443E-3</v>
      </c>
      <c r="BN135" s="497">
        <f>'11M - LPS'!BN135</f>
        <v>6.1410879149455169E-3</v>
      </c>
      <c r="BO135" s="497">
        <f>'11M - LPS'!BO135</f>
        <v>9.0967282868561067E-3</v>
      </c>
      <c r="BP135" s="497">
        <f>'11M - LPS'!BP135</f>
        <v>3.3486140463239021E-2</v>
      </c>
      <c r="BQ135" s="497">
        <f>'11M - LPS'!BQ135</f>
        <v>3.0968542149009046E-2</v>
      </c>
      <c r="BR135" s="497">
        <f>'11M - LPS'!BR135</f>
        <v>3.011154594312148E-2</v>
      </c>
      <c r="BS135" s="497">
        <f>'11M - LPS'!BS135</f>
        <v>2.9576935602138154E-2</v>
      </c>
      <c r="BT135" s="497">
        <f>'11M - LPS'!BT135</f>
        <v>1.2213911610370217E-2</v>
      </c>
      <c r="BU135" s="497">
        <f>'11M - LPS'!BU135</f>
        <v>1.0248789381928655E-2</v>
      </c>
      <c r="BV135" s="497">
        <f>'11M - LPS'!BV135</f>
        <v>7.848178755787933E-3</v>
      </c>
      <c r="BW135" s="497">
        <f>'11M - LPS'!BW135</f>
        <v>7.0152262259281471E-3</v>
      </c>
      <c r="BX135" s="497">
        <f>'11M - LPS'!BX135</f>
        <v>5.5572992397653126E-3</v>
      </c>
      <c r="BY135" s="497">
        <f>'11M - LPS'!BY135</f>
        <v>6.8669265296797443E-3</v>
      </c>
      <c r="BZ135" s="497">
        <f>'11M - LPS'!BZ135</f>
        <v>6.1410879149455169E-3</v>
      </c>
      <c r="CA135" s="497">
        <f>'11M - LPS'!CA135</f>
        <v>9.0967282868561067E-3</v>
      </c>
      <c r="CB135" s="497">
        <f>'11M - LPS'!CB135</f>
        <v>3.3486140463239021E-2</v>
      </c>
      <c r="CC135" s="497">
        <f>'11M - LPS'!CC135</f>
        <v>3.0968542149009046E-2</v>
      </c>
      <c r="CD135" s="497">
        <f>'11M - LPS'!CD135</f>
        <v>3.011154594312148E-2</v>
      </c>
      <c r="CE135" s="497">
        <f>'11M - LPS'!CE135</f>
        <v>2.9576935602138154E-2</v>
      </c>
      <c r="CF135" s="497">
        <f>'11M - LPS'!CF135</f>
        <v>1.2213911610370217E-2</v>
      </c>
      <c r="CG135" s="497">
        <f>'11M - LPS'!CG135</f>
        <v>1.0248789381928655E-2</v>
      </c>
      <c r="CH135" s="497">
        <f>'11M - LPS'!CH135</f>
        <v>7.848178755787933E-3</v>
      </c>
    </row>
    <row r="136" spans="1:86" s="110" customFormat="1" hidden="1" x14ac:dyDescent="0.25">
      <c r="A136" s="616"/>
      <c r="B136" s="89" t="s">
        <v>23</v>
      </c>
      <c r="C136" s="453">
        <f>'11M - LPS'!C136</f>
        <v>5.1790164517634936E-3</v>
      </c>
      <c r="D136" s="453">
        <f>'11M - LPS'!D136</f>
        <v>4.4535399038463826E-3</v>
      </c>
      <c r="E136" s="453">
        <f>'11M - LPS'!E136</f>
        <v>5.3448739748747443E-3</v>
      </c>
      <c r="F136" s="453">
        <f>'11M - LPS'!F136</f>
        <v>8.1888416498963629E-3</v>
      </c>
      <c r="G136" s="453">
        <f>'11M - LPS'!G136</f>
        <v>1.1133502416075134E-2</v>
      </c>
      <c r="H136" s="453">
        <f>'11M - LPS'!H136</f>
        <v>2.8135807134198595E-2</v>
      </c>
      <c r="I136" s="453">
        <f>'11M - LPS'!I136</f>
        <v>2.7948231710505797E-2</v>
      </c>
      <c r="J136" s="453">
        <f>'11M - LPS'!J136</f>
        <v>2.6917776928792127E-2</v>
      </c>
      <c r="K136" s="453">
        <f>'11M - LPS'!K136</f>
        <v>2.6315188071380863E-2</v>
      </c>
      <c r="L136" s="453">
        <f>'11M - LPS'!L136</f>
        <v>1.1381656741662681E-2</v>
      </c>
      <c r="M136" s="453">
        <f>'11M - LPS'!M136</f>
        <v>7.4875486989532539E-3</v>
      </c>
      <c r="N136" s="453">
        <f>'11M - LPS'!N136</f>
        <v>5.4381227501447017E-3</v>
      </c>
      <c r="O136" s="453">
        <f>'11M - LPS'!O136</f>
        <v>5.1790164517634936E-3</v>
      </c>
      <c r="P136" s="453">
        <f>'11M - LPS'!P136</f>
        <v>4.4535399038463826E-3</v>
      </c>
      <c r="Q136" s="453">
        <f>'11M - LPS'!Q136</f>
        <v>5.3448739748747443E-3</v>
      </c>
      <c r="R136" s="453">
        <f>'11M - LPS'!R136</f>
        <v>8.1888416498963629E-3</v>
      </c>
      <c r="S136" s="453">
        <f>'11M - LPS'!S136</f>
        <v>1.1133502416075134E-2</v>
      </c>
      <c r="T136" s="497">
        <f>'11M - LPS'!T136</f>
        <v>3.3486140463239021E-2</v>
      </c>
      <c r="U136" s="497">
        <f>'11M - LPS'!U136</f>
        <v>3.0968542149009046E-2</v>
      </c>
      <c r="V136" s="497">
        <f>'11M - LPS'!V136</f>
        <v>3.011154594312148E-2</v>
      </c>
      <c r="W136" s="497">
        <f>'11M - LPS'!W136</f>
        <v>2.9576935602138154E-2</v>
      </c>
      <c r="X136" s="497">
        <f>'11M - LPS'!X136</f>
        <v>1.2213911610370217E-2</v>
      </c>
      <c r="Y136" s="497">
        <f>'11M - LPS'!Y136</f>
        <v>1.0248789381928655E-2</v>
      </c>
      <c r="Z136" s="497">
        <f>'11M - LPS'!Z136</f>
        <v>7.848178755787933E-3</v>
      </c>
      <c r="AA136" s="497">
        <f>'11M - LPS'!AA136</f>
        <v>7.0152262259281471E-3</v>
      </c>
      <c r="AB136" s="497">
        <f>'11M - LPS'!AB136</f>
        <v>5.5572992397653126E-3</v>
      </c>
      <c r="AC136" s="497">
        <f>'11M - LPS'!AC136</f>
        <v>6.8669265296797443E-3</v>
      </c>
      <c r="AD136" s="497">
        <f>'11M - LPS'!AD136</f>
        <v>6.1410879149455169E-3</v>
      </c>
      <c r="AE136" s="497">
        <f>'11M - LPS'!AE136</f>
        <v>9.0967282868561067E-3</v>
      </c>
      <c r="AF136" s="497">
        <f>'11M - LPS'!AF136</f>
        <v>3.3486140463239021E-2</v>
      </c>
      <c r="AG136" s="497">
        <f>'11M - LPS'!AG136</f>
        <v>3.0968542149009046E-2</v>
      </c>
      <c r="AH136" s="497">
        <f>'11M - LPS'!AH136</f>
        <v>3.011154594312148E-2</v>
      </c>
      <c r="AI136" s="497">
        <f>'11M - LPS'!AI136</f>
        <v>2.9576935602138154E-2</v>
      </c>
      <c r="AJ136" s="497">
        <f>'11M - LPS'!AJ136</f>
        <v>1.2213911610370217E-2</v>
      </c>
      <c r="AK136" s="497">
        <f>'11M - LPS'!AK136</f>
        <v>1.0248789381928655E-2</v>
      </c>
      <c r="AL136" s="497">
        <f>'11M - LPS'!AL136</f>
        <v>7.848178755787933E-3</v>
      </c>
      <c r="AM136" s="497">
        <f>'11M - LPS'!AM136</f>
        <v>7.0152262259281471E-3</v>
      </c>
      <c r="AN136" s="497">
        <f>'11M - LPS'!AN136</f>
        <v>5.5572992397653126E-3</v>
      </c>
      <c r="AO136" s="497">
        <f>'11M - LPS'!AO136</f>
        <v>6.8669265296797443E-3</v>
      </c>
      <c r="AP136" s="497">
        <f>'11M - LPS'!AP136</f>
        <v>6.1410879149455169E-3</v>
      </c>
      <c r="AQ136" s="497">
        <f>'11M - LPS'!AQ136</f>
        <v>9.0967282868561067E-3</v>
      </c>
      <c r="AR136" s="497">
        <f>'11M - LPS'!AR136</f>
        <v>3.3486140463239021E-2</v>
      </c>
      <c r="AS136" s="497">
        <f>'11M - LPS'!AS136</f>
        <v>3.0968542149009046E-2</v>
      </c>
      <c r="AT136" s="497">
        <f>'11M - LPS'!AT136</f>
        <v>3.011154594312148E-2</v>
      </c>
      <c r="AU136" s="497">
        <f>'11M - LPS'!AU136</f>
        <v>2.9576935602138154E-2</v>
      </c>
      <c r="AV136" s="497">
        <f>'11M - LPS'!AV136</f>
        <v>1.2213911610370217E-2</v>
      </c>
      <c r="AW136" s="497">
        <f>'11M - LPS'!AW136</f>
        <v>1.0248789381928655E-2</v>
      </c>
      <c r="AX136" s="497">
        <f>'11M - LPS'!AX136</f>
        <v>7.848178755787933E-3</v>
      </c>
      <c r="AY136" s="497">
        <f>'11M - LPS'!AY136</f>
        <v>7.0152262259281471E-3</v>
      </c>
      <c r="AZ136" s="497">
        <f>'11M - LPS'!AZ136</f>
        <v>5.5572992397653126E-3</v>
      </c>
      <c r="BA136" s="497">
        <f>'11M - LPS'!BA136</f>
        <v>6.8669265296797443E-3</v>
      </c>
      <c r="BB136" s="497">
        <f>'11M - LPS'!BB136</f>
        <v>6.1410879149455169E-3</v>
      </c>
      <c r="BC136" s="497">
        <f>'11M - LPS'!BC136</f>
        <v>9.0967282868561067E-3</v>
      </c>
      <c r="BD136" s="497">
        <f>'11M - LPS'!BD136</f>
        <v>3.3486140463239021E-2</v>
      </c>
      <c r="BE136" s="497">
        <f>'11M - LPS'!BE136</f>
        <v>3.0968542149009046E-2</v>
      </c>
      <c r="BF136" s="497">
        <f>'11M - LPS'!BF136</f>
        <v>3.011154594312148E-2</v>
      </c>
      <c r="BG136" s="497">
        <f>'11M - LPS'!BG136</f>
        <v>2.9576935602138154E-2</v>
      </c>
      <c r="BH136" s="497">
        <f>'11M - LPS'!BH136</f>
        <v>1.2213911610370217E-2</v>
      </c>
      <c r="BI136" s="497">
        <f>'11M - LPS'!BI136</f>
        <v>1.0248789381928655E-2</v>
      </c>
      <c r="BJ136" s="497">
        <f>'11M - LPS'!BJ136</f>
        <v>7.848178755787933E-3</v>
      </c>
      <c r="BK136" s="497">
        <f>'11M - LPS'!BK136</f>
        <v>7.0152262259281471E-3</v>
      </c>
      <c r="BL136" s="497">
        <f>'11M - LPS'!BL136</f>
        <v>5.5572992397653126E-3</v>
      </c>
      <c r="BM136" s="497">
        <f>'11M - LPS'!BM136</f>
        <v>6.8669265296797443E-3</v>
      </c>
      <c r="BN136" s="497">
        <f>'11M - LPS'!BN136</f>
        <v>6.1410879149455169E-3</v>
      </c>
      <c r="BO136" s="497">
        <f>'11M - LPS'!BO136</f>
        <v>9.0967282868561067E-3</v>
      </c>
      <c r="BP136" s="497">
        <f>'11M - LPS'!BP136</f>
        <v>3.3486140463239021E-2</v>
      </c>
      <c r="BQ136" s="497">
        <f>'11M - LPS'!BQ136</f>
        <v>3.0968542149009046E-2</v>
      </c>
      <c r="BR136" s="497">
        <f>'11M - LPS'!BR136</f>
        <v>3.011154594312148E-2</v>
      </c>
      <c r="BS136" s="497">
        <f>'11M - LPS'!BS136</f>
        <v>2.9576935602138154E-2</v>
      </c>
      <c r="BT136" s="497">
        <f>'11M - LPS'!BT136</f>
        <v>1.2213911610370217E-2</v>
      </c>
      <c r="BU136" s="497">
        <f>'11M - LPS'!BU136</f>
        <v>1.0248789381928655E-2</v>
      </c>
      <c r="BV136" s="497">
        <f>'11M - LPS'!BV136</f>
        <v>7.848178755787933E-3</v>
      </c>
      <c r="BW136" s="497">
        <f>'11M - LPS'!BW136</f>
        <v>7.0152262259281471E-3</v>
      </c>
      <c r="BX136" s="497">
        <f>'11M - LPS'!BX136</f>
        <v>5.5572992397653126E-3</v>
      </c>
      <c r="BY136" s="497">
        <f>'11M - LPS'!BY136</f>
        <v>6.8669265296797443E-3</v>
      </c>
      <c r="BZ136" s="497">
        <f>'11M - LPS'!BZ136</f>
        <v>6.1410879149455169E-3</v>
      </c>
      <c r="CA136" s="497">
        <f>'11M - LPS'!CA136</f>
        <v>9.0967282868561067E-3</v>
      </c>
      <c r="CB136" s="497">
        <f>'11M - LPS'!CB136</f>
        <v>3.3486140463239021E-2</v>
      </c>
      <c r="CC136" s="497">
        <f>'11M - LPS'!CC136</f>
        <v>3.0968542149009046E-2</v>
      </c>
      <c r="CD136" s="497">
        <f>'11M - LPS'!CD136</f>
        <v>3.011154594312148E-2</v>
      </c>
      <c r="CE136" s="497">
        <f>'11M - LPS'!CE136</f>
        <v>2.9576935602138154E-2</v>
      </c>
      <c r="CF136" s="497">
        <f>'11M - LPS'!CF136</f>
        <v>1.2213911610370217E-2</v>
      </c>
      <c r="CG136" s="497">
        <f>'11M - LPS'!CG136</f>
        <v>1.0248789381928655E-2</v>
      </c>
      <c r="CH136" s="497">
        <f>'11M - LPS'!CH136</f>
        <v>7.848178755787933E-3</v>
      </c>
    </row>
    <row r="137" spans="1:86" s="110" customFormat="1" hidden="1" x14ac:dyDescent="0.25">
      <c r="A137" s="616"/>
      <c r="B137" s="89" t="s">
        <v>24</v>
      </c>
      <c r="C137" s="453">
        <f>'11M - LPS'!C137</f>
        <v>5.1790164517634936E-3</v>
      </c>
      <c r="D137" s="453">
        <f>'11M - LPS'!D137</f>
        <v>4.4535399038463826E-3</v>
      </c>
      <c r="E137" s="453">
        <f>'11M - LPS'!E137</f>
        <v>5.3448739748747443E-3</v>
      </c>
      <c r="F137" s="453">
        <f>'11M - LPS'!F137</f>
        <v>8.1888416498963629E-3</v>
      </c>
      <c r="G137" s="453">
        <f>'11M - LPS'!G137</f>
        <v>1.1133502416075134E-2</v>
      </c>
      <c r="H137" s="453">
        <f>'11M - LPS'!H137</f>
        <v>2.8135807134198595E-2</v>
      </c>
      <c r="I137" s="453">
        <f>'11M - LPS'!I137</f>
        <v>2.7948231710505797E-2</v>
      </c>
      <c r="J137" s="453">
        <f>'11M - LPS'!J137</f>
        <v>2.6917776928792127E-2</v>
      </c>
      <c r="K137" s="453">
        <f>'11M - LPS'!K137</f>
        <v>2.6315188071380863E-2</v>
      </c>
      <c r="L137" s="453">
        <f>'11M - LPS'!L137</f>
        <v>1.1381656741662681E-2</v>
      </c>
      <c r="M137" s="453">
        <f>'11M - LPS'!M137</f>
        <v>7.4875486989532539E-3</v>
      </c>
      <c r="N137" s="453">
        <f>'11M - LPS'!N137</f>
        <v>5.4381227501447017E-3</v>
      </c>
      <c r="O137" s="453">
        <f>'11M - LPS'!O137</f>
        <v>5.1790164517634936E-3</v>
      </c>
      <c r="P137" s="453">
        <f>'11M - LPS'!P137</f>
        <v>4.4535399038463826E-3</v>
      </c>
      <c r="Q137" s="453">
        <f>'11M - LPS'!Q137</f>
        <v>5.3448739748747443E-3</v>
      </c>
      <c r="R137" s="453">
        <f>'11M - LPS'!R137</f>
        <v>8.1888416498963629E-3</v>
      </c>
      <c r="S137" s="453">
        <f>'11M - LPS'!S137</f>
        <v>1.1133502416075134E-2</v>
      </c>
      <c r="T137" s="497">
        <f>'11M - LPS'!T137</f>
        <v>3.3486140463239021E-2</v>
      </c>
      <c r="U137" s="497">
        <f>'11M - LPS'!U137</f>
        <v>3.0968542149009046E-2</v>
      </c>
      <c r="V137" s="497">
        <f>'11M - LPS'!V137</f>
        <v>3.011154594312148E-2</v>
      </c>
      <c r="W137" s="497">
        <f>'11M - LPS'!W137</f>
        <v>2.9576935602138154E-2</v>
      </c>
      <c r="X137" s="497">
        <f>'11M - LPS'!X137</f>
        <v>1.2213911610370217E-2</v>
      </c>
      <c r="Y137" s="497">
        <f>'11M - LPS'!Y137</f>
        <v>1.0248789381928655E-2</v>
      </c>
      <c r="Z137" s="497">
        <f>'11M - LPS'!Z137</f>
        <v>7.848178755787933E-3</v>
      </c>
      <c r="AA137" s="497">
        <f>'11M - LPS'!AA137</f>
        <v>7.0152262259281471E-3</v>
      </c>
      <c r="AB137" s="497">
        <f>'11M - LPS'!AB137</f>
        <v>5.5572992397653126E-3</v>
      </c>
      <c r="AC137" s="497">
        <f>'11M - LPS'!AC137</f>
        <v>6.8669265296797443E-3</v>
      </c>
      <c r="AD137" s="497">
        <f>'11M - LPS'!AD137</f>
        <v>6.1410879149455169E-3</v>
      </c>
      <c r="AE137" s="497">
        <f>'11M - LPS'!AE137</f>
        <v>9.0967282868561067E-3</v>
      </c>
      <c r="AF137" s="497">
        <f>'11M - LPS'!AF137</f>
        <v>3.3486140463239021E-2</v>
      </c>
      <c r="AG137" s="497">
        <f>'11M - LPS'!AG137</f>
        <v>3.0968542149009046E-2</v>
      </c>
      <c r="AH137" s="497">
        <f>'11M - LPS'!AH137</f>
        <v>3.011154594312148E-2</v>
      </c>
      <c r="AI137" s="497">
        <f>'11M - LPS'!AI137</f>
        <v>2.9576935602138154E-2</v>
      </c>
      <c r="AJ137" s="497">
        <f>'11M - LPS'!AJ137</f>
        <v>1.2213911610370217E-2</v>
      </c>
      <c r="AK137" s="497">
        <f>'11M - LPS'!AK137</f>
        <v>1.0248789381928655E-2</v>
      </c>
      <c r="AL137" s="497">
        <f>'11M - LPS'!AL137</f>
        <v>7.848178755787933E-3</v>
      </c>
      <c r="AM137" s="497">
        <f>'11M - LPS'!AM137</f>
        <v>7.0152262259281471E-3</v>
      </c>
      <c r="AN137" s="497">
        <f>'11M - LPS'!AN137</f>
        <v>5.5572992397653126E-3</v>
      </c>
      <c r="AO137" s="497">
        <f>'11M - LPS'!AO137</f>
        <v>6.8669265296797443E-3</v>
      </c>
      <c r="AP137" s="497">
        <f>'11M - LPS'!AP137</f>
        <v>6.1410879149455169E-3</v>
      </c>
      <c r="AQ137" s="497">
        <f>'11M - LPS'!AQ137</f>
        <v>9.0967282868561067E-3</v>
      </c>
      <c r="AR137" s="497">
        <f>'11M - LPS'!AR137</f>
        <v>3.3486140463239021E-2</v>
      </c>
      <c r="AS137" s="497">
        <f>'11M - LPS'!AS137</f>
        <v>3.0968542149009046E-2</v>
      </c>
      <c r="AT137" s="497">
        <f>'11M - LPS'!AT137</f>
        <v>3.011154594312148E-2</v>
      </c>
      <c r="AU137" s="497">
        <f>'11M - LPS'!AU137</f>
        <v>2.9576935602138154E-2</v>
      </c>
      <c r="AV137" s="497">
        <f>'11M - LPS'!AV137</f>
        <v>1.2213911610370217E-2</v>
      </c>
      <c r="AW137" s="497">
        <f>'11M - LPS'!AW137</f>
        <v>1.0248789381928655E-2</v>
      </c>
      <c r="AX137" s="497">
        <f>'11M - LPS'!AX137</f>
        <v>7.848178755787933E-3</v>
      </c>
      <c r="AY137" s="497">
        <f>'11M - LPS'!AY137</f>
        <v>7.0152262259281471E-3</v>
      </c>
      <c r="AZ137" s="497">
        <f>'11M - LPS'!AZ137</f>
        <v>5.5572992397653126E-3</v>
      </c>
      <c r="BA137" s="497">
        <f>'11M - LPS'!BA137</f>
        <v>6.8669265296797443E-3</v>
      </c>
      <c r="BB137" s="497">
        <f>'11M - LPS'!BB137</f>
        <v>6.1410879149455169E-3</v>
      </c>
      <c r="BC137" s="497">
        <f>'11M - LPS'!BC137</f>
        <v>9.0967282868561067E-3</v>
      </c>
      <c r="BD137" s="497">
        <f>'11M - LPS'!BD137</f>
        <v>3.3486140463239021E-2</v>
      </c>
      <c r="BE137" s="497">
        <f>'11M - LPS'!BE137</f>
        <v>3.0968542149009046E-2</v>
      </c>
      <c r="BF137" s="497">
        <f>'11M - LPS'!BF137</f>
        <v>3.011154594312148E-2</v>
      </c>
      <c r="BG137" s="497">
        <f>'11M - LPS'!BG137</f>
        <v>2.9576935602138154E-2</v>
      </c>
      <c r="BH137" s="497">
        <f>'11M - LPS'!BH137</f>
        <v>1.2213911610370217E-2</v>
      </c>
      <c r="BI137" s="497">
        <f>'11M - LPS'!BI137</f>
        <v>1.0248789381928655E-2</v>
      </c>
      <c r="BJ137" s="497">
        <f>'11M - LPS'!BJ137</f>
        <v>7.848178755787933E-3</v>
      </c>
      <c r="BK137" s="497">
        <f>'11M - LPS'!BK137</f>
        <v>7.0152262259281471E-3</v>
      </c>
      <c r="BL137" s="497">
        <f>'11M - LPS'!BL137</f>
        <v>5.5572992397653126E-3</v>
      </c>
      <c r="BM137" s="497">
        <f>'11M - LPS'!BM137</f>
        <v>6.8669265296797443E-3</v>
      </c>
      <c r="BN137" s="497">
        <f>'11M - LPS'!BN137</f>
        <v>6.1410879149455169E-3</v>
      </c>
      <c r="BO137" s="497">
        <f>'11M - LPS'!BO137</f>
        <v>9.0967282868561067E-3</v>
      </c>
      <c r="BP137" s="497">
        <f>'11M - LPS'!BP137</f>
        <v>3.3486140463239021E-2</v>
      </c>
      <c r="BQ137" s="497">
        <f>'11M - LPS'!BQ137</f>
        <v>3.0968542149009046E-2</v>
      </c>
      <c r="BR137" s="497">
        <f>'11M - LPS'!BR137</f>
        <v>3.011154594312148E-2</v>
      </c>
      <c r="BS137" s="497">
        <f>'11M - LPS'!BS137</f>
        <v>2.9576935602138154E-2</v>
      </c>
      <c r="BT137" s="497">
        <f>'11M - LPS'!BT137</f>
        <v>1.2213911610370217E-2</v>
      </c>
      <c r="BU137" s="497">
        <f>'11M - LPS'!BU137</f>
        <v>1.0248789381928655E-2</v>
      </c>
      <c r="BV137" s="497">
        <f>'11M - LPS'!BV137</f>
        <v>7.848178755787933E-3</v>
      </c>
      <c r="BW137" s="497">
        <f>'11M - LPS'!BW137</f>
        <v>7.0152262259281471E-3</v>
      </c>
      <c r="BX137" s="497">
        <f>'11M - LPS'!BX137</f>
        <v>5.5572992397653126E-3</v>
      </c>
      <c r="BY137" s="497">
        <f>'11M - LPS'!BY137</f>
        <v>6.8669265296797443E-3</v>
      </c>
      <c r="BZ137" s="497">
        <f>'11M - LPS'!BZ137</f>
        <v>6.1410879149455169E-3</v>
      </c>
      <c r="CA137" s="497">
        <f>'11M - LPS'!CA137</f>
        <v>9.0967282868561067E-3</v>
      </c>
      <c r="CB137" s="497">
        <f>'11M - LPS'!CB137</f>
        <v>3.3486140463239021E-2</v>
      </c>
      <c r="CC137" s="497">
        <f>'11M - LPS'!CC137</f>
        <v>3.0968542149009046E-2</v>
      </c>
      <c r="CD137" s="497">
        <f>'11M - LPS'!CD137</f>
        <v>3.011154594312148E-2</v>
      </c>
      <c r="CE137" s="497">
        <f>'11M - LPS'!CE137</f>
        <v>2.9576935602138154E-2</v>
      </c>
      <c r="CF137" s="497">
        <f>'11M - LPS'!CF137</f>
        <v>1.2213911610370217E-2</v>
      </c>
      <c r="CG137" s="497">
        <f>'11M - LPS'!CG137</f>
        <v>1.0248789381928655E-2</v>
      </c>
      <c r="CH137" s="497">
        <f>'11M - LPS'!CH137</f>
        <v>7.848178755787933E-3</v>
      </c>
    </row>
    <row r="138" spans="1:86" s="110" customFormat="1" hidden="1" x14ac:dyDescent="0.25">
      <c r="A138" s="616"/>
      <c r="B138" s="89" t="s">
        <v>7</v>
      </c>
      <c r="C138" s="453">
        <f>'11M - LPS'!C138</f>
        <v>4.1978074213364176E-3</v>
      </c>
      <c r="D138" s="453">
        <f>'11M - LPS'!D138</f>
        <v>3.62685827880642E-3</v>
      </c>
      <c r="E138" s="453">
        <f>'11M - LPS'!E138</f>
        <v>5.1252510067187427E-3</v>
      </c>
      <c r="F138" s="453">
        <f>'11M - LPS'!F138</f>
        <v>7.8076242028307609E-3</v>
      </c>
      <c r="G138" s="453">
        <f>'11M - LPS'!G138</f>
        <v>9.4170548515908146E-3</v>
      </c>
      <c r="H138" s="453">
        <f>'11M - LPS'!H138</f>
        <v>2.5106437862780884E-2</v>
      </c>
      <c r="I138" s="453">
        <f>'11M - LPS'!I138</f>
        <v>2.2178160710764786E-2</v>
      </c>
      <c r="J138" s="453">
        <f>'11M - LPS'!J138</f>
        <v>2.2654006390072385E-2</v>
      </c>
      <c r="K138" s="453">
        <f>'11M - LPS'!K138</f>
        <v>2.2492729129305875E-2</v>
      </c>
      <c r="L138" s="453">
        <f>'11M - LPS'!L138</f>
        <v>9.6617064754732328E-3</v>
      </c>
      <c r="M138" s="453">
        <f>'11M - LPS'!M138</f>
        <v>5.9962443841583193E-3</v>
      </c>
      <c r="N138" s="453">
        <f>'11M - LPS'!N138</f>
        <v>4.6545486094408247E-3</v>
      </c>
      <c r="O138" s="453">
        <f>'11M - LPS'!O138</f>
        <v>4.1978074213364176E-3</v>
      </c>
      <c r="P138" s="453">
        <f>'11M - LPS'!P138</f>
        <v>3.62685827880642E-3</v>
      </c>
      <c r="Q138" s="453">
        <f>'11M - LPS'!Q138</f>
        <v>5.1252510067187427E-3</v>
      </c>
      <c r="R138" s="453">
        <f>'11M - LPS'!R138</f>
        <v>7.8076242028307609E-3</v>
      </c>
      <c r="S138" s="453">
        <f>'11M - LPS'!S138</f>
        <v>9.4170548515908146E-3</v>
      </c>
      <c r="T138" s="497">
        <f>'11M - LPS'!T138</f>
        <v>2.9927416346200712E-2</v>
      </c>
      <c r="U138" s="497">
        <f>'11M - LPS'!U138</f>
        <v>2.4657282413016627E-2</v>
      </c>
      <c r="V138" s="497">
        <f>'11M - LPS'!V138</f>
        <v>2.541014139386966E-2</v>
      </c>
      <c r="W138" s="497">
        <f>'11M - LPS'!W138</f>
        <v>2.5342776035258262E-2</v>
      </c>
      <c r="X138" s="497">
        <f>'11M - LPS'!X138</f>
        <v>1.0335085878417827E-2</v>
      </c>
      <c r="Y138" s="497">
        <f>'11M - LPS'!Y138</f>
        <v>8.212271792974268E-3</v>
      </c>
      <c r="Z138" s="497">
        <f>'11M - LPS'!Z138</f>
        <v>6.6342734115695749E-3</v>
      </c>
      <c r="AA138" s="497">
        <f>'11M - LPS'!AA138</f>
        <v>5.6876468976709525E-3</v>
      </c>
      <c r="AB138" s="497">
        <f>'11M - LPS'!AB138</f>
        <v>4.5291910749078361E-3</v>
      </c>
      <c r="AC138" s="497">
        <f>'11M - LPS'!AC138</f>
        <v>6.589911460179205E-3</v>
      </c>
      <c r="AD138" s="497">
        <f>'11M - LPS'!AD138</f>
        <v>5.8632166910670492E-3</v>
      </c>
      <c r="AE138" s="497">
        <f>'11M - LPS'!AE138</f>
        <v>7.718848125926916E-3</v>
      </c>
      <c r="AF138" s="497">
        <f>'11M - LPS'!AF138</f>
        <v>2.9927416346200712E-2</v>
      </c>
      <c r="AG138" s="497">
        <f>'11M - LPS'!AG138</f>
        <v>2.4657282413016627E-2</v>
      </c>
      <c r="AH138" s="497">
        <f>'11M - LPS'!AH138</f>
        <v>2.541014139386966E-2</v>
      </c>
      <c r="AI138" s="497">
        <f>'11M - LPS'!AI138</f>
        <v>2.5342776035258262E-2</v>
      </c>
      <c r="AJ138" s="497">
        <f>'11M - LPS'!AJ138</f>
        <v>1.0335085878417827E-2</v>
      </c>
      <c r="AK138" s="497">
        <f>'11M - LPS'!AK138</f>
        <v>8.212271792974268E-3</v>
      </c>
      <c r="AL138" s="497">
        <f>'11M - LPS'!AL138</f>
        <v>6.6342734115695749E-3</v>
      </c>
      <c r="AM138" s="497">
        <f>'11M - LPS'!AM138</f>
        <v>5.6876468976709525E-3</v>
      </c>
      <c r="AN138" s="497">
        <f>'11M - LPS'!AN138</f>
        <v>4.5291910749078361E-3</v>
      </c>
      <c r="AO138" s="497">
        <f>'11M - LPS'!AO138</f>
        <v>6.589911460179205E-3</v>
      </c>
      <c r="AP138" s="497">
        <f>'11M - LPS'!AP138</f>
        <v>5.8632166910670492E-3</v>
      </c>
      <c r="AQ138" s="497">
        <f>'11M - LPS'!AQ138</f>
        <v>7.718848125926916E-3</v>
      </c>
      <c r="AR138" s="497">
        <f>'11M - LPS'!AR138</f>
        <v>2.9927416346200712E-2</v>
      </c>
      <c r="AS138" s="497">
        <f>'11M - LPS'!AS138</f>
        <v>2.4657282413016627E-2</v>
      </c>
      <c r="AT138" s="497">
        <f>'11M - LPS'!AT138</f>
        <v>2.541014139386966E-2</v>
      </c>
      <c r="AU138" s="497">
        <f>'11M - LPS'!AU138</f>
        <v>2.5342776035258262E-2</v>
      </c>
      <c r="AV138" s="497">
        <f>'11M - LPS'!AV138</f>
        <v>1.0335085878417827E-2</v>
      </c>
      <c r="AW138" s="497">
        <f>'11M - LPS'!AW138</f>
        <v>8.212271792974268E-3</v>
      </c>
      <c r="AX138" s="497">
        <f>'11M - LPS'!AX138</f>
        <v>6.6342734115695749E-3</v>
      </c>
      <c r="AY138" s="497">
        <f>'11M - LPS'!AY138</f>
        <v>5.6876468976709525E-3</v>
      </c>
      <c r="AZ138" s="497">
        <f>'11M - LPS'!AZ138</f>
        <v>4.5291910749078361E-3</v>
      </c>
      <c r="BA138" s="497">
        <f>'11M - LPS'!BA138</f>
        <v>6.589911460179205E-3</v>
      </c>
      <c r="BB138" s="497">
        <f>'11M - LPS'!BB138</f>
        <v>5.8632166910670492E-3</v>
      </c>
      <c r="BC138" s="497">
        <f>'11M - LPS'!BC138</f>
        <v>7.718848125926916E-3</v>
      </c>
      <c r="BD138" s="497">
        <f>'11M - LPS'!BD138</f>
        <v>2.9927416346200712E-2</v>
      </c>
      <c r="BE138" s="497">
        <f>'11M - LPS'!BE138</f>
        <v>2.4657282413016627E-2</v>
      </c>
      <c r="BF138" s="497">
        <f>'11M - LPS'!BF138</f>
        <v>2.541014139386966E-2</v>
      </c>
      <c r="BG138" s="497">
        <f>'11M - LPS'!BG138</f>
        <v>2.5342776035258262E-2</v>
      </c>
      <c r="BH138" s="497">
        <f>'11M - LPS'!BH138</f>
        <v>1.0335085878417827E-2</v>
      </c>
      <c r="BI138" s="497">
        <f>'11M - LPS'!BI138</f>
        <v>8.212271792974268E-3</v>
      </c>
      <c r="BJ138" s="497">
        <f>'11M - LPS'!BJ138</f>
        <v>6.6342734115695749E-3</v>
      </c>
      <c r="BK138" s="497">
        <f>'11M - LPS'!BK138</f>
        <v>5.6876468976709525E-3</v>
      </c>
      <c r="BL138" s="497">
        <f>'11M - LPS'!BL138</f>
        <v>4.5291910749078361E-3</v>
      </c>
      <c r="BM138" s="497">
        <f>'11M - LPS'!BM138</f>
        <v>6.589911460179205E-3</v>
      </c>
      <c r="BN138" s="497">
        <f>'11M - LPS'!BN138</f>
        <v>5.8632166910670492E-3</v>
      </c>
      <c r="BO138" s="497">
        <f>'11M - LPS'!BO138</f>
        <v>7.718848125926916E-3</v>
      </c>
      <c r="BP138" s="497">
        <f>'11M - LPS'!BP138</f>
        <v>2.9927416346200712E-2</v>
      </c>
      <c r="BQ138" s="497">
        <f>'11M - LPS'!BQ138</f>
        <v>2.4657282413016627E-2</v>
      </c>
      <c r="BR138" s="497">
        <f>'11M - LPS'!BR138</f>
        <v>2.541014139386966E-2</v>
      </c>
      <c r="BS138" s="497">
        <f>'11M - LPS'!BS138</f>
        <v>2.5342776035258262E-2</v>
      </c>
      <c r="BT138" s="497">
        <f>'11M - LPS'!BT138</f>
        <v>1.0335085878417827E-2</v>
      </c>
      <c r="BU138" s="497">
        <f>'11M - LPS'!BU138</f>
        <v>8.212271792974268E-3</v>
      </c>
      <c r="BV138" s="497">
        <f>'11M - LPS'!BV138</f>
        <v>6.6342734115695749E-3</v>
      </c>
      <c r="BW138" s="497">
        <f>'11M - LPS'!BW138</f>
        <v>5.6876468976709525E-3</v>
      </c>
      <c r="BX138" s="497">
        <f>'11M - LPS'!BX138</f>
        <v>4.5291910749078361E-3</v>
      </c>
      <c r="BY138" s="497">
        <f>'11M - LPS'!BY138</f>
        <v>6.589911460179205E-3</v>
      </c>
      <c r="BZ138" s="497">
        <f>'11M - LPS'!BZ138</f>
        <v>5.8632166910670492E-3</v>
      </c>
      <c r="CA138" s="497">
        <f>'11M - LPS'!CA138</f>
        <v>7.718848125926916E-3</v>
      </c>
      <c r="CB138" s="497">
        <f>'11M - LPS'!CB138</f>
        <v>2.9927416346200712E-2</v>
      </c>
      <c r="CC138" s="497">
        <f>'11M - LPS'!CC138</f>
        <v>2.4657282413016627E-2</v>
      </c>
      <c r="CD138" s="497">
        <f>'11M - LPS'!CD138</f>
        <v>2.541014139386966E-2</v>
      </c>
      <c r="CE138" s="497">
        <f>'11M - LPS'!CE138</f>
        <v>2.5342776035258262E-2</v>
      </c>
      <c r="CF138" s="497">
        <f>'11M - LPS'!CF138</f>
        <v>1.0335085878417827E-2</v>
      </c>
      <c r="CG138" s="497">
        <f>'11M - LPS'!CG138</f>
        <v>8.212271792974268E-3</v>
      </c>
      <c r="CH138" s="497">
        <f>'11M - LPS'!CH138</f>
        <v>6.6342734115695749E-3</v>
      </c>
    </row>
    <row r="139" spans="1:86" s="110" customFormat="1" ht="15.75" hidden="1" thickBot="1" x14ac:dyDescent="0.3">
      <c r="A139" s="617"/>
      <c r="B139" s="91" t="s">
        <v>8</v>
      </c>
      <c r="C139" s="453">
        <f>'11M - LPS'!C139</f>
        <v>4.168806268891689E-3</v>
      </c>
      <c r="D139" s="453">
        <f>'11M - LPS'!D139</f>
        <v>3.611890919914768E-3</v>
      </c>
      <c r="E139" s="453">
        <f>'11M - LPS'!E139</f>
        <v>6.4434617570463962E-3</v>
      </c>
      <c r="F139" s="453">
        <f>'11M - LPS'!F139</f>
        <v>1.0823851108647706E-2</v>
      </c>
      <c r="G139" s="453">
        <f>'11M - LPS'!G139</f>
        <v>1.2935437273730881E-2</v>
      </c>
      <c r="H139" s="453">
        <f>'11M - LPS'!H139</f>
        <v>3.7334238208820841E-2</v>
      </c>
      <c r="I139" s="453">
        <f>'11M - LPS'!I139</f>
        <v>2.5251205639474424E-2</v>
      </c>
      <c r="J139" s="453">
        <f>'11M - LPS'!J139</f>
        <v>2.9647617073440619E-2</v>
      </c>
      <c r="K139" s="453">
        <f>'11M - LPS'!K139</f>
        <v>3.0755851233122439E-2</v>
      </c>
      <c r="L139" s="453">
        <f>'11M - LPS'!L139</f>
        <v>1.395855439730578E-2</v>
      </c>
      <c r="M139" s="453">
        <f>'11M - LPS'!M139</f>
        <v>6.7656709561020297E-3</v>
      </c>
      <c r="N139" s="453">
        <f>'11M - LPS'!N139</f>
        <v>6.258282501029523E-3</v>
      </c>
      <c r="O139" s="453">
        <f>'11M - LPS'!O139</f>
        <v>4.168806268891689E-3</v>
      </c>
      <c r="P139" s="453">
        <f>'11M - LPS'!P139</f>
        <v>3.611890919914768E-3</v>
      </c>
      <c r="Q139" s="453">
        <f>'11M - LPS'!Q139</f>
        <v>6.4434617570463962E-3</v>
      </c>
      <c r="R139" s="453">
        <f>'11M - LPS'!R139</f>
        <v>1.0823851108647706E-2</v>
      </c>
      <c r="S139" s="453">
        <f>'11M - LPS'!S139</f>
        <v>1.2935437273730881E-2</v>
      </c>
      <c r="T139" s="497">
        <f>'11M - LPS'!T139</f>
        <v>4.4343058985128504E-2</v>
      </c>
      <c r="U139" s="497">
        <f>'11M - LPS'!U139</f>
        <v>2.802099007147112E-2</v>
      </c>
      <c r="V139" s="497">
        <f>'11M - LPS'!V139</f>
        <v>3.3116505271596451E-2</v>
      </c>
      <c r="W139" s="497">
        <f>'11M - LPS'!W139</f>
        <v>3.441575391325849E-2</v>
      </c>
      <c r="X139" s="497">
        <f>'11M - LPS'!X139</f>
        <v>1.5025642544652506E-2</v>
      </c>
      <c r="Y139" s="497">
        <f>'11M - LPS'!Y139</f>
        <v>9.263358114736794E-3</v>
      </c>
      <c r="Z139" s="497">
        <f>'11M - LPS'!Z139</f>
        <v>9.1192423255573064E-3</v>
      </c>
      <c r="AA139" s="497">
        <f>'11M - LPS'!AA139</f>
        <v>5.6483710112187734E-3</v>
      </c>
      <c r="AB139" s="497">
        <f>'11M - LPS'!AB139</f>
        <v>4.5106023195114605E-3</v>
      </c>
      <c r="AC139" s="497">
        <f>'11M - LPS'!AC139</f>
        <v>8.250571617368507E-3</v>
      </c>
      <c r="AD139" s="497">
        <f>'11M - LPS'!AD139</f>
        <v>7.9046502305361518E-3</v>
      </c>
      <c r="AE139" s="497">
        <f>'11M - LPS'!AE139</f>
        <v>1.0577375024684857E-2</v>
      </c>
      <c r="AF139" s="497">
        <f>'11M - LPS'!AF139</f>
        <v>4.4343058985128504E-2</v>
      </c>
      <c r="AG139" s="497">
        <f>'11M - LPS'!AG139</f>
        <v>2.802099007147112E-2</v>
      </c>
      <c r="AH139" s="497">
        <f>'11M - LPS'!AH139</f>
        <v>3.3116505271596451E-2</v>
      </c>
      <c r="AI139" s="497">
        <f>'11M - LPS'!AI139</f>
        <v>3.441575391325849E-2</v>
      </c>
      <c r="AJ139" s="497">
        <f>'11M - LPS'!AJ139</f>
        <v>1.5025642544652506E-2</v>
      </c>
      <c r="AK139" s="497">
        <f>'11M - LPS'!AK139</f>
        <v>9.263358114736794E-3</v>
      </c>
      <c r="AL139" s="497">
        <f>'11M - LPS'!AL139</f>
        <v>9.1192423255573064E-3</v>
      </c>
      <c r="AM139" s="497">
        <f>'11M - LPS'!AM139</f>
        <v>5.6483710112187734E-3</v>
      </c>
      <c r="AN139" s="497">
        <f>'11M - LPS'!AN139</f>
        <v>4.5106023195114605E-3</v>
      </c>
      <c r="AO139" s="497">
        <f>'11M - LPS'!AO139</f>
        <v>8.250571617368507E-3</v>
      </c>
      <c r="AP139" s="497">
        <f>'11M - LPS'!AP139</f>
        <v>7.9046502305361518E-3</v>
      </c>
      <c r="AQ139" s="497">
        <f>'11M - LPS'!AQ139</f>
        <v>1.0577375024684857E-2</v>
      </c>
      <c r="AR139" s="497">
        <f>'11M - LPS'!AR139</f>
        <v>4.4343058985128504E-2</v>
      </c>
      <c r="AS139" s="497">
        <f>'11M - LPS'!AS139</f>
        <v>2.802099007147112E-2</v>
      </c>
      <c r="AT139" s="497">
        <f>'11M - LPS'!AT139</f>
        <v>3.3116505271596451E-2</v>
      </c>
      <c r="AU139" s="497">
        <f>'11M - LPS'!AU139</f>
        <v>3.441575391325849E-2</v>
      </c>
      <c r="AV139" s="497">
        <f>'11M - LPS'!AV139</f>
        <v>1.5025642544652506E-2</v>
      </c>
      <c r="AW139" s="497">
        <f>'11M - LPS'!AW139</f>
        <v>9.263358114736794E-3</v>
      </c>
      <c r="AX139" s="497">
        <f>'11M - LPS'!AX139</f>
        <v>9.1192423255573064E-3</v>
      </c>
      <c r="AY139" s="497">
        <f>'11M - LPS'!AY139</f>
        <v>5.6483710112187734E-3</v>
      </c>
      <c r="AZ139" s="497">
        <f>'11M - LPS'!AZ139</f>
        <v>4.5106023195114605E-3</v>
      </c>
      <c r="BA139" s="497">
        <f>'11M - LPS'!BA139</f>
        <v>8.250571617368507E-3</v>
      </c>
      <c r="BB139" s="497">
        <f>'11M - LPS'!BB139</f>
        <v>7.9046502305361518E-3</v>
      </c>
      <c r="BC139" s="497">
        <f>'11M - LPS'!BC139</f>
        <v>1.0577375024684857E-2</v>
      </c>
      <c r="BD139" s="497">
        <f>'11M - LPS'!BD139</f>
        <v>4.4343058985128504E-2</v>
      </c>
      <c r="BE139" s="497">
        <f>'11M - LPS'!BE139</f>
        <v>2.802099007147112E-2</v>
      </c>
      <c r="BF139" s="497">
        <f>'11M - LPS'!BF139</f>
        <v>3.3116505271596451E-2</v>
      </c>
      <c r="BG139" s="497">
        <f>'11M - LPS'!BG139</f>
        <v>3.441575391325849E-2</v>
      </c>
      <c r="BH139" s="497">
        <f>'11M - LPS'!BH139</f>
        <v>1.5025642544652506E-2</v>
      </c>
      <c r="BI139" s="497">
        <f>'11M - LPS'!BI139</f>
        <v>9.263358114736794E-3</v>
      </c>
      <c r="BJ139" s="497">
        <f>'11M - LPS'!BJ139</f>
        <v>9.1192423255573064E-3</v>
      </c>
      <c r="BK139" s="497">
        <f>'11M - LPS'!BK139</f>
        <v>5.6483710112187734E-3</v>
      </c>
      <c r="BL139" s="497">
        <f>'11M - LPS'!BL139</f>
        <v>4.5106023195114605E-3</v>
      </c>
      <c r="BM139" s="497">
        <f>'11M - LPS'!BM139</f>
        <v>8.250571617368507E-3</v>
      </c>
      <c r="BN139" s="497">
        <f>'11M - LPS'!BN139</f>
        <v>7.9046502305361518E-3</v>
      </c>
      <c r="BO139" s="497">
        <f>'11M - LPS'!BO139</f>
        <v>1.0577375024684857E-2</v>
      </c>
      <c r="BP139" s="497">
        <f>'11M - LPS'!BP139</f>
        <v>4.4343058985128504E-2</v>
      </c>
      <c r="BQ139" s="497">
        <f>'11M - LPS'!BQ139</f>
        <v>2.802099007147112E-2</v>
      </c>
      <c r="BR139" s="497">
        <f>'11M - LPS'!BR139</f>
        <v>3.3116505271596451E-2</v>
      </c>
      <c r="BS139" s="497">
        <f>'11M - LPS'!BS139</f>
        <v>3.441575391325849E-2</v>
      </c>
      <c r="BT139" s="497">
        <f>'11M - LPS'!BT139</f>
        <v>1.5025642544652506E-2</v>
      </c>
      <c r="BU139" s="497">
        <f>'11M - LPS'!BU139</f>
        <v>9.263358114736794E-3</v>
      </c>
      <c r="BV139" s="497">
        <f>'11M - LPS'!BV139</f>
        <v>9.1192423255573064E-3</v>
      </c>
      <c r="BW139" s="497">
        <f>'11M - LPS'!BW139</f>
        <v>5.6483710112187734E-3</v>
      </c>
      <c r="BX139" s="497">
        <f>'11M - LPS'!BX139</f>
        <v>4.5106023195114605E-3</v>
      </c>
      <c r="BY139" s="497">
        <f>'11M - LPS'!BY139</f>
        <v>8.250571617368507E-3</v>
      </c>
      <c r="BZ139" s="497">
        <f>'11M - LPS'!BZ139</f>
        <v>7.9046502305361518E-3</v>
      </c>
      <c r="CA139" s="497">
        <f>'11M - LPS'!CA139</f>
        <v>1.0577375024684857E-2</v>
      </c>
      <c r="CB139" s="497">
        <f>'11M - LPS'!CB139</f>
        <v>4.4343058985128504E-2</v>
      </c>
      <c r="CC139" s="497">
        <f>'11M - LPS'!CC139</f>
        <v>2.802099007147112E-2</v>
      </c>
      <c r="CD139" s="497">
        <f>'11M - LPS'!CD139</f>
        <v>3.3116505271596451E-2</v>
      </c>
      <c r="CE139" s="497">
        <f>'11M - LPS'!CE139</f>
        <v>3.441575391325849E-2</v>
      </c>
      <c r="CF139" s="497">
        <f>'11M - LPS'!CF139</f>
        <v>1.5025642544652506E-2</v>
      </c>
      <c r="CG139" s="497">
        <f>'11M - LPS'!CG139</f>
        <v>9.263358114736794E-3</v>
      </c>
      <c r="CH139" s="497">
        <f>'11M - LPS'!CH139</f>
        <v>9.1192423255573064E-3</v>
      </c>
    </row>
    <row r="140" spans="1:86" s="110" customFormat="1" hidden="1" x14ac:dyDescent="0.25"/>
    <row r="141" spans="1:86" s="110" customFormat="1" ht="15.75" hidden="1" thickBot="1" x14ac:dyDescent="0.3">
      <c r="A141" s="110" t="s">
        <v>179</v>
      </c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86" s="110" customFormat="1" ht="16.5" hidden="1" thickBot="1" x14ac:dyDescent="0.3">
      <c r="A142" s="605" t="s">
        <v>127</v>
      </c>
      <c r="B142" s="291" t="s">
        <v>124</v>
      </c>
      <c r="C142" s="162">
        <f>C$4</f>
        <v>45292</v>
      </c>
      <c r="D142" s="162">
        <f t="shared" ref="D142:BO142" si="164">D$4</f>
        <v>45323</v>
      </c>
      <c r="E142" s="162">
        <f t="shared" si="164"/>
        <v>45352</v>
      </c>
      <c r="F142" s="162">
        <f t="shared" si="164"/>
        <v>45383</v>
      </c>
      <c r="G142" s="162">
        <f t="shared" si="164"/>
        <v>45413</v>
      </c>
      <c r="H142" s="162">
        <f t="shared" si="164"/>
        <v>45444</v>
      </c>
      <c r="I142" s="162">
        <f t="shared" si="164"/>
        <v>45474</v>
      </c>
      <c r="J142" s="162">
        <f t="shared" si="164"/>
        <v>45505</v>
      </c>
      <c r="K142" s="162">
        <f t="shared" si="164"/>
        <v>45536</v>
      </c>
      <c r="L142" s="162">
        <f t="shared" si="164"/>
        <v>45566</v>
      </c>
      <c r="M142" s="162">
        <f t="shared" si="164"/>
        <v>45597</v>
      </c>
      <c r="N142" s="162">
        <f t="shared" si="164"/>
        <v>45627</v>
      </c>
      <c r="O142" s="162">
        <f t="shared" si="164"/>
        <v>45658</v>
      </c>
      <c r="P142" s="162">
        <f t="shared" si="164"/>
        <v>45689</v>
      </c>
      <c r="Q142" s="162">
        <f t="shared" si="164"/>
        <v>45717</v>
      </c>
      <c r="R142" s="162">
        <f t="shared" si="164"/>
        <v>45748</v>
      </c>
      <c r="S142" s="162">
        <f t="shared" si="164"/>
        <v>45778</v>
      </c>
      <c r="T142" s="162">
        <f t="shared" si="164"/>
        <v>45809</v>
      </c>
      <c r="U142" s="162">
        <f t="shared" si="164"/>
        <v>45839</v>
      </c>
      <c r="V142" s="162">
        <f t="shared" si="164"/>
        <v>45870</v>
      </c>
      <c r="W142" s="162">
        <f t="shared" si="164"/>
        <v>45901</v>
      </c>
      <c r="X142" s="162">
        <f t="shared" si="164"/>
        <v>45931</v>
      </c>
      <c r="Y142" s="162">
        <f t="shared" si="164"/>
        <v>45962</v>
      </c>
      <c r="Z142" s="162">
        <f t="shared" si="164"/>
        <v>45992</v>
      </c>
      <c r="AA142" s="162">
        <f t="shared" si="164"/>
        <v>46023</v>
      </c>
      <c r="AB142" s="162">
        <f t="shared" si="164"/>
        <v>46054</v>
      </c>
      <c r="AC142" s="162">
        <f t="shared" si="164"/>
        <v>46082</v>
      </c>
      <c r="AD142" s="162">
        <f t="shared" si="164"/>
        <v>46113</v>
      </c>
      <c r="AE142" s="162">
        <f t="shared" si="164"/>
        <v>46143</v>
      </c>
      <c r="AF142" s="162">
        <f t="shared" si="164"/>
        <v>46174</v>
      </c>
      <c r="AG142" s="162">
        <f t="shared" si="164"/>
        <v>46204</v>
      </c>
      <c r="AH142" s="162">
        <f t="shared" si="164"/>
        <v>46235</v>
      </c>
      <c r="AI142" s="162">
        <f t="shared" si="164"/>
        <v>46266</v>
      </c>
      <c r="AJ142" s="162">
        <f t="shared" si="164"/>
        <v>46296</v>
      </c>
      <c r="AK142" s="162">
        <f t="shared" si="164"/>
        <v>46327</v>
      </c>
      <c r="AL142" s="162">
        <f t="shared" si="164"/>
        <v>46357</v>
      </c>
      <c r="AM142" s="162">
        <f t="shared" si="164"/>
        <v>46388</v>
      </c>
      <c r="AN142" s="162">
        <f t="shared" si="164"/>
        <v>46419</v>
      </c>
      <c r="AO142" s="162">
        <f t="shared" si="164"/>
        <v>46447</v>
      </c>
      <c r="AP142" s="162">
        <f t="shared" si="164"/>
        <v>46478</v>
      </c>
      <c r="AQ142" s="162">
        <f t="shared" si="164"/>
        <v>46508</v>
      </c>
      <c r="AR142" s="162">
        <f t="shared" si="164"/>
        <v>46539</v>
      </c>
      <c r="AS142" s="162">
        <f t="shared" si="164"/>
        <v>46569</v>
      </c>
      <c r="AT142" s="162">
        <f t="shared" si="164"/>
        <v>46600</v>
      </c>
      <c r="AU142" s="162">
        <f t="shared" si="164"/>
        <v>46631</v>
      </c>
      <c r="AV142" s="162">
        <f t="shared" si="164"/>
        <v>46661</v>
      </c>
      <c r="AW142" s="162">
        <f t="shared" si="164"/>
        <v>46692</v>
      </c>
      <c r="AX142" s="162">
        <f t="shared" si="164"/>
        <v>46722</v>
      </c>
      <c r="AY142" s="162">
        <f t="shared" si="164"/>
        <v>46753</v>
      </c>
      <c r="AZ142" s="162">
        <f t="shared" si="164"/>
        <v>46784</v>
      </c>
      <c r="BA142" s="162">
        <f t="shared" si="164"/>
        <v>46813</v>
      </c>
      <c r="BB142" s="162">
        <f t="shared" si="164"/>
        <v>46844</v>
      </c>
      <c r="BC142" s="162">
        <f t="shared" si="164"/>
        <v>46874</v>
      </c>
      <c r="BD142" s="162">
        <f t="shared" si="164"/>
        <v>46905</v>
      </c>
      <c r="BE142" s="162">
        <f t="shared" si="164"/>
        <v>46935</v>
      </c>
      <c r="BF142" s="162">
        <f t="shared" si="164"/>
        <v>46966</v>
      </c>
      <c r="BG142" s="162">
        <f t="shared" si="164"/>
        <v>46997</v>
      </c>
      <c r="BH142" s="162">
        <f t="shared" si="164"/>
        <v>47027</v>
      </c>
      <c r="BI142" s="162">
        <f t="shared" si="164"/>
        <v>47058</v>
      </c>
      <c r="BJ142" s="162">
        <f t="shared" si="164"/>
        <v>47088</v>
      </c>
      <c r="BK142" s="162">
        <f t="shared" si="164"/>
        <v>47119</v>
      </c>
      <c r="BL142" s="162">
        <f t="shared" si="164"/>
        <v>47150</v>
      </c>
      <c r="BM142" s="162">
        <f t="shared" si="164"/>
        <v>47178</v>
      </c>
      <c r="BN142" s="162">
        <f t="shared" si="164"/>
        <v>47209</v>
      </c>
      <c r="BO142" s="162">
        <f t="shared" si="164"/>
        <v>47239</v>
      </c>
      <c r="BP142" s="162">
        <f t="shared" ref="BP142:CH142" si="165">BP$4</f>
        <v>47270</v>
      </c>
      <c r="BQ142" s="162">
        <f t="shared" si="165"/>
        <v>47300</v>
      </c>
      <c r="BR142" s="162">
        <f t="shared" si="165"/>
        <v>47331</v>
      </c>
      <c r="BS142" s="162">
        <f t="shared" si="165"/>
        <v>47362</v>
      </c>
      <c r="BT142" s="162">
        <f t="shared" si="165"/>
        <v>47392</v>
      </c>
      <c r="BU142" s="162">
        <f t="shared" si="165"/>
        <v>47423</v>
      </c>
      <c r="BV142" s="162">
        <f t="shared" si="165"/>
        <v>47453</v>
      </c>
      <c r="BW142" s="162">
        <f t="shared" si="165"/>
        <v>47484</v>
      </c>
      <c r="BX142" s="162">
        <f t="shared" si="165"/>
        <v>47515</v>
      </c>
      <c r="BY142" s="162">
        <f t="shared" si="165"/>
        <v>47543</v>
      </c>
      <c r="BZ142" s="162">
        <f t="shared" si="165"/>
        <v>47574</v>
      </c>
      <c r="CA142" s="162">
        <f t="shared" si="165"/>
        <v>47604</v>
      </c>
      <c r="CB142" s="162">
        <f t="shared" si="165"/>
        <v>47635</v>
      </c>
      <c r="CC142" s="162">
        <f t="shared" si="165"/>
        <v>47665</v>
      </c>
      <c r="CD142" s="162">
        <f t="shared" si="165"/>
        <v>47696</v>
      </c>
      <c r="CE142" s="162">
        <f t="shared" si="165"/>
        <v>47727</v>
      </c>
      <c r="CF142" s="162">
        <f t="shared" si="165"/>
        <v>47757</v>
      </c>
      <c r="CG142" s="162">
        <f t="shared" si="165"/>
        <v>47788</v>
      </c>
      <c r="CH142" s="163">
        <f t="shared" si="165"/>
        <v>47818</v>
      </c>
    </row>
    <row r="143" spans="1:86" s="110" customFormat="1" hidden="1" x14ac:dyDescent="0.25">
      <c r="A143" s="606"/>
      <c r="B143" s="270" t="s">
        <v>20</v>
      </c>
      <c r="C143" s="454">
        <f>IF(C23=0,0,((C5*0.5)-C41)*C78*C110*C$2)</f>
        <v>0</v>
      </c>
      <c r="D143" s="454">
        <f>IF(D23=0,0,((D5*0.5)+C23-D41)*D78*D110*D$2)</f>
        <v>0</v>
      </c>
      <c r="E143" s="454">
        <f t="shared" ref="E143:BP143" si="166">IF(E23=0,0,((E5*0.5)+D23-E41)*E78*E110*E$2)</f>
        <v>0</v>
      </c>
      <c r="F143" s="454">
        <f t="shared" si="166"/>
        <v>0</v>
      </c>
      <c r="G143" s="454">
        <f t="shared" si="166"/>
        <v>0</v>
      </c>
      <c r="H143" s="454">
        <f t="shared" si="166"/>
        <v>0</v>
      </c>
      <c r="I143" s="454">
        <f t="shared" si="166"/>
        <v>0</v>
      </c>
      <c r="J143" s="454">
        <f t="shared" si="166"/>
        <v>0</v>
      </c>
      <c r="K143" s="454">
        <f t="shared" si="166"/>
        <v>0</v>
      </c>
      <c r="L143" s="454">
        <f t="shared" si="166"/>
        <v>0</v>
      </c>
      <c r="M143" s="454">
        <f t="shared" si="166"/>
        <v>0</v>
      </c>
      <c r="N143" s="454">
        <f t="shared" si="166"/>
        <v>0</v>
      </c>
      <c r="O143" s="454">
        <f t="shared" si="166"/>
        <v>0</v>
      </c>
      <c r="P143" s="454">
        <f t="shared" si="166"/>
        <v>0</v>
      </c>
      <c r="Q143" s="454">
        <f t="shared" si="166"/>
        <v>0</v>
      </c>
      <c r="R143" s="454">
        <f t="shared" si="166"/>
        <v>0</v>
      </c>
      <c r="S143" s="454">
        <f t="shared" si="166"/>
        <v>0</v>
      </c>
      <c r="T143" s="454">
        <f t="shared" si="166"/>
        <v>0</v>
      </c>
      <c r="U143" s="454">
        <f t="shared" si="166"/>
        <v>0</v>
      </c>
      <c r="V143" s="454">
        <f t="shared" si="166"/>
        <v>0</v>
      </c>
      <c r="W143" s="454">
        <f t="shared" si="166"/>
        <v>0</v>
      </c>
      <c r="X143" s="454">
        <f t="shared" si="166"/>
        <v>0</v>
      </c>
      <c r="Y143" s="454">
        <f t="shared" si="166"/>
        <v>0</v>
      </c>
      <c r="Z143" s="454">
        <f t="shared" si="166"/>
        <v>0</v>
      </c>
      <c r="AA143" s="454">
        <f t="shared" si="166"/>
        <v>0</v>
      </c>
      <c r="AB143" s="454">
        <f t="shared" si="166"/>
        <v>0</v>
      </c>
      <c r="AC143" s="454">
        <f t="shared" si="166"/>
        <v>0</v>
      </c>
      <c r="AD143" s="454">
        <f t="shared" si="166"/>
        <v>0</v>
      </c>
      <c r="AE143" s="454">
        <f t="shared" si="166"/>
        <v>0</v>
      </c>
      <c r="AF143" s="454">
        <f t="shared" si="166"/>
        <v>0</v>
      </c>
      <c r="AG143" s="454">
        <f t="shared" si="166"/>
        <v>0</v>
      </c>
      <c r="AH143" s="454">
        <f t="shared" si="166"/>
        <v>0</v>
      </c>
      <c r="AI143" s="454">
        <f t="shared" si="166"/>
        <v>0</v>
      </c>
      <c r="AJ143" s="454">
        <f t="shared" si="166"/>
        <v>0</v>
      </c>
      <c r="AK143" s="454">
        <f t="shared" si="166"/>
        <v>0</v>
      </c>
      <c r="AL143" s="454">
        <f t="shared" si="166"/>
        <v>0</v>
      </c>
      <c r="AM143" s="454">
        <f t="shared" si="166"/>
        <v>0</v>
      </c>
      <c r="AN143" s="454">
        <f t="shared" si="166"/>
        <v>0</v>
      </c>
      <c r="AO143" s="454">
        <f t="shared" si="166"/>
        <v>0</v>
      </c>
      <c r="AP143" s="454">
        <f t="shared" si="166"/>
        <v>0</v>
      </c>
      <c r="AQ143" s="454">
        <f t="shared" si="166"/>
        <v>0</v>
      </c>
      <c r="AR143" s="454">
        <f t="shared" si="166"/>
        <v>0</v>
      </c>
      <c r="AS143" s="454">
        <f t="shared" si="166"/>
        <v>0</v>
      </c>
      <c r="AT143" s="454">
        <f t="shared" si="166"/>
        <v>0</v>
      </c>
      <c r="AU143" s="454">
        <f t="shared" si="166"/>
        <v>0</v>
      </c>
      <c r="AV143" s="454">
        <f t="shared" si="166"/>
        <v>0</v>
      </c>
      <c r="AW143" s="454">
        <f t="shared" si="166"/>
        <v>0</v>
      </c>
      <c r="AX143" s="454">
        <f t="shared" si="166"/>
        <v>0</v>
      </c>
      <c r="AY143" s="454">
        <f t="shared" si="166"/>
        <v>0</v>
      </c>
      <c r="AZ143" s="454">
        <f t="shared" si="166"/>
        <v>0</v>
      </c>
      <c r="BA143" s="454">
        <f t="shared" si="166"/>
        <v>0</v>
      </c>
      <c r="BB143" s="454">
        <f t="shared" si="166"/>
        <v>0</v>
      </c>
      <c r="BC143" s="454">
        <f t="shared" si="166"/>
        <v>0</v>
      </c>
      <c r="BD143" s="454">
        <f t="shared" si="166"/>
        <v>0</v>
      </c>
      <c r="BE143" s="454">
        <f t="shared" si="166"/>
        <v>0</v>
      </c>
      <c r="BF143" s="454">
        <f t="shared" si="166"/>
        <v>0</v>
      </c>
      <c r="BG143" s="454">
        <f t="shared" si="166"/>
        <v>0</v>
      </c>
      <c r="BH143" s="454">
        <f t="shared" si="166"/>
        <v>0</v>
      </c>
      <c r="BI143" s="454">
        <f t="shared" si="166"/>
        <v>0</v>
      </c>
      <c r="BJ143" s="454">
        <f t="shared" si="166"/>
        <v>0</v>
      </c>
      <c r="BK143" s="454">
        <f t="shared" si="166"/>
        <v>0</v>
      </c>
      <c r="BL143" s="454">
        <f t="shared" si="166"/>
        <v>0</v>
      </c>
      <c r="BM143" s="454">
        <f t="shared" si="166"/>
        <v>0</v>
      </c>
      <c r="BN143" s="454">
        <f t="shared" si="166"/>
        <v>0</v>
      </c>
      <c r="BO143" s="454">
        <f t="shared" si="166"/>
        <v>0</v>
      </c>
      <c r="BP143" s="454">
        <f t="shared" si="166"/>
        <v>0</v>
      </c>
      <c r="BQ143" s="454">
        <f t="shared" ref="BQ143:CH143" si="167">IF(BQ23=0,0,((BQ5*0.5)+BP23-BQ41)*BQ78*BQ110*BQ$2)</f>
        <v>0</v>
      </c>
      <c r="BR143" s="454">
        <f t="shared" si="167"/>
        <v>0</v>
      </c>
      <c r="BS143" s="454">
        <f t="shared" si="167"/>
        <v>0</v>
      </c>
      <c r="BT143" s="454">
        <f t="shared" si="167"/>
        <v>0</v>
      </c>
      <c r="BU143" s="454">
        <f t="shared" si="167"/>
        <v>0</v>
      </c>
      <c r="BV143" s="454">
        <f t="shared" si="167"/>
        <v>0</v>
      </c>
      <c r="BW143" s="454">
        <f t="shared" si="167"/>
        <v>0</v>
      </c>
      <c r="BX143" s="454">
        <f t="shared" si="167"/>
        <v>0</v>
      </c>
      <c r="BY143" s="454">
        <f t="shared" si="167"/>
        <v>0</v>
      </c>
      <c r="BZ143" s="454">
        <f t="shared" si="167"/>
        <v>0</v>
      </c>
      <c r="CA143" s="454">
        <f t="shared" si="167"/>
        <v>0</v>
      </c>
      <c r="CB143" s="454">
        <f t="shared" si="167"/>
        <v>0</v>
      </c>
      <c r="CC143" s="454">
        <f t="shared" si="167"/>
        <v>0</v>
      </c>
      <c r="CD143" s="454">
        <f t="shared" si="167"/>
        <v>0</v>
      </c>
      <c r="CE143" s="454">
        <f t="shared" si="167"/>
        <v>0</v>
      </c>
      <c r="CF143" s="454">
        <f t="shared" si="167"/>
        <v>0</v>
      </c>
      <c r="CG143" s="454">
        <f t="shared" si="167"/>
        <v>0</v>
      </c>
      <c r="CH143" s="455">
        <f t="shared" si="167"/>
        <v>0</v>
      </c>
    </row>
    <row r="144" spans="1:86" hidden="1" x14ac:dyDescent="0.25">
      <c r="A144" s="606"/>
      <c r="B144" s="270" t="s">
        <v>0</v>
      </c>
      <c r="C144" s="25">
        <f t="shared" ref="C144:C155" si="168">IF(C24=0,0,((C6*0.5)-C42)*C79*C111*C$2)</f>
        <v>0</v>
      </c>
      <c r="D144" s="25">
        <f t="shared" ref="D144:D155" si="169">IF(D24=0,0,((D6*0.5)+C24-D42)*D79*D111*D$2)</f>
        <v>0</v>
      </c>
      <c r="E144" s="25">
        <f t="shared" ref="E144:BP144" si="170">IF(E24=0,0,((E6*0.5)+D24-E42)*E79*E111*E$2)</f>
        <v>0</v>
      </c>
      <c r="F144" s="25">
        <f t="shared" si="170"/>
        <v>0</v>
      </c>
      <c r="G144" s="25">
        <f t="shared" si="170"/>
        <v>0</v>
      </c>
      <c r="H144" s="25">
        <f t="shared" si="170"/>
        <v>0</v>
      </c>
      <c r="I144" s="25">
        <f t="shared" si="170"/>
        <v>0</v>
      </c>
      <c r="J144" s="25">
        <f t="shared" si="170"/>
        <v>0</v>
      </c>
      <c r="K144" s="25">
        <f t="shared" si="170"/>
        <v>0</v>
      </c>
      <c r="L144" s="25">
        <f t="shared" si="170"/>
        <v>0</v>
      </c>
      <c r="M144" s="25">
        <f t="shared" si="170"/>
        <v>0</v>
      </c>
      <c r="N144" s="25">
        <f t="shared" si="170"/>
        <v>0</v>
      </c>
      <c r="O144" s="25">
        <f t="shared" si="170"/>
        <v>0</v>
      </c>
      <c r="P144" s="25">
        <f t="shared" si="170"/>
        <v>0</v>
      </c>
      <c r="Q144" s="25">
        <f t="shared" si="170"/>
        <v>0</v>
      </c>
      <c r="R144" s="25">
        <f t="shared" si="170"/>
        <v>0</v>
      </c>
      <c r="S144" s="25">
        <f t="shared" si="170"/>
        <v>0</v>
      </c>
      <c r="T144" s="25">
        <f t="shared" si="170"/>
        <v>0</v>
      </c>
      <c r="U144" s="25">
        <f t="shared" si="170"/>
        <v>0</v>
      </c>
      <c r="V144" s="25">
        <f t="shared" si="170"/>
        <v>0</v>
      </c>
      <c r="W144" s="25">
        <f t="shared" si="170"/>
        <v>0</v>
      </c>
      <c r="X144" s="25">
        <f t="shared" si="170"/>
        <v>0</v>
      </c>
      <c r="Y144" s="25">
        <f t="shared" si="170"/>
        <v>0</v>
      </c>
      <c r="Z144" s="25">
        <f t="shared" si="170"/>
        <v>0</v>
      </c>
      <c r="AA144" s="25">
        <f t="shared" si="170"/>
        <v>0</v>
      </c>
      <c r="AB144" s="25">
        <f t="shared" si="170"/>
        <v>0</v>
      </c>
      <c r="AC144" s="25">
        <f t="shared" si="170"/>
        <v>0</v>
      </c>
      <c r="AD144" s="25">
        <f t="shared" si="170"/>
        <v>0</v>
      </c>
      <c r="AE144" s="25">
        <f t="shared" si="170"/>
        <v>0</v>
      </c>
      <c r="AF144" s="25">
        <f t="shared" si="170"/>
        <v>0</v>
      </c>
      <c r="AG144" s="25">
        <f t="shared" si="170"/>
        <v>0</v>
      </c>
      <c r="AH144" s="25">
        <f t="shared" si="170"/>
        <v>0</v>
      </c>
      <c r="AI144" s="25">
        <f t="shared" si="170"/>
        <v>0</v>
      </c>
      <c r="AJ144" s="25">
        <f t="shared" si="170"/>
        <v>0</v>
      </c>
      <c r="AK144" s="25">
        <f t="shared" si="170"/>
        <v>0</v>
      </c>
      <c r="AL144" s="25">
        <f t="shared" si="170"/>
        <v>0</v>
      </c>
      <c r="AM144" s="25">
        <f t="shared" si="170"/>
        <v>0</v>
      </c>
      <c r="AN144" s="25">
        <f t="shared" si="170"/>
        <v>0</v>
      </c>
      <c r="AO144" s="25">
        <f t="shared" si="170"/>
        <v>0</v>
      </c>
      <c r="AP144" s="25">
        <f t="shared" si="170"/>
        <v>0</v>
      </c>
      <c r="AQ144" s="25">
        <f t="shared" si="170"/>
        <v>0</v>
      </c>
      <c r="AR144" s="25">
        <f t="shared" si="170"/>
        <v>0</v>
      </c>
      <c r="AS144" s="25">
        <f t="shared" si="170"/>
        <v>0</v>
      </c>
      <c r="AT144" s="25">
        <f t="shared" si="170"/>
        <v>0</v>
      </c>
      <c r="AU144" s="25">
        <f t="shared" si="170"/>
        <v>0</v>
      </c>
      <c r="AV144" s="25">
        <f t="shared" si="170"/>
        <v>0</v>
      </c>
      <c r="AW144" s="25">
        <f t="shared" si="170"/>
        <v>0</v>
      </c>
      <c r="AX144" s="25">
        <f t="shared" si="170"/>
        <v>0</v>
      </c>
      <c r="AY144" s="25">
        <f t="shared" si="170"/>
        <v>0</v>
      </c>
      <c r="AZ144" s="25">
        <f t="shared" si="170"/>
        <v>0</v>
      </c>
      <c r="BA144" s="25">
        <f t="shared" si="170"/>
        <v>0</v>
      </c>
      <c r="BB144" s="25">
        <f t="shared" si="170"/>
        <v>0</v>
      </c>
      <c r="BC144" s="25">
        <f t="shared" si="170"/>
        <v>0</v>
      </c>
      <c r="BD144" s="25">
        <f t="shared" si="170"/>
        <v>0</v>
      </c>
      <c r="BE144" s="25">
        <f t="shared" si="170"/>
        <v>0</v>
      </c>
      <c r="BF144" s="25">
        <f t="shared" si="170"/>
        <v>0</v>
      </c>
      <c r="BG144" s="25">
        <f t="shared" si="170"/>
        <v>0</v>
      </c>
      <c r="BH144" s="25">
        <f t="shared" si="170"/>
        <v>0</v>
      </c>
      <c r="BI144" s="25">
        <f t="shared" si="170"/>
        <v>0</v>
      </c>
      <c r="BJ144" s="25">
        <f t="shared" si="170"/>
        <v>0</v>
      </c>
      <c r="BK144" s="25">
        <f t="shared" si="170"/>
        <v>0</v>
      </c>
      <c r="BL144" s="25">
        <f t="shared" si="170"/>
        <v>0</v>
      </c>
      <c r="BM144" s="25">
        <f t="shared" si="170"/>
        <v>0</v>
      </c>
      <c r="BN144" s="25">
        <f t="shared" si="170"/>
        <v>0</v>
      </c>
      <c r="BO144" s="25">
        <f t="shared" si="170"/>
        <v>0</v>
      </c>
      <c r="BP144" s="25">
        <f t="shared" si="170"/>
        <v>0</v>
      </c>
      <c r="BQ144" s="25">
        <f t="shared" ref="BQ144:CH144" si="171">IF(BQ24=0,0,((BQ6*0.5)+BP24-BQ42)*BQ79*BQ111*BQ$2)</f>
        <v>0</v>
      </c>
      <c r="BR144" s="25">
        <f t="shared" si="171"/>
        <v>0</v>
      </c>
      <c r="BS144" s="25">
        <f t="shared" si="171"/>
        <v>0</v>
      </c>
      <c r="BT144" s="25">
        <f t="shared" si="171"/>
        <v>0</v>
      </c>
      <c r="BU144" s="25">
        <f t="shared" si="171"/>
        <v>0</v>
      </c>
      <c r="BV144" s="25">
        <f t="shared" si="171"/>
        <v>0</v>
      </c>
      <c r="BW144" s="25">
        <f t="shared" si="171"/>
        <v>0</v>
      </c>
      <c r="BX144" s="25">
        <f t="shared" si="171"/>
        <v>0</v>
      </c>
      <c r="BY144" s="25">
        <f t="shared" si="171"/>
        <v>0</v>
      </c>
      <c r="BZ144" s="25">
        <f t="shared" si="171"/>
        <v>0</v>
      </c>
      <c r="CA144" s="25">
        <f t="shared" si="171"/>
        <v>0</v>
      </c>
      <c r="CB144" s="25">
        <f t="shared" si="171"/>
        <v>0</v>
      </c>
      <c r="CC144" s="25">
        <f t="shared" si="171"/>
        <v>0</v>
      </c>
      <c r="CD144" s="25">
        <f t="shared" si="171"/>
        <v>0</v>
      </c>
      <c r="CE144" s="25">
        <f t="shared" si="171"/>
        <v>0</v>
      </c>
      <c r="CF144" s="25">
        <f t="shared" si="171"/>
        <v>0</v>
      </c>
      <c r="CG144" s="25">
        <f t="shared" si="171"/>
        <v>0</v>
      </c>
      <c r="CH144" s="28">
        <f t="shared" si="171"/>
        <v>0</v>
      </c>
    </row>
    <row r="145" spans="1:86" hidden="1" x14ac:dyDescent="0.25">
      <c r="A145" s="606"/>
      <c r="B145" s="270" t="s">
        <v>21</v>
      </c>
      <c r="C145" s="25">
        <f t="shared" si="168"/>
        <v>0</v>
      </c>
      <c r="D145" s="25">
        <f t="shared" si="169"/>
        <v>0</v>
      </c>
      <c r="E145" s="25">
        <f t="shared" ref="E145:BP145" si="172">IF(E25=0,0,((E7*0.5)+D25-E43)*E80*E112*E$2)</f>
        <v>0</v>
      </c>
      <c r="F145" s="25">
        <f t="shared" si="172"/>
        <v>0</v>
      </c>
      <c r="G145" s="25">
        <f t="shared" si="172"/>
        <v>0</v>
      </c>
      <c r="H145" s="25">
        <f t="shared" si="172"/>
        <v>0</v>
      </c>
      <c r="I145" s="25">
        <f t="shared" si="172"/>
        <v>0</v>
      </c>
      <c r="J145" s="25">
        <f t="shared" si="172"/>
        <v>0</v>
      </c>
      <c r="K145" s="25">
        <f t="shared" si="172"/>
        <v>0</v>
      </c>
      <c r="L145" s="25">
        <f t="shared" si="172"/>
        <v>0</v>
      </c>
      <c r="M145" s="25">
        <f t="shared" si="172"/>
        <v>0</v>
      </c>
      <c r="N145" s="25">
        <f t="shared" si="172"/>
        <v>0</v>
      </c>
      <c r="O145" s="25">
        <f t="shared" si="172"/>
        <v>0</v>
      </c>
      <c r="P145" s="25">
        <f t="shared" si="172"/>
        <v>0</v>
      </c>
      <c r="Q145" s="25">
        <f t="shared" si="172"/>
        <v>0</v>
      </c>
      <c r="R145" s="25">
        <f t="shared" si="172"/>
        <v>0</v>
      </c>
      <c r="S145" s="25">
        <f t="shared" si="172"/>
        <v>0</v>
      </c>
      <c r="T145" s="25">
        <f t="shared" si="172"/>
        <v>0</v>
      </c>
      <c r="U145" s="25">
        <f t="shared" si="172"/>
        <v>0</v>
      </c>
      <c r="V145" s="25">
        <f t="shared" si="172"/>
        <v>0</v>
      </c>
      <c r="W145" s="25">
        <f t="shared" si="172"/>
        <v>0</v>
      </c>
      <c r="X145" s="25">
        <f t="shared" si="172"/>
        <v>0</v>
      </c>
      <c r="Y145" s="25">
        <f t="shared" si="172"/>
        <v>0</v>
      </c>
      <c r="Z145" s="25">
        <f t="shared" si="172"/>
        <v>0</v>
      </c>
      <c r="AA145" s="25">
        <f t="shared" si="172"/>
        <v>0</v>
      </c>
      <c r="AB145" s="25">
        <f t="shared" si="172"/>
        <v>0</v>
      </c>
      <c r="AC145" s="25">
        <f t="shared" si="172"/>
        <v>0</v>
      </c>
      <c r="AD145" s="25">
        <f t="shared" si="172"/>
        <v>0</v>
      </c>
      <c r="AE145" s="25">
        <f t="shared" si="172"/>
        <v>0</v>
      </c>
      <c r="AF145" s="25">
        <f t="shared" si="172"/>
        <v>0</v>
      </c>
      <c r="AG145" s="25">
        <f t="shared" si="172"/>
        <v>0</v>
      </c>
      <c r="AH145" s="25">
        <f t="shared" si="172"/>
        <v>0</v>
      </c>
      <c r="AI145" s="25">
        <f t="shared" si="172"/>
        <v>0</v>
      </c>
      <c r="AJ145" s="25">
        <f t="shared" si="172"/>
        <v>0</v>
      </c>
      <c r="AK145" s="25">
        <f t="shared" si="172"/>
        <v>0</v>
      </c>
      <c r="AL145" s="25">
        <f t="shared" si="172"/>
        <v>0</v>
      </c>
      <c r="AM145" s="25">
        <f t="shared" si="172"/>
        <v>0</v>
      </c>
      <c r="AN145" s="25">
        <f t="shared" si="172"/>
        <v>0</v>
      </c>
      <c r="AO145" s="25">
        <f t="shared" si="172"/>
        <v>0</v>
      </c>
      <c r="AP145" s="25">
        <f t="shared" si="172"/>
        <v>0</v>
      </c>
      <c r="AQ145" s="25">
        <f t="shared" si="172"/>
        <v>0</v>
      </c>
      <c r="AR145" s="25">
        <f t="shared" si="172"/>
        <v>0</v>
      </c>
      <c r="AS145" s="25">
        <f t="shared" si="172"/>
        <v>0</v>
      </c>
      <c r="AT145" s="25">
        <f t="shared" si="172"/>
        <v>0</v>
      </c>
      <c r="AU145" s="25">
        <f t="shared" si="172"/>
        <v>0</v>
      </c>
      <c r="AV145" s="25">
        <f t="shared" si="172"/>
        <v>0</v>
      </c>
      <c r="AW145" s="25">
        <f t="shared" si="172"/>
        <v>0</v>
      </c>
      <c r="AX145" s="25">
        <f t="shared" si="172"/>
        <v>0</v>
      </c>
      <c r="AY145" s="25">
        <f t="shared" si="172"/>
        <v>0</v>
      </c>
      <c r="AZ145" s="25">
        <f t="shared" si="172"/>
        <v>0</v>
      </c>
      <c r="BA145" s="25">
        <f t="shared" si="172"/>
        <v>0</v>
      </c>
      <c r="BB145" s="25">
        <f t="shared" si="172"/>
        <v>0</v>
      </c>
      <c r="BC145" s="25">
        <f t="shared" si="172"/>
        <v>0</v>
      </c>
      <c r="BD145" s="25">
        <f t="shared" si="172"/>
        <v>0</v>
      </c>
      <c r="BE145" s="25">
        <f t="shared" si="172"/>
        <v>0</v>
      </c>
      <c r="BF145" s="25">
        <f t="shared" si="172"/>
        <v>0</v>
      </c>
      <c r="BG145" s="25">
        <f t="shared" si="172"/>
        <v>0</v>
      </c>
      <c r="BH145" s="25">
        <f t="shared" si="172"/>
        <v>0</v>
      </c>
      <c r="BI145" s="25">
        <f t="shared" si="172"/>
        <v>0</v>
      </c>
      <c r="BJ145" s="25">
        <f t="shared" si="172"/>
        <v>0</v>
      </c>
      <c r="BK145" s="25">
        <f t="shared" si="172"/>
        <v>0</v>
      </c>
      <c r="BL145" s="25">
        <f t="shared" si="172"/>
        <v>0</v>
      </c>
      <c r="BM145" s="25">
        <f t="shared" si="172"/>
        <v>0</v>
      </c>
      <c r="BN145" s="25">
        <f t="shared" si="172"/>
        <v>0</v>
      </c>
      <c r="BO145" s="25">
        <f t="shared" si="172"/>
        <v>0</v>
      </c>
      <c r="BP145" s="25">
        <f t="shared" si="172"/>
        <v>0</v>
      </c>
      <c r="BQ145" s="25">
        <f t="shared" ref="BQ145:CH145" si="173">IF(BQ25=0,0,((BQ7*0.5)+BP25-BQ43)*BQ80*BQ112*BQ$2)</f>
        <v>0</v>
      </c>
      <c r="BR145" s="25">
        <f t="shared" si="173"/>
        <v>0</v>
      </c>
      <c r="BS145" s="25">
        <f t="shared" si="173"/>
        <v>0</v>
      </c>
      <c r="BT145" s="25">
        <f t="shared" si="173"/>
        <v>0</v>
      </c>
      <c r="BU145" s="25">
        <f t="shared" si="173"/>
        <v>0</v>
      </c>
      <c r="BV145" s="25">
        <f t="shared" si="173"/>
        <v>0</v>
      </c>
      <c r="BW145" s="25">
        <f t="shared" si="173"/>
        <v>0</v>
      </c>
      <c r="BX145" s="25">
        <f t="shared" si="173"/>
        <v>0</v>
      </c>
      <c r="BY145" s="25">
        <f t="shared" si="173"/>
        <v>0</v>
      </c>
      <c r="BZ145" s="25">
        <f t="shared" si="173"/>
        <v>0</v>
      </c>
      <c r="CA145" s="25">
        <f t="shared" si="173"/>
        <v>0</v>
      </c>
      <c r="CB145" s="25">
        <f t="shared" si="173"/>
        <v>0</v>
      </c>
      <c r="CC145" s="25">
        <f t="shared" si="173"/>
        <v>0</v>
      </c>
      <c r="CD145" s="25">
        <f t="shared" si="173"/>
        <v>0</v>
      </c>
      <c r="CE145" s="25">
        <f t="shared" si="173"/>
        <v>0</v>
      </c>
      <c r="CF145" s="25">
        <f t="shared" si="173"/>
        <v>0</v>
      </c>
      <c r="CG145" s="25">
        <f t="shared" si="173"/>
        <v>0</v>
      </c>
      <c r="CH145" s="28">
        <f t="shared" si="173"/>
        <v>0</v>
      </c>
    </row>
    <row r="146" spans="1:86" hidden="1" x14ac:dyDescent="0.25">
      <c r="A146" s="606"/>
      <c r="B146" s="270" t="s">
        <v>1</v>
      </c>
      <c r="C146" s="25">
        <f t="shared" si="168"/>
        <v>0</v>
      </c>
      <c r="D146" s="25">
        <f t="shared" si="169"/>
        <v>0</v>
      </c>
      <c r="E146" s="25">
        <f t="shared" ref="E146:BP146" si="174">IF(E26=0,0,((E8*0.5)+D26-E44)*E81*E113*E$2)</f>
        <v>0</v>
      </c>
      <c r="F146" s="25">
        <f t="shared" si="174"/>
        <v>0</v>
      </c>
      <c r="G146" s="25">
        <f t="shared" si="174"/>
        <v>0</v>
      </c>
      <c r="H146" s="25">
        <f t="shared" si="174"/>
        <v>0</v>
      </c>
      <c r="I146" s="25">
        <f t="shared" si="174"/>
        <v>0</v>
      </c>
      <c r="J146" s="25">
        <f t="shared" si="174"/>
        <v>0</v>
      </c>
      <c r="K146" s="25">
        <f t="shared" si="174"/>
        <v>0</v>
      </c>
      <c r="L146" s="25">
        <f t="shared" si="174"/>
        <v>0</v>
      </c>
      <c r="M146" s="25">
        <f t="shared" si="174"/>
        <v>0</v>
      </c>
      <c r="N146" s="25">
        <f t="shared" si="174"/>
        <v>0</v>
      </c>
      <c r="O146" s="25">
        <f t="shared" si="174"/>
        <v>0</v>
      </c>
      <c r="P146" s="25">
        <f t="shared" si="174"/>
        <v>0</v>
      </c>
      <c r="Q146" s="25">
        <f t="shared" si="174"/>
        <v>0</v>
      </c>
      <c r="R146" s="25">
        <f t="shared" si="174"/>
        <v>0</v>
      </c>
      <c r="S146" s="25">
        <f t="shared" si="174"/>
        <v>0</v>
      </c>
      <c r="T146" s="25">
        <f t="shared" si="174"/>
        <v>0</v>
      </c>
      <c r="U146" s="25">
        <f t="shared" si="174"/>
        <v>0</v>
      </c>
      <c r="V146" s="25">
        <f t="shared" si="174"/>
        <v>0</v>
      </c>
      <c r="W146" s="25">
        <f t="shared" si="174"/>
        <v>0</v>
      </c>
      <c r="X146" s="25">
        <f t="shared" si="174"/>
        <v>0</v>
      </c>
      <c r="Y146" s="25">
        <f t="shared" si="174"/>
        <v>0</v>
      </c>
      <c r="Z146" s="25">
        <f t="shared" si="174"/>
        <v>0</v>
      </c>
      <c r="AA146" s="25">
        <f t="shared" si="174"/>
        <v>0</v>
      </c>
      <c r="AB146" s="25">
        <f t="shared" si="174"/>
        <v>0</v>
      </c>
      <c r="AC146" s="25">
        <f t="shared" si="174"/>
        <v>0</v>
      </c>
      <c r="AD146" s="25">
        <f t="shared" si="174"/>
        <v>0</v>
      </c>
      <c r="AE146" s="25">
        <f t="shared" si="174"/>
        <v>0</v>
      </c>
      <c r="AF146" s="25">
        <f t="shared" si="174"/>
        <v>0</v>
      </c>
      <c r="AG146" s="25">
        <f t="shared" si="174"/>
        <v>0</v>
      </c>
      <c r="AH146" s="25">
        <f t="shared" si="174"/>
        <v>0</v>
      </c>
      <c r="AI146" s="25">
        <f t="shared" si="174"/>
        <v>0</v>
      </c>
      <c r="AJ146" s="25">
        <f t="shared" si="174"/>
        <v>0</v>
      </c>
      <c r="AK146" s="25">
        <f t="shared" si="174"/>
        <v>0</v>
      </c>
      <c r="AL146" s="25">
        <f t="shared" si="174"/>
        <v>0</v>
      </c>
      <c r="AM146" s="25">
        <f t="shared" si="174"/>
        <v>0</v>
      </c>
      <c r="AN146" s="25">
        <f t="shared" si="174"/>
        <v>0</v>
      </c>
      <c r="AO146" s="25">
        <f t="shared" si="174"/>
        <v>0</v>
      </c>
      <c r="AP146" s="25">
        <f t="shared" si="174"/>
        <v>0</v>
      </c>
      <c r="AQ146" s="25">
        <f t="shared" si="174"/>
        <v>0</v>
      </c>
      <c r="AR146" s="25">
        <f t="shared" si="174"/>
        <v>0</v>
      </c>
      <c r="AS146" s="25">
        <f t="shared" si="174"/>
        <v>0</v>
      </c>
      <c r="AT146" s="25">
        <f t="shared" si="174"/>
        <v>0</v>
      </c>
      <c r="AU146" s="25">
        <f t="shared" si="174"/>
        <v>0</v>
      </c>
      <c r="AV146" s="25">
        <f t="shared" si="174"/>
        <v>0</v>
      </c>
      <c r="AW146" s="25">
        <f t="shared" si="174"/>
        <v>0</v>
      </c>
      <c r="AX146" s="25">
        <f t="shared" si="174"/>
        <v>0</v>
      </c>
      <c r="AY146" s="25">
        <f t="shared" si="174"/>
        <v>0</v>
      </c>
      <c r="AZ146" s="25">
        <f t="shared" si="174"/>
        <v>0</v>
      </c>
      <c r="BA146" s="25">
        <f t="shared" si="174"/>
        <v>0</v>
      </c>
      <c r="BB146" s="25">
        <f t="shared" si="174"/>
        <v>0</v>
      </c>
      <c r="BC146" s="25">
        <f t="shared" si="174"/>
        <v>0</v>
      </c>
      <c r="BD146" s="25">
        <f t="shared" si="174"/>
        <v>0</v>
      </c>
      <c r="BE146" s="25">
        <f t="shared" si="174"/>
        <v>0</v>
      </c>
      <c r="BF146" s="25">
        <f t="shared" si="174"/>
        <v>0</v>
      </c>
      <c r="BG146" s="25">
        <f t="shared" si="174"/>
        <v>0</v>
      </c>
      <c r="BH146" s="25">
        <f t="shared" si="174"/>
        <v>0</v>
      </c>
      <c r="BI146" s="25">
        <f t="shared" si="174"/>
        <v>0</v>
      </c>
      <c r="BJ146" s="25">
        <f t="shared" si="174"/>
        <v>0</v>
      </c>
      <c r="BK146" s="25">
        <f t="shared" si="174"/>
        <v>0</v>
      </c>
      <c r="BL146" s="25">
        <f t="shared" si="174"/>
        <v>0</v>
      </c>
      <c r="BM146" s="25">
        <f t="shared" si="174"/>
        <v>0</v>
      </c>
      <c r="BN146" s="25">
        <f t="shared" si="174"/>
        <v>0</v>
      </c>
      <c r="BO146" s="25">
        <f t="shared" si="174"/>
        <v>0</v>
      </c>
      <c r="BP146" s="25">
        <f t="shared" si="174"/>
        <v>0</v>
      </c>
      <c r="BQ146" s="25">
        <f t="shared" ref="BQ146:CH146" si="175">IF(BQ26=0,0,((BQ8*0.5)+BP26-BQ44)*BQ81*BQ113*BQ$2)</f>
        <v>0</v>
      </c>
      <c r="BR146" s="25">
        <f t="shared" si="175"/>
        <v>0</v>
      </c>
      <c r="BS146" s="25">
        <f t="shared" si="175"/>
        <v>0</v>
      </c>
      <c r="BT146" s="25">
        <f t="shared" si="175"/>
        <v>0</v>
      </c>
      <c r="BU146" s="25">
        <f t="shared" si="175"/>
        <v>0</v>
      </c>
      <c r="BV146" s="25">
        <f t="shared" si="175"/>
        <v>0</v>
      </c>
      <c r="BW146" s="25">
        <f t="shared" si="175"/>
        <v>0</v>
      </c>
      <c r="BX146" s="25">
        <f t="shared" si="175"/>
        <v>0</v>
      </c>
      <c r="BY146" s="25">
        <f t="shared" si="175"/>
        <v>0</v>
      </c>
      <c r="BZ146" s="25">
        <f t="shared" si="175"/>
        <v>0</v>
      </c>
      <c r="CA146" s="25">
        <f t="shared" si="175"/>
        <v>0</v>
      </c>
      <c r="CB146" s="25">
        <f t="shared" si="175"/>
        <v>0</v>
      </c>
      <c r="CC146" s="25">
        <f t="shared" si="175"/>
        <v>0</v>
      </c>
      <c r="CD146" s="25">
        <f t="shared" si="175"/>
        <v>0</v>
      </c>
      <c r="CE146" s="25">
        <f t="shared" si="175"/>
        <v>0</v>
      </c>
      <c r="CF146" s="25">
        <f t="shared" si="175"/>
        <v>0</v>
      </c>
      <c r="CG146" s="25">
        <f t="shared" si="175"/>
        <v>0</v>
      </c>
      <c r="CH146" s="28">
        <f t="shared" si="175"/>
        <v>0</v>
      </c>
    </row>
    <row r="147" spans="1:86" hidden="1" x14ac:dyDescent="0.25">
      <c r="A147" s="606"/>
      <c r="B147" s="270" t="s">
        <v>22</v>
      </c>
      <c r="C147" s="25">
        <f t="shared" si="168"/>
        <v>0</v>
      </c>
      <c r="D147" s="25">
        <f t="shared" si="169"/>
        <v>0</v>
      </c>
      <c r="E147" s="25">
        <f t="shared" ref="E147:BP147" si="176">IF(E27=0,0,((E9*0.5)+D27-E45)*E82*E114*E$2)</f>
        <v>0</v>
      </c>
      <c r="F147" s="25">
        <f t="shared" si="176"/>
        <v>0</v>
      </c>
      <c r="G147" s="25">
        <f t="shared" si="176"/>
        <v>0</v>
      </c>
      <c r="H147" s="25">
        <f t="shared" si="176"/>
        <v>0</v>
      </c>
      <c r="I147" s="25">
        <f t="shared" si="176"/>
        <v>0</v>
      </c>
      <c r="J147" s="25">
        <f t="shared" si="176"/>
        <v>0</v>
      </c>
      <c r="K147" s="25">
        <f t="shared" si="176"/>
        <v>0</v>
      </c>
      <c r="L147" s="25">
        <f t="shared" si="176"/>
        <v>0</v>
      </c>
      <c r="M147" s="25">
        <f t="shared" si="176"/>
        <v>0</v>
      </c>
      <c r="N147" s="25">
        <f t="shared" si="176"/>
        <v>0</v>
      </c>
      <c r="O147" s="25">
        <f t="shared" si="176"/>
        <v>0</v>
      </c>
      <c r="P147" s="25">
        <f t="shared" si="176"/>
        <v>0</v>
      </c>
      <c r="Q147" s="25">
        <f t="shared" si="176"/>
        <v>0</v>
      </c>
      <c r="R147" s="25">
        <f t="shared" si="176"/>
        <v>0</v>
      </c>
      <c r="S147" s="25">
        <f t="shared" si="176"/>
        <v>0</v>
      </c>
      <c r="T147" s="25">
        <f t="shared" si="176"/>
        <v>0</v>
      </c>
      <c r="U147" s="25">
        <f t="shared" si="176"/>
        <v>0</v>
      </c>
      <c r="V147" s="25">
        <f t="shared" si="176"/>
        <v>0</v>
      </c>
      <c r="W147" s="25">
        <f t="shared" si="176"/>
        <v>0</v>
      </c>
      <c r="X147" s="25">
        <f t="shared" si="176"/>
        <v>0</v>
      </c>
      <c r="Y147" s="25">
        <f t="shared" si="176"/>
        <v>0</v>
      </c>
      <c r="Z147" s="25">
        <f t="shared" si="176"/>
        <v>0</v>
      </c>
      <c r="AA147" s="25">
        <f t="shared" si="176"/>
        <v>0</v>
      </c>
      <c r="AB147" s="25">
        <f t="shared" si="176"/>
        <v>0</v>
      </c>
      <c r="AC147" s="25">
        <f t="shared" si="176"/>
        <v>0</v>
      </c>
      <c r="AD147" s="25">
        <f t="shared" si="176"/>
        <v>0</v>
      </c>
      <c r="AE147" s="25">
        <f t="shared" si="176"/>
        <v>0</v>
      </c>
      <c r="AF147" s="25">
        <f t="shared" si="176"/>
        <v>0</v>
      </c>
      <c r="AG147" s="25">
        <f t="shared" si="176"/>
        <v>0</v>
      </c>
      <c r="AH147" s="25">
        <f t="shared" si="176"/>
        <v>0</v>
      </c>
      <c r="AI147" s="25">
        <f t="shared" si="176"/>
        <v>0</v>
      </c>
      <c r="AJ147" s="25">
        <f t="shared" si="176"/>
        <v>0</v>
      </c>
      <c r="AK147" s="25">
        <f t="shared" si="176"/>
        <v>0</v>
      </c>
      <c r="AL147" s="25">
        <f t="shared" si="176"/>
        <v>0</v>
      </c>
      <c r="AM147" s="25">
        <f t="shared" si="176"/>
        <v>0</v>
      </c>
      <c r="AN147" s="25">
        <f t="shared" si="176"/>
        <v>0</v>
      </c>
      <c r="AO147" s="25">
        <f t="shared" si="176"/>
        <v>0</v>
      </c>
      <c r="AP147" s="25">
        <f t="shared" si="176"/>
        <v>0</v>
      </c>
      <c r="AQ147" s="25">
        <f t="shared" si="176"/>
        <v>0</v>
      </c>
      <c r="AR147" s="25">
        <f t="shared" si="176"/>
        <v>0</v>
      </c>
      <c r="AS147" s="25">
        <f t="shared" si="176"/>
        <v>0</v>
      </c>
      <c r="AT147" s="25">
        <f t="shared" si="176"/>
        <v>0</v>
      </c>
      <c r="AU147" s="25">
        <f t="shared" si="176"/>
        <v>0</v>
      </c>
      <c r="AV147" s="25">
        <f t="shared" si="176"/>
        <v>0</v>
      </c>
      <c r="AW147" s="25">
        <f t="shared" si="176"/>
        <v>0</v>
      </c>
      <c r="AX147" s="25">
        <f t="shared" si="176"/>
        <v>0</v>
      </c>
      <c r="AY147" s="25">
        <f t="shared" si="176"/>
        <v>0</v>
      </c>
      <c r="AZ147" s="25">
        <f t="shared" si="176"/>
        <v>0</v>
      </c>
      <c r="BA147" s="25">
        <f t="shared" si="176"/>
        <v>0</v>
      </c>
      <c r="BB147" s="25">
        <f t="shared" si="176"/>
        <v>0</v>
      </c>
      <c r="BC147" s="25">
        <f t="shared" si="176"/>
        <v>0</v>
      </c>
      <c r="BD147" s="25">
        <f t="shared" si="176"/>
        <v>0</v>
      </c>
      <c r="BE147" s="25">
        <f t="shared" si="176"/>
        <v>0</v>
      </c>
      <c r="BF147" s="25">
        <f t="shared" si="176"/>
        <v>0</v>
      </c>
      <c r="BG147" s="25">
        <f t="shared" si="176"/>
        <v>0</v>
      </c>
      <c r="BH147" s="25">
        <f t="shared" si="176"/>
        <v>0</v>
      </c>
      <c r="BI147" s="25">
        <f t="shared" si="176"/>
        <v>0</v>
      </c>
      <c r="BJ147" s="25">
        <f t="shared" si="176"/>
        <v>0</v>
      </c>
      <c r="BK147" s="25">
        <f t="shared" si="176"/>
        <v>0</v>
      </c>
      <c r="BL147" s="25">
        <f t="shared" si="176"/>
        <v>0</v>
      </c>
      <c r="BM147" s="25">
        <f t="shared" si="176"/>
        <v>0</v>
      </c>
      <c r="BN147" s="25">
        <f t="shared" si="176"/>
        <v>0</v>
      </c>
      <c r="BO147" s="25">
        <f t="shared" si="176"/>
        <v>0</v>
      </c>
      <c r="BP147" s="25">
        <f t="shared" si="176"/>
        <v>0</v>
      </c>
      <c r="BQ147" s="25">
        <f t="shared" ref="BQ147:CH147" si="177">IF(BQ27=0,0,((BQ9*0.5)+BP27-BQ45)*BQ82*BQ114*BQ$2)</f>
        <v>0</v>
      </c>
      <c r="BR147" s="25">
        <f t="shared" si="177"/>
        <v>0</v>
      </c>
      <c r="BS147" s="25">
        <f t="shared" si="177"/>
        <v>0</v>
      </c>
      <c r="BT147" s="25">
        <f t="shared" si="177"/>
        <v>0</v>
      </c>
      <c r="BU147" s="25">
        <f t="shared" si="177"/>
        <v>0</v>
      </c>
      <c r="BV147" s="25">
        <f t="shared" si="177"/>
        <v>0</v>
      </c>
      <c r="BW147" s="25">
        <f t="shared" si="177"/>
        <v>0</v>
      </c>
      <c r="BX147" s="25">
        <f t="shared" si="177"/>
        <v>0</v>
      </c>
      <c r="BY147" s="25">
        <f t="shared" si="177"/>
        <v>0</v>
      </c>
      <c r="BZ147" s="25">
        <f t="shared" si="177"/>
        <v>0</v>
      </c>
      <c r="CA147" s="25">
        <f t="shared" si="177"/>
        <v>0</v>
      </c>
      <c r="CB147" s="25">
        <f t="shared" si="177"/>
        <v>0</v>
      </c>
      <c r="CC147" s="25">
        <f t="shared" si="177"/>
        <v>0</v>
      </c>
      <c r="CD147" s="25">
        <f t="shared" si="177"/>
        <v>0</v>
      </c>
      <c r="CE147" s="25">
        <f t="shared" si="177"/>
        <v>0</v>
      </c>
      <c r="CF147" s="25">
        <f t="shared" si="177"/>
        <v>0</v>
      </c>
      <c r="CG147" s="25">
        <f t="shared" si="177"/>
        <v>0</v>
      </c>
      <c r="CH147" s="28">
        <f t="shared" si="177"/>
        <v>0</v>
      </c>
    </row>
    <row r="148" spans="1:86" hidden="1" x14ac:dyDescent="0.25">
      <c r="A148" s="606"/>
      <c r="B148" s="89" t="s">
        <v>9</v>
      </c>
      <c r="C148" s="25">
        <f t="shared" si="168"/>
        <v>0</v>
      </c>
      <c r="D148" s="25">
        <f t="shared" si="169"/>
        <v>0</v>
      </c>
      <c r="E148" s="25">
        <f t="shared" ref="E148:BP148" si="178">IF(E28=0,0,((E10*0.5)+D28-E46)*E83*E115*E$2)</f>
        <v>0</v>
      </c>
      <c r="F148" s="25">
        <f t="shared" si="178"/>
        <v>0</v>
      </c>
      <c r="G148" s="25">
        <f t="shared" si="178"/>
        <v>0</v>
      </c>
      <c r="H148" s="25">
        <f t="shared" si="178"/>
        <v>0</v>
      </c>
      <c r="I148" s="25">
        <f t="shared" si="178"/>
        <v>0</v>
      </c>
      <c r="J148" s="25">
        <f t="shared" si="178"/>
        <v>0</v>
      </c>
      <c r="K148" s="25">
        <f t="shared" si="178"/>
        <v>0</v>
      </c>
      <c r="L148" s="25">
        <f t="shared" si="178"/>
        <v>0</v>
      </c>
      <c r="M148" s="25">
        <f t="shared" si="178"/>
        <v>0</v>
      </c>
      <c r="N148" s="25">
        <f t="shared" si="178"/>
        <v>0</v>
      </c>
      <c r="O148" s="25">
        <f t="shared" si="178"/>
        <v>0</v>
      </c>
      <c r="P148" s="25">
        <f t="shared" si="178"/>
        <v>0</v>
      </c>
      <c r="Q148" s="25">
        <f t="shared" si="178"/>
        <v>0</v>
      </c>
      <c r="R148" s="25">
        <f t="shared" si="178"/>
        <v>0</v>
      </c>
      <c r="S148" s="25">
        <f t="shared" si="178"/>
        <v>0</v>
      </c>
      <c r="T148" s="25">
        <f t="shared" si="178"/>
        <v>0</v>
      </c>
      <c r="U148" s="25">
        <f t="shared" si="178"/>
        <v>0</v>
      </c>
      <c r="V148" s="25">
        <f t="shared" si="178"/>
        <v>0</v>
      </c>
      <c r="W148" s="25">
        <f t="shared" si="178"/>
        <v>0</v>
      </c>
      <c r="X148" s="25">
        <f t="shared" si="178"/>
        <v>0</v>
      </c>
      <c r="Y148" s="25">
        <f t="shared" si="178"/>
        <v>0</v>
      </c>
      <c r="Z148" s="25">
        <f t="shared" si="178"/>
        <v>0</v>
      </c>
      <c r="AA148" s="25">
        <f t="shared" si="178"/>
        <v>0</v>
      </c>
      <c r="AB148" s="25">
        <f t="shared" si="178"/>
        <v>0</v>
      </c>
      <c r="AC148" s="25">
        <f t="shared" si="178"/>
        <v>0</v>
      </c>
      <c r="AD148" s="25">
        <f t="shared" si="178"/>
        <v>0</v>
      </c>
      <c r="AE148" s="25">
        <f t="shared" si="178"/>
        <v>0</v>
      </c>
      <c r="AF148" s="25">
        <f t="shared" si="178"/>
        <v>0</v>
      </c>
      <c r="AG148" s="25">
        <f t="shared" si="178"/>
        <v>0</v>
      </c>
      <c r="AH148" s="25">
        <f t="shared" si="178"/>
        <v>0</v>
      </c>
      <c r="AI148" s="25">
        <f t="shared" si="178"/>
        <v>0</v>
      </c>
      <c r="AJ148" s="25">
        <f t="shared" si="178"/>
        <v>0</v>
      </c>
      <c r="AK148" s="25">
        <f t="shared" si="178"/>
        <v>0</v>
      </c>
      <c r="AL148" s="25">
        <f t="shared" si="178"/>
        <v>0</v>
      </c>
      <c r="AM148" s="25">
        <f t="shared" si="178"/>
        <v>0</v>
      </c>
      <c r="AN148" s="25">
        <f t="shared" si="178"/>
        <v>0</v>
      </c>
      <c r="AO148" s="25">
        <f t="shared" si="178"/>
        <v>0</v>
      </c>
      <c r="AP148" s="25">
        <f t="shared" si="178"/>
        <v>0</v>
      </c>
      <c r="AQ148" s="25">
        <f t="shared" si="178"/>
        <v>0</v>
      </c>
      <c r="AR148" s="25">
        <f t="shared" si="178"/>
        <v>0</v>
      </c>
      <c r="AS148" s="25">
        <f t="shared" si="178"/>
        <v>0</v>
      </c>
      <c r="AT148" s="25">
        <f t="shared" si="178"/>
        <v>0</v>
      </c>
      <c r="AU148" s="25">
        <f t="shared" si="178"/>
        <v>0</v>
      </c>
      <c r="AV148" s="25">
        <f t="shared" si="178"/>
        <v>0</v>
      </c>
      <c r="AW148" s="25">
        <f t="shared" si="178"/>
        <v>0</v>
      </c>
      <c r="AX148" s="25">
        <f t="shared" si="178"/>
        <v>0</v>
      </c>
      <c r="AY148" s="25">
        <f t="shared" si="178"/>
        <v>0</v>
      </c>
      <c r="AZ148" s="25">
        <f t="shared" si="178"/>
        <v>0</v>
      </c>
      <c r="BA148" s="25">
        <f t="shared" si="178"/>
        <v>0</v>
      </c>
      <c r="BB148" s="25">
        <f t="shared" si="178"/>
        <v>0</v>
      </c>
      <c r="BC148" s="25">
        <f t="shared" si="178"/>
        <v>0</v>
      </c>
      <c r="BD148" s="25">
        <f t="shared" si="178"/>
        <v>0</v>
      </c>
      <c r="BE148" s="25">
        <f t="shared" si="178"/>
        <v>0</v>
      </c>
      <c r="BF148" s="25">
        <f t="shared" si="178"/>
        <v>0</v>
      </c>
      <c r="BG148" s="25">
        <f t="shared" si="178"/>
        <v>0</v>
      </c>
      <c r="BH148" s="25">
        <f t="shared" si="178"/>
        <v>0</v>
      </c>
      <c r="BI148" s="25">
        <f t="shared" si="178"/>
        <v>0</v>
      </c>
      <c r="BJ148" s="25">
        <f t="shared" si="178"/>
        <v>0</v>
      </c>
      <c r="BK148" s="25">
        <f t="shared" si="178"/>
        <v>0</v>
      </c>
      <c r="BL148" s="25">
        <f t="shared" si="178"/>
        <v>0</v>
      </c>
      <c r="BM148" s="25">
        <f t="shared" si="178"/>
        <v>0</v>
      </c>
      <c r="BN148" s="25">
        <f t="shared" si="178"/>
        <v>0</v>
      </c>
      <c r="BO148" s="25">
        <f t="shared" si="178"/>
        <v>0</v>
      </c>
      <c r="BP148" s="25">
        <f t="shared" si="178"/>
        <v>0</v>
      </c>
      <c r="BQ148" s="25">
        <f t="shared" ref="BQ148:CH148" si="179">IF(BQ28=0,0,((BQ10*0.5)+BP28-BQ46)*BQ83*BQ115*BQ$2)</f>
        <v>0</v>
      </c>
      <c r="BR148" s="25">
        <f t="shared" si="179"/>
        <v>0</v>
      </c>
      <c r="BS148" s="25">
        <f t="shared" si="179"/>
        <v>0</v>
      </c>
      <c r="BT148" s="25">
        <f t="shared" si="179"/>
        <v>0</v>
      </c>
      <c r="BU148" s="25">
        <f t="shared" si="179"/>
        <v>0</v>
      </c>
      <c r="BV148" s="25">
        <f t="shared" si="179"/>
        <v>0</v>
      </c>
      <c r="BW148" s="25">
        <f t="shared" si="179"/>
        <v>0</v>
      </c>
      <c r="BX148" s="25">
        <f t="shared" si="179"/>
        <v>0</v>
      </c>
      <c r="BY148" s="25">
        <f t="shared" si="179"/>
        <v>0</v>
      </c>
      <c r="BZ148" s="25">
        <f t="shared" si="179"/>
        <v>0</v>
      </c>
      <c r="CA148" s="25">
        <f t="shared" si="179"/>
        <v>0</v>
      </c>
      <c r="CB148" s="25">
        <f t="shared" si="179"/>
        <v>0</v>
      </c>
      <c r="CC148" s="25">
        <f t="shared" si="179"/>
        <v>0</v>
      </c>
      <c r="CD148" s="25">
        <f t="shared" si="179"/>
        <v>0</v>
      </c>
      <c r="CE148" s="25">
        <f t="shared" si="179"/>
        <v>0</v>
      </c>
      <c r="CF148" s="25">
        <f t="shared" si="179"/>
        <v>0</v>
      </c>
      <c r="CG148" s="25">
        <f t="shared" si="179"/>
        <v>0</v>
      </c>
      <c r="CH148" s="28">
        <f t="shared" si="179"/>
        <v>0</v>
      </c>
    </row>
    <row r="149" spans="1:86" hidden="1" x14ac:dyDescent="0.25">
      <c r="A149" s="606"/>
      <c r="B149" s="89" t="s">
        <v>3</v>
      </c>
      <c r="C149" s="25">
        <f t="shared" si="168"/>
        <v>0</v>
      </c>
      <c r="D149" s="25">
        <f t="shared" si="169"/>
        <v>0</v>
      </c>
      <c r="E149" s="25">
        <f t="shared" ref="E149:BP149" si="180">IF(E29=0,0,((E11*0.5)+D29-E47)*E84*E116*E$2)</f>
        <v>0</v>
      </c>
      <c r="F149" s="25">
        <f t="shared" si="180"/>
        <v>0</v>
      </c>
      <c r="G149" s="25">
        <f t="shared" si="180"/>
        <v>0</v>
      </c>
      <c r="H149" s="25">
        <f t="shared" si="180"/>
        <v>0</v>
      </c>
      <c r="I149" s="25">
        <f t="shared" si="180"/>
        <v>0</v>
      </c>
      <c r="J149" s="25">
        <f t="shared" si="180"/>
        <v>0</v>
      </c>
      <c r="K149" s="25">
        <f t="shared" si="180"/>
        <v>0</v>
      </c>
      <c r="L149" s="25">
        <f t="shared" si="180"/>
        <v>0</v>
      </c>
      <c r="M149" s="25">
        <f t="shared" si="180"/>
        <v>0</v>
      </c>
      <c r="N149" s="25">
        <f t="shared" si="180"/>
        <v>0</v>
      </c>
      <c r="O149" s="25">
        <f t="shared" si="180"/>
        <v>0</v>
      </c>
      <c r="P149" s="25">
        <f t="shared" si="180"/>
        <v>0</v>
      </c>
      <c r="Q149" s="25">
        <f t="shared" si="180"/>
        <v>0</v>
      </c>
      <c r="R149" s="25">
        <f t="shared" si="180"/>
        <v>0</v>
      </c>
      <c r="S149" s="25">
        <f t="shared" si="180"/>
        <v>0</v>
      </c>
      <c r="T149" s="25">
        <f t="shared" si="180"/>
        <v>0</v>
      </c>
      <c r="U149" s="25">
        <f t="shared" si="180"/>
        <v>0</v>
      </c>
      <c r="V149" s="25">
        <f t="shared" si="180"/>
        <v>0</v>
      </c>
      <c r="W149" s="25">
        <f t="shared" si="180"/>
        <v>0</v>
      </c>
      <c r="X149" s="25">
        <f t="shared" si="180"/>
        <v>0</v>
      </c>
      <c r="Y149" s="25">
        <f t="shared" si="180"/>
        <v>0</v>
      </c>
      <c r="Z149" s="25">
        <f t="shared" si="180"/>
        <v>0</v>
      </c>
      <c r="AA149" s="25">
        <f t="shared" si="180"/>
        <v>0</v>
      </c>
      <c r="AB149" s="25">
        <f t="shared" si="180"/>
        <v>0</v>
      </c>
      <c r="AC149" s="25">
        <f t="shared" si="180"/>
        <v>0</v>
      </c>
      <c r="AD149" s="25">
        <f t="shared" si="180"/>
        <v>0</v>
      </c>
      <c r="AE149" s="25">
        <f t="shared" si="180"/>
        <v>0</v>
      </c>
      <c r="AF149" s="25">
        <f t="shared" si="180"/>
        <v>0</v>
      </c>
      <c r="AG149" s="25">
        <f t="shared" si="180"/>
        <v>0</v>
      </c>
      <c r="AH149" s="25">
        <f t="shared" si="180"/>
        <v>0</v>
      </c>
      <c r="AI149" s="25">
        <f t="shared" si="180"/>
        <v>0</v>
      </c>
      <c r="AJ149" s="25">
        <f t="shared" si="180"/>
        <v>0</v>
      </c>
      <c r="AK149" s="25">
        <f t="shared" si="180"/>
        <v>0</v>
      </c>
      <c r="AL149" s="25">
        <f t="shared" si="180"/>
        <v>0</v>
      </c>
      <c r="AM149" s="25">
        <f t="shared" si="180"/>
        <v>0</v>
      </c>
      <c r="AN149" s="25">
        <f t="shared" si="180"/>
        <v>0</v>
      </c>
      <c r="AO149" s="25">
        <f t="shared" si="180"/>
        <v>0</v>
      </c>
      <c r="AP149" s="25">
        <f t="shared" si="180"/>
        <v>0</v>
      </c>
      <c r="AQ149" s="25">
        <f t="shared" si="180"/>
        <v>0</v>
      </c>
      <c r="AR149" s="25">
        <f t="shared" si="180"/>
        <v>0</v>
      </c>
      <c r="AS149" s="25">
        <f t="shared" si="180"/>
        <v>0</v>
      </c>
      <c r="AT149" s="25">
        <f t="shared" si="180"/>
        <v>0</v>
      </c>
      <c r="AU149" s="25">
        <f t="shared" si="180"/>
        <v>0</v>
      </c>
      <c r="AV149" s="25">
        <f t="shared" si="180"/>
        <v>0</v>
      </c>
      <c r="AW149" s="25">
        <f t="shared" si="180"/>
        <v>0</v>
      </c>
      <c r="AX149" s="25">
        <f t="shared" si="180"/>
        <v>0</v>
      </c>
      <c r="AY149" s="25">
        <f t="shared" si="180"/>
        <v>0</v>
      </c>
      <c r="AZ149" s="25">
        <f t="shared" si="180"/>
        <v>0</v>
      </c>
      <c r="BA149" s="25">
        <f t="shared" si="180"/>
        <v>0</v>
      </c>
      <c r="BB149" s="25">
        <f t="shared" si="180"/>
        <v>0</v>
      </c>
      <c r="BC149" s="25">
        <f t="shared" si="180"/>
        <v>0</v>
      </c>
      <c r="BD149" s="25">
        <f t="shared" si="180"/>
        <v>0</v>
      </c>
      <c r="BE149" s="25">
        <f t="shared" si="180"/>
        <v>0</v>
      </c>
      <c r="BF149" s="25">
        <f t="shared" si="180"/>
        <v>0</v>
      </c>
      <c r="BG149" s="25">
        <f t="shared" si="180"/>
        <v>0</v>
      </c>
      <c r="BH149" s="25">
        <f t="shared" si="180"/>
        <v>0</v>
      </c>
      <c r="BI149" s="25">
        <f t="shared" si="180"/>
        <v>0</v>
      </c>
      <c r="BJ149" s="25">
        <f t="shared" si="180"/>
        <v>0</v>
      </c>
      <c r="BK149" s="25">
        <f t="shared" si="180"/>
        <v>0</v>
      </c>
      <c r="BL149" s="25">
        <f t="shared" si="180"/>
        <v>0</v>
      </c>
      <c r="BM149" s="25">
        <f t="shared" si="180"/>
        <v>0</v>
      </c>
      <c r="BN149" s="25">
        <f t="shared" si="180"/>
        <v>0</v>
      </c>
      <c r="BO149" s="25">
        <f t="shared" si="180"/>
        <v>0</v>
      </c>
      <c r="BP149" s="25">
        <f t="shared" si="180"/>
        <v>0</v>
      </c>
      <c r="BQ149" s="25">
        <f t="shared" ref="BQ149:CH149" si="181">IF(BQ29=0,0,((BQ11*0.5)+BP29-BQ47)*BQ84*BQ116*BQ$2)</f>
        <v>0</v>
      </c>
      <c r="BR149" s="25">
        <f t="shared" si="181"/>
        <v>0</v>
      </c>
      <c r="BS149" s="25">
        <f t="shared" si="181"/>
        <v>0</v>
      </c>
      <c r="BT149" s="25">
        <f t="shared" si="181"/>
        <v>0</v>
      </c>
      <c r="BU149" s="25">
        <f t="shared" si="181"/>
        <v>0</v>
      </c>
      <c r="BV149" s="25">
        <f t="shared" si="181"/>
        <v>0</v>
      </c>
      <c r="BW149" s="25">
        <f t="shared" si="181"/>
        <v>0</v>
      </c>
      <c r="BX149" s="25">
        <f t="shared" si="181"/>
        <v>0</v>
      </c>
      <c r="BY149" s="25">
        <f t="shared" si="181"/>
        <v>0</v>
      </c>
      <c r="BZ149" s="25">
        <f t="shared" si="181"/>
        <v>0</v>
      </c>
      <c r="CA149" s="25">
        <f t="shared" si="181"/>
        <v>0</v>
      </c>
      <c r="CB149" s="25">
        <f t="shared" si="181"/>
        <v>0</v>
      </c>
      <c r="CC149" s="25">
        <f t="shared" si="181"/>
        <v>0</v>
      </c>
      <c r="CD149" s="25">
        <f t="shared" si="181"/>
        <v>0</v>
      </c>
      <c r="CE149" s="25">
        <f t="shared" si="181"/>
        <v>0</v>
      </c>
      <c r="CF149" s="25">
        <f t="shared" si="181"/>
        <v>0</v>
      </c>
      <c r="CG149" s="25">
        <f t="shared" si="181"/>
        <v>0</v>
      </c>
      <c r="CH149" s="28">
        <f t="shared" si="181"/>
        <v>0</v>
      </c>
    </row>
    <row r="150" spans="1:86" ht="15.75" hidden="1" customHeight="1" x14ac:dyDescent="0.25">
      <c r="A150" s="606"/>
      <c r="B150" s="89" t="s">
        <v>4</v>
      </c>
      <c r="C150" s="25">
        <f t="shared" si="168"/>
        <v>0</v>
      </c>
      <c r="D150" s="25">
        <f t="shared" si="169"/>
        <v>0</v>
      </c>
      <c r="E150" s="25">
        <f t="shared" ref="E150:BP150" si="182">IF(E30=0,0,((E12*0.5)+D30-E48)*E85*E117*E$2)</f>
        <v>0</v>
      </c>
      <c r="F150" s="25">
        <f t="shared" si="182"/>
        <v>0</v>
      </c>
      <c r="G150" s="25">
        <f t="shared" si="182"/>
        <v>0</v>
      </c>
      <c r="H150" s="25">
        <f t="shared" si="182"/>
        <v>0</v>
      </c>
      <c r="I150" s="25">
        <f t="shared" si="182"/>
        <v>0</v>
      </c>
      <c r="J150" s="25">
        <f t="shared" si="182"/>
        <v>0</v>
      </c>
      <c r="K150" s="25">
        <f t="shared" si="182"/>
        <v>0</v>
      </c>
      <c r="L150" s="25">
        <f t="shared" si="182"/>
        <v>0</v>
      </c>
      <c r="M150" s="25">
        <f t="shared" si="182"/>
        <v>0</v>
      </c>
      <c r="N150" s="25">
        <f t="shared" si="182"/>
        <v>0</v>
      </c>
      <c r="O150" s="25">
        <f t="shared" si="182"/>
        <v>0</v>
      </c>
      <c r="P150" s="25">
        <f t="shared" si="182"/>
        <v>0</v>
      </c>
      <c r="Q150" s="25">
        <f t="shared" si="182"/>
        <v>0</v>
      </c>
      <c r="R150" s="25">
        <f t="shared" si="182"/>
        <v>0</v>
      </c>
      <c r="S150" s="25">
        <f t="shared" si="182"/>
        <v>0</v>
      </c>
      <c r="T150" s="25">
        <f t="shared" si="182"/>
        <v>0</v>
      </c>
      <c r="U150" s="25">
        <f t="shared" si="182"/>
        <v>0</v>
      </c>
      <c r="V150" s="25">
        <f t="shared" si="182"/>
        <v>0</v>
      </c>
      <c r="W150" s="25">
        <f t="shared" si="182"/>
        <v>0</v>
      </c>
      <c r="X150" s="25">
        <f t="shared" si="182"/>
        <v>0</v>
      </c>
      <c r="Y150" s="25">
        <f t="shared" si="182"/>
        <v>0</v>
      </c>
      <c r="Z150" s="25">
        <f t="shared" si="182"/>
        <v>0</v>
      </c>
      <c r="AA150" s="25">
        <f t="shared" si="182"/>
        <v>0</v>
      </c>
      <c r="AB150" s="25">
        <f t="shared" si="182"/>
        <v>0</v>
      </c>
      <c r="AC150" s="25">
        <f t="shared" si="182"/>
        <v>0</v>
      </c>
      <c r="AD150" s="25">
        <f t="shared" si="182"/>
        <v>0</v>
      </c>
      <c r="AE150" s="25">
        <f t="shared" si="182"/>
        <v>0</v>
      </c>
      <c r="AF150" s="25">
        <f t="shared" si="182"/>
        <v>0</v>
      </c>
      <c r="AG150" s="25">
        <f t="shared" si="182"/>
        <v>0</v>
      </c>
      <c r="AH150" s="25">
        <f t="shared" si="182"/>
        <v>0</v>
      </c>
      <c r="AI150" s="25">
        <f t="shared" si="182"/>
        <v>0</v>
      </c>
      <c r="AJ150" s="25">
        <f t="shared" si="182"/>
        <v>0</v>
      </c>
      <c r="AK150" s="25">
        <f t="shared" si="182"/>
        <v>0</v>
      </c>
      <c r="AL150" s="25">
        <f t="shared" si="182"/>
        <v>0</v>
      </c>
      <c r="AM150" s="25">
        <f t="shared" si="182"/>
        <v>0</v>
      </c>
      <c r="AN150" s="25">
        <f t="shared" si="182"/>
        <v>0</v>
      </c>
      <c r="AO150" s="25">
        <f t="shared" si="182"/>
        <v>0</v>
      </c>
      <c r="AP150" s="25">
        <f t="shared" si="182"/>
        <v>0</v>
      </c>
      <c r="AQ150" s="25">
        <f t="shared" si="182"/>
        <v>0</v>
      </c>
      <c r="AR150" s="25">
        <f t="shared" si="182"/>
        <v>0</v>
      </c>
      <c r="AS150" s="25">
        <f t="shared" si="182"/>
        <v>0</v>
      </c>
      <c r="AT150" s="25">
        <f t="shared" si="182"/>
        <v>0</v>
      </c>
      <c r="AU150" s="25">
        <f t="shared" si="182"/>
        <v>0</v>
      </c>
      <c r="AV150" s="25">
        <f t="shared" si="182"/>
        <v>0</v>
      </c>
      <c r="AW150" s="25">
        <f t="shared" si="182"/>
        <v>0</v>
      </c>
      <c r="AX150" s="25">
        <f t="shared" si="182"/>
        <v>0</v>
      </c>
      <c r="AY150" s="25">
        <f t="shared" si="182"/>
        <v>0</v>
      </c>
      <c r="AZ150" s="25">
        <f t="shared" si="182"/>
        <v>0</v>
      </c>
      <c r="BA150" s="25">
        <f t="shared" si="182"/>
        <v>0</v>
      </c>
      <c r="BB150" s="25">
        <f t="shared" si="182"/>
        <v>0</v>
      </c>
      <c r="BC150" s="25">
        <f t="shared" si="182"/>
        <v>0</v>
      </c>
      <c r="BD150" s="25">
        <f t="shared" si="182"/>
        <v>0</v>
      </c>
      <c r="BE150" s="25">
        <f t="shared" si="182"/>
        <v>0</v>
      </c>
      <c r="BF150" s="25">
        <f t="shared" si="182"/>
        <v>0</v>
      </c>
      <c r="BG150" s="25">
        <f t="shared" si="182"/>
        <v>0</v>
      </c>
      <c r="BH150" s="25">
        <f t="shared" si="182"/>
        <v>0</v>
      </c>
      <c r="BI150" s="25">
        <f t="shared" si="182"/>
        <v>0</v>
      </c>
      <c r="BJ150" s="25">
        <f t="shared" si="182"/>
        <v>0</v>
      </c>
      <c r="BK150" s="25">
        <f t="shared" si="182"/>
        <v>0</v>
      </c>
      <c r="BL150" s="25">
        <f t="shared" si="182"/>
        <v>0</v>
      </c>
      <c r="BM150" s="25">
        <f t="shared" si="182"/>
        <v>0</v>
      </c>
      <c r="BN150" s="25">
        <f t="shared" si="182"/>
        <v>0</v>
      </c>
      <c r="BO150" s="25">
        <f t="shared" si="182"/>
        <v>0</v>
      </c>
      <c r="BP150" s="25">
        <f t="shared" si="182"/>
        <v>0</v>
      </c>
      <c r="BQ150" s="25">
        <f t="shared" ref="BQ150:CH150" si="183">IF(BQ30=0,0,((BQ12*0.5)+BP30-BQ48)*BQ85*BQ117*BQ$2)</f>
        <v>0</v>
      </c>
      <c r="BR150" s="25">
        <f t="shared" si="183"/>
        <v>0</v>
      </c>
      <c r="BS150" s="25">
        <f t="shared" si="183"/>
        <v>0</v>
      </c>
      <c r="BT150" s="25">
        <f t="shared" si="183"/>
        <v>0</v>
      </c>
      <c r="BU150" s="25">
        <f t="shared" si="183"/>
        <v>0</v>
      </c>
      <c r="BV150" s="25">
        <f t="shared" si="183"/>
        <v>0</v>
      </c>
      <c r="BW150" s="25">
        <f t="shared" si="183"/>
        <v>0</v>
      </c>
      <c r="BX150" s="25">
        <f t="shared" si="183"/>
        <v>0</v>
      </c>
      <c r="BY150" s="25">
        <f t="shared" si="183"/>
        <v>0</v>
      </c>
      <c r="BZ150" s="25">
        <f t="shared" si="183"/>
        <v>0</v>
      </c>
      <c r="CA150" s="25">
        <f t="shared" si="183"/>
        <v>0</v>
      </c>
      <c r="CB150" s="25">
        <f t="shared" si="183"/>
        <v>0</v>
      </c>
      <c r="CC150" s="25">
        <f t="shared" si="183"/>
        <v>0</v>
      </c>
      <c r="CD150" s="25">
        <f t="shared" si="183"/>
        <v>0</v>
      </c>
      <c r="CE150" s="25">
        <f t="shared" si="183"/>
        <v>0</v>
      </c>
      <c r="CF150" s="25">
        <f t="shared" si="183"/>
        <v>0</v>
      </c>
      <c r="CG150" s="25">
        <f t="shared" si="183"/>
        <v>0</v>
      </c>
      <c r="CH150" s="28">
        <f t="shared" si="183"/>
        <v>0</v>
      </c>
    </row>
    <row r="151" spans="1:86" hidden="1" x14ac:dyDescent="0.25">
      <c r="A151" s="606"/>
      <c r="B151" s="89" t="s">
        <v>5</v>
      </c>
      <c r="C151" s="25">
        <f t="shared" si="168"/>
        <v>0</v>
      </c>
      <c r="D151" s="25">
        <f t="shared" si="169"/>
        <v>0</v>
      </c>
      <c r="E151" s="25">
        <f t="shared" ref="E151:BP151" si="184">IF(E31=0,0,((E13*0.5)+D31-E49)*E86*E118*E$2)</f>
        <v>0</v>
      </c>
      <c r="F151" s="25">
        <f t="shared" si="184"/>
        <v>0</v>
      </c>
      <c r="G151" s="25">
        <f t="shared" si="184"/>
        <v>0</v>
      </c>
      <c r="H151" s="25">
        <f t="shared" si="184"/>
        <v>0</v>
      </c>
      <c r="I151" s="25">
        <f t="shared" si="184"/>
        <v>0</v>
      </c>
      <c r="J151" s="25">
        <f t="shared" si="184"/>
        <v>0</v>
      </c>
      <c r="K151" s="25">
        <f t="shared" si="184"/>
        <v>0</v>
      </c>
      <c r="L151" s="25">
        <f t="shared" si="184"/>
        <v>0</v>
      </c>
      <c r="M151" s="25">
        <f t="shared" si="184"/>
        <v>0</v>
      </c>
      <c r="N151" s="25">
        <f t="shared" si="184"/>
        <v>0</v>
      </c>
      <c r="O151" s="25">
        <f t="shared" si="184"/>
        <v>0</v>
      </c>
      <c r="P151" s="25">
        <f t="shared" si="184"/>
        <v>0</v>
      </c>
      <c r="Q151" s="25">
        <f t="shared" si="184"/>
        <v>0</v>
      </c>
      <c r="R151" s="25">
        <f t="shared" si="184"/>
        <v>0</v>
      </c>
      <c r="S151" s="25">
        <f t="shared" si="184"/>
        <v>0</v>
      </c>
      <c r="T151" s="25">
        <f t="shared" si="184"/>
        <v>0</v>
      </c>
      <c r="U151" s="25">
        <f t="shared" si="184"/>
        <v>0</v>
      </c>
      <c r="V151" s="25">
        <f t="shared" si="184"/>
        <v>0</v>
      </c>
      <c r="W151" s="25">
        <f t="shared" si="184"/>
        <v>0</v>
      </c>
      <c r="X151" s="25">
        <f t="shared" si="184"/>
        <v>0</v>
      </c>
      <c r="Y151" s="25">
        <f t="shared" si="184"/>
        <v>0</v>
      </c>
      <c r="Z151" s="25">
        <f t="shared" si="184"/>
        <v>0</v>
      </c>
      <c r="AA151" s="25">
        <f t="shared" si="184"/>
        <v>0</v>
      </c>
      <c r="AB151" s="25">
        <f t="shared" si="184"/>
        <v>0</v>
      </c>
      <c r="AC151" s="25">
        <f t="shared" si="184"/>
        <v>0</v>
      </c>
      <c r="AD151" s="25">
        <f t="shared" si="184"/>
        <v>0</v>
      </c>
      <c r="AE151" s="25">
        <f t="shared" si="184"/>
        <v>0</v>
      </c>
      <c r="AF151" s="25">
        <f t="shared" si="184"/>
        <v>0</v>
      </c>
      <c r="AG151" s="25">
        <f t="shared" si="184"/>
        <v>0</v>
      </c>
      <c r="AH151" s="25">
        <f t="shared" si="184"/>
        <v>0</v>
      </c>
      <c r="AI151" s="25">
        <f t="shared" si="184"/>
        <v>0</v>
      </c>
      <c r="AJ151" s="25">
        <f t="shared" si="184"/>
        <v>0</v>
      </c>
      <c r="AK151" s="25">
        <f t="shared" si="184"/>
        <v>0</v>
      </c>
      <c r="AL151" s="25">
        <f t="shared" si="184"/>
        <v>0</v>
      </c>
      <c r="AM151" s="25">
        <f t="shared" si="184"/>
        <v>0</v>
      </c>
      <c r="AN151" s="25">
        <f t="shared" si="184"/>
        <v>0</v>
      </c>
      <c r="AO151" s="25">
        <f t="shared" si="184"/>
        <v>0</v>
      </c>
      <c r="AP151" s="25">
        <f t="shared" si="184"/>
        <v>0</v>
      </c>
      <c r="AQ151" s="25">
        <f t="shared" si="184"/>
        <v>0</v>
      </c>
      <c r="AR151" s="25">
        <f t="shared" si="184"/>
        <v>0</v>
      </c>
      <c r="AS151" s="25">
        <f t="shared" si="184"/>
        <v>0</v>
      </c>
      <c r="AT151" s="25">
        <f t="shared" si="184"/>
        <v>0</v>
      </c>
      <c r="AU151" s="25">
        <f t="shared" si="184"/>
        <v>0</v>
      </c>
      <c r="AV151" s="25">
        <f t="shared" si="184"/>
        <v>0</v>
      </c>
      <c r="AW151" s="25">
        <f t="shared" si="184"/>
        <v>0</v>
      </c>
      <c r="AX151" s="25">
        <f t="shared" si="184"/>
        <v>0</v>
      </c>
      <c r="AY151" s="25">
        <f t="shared" si="184"/>
        <v>0</v>
      </c>
      <c r="AZ151" s="25">
        <f t="shared" si="184"/>
        <v>0</v>
      </c>
      <c r="BA151" s="25">
        <f t="shared" si="184"/>
        <v>0</v>
      </c>
      <c r="BB151" s="25">
        <f t="shared" si="184"/>
        <v>0</v>
      </c>
      <c r="BC151" s="25">
        <f t="shared" si="184"/>
        <v>0</v>
      </c>
      <c r="BD151" s="25">
        <f t="shared" si="184"/>
        <v>0</v>
      </c>
      <c r="BE151" s="25">
        <f t="shared" si="184"/>
        <v>0</v>
      </c>
      <c r="BF151" s="25">
        <f t="shared" si="184"/>
        <v>0</v>
      </c>
      <c r="BG151" s="25">
        <f t="shared" si="184"/>
        <v>0</v>
      </c>
      <c r="BH151" s="25">
        <f t="shared" si="184"/>
        <v>0</v>
      </c>
      <c r="BI151" s="25">
        <f t="shared" si="184"/>
        <v>0</v>
      </c>
      <c r="BJ151" s="25">
        <f t="shared" si="184"/>
        <v>0</v>
      </c>
      <c r="BK151" s="25">
        <f t="shared" si="184"/>
        <v>0</v>
      </c>
      <c r="BL151" s="25">
        <f t="shared" si="184"/>
        <v>0</v>
      </c>
      <c r="BM151" s="25">
        <f t="shared" si="184"/>
        <v>0</v>
      </c>
      <c r="BN151" s="25">
        <f t="shared" si="184"/>
        <v>0</v>
      </c>
      <c r="BO151" s="25">
        <f t="shared" si="184"/>
        <v>0</v>
      </c>
      <c r="BP151" s="25">
        <f t="shared" si="184"/>
        <v>0</v>
      </c>
      <c r="BQ151" s="25">
        <f t="shared" ref="BQ151:CH151" si="185">IF(BQ31=0,0,((BQ13*0.5)+BP31-BQ49)*BQ86*BQ118*BQ$2)</f>
        <v>0</v>
      </c>
      <c r="BR151" s="25">
        <f t="shared" si="185"/>
        <v>0</v>
      </c>
      <c r="BS151" s="25">
        <f t="shared" si="185"/>
        <v>0</v>
      </c>
      <c r="BT151" s="25">
        <f t="shared" si="185"/>
        <v>0</v>
      </c>
      <c r="BU151" s="25">
        <f t="shared" si="185"/>
        <v>0</v>
      </c>
      <c r="BV151" s="25">
        <f t="shared" si="185"/>
        <v>0</v>
      </c>
      <c r="BW151" s="25">
        <f t="shared" si="185"/>
        <v>0</v>
      </c>
      <c r="BX151" s="25">
        <f t="shared" si="185"/>
        <v>0</v>
      </c>
      <c r="BY151" s="25">
        <f t="shared" si="185"/>
        <v>0</v>
      </c>
      <c r="BZ151" s="25">
        <f t="shared" si="185"/>
        <v>0</v>
      </c>
      <c r="CA151" s="25">
        <f t="shared" si="185"/>
        <v>0</v>
      </c>
      <c r="CB151" s="25">
        <f t="shared" si="185"/>
        <v>0</v>
      </c>
      <c r="CC151" s="25">
        <f t="shared" si="185"/>
        <v>0</v>
      </c>
      <c r="CD151" s="25">
        <f t="shared" si="185"/>
        <v>0</v>
      </c>
      <c r="CE151" s="25">
        <f t="shared" si="185"/>
        <v>0</v>
      </c>
      <c r="CF151" s="25">
        <f t="shared" si="185"/>
        <v>0</v>
      </c>
      <c r="CG151" s="25">
        <f t="shared" si="185"/>
        <v>0</v>
      </c>
      <c r="CH151" s="28">
        <f t="shared" si="185"/>
        <v>0</v>
      </c>
    </row>
    <row r="152" spans="1:86" hidden="1" x14ac:dyDescent="0.25">
      <c r="A152" s="606"/>
      <c r="B152" s="89" t="s">
        <v>23</v>
      </c>
      <c r="C152" s="25">
        <f t="shared" si="168"/>
        <v>0</v>
      </c>
      <c r="D152" s="25">
        <f t="shared" si="169"/>
        <v>0</v>
      </c>
      <c r="E152" s="25">
        <f t="shared" ref="E152:BP152" si="186">IF(E32=0,0,((E14*0.5)+D32-E50)*E87*E119*E$2)</f>
        <v>0</v>
      </c>
      <c r="F152" s="25">
        <f t="shared" si="186"/>
        <v>0</v>
      </c>
      <c r="G152" s="25">
        <f t="shared" si="186"/>
        <v>0</v>
      </c>
      <c r="H152" s="25">
        <f t="shared" si="186"/>
        <v>0</v>
      </c>
      <c r="I152" s="25">
        <f t="shared" si="186"/>
        <v>0</v>
      </c>
      <c r="J152" s="25">
        <f t="shared" si="186"/>
        <v>0</v>
      </c>
      <c r="K152" s="25">
        <f t="shared" si="186"/>
        <v>0</v>
      </c>
      <c r="L152" s="25">
        <f t="shared" si="186"/>
        <v>0</v>
      </c>
      <c r="M152" s="25">
        <f t="shared" si="186"/>
        <v>0</v>
      </c>
      <c r="N152" s="25">
        <f t="shared" si="186"/>
        <v>0</v>
      </c>
      <c r="O152" s="25">
        <f t="shared" si="186"/>
        <v>0</v>
      </c>
      <c r="P152" s="25">
        <f t="shared" si="186"/>
        <v>0</v>
      </c>
      <c r="Q152" s="25">
        <f t="shared" si="186"/>
        <v>0</v>
      </c>
      <c r="R152" s="25">
        <f t="shared" si="186"/>
        <v>0</v>
      </c>
      <c r="S152" s="25">
        <f t="shared" si="186"/>
        <v>0</v>
      </c>
      <c r="T152" s="25">
        <f t="shared" si="186"/>
        <v>0</v>
      </c>
      <c r="U152" s="25">
        <f t="shared" si="186"/>
        <v>0</v>
      </c>
      <c r="V152" s="25">
        <f t="shared" si="186"/>
        <v>0</v>
      </c>
      <c r="W152" s="25">
        <f t="shared" si="186"/>
        <v>0</v>
      </c>
      <c r="X152" s="25">
        <f t="shared" si="186"/>
        <v>0</v>
      </c>
      <c r="Y152" s="25">
        <f t="shared" si="186"/>
        <v>0</v>
      </c>
      <c r="Z152" s="25">
        <f t="shared" si="186"/>
        <v>0</v>
      </c>
      <c r="AA152" s="25">
        <f t="shared" si="186"/>
        <v>0</v>
      </c>
      <c r="AB152" s="25">
        <f t="shared" si="186"/>
        <v>0</v>
      </c>
      <c r="AC152" s="25">
        <f t="shared" si="186"/>
        <v>0</v>
      </c>
      <c r="AD152" s="25">
        <f t="shared" si="186"/>
        <v>0</v>
      </c>
      <c r="AE152" s="25">
        <f t="shared" si="186"/>
        <v>0</v>
      </c>
      <c r="AF152" s="25">
        <f t="shared" si="186"/>
        <v>0</v>
      </c>
      <c r="AG152" s="25">
        <f t="shared" si="186"/>
        <v>0</v>
      </c>
      <c r="AH152" s="25">
        <f t="shared" si="186"/>
        <v>0</v>
      </c>
      <c r="AI152" s="25">
        <f t="shared" si="186"/>
        <v>0</v>
      </c>
      <c r="AJ152" s="25">
        <f t="shared" si="186"/>
        <v>0</v>
      </c>
      <c r="AK152" s="25">
        <f t="shared" si="186"/>
        <v>0</v>
      </c>
      <c r="AL152" s="25">
        <f t="shared" si="186"/>
        <v>0</v>
      </c>
      <c r="AM152" s="25">
        <f t="shared" si="186"/>
        <v>0</v>
      </c>
      <c r="AN152" s="25">
        <f t="shared" si="186"/>
        <v>0</v>
      </c>
      <c r="AO152" s="25">
        <f t="shared" si="186"/>
        <v>0</v>
      </c>
      <c r="AP152" s="25">
        <f t="shared" si="186"/>
        <v>0</v>
      </c>
      <c r="AQ152" s="25">
        <f t="shared" si="186"/>
        <v>0</v>
      </c>
      <c r="AR152" s="25">
        <f t="shared" si="186"/>
        <v>0</v>
      </c>
      <c r="AS152" s="25">
        <f t="shared" si="186"/>
        <v>0</v>
      </c>
      <c r="AT152" s="25">
        <f t="shared" si="186"/>
        <v>0</v>
      </c>
      <c r="AU152" s="25">
        <f t="shared" si="186"/>
        <v>0</v>
      </c>
      <c r="AV152" s="25">
        <f t="shared" si="186"/>
        <v>0</v>
      </c>
      <c r="AW152" s="25">
        <f t="shared" si="186"/>
        <v>0</v>
      </c>
      <c r="AX152" s="25">
        <f t="shared" si="186"/>
        <v>0</v>
      </c>
      <c r="AY152" s="25">
        <f t="shared" si="186"/>
        <v>0</v>
      </c>
      <c r="AZ152" s="25">
        <f t="shared" si="186"/>
        <v>0</v>
      </c>
      <c r="BA152" s="25">
        <f t="shared" si="186"/>
        <v>0</v>
      </c>
      <c r="BB152" s="25">
        <f t="shared" si="186"/>
        <v>0</v>
      </c>
      <c r="BC152" s="25">
        <f t="shared" si="186"/>
        <v>0</v>
      </c>
      <c r="BD152" s="25">
        <f t="shared" si="186"/>
        <v>0</v>
      </c>
      <c r="BE152" s="25">
        <f t="shared" si="186"/>
        <v>0</v>
      </c>
      <c r="BF152" s="25">
        <f t="shared" si="186"/>
        <v>0</v>
      </c>
      <c r="BG152" s="25">
        <f t="shared" si="186"/>
        <v>0</v>
      </c>
      <c r="BH152" s="25">
        <f t="shared" si="186"/>
        <v>0</v>
      </c>
      <c r="BI152" s="25">
        <f t="shared" si="186"/>
        <v>0</v>
      </c>
      <c r="BJ152" s="25">
        <f t="shared" si="186"/>
        <v>0</v>
      </c>
      <c r="BK152" s="25">
        <f t="shared" si="186"/>
        <v>0</v>
      </c>
      <c r="BL152" s="25">
        <f t="shared" si="186"/>
        <v>0</v>
      </c>
      <c r="BM152" s="25">
        <f t="shared" si="186"/>
        <v>0</v>
      </c>
      <c r="BN152" s="25">
        <f t="shared" si="186"/>
        <v>0</v>
      </c>
      <c r="BO152" s="25">
        <f t="shared" si="186"/>
        <v>0</v>
      </c>
      <c r="BP152" s="25">
        <f t="shared" si="186"/>
        <v>0</v>
      </c>
      <c r="BQ152" s="25">
        <f t="shared" ref="BQ152:CH152" si="187">IF(BQ32=0,0,((BQ14*0.5)+BP32-BQ50)*BQ87*BQ119*BQ$2)</f>
        <v>0</v>
      </c>
      <c r="BR152" s="25">
        <f t="shared" si="187"/>
        <v>0</v>
      </c>
      <c r="BS152" s="25">
        <f t="shared" si="187"/>
        <v>0</v>
      </c>
      <c r="BT152" s="25">
        <f t="shared" si="187"/>
        <v>0</v>
      </c>
      <c r="BU152" s="25">
        <f t="shared" si="187"/>
        <v>0</v>
      </c>
      <c r="BV152" s="25">
        <f t="shared" si="187"/>
        <v>0</v>
      </c>
      <c r="BW152" s="25">
        <f t="shared" si="187"/>
        <v>0</v>
      </c>
      <c r="BX152" s="25">
        <f t="shared" si="187"/>
        <v>0</v>
      </c>
      <c r="BY152" s="25">
        <f t="shared" si="187"/>
        <v>0</v>
      </c>
      <c r="BZ152" s="25">
        <f t="shared" si="187"/>
        <v>0</v>
      </c>
      <c r="CA152" s="25">
        <f t="shared" si="187"/>
        <v>0</v>
      </c>
      <c r="CB152" s="25">
        <f t="shared" si="187"/>
        <v>0</v>
      </c>
      <c r="CC152" s="25">
        <f t="shared" si="187"/>
        <v>0</v>
      </c>
      <c r="CD152" s="25">
        <f t="shared" si="187"/>
        <v>0</v>
      </c>
      <c r="CE152" s="25">
        <f t="shared" si="187"/>
        <v>0</v>
      </c>
      <c r="CF152" s="25">
        <f t="shared" si="187"/>
        <v>0</v>
      </c>
      <c r="CG152" s="25">
        <f t="shared" si="187"/>
        <v>0</v>
      </c>
      <c r="CH152" s="28">
        <f t="shared" si="187"/>
        <v>0</v>
      </c>
    </row>
    <row r="153" spans="1:86" hidden="1" x14ac:dyDescent="0.25">
      <c r="A153" s="606"/>
      <c r="B153" s="89" t="s">
        <v>24</v>
      </c>
      <c r="C153" s="25">
        <f t="shared" si="168"/>
        <v>0</v>
      </c>
      <c r="D153" s="25">
        <f t="shared" si="169"/>
        <v>0</v>
      </c>
      <c r="E153" s="25">
        <f t="shared" ref="E153:BP153" si="188">IF(E33=0,0,((E15*0.5)+D33-E51)*E88*E120*E$2)</f>
        <v>0</v>
      </c>
      <c r="F153" s="25">
        <f t="shared" si="188"/>
        <v>0</v>
      </c>
      <c r="G153" s="25">
        <f t="shared" si="188"/>
        <v>0</v>
      </c>
      <c r="H153" s="25">
        <f t="shared" si="188"/>
        <v>0</v>
      </c>
      <c r="I153" s="25">
        <f t="shared" si="188"/>
        <v>0</v>
      </c>
      <c r="J153" s="25">
        <f t="shared" si="188"/>
        <v>0</v>
      </c>
      <c r="K153" s="25">
        <f t="shared" si="188"/>
        <v>0</v>
      </c>
      <c r="L153" s="25">
        <f t="shared" si="188"/>
        <v>0</v>
      </c>
      <c r="M153" s="25">
        <f t="shared" si="188"/>
        <v>0</v>
      </c>
      <c r="N153" s="25">
        <f t="shared" si="188"/>
        <v>0</v>
      </c>
      <c r="O153" s="25">
        <f t="shared" si="188"/>
        <v>0</v>
      </c>
      <c r="P153" s="25">
        <f t="shared" si="188"/>
        <v>0</v>
      </c>
      <c r="Q153" s="25">
        <f t="shared" si="188"/>
        <v>0</v>
      </c>
      <c r="R153" s="25">
        <f t="shared" si="188"/>
        <v>0</v>
      </c>
      <c r="S153" s="25">
        <f t="shared" si="188"/>
        <v>0</v>
      </c>
      <c r="T153" s="25">
        <f t="shared" si="188"/>
        <v>0</v>
      </c>
      <c r="U153" s="25">
        <f t="shared" si="188"/>
        <v>0</v>
      </c>
      <c r="V153" s="25">
        <f t="shared" si="188"/>
        <v>0</v>
      </c>
      <c r="W153" s="25">
        <f t="shared" si="188"/>
        <v>0</v>
      </c>
      <c r="X153" s="25">
        <f t="shared" si="188"/>
        <v>0</v>
      </c>
      <c r="Y153" s="25">
        <f t="shared" si="188"/>
        <v>0</v>
      </c>
      <c r="Z153" s="25">
        <f t="shared" si="188"/>
        <v>0</v>
      </c>
      <c r="AA153" s="25">
        <f t="shared" si="188"/>
        <v>0</v>
      </c>
      <c r="AB153" s="25">
        <f t="shared" si="188"/>
        <v>0</v>
      </c>
      <c r="AC153" s="25">
        <f t="shared" si="188"/>
        <v>0</v>
      </c>
      <c r="AD153" s="25">
        <f t="shared" si="188"/>
        <v>0</v>
      </c>
      <c r="AE153" s="25">
        <f t="shared" si="188"/>
        <v>0</v>
      </c>
      <c r="AF153" s="25">
        <f t="shared" si="188"/>
        <v>0</v>
      </c>
      <c r="AG153" s="25">
        <f t="shared" si="188"/>
        <v>0</v>
      </c>
      <c r="AH153" s="25">
        <f t="shared" si="188"/>
        <v>0</v>
      </c>
      <c r="AI153" s="25">
        <f t="shared" si="188"/>
        <v>0</v>
      </c>
      <c r="AJ153" s="25">
        <f t="shared" si="188"/>
        <v>0</v>
      </c>
      <c r="AK153" s="25">
        <f t="shared" si="188"/>
        <v>0</v>
      </c>
      <c r="AL153" s="25">
        <f t="shared" si="188"/>
        <v>0</v>
      </c>
      <c r="AM153" s="25">
        <f t="shared" si="188"/>
        <v>0</v>
      </c>
      <c r="AN153" s="25">
        <f t="shared" si="188"/>
        <v>0</v>
      </c>
      <c r="AO153" s="25">
        <f t="shared" si="188"/>
        <v>0</v>
      </c>
      <c r="AP153" s="25">
        <f t="shared" si="188"/>
        <v>0</v>
      </c>
      <c r="AQ153" s="25">
        <f t="shared" si="188"/>
        <v>0</v>
      </c>
      <c r="AR153" s="25">
        <f t="shared" si="188"/>
        <v>0</v>
      </c>
      <c r="AS153" s="25">
        <f t="shared" si="188"/>
        <v>0</v>
      </c>
      <c r="AT153" s="25">
        <f t="shared" si="188"/>
        <v>0</v>
      </c>
      <c r="AU153" s="25">
        <f t="shared" si="188"/>
        <v>0</v>
      </c>
      <c r="AV153" s="25">
        <f t="shared" si="188"/>
        <v>0</v>
      </c>
      <c r="AW153" s="25">
        <f t="shared" si="188"/>
        <v>0</v>
      </c>
      <c r="AX153" s="25">
        <f t="shared" si="188"/>
        <v>0</v>
      </c>
      <c r="AY153" s="25">
        <f t="shared" si="188"/>
        <v>0</v>
      </c>
      <c r="AZ153" s="25">
        <f t="shared" si="188"/>
        <v>0</v>
      </c>
      <c r="BA153" s="25">
        <f t="shared" si="188"/>
        <v>0</v>
      </c>
      <c r="BB153" s="25">
        <f t="shared" si="188"/>
        <v>0</v>
      </c>
      <c r="BC153" s="25">
        <f t="shared" si="188"/>
        <v>0</v>
      </c>
      <c r="BD153" s="25">
        <f t="shared" si="188"/>
        <v>0</v>
      </c>
      <c r="BE153" s="25">
        <f t="shared" si="188"/>
        <v>0</v>
      </c>
      <c r="BF153" s="25">
        <f t="shared" si="188"/>
        <v>0</v>
      </c>
      <c r="BG153" s="25">
        <f t="shared" si="188"/>
        <v>0</v>
      </c>
      <c r="BH153" s="25">
        <f t="shared" si="188"/>
        <v>0</v>
      </c>
      <c r="BI153" s="25">
        <f t="shared" si="188"/>
        <v>0</v>
      </c>
      <c r="BJ153" s="25">
        <f t="shared" si="188"/>
        <v>0</v>
      </c>
      <c r="BK153" s="25">
        <f t="shared" si="188"/>
        <v>0</v>
      </c>
      <c r="BL153" s="25">
        <f t="shared" si="188"/>
        <v>0</v>
      </c>
      <c r="BM153" s="25">
        <f t="shared" si="188"/>
        <v>0</v>
      </c>
      <c r="BN153" s="25">
        <f t="shared" si="188"/>
        <v>0</v>
      </c>
      <c r="BO153" s="25">
        <f t="shared" si="188"/>
        <v>0</v>
      </c>
      <c r="BP153" s="25">
        <f t="shared" si="188"/>
        <v>0</v>
      </c>
      <c r="BQ153" s="25">
        <f t="shared" ref="BQ153:CH153" si="189">IF(BQ33=0,0,((BQ15*0.5)+BP33-BQ51)*BQ88*BQ120*BQ$2)</f>
        <v>0</v>
      </c>
      <c r="BR153" s="25">
        <f t="shared" si="189"/>
        <v>0</v>
      </c>
      <c r="BS153" s="25">
        <f t="shared" si="189"/>
        <v>0</v>
      </c>
      <c r="BT153" s="25">
        <f t="shared" si="189"/>
        <v>0</v>
      </c>
      <c r="BU153" s="25">
        <f t="shared" si="189"/>
        <v>0</v>
      </c>
      <c r="BV153" s="25">
        <f t="shared" si="189"/>
        <v>0</v>
      </c>
      <c r="BW153" s="25">
        <f t="shared" si="189"/>
        <v>0</v>
      </c>
      <c r="BX153" s="25">
        <f t="shared" si="189"/>
        <v>0</v>
      </c>
      <c r="BY153" s="25">
        <f t="shared" si="189"/>
        <v>0</v>
      </c>
      <c r="BZ153" s="25">
        <f t="shared" si="189"/>
        <v>0</v>
      </c>
      <c r="CA153" s="25">
        <f t="shared" si="189"/>
        <v>0</v>
      </c>
      <c r="CB153" s="25">
        <f t="shared" si="189"/>
        <v>0</v>
      </c>
      <c r="CC153" s="25">
        <f t="shared" si="189"/>
        <v>0</v>
      </c>
      <c r="CD153" s="25">
        <f t="shared" si="189"/>
        <v>0</v>
      </c>
      <c r="CE153" s="25">
        <f t="shared" si="189"/>
        <v>0</v>
      </c>
      <c r="CF153" s="25">
        <f t="shared" si="189"/>
        <v>0</v>
      </c>
      <c r="CG153" s="25">
        <f t="shared" si="189"/>
        <v>0</v>
      </c>
      <c r="CH153" s="28">
        <f t="shared" si="189"/>
        <v>0</v>
      </c>
    </row>
    <row r="154" spans="1:86" ht="15.75" hidden="1" customHeight="1" x14ac:dyDescent="0.25">
      <c r="A154" s="606"/>
      <c r="B154" s="89" t="s">
        <v>7</v>
      </c>
      <c r="C154" s="25">
        <f t="shared" si="168"/>
        <v>0</v>
      </c>
      <c r="D154" s="25">
        <f t="shared" si="169"/>
        <v>0</v>
      </c>
      <c r="E154" s="25">
        <f t="shared" ref="E154:BP154" si="190">IF(E34=0,0,((E16*0.5)+D34-E52)*E89*E121*E$2)</f>
        <v>0</v>
      </c>
      <c r="F154" s="25">
        <f t="shared" si="190"/>
        <v>0</v>
      </c>
      <c r="G154" s="25">
        <f t="shared" si="190"/>
        <v>0</v>
      </c>
      <c r="H154" s="25">
        <f t="shared" si="190"/>
        <v>0</v>
      </c>
      <c r="I154" s="25">
        <f t="shared" si="190"/>
        <v>0</v>
      </c>
      <c r="J154" s="25">
        <f t="shared" si="190"/>
        <v>0</v>
      </c>
      <c r="K154" s="25">
        <f t="shared" si="190"/>
        <v>0</v>
      </c>
      <c r="L154" s="25">
        <f t="shared" si="190"/>
        <v>0</v>
      </c>
      <c r="M154" s="25">
        <f t="shared" si="190"/>
        <v>0</v>
      </c>
      <c r="N154" s="25">
        <f t="shared" si="190"/>
        <v>0</v>
      </c>
      <c r="O154" s="25">
        <f t="shared" si="190"/>
        <v>0</v>
      </c>
      <c r="P154" s="25">
        <f t="shared" si="190"/>
        <v>0</v>
      </c>
      <c r="Q154" s="25">
        <f t="shared" si="190"/>
        <v>0</v>
      </c>
      <c r="R154" s="25">
        <f t="shared" si="190"/>
        <v>0</v>
      </c>
      <c r="S154" s="25">
        <f t="shared" si="190"/>
        <v>0</v>
      </c>
      <c r="T154" s="25">
        <f t="shared" si="190"/>
        <v>0</v>
      </c>
      <c r="U154" s="25">
        <f t="shared" si="190"/>
        <v>0</v>
      </c>
      <c r="V154" s="25">
        <f t="shared" si="190"/>
        <v>0</v>
      </c>
      <c r="W154" s="25">
        <f t="shared" si="190"/>
        <v>0</v>
      </c>
      <c r="X154" s="25">
        <f t="shared" si="190"/>
        <v>0</v>
      </c>
      <c r="Y154" s="25">
        <f t="shared" si="190"/>
        <v>0</v>
      </c>
      <c r="Z154" s="25">
        <f t="shared" si="190"/>
        <v>0</v>
      </c>
      <c r="AA154" s="25">
        <f t="shared" si="190"/>
        <v>0</v>
      </c>
      <c r="AB154" s="25">
        <f t="shared" si="190"/>
        <v>0</v>
      </c>
      <c r="AC154" s="25">
        <f t="shared" si="190"/>
        <v>0</v>
      </c>
      <c r="AD154" s="25">
        <f t="shared" si="190"/>
        <v>0</v>
      </c>
      <c r="AE154" s="25">
        <f t="shared" si="190"/>
        <v>0</v>
      </c>
      <c r="AF154" s="25">
        <f t="shared" si="190"/>
        <v>0</v>
      </c>
      <c r="AG154" s="25">
        <f t="shared" si="190"/>
        <v>0</v>
      </c>
      <c r="AH154" s="25">
        <f t="shared" si="190"/>
        <v>0</v>
      </c>
      <c r="AI154" s="25">
        <f t="shared" si="190"/>
        <v>0</v>
      </c>
      <c r="AJ154" s="25">
        <f t="shared" si="190"/>
        <v>0</v>
      </c>
      <c r="AK154" s="25">
        <f t="shared" si="190"/>
        <v>0</v>
      </c>
      <c r="AL154" s="25">
        <f t="shared" si="190"/>
        <v>0</v>
      </c>
      <c r="AM154" s="25">
        <f t="shared" si="190"/>
        <v>0</v>
      </c>
      <c r="AN154" s="25">
        <f t="shared" si="190"/>
        <v>0</v>
      </c>
      <c r="AO154" s="25">
        <f t="shared" si="190"/>
        <v>0</v>
      </c>
      <c r="AP154" s="25">
        <f t="shared" si="190"/>
        <v>0</v>
      </c>
      <c r="AQ154" s="25">
        <f t="shared" si="190"/>
        <v>0</v>
      </c>
      <c r="AR154" s="25">
        <f t="shared" si="190"/>
        <v>0</v>
      </c>
      <c r="AS154" s="25">
        <f t="shared" si="190"/>
        <v>0</v>
      </c>
      <c r="AT154" s="25">
        <f t="shared" si="190"/>
        <v>0</v>
      </c>
      <c r="AU154" s="25">
        <f t="shared" si="190"/>
        <v>0</v>
      </c>
      <c r="AV154" s="25">
        <f t="shared" si="190"/>
        <v>0</v>
      </c>
      <c r="AW154" s="25">
        <f t="shared" si="190"/>
        <v>0</v>
      </c>
      <c r="AX154" s="25">
        <f t="shared" si="190"/>
        <v>0</v>
      </c>
      <c r="AY154" s="25">
        <f t="shared" si="190"/>
        <v>0</v>
      </c>
      <c r="AZ154" s="25">
        <f t="shared" si="190"/>
        <v>0</v>
      </c>
      <c r="BA154" s="25">
        <f t="shared" si="190"/>
        <v>0</v>
      </c>
      <c r="BB154" s="25">
        <f t="shared" si="190"/>
        <v>0</v>
      </c>
      <c r="BC154" s="25">
        <f t="shared" si="190"/>
        <v>0</v>
      </c>
      <c r="BD154" s="25">
        <f t="shared" si="190"/>
        <v>0</v>
      </c>
      <c r="BE154" s="25">
        <f t="shared" si="190"/>
        <v>0</v>
      </c>
      <c r="BF154" s="25">
        <f t="shared" si="190"/>
        <v>0</v>
      </c>
      <c r="BG154" s="25">
        <f t="shared" si="190"/>
        <v>0</v>
      </c>
      <c r="BH154" s="25">
        <f t="shared" si="190"/>
        <v>0</v>
      </c>
      <c r="BI154" s="25">
        <f t="shared" si="190"/>
        <v>0</v>
      </c>
      <c r="BJ154" s="25">
        <f t="shared" si="190"/>
        <v>0</v>
      </c>
      <c r="BK154" s="25">
        <f t="shared" si="190"/>
        <v>0</v>
      </c>
      <c r="BL154" s="25">
        <f t="shared" si="190"/>
        <v>0</v>
      </c>
      <c r="BM154" s="25">
        <f t="shared" si="190"/>
        <v>0</v>
      </c>
      <c r="BN154" s="25">
        <f t="shared" si="190"/>
        <v>0</v>
      </c>
      <c r="BO154" s="25">
        <f t="shared" si="190"/>
        <v>0</v>
      </c>
      <c r="BP154" s="25">
        <f t="shared" si="190"/>
        <v>0</v>
      </c>
      <c r="BQ154" s="25">
        <f t="shared" ref="BQ154:CH154" si="191">IF(BQ34=0,0,((BQ16*0.5)+BP34-BQ52)*BQ89*BQ121*BQ$2)</f>
        <v>0</v>
      </c>
      <c r="BR154" s="25">
        <f t="shared" si="191"/>
        <v>0</v>
      </c>
      <c r="BS154" s="25">
        <f t="shared" si="191"/>
        <v>0</v>
      </c>
      <c r="BT154" s="25">
        <f t="shared" si="191"/>
        <v>0</v>
      </c>
      <c r="BU154" s="25">
        <f t="shared" si="191"/>
        <v>0</v>
      </c>
      <c r="BV154" s="25">
        <f t="shared" si="191"/>
        <v>0</v>
      </c>
      <c r="BW154" s="25">
        <f t="shared" si="191"/>
        <v>0</v>
      </c>
      <c r="BX154" s="25">
        <f t="shared" si="191"/>
        <v>0</v>
      </c>
      <c r="BY154" s="25">
        <f t="shared" si="191"/>
        <v>0</v>
      </c>
      <c r="BZ154" s="25">
        <f t="shared" si="191"/>
        <v>0</v>
      </c>
      <c r="CA154" s="25">
        <f t="shared" si="191"/>
        <v>0</v>
      </c>
      <c r="CB154" s="25">
        <f t="shared" si="191"/>
        <v>0</v>
      </c>
      <c r="CC154" s="25">
        <f t="shared" si="191"/>
        <v>0</v>
      </c>
      <c r="CD154" s="25">
        <f t="shared" si="191"/>
        <v>0</v>
      </c>
      <c r="CE154" s="25">
        <f t="shared" si="191"/>
        <v>0</v>
      </c>
      <c r="CF154" s="25">
        <f t="shared" si="191"/>
        <v>0</v>
      </c>
      <c r="CG154" s="25">
        <f t="shared" si="191"/>
        <v>0</v>
      </c>
      <c r="CH154" s="28">
        <f t="shared" si="191"/>
        <v>0</v>
      </c>
    </row>
    <row r="155" spans="1:86" ht="15.75" hidden="1" customHeight="1" x14ac:dyDescent="0.25">
      <c r="A155" s="606"/>
      <c r="B155" s="89" t="s">
        <v>8</v>
      </c>
      <c r="C155" s="25">
        <f t="shared" si="168"/>
        <v>0</v>
      </c>
      <c r="D155" s="25">
        <f t="shared" si="169"/>
        <v>0</v>
      </c>
      <c r="E155" s="25">
        <f t="shared" ref="E155:BP155" si="192">IF(E35=0,0,((E17*0.5)+D35-E53)*E90*E122*E$2)</f>
        <v>0</v>
      </c>
      <c r="F155" s="25">
        <f t="shared" si="192"/>
        <v>0</v>
      </c>
      <c r="G155" s="25">
        <f t="shared" si="192"/>
        <v>0</v>
      </c>
      <c r="H155" s="25">
        <f t="shared" si="192"/>
        <v>0</v>
      </c>
      <c r="I155" s="25">
        <f t="shared" si="192"/>
        <v>0</v>
      </c>
      <c r="J155" s="25">
        <f t="shared" si="192"/>
        <v>0</v>
      </c>
      <c r="K155" s="25">
        <f t="shared" si="192"/>
        <v>0</v>
      </c>
      <c r="L155" s="25">
        <f t="shared" si="192"/>
        <v>0</v>
      </c>
      <c r="M155" s="25">
        <f t="shared" si="192"/>
        <v>0</v>
      </c>
      <c r="N155" s="25">
        <f t="shared" si="192"/>
        <v>0</v>
      </c>
      <c r="O155" s="25">
        <f t="shared" si="192"/>
        <v>0</v>
      </c>
      <c r="P155" s="25">
        <f t="shared" si="192"/>
        <v>0</v>
      </c>
      <c r="Q155" s="25">
        <f t="shared" si="192"/>
        <v>0</v>
      </c>
      <c r="R155" s="25">
        <f t="shared" si="192"/>
        <v>0</v>
      </c>
      <c r="S155" s="25">
        <f t="shared" si="192"/>
        <v>0</v>
      </c>
      <c r="T155" s="25">
        <f t="shared" si="192"/>
        <v>0</v>
      </c>
      <c r="U155" s="25">
        <f t="shared" si="192"/>
        <v>0</v>
      </c>
      <c r="V155" s="25">
        <f t="shared" si="192"/>
        <v>0</v>
      </c>
      <c r="W155" s="25">
        <f t="shared" si="192"/>
        <v>0</v>
      </c>
      <c r="X155" s="25">
        <f t="shared" si="192"/>
        <v>0</v>
      </c>
      <c r="Y155" s="25">
        <f t="shared" si="192"/>
        <v>0</v>
      </c>
      <c r="Z155" s="25">
        <f t="shared" si="192"/>
        <v>0</v>
      </c>
      <c r="AA155" s="25">
        <f t="shared" si="192"/>
        <v>0</v>
      </c>
      <c r="AB155" s="25">
        <f t="shared" si="192"/>
        <v>0</v>
      </c>
      <c r="AC155" s="25">
        <f t="shared" si="192"/>
        <v>0</v>
      </c>
      <c r="AD155" s="25">
        <f t="shared" si="192"/>
        <v>0</v>
      </c>
      <c r="AE155" s="25">
        <f t="shared" si="192"/>
        <v>0</v>
      </c>
      <c r="AF155" s="25">
        <f t="shared" si="192"/>
        <v>0</v>
      </c>
      <c r="AG155" s="25">
        <f t="shared" si="192"/>
        <v>0</v>
      </c>
      <c r="AH155" s="25">
        <f t="shared" si="192"/>
        <v>0</v>
      </c>
      <c r="AI155" s="25">
        <f t="shared" si="192"/>
        <v>0</v>
      </c>
      <c r="AJ155" s="25">
        <f t="shared" si="192"/>
        <v>0</v>
      </c>
      <c r="AK155" s="25">
        <f t="shared" si="192"/>
        <v>0</v>
      </c>
      <c r="AL155" s="25">
        <f t="shared" si="192"/>
        <v>0</v>
      </c>
      <c r="AM155" s="25">
        <f t="shared" si="192"/>
        <v>0</v>
      </c>
      <c r="AN155" s="25">
        <f t="shared" si="192"/>
        <v>0</v>
      </c>
      <c r="AO155" s="25">
        <f t="shared" si="192"/>
        <v>0</v>
      </c>
      <c r="AP155" s="25">
        <f t="shared" si="192"/>
        <v>0</v>
      </c>
      <c r="AQ155" s="25">
        <f t="shared" si="192"/>
        <v>0</v>
      </c>
      <c r="AR155" s="25">
        <f t="shared" si="192"/>
        <v>0</v>
      </c>
      <c r="AS155" s="25">
        <f t="shared" si="192"/>
        <v>0</v>
      </c>
      <c r="AT155" s="25">
        <f t="shared" si="192"/>
        <v>0</v>
      </c>
      <c r="AU155" s="25">
        <f t="shared" si="192"/>
        <v>0</v>
      </c>
      <c r="AV155" s="25">
        <f t="shared" si="192"/>
        <v>0</v>
      </c>
      <c r="AW155" s="25">
        <f t="shared" si="192"/>
        <v>0</v>
      </c>
      <c r="AX155" s="25">
        <f t="shared" si="192"/>
        <v>0</v>
      </c>
      <c r="AY155" s="25">
        <f t="shared" si="192"/>
        <v>0</v>
      </c>
      <c r="AZ155" s="25">
        <f t="shared" si="192"/>
        <v>0</v>
      </c>
      <c r="BA155" s="25">
        <f t="shared" si="192"/>
        <v>0</v>
      </c>
      <c r="BB155" s="25">
        <f t="shared" si="192"/>
        <v>0</v>
      </c>
      <c r="BC155" s="25">
        <f t="shared" si="192"/>
        <v>0</v>
      </c>
      <c r="BD155" s="25">
        <f t="shared" si="192"/>
        <v>0</v>
      </c>
      <c r="BE155" s="25">
        <f t="shared" si="192"/>
        <v>0</v>
      </c>
      <c r="BF155" s="25">
        <f t="shared" si="192"/>
        <v>0</v>
      </c>
      <c r="BG155" s="25">
        <f t="shared" si="192"/>
        <v>0</v>
      </c>
      <c r="BH155" s="25">
        <f t="shared" si="192"/>
        <v>0</v>
      </c>
      <c r="BI155" s="25">
        <f t="shared" si="192"/>
        <v>0</v>
      </c>
      <c r="BJ155" s="25">
        <f t="shared" si="192"/>
        <v>0</v>
      </c>
      <c r="BK155" s="25">
        <f t="shared" si="192"/>
        <v>0</v>
      </c>
      <c r="BL155" s="25">
        <f t="shared" si="192"/>
        <v>0</v>
      </c>
      <c r="BM155" s="25">
        <f t="shared" si="192"/>
        <v>0</v>
      </c>
      <c r="BN155" s="25">
        <f t="shared" si="192"/>
        <v>0</v>
      </c>
      <c r="BO155" s="25">
        <f t="shared" si="192"/>
        <v>0</v>
      </c>
      <c r="BP155" s="25">
        <f t="shared" si="192"/>
        <v>0</v>
      </c>
      <c r="BQ155" s="25">
        <f t="shared" ref="BQ155:CH155" si="193">IF(BQ35=0,0,((BQ17*0.5)+BP35-BQ53)*BQ90*BQ122*BQ$2)</f>
        <v>0</v>
      </c>
      <c r="BR155" s="25">
        <f t="shared" si="193"/>
        <v>0</v>
      </c>
      <c r="BS155" s="25">
        <f t="shared" si="193"/>
        <v>0</v>
      </c>
      <c r="BT155" s="25">
        <f t="shared" si="193"/>
        <v>0</v>
      </c>
      <c r="BU155" s="25">
        <f t="shared" si="193"/>
        <v>0</v>
      </c>
      <c r="BV155" s="25">
        <f t="shared" si="193"/>
        <v>0</v>
      </c>
      <c r="BW155" s="25">
        <f t="shared" si="193"/>
        <v>0</v>
      </c>
      <c r="BX155" s="25">
        <f t="shared" si="193"/>
        <v>0</v>
      </c>
      <c r="BY155" s="25">
        <f t="shared" si="193"/>
        <v>0</v>
      </c>
      <c r="BZ155" s="25">
        <f t="shared" si="193"/>
        <v>0</v>
      </c>
      <c r="CA155" s="25">
        <f t="shared" si="193"/>
        <v>0</v>
      </c>
      <c r="CB155" s="25">
        <f t="shared" si="193"/>
        <v>0</v>
      </c>
      <c r="CC155" s="25">
        <f t="shared" si="193"/>
        <v>0</v>
      </c>
      <c r="CD155" s="25">
        <f t="shared" si="193"/>
        <v>0</v>
      </c>
      <c r="CE155" s="25">
        <f t="shared" si="193"/>
        <v>0</v>
      </c>
      <c r="CF155" s="25">
        <f t="shared" si="193"/>
        <v>0</v>
      </c>
      <c r="CG155" s="25">
        <f t="shared" si="193"/>
        <v>0</v>
      </c>
      <c r="CH155" s="28">
        <f t="shared" si="193"/>
        <v>0</v>
      </c>
    </row>
    <row r="156" spans="1:86" ht="15.75" hidden="1" customHeight="1" x14ac:dyDescent="0.25">
      <c r="A156" s="606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25">
      <c r="A157" s="606"/>
      <c r="B157" s="269" t="s">
        <v>26</v>
      </c>
      <c r="C157" s="25">
        <f>SUM(C143:C156)</f>
        <v>0</v>
      </c>
      <c r="D157" s="25">
        <f>SUM(D143:D156)</f>
        <v>0</v>
      </c>
      <c r="E157" s="25">
        <f t="shared" ref="E157:BP157" si="194">SUM(E143:E156)</f>
        <v>0</v>
      </c>
      <c r="F157" s="25">
        <f t="shared" si="194"/>
        <v>0</v>
      </c>
      <c r="G157" s="25">
        <f t="shared" si="194"/>
        <v>0</v>
      </c>
      <c r="H157" s="25">
        <f t="shared" si="194"/>
        <v>0</v>
      </c>
      <c r="I157" s="25">
        <f t="shared" si="194"/>
        <v>0</v>
      </c>
      <c r="J157" s="25">
        <f t="shared" si="194"/>
        <v>0</v>
      </c>
      <c r="K157" s="25">
        <f t="shared" si="194"/>
        <v>0</v>
      </c>
      <c r="L157" s="25">
        <f t="shared" si="194"/>
        <v>0</v>
      </c>
      <c r="M157" s="25">
        <f t="shared" si="194"/>
        <v>0</v>
      </c>
      <c r="N157" s="25">
        <f t="shared" si="194"/>
        <v>0</v>
      </c>
      <c r="O157" s="25">
        <f t="shared" si="194"/>
        <v>0</v>
      </c>
      <c r="P157" s="25">
        <f t="shared" si="194"/>
        <v>0</v>
      </c>
      <c r="Q157" s="25">
        <f t="shared" si="194"/>
        <v>0</v>
      </c>
      <c r="R157" s="25">
        <f t="shared" si="194"/>
        <v>0</v>
      </c>
      <c r="S157" s="25">
        <f t="shared" si="194"/>
        <v>0</v>
      </c>
      <c r="T157" s="25">
        <f t="shared" si="194"/>
        <v>0</v>
      </c>
      <c r="U157" s="25">
        <f t="shared" si="194"/>
        <v>0</v>
      </c>
      <c r="V157" s="25">
        <f t="shared" si="194"/>
        <v>0</v>
      </c>
      <c r="W157" s="25">
        <f t="shared" si="194"/>
        <v>0</v>
      </c>
      <c r="X157" s="25">
        <f t="shared" si="194"/>
        <v>0</v>
      </c>
      <c r="Y157" s="25">
        <f t="shared" si="194"/>
        <v>0</v>
      </c>
      <c r="Z157" s="25">
        <f t="shared" si="194"/>
        <v>0</v>
      </c>
      <c r="AA157" s="25">
        <f t="shared" si="194"/>
        <v>0</v>
      </c>
      <c r="AB157" s="25">
        <f t="shared" si="194"/>
        <v>0</v>
      </c>
      <c r="AC157" s="25">
        <f t="shared" si="194"/>
        <v>0</v>
      </c>
      <c r="AD157" s="25">
        <f t="shared" si="194"/>
        <v>0</v>
      </c>
      <c r="AE157" s="25">
        <f t="shared" si="194"/>
        <v>0</v>
      </c>
      <c r="AF157" s="25">
        <f t="shared" si="194"/>
        <v>0</v>
      </c>
      <c r="AG157" s="25">
        <f t="shared" si="194"/>
        <v>0</v>
      </c>
      <c r="AH157" s="25">
        <f t="shared" si="194"/>
        <v>0</v>
      </c>
      <c r="AI157" s="25">
        <f t="shared" si="194"/>
        <v>0</v>
      </c>
      <c r="AJ157" s="25">
        <f t="shared" si="194"/>
        <v>0</v>
      </c>
      <c r="AK157" s="25">
        <f t="shared" si="194"/>
        <v>0</v>
      </c>
      <c r="AL157" s="25">
        <f t="shared" si="194"/>
        <v>0</v>
      </c>
      <c r="AM157" s="25">
        <f t="shared" si="194"/>
        <v>0</v>
      </c>
      <c r="AN157" s="25">
        <f t="shared" si="194"/>
        <v>0</v>
      </c>
      <c r="AO157" s="25">
        <f t="shared" si="194"/>
        <v>0</v>
      </c>
      <c r="AP157" s="25">
        <f t="shared" si="194"/>
        <v>0</v>
      </c>
      <c r="AQ157" s="25">
        <f t="shared" si="194"/>
        <v>0</v>
      </c>
      <c r="AR157" s="25">
        <f t="shared" si="194"/>
        <v>0</v>
      </c>
      <c r="AS157" s="25">
        <f t="shared" si="194"/>
        <v>0</v>
      </c>
      <c r="AT157" s="25">
        <f t="shared" si="194"/>
        <v>0</v>
      </c>
      <c r="AU157" s="25">
        <f t="shared" si="194"/>
        <v>0</v>
      </c>
      <c r="AV157" s="25">
        <f t="shared" si="194"/>
        <v>0</v>
      </c>
      <c r="AW157" s="25">
        <f t="shared" si="194"/>
        <v>0</v>
      </c>
      <c r="AX157" s="25">
        <f t="shared" si="194"/>
        <v>0</v>
      </c>
      <c r="AY157" s="25">
        <f t="shared" si="194"/>
        <v>0</v>
      </c>
      <c r="AZ157" s="25">
        <f t="shared" si="194"/>
        <v>0</v>
      </c>
      <c r="BA157" s="25">
        <f t="shared" si="194"/>
        <v>0</v>
      </c>
      <c r="BB157" s="25">
        <f t="shared" si="194"/>
        <v>0</v>
      </c>
      <c r="BC157" s="25">
        <f t="shared" si="194"/>
        <v>0</v>
      </c>
      <c r="BD157" s="25">
        <f t="shared" si="194"/>
        <v>0</v>
      </c>
      <c r="BE157" s="25">
        <f t="shared" si="194"/>
        <v>0</v>
      </c>
      <c r="BF157" s="25">
        <f t="shared" si="194"/>
        <v>0</v>
      </c>
      <c r="BG157" s="25">
        <f t="shared" si="194"/>
        <v>0</v>
      </c>
      <c r="BH157" s="25">
        <f t="shared" si="194"/>
        <v>0</v>
      </c>
      <c r="BI157" s="25">
        <f t="shared" si="194"/>
        <v>0</v>
      </c>
      <c r="BJ157" s="25">
        <f t="shared" si="194"/>
        <v>0</v>
      </c>
      <c r="BK157" s="25">
        <f t="shared" si="194"/>
        <v>0</v>
      </c>
      <c r="BL157" s="25">
        <f t="shared" si="194"/>
        <v>0</v>
      </c>
      <c r="BM157" s="25">
        <f t="shared" si="194"/>
        <v>0</v>
      </c>
      <c r="BN157" s="25">
        <f t="shared" si="194"/>
        <v>0</v>
      </c>
      <c r="BO157" s="25">
        <f t="shared" si="194"/>
        <v>0</v>
      </c>
      <c r="BP157" s="25">
        <f t="shared" si="194"/>
        <v>0</v>
      </c>
      <c r="BQ157" s="25">
        <f t="shared" ref="BQ157:CH157" si="195">SUM(BQ143:BQ156)</f>
        <v>0</v>
      </c>
      <c r="BR157" s="25">
        <f t="shared" si="195"/>
        <v>0</v>
      </c>
      <c r="BS157" s="25">
        <f t="shared" si="195"/>
        <v>0</v>
      </c>
      <c r="BT157" s="25">
        <f t="shared" si="195"/>
        <v>0</v>
      </c>
      <c r="BU157" s="25">
        <f t="shared" si="195"/>
        <v>0</v>
      </c>
      <c r="BV157" s="25">
        <f t="shared" si="195"/>
        <v>0</v>
      </c>
      <c r="BW157" s="25">
        <f t="shared" si="195"/>
        <v>0</v>
      </c>
      <c r="BX157" s="25">
        <f t="shared" si="195"/>
        <v>0</v>
      </c>
      <c r="BY157" s="25">
        <f t="shared" si="195"/>
        <v>0</v>
      </c>
      <c r="BZ157" s="25">
        <f t="shared" si="195"/>
        <v>0</v>
      </c>
      <c r="CA157" s="25">
        <f t="shared" si="195"/>
        <v>0</v>
      </c>
      <c r="CB157" s="25">
        <f t="shared" si="195"/>
        <v>0</v>
      </c>
      <c r="CC157" s="25">
        <f t="shared" si="195"/>
        <v>0</v>
      </c>
      <c r="CD157" s="25">
        <f t="shared" si="195"/>
        <v>0</v>
      </c>
      <c r="CE157" s="25">
        <f t="shared" si="195"/>
        <v>0</v>
      </c>
      <c r="CF157" s="25">
        <f t="shared" si="195"/>
        <v>0</v>
      </c>
      <c r="CG157" s="25">
        <f t="shared" si="195"/>
        <v>0</v>
      </c>
      <c r="CH157" s="28">
        <f t="shared" si="195"/>
        <v>0</v>
      </c>
    </row>
    <row r="158" spans="1:86" ht="16.5" hidden="1" customHeight="1" thickBot="1" x14ac:dyDescent="0.3">
      <c r="A158" s="607"/>
      <c r="B158" s="144" t="s">
        <v>27</v>
      </c>
      <c r="C158" s="26">
        <f>C157</f>
        <v>0</v>
      </c>
      <c r="D158" s="26">
        <f>C158+D157</f>
        <v>0</v>
      </c>
      <c r="E158" s="26">
        <f t="shared" ref="E158:BP158" si="196">D158+E157</f>
        <v>0</v>
      </c>
      <c r="F158" s="26">
        <f t="shared" si="196"/>
        <v>0</v>
      </c>
      <c r="G158" s="26">
        <f t="shared" si="196"/>
        <v>0</v>
      </c>
      <c r="H158" s="26">
        <f t="shared" si="196"/>
        <v>0</v>
      </c>
      <c r="I158" s="26">
        <f t="shared" si="196"/>
        <v>0</v>
      </c>
      <c r="J158" s="26">
        <f t="shared" si="196"/>
        <v>0</v>
      </c>
      <c r="K158" s="26">
        <f t="shared" si="196"/>
        <v>0</v>
      </c>
      <c r="L158" s="26">
        <f t="shared" si="196"/>
        <v>0</v>
      </c>
      <c r="M158" s="26">
        <f t="shared" si="196"/>
        <v>0</v>
      </c>
      <c r="N158" s="26">
        <f t="shared" si="196"/>
        <v>0</v>
      </c>
      <c r="O158" s="26">
        <f t="shared" si="196"/>
        <v>0</v>
      </c>
      <c r="P158" s="26">
        <f t="shared" si="196"/>
        <v>0</v>
      </c>
      <c r="Q158" s="26">
        <f t="shared" si="196"/>
        <v>0</v>
      </c>
      <c r="R158" s="26">
        <f t="shared" si="196"/>
        <v>0</v>
      </c>
      <c r="S158" s="26">
        <f t="shared" si="196"/>
        <v>0</v>
      </c>
      <c r="T158" s="26">
        <f t="shared" si="196"/>
        <v>0</v>
      </c>
      <c r="U158" s="26">
        <f t="shared" si="196"/>
        <v>0</v>
      </c>
      <c r="V158" s="26">
        <f t="shared" si="196"/>
        <v>0</v>
      </c>
      <c r="W158" s="26">
        <f t="shared" si="196"/>
        <v>0</v>
      </c>
      <c r="X158" s="26">
        <f t="shared" si="196"/>
        <v>0</v>
      </c>
      <c r="Y158" s="26">
        <f t="shared" si="196"/>
        <v>0</v>
      </c>
      <c r="Z158" s="26">
        <f t="shared" si="196"/>
        <v>0</v>
      </c>
      <c r="AA158" s="26">
        <f t="shared" si="196"/>
        <v>0</v>
      </c>
      <c r="AB158" s="26">
        <f t="shared" si="196"/>
        <v>0</v>
      </c>
      <c r="AC158" s="26">
        <f t="shared" si="196"/>
        <v>0</v>
      </c>
      <c r="AD158" s="26">
        <f t="shared" si="196"/>
        <v>0</v>
      </c>
      <c r="AE158" s="26">
        <f t="shared" si="196"/>
        <v>0</v>
      </c>
      <c r="AF158" s="26">
        <f t="shared" si="196"/>
        <v>0</v>
      </c>
      <c r="AG158" s="26">
        <f t="shared" si="196"/>
        <v>0</v>
      </c>
      <c r="AH158" s="26">
        <f t="shared" si="196"/>
        <v>0</v>
      </c>
      <c r="AI158" s="26">
        <f t="shared" si="196"/>
        <v>0</v>
      </c>
      <c r="AJ158" s="26">
        <f t="shared" si="196"/>
        <v>0</v>
      </c>
      <c r="AK158" s="26">
        <f t="shared" si="196"/>
        <v>0</v>
      </c>
      <c r="AL158" s="26">
        <f t="shared" si="196"/>
        <v>0</v>
      </c>
      <c r="AM158" s="26">
        <f t="shared" si="196"/>
        <v>0</v>
      </c>
      <c r="AN158" s="26">
        <f t="shared" si="196"/>
        <v>0</v>
      </c>
      <c r="AO158" s="26">
        <f t="shared" si="196"/>
        <v>0</v>
      </c>
      <c r="AP158" s="26">
        <f t="shared" si="196"/>
        <v>0</v>
      </c>
      <c r="AQ158" s="26">
        <f t="shared" si="196"/>
        <v>0</v>
      </c>
      <c r="AR158" s="26">
        <f t="shared" si="196"/>
        <v>0</v>
      </c>
      <c r="AS158" s="26">
        <f t="shared" si="196"/>
        <v>0</v>
      </c>
      <c r="AT158" s="26">
        <f t="shared" si="196"/>
        <v>0</v>
      </c>
      <c r="AU158" s="26">
        <f t="shared" si="196"/>
        <v>0</v>
      </c>
      <c r="AV158" s="26">
        <f t="shared" si="196"/>
        <v>0</v>
      </c>
      <c r="AW158" s="26">
        <f t="shared" si="196"/>
        <v>0</v>
      </c>
      <c r="AX158" s="26">
        <f t="shared" si="196"/>
        <v>0</v>
      </c>
      <c r="AY158" s="26">
        <f t="shared" si="196"/>
        <v>0</v>
      </c>
      <c r="AZ158" s="26">
        <f t="shared" si="196"/>
        <v>0</v>
      </c>
      <c r="BA158" s="26">
        <f t="shared" si="196"/>
        <v>0</v>
      </c>
      <c r="BB158" s="26">
        <f t="shared" si="196"/>
        <v>0</v>
      </c>
      <c r="BC158" s="26">
        <f t="shared" si="196"/>
        <v>0</v>
      </c>
      <c r="BD158" s="26">
        <f t="shared" si="196"/>
        <v>0</v>
      </c>
      <c r="BE158" s="26">
        <f t="shared" si="196"/>
        <v>0</v>
      </c>
      <c r="BF158" s="26">
        <f t="shared" si="196"/>
        <v>0</v>
      </c>
      <c r="BG158" s="26">
        <f t="shared" si="196"/>
        <v>0</v>
      </c>
      <c r="BH158" s="26">
        <f t="shared" si="196"/>
        <v>0</v>
      </c>
      <c r="BI158" s="26">
        <f t="shared" si="196"/>
        <v>0</v>
      </c>
      <c r="BJ158" s="26">
        <f t="shared" si="196"/>
        <v>0</v>
      </c>
      <c r="BK158" s="26">
        <f t="shared" si="196"/>
        <v>0</v>
      </c>
      <c r="BL158" s="26">
        <f t="shared" si="196"/>
        <v>0</v>
      </c>
      <c r="BM158" s="26">
        <f t="shared" si="196"/>
        <v>0</v>
      </c>
      <c r="BN158" s="26">
        <f t="shared" si="196"/>
        <v>0</v>
      </c>
      <c r="BO158" s="26">
        <f t="shared" si="196"/>
        <v>0</v>
      </c>
      <c r="BP158" s="26">
        <f t="shared" si="196"/>
        <v>0</v>
      </c>
      <c r="BQ158" s="26">
        <f t="shared" ref="BQ158:CH158" si="197">BP158+BQ157</f>
        <v>0</v>
      </c>
      <c r="BR158" s="26">
        <f t="shared" si="197"/>
        <v>0</v>
      </c>
      <c r="BS158" s="26">
        <f t="shared" si="197"/>
        <v>0</v>
      </c>
      <c r="BT158" s="26">
        <f t="shared" si="197"/>
        <v>0</v>
      </c>
      <c r="BU158" s="26">
        <f t="shared" si="197"/>
        <v>0</v>
      </c>
      <c r="BV158" s="26">
        <f t="shared" si="197"/>
        <v>0</v>
      </c>
      <c r="BW158" s="26">
        <f t="shared" si="197"/>
        <v>0</v>
      </c>
      <c r="BX158" s="26">
        <f t="shared" si="197"/>
        <v>0</v>
      </c>
      <c r="BY158" s="26">
        <f t="shared" si="197"/>
        <v>0</v>
      </c>
      <c r="BZ158" s="26">
        <f t="shared" si="197"/>
        <v>0</v>
      </c>
      <c r="CA158" s="26">
        <f t="shared" si="197"/>
        <v>0</v>
      </c>
      <c r="CB158" s="26">
        <f t="shared" si="197"/>
        <v>0</v>
      </c>
      <c r="CC158" s="26">
        <f t="shared" si="197"/>
        <v>0</v>
      </c>
      <c r="CD158" s="26">
        <f t="shared" si="197"/>
        <v>0</v>
      </c>
      <c r="CE158" s="26">
        <f t="shared" si="197"/>
        <v>0</v>
      </c>
      <c r="CF158" s="26">
        <f t="shared" si="197"/>
        <v>0</v>
      </c>
      <c r="CG158" s="26">
        <f t="shared" si="197"/>
        <v>0</v>
      </c>
      <c r="CH158" s="29">
        <f t="shared" si="197"/>
        <v>0</v>
      </c>
    </row>
    <row r="159" spans="1:86" hidden="1" x14ac:dyDescent="0.25">
      <c r="A159" s="110"/>
      <c r="B159" s="110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86" ht="15.75" hidden="1" thickBot="1" x14ac:dyDescent="0.3">
      <c r="A160" s="110"/>
      <c r="B160" s="110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86" ht="16.5" hidden="1" thickBot="1" x14ac:dyDescent="0.3">
      <c r="A161" s="605" t="s">
        <v>128</v>
      </c>
      <c r="B161" s="291" t="s">
        <v>124</v>
      </c>
      <c r="C161" s="162">
        <f>C$4</f>
        <v>45292</v>
      </c>
      <c r="D161" s="162">
        <f t="shared" ref="D161:BO161" si="198">D$4</f>
        <v>45323</v>
      </c>
      <c r="E161" s="162">
        <f t="shared" si="198"/>
        <v>45352</v>
      </c>
      <c r="F161" s="162">
        <f t="shared" si="198"/>
        <v>45383</v>
      </c>
      <c r="G161" s="162">
        <f t="shared" si="198"/>
        <v>45413</v>
      </c>
      <c r="H161" s="162">
        <f t="shared" si="198"/>
        <v>45444</v>
      </c>
      <c r="I161" s="162">
        <f t="shared" si="198"/>
        <v>45474</v>
      </c>
      <c r="J161" s="162">
        <f t="shared" si="198"/>
        <v>45505</v>
      </c>
      <c r="K161" s="162">
        <f t="shared" si="198"/>
        <v>45536</v>
      </c>
      <c r="L161" s="162">
        <f t="shared" si="198"/>
        <v>45566</v>
      </c>
      <c r="M161" s="162">
        <f t="shared" si="198"/>
        <v>45597</v>
      </c>
      <c r="N161" s="162">
        <f t="shared" si="198"/>
        <v>45627</v>
      </c>
      <c r="O161" s="162">
        <f t="shared" si="198"/>
        <v>45658</v>
      </c>
      <c r="P161" s="162">
        <f t="shared" si="198"/>
        <v>45689</v>
      </c>
      <c r="Q161" s="162">
        <f t="shared" si="198"/>
        <v>45717</v>
      </c>
      <c r="R161" s="162">
        <f t="shared" si="198"/>
        <v>45748</v>
      </c>
      <c r="S161" s="162">
        <f t="shared" si="198"/>
        <v>45778</v>
      </c>
      <c r="T161" s="162">
        <f t="shared" si="198"/>
        <v>45809</v>
      </c>
      <c r="U161" s="162">
        <f t="shared" si="198"/>
        <v>45839</v>
      </c>
      <c r="V161" s="162">
        <f t="shared" si="198"/>
        <v>45870</v>
      </c>
      <c r="W161" s="162">
        <f t="shared" si="198"/>
        <v>45901</v>
      </c>
      <c r="X161" s="162">
        <f t="shared" si="198"/>
        <v>45931</v>
      </c>
      <c r="Y161" s="162">
        <f t="shared" si="198"/>
        <v>45962</v>
      </c>
      <c r="Z161" s="162">
        <f t="shared" si="198"/>
        <v>45992</v>
      </c>
      <c r="AA161" s="162">
        <f t="shared" si="198"/>
        <v>46023</v>
      </c>
      <c r="AB161" s="162">
        <f t="shared" si="198"/>
        <v>46054</v>
      </c>
      <c r="AC161" s="162">
        <f t="shared" si="198"/>
        <v>46082</v>
      </c>
      <c r="AD161" s="162">
        <f t="shared" si="198"/>
        <v>46113</v>
      </c>
      <c r="AE161" s="162">
        <f t="shared" si="198"/>
        <v>46143</v>
      </c>
      <c r="AF161" s="162">
        <f t="shared" si="198"/>
        <v>46174</v>
      </c>
      <c r="AG161" s="162">
        <f t="shared" si="198"/>
        <v>46204</v>
      </c>
      <c r="AH161" s="162">
        <f t="shared" si="198"/>
        <v>46235</v>
      </c>
      <c r="AI161" s="162">
        <f t="shared" si="198"/>
        <v>46266</v>
      </c>
      <c r="AJ161" s="162">
        <f t="shared" si="198"/>
        <v>46296</v>
      </c>
      <c r="AK161" s="162">
        <f t="shared" si="198"/>
        <v>46327</v>
      </c>
      <c r="AL161" s="162">
        <f t="shared" si="198"/>
        <v>46357</v>
      </c>
      <c r="AM161" s="162">
        <f t="shared" si="198"/>
        <v>46388</v>
      </c>
      <c r="AN161" s="162">
        <f t="shared" si="198"/>
        <v>46419</v>
      </c>
      <c r="AO161" s="162">
        <f t="shared" si="198"/>
        <v>46447</v>
      </c>
      <c r="AP161" s="162">
        <f t="shared" si="198"/>
        <v>46478</v>
      </c>
      <c r="AQ161" s="162">
        <f t="shared" si="198"/>
        <v>46508</v>
      </c>
      <c r="AR161" s="162">
        <f t="shared" si="198"/>
        <v>46539</v>
      </c>
      <c r="AS161" s="162">
        <f t="shared" si="198"/>
        <v>46569</v>
      </c>
      <c r="AT161" s="162">
        <f t="shared" si="198"/>
        <v>46600</v>
      </c>
      <c r="AU161" s="162">
        <f t="shared" si="198"/>
        <v>46631</v>
      </c>
      <c r="AV161" s="162">
        <f t="shared" si="198"/>
        <v>46661</v>
      </c>
      <c r="AW161" s="162">
        <f t="shared" si="198"/>
        <v>46692</v>
      </c>
      <c r="AX161" s="162">
        <f t="shared" si="198"/>
        <v>46722</v>
      </c>
      <c r="AY161" s="162">
        <f t="shared" si="198"/>
        <v>46753</v>
      </c>
      <c r="AZ161" s="162">
        <f t="shared" si="198"/>
        <v>46784</v>
      </c>
      <c r="BA161" s="162">
        <f t="shared" si="198"/>
        <v>46813</v>
      </c>
      <c r="BB161" s="162">
        <f t="shared" si="198"/>
        <v>46844</v>
      </c>
      <c r="BC161" s="162">
        <f t="shared" si="198"/>
        <v>46874</v>
      </c>
      <c r="BD161" s="162">
        <f t="shared" si="198"/>
        <v>46905</v>
      </c>
      <c r="BE161" s="162">
        <f t="shared" si="198"/>
        <v>46935</v>
      </c>
      <c r="BF161" s="162">
        <f t="shared" si="198"/>
        <v>46966</v>
      </c>
      <c r="BG161" s="162">
        <f t="shared" si="198"/>
        <v>46997</v>
      </c>
      <c r="BH161" s="162">
        <f t="shared" si="198"/>
        <v>47027</v>
      </c>
      <c r="BI161" s="162">
        <f t="shared" si="198"/>
        <v>47058</v>
      </c>
      <c r="BJ161" s="162">
        <f t="shared" si="198"/>
        <v>47088</v>
      </c>
      <c r="BK161" s="162">
        <f t="shared" si="198"/>
        <v>47119</v>
      </c>
      <c r="BL161" s="162">
        <f t="shared" si="198"/>
        <v>47150</v>
      </c>
      <c r="BM161" s="162">
        <f t="shared" si="198"/>
        <v>47178</v>
      </c>
      <c r="BN161" s="162">
        <f t="shared" si="198"/>
        <v>47209</v>
      </c>
      <c r="BO161" s="162">
        <f t="shared" si="198"/>
        <v>47239</v>
      </c>
      <c r="BP161" s="162">
        <f t="shared" ref="BP161:CH161" si="199">BP$4</f>
        <v>47270</v>
      </c>
      <c r="BQ161" s="162">
        <f t="shared" si="199"/>
        <v>47300</v>
      </c>
      <c r="BR161" s="162">
        <f t="shared" si="199"/>
        <v>47331</v>
      </c>
      <c r="BS161" s="162">
        <f t="shared" si="199"/>
        <v>47362</v>
      </c>
      <c r="BT161" s="162">
        <f t="shared" si="199"/>
        <v>47392</v>
      </c>
      <c r="BU161" s="162">
        <f t="shared" si="199"/>
        <v>47423</v>
      </c>
      <c r="BV161" s="162">
        <f t="shared" si="199"/>
        <v>47453</v>
      </c>
      <c r="BW161" s="162">
        <f t="shared" si="199"/>
        <v>47484</v>
      </c>
      <c r="BX161" s="162">
        <f t="shared" si="199"/>
        <v>47515</v>
      </c>
      <c r="BY161" s="162">
        <f t="shared" si="199"/>
        <v>47543</v>
      </c>
      <c r="BZ161" s="162">
        <f t="shared" si="199"/>
        <v>47574</v>
      </c>
      <c r="CA161" s="162">
        <f t="shared" si="199"/>
        <v>47604</v>
      </c>
      <c r="CB161" s="162">
        <f t="shared" si="199"/>
        <v>47635</v>
      </c>
      <c r="CC161" s="162">
        <f t="shared" si="199"/>
        <v>47665</v>
      </c>
      <c r="CD161" s="162">
        <f t="shared" si="199"/>
        <v>47696</v>
      </c>
      <c r="CE161" s="162">
        <f t="shared" si="199"/>
        <v>47727</v>
      </c>
      <c r="CF161" s="162">
        <f t="shared" si="199"/>
        <v>47757</v>
      </c>
      <c r="CG161" s="162">
        <f t="shared" si="199"/>
        <v>47788</v>
      </c>
      <c r="CH161" s="163">
        <f t="shared" si="199"/>
        <v>47818</v>
      </c>
    </row>
    <row r="162" spans="1:86" hidden="1" x14ac:dyDescent="0.25">
      <c r="A162" s="606"/>
      <c r="B162" s="270" t="s">
        <v>20</v>
      </c>
      <c r="C162" s="25">
        <f>IF(C23=0,0,((C5*0.5)-C41)*C78*C127*C$2)</f>
        <v>0</v>
      </c>
      <c r="D162" s="25">
        <f>IF(D23=0,0,((D5*0.5)+C23-D41)*D78*D127*D$2)</f>
        <v>0</v>
      </c>
      <c r="E162" s="25">
        <f t="shared" ref="E162:BP162" si="200">IF(E23=0,0,((E5*0.5)+D23-E41)*E78*E127*E$2)</f>
        <v>0</v>
      </c>
      <c r="F162" s="25">
        <f t="shared" si="200"/>
        <v>0</v>
      </c>
      <c r="G162" s="25">
        <f t="shared" si="200"/>
        <v>0</v>
      </c>
      <c r="H162" s="25">
        <f t="shared" si="200"/>
        <v>0</v>
      </c>
      <c r="I162" s="25">
        <f t="shared" si="200"/>
        <v>0</v>
      </c>
      <c r="J162" s="25">
        <f t="shared" si="200"/>
        <v>0</v>
      </c>
      <c r="K162" s="25">
        <f t="shared" si="200"/>
        <v>0</v>
      </c>
      <c r="L162" s="25">
        <f t="shared" si="200"/>
        <v>0</v>
      </c>
      <c r="M162" s="25">
        <f t="shared" si="200"/>
        <v>0</v>
      </c>
      <c r="N162" s="25">
        <f t="shared" si="200"/>
        <v>0</v>
      </c>
      <c r="O162" s="25">
        <f t="shared" si="200"/>
        <v>0</v>
      </c>
      <c r="P162" s="25">
        <f t="shared" si="200"/>
        <v>0</v>
      </c>
      <c r="Q162" s="25">
        <f t="shared" si="200"/>
        <v>0</v>
      </c>
      <c r="R162" s="25">
        <f t="shared" si="200"/>
        <v>0</v>
      </c>
      <c r="S162" s="25">
        <f t="shared" si="200"/>
        <v>0</v>
      </c>
      <c r="T162" s="25">
        <f t="shared" si="200"/>
        <v>0</v>
      </c>
      <c r="U162" s="25">
        <f t="shared" si="200"/>
        <v>0</v>
      </c>
      <c r="V162" s="25">
        <f t="shared" si="200"/>
        <v>0</v>
      </c>
      <c r="W162" s="25">
        <f t="shared" si="200"/>
        <v>0</v>
      </c>
      <c r="X162" s="25">
        <f t="shared" si="200"/>
        <v>0</v>
      </c>
      <c r="Y162" s="25">
        <f t="shared" si="200"/>
        <v>0</v>
      </c>
      <c r="Z162" s="25">
        <f t="shared" si="200"/>
        <v>0</v>
      </c>
      <c r="AA162" s="25">
        <f t="shared" si="200"/>
        <v>0</v>
      </c>
      <c r="AB162" s="25">
        <f t="shared" si="200"/>
        <v>0</v>
      </c>
      <c r="AC162" s="25">
        <f t="shared" si="200"/>
        <v>0</v>
      </c>
      <c r="AD162" s="25">
        <f t="shared" si="200"/>
        <v>0</v>
      </c>
      <c r="AE162" s="25">
        <f t="shared" si="200"/>
        <v>0</v>
      </c>
      <c r="AF162" s="25">
        <f t="shared" si="200"/>
        <v>0</v>
      </c>
      <c r="AG162" s="25">
        <f t="shared" si="200"/>
        <v>0</v>
      </c>
      <c r="AH162" s="25">
        <f t="shared" si="200"/>
        <v>0</v>
      </c>
      <c r="AI162" s="25">
        <f t="shared" si="200"/>
        <v>0</v>
      </c>
      <c r="AJ162" s="25">
        <f t="shared" si="200"/>
        <v>0</v>
      </c>
      <c r="AK162" s="25">
        <f t="shared" si="200"/>
        <v>0</v>
      </c>
      <c r="AL162" s="25">
        <f t="shared" si="200"/>
        <v>0</v>
      </c>
      <c r="AM162" s="25">
        <f t="shared" si="200"/>
        <v>0</v>
      </c>
      <c r="AN162" s="25">
        <f t="shared" si="200"/>
        <v>0</v>
      </c>
      <c r="AO162" s="25">
        <f t="shared" si="200"/>
        <v>0</v>
      </c>
      <c r="AP162" s="25">
        <f t="shared" si="200"/>
        <v>0</v>
      </c>
      <c r="AQ162" s="25">
        <f t="shared" si="200"/>
        <v>0</v>
      </c>
      <c r="AR162" s="25">
        <f t="shared" si="200"/>
        <v>0</v>
      </c>
      <c r="AS162" s="25">
        <f t="shared" si="200"/>
        <v>0</v>
      </c>
      <c r="AT162" s="25">
        <f t="shared" si="200"/>
        <v>0</v>
      </c>
      <c r="AU162" s="25">
        <f t="shared" si="200"/>
        <v>0</v>
      </c>
      <c r="AV162" s="25">
        <f t="shared" si="200"/>
        <v>0</v>
      </c>
      <c r="AW162" s="25">
        <f t="shared" si="200"/>
        <v>0</v>
      </c>
      <c r="AX162" s="25">
        <f t="shared" si="200"/>
        <v>0</v>
      </c>
      <c r="AY162" s="25">
        <f t="shared" si="200"/>
        <v>0</v>
      </c>
      <c r="AZ162" s="25">
        <f t="shared" si="200"/>
        <v>0</v>
      </c>
      <c r="BA162" s="25">
        <f t="shared" si="200"/>
        <v>0</v>
      </c>
      <c r="BB162" s="25">
        <f t="shared" si="200"/>
        <v>0</v>
      </c>
      <c r="BC162" s="25">
        <f t="shared" si="200"/>
        <v>0</v>
      </c>
      <c r="BD162" s="25">
        <f t="shared" si="200"/>
        <v>0</v>
      </c>
      <c r="BE162" s="25">
        <f t="shared" si="200"/>
        <v>0</v>
      </c>
      <c r="BF162" s="25">
        <f t="shared" si="200"/>
        <v>0</v>
      </c>
      <c r="BG162" s="25">
        <f t="shared" si="200"/>
        <v>0</v>
      </c>
      <c r="BH162" s="25">
        <f t="shared" si="200"/>
        <v>0</v>
      </c>
      <c r="BI162" s="25">
        <f t="shared" si="200"/>
        <v>0</v>
      </c>
      <c r="BJ162" s="25">
        <f t="shared" si="200"/>
        <v>0</v>
      </c>
      <c r="BK162" s="25">
        <f t="shared" si="200"/>
        <v>0</v>
      </c>
      <c r="BL162" s="25">
        <f t="shared" si="200"/>
        <v>0</v>
      </c>
      <c r="BM162" s="25">
        <f t="shared" si="200"/>
        <v>0</v>
      </c>
      <c r="BN162" s="25">
        <f t="shared" si="200"/>
        <v>0</v>
      </c>
      <c r="BO162" s="25">
        <f t="shared" si="200"/>
        <v>0</v>
      </c>
      <c r="BP162" s="25">
        <f t="shared" si="200"/>
        <v>0</v>
      </c>
      <c r="BQ162" s="25">
        <f t="shared" ref="BQ162:CH162" si="201">IF(BQ23=0,0,((BQ5*0.5)+BP23-BQ41)*BQ78*BQ127*BQ$2)</f>
        <v>0</v>
      </c>
      <c r="BR162" s="25">
        <f t="shared" si="201"/>
        <v>0</v>
      </c>
      <c r="BS162" s="25">
        <f t="shared" si="201"/>
        <v>0</v>
      </c>
      <c r="BT162" s="25">
        <f t="shared" si="201"/>
        <v>0</v>
      </c>
      <c r="BU162" s="25">
        <f t="shared" si="201"/>
        <v>0</v>
      </c>
      <c r="BV162" s="25">
        <f t="shared" si="201"/>
        <v>0</v>
      </c>
      <c r="BW162" s="25">
        <f t="shared" si="201"/>
        <v>0</v>
      </c>
      <c r="BX162" s="25">
        <f t="shared" si="201"/>
        <v>0</v>
      </c>
      <c r="BY162" s="25">
        <f t="shared" si="201"/>
        <v>0</v>
      </c>
      <c r="BZ162" s="25">
        <f t="shared" si="201"/>
        <v>0</v>
      </c>
      <c r="CA162" s="25">
        <f t="shared" si="201"/>
        <v>0</v>
      </c>
      <c r="CB162" s="25">
        <f t="shared" si="201"/>
        <v>0</v>
      </c>
      <c r="CC162" s="25">
        <f t="shared" si="201"/>
        <v>0</v>
      </c>
      <c r="CD162" s="25">
        <f t="shared" si="201"/>
        <v>0</v>
      </c>
      <c r="CE162" s="25">
        <f t="shared" si="201"/>
        <v>0</v>
      </c>
      <c r="CF162" s="25">
        <f t="shared" si="201"/>
        <v>0</v>
      </c>
      <c r="CG162" s="25">
        <f t="shared" si="201"/>
        <v>0</v>
      </c>
      <c r="CH162" s="28">
        <f t="shared" si="201"/>
        <v>0</v>
      </c>
    </row>
    <row r="163" spans="1:86" hidden="1" x14ac:dyDescent="0.25">
      <c r="A163" s="606"/>
      <c r="B163" s="270" t="s">
        <v>0</v>
      </c>
      <c r="C163" s="25">
        <f t="shared" ref="C163:C174" si="202">IF(C24=0,0,((C6*0.5)-C42)*C79*C128*C$2)</f>
        <v>0</v>
      </c>
      <c r="D163" s="25">
        <f t="shared" ref="D163:D174" si="203">IF(D24=0,0,((D6*0.5)+C24-D42)*D79*D128*D$2)</f>
        <v>0</v>
      </c>
      <c r="E163" s="25">
        <f t="shared" ref="E163:BP163" si="204">IF(E24=0,0,((E6*0.5)+D24-E42)*E79*E128*E$2)</f>
        <v>0</v>
      </c>
      <c r="F163" s="25">
        <f t="shared" si="204"/>
        <v>0</v>
      </c>
      <c r="G163" s="25">
        <f t="shared" si="204"/>
        <v>0</v>
      </c>
      <c r="H163" s="25">
        <f t="shared" si="204"/>
        <v>0</v>
      </c>
      <c r="I163" s="25">
        <f t="shared" si="204"/>
        <v>0</v>
      </c>
      <c r="J163" s="25">
        <f t="shared" si="204"/>
        <v>0</v>
      </c>
      <c r="K163" s="25">
        <f t="shared" si="204"/>
        <v>0</v>
      </c>
      <c r="L163" s="25">
        <f t="shared" si="204"/>
        <v>0</v>
      </c>
      <c r="M163" s="25">
        <f t="shared" si="204"/>
        <v>0</v>
      </c>
      <c r="N163" s="25">
        <f t="shared" si="204"/>
        <v>0</v>
      </c>
      <c r="O163" s="25">
        <f t="shared" si="204"/>
        <v>0</v>
      </c>
      <c r="P163" s="25">
        <f t="shared" si="204"/>
        <v>0</v>
      </c>
      <c r="Q163" s="25">
        <f t="shared" si="204"/>
        <v>0</v>
      </c>
      <c r="R163" s="25">
        <f t="shared" si="204"/>
        <v>0</v>
      </c>
      <c r="S163" s="25">
        <f t="shared" si="204"/>
        <v>0</v>
      </c>
      <c r="T163" s="25">
        <f t="shared" si="204"/>
        <v>0</v>
      </c>
      <c r="U163" s="25">
        <f t="shared" si="204"/>
        <v>0</v>
      </c>
      <c r="V163" s="25">
        <f t="shared" si="204"/>
        <v>0</v>
      </c>
      <c r="W163" s="25">
        <f t="shared" si="204"/>
        <v>0</v>
      </c>
      <c r="X163" s="25">
        <f t="shared" si="204"/>
        <v>0</v>
      </c>
      <c r="Y163" s="25">
        <f t="shared" si="204"/>
        <v>0</v>
      </c>
      <c r="Z163" s="25">
        <f t="shared" si="204"/>
        <v>0</v>
      </c>
      <c r="AA163" s="25">
        <f t="shared" si="204"/>
        <v>0</v>
      </c>
      <c r="AB163" s="25">
        <f t="shared" si="204"/>
        <v>0</v>
      </c>
      <c r="AC163" s="25">
        <f t="shared" si="204"/>
        <v>0</v>
      </c>
      <c r="AD163" s="25">
        <f t="shared" si="204"/>
        <v>0</v>
      </c>
      <c r="AE163" s="25">
        <f t="shared" si="204"/>
        <v>0</v>
      </c>
      <c r="AF163" s="25">
        <f t="shared" si="204"/>
        <v>0</v>
      </c>
      <c r="AG163" s="25">
        <f t="shared" si="204"/>
        <v>0</v>
      </c>
      <c r="AH163" s="25">
        <f t="shared" si="204"/>
        <v>0</v>
      </c>
      <c r="AI163" s="25">
        <f t="shared" si="204"/>
        <v>0</v>
      </c>
      <c r="AJ163" s="25">
        <f t="shared" si="204"/>
        <v>0</v>
      </c>
      <c r="AK163" s="25">
        <f t="shared" si="204"/>
        <v>0</v>
      </c>
      <c r="AL163" s="25">
        <f t="shared" si="204"/>
        <v>0</v>
      </c>
      <c r="AM163" s="25">
        <f t="shared" si="204"/>
        <v>0</v>
      </c>
      <c r="AN163" s="25">
        <f t="shared" si="204"/>
        <v>0</v>
      </c>
      <c r="AO163" s="25">
        <f t="shared" si="204"/>
        <v>0</v>
      </c>
      <c r="AP163" s="25">
        <f t="shared" si="204"/>
        <v>0</v>
      </c>
      <c r="AQ163" s="25">
        <f t="shared" si="204"/>
        <v>0</v>
      </c>
      <c r="AR163" s="25">
        <f t="shared" si="204"/>
        <v>0</v>
      </c>
      <c r="AS163" s="25">
        <f t="shared" si="204"/>
        <v>0</v>
      </c>
      <c r="AT163" s="25">
        <f t="shared" si="204"/>
        <v>0</v>
      </c>
      <c r="AU163" s="25">
        <f t="shared" si="204"/>
        <v>0</v>
      </c>
      <c r="AV163" s="25">
        <f t="shared" si="204"/>
        <v>0</v>
      </c>
      <c r="AW163" s="25">
        <f t="shared" si="204"/>
        <v>0</v>
      </c>
      <c r="AX163" s="25">
        <f t="shared" si="204"/>
        <v>0</v>
      </c>
      <c r="AY163" s="25">
        <f t="shared" si="204"/>
        <v>0</v>
      </c>
      <c r="AZ163" s="25">
        <f t="shared" si="204"/>
        <v>0</v>
      </c>
      <c r="BA163" s="25">
        <f t="shared" si="204"/>
        <v>0</v>
      </c>
      <c r="BB163" s="25">
        <f t="shared" si="204"/>
        <v>0</v>
      </c>
      <c r="BC163" s="25">
        <f t="shared" si="204"/>
        <v>0</v>
      </c>
      <c r="BD163" s="25">
        <f t="shared" si="204"/>
        <v>0</v>
      </c>
      <c r="BE163" s="25">
        <f t="shared" si="204"/>
        <v>0</v>
      </c>
      <c r="BF163" s="25">
        <f t="shared" si="204"/>
        <v>0</v>
      </c>
      <c r="BG163" s="25">
        <f t="shared" si="204"/>
        <v>0</v>
      </c>
      <c r="BH163" s="25">
        <f t="shared" si="204"/>
        <v>0</v>
      </c>
      <c r="BI163" s="25">
        <f t="shared" si="204"/>
        <v>0</v>
      </c>
      <c r="BJ163" s="25">
        <f t="shared" si="204"/>
        <v>0</v>
      </c>
      <c r="BK163" s="25">
        <f t="shared" si="204"/>
        <v>0</v>
      </c>
      <c r="BL163" s="25">
        <f t="shared" si="204"/>
        <v>0</v>
      </c>
      <c r="BM163" s="25">
        <f t="shared" si="204"/>
        <v>0</v>
      </c>
      <c r="BN163" s="25">
        <f t="shared" si="204"/>
        <v>0</v>
      </c>
      <c r="BO163" s="25">
        <f t="shared" si="204"/>
        <v>0</v>
      </c>
      <c r="BP163" s="25">
        <f t="shared" si="204"/>
        <v>0</v>
      </c>
      <c r="BQ163" s="25">
        <f t="shared" ref="BQ163:CH163" si="205">IF(BQ24=0,0,((BQ6*0.5)+BP24-BQ42)*BQ79*BQ128*BQ$2)</f>
        <v>0</v>
      </c>
      <c r="BR163" s="25">
        <f t="shared" si="205"/>
        <v>0</v>
      </c>
      <c r="BS163" s="25">
        <f t="shared" si="205"/>
        <v>0</v>
      </c>
      <c r="BT163" s="25">
        <f t="shared" si="205"/>
        <v>0</v>
      </c>
      <c r="BU163" s="25">
        <f t="shared" si="205"/>
        <v>0</v>
      </c>
      <c r="BV163" s="25">
        <f t="shared" si="205"/>
        <v>0</v>
      </c>
      <c r="BW163" s="25">
        <f t="shared" si="205"/>
        <v>0</v>
      </c>
      <c r="BX163" s="25">
        <f t="shared" si="205"/>
        <v>0</v>
      </c>
      <c r="BY163" s="25">
        <f t="shared" si="205"/>
        <v>0</v>
      </c>
      <c r="BZ163" s="25">
        <f t="shared" si="205"/>
        <v>0</v>
      </c>
      <c r="CA163" s="25">
        <f t="shared" si="205"/>
        <v>0</v>
      </c>
      <c r="CB163" s="25">
        <f t="shared" si="205"/>
        <v>0</v>
      </c>
      <c r="CC163" s="25">
        <f t="shared" si="205"/>
        <v>0</v>
      </c>
      <c r="CD163" s="25">
        <f t="shared" si="205"/>
        <v>0</v>
      </c>
      <c r="CE163" s="25">
        <f t="shared" si="205"/>
        <v>0</v>
      </c>
      <c r="CF163" s="25">
        <f t="shared" si="205"/>
        <v>0</v>
      </c>
      <c r="CG163" s="25">
        <f t="shared" si="205"/>
        <v>0</v>
      </c>
      <c r="CH163" s="28">
        <f t="shared" si="205"/>
        <v>0</v>
      </c>
    </row>
    <row r="164" spans="1:86" hidden="1" x14ac:dyDescent="0.25">
      <c r="A164" s="606"/>
      <c r="B164" s="270" t="s">
        <v>21</v>
      </c>
      <c r="C164" s="25">
        <f t="shared" si="202"/>
        <v>0</v>
      </c>
      <c r="D164" s="25">
        <f t="shared" si="203"/>
        <v>0</v>
      </c>
      <c r="E164" s="25">
        <f t="shared" ref="E164:BP164" si="206">IF(E25=0,0,((E7*0.5)+D25-E43)*E80*E129*E$2)</f>
        <v>0</v>
      </c>
      <c r="F164" s="25">
        <f t="shared" si="206"/>
        <v>0</v>
      </c>
      <c r="G164" s="25">
        <f t="shared" si="206"/>
        <v>0</v>
      </c>
      <c r="H164" s="25">
        <f t="shared" si="206"/>
        <v>0</v>
      </c>
      <c r="I164" s="25">
        <f t="shared" si="206"/>
        <v>0</v>
      </c>
      <c r="J164" s="25">
        <f t="shared" si="206"/>
        <v>0</v>
      </c>
      <c r="K164" s="25">
        <f t="shared" si="206"/>
        <v>0</v>
      </c>
      <c r="L164" s="25">
        <f t="shared" si="206"/>
        <v>0</v>
      </c>
      <c r="M164" s="25">
        <f t="shared" si="206"/>
        <v>0</v>
      </c>
      <c r="N164" s="25">
        <f t="shared" si="206"/>
        <v>0</v>
      </c>
      <c r="O164" s="25">
        <f t="shared" si="206"/>
        <v>0</v>
      </c>
      <c r="P164" s="25">
        <f t="shared" si="206"/>
        <v>0</v>
      </c>
      <c r="Q164" s="25">
        <f t="shared" si="206"/>
        <v>0</v>
      </c>
      <c r="R164" s="25">
        <f t="shared" si="206"/>
        <v>0</v>
      </c>
      <c r="S164" s="25">
        <f t="shared" si="206"/>
        <v>0</v>
      </c>
      <c r="T164" s="25">
        <f t="shared" si="206"/>
        <v>0</v>
      </c>
      <c r="U164" s="25">
        <f t="shared" si="206"/>
        <v>0</v>
      </c>
      <c r="V164" s="25">
        <f t="shared" si="206"/>
        <v>0</v>
      </c>
      <c r="W164" s="25">
        <f t="shared" si="206"/>
        <v>0</v>
      </c>
      <c r="X164" s="25">
        <f t="shared" si="206"/>
        <v>0</v>
      </c>
      <c r="Y164" s="25">
        <f t="shared" si="206"/>
        <v>0</v>
      </c>
      <c r="Z164" s="25">
        <f t="shared" si="206"/>
        <v>0</v>
      </c>
      <c r="AA164" s="25">
        <f t="shared" si="206"/>
        <v>0</v>
      </c>
      <c r="AB164" s="25">
        <f t="shared" si="206"/>
        <v>0</v>
      </c>
      <c r="AC164" s="25">
        <f t="shared" si="206"/>
        <v>0</v>
      </c>
      <c r="AD164" s="25">
        <f t="shared" si="206"/>
        <v>0</v>
      </c>
      <c r="AE164" s="25">
        <f t="shared" si="206"/>
        <v>0</v>
      </c>
      <c r="AF164" s="25">
        <f t="shared" si="206"/>
        <v>0</v>
      </c>
      <c r="AG164" s="25">
        <f t="shared" si="206"/>
        <v>0</v>
      </c>
      <c r="AH164" s="25">
        <f t="shared" si="206"/>
        <v>0</v>
      </c>
      <c r="AI164" s="25">
        <f t="shared" si="206"/>
        <v>0</v>
      </c>
      <c r="AJ164" s="25">
        <f t="shared" si="206"/>
        <v>0</v>
      </c>
      <c r="AK164" s="25">
        <f t="shared" si="206"/>
        <v>0</v>
      </c>
      <c r="AL164" s="25">
        <f t="shared" si="206"/>
        <v>0</v>
      </c>
      <c r="AM164" s="25">
        <f t="shared" si="206"/>
        <v>0</v>
      </c>
      <c r="AN164" s="25">
        <f t="shared" si="206"/>
        <v>0</v>
      </c>
      <c r="AO164" s="25">
        <f t="shared" si="206"/>
        <v>0</v>
      </c>
      <c r="AP164" s="25">
        <f t="shared" si="206"/>
        <v>0</v>
      </c>
      <c r="AQ164" s="25">
        <f t="shared" si="206"/>
        <v>0</v>
      </c>
      <c r="AR164" s="25">
        <f t="shared" si="206"/>
        <v>0</v>
      </c>
      <c r="AS164" s="25">
        <f t="shared" si="206"/>
        <v>0</v>
      </c>
      <c r="AT164" s="25">
        <f t="shared" si="206"/>
        <v>0</v>
      </c>
      <c r="AU164" s="25">
        <f t="shared" si="206"/>
        <v>0</v>
      </c>
      <c r="AV164" s="25">
        <f t="shared" si="206"/>
        <v>0</v>
      </c>
      <c r="AW164" s="25">
        <f t="shared" si="206"/>
        <v>0</v>
      </c>
      <c r="AX164" s="25">
        <f t="shared" si="206"/>
        <v>0</v>
      </c>
      <c r="AY164" s="25">
        <f t="shared" si="206"/>
        <v>0</v>
      </c>
      <c r="AZ164" s="25">
        <f t="shared" si="206"/>
        <v>0</v>
      </c>
      <c r="BA164" s="25">
        <f t="shared" si="206"/>
        <v>0</v>
      </c>
      <c r="BB164" s="25">
        <f t="shared" si="206"/>
        <v>0</v>
      </c>
      <c r="BC164" s="25">
        <f t="shared" si="206"/>
        <v>0</v>
      </c>
      <c r="BD164" s="25">
        <f t="shared" si="206"/>
        <v>0</v>
      </c>
      <c r="BE164" s="25">
        <f t="shared" si="206"/>
        <v>0</v>
      </c>
      <c r="BF164" s="25">
        <f t="shared" si="206"/>
        <v>0</v>
      </c>
      <c r="BG164" s="25">
        <f t="shared" si="206"/>
        <v>0</v>
      </c>
      <c r="BH164" s="25">
        <f t="shared" si="206"/>
        <v>0</v>
      </c>
      <c r="BI164" s="25">
        <f t="shared" si="206"/>
        <v>0</v>
      </c>
      <c r="BJ164" s="25">
        <f t="shared" si="206"/>
        <v>0</v>
      </c>
      <c r="BK164" s="25">
        <f t="shared" si="206"/>
        <v>0</v>
      </c>
      <c r="BL164" s="25">
        <f t="shared" si="206"/>
        <v>0</v>
      </c>
      <c r="BM164" s="25">
        <f t="shared" si="206"/>
        <v>0</v>
      </c>
      <c r="BN164" s="25">
        <f t="shared" si="206"/>
        <v>0</v>
      </c>
      <c r="BO164" s="25">
        <f t="shared" si="206"/>
        <v>0</v>
      </c>
      <c r="BP164" s="25">
        <f t="shared" si="206"/>
        <v>0</v>
      </c>
      <c r="BQ164" s="25">
        <f t="shared" ref="BQ164:CH164" si="207">IF(BQ25=0,0,((BQ7*0.5)+BP25-BQ43)*BQ80*BQ129*BQ$2)</f>
        <v>0</v>
      </c>
      <c r="BR164" s="25">
        <f t="shared" si="207"/>
        <v>0</v>
      </c>
      <c r="BS164" s="25">
        <f t="shared" si="207"/>
        <v>0</v>
      </c>
      <c r="BT164" s="25">
        <f t="shared" si="207"/>
        <v>0</v>
      </c>
      <c r="BU164" s="25">
        <f t="shared" si="207"/>
        <v>0</v>
      </c>
      <c r="BV164" s="25">
        <f t="shared" si="207"/>
        <v>0</v>
      </c>
      <c r="BW164" s="25">
        <f t="shared" si="207"/>
        <v>0</v>
      </c>
      <c r="BX164" s="25">
        <f t="shared" si="207"/>
        <v>0</v>
      </c>
      <c r="BY164" s="25">
        <f t="shared" si="207"/>
        <v>0</v>
      </c>
      <c r="BZ164" s="25">
        <f t="shared" si="207"/>
        <v>0</v>
      </c>
      <c r="CA164" s="25">
        <f t="shared" si="207"/>
        <v>0</v>
      </c>
      <c r="CB164" s="25">
        <f t="shared" si="207"/>
        <v>0</v>
      </c>
      <c r="CC164" s="25">
        <f t="shared" si="207"/>
        <v>0</v>
      </c>
      <c r="CD164" s="25">
        <f t="shared" si="207"/>
        <v>0</v>
      </c>
      <c r="CE164" s="25">
        <f t="shared" si="207"/>
        <v>0</v>
      </c>
      <c r="CF164" s="25">
        <f t="shared" si="207"/>
        <v>0</v>
      </c>
      <c r="CG164" s="25">
        <f t="shared" si="207"/>
        <v>0</v>
      </c>
      <c r="CH164" s="28">
        <f t="shared" si="207"/>
        <v>0</v>
      </c>
    </row>
    <row r="165" spans="1:86" hidden="1" x14ac:dyDescent="0.25">
      <c r="A165" s="606"/>
      <c r="B165" s="270" t="s">
        <v>1</v>
      </c>
      <c r="C165" s="25">
        <f t="shared" si="202"/>
        <v>0</v>
      </c>
      <c r="D165" s="25">
        <f t="shared" si="203"/>
        <v>0</v>
      </c>
      <c r="E165" s="25">
        <f t="shared" ref="E165:BP165" si="208">IF(E26=0,0,((E8*0.5)+D26-E44)*E81*E130*E$2)</f>
        <v>0</v>
      </c>
      <c r="F165" s="25">
        <f t="shared" si="208"/>
        <v>0</v>
      </c>
      <c r="G165" s="25">
        <f t="shared" si="208"/>
        <v>0</v>
      </c>
      <c r="H165" s="25">
        <f t="shared" si="208"/>
        <v>0</v>
      </c>
      <c r="I165" s="25">
        <f t="shared" si="208"/>
        <v>0</v>
      </c>
      <c r="J165" s="25">
        <f t="shared" si="208"/>
        <v>0</v>
      </c>
      <c r="K165" s="25">
        <f t="shared" si="208"/>
        <v>0</v>
      </c>
      <c r="L165" s="25">
        <f t="shared" si="208"/>
        <v>0</v>
      </c>
      <c r="M165" s="25">
        <f t="shared" si="208"/>
        <v>0</v>
      </c>
      <c r="N165" s="25">
        <f t="shared" si="208"/>
        <v>0</v>
      </c>
      <c r="O165" s="25">
        <f t="shared" si="208"/>
        <v>0</v>
      </c>
      <c r="P165" s="25">
        <f t="shared" si="208"/>
        <v>0</v>
      </c>
      <c r="Q165" s="25">
        <f t="shared" si="208"/>
        <v>0</v>
      </c>
      <c r="R165" s="25">
        <f t="shared" si="208"/>
        <v>0</v>
      </c>
      <c r="S165" s="25">
        <f t="shared" si="208"/>
        <v>0</v>
      </c>
      <c r="T165" s="25">
        <f t="shared" si="208"/>
        <v>0</v>
      </c>
      <c r="U165" s="25">
        <f t="shared" si="208"/>
        <v>0</v>
      </c>
      <c r="V165" s="25">
        <f t="shared" si="208"/>
        <v>0</v>
      </c>
      <c r="W165" s="25">
        <f t="shared" si="208"/>
        <v>0</v>
      </c>
      <c r="X165" s="25">
        <f t="shared" si="208"/>
        <v>0</v>
      </c>
      <c r="Y165" s="25">
        <f t="shared" si="208"/>
        <v>0</v>
      </c>
      <c r="Z165" s="25">
        <f t="shared" si="208"/>
        <v>0</v>
      </c>
      <c r="AA165" s="25">
        <f t="shared" si="208"/>
        <v>0</v>
      </c>
      <c r="AB165" s="25">
        <f t="shared" si="208"/>
        <v>0</v>
      </c>
      <c r="AC165" s="25">
        <f t="shared" si="208"/>
        <v>0</v>
      </c>
      <c r="AD165" s="25">
        <f t="shared" si="208"/>
        <v>0</v>
      </c>
      <c r="AE165" s="25">
        <f t="shared" si="208"/>
        <v>0</v>
      </c>
      <c r="AF165" s="25">
        <f t="shared" si="208"/>
        <v>0</v>
      </c>
      <c r="AG165" s="25">
        <f t="shared" si="208"/>
        <v>0</v>
      </c>
      <c r="AH165" s="25">
        <f t="shared" si="208"/>
        <v>0</v>
      </c>
      <c r="AI165" s="25">
        <f t="shared" si="208"/>
        <v>0</v>
      </c>
      <c r="AJ165" s="25">
        <f t="shared" si="208"/>
        <v>0</v>
      </c>
      <c r="AK165" s="25">
        <f t="shared" si="208"/>
        <v>0</v>
      </c>
      <c r="AL165" s="25">
        <f t="shared" si="208"/>
        <v>0</v>
      </c>
      <c r="AM165" s="25">
        <f t="shared" si="208"/>
        <v>0</v>
      </c>
      <c r="AN165" s="25">
        <f t="shared" si="208"/>
        <v>0</v>
      </c>
      <c r="AO165" s="25">
        <f t="shared" si="208"/>
        <v>0</v>
      </c>
      <c r="AP165" s="25">
        <f t="shared" si="208"/>
        <v>0</v>
      </c>
      <c r="AQ165" s="25">
        <f t="shared" si="208"/>
        <v>0</v>
      </c>
      <c r="AR165" s="25">
        <f t="shared" si="208"/>
        <v>0</v>
      </c>
      <c r="AS165" s="25">
        <f t="shared" si="208"/>
        <v>0</v>
      </c>
      <c r="AT165" s="25">
        <f t="shared" si="208"/>
        <v>0</v>
      </c>
      <c r="AU165" s="25">
        <f t="shared" si="208"/>
        <v>0</v>
      </c>
      <c r="AV165" s="25">
        <f t="shared" si="208"/>
        <v>0</v>
      </c>
      <c r="AW165" s="25">
        <f t="shared" si="208"/>
        <v>0</v>
      </c>
      <c r="AX165" s="25">
        <f t="shared" si="208"/>
        <v>0</v>
      </c>
      <c r="AY165" s="25">
        <f t="shared" si="208"/>
        <v>0</v>
      </c>
      <c r="AZ165" s="25">
        <f t="shared" si="208"/>
        <v>0</v>
      </c>
      <c r="BA165" s="25">
        <f t="shared" si="208"/>
        <v>0</v>
      </c>
      <c r="BB165" s="25">
        <f t="shared" si="208"/>
        <v>0</v>
      </c>
      <c r="BC165" s="25">
        <f t="shared" si="208"/>
        <v>0</v>
      </c>
      <c r="BD165" s="25">
        <f t="shared" si="208"/>
        <v>0</v>
      </c>
      <c r="BE165" s="25">
        <f t="shared" si="208"/>
        <v>0</v>
      </c>
      <c r="BF165" s="25">
        <f t="shared" si="208"/>
        <v>0</v>
      </c>
      <c r="BG165" s="25">
        <f t="shared" si="208"/>
        <v>0</v>
      </c>
      <c r="BH165" s="25">
        <f t="shared" si="208"/>
        <v>0</v>
      </c>
      <c r="BI165" s="25">
        <f t="shared" si="208"/>
        <v>0</v>
      </c>
      <c r="BJ165" s="25">
        <f t="shared" si="208"/>
        <v>0</v>
      </c>
      <c r="BK165" s="25">
        <f t="shared" si="208"/>
        <v>0</v>
      </c>
      <c r="BL165" s="25">
        <f t="shared" si="208"/>
        <v>0</v>
      </c>
      <c r="BM165" s="25">
        <f t="shared" si="208"/>
        <v>0</v>
      </c>
      <c r="BN165" s="25">
        <f t="shared" si="208"/>
        <v>0</v>
      </c>
      <c r="BO165" s="25">
        <f t="shared" si="208"/>
        <v>0</v>
      </c>
      <c r="BP165" s="25">
        <f t="shared" si="208"/>
        <v>0</v>
      </c>
      <c r="BQ165" s="25">
        <f t="shared" ref="BQ165:CH165" si="209">IF(BQ26=0,0,((BQ8*0.5)+BP26-BQ44)*BQ81*BQ130*BQ$2)</f>
        <v>0</v>
      </c>
      <c r="BR165" s="25">
        <f t="shared" si="209"/>
        <v>0</v>
      </c>
      <c r="BS165" s="25">
        <f t="shared" si="209"/>
        <v>0</v>
      </c>
      <c r="BT165" s="25">
        <f t="shared" si="209"/>
        <v>0</v>
      </c>
      <c r="BU165" s="25">
        <f t="shared" si="209"/>
        <v>0</v>
      </c>
      <c r="BV165" s="25">
        <f t="shared" si="209"/>
        <v>0</v>
      </c>
      <c r="BW165" s="25">
        <f t="shared" si="209"/>
        <v>0</v>
      </c>
      <c r="BX165" s="25">
        <f t="shared" si="209"/>
        <v>0</v>
      </c>
      <c r="BY165" s="25">
        <f t="shared" si="209"/>
        <v>0</v>
      </c>
      <c r="BZ165" s="25">
        <f t="shared" si="209"/>
        <v>0</v>
      </c>
      <c r="CA165" s="25">
        <f t="shared" si="209"/>
        <v>0</v>
      </c>
      <c r="CB165" s="25">
        <f t="shared" si="209"/>
        <v>0</v>
      </c>
      <c r="CC165" s="25">
        <f t="shared" si="209"/>
        <v>0</v>
      </c>
      <c r="CD165" s="25">
        <f t="shared" si="209"/>
        <v>0</v>
      </c>
      <c r="CE165" s="25">
        <f t="shared" si="209"/>
        <v>0</v>
      </c>
      <c r="CF165" s="25">
        <f t="shared" si="209"/>
        <v>0</v>
      </c>
      <c r="CG165" s="25">
        <f t="shared" si="209"/>
        <v>0</v>
      </c>
      <c r="CH165" s="28">
        <f t="shared" si="209"/>
        <v>0</v>
      </c>
    </row>
    <row r="166" spans="1:86" hidden="1" x14ac:dyDescent="0.25">
      <c r="A166" s="606"/>
      <c r="B166" s="270" t="s">
        <v>22</v>
      </c>
      <c r="C166" s="25">
        <f t="shared" si="202"/>
        <v>0</v>
      </c>
      <c r="D166" s="25">
        <f t="shared" si="203"/>
        <v>0</v>
      </c>
      <c r="E166" s="25">
        <f t="shared" ref="E166:BP166" si="210">IF(E27=0,0,((E9*0.5)+D27-E45)*E82*E131*E$2)</f>
        <v>0</v>
      </c>
      <c r="F166" s="25">
        <f t="shared" si="210"/>
        <v>0</v>
      </c>
      <c r="G166" s="25">
        <f t="shared" si="210"/>
        <v>0</v>
      </c>
      <c r="H166" s="25">
        <f t="shared" si="210"/>
        <v>0</v>
      </c>
      <c r="I166" s="25">
        <f t="shared" si="210"/>
        <v>0</v>
      </c>
      <c r="J166" s="25">
        <f t="shared" si="210"/>
        <v>0</v>
      </c>
      <c r="K166" s="25">
        <f t="shared" si="210"/>
        <v>0</v>
      </c>
      <c r="L166" s="25">
        <f t="shared" si="210"/>
        <v>0</v>
      </c>
      <c r="M166" s="25">
        <f t="shared" si="210"/>
        <v>0</v>
      </c>
      <c r="N166" s="25">
        <f t="shared" si="210"/>
        <v>0</v>
      </c>
      <c r="O166" s="25">
        <f t="shared" si="210"/>
        <v>0</v>
      </c>
      <c r="P166" s="25">
        <f t="shared" si="210"/>
        <v>0</v>
      </c>
      <c r="Q166" s="25">
        <f t="shared" si="210"/>
        <v>0</v>
      </c>
      <c r="R166" s="25">
        <f t="shared" si="210"/>
        <v>0</v>
      </c>
      <c r="S166" s="25">
        <f t="shared" si="210"/>
        <v>0</v>
      </c>
      <c r="T166" s="25">
        <f t="shared" si="210"/>
        <v>0</v>
      </c>
      <c r="U166" s="25">
        <f t="shared" si="210"/>
        <v>0</v>
      </c>
      <c r="V166" s="25">
        <f t="shared" si="210"/>
        <v>0</v>
      </c>
      <c r="W166" s="25">
        <f t="shared" si="210"/>
        <v>0</v>
      </c>
      <c r="X166" s="25">
        <f t="shared" si="210"/>
        <v>0</v>
      </c>
      <c r="Y166" s="25">
        <f t="shared" si="210"/>
        <v>0</v>
      </c>
      <c r="Z166" s="25">
        <f t="shared" si="210"/>
        <v>0</v>
      </c>
      <c r="AA166" s="25">
        <f t="shared" si="210"/>
        <v>0</v>
      </c>
      <c r="AB166" s="25">
        <f t="shared" si="210"/>
        <v>0</v>
      </c>
      <c r="AC166" s="25">
        <f t="shared" si="210"/>
        <v>0</v>
      </c>
      <c r="AD166" s="25">
        <f t="shared" si="210"/>
        <v>0</v>
      </c>
      <c r="AE166" s="25">
        <f t="shared" si="210"/>
        <v>0</v>
      </c>
      <c r="AF166" s="25">
        <f t="shared" si="210"/>
        <v>0</v>
      </c>
      <c r="AG166" s="25">
        <f t="shared" si="210"/>
        <v>0</v>
      </c>
      <c r="AH166" s="25">
        <f t="shared" si="210"/>
        <v>0</v>
      </c>
      <c r="AI166" s="25">
        <f t="shared" si="210"/>
        <v>0</v>
      </c>
      <c r="AJ166" s="25">
        <f t="shared" si="210"/>
        <v>0</v>
      </c>
      <c r="AK166" s="25">
        <f t="shared" si="210"/>
        <v>0</v>
      </c>
      <c r="AL166" s="25">
        <f t="shared" si="210"/>
        <v>0</v>
      </c>
      <c r="AM166" s="25">
        <f t="shared" si="210"/>
        <v>0</v>
      </c>
      <c r="AN166" s="25">
        <f t="shared" si="210"/>
        <v>0</v>
      </c>
      <c r="AO166" s="25">
        <f t="shared" si="210"/>
        <v>0</v>
      </c>
      <c r="AP166" s="25">
        <f t="shared" si="210"/>
        <v>0</v>
      </c>
      <c r="AQ166" s="25">
        <f t="shared" si="210"/>
        <v>0</v>
      </c>
      <c r="AR166" s="25">
        <f t="shared" si="210"/>
        <v>0</v>
      </c>
      <c r="AS166" s="25">
        <f t="shared" si="210"/>
        <v>0</v>
      </c>
      <c r="AT166" s="25">
        <f t="shared" si="210"/>
        <v>0</v>
      </c>
      <c r="AU166" s="25">
        <f t="shared" si="210"/>
        <v>0</v>
      </c>
      <c r="AV166" s="25">
        <f t="shared" si="210"/>
        <v>0</v>
      </c>
      <c r="AW166" s="25">
        <f t="shared" si="210"/>
        <v>0</v>
      </c>
      <c r="AX166" s="25">
        <f t="shared" si="210"/>
        <v>0</v>
      </c>
      <c r="AY166" s="25">
        <f t="shared" si="210"/>
        <v>0</v>
      </c>
      <c r="AZ166" s="25">
        <f t="shared" si="210"/>
        <v>0</v>
      </c>
      <c r="BA166" s="25">
        <f t="shared" si="210"/>
        <v>0</v>
      </c>
      <c r="BB166" s="25">
        <f t="shared" si="210"/>
        <v>0</v>
      </c>
      <c r="BC166" s="25">
        <f t="shared" si="210"/>
        <v>0</v>
      </c>
      <c r="BD166" s="25">
        <f t="shared" si="210"/>
        <v>0</v>
      </c>
      <c r="BE166" s="25">
        <f t="shared" si="210"/>
        <v>0</v>
      </c>
      <c r="BF166" s="25">
        <f t="shared" si="210"/>
        <v>0</v>
      </c>
      <c r="BG166" s="25">
        <f t="shared" si="210"/>
        <v>0</v>
      </c>
      <c r="BH166" s="25">
        <f t="shared" si="210"/>
        <v>0</v>
      </c>
      <c r="BI166" s="25">
        <f t="shared" si="210"/>
        <v>0</v>
      </c>
      <c r="BJ166" s="25">
        <f t="shared" si="210"/>
        <v>0</v>
      </c>
      <c r="BK166" s="25">
        <f t="shared" si="210"/>
        <v>0</v>
      </c>
      <c r="BL166" s="25">
        <f t="shared" si="210"/>
        <v>0</v>
      </c>
      <c r="BM166" s="25">
        <f t="shared" si="210"/>
        <v>0</v>
      </c>
      <c r="BN166" s="25">
        <f t="shared" si="210"/>
        <v>0</v>
      </c>
      <c r="BO166" s="25">
        <f t="shared" si="210"/>
        <v>0</v>
      </c>
      <c r="BP166" s="25">
        <f t="shared" si="210"/>
        <v>0</v>
      </c>
      <c r="BQ166" s="25">
        <f t="shared" ref="BQ166:CH166" si="211">IF(BQ27=0,0,((BQ9*0.5)+BP27-BQ45)*BQ82*BQ131*BQ$2)</f>
        <v>0</v>
      </c>
      <c r="BR166" s="25">
        <f t="shared" si="211"/>
        <v>0</v>
      </c>
      <c r="BS166" s="25">
        <f t="shared" si="211"/>
        <v>0</v>
      </c>
      <c r="BT166" s="25">
        <f t="shared" si="211"/>
        <v>0</v>
      </c>
      <c r="BU166" s="25">
        <f t="shared" si="211"/>
        <v>0</v>
      </c>
      <c r="BV166" s="25">
        <f t="shared" si="211"/>
        <v>0</v>
      </c>
      <c r="BW166" s="25">
        <f t="shared" si="211"/>
        <v>0</v>
      </c>
      <c r="BX166" s="25">
        <f t="shared" si="211"/>
        <v>0</v>
      </c>
      <c r="BY166" s="25">
        <f t="shared" si="211"/>
        <v>0</v>
      </c>
      <c r="BZ166" s="25">
        <f t="shared" si="211"/>
        <v>0</v>
      </c>
      <c r="CA166" s="25">
        <f t="shared" si="211"/>
        <v>0</v>
      </c>
      <c r="CB166" s="25">
        <f t="shared" si="211"/>
        <v>0</v>
      </c>
      <c r="CC166" s="25">
        <f t="shared" si="211"/>
        <v>0</v>
      </c>
      <c r="CD166" s="25">
        <f t="shared" si="211"/>
        <v>0</v>
      </c>
      <c r="CE166" s="25">
        <f t="shared" si="211"/>
        <v>0</v>
      </c>
      <c r="CF166" s="25">
        <f t="shared" si="211"/>
        <v>0</v>
      </c>
      <c r="CG166" s="25">
        <f t="shared" si="211"/>
        <v>0</v>
      </c>
      <c r="CH166" s="28">
        <f t="shared" si="211"/>
        <v>0</v>
      </c>
    </row>
    <row r="167" spans="1:86" hidden="1" x14ac:dyDescent="0.25">
      <c r="A167" s="606"/>
      <c r="B167" s="89" t="s">
        <v>9</v>
      </c>
      <c r="C167" s="25">
        <f t="shared" si="202"/>
        <v>0</v>
      </c>
      <c r="D167" s="25">
        <f t="shared" si="203"/>
        <v>0</v>
      </c>
      <c r="E167" s="25">
        <f t="shared" ref="E167:BP167" si="212">IF(E28=0,0,((E10*0.5)+D28-E46)*E83*E132*E$2)</f>
        <v>0</v>
      </c>
      <c r="F167" s="25">
        <f t="shared" si="212"/>
        <v>0</v>
      </c>
      <c r="G167" s="25">
        <f t="shared" si="212"/>
        <v>0</v>
      </c>
      <c r="H167" s="25">
        <f t="shared" si="212"/>
        <v>0</v>
      </c>
      <c r="I167" s="25">
        <f t="shared" si="212"/>
        <v>0</v>
      </c>
      <c r="J167" s="25">
        <f t="shared" si="212"/>
        <v>0</v>
      </c>
      <c r="K167" s="25">
        <f t="shared" si="212"/>
        <v>0</v>
      </c>
      <c r="L167" s="25">
        <f t="shared" si="212"/>
        <v>0</v>
      </c>
      <c r="M167" s="25">
        <f t="shared" si="212"/>
        <v>0</v>
      </c>
      <c r="N167" s="25">
        <f t="shared" si="212"/>
        <v>0</v>
      </c>
      <c r="O167" s="25">
        <f t="shared" si="212"/>
        <v>0</v>
      </c>
      <c r="P167" s="25">
        <f t="shared" si="212"/>
        <v>0</v>
      </c>
      <c r="Q167" s="25">
        <f t="shared" si="212"/>
        <v>0</v>
      </c>
      <c r="R167" s="25">
        <f t="shared" si="212"/>
        <v>0</v>
      </c>
      <c r="S167" s="25">
        <f t="shared" si="212"/>
        <v>0</v>
      </c>
      <c r="T167" s="25">
        <f t="shared" si="212"/>
        <v>0</v>
      </c>
      <c r="U167" s="25">
        <f t="shared" si="212"/>
        <v>0</v>
      </c>
      <c r="V167" s="25">
        <f t="shared" si="212"/>
        <v>0</v>
      </c>
      <c r="W167" s="25">
        <f t="shared" si="212"/>
        <v>0</v>
      </c>
      <c r="X167" s="25">
        <f t="shared" si="212"/>
        <v>0</v>
      </c>
      <c r="Y167" s="25">
        <f t="shared" si="212"/>
        <v>0</v>
      </c>
      <c r="Z167" s="25">
        <f t="shared" si="212"/>
        <v>0</v>
      </c>
      <c r="AA167" s="25">
        <f t="shared" si="212"/>
        <v>0</v>
      </c>
      <c r="AB167" s="25">
        <f t="shared" si="212"/>
        <v>0</v>
      </c>
      <c r="AC167" s="25">
        <f t="shared" si="212"/>
        <v>0</v>
      </c>
      <c r="AD167" s="25">
        <f t="shared" si="212"/>
        <v>0</v>
      </c>
      <c r="AE167" s="25">
        <f t="shared" si="212"/>
        <v>0</v>
      </c>
      <c r="AF167" s="25">
        <f t="shared" si="212"/>
        <v>0</v>
      </c>
      <c r="AG167" s="25">
        <f t="shared" si="212"/>
        <v>0</v>
      </c>
      <c r="AH167" s="25">
        <f t="shared" si="212"/>
        <v>0</v>
      </c>
      <c r="AI167" s="25">
        <f t="shared" si="212"/>
        <v>0</v>
      </c>
      <c r="AJ167" s="25">
        <f t="shared" si="212"/>
        <v>0</v>
      </c>
      <c r="AK167" s="25">
        <f t="shared" si="212"/>
        <v>0</v>
      </c>
      <c r="AL167" s="25">
        <f t="shared" si="212"/>
        <v>0</v>
      </c>
      <c r="AM167" s="25">
        <f t="shared" si="212"/>
        <v>0</v>
      </c>
      <c r="AN167" s="25">
        <f t="shared" si="212"/>
        <v>0</v>
      </c>
      <c r="AO167" s="25">
        <f t="shared" si="212"/>
        <v>0</v>
      </c>
      <c r="AP167" s="25">
        <f t="shared" si="212"/>
        <v>0</v>
      </c>
      <c r="AQ167" s="25">
        <f t="shared" si="212"/>
        <v>0</v>
      </c>
      <c r="AR167" s="25">
        <f t="shared" si="212"/>
        <v>0</v>
      </c>
      <c r="AS167" s="25">
        <f t="shared" si="212"/>
        <v>0</v>
      </c>
      <c r="AT167" s="25">
        <f t="shared" si="212"/>
        <v>0</v>
      </c>
      <c r="AU167" s="25">
        <f t="shared" si="212"/>
        <v>0</v>
      </c>
      <c r="AV167" s="25">
        <f t="shared" si="212"/>
        <v>0</v>
      </c>
      <c r="AW167" s="25">
        <f t="shared" si="212"/>
        <v>0</v>
      </c>
      <c r="AX167" s="25">
        <f t="shared" si="212"/>
        <v>0</v>
      </c>
      <c r="AY167" s="25">
        <f t="shared" si="212"/>
        <v>0</v>
      </c>
      <c r="AZ167" s="25">
        <f t="shared" si="212"/>
        <v>0</v>
      </c>
      <c r="BA167" s="25">
        <f t="shared" si="212"/>
        <v>0</v>
      </c>
      <c r="BB167" s="25">
        <f t="shared" si="212"/>
        <v>0</v>
      </c>
      <c r="BC167" s="25">
        <f t="shared" si="212"/>
        <v>0</v>
      </c>
      <c r="BD167" s="25">
        <f t="shared" si="212"/>
        <v>0</v>
      </c>
      <c r="BE167" s="25">
        <f t="shared" si="212"/>
        <v>0</v>
      </c>
      <c r="BF167" s="25">
        <f t="shared" si="212"/>
        <v>0</v>
      </c>
      <c r="BG167" s="25">
        <f t="shared" si="212"/>
        <v>0</v>
      </c>
      <c r="BH167" s="25">
        <f t="shared" si="212"/>
        <v>0</v>
      </c>
      <c r="BI167" s="25">
        <f t="shared" si="212"/>
        <v>0</v>
      </c>
      <c r="BJ167" s="25">
        <f t="shared" si="212"/>
        <v>0</v>
      </c>
      <c r="BK167" s="25">
        <f t="shared" si="212"/>
        <v>0</v>
      </c>
      <c r="BL167" s="25">
        <f t="shared" si="212"/>
        <v>0</v>
      </c>
      <c r="BM167" s="25">
        <f t="shared" si="212"/>
        <v>0</v>
      </c>
      <c r="BN167" s="25">
        <f t="shared" si="212"/>
        <v>0</v>
      </c>
      <c r="BO167" s="25">
        <f t="shared" si="212"/>
        <v>0</v>
      </c>
      <c r="BP167" s="25">
        <f t="shared" si="212"/>
        <v>0</v>
      </c>
      <c r="BQ167" s="25">
        <f t="shared" ref="BQ167:CH167" si="213">IF(BQ28=0,0,((BQ10*0.5)+BP28-BQ46)*BQ83*BQ132*BQ$2)</f>
        <v>0</v>
      </c>
      <c r="BR167" s="25">
        <f t="shared" si="213"/>
        <v>0</v>
      </c>
      <c r="BS167" s="25">
        <f t="shared" si="213"/>
        <v>0</v>
      </c>
      <c r="BT167" s="25">
        <f t="shared" si="213"/>
        <v>0</v>
      </c>
      <c r="BU167" s="25">
        <f t="shared" si="213"/>
        <v>0</v>
      </c>
      <c r="BV167" s="25">
        <f t="shared" si="213"/>
        <v>0</v>
      </c>
      <c r="BW167" s="25">
        <f t="shared" si="213"/>
        <v>0</v>
      </c>
      <c r="BX167" s="25">
        <f t="shared" si="213"/>
        <v>0</v>
      </c>
      <c r="BY167" s="25">
        <f t="shared" si="213"/>
        <v>0</v>
      </c>
      <c r="BZ167" s="25">
        <f t="shared" si="213"/>
        <v>0</v>
      </c>
      <c r="CA167" s="25">
        <f t="shared" si="213"/>
        <v>0</v>
      </c>
      <c r="CB167" s="25">
        <f t="shared" si="213"/>
        <v>0</v>
      </c>
      <c r="CC167" s="25">
        <f t="shared" si="213"/>
        <v>0</v>
      </c>
      <c r="CD167" s="25">
        <f t="shared" si="213"/>
        <v>0</v>
      </c>
      <c r="CE167" s="25">
        <f t="shared" si="213"/>
        <v>0</v>
      </c>
      <c r="CF167" s="25">
        <f t="shared" si="213"/>
        <v>0</v>
      </c>
      <c r="CG167" s="25">
        <f t="shared" si="213"/>
        <v>0</v>
      </c>
      <c r="CH167" s="28">
        <f t="shared" si="213"/>
        <v>0</v>
      </c>
    </row>
    <row r="168" spans="1:86" hidden="1" x14ac:dyDescent="0.25">
      <c r="A168" s="606"/>
      <c r="B168" s="89" t="s">
        <v>3</v>
      </c>
      <c r="C168" s="25">
        <f t="shared" si="202"/>
        <v>0</v>
      </c>
      <c r="D168" s="25">
        <f t="shared" si="203"/>
        <v>0</v>
      </c>
      <c r="E168" s="25">
        <f t="shared" ref="E168:BP168" si="214">IF(E29=0,0,((E11*0.5)+D29-E47)*E84*E133*E$2)</f>
        <v>0</v>
      </c>
      <c r="F168" s="25">
        <f t="shared" si="214"/>
        <v>0</v>
      </c>
      <c r="G168" s="25">
        <f t="shared" si="214"/>
        <v>0</v>
      </c>
      <c r="H168" s="25">
        <f t="shared" si="214"/>
        <v>0</v>
      </c>
      <c r="I168" s="25">
        <f t="shared" si="214"/>
        <v>0</v>
      </c>
      <c r="J168" s="25">
        <f t="shared" si="214"/>
        <v>0</v>
      </c>
      <c r="K168" s="25">
        <f t="shared" si="214"/>
        <v>0</v>
      </c>
      <c r="L168" s="25">
        <f t="shared" si="214"/>
        <v>0</v>
      </c>
      <c r="M168" s="25">
        <f t="shared" si="214"/>
        <v>0</v>
      </c>
      <c r="N168" s="25">
        <f t="shared" si="214"/>
        <v>0</v>
      </c>
      <c r="O168" s="25">
        <f t="shared" si="214"/>
        <v>0</v>
      </c>
      <c r="P168" s="25">
        <f t="shared" si="214"/>
        <v>0</v>
      </c>
      <c r="Q168" s="25">
        <f t="shared" si="214"/>
        <v>0</v>
      </c>
      <c r="R168" s="25">
        <f t="shared" si="214"/>
        <v>0</v>
      </c>
      <c r="S168" s="25">
        <f t="shared" si="214"/>
        <v>0</v>
      </c>
      <c r="T168" s="25">
        <f t="shared" si="214"/>
        <v>0</v>
      </c>
      <c r="U168" s="25">
        <f t="shared" si="214"/>
        <v>0</v>
      </c>
      <c r="V168" s="25">
        <f t="shared" si="214"/>
        <v>0</v>
      </c>
      <c r="W168" s="25">
        <f t="shared" si="214"/>
        <v>0</v>
      </c>
      <c r="X168" s="25">
        <f t="shared" si="214"/>
        <v>0</v>
      </c>
      <c r="Y168" s="25">
        <f t="shared" si="214"/>
        <v>0</v>
      </c>
      <c r="Z168" s="25">
        <f t="shared" si="214"/>
        <v>0</v>
      </c>
      <c r="AA168" s="25">
        <f t="shared" si="214"/>
        <v>0</v>
      </c>
      <c r="AB168" s="25">
        <f t="shared" si="214"/>
        <v>0</v>
      </c>
      <c r="AC168" s="25">
        <f t="shared" si="214"/>
        <v>0</v>
      </c>
      <c r="AD168" s="25">
        <f t="shared" si="214"/>
        <v>0</v>
      </c>
      <c r="AE168" s="25">
        <f t="shared" si="214"/>
        <v>0</v>
      </c>
      <c r="AF168" s="25">
        <f t="shared" si="214"/>
        <v>0</v>
      </c>
      <c r="AG168" s="25">
        <f t="shared" si="214"/>
        <v>0</v>
      </c>
      <c r="AH168" s="25">
        <f t="shared" si="214"/>
        <v>0</v>
      </c>
      <c r="AI168" s="25">
        <f t="shared" si="214"/>
        <v>0</v>
      </c>
      <c r="AJ168" s="25">
        <f t="shared" si="214"/>
        <v>0</v>
      </c>
      <c r="AK168" s="25">
        <f t="shared" si="214"/>
        <v>0</v>
      </c>
      <c r="AL168" s="25">
        <f t="shared" si="214"/>
        <v>0</v>
      </c>
      <c r="AM168" s="25">
        <f t="shared" si="214"/>
        <v>0</v>
      </c>
      <c r="AN168" s="25">
        <f t="shared" si="214"/>
        <v>0</v>
      </c>
      <c r="AO168" s="25">
        <f t="shared" si="214"/>
        <v>0</v>
      </c>
      <c r="AP168" s="25">
        <f t="shared" si="214"/>
        <v>0</v>
      </c>
      <c r="AQ168" s="25">
        <f t="shared" si="214"/>
        <v>0</v>
      </c>
      <c r="AR168" s="25">
        <f t="shared" si="214"/>
        <v>0</v>
      </c>
      <c r="AS168" s="25">
        <f t="shared" si="214"/>
        <v>0</v>
      </c>
      <c r="AT168" s="25">
        <f t="shared" si="214"/>
        <v>0</v>
      </c>
      <c r="AU168" s="25">
        <f t="shared" si="214"/>
        <v>0</v>
      </c>
      <c r="AV168" s="25">
        <f t="shared" si="214"/>
        <v>0</v>
      </c>
      <c r="AW168" s="25">
        <f t="shared" si="214"/>
        <v>0</v>
      </c>
      <c r="AX168" s="25">
        <f t="shared" si="214"/>
        <v>0</v>
      </c>
      <c r="AY168" s="25">
        <f t="shared" si="214"/>
        <v>0</v>
      </c>
      <c r="AZ168" s="25">
        <f t="shared" si="214"/>
        <v>0</v>
      </c>
      <c r="BA168" s="25">
        <f t="shared" si="214"/>
        <v>0</v>
      </c>
      <c r="BB168" s="25">
        <f t="shared" si="214"/>
        <v>0</v>
      </c>
      <c r="BC168" s="25">
        <f t="shared" si="214"/>
        <v>0</v>
      </c>
      <c r="BD168" s="25">
        <f t="shared" si="214"/>
        <v>0</v>
      </c>
      <c r="BE168" s="25">
        <f t="shared" si="214"/>
        <v>0</v>
      </c>
      <c r="BF168" s="25">
        <f t="shared" si="214"/>
        <v>0</v>
      </c>
      <c r="BG168" s="25">
        <f t="shared" si="214"/>
        <v>0</v>
      </c>
      <c r="BH168" s="25">
        <f t="shared" si="214"/>
        <v>0</v>
      </c>
      <c r="BI168" s="25">
        <f t="shared" si="214"/>
        <v>0</v>
      </c>
      <c r="BJ168" s="25">
        <f t="shared" si="214"/>
        <v>0</v>
      </c>
      <c r="BK168" s="25">
        <f t="shared" si="214"/>
        <v>0</v>
      </c>
      <c r="BL168" s="25">
        <f t="shared" si="214"/>
        <v>0</v>
      </c>
      <c r="BM168" s="25">
        <f t="shared" si="214"/>
        <v>0</v>
      </c>
      <c r="BN168" s="25">
        <f t="shared" si="214"/>
        <v>0</v>
      </c>
      <c r="BO168" s="25">
        <f t="shared" si="214"/>
        <v>0</v>
      </c>
      <c r="BP168" s="25">
        <f t="shared" si="214"/>
        <v>0</v>
      </c>
      <c r="BQ168" s="25">
        <f t="shared" ref="BQ168:CH168" si="215">IF(BQ29=0,0,((BQ11*0.5)+BP29-BQ47)*BQ84*BQ133*BQ$2)</f>
        <v>0</v>
      </c>
      <c r="BR168" s="25">
        <f t="shared" si="215"/>
        <v>0</v>
      </c>
      <c r="BS168" s="25">
        <f t="shared" si="215"/>
        <v>0</v>
      </c>
      <c r="BT168" s="25">
        <f t="shared" si="215"/>
        <v>0</v>
      </c>
      <c r="BU168" s="25">
        <f t="shared" si="215"/>
        <v>0</v>
      </c>
      <c r="BV168" s="25">
        <f t="shared" si="215"/>
        <v>0</v>
      </c>
      <c r="BW168" s="25">
        <f t="shared" si="215"/>
        <v>0</v>
      </c>
      <c r="BX168" s="25">
        <f t="shared" si="215"/>
        <v>0</v>
      </c>
      <c r="BY168" s="25">
        <f t="shared" si="215"/>
        <v>0</v>
      </c>
      <c r="BZ168" s="25">
        <f t="shared" si="215"/>
        <v>0</v>
      </c>
      <c r="CA168" s="25">
        <f t="shared" si="215"/>
        <v>0</v>
      </c>
      <c r="CB168" s="25">
        <f t="shared" si="215"/>
        <v>0</v>
      </c>
      <c r="CC168" s="25">
        <f t="shared" si="215"/>
        <v>0</v>
      </c>
      <c r="CD168" s="25">
        <f t="shared" si="215"/>
        <v>0</v>
      </c>
      <c r="CE168" s="25">
        <f t="shared" si="215"/>
        <v>0</v>
      </c>
      <c r="CF168" s="25">
        <f t="shared" si="215"/>
        <v>0</v>
      </c>
      <c r="CG168" s="25">
        <f t="shared" si="215"/>
        <v>0</v>
      </c>
      <c r="CH168" s="28">
        <f t="shared" si="215"/>
        <v>0</v>
      </c>
    </row>
    <row r="169" spans="1:86" ht="15.75" hidden="1" customHeight="1" x14ac:dyDescent="0.25">
      <c r="A169" s="606"/>
      <c r="B169" s="89" t="s">
        <v>4</v>
      </c>
      <c r="C169" s="25">
        <f t="shared" si="202"/>
        <v>0</v>
      </c>
      <c r="D169" s="25">
        <f t="shared" si="203"/>
        <v>0</v>
      </c>
      <c r="E169" s="25">
        <f t="shared" ref="E169:BP169" si="216">IF(E30=0,0,((E12*0.5)+D30-E48)*E85*E134*E$2)</f>
        <v>0</v>
      </c>
      <c r="F169" s="25">
        <f t="shared" si="216"/>
        <v>0</v>
      </c>
      <c r="G169" s="25">
        <f t="shared" si="216"/>
        <v>0</v>
      </c>
      <c r="H169" s="25">
        <f t="shared" si="216"/>
        <v>0</v>
      </c>
      <c r="I169" s="25">
        <f t="shared" si="216"/>
        <v>0</v>
      </c>
      <c r="J169" s="25">
        <f t="shared" si="216"/>
        <v>0</v>
      </c>
      <c r="K169" s="25">
        <f t="shared" si="216"/>
        <v>0</v>
      </c>
      <c r="L169" s="25">
        <f t="shared" si="216"/>
        <v>0</v>
      </c>
      <c r="M169" s="25">
        <f t="shared" si="216"/>
        <v>0</v>
      </c>
      <c r="N169" s="25">
        <f t="shared" si="216"/>
        <v>0</v>
      </c>
      <c r="O169" s="25">
        <f t="shared" si="216"/>
        <v>0</v>
      </c>
      <c r="P169" s="25">
        <f t="shared" si="216"/>
        <v>0</v>
      </c>
      <c r="Q169" s="25">
        <f t="shared" si="216"/>
        <v>0</v>
      </c>
      <c r="R169" s="25">
        <f t="shared" si="216"/>
        <v>0</v>
      </c>
      <c r="S169" s="25">
        <f t="shared" si="216"/>
        <v>0</v>
      </c>
      <c r="T169" s="25">
        <f t="shared" si="216"/>
        <v>0</v>
      </c>
      <c r="U169" s="25">
        <f t="shared" si="216"/>
        <v>0</v>
      </c>
      <c r="V169" s="25">
        <f t="shared" si="216"/>
        <v>0</v>
      </c>
      <c r="W169" s="25">
        <f t="shared" si="216"/>
        <v>0</v>
      </c>
      <c r="X169" s="25">
        <f t="shared" si="216"/>
        <v>0</v>
      </c>
      <c r="Y169" s="25">
        <f t="shared" si="216"/>
        <v>0</v>
      </c>
      <c r="Z169" s="25">
        <f t="shared" si="216"/>
        <v>0</v>
      </c>
      <c r="AA169" s="25">
        <f t="shared" si="216"/>
        <v>0</v>
      </c>
      <c r="AB169" s="25">
        <f t="shared" si="216"/>
        <v>0</v>
      </c>
      <c r="AC169" s="25">
        <f t="shared" si="216"/>
        <v>0</v>
      </c>
      <c r="AD169" s="25">
        <f t="shared" si="216"/>
        <v>0</v>
      </c>
      <c r="AE169" s="25">
        <f t="shared" si="216"/>
        <v>0</v>
      </c>
      <c r="AF169" s="25">
        <f t="shared" si="216"/>
        <v>0</v>
      </c>
      <c r="AG169" s="25">
        <f t="shared" si="216"/>
        <v>0</v>
      </c>
      <c r="AH169" s="25">
        <f t="shared" si="216"/>
        <v>0</v>
      </c>
      <c r="AI169" s="25">
        <f t="shared" si="216"/>
        <v>0</v>
      </c>
      <c r="AJ169" s="25">
        <f t="shared" si="216"/>
        <v>0</v>
      </c>
      <c r="AK169" s="25">
        <f t="shared" si="216"/>
        <v>0</v>
      </c>
      <c r="AL169" s="25">
        <f t="shared" si="216"/>
        <v>0</v>
      </c>
      <c r="AM169" s="25">
        <f t="shared" si="216"/>
        <v>0</v>
      </c>
      <c r="AN169" s="25">
        <f t="shared" si="216"/>
        <v>0</v>
      </c>
      <c r="AO169" s="25">
        <f t="shared" si="216"/>
        <v>0</v>
      </c>
      <c r="AP169" s="25">
        <f t="shared" si="216"/>
        <v>0</v>
      </c>
      <c r="AQ169" s="25">
        <f t="shared" si="216"/>
        <v>0</v>
      </c>
      <c r="AR169" s="25">
        <f t="shared" si="216"/>
        <v>0</v>
      </c>
      <c r="AS169" s="25">
        <f t="shared" si="216"/>
        <v>0</v>
      </c>
      <c r="AT169" s="25">
        <f t="shared" si="216"/>
        <v>0</v>
      </c>
      <c r="AU169" s="25">
        <f t="shared" si="216"/>
        <v>0</v>
      </c>
      <c r="AV169" s="25">
        <f t="shared" si="216"/>
        <v>0</v>
      </c>
      <c r="AW169" s="25">
        <f t="shared" si="216"/>
        <v>0</v>
      </c>
      <c r="AX169" s="25">
        <f t="shared" si="216"/>
        <v>0</v>
      </c>
      <c r="AY169" s="25">
        <f t="shared" si="216"/>
        <v>0</v>
      </c>
      <c r="AZ169" s="25">
        <f t="shared" si="216"/>
        <v>0</v>
      </c>
      <c r="BA169" s="25">
        <f t="shared" si="216"/>
        <v>0</v>
      </c>
      <c r="BB169" s="25">
        <f t="shared" si="216"/>
        <v>0</v>
      </c>
      <c r="BC169" s="25">
        <f t="shared" si="216"/>
        <v>0</v>
      </c>
      <c r="BD169" s="25">
        <f t="shared" si="216"/>
        <v>0</v>
      </c>
      <c r="BE169" s="25">
        <f t="shared" si="216"/>
        <v>0</v>
      </c>
      <c r="BF169" s="25">
        <f t="shared" si="216"/>
        <v>0</v>
      </c>
      <c r="BG169" s="25">
        <f t="shared" si="216"/>
        <v>0</v>
      </c>
      <c r="BH169" s="25">
        <f t="shared" si="216"/>
        <v>0</v>
      </c>
      <c r="BI169" s="25">
        <f t="shared" si="216"/>
        <v>0</v>
      </c>
      <c r="BJ169" s="25">
        <f t="shared" si="216"/>
        <v>0</v>
      </c>
      <c r="BK169" s="25">
        <f t="shared" si="216"/>
        <v>0</v>
      </c>
      <c r="BL169" s="25">
        <f t="shared" si="216"/>
        <v>0</v>
      </c>
      <c r="BM169" s="25">
        <f t="shared" si="216"/>
        <v>0</v>
      </c>
      <c r="BN169" s="25">
        <f t="shared" si="216"/>
        <v>0</v>
      </c>
      <c r="BO169" s="25">
        <f t="shared" si="216"/>
        <v>0</v>
      </c>
      <c r="BP169" s="25">
        <f t="shared" si="216"/>
        <v>0</v>
      </c>
      <c r="BQ169" s="25">
        <f t="shared" ref="BQ169:CH169" si="217">IF(BQ30=0,0,((BQ12*0.5)+BP30-BQ48)*BQ85*BQ134*BQ$2)</f>
        <v>0</v>
      </c>
      <c r="BR169" s="25">
        <f t="shared" si="217"/>
        <v>0</v>
      </c>
      <c r="BS169" s="25">
        <f t="shared" si="217"/>
        <v>0</v>
      </c>
      <c r="BT169" s="25">
        <f t="shared" si="217"/>
        <v>0</v>
      </c>
      <c r="BU169" s="25">
        <f t="shared" si="217"/>
        <v>0</v>
      </c>
      <c r="BV169" s="25">
        <f t="shared" si="217"/>
        <v>0</v>
      </c>
      <c r="BW169" s="25">
        <f t="shared" si="217"/>
        <v>0</v>
      </c>
      <c r="BX169" s="25">
        <f t="shared" si="217"/>
        <v>0</v>
      </c>
      <c r="BY169" s="25">
        <f t="shared" si="217"/>
        <v>0</v>
      </c>
      <c r="BZ169" s="25">
        <f t="shared" si="217"/>
        <v>0</v>
      </c>
      <c r="CA169" s="25">
        <f t="shared" si="217"/>
        <v>0</v>
      </c>
      <c r="CB169" s="25">
        <f t="shared" si="217"/>
        <v>0</v>
      </c>
      <c r="CC169" s="25">
        <f t="shared" si="217"/>
        <v>0</v>
      </c>
      <c r="CD169" s="25">
        <f t="shared" si="217"/>
        <v>0</v>
      </c>
      <c r="CE169" s="25">
        <f t="shared" si="217"/>
        <v>0</v>
      </c>
      <c r="CF169" s="25">
        <f t="shared" si="217"/>
        <v>0</v>
      </c>
      <c r="CG169" s="25">
        <f t="shared" si="217"/>
        <v>0</v>
      </c>
      <c r="CH169" s="28">
        <f t="shared" si="217"/>
        <v>0</v>
      </c>
    </row>
    <row r="170" spans="1:86" hidden="1" x14ac:dyDescent="0.25">
      <c r="A170" s="606"/>
      <c r="B170" s="89" t="s">
        <v>5</v>
      </c>
      <c r="C170" s="25">
        <f t="shared" si="202"/>
        <v>0</v>
      </c>
      <c r="D170" s="25">
        <f t="shared" si="203"/>
        <v>0</v>
      </c>
      <c r="E170" s="25">
        <f t="shared" ref="E170:BP170" si="218">IF(E31=0,0,((E13*0.5)+D31-E49)*E86*E135*E$2)</f>
        <v>0</v>
      </c>
      <c r="F170" s="25">
        <f t="shared" si="218"/>
        <v>0</v>
      </c>
      <c r="G170" s="25">
        <f t="shared" si="218"/>
        <v>0</v>
      </c>
      <c r="H170" s="25">
        <f t="shared" si="218"/>
        <v>0</v>
      </c>
      <c r="I170" s="25">
        <f t="shared" si="218"/>
        <v>0</v>
      </c>
      <c r="J170" s="25">
        <f t="shared" si="218"/>
        <v>0</v>
      </c>
      <c r="K170" s="25">
        <f t="shared" si="218"/>
        <v>0</v>
      </c>
      <c r="L170" s="25">
        <f t="shared" si="218"/>
        <v>0</v>
      </c>
      <c r="M170" s="25">
        <f t="shared" si="218"/>
        <v>0</v>
      </c>
      <c r="N170" s="25">
        <f t="shared" si="218"/>
        <v>0</v>
      </c>
      <c r="O170" s="25">
        <f t="shared" si="218"/>
        <v>0</v>
      </c>
      <c r="P170" s="25">
        <f t="shared" si="218"/>
        <v>0</v>
      </c>
      <c r="Q170" s="25">
        <f t="shared" si="218"/>
        <v>0</v>
      </c>
      <c r="R170" s="25">
        <f t="shared" si="218"/>
        <v>0</v>
      </c>
      <c r="S170" s="25">
        <f t="shared" si="218"/>
        <v>0</v>
      </c>
      <c r="T170" s="25">
        <f t="shared" si="218"/>
        <v>0</v>
      </c>
      <c r="U170" s="25">
        <f t="shared" si="218"/>
        <v>0</v>
      </c>
      <c r="V170" s="25">
        <f t="shared" si="218"/>
        <v>0</v>
      </c>
      <c r="W170" s="25">
        <f t="shared" si="218"/>
        <v>0</v>
      </c>
      <c r="X170" s="25">
        <f t="shared" si="218"/>
        <v>0</v>
      </c>
      <c r="Y170" s="25">
        <f t="shared" si="218"/>
        <v>0</v>
      </c>
      <c r="Z170" s="25">
        <f t="shared" si="218"/>
        <v>0</v>
      </c>
      <c r="AA170" s="25">
        <f t="shared" si="218"/>
        <v>0</v>
      </c>
      <c r="AB170" s="25">
        <f t="shared" si="218"/>
        <v>0</v>
      </c>
      <c r="AC170" s="25">
        <f t="shared" si="218"/>
        <v>0</v>
      </c>
      <c r="AD170" s="25">
        <f t="shared" si="218"/>
        <v>0</v>
      </c>
      <c r="AE170" s="25">
        <f t="shared" si="218"/>
        <v>0</v>
      </c>
      <c r="AF170" s="25">
        <f t="shared" si="218"/>
        <v>0</v>
      </c>
      <c r="AG170" s="25">
        <f t="shared" si="218"/>
        <v>0</v>
      </c>
      <c r="AH170" s="25">
        <f t="shared" si="218"/>
        <v>0</v>
      </c>
      <c r="AI170" s="25">
        <f t="shared" si="218"/>
        <v>0</v>
      </c>
      <c r="AJ170" s="25">
        <f t="shared" si="218"/>
        <v>0</v>
      </c>
      <c r="AK170" s="25">
        <f t="shared" si="218"/>
        <v>0</v>
      </c>
      <c r="AL170" s="25">
        <f t="shared" si="218"/>
        <v>0</v>
      </c>
      <c r="AM170" s="25">
        <f t="shared" si="218"/>
        <v>0</v>
      </c>
      <c r="AN170" s="25">
        <f t="shared" si="218"/>
        <v>0</v>
      </c>
      <c r="AO170" s="25">
        <f t="shared" si="218"/>
        <v>0</v>
      </c>
      <c r="AP170" s="25">
        <f t="shared" si="218"/>
        <v>0</v>
      </c>
      <c r="AQ170" s="25">
        <f t="shared" si="218"/>
        <v>0</v>
      </c>
      <c r="AR170" s="25">
        <f t="shared" si="218"/>
        <v>0</v>
      </c>
      <c r="AS170" s="25">
        <f t="shared" si="218"/>
        <v>0</v>
      </c>
      <c r="AT170" s="25">
        <f t="shared" si="218"/>
        <v>0</v>
      </c>
      <c r="AU170" s="25">
        <f t="shared" si="218"/>
        <v>0</v>
      </c>
      <c r="AV170" s="25">
        <f t="shared" si="218"/>
        <v>0</v>
      </c>
      <c r="AW170" s="25">
        <f t="shared" si="218"/>
        <v>0</v>
      </c>
      <c r="AX170" s="25">
        <f t="shared" si="218"/>
        <v>0</v>
      </c>
      <c r="AY170" s="25">
        <f t="shared" si="218"/>
        <v>0</v>
      </c>
      <c r="AZ170" s="25">
        <f t="shared" si="218"/>
        <v>0</v>
      </c>
      <c r="BA170" s="25">
        <f t="shared" si="218"/>
        <v>0</v>
      </c>
      <c r="BB170" s="25">
        <f t="shared" si="218"/>
        <v>0</v>
      </c>
      <c r="BC170" s="25">
        <f t="shared" si="218"/>
        <v>0</v>
      </c>
      <c r="BD170" s="25">
        <f t="shared" si="218"/>
        <v>0</v>
      </c>
      <c r="BE170" s="25">
        <f t="shared" si="218"/>
        <v>0</v>
      </c>
      <c r="BF170" s="25">
        <f t="shared" si="218"/>
        <v>0</v>
      </c>
      <c r="BG170" s="25">
        <f t="shared" si="218"/>
        <v>0</v>
      </c>
      <c r="BH170" s="25">
        <f t="shared" si="218"/>
        <v>0</v>
      </c>
      <c r="BI170" s="25">
        <f t="shared" si="218"/>
        <v>0</v>
      </c>
      <c r="BJ170" s="25">
        <f t="shared" si="218"/>
        <v>0</v>
      </c>
      <c r="BK170" s="25">
        <f t="shared" si="218"/>
        <v>0</v>
      </c>
      <c r="BL170" s="25">
        <f t="shared" si="218"/>
        <v>0</v>
      </c>
      <c r="BM170" s="25">
        <f t="shared" si="218"/>
        <v>0</v>
      </c>
      <c r="BN170" s="25">
        <f t="shared" si="218"/>
        <v>0</v>
      </c>
      <c r="BO170" s="25">
        <f t="shared" si="218"/>
        <v>0</v>
      </c>
      <c r="BP170" s="25">
        <f t="shared" si="218"/>
        <v>0</v>
      </c>
      <c r="BQ170" s="25">
        <f t="shared" ref="BQ170:CH170" si="219">IF(BQ31=0,0,((BQ13*0.5)+BP31-BQ49)*BQ86*BQ135*BQ$2)</f>
        <v>0</v>
      </c>
      <c r="BR170" s="25">
        <f t="shared" si="219"/>
        <v>0</v>
      </c>
      <c r="BS170" s="25">
        <f t="shared" si="219"/>
        <v>0</v>
      </c>
      <c r="BT170" s="25">
        <f t="shared" si="219"/>
        <v>0</v>
      </c>
      <c r="BU170" s="25">
        <f t="shared" si="219"/>
        <v>0</v>
      </c>
      <c r="BV170" s="25">
        <f t="shared" si="219"/>
        <v>0</v>
      </c>
      <c r="BW170" s="25">
        <f t="shared" si="219"/>
        <v>0</v>
      </c>
      <c r="BX170" s="25">
        <f t="shared" si="219"/>
        <v>0</v>
      </c>
      <c r="BY170" s="25">
        <f t="shared" si="219"/>
        <v>0</v>
      </c>
      <c r="BZ170" s="25">
        <f t="shared" si="219"/>
        <v>0</v>
      </c>
      <c r="CA170" s="25">
        <f t="shared" si="219"/>
        <v>0</v>
      </c>
      <c r="CB170" s="25">
        <f t="shared" si="219"/>
        <v>0</v>
      </c>
      <c r="CC170" s="25">
        <f t="shared" si="219"/>
        <v>0</v>
      </c>
      <c r="CD170" s="25">
        <f t="shared" si="219"/>
        <v>0</v>
      </c>
      <c r="CE170" s="25">
        <f t="shared" si="219"/>
        <v>0</v>
      </c>
      <c r="CF170" s="25">
        <f t="shared" si="219"/>
        <v>0</v>
      </c>
      <c r="CG170" s="25">
        <f t="shared" si="219"/>
        <v>0</v>
      </c>
      <c r="CH170" s="28">
        <f t="shared" si="219"/>
        <v>0</v>
      </c>
    </row>
    <row r="171" spans="1:86" hidden="1" x14ac:dyDescent="0.25">
      <c r="A171" s="606"/>
      <c r="B171" s="89" t="s">
        <v>23</v>
      </c>
      <c r="C171" s="25">
        <f t="shared" si="202"/>
        <v>0</v>
      </c>
      <c r="D171" s="25">
        <f t="shared" si="203"/>
        <v>0</v>
      </c>
      <c r="E171" s="25">
        <f t="shared" ref="E171:BP171" si="220">IF(E32=0,0,((E14*0.5)+D32-E50)*E87*E136*E$2)</f>
        <v>0</v>
      </c>
      <c r="F171" s="25">
        <f t="shared" si="220"/>
        <v>0</v>
      </c>
      <c r="G171" s="25">
        <f t="shared" si="220"/>
        <v>0</v>
      </c>
      <c r="H171" s="25">
        <f t="shared" si="220"/>
        <v>0</v>
      </c>
      <c r="I171" s="25">
        <f t="shared" si="220"/>
        <v>0</v>
      </c>
      <c r="J171" s="25">
        <f t="shared" si="220"/>
        <v>0</v>
      </c>
      <c r="K171" s="25">
        <f t="shared" si="220"/>
        <v>0</v>
      </c>
      <c r="L171" s="25">
        <f t="shared" si="220"/>
        <v>0</v>
      </c>
      <c r="M171" s="25">
        <f t="shared" si="220"/>
        <v>0</v>
      </c>
      <c r="N171" s="25">
        <f t="shared" si="220"/>
        <v>0</v>
      </c>
      <c r="O171" s="25">
        <f t="shared" si="220"/>
        <v>0</v>
      </c>
      <c r="P171" s="25">
        <f t="shared" si="220"/>
        <v>0</v>
      </c>
      <c r="Q171" s="25">
        <f t="shared" si="220"/>
        <v>0</v>
      </c>
      <c r="R171" s="25">
        <f t="shared" si="220"/>
        <v>0</v>
      </c>
      <c r="S171" s="25">
        <f t="shared" si="220"/>
        <v>0</v>
      </c>
      <c r="T171" s="25">
        <f t="shared" si="220"/>
        <v>0</v>
      </c>
      <c r="U171" s="25">
        <f t="shared" si="220"/>
        <v>0</v>
      </c>
      <c r="V171" s="25">
        <f t="shared" si="220"/>
        <v>0</v>
      </c>
      <c r="W171" s="25">
        <f t="shared" si="220"/>
        <v>0</v>
      </c>
      <c r="X171" s="25">
        <f t="shared" si="220"/>
        <v>0</v>
      </c>
      <c r="Y171" s="25">
        <f t="shared" si="220"/>
        <v>0</v>
      </c>
      <c r="Z171" s="25">
        <f t="shared" si="220"/>
        <v>0</v>
      </c>
      <c r="AA171" s="25">
        <f t="shared" si="220"/>
        <v>0</v>
      </c>
      <c r="AB171" s="25">
        <f t="shared" si="220"/>
        <v>0</v>
      </c>
      <c r="AC171" s="25">
        <f t="shared" si="220"/>
        <v>0</v>
      </c>
      <c r="AD171" s="25">
        <f t="shared" si="220"/>
        <v>0</v>
      </c>
      <c r="AE171" s="25">
        <f t="shared" si="220"/>
        <v>0</v>
      </c>
      <c r="AF171" s="25">
        <f t="shared" si="220"/>
        <v>0</v>
      </c>
      <c r="AG171" s="25">
        <f t="shared" si="220"/>
        <v>0</v>
      </c>
      <c r="AH171" s="25">
        <f t="shared" si="220"/>
        <v>0</v>
      </c>
      <c r="AI171" s="25">
        <f t="shared" si="220"/>
        <v>0</v>
      </c>
      <c r="AJ171" s="25">
        <f t="shared" si="220"/>
        <v>0</v>
      </c>
      <c r="AK171" s="25">
        <f t="shared" si="220"/>
        <v>0</v>
      </c>
      <c r="AL171" s="25">
        <f t="shared" si="220"/>
        <v>0</v>
      </c>
      <c r="AM171" s="25">
        <f t="shared" si="220"/>
        <v>0</v>
      </c>
      <c r="AN171" s="25">
        <f t="shared" si="220"/>
        <v>0</v>
      </c>
      <c r="AO171" s="25">
        <f t="shared" si="220"/>
        <v>0</v>
      </c>
      <c r="AP171" s="25">
        <f t="shared" si="220"/>
        <v>0</v>
      </c>
      <c r="AQ171" s="25">
        <f t="shared" si="220"/>
        <v>0</v>
      </c>
      <c r="AR171" s="25">
        <f t="shared" si="220"/>
        <v>0</v>
      </c>
      <c r="AS171" s="25">
        <f t="shared" si="220"/>
        <v>0</v>
      </c>
      <c r="AT171" s="25">
        <f t="shared" si="220"/>
        <v>0</v>
      </c>
      <c r="AU171" s="25">
        <f t="shared" si="220"/>
        <v>0</v>
      </c>
      <c r="AV171" s="25">
        <f t="shared" si="220"/>
        <v>0</v>
      </c>
      <c r="AW171" s="25">
        <f t="shared" si="220"/>
        <v>0</v>
      </c>
      <c r="AX171" s="25">
        <f t="shared" si="220"/>
        <v>0</v>
      </c>
      <c r="AY171" s="25">
        <f t="shared" si="220"/>
        <v>0</v>
      </c>
      <c r="AZ171" s="25">
        <f t="shared" si="220"/>
        <v>0</v>
      </c>
      <c r="BA171" s="25">
        <f t="shared" si="220"/>
        <v>0</v>
      </c>
      <c r="BB171" s="25">
        <f t="shared" si="220"/>
        <v>0</v>
      </c>
      <c r="BC171" s="25">
        <f t="shared" si="220"/>
        <v>0</v>
      </c>
      <c r="BD171" s="25">
        <f t="shared" si="220"/>
        <v>0</v>
      </c>
      <c r="BE171" s="25">
        <f t="shared" si="220"/>
        <v>0</v>
      </c>
      <c r="BF171" s="25">
        <f t="shared" si="220"/>
        <v>0</v>
      </c>
      <c r="BG171" s="25">
        <f t="shared" si="220"/>
        <v>0</v>
      </c>
      <c r="BH171" s="25">
        <f t="shared" si="220"/>
        <v>0</v>
      </c>
      <c r="BI171" s="25">
        <f t="shared" si="220"/>
        <v>0</v>
      </c>
      <c r="BJ171" s="25">
        <f t="shared" si="220"/>
        <v>0</v>
      </c>
      <c r="BK171" s="25">
        <f t="shared" si="220"/>
        <v>0</v>
      </c>
      <c r="BL171" s="25">
        <f t="shared" si="220"/>
        <v>0</v>
      </c>
      <c r="BM171" s="25">
        <f t="shared" si="220"/>
        <v>0</v>
      </c>
      <c r="BN171" s="25">
        <f t="shared" si="220"/>
        <v>0</v>
      </c>
      <c r="BO171" s="25">
        <f t="shared" si="220"/>
        <v>0</v>
      </c>
      <c r="BP171" s="25">
        <f t="shared" si="220"/>
        <v>0</v>
      </c>
      <c r="BQ171" s="25">
        <f t="shared" ref="BQ171:CH171" si="221">IF(BQ32=0,0,((BQ14*0.5)+BP32-BQ50)*BQ87*BQ136*BQ$2)</f>
        <v>0</v>
      </c>
      <c r="BR171" s="25">
        <f t="shared" si="221"/>
        <v>0</v>
      </c>
      <c r="BS171" s="25">
        <f t="shared" si="221"/>
        <v>0</v>
      </c>
      <c r="BT171" s="25">
        <f t="shared" si="221"/>
        <v>0</v>
      </c>
      <c r="BU171" s="25">
        <f t="shared" si="221"/>
        <v>0</v>
      </c>
      <c r="BV171" s="25">
        <f t="shared" si="221"/>
        <v>0</v>
      </c>
      <c r="BW171" s="25">
        <f t="shared" si="221"/>
        <v>0</v>
      </c>
      <c r="BX171" s="25">
        <f t="shared" si="221"/>
        <v>0</v>
      </c>
      <c r="BY171" s="25">
        <f t="shared" si="221"/>
        <v>0</v>
      </c>
      <c r="BZ171" s="25">
        <f t="shared" si="221"/>
        <v>0</v>
      </c>
      <c r="CA171" s="25">
        <f t="shared" si="221"/>
        <v>0</v>
      </c>
      <c r="CB171" s="25">
        <f t="shared" si="221"/>
        <v>0</v>
      </c>
      <c r="CC171" s="25">
        <f t="shared" si="221"/>
        <v>0</v>
      </c>
      <c r="CD171" s="25">
        <f t="shared" si="221"/>
        <v>0</v>
      </c>
      <c r="CE171" s="25">
        <f t="shared" si="221"/>
        <v>0</v>
      </c>
      <c r="CF171" s="25">
        <f t="shared" si="221"/>
        <v>0</v>
      </c>
      <c r="CG171" s="25">
        <f t="shared" si="221"/>
        <v>0</v>
      </c>
      <c r="CH171" s="28">
        <f t="shared" si="221"/>
        <v>0</v>
      </c>
    </row>
    <row r="172" spans="1:86" hidden="1" x14ac:dyDescent="0.25">
      <c r="A172" s="606"/>
      <c r="B172" s="89" t="s">
        <v>24</v>
      </c>
      <c r="C172" s="25">
        <f t="shared" si="202"/>
        <v>0</v>
      </c>
      <c r="D172" s="25">
        <f t="shared" si="203"/>
        <v>0</v>
      </c>
      <c r="E172" s="25">
        <f t="shared" ref="E172:BP172" si="222">IF(E33=0,0,((E15*0.5)+D33-E51)*E88*E137*E$2)</f>
        <v>0</v>
      </c>
      <c r="F172" s="25">
        <f t="shared" si="222"/>
        <v>0</v>
      </c>
      <c r="G172" s="25">
        <f t="shared" si="222"/>
        <v>0</v>
      </c>
      <c r="H172" s="25">
        <f t="shared" si="222"/>
        <v>0</v>
      </c>
      <c r="I172" s="25">
        <f t="shared" si="222"/>
        <v>0</v>
      </c>
      <c r="J172" s="25">
        <f t="shared" si="222"/>
        <v>0</v>
      </c>
      <c r="K172" s="25">
        <f t="shared" si="222"/>
        <v>0</v>
      </c>
      <c r="L172" s="25">
        <f t="shared" si="222"/>
        <v>0</v>
      </c>
      <c r="M172" s="25">
        <f t="shared" si="222"/>
        <v>0</v>
      </c>
      <c r="N172" s="25">
        <f t="shared" si="222"/>
        <v>0</v>
      </c>
      <c r="O172" s="25">
        <f t="shared" si="222"/>
        <v>0</v>
      </c>
      <c r="P172" s="25">
        <f t="shared" si="222"/>
        <v>0</v>
      </c>
      <c r="Q172" s="25">
        <f t="shared" si="222"/>
        <v>0</v>
      </c>
      <c r="R172" s="25">
        <f t="shared" si="222"/>
        <v>0</v>
      </c>
      <c r="S172" s="25">
        <f t="shared" si="222"/>
        <v>0</v>
      </c>
      <c r="T172" s="25">
        <f t="shared" si="222"/>
        <v>0</v>
      </c>
      <c r="U172" s="25">
        <f t="shared" si="222"/>
        <v>0</v>
      </c>
      <c r="V172" s="25">
        <f t="shared" si="222"/>
        <v>0</v>
      </c>
      <c r="W172" s="25">
        <f t="shared" si="222"/>
        <v>0</v>
      </c>
      <c r="X172" s="25">
        <f t="shared" si="222"/>
        <v>0</v>
      </c>
      <c r="Y172" s="25">
        <f t="shared" si="222"/>
        <v>0</v>
      </c>
      <c r="Z172" s="25">
        <f t="shared" si="222"/>
        <v>0</v>
      </c>
      <c r="AA172" s="25">
        <f t="shared" si="222"/>
        <v>0</v>
      </c>
      <c r="AB172" s="25">
        <f t="shared" si="222"/>
        <v>0</v>
      </c>
      <c r="AC172" s="25">
        <f t="shared" si="222"/>
        <v>0</v>
      </c>
      <c r="AD172" s="25">
        <f t="shared" si="222"/>
        <v>0</v>
      </c>
      <c r="AE172" s="25">
        <f t="shared" si="222"/>
        <v>0</v>
      </c>
      <c r="AF172" s="25">
        <f t="shared" si="222"/>
        <v>0</v>
      </c>
      <c r="AG172" s="25">
        <f t="shared" si="222"/>
        <v>0</v>
      </c>
      <c r="AH172" s="25">
        <f t="shared" si="222"/>
        <v>0</v>
      </c>
      <c r="AI172" s="25">
        <f t="shared" si="222"/>
        <v>0</v>
      </c>
      <c r="AJ172" s="25">
        <f t="shared" si="222"/>
        <v>0</v>
      </c>
      <c r="AK172" s="25">
        <f t="shared" si="222"/>
        <v>0</v>
      </c>
      <c r="AL172" s="25">
        <f t="shared" si="222"/>
        <v>0</v>
      </c>
      <c r="AM172" s="25">
        <f t="shared" si="222"/>
        <v>0</v>
      </c>
      <c r="AN172" s="25">
        <f t="shared" si="222"/>
        <v>0</v>
      </c>
      <c r="AO172" s="25">
        <f t="shared" si="222"/>
        <v>0</v>
      </c>
      <c r="AP172" s="25">
        <f t="shared" si="222"/>
        <v>0</v>
      </c>
      <c r="AQ172" s="25">
        <f t="shared" si="222"/>
        <v>0</v>
      </c>
      <c r="AR172" s="25">
        <f t="shared" si="222"/>
        <v>0</v>
      </c>
      <c r="AS172" s="25">
        <f t="shared" si="222"/>
        <v>0</v>
      </c>
      <c r="AT172" s="25">
        <f t="shared" si="222"/>
        <v>0</v>
      </c>
      <c r="AU172" s="25">
        <f t="shared" si="222"/>
        <v>0</v>
      </c>
      <c r="AV172" s="25">
        <f t="shared" si="222"/>
        <v>0</v>
      </c>
      <c r="AW172" s="25">
        <f t="shared" si="222"/>
        <v>0</v>
      </c>
      <c r="AX172" s="25">
        <f t="shared" si="222"/>
        <v>0</v>
      </c>
      <c r="AY172" s="25">
        <f t="shared" si="222"/>
        <v>0</v>
      </c>
      <c r="AZ172" s="25">
        <f t="shared" si="222"/>
        <v>0</v>
      </c>
      <c r="BA172" s="25">
        <f t="shared" si="222"/>
        <v>0</v>
      </c>
      <c r="BB172" s="25">
        <f t="shared" si="222"/>
        <v>0</v>
      </c>
      <c r="BC172" s="25">
        <f t="shared" si="222"/>
        <v>0</v>
      </c>
      <c r="BD172" s="25">
        <f t="shared" si="222"/>
        <v>0</v>
      </c>
      <c r="BE172" s="25">
        <f t="shared" si="222"/>
        <v>0</v>
      </c>
      <c r="BF172" s="25">
        <f t="shared" si="222"/>
        <v>0</v>
      </c>
      <c r="BG172" s="25">
        <f t="shared" si="222"/>
        <v>0</v>
      </c>
      <c r="BH172" s="25">
        <f t="shared" si="222"/>
        <v>0</v>
      </c>
      <c r="BI172" s="25">
        <f t="shared" si="222"/>
        <v>0</v>
      </c>
      <c r="BJ172" s="25">
        <f t="shared" si="222"/>
        <v>0</v>
      </c>
      <c r="BK172" s="25">
        <f t="shared" si="222"/>
        <v>0</v>
      </c>
      <c r="BL172" s="25">
        <f t="shared" si="222"/>
        <v>0</v>
      </c>
      <c r="BM172" s="25">
        <f t="shared" si="222"/>
        <v>0</v>
      </c>
      <c r="BN172" s="25">
        <f t="shared" si="222"/>
        <v>0</v>
      </c>
      <c r="BO172" s="25">
        <f t="shared" si="222"/>
        <v>0</v>
      </c>
      <c r="BP172" s="25">
        <f t="shared" si="222"/>
        <v>0</v>
      </c>
      <c r="BQ172" s="25">
        <f t="shared" ref="BQ172:CH172" si="223">IF(BQ33=0,0,((BQ15*0.5)+BP33-BQ51)*BQ88*BQ137*BQ$2)</f>
        <v>0</v>
      </c>
      <c r="BR172" s="25">
        <f t="shared" si="223"/>
        <v>0</v>
      </c>
      <c r="BS172" s="25">
        <f t="shared" si="223"/>
        <v>0</v>
      </c>
      <c r="BT172" s="25">
        <f t="shared" si="223"/>
        <v>0</v>
      </c>
      <c r="BU172" s="25">
        <f t="shared" si="223"/>
        <v>0</v>
      </c>
      <c r="BV172" s="25">
        <f t="shared" si="223"/>
        <v>0</v>
      </c>
      <c r="BW172" s="25">
        <f t="shared" si="223"/>
        <v>0</v>
      </c>
      <c r="BX172" s="25">
        <f t="shared" si="223"/>
        <v>0</v>
      </c>
      <c r="BY172" s="25">
        <f t="shared" si="223"/>
        <v>0</v>
      </c>
      <c r="BZ172" s="25">
        <f t="shared" si="223"/>
        <v>0</v>
      </c>
      <c r="CA172" s="25">
        <f t="shared" si="223"/>
        <v>0</v>
      </c>
      <c r="CB172" s="25">
        <f t="shared" si="223"/>
        <v>0</v>
      </c>
      <c r="CC172" s="25">
        <f t="shared" si="223"/>
        <v>0</v>
      </c>
      <c r="CD172" s="25">
        <f t="shared" si="223"/>
        <v>0</v>
      </c>
      <c r="CE172" s="25">
        <f t="shared" si="223"/>
        <v>0</v>
      </c>
      <c r="CF172" s="25">
        <f t="shared" si="223"/>
        <v>0</v>
      </c>
      <c r="CG172" s="25">
        <f t="shared" si="223"/>
        <v>0</v>
      </c>
      <c r="CH172" s="28">
        <f t="shared" si="223"/>
        <v>0</v>
      </c>
    </row>
    <row r="173" spans="1:86" ht="15.75" hidden="1" customHeight="1" x14ac:dyDescent="0.25">
      <c r="A173" s="606"/>
      <c r="B173" s="89" t="s">
        <v>7</v>
      </c>
      <c r="C173" s="25">
        <f t="shared" si="202"/>
        <v>0</v>
      </c>
      <c r="D173" s="25">
        <f t="shared" si="203"/>
        <v>0</v>
      </c>
      <c r="E173" s="25">
        <f t="shared" ref="E173:BP173" si="224">IF(E34=0,0,((E16*0.5)+D34-E52)*E89*E138*E$2)</f>
        <v>0</v>
      </c>
      <c r="F173" s="25">
        <f t="shared" si="224"/>
        <v>0</v>
      </c>
      <c r="G173" s="25">
        <f t="shared" si="224"/>
        <v>0</v>
      </c>
      <c r="H173" s="25">
        <f t="shared" si="224"/>
        <v>0</v>
      </c>
      <c r="I173" s="25">
        <f t="shared" si="224"/>
        <v>0</v>
      </c>
      <c r="J173" s="25">
        <f t="shared" si="224"/>
        <v>0</v>
      </c>
      <c r="K173" s="25">
        <f t="shared" si="224"/>
        <v>0</v>
      </c>
      <c r="L173" s="25">
        <f t="shared" si="224"/>
        <v>0</v>
      </c>
      <c r="M173" s="25">
        <f t="shared" si="224"/>
        <v>0</v>
      </c>
      <c r="N173" s="25">
        <f t="shared" si="224"/>
        <v>0</v>
      </c>
      <c r="O173" s="25">
        <f t="shared" si="224"/>
        <v>0</v>
      </c>
      <c r="P173" s="25">
        <f t="shared" si="224"/>
        <v>0</v>
      </c>
      <c r="Q173" s="25">
        <f t="shared" si="224"/>
        <v>0</v>
      </c>
      <c r="R173" s="25">
        <f t="shared" si="224"/>
        <v>0</v>
      </c>
      <c r="S173" s="25">
        <f t="shared" si="224"/>
        <v>0</v>
      </c>
      <c r="T173" s="25">
        <f t="shared" si="224"/>
        <v>0</v>
      </c>
      <c r="U173" s="25">
        <f t="shared" si="224"/>
        <v>0</v>
      </c>
      <c r="V173" s="25">
        <f t="shared" si="224"/>
        <v>0</v>
      </c>
      <c r="W173" s="25">
        <f t="shared" si="224"/>
        <v>0</v>
      </c>
      <c r="X173" s="25">
        <f t="shared" si="224"/>
        <v>0</v>
      </c>
      <c r="Y173" s="25">
        <f t="shared" si="224"/>
        <v>0</v>
      </c>
      <c r="Z173" s="25">
        <f t="shared" si="224"/>
        <v>0</v>
      </c>
      <c r="AA173" s="25">
        <f t="shared" si="224"/>
        <v>0</v>
      </c>
      <c r="AB173" s="25">
        <f t="shared" si="224"/>
        <v>0</v>
      </c>
      <c r="AC173" s="25">
        <f t="shared" si="224"/>
        <v>0</v>
      </c>
      <c r="AD173" s="25">
        <f t="shared" si="224"/>
        <v>0</v>
      </c>
      <c r="AE173" s="25">
        <f t="shared" si="224"/>
        <v>0</v>
      </c>
      <c r="AF173" s="25">
        <f t="shared" si="224"/>
        <v>0</v>
      </c>
      <c r="AG173" s="25">
        <f t="shared" si="224"/>
        <v>0</v>
      </c>
      <c r="AH173" s="25">
        <f t="shared" si="224"/>
        <v>0</v>
      </c>
      <c r="AI173" s="25">
        <f t="shared" si="224"/>
        <v>0</v>
      </c>
      <c r="AJ173" s="25">
        <f t="shared" si="224"/>
        <v>0</v>
      </c>
      <c r="AK173" s="25">
        <f t="shared" si="224"/>
        <v>0</v>
      </c>
      <c r="AL173" s="25">
        <f t="shared" si="224"/>
        <v>0</v>
      </c>
      <c r="AM173" s="25">
        <f t="shared" si="224"/>
        <v>0</v>
      </c>
      <c r="AN173" s="25">
        <f t="shared" si="224"/>
        <v>0</v>
      </c>
      <c r="AO173" s="25">
        <f t="shared" si="224"/>
        <v>0</v>
      </c>
      <c r="AP173" s="25">
        <f t="shared" si="224"/>
        <v>0</v>
      </c>
      <c r="AQ173" s="25">
        <f t="shared" si="224"/>
        <v>0</v>
      </c>
      <c r="AR173" s="25">
        <f t="shared" si="224"/>
        <v>0</v>
      </c>
      <c r="AS173" s="25">
        <f t="shared" si="224"/>
        <v>0</v>
      </c>
      <c r="AT173" s="25">
        <f t="shared" si="224"/>
        <v>0</v>
      </c>
      <c r="AU173" s="25">
        <f t="shared" si="224"/>
        <v>0</v>
      </c>
      <c r="AV173" s="25">
        <f t="shared" si="224"/>
        <v>0</v>
      </c>
      <c r="AW173" s="25">
        <f t="shared" si="224"/>
        <v>0</v>
      </c>
      <c r="AX173" s="25">
        <f t="shared" si="224"/>
        <v>0</v>
      </c>
      <c r="AY173" s="25">
        <f t="shared" si="224"/>
        <v>0</v>
      </c>
      <c r="AZ173" s="25">
        <f t="shared" si="224"/>
        <v>0</v>
      </c>
      <c r="BA173" s="25">
        <f t="shared" si="224"/>
        <v>0</v>
      </c>
      <c r="BB173" s="25">
        <f t="shared" si="224"/>
        <v>0</v>
      </c>
      <c r="BC173" s="25">
        <f t="shared" si="224"/>
        <v>0</v>
      </c>
      <c r="BD173" s="25">
        <f t="shared" si="224"/>
        <v>0</v>
      </c>
      <c r="BE173" s="25">
        <f t="shared" si="224"/>
        <v>0</v>
      </c>
      <c r="BF173" s="25">
        <f t="shared" si="224"/>
        <v>0</v>
      </c>
      <c r="BG173" s="25">
        <f t="shared" si="224"/>
        <v>0</v>
      </c>
      <c r="BH173" s="25">
        <f t="shared" si="224"/>
        <v>0</v>
      </c>
      <c r="BI173" s="25">
        <f t="shared" si="224"/>
        <v>0</v>
      </c>
      <c r="BJ173" s="25">
        <f t="shared" si="224"/>
        <v>0</v>
      </c>
      <c r="BK173" s="25">
        <f t="shared" si="224"/>
        <v>0</v>
      </c>
      <c r="BL173" s="25">
        <f t="shared" si="224"/>
        <v>0</v>
      </c>
      <c r="BM173" s="25">
        <f t="shared" si="224"/>
        <v>0</v>
      </c>
      <c r="BN173" s="25">
        <f t="shared" si="224"/>
        <v>0</v>
      </c>
      <c r="BO173" s="25">
        <f t="shared" si="224"/>
        <v>0</v>
      </c>
      <c r="BP173" s="25">
        <f t="shared" si="224"/>
        <v>0</v>
      </c>
      <c r="BQ173" s="25">
        <f t="shared" ref="BQ173:CH173" si="225">IF(BQ34=0,0,((BQ16*0.5)+BP34-BQ52)*BQ89*BQ138*BQ$2)</f>
        <v>0</v>
      </c>
      <c r="BR173" s="25">
        <f t="shared" si="225"/>
        <v>0</v>
      </c>
      <c r="BS173" s="25">
        <f t="shared" si="225"/>
        <v>0</v>
      </c>
      <c r="BT173" s="25">
        <f t="shared" si="225"/>
        <v>0</v>
      </c>
      <c r="BU173" s="25">
        <f t="shared" si="225"/>
        <v>0</v>
      </c>
      <c r="BV173" s="25">
        <f t="shared" si="225"/>
        <v>0</v>
      </c>
      <c r="BW173" s="25">
        <f t="shared" si="225"/>
        <v>0</v>
      </c>
      <c r="BX173" s="25">
        <f t="shared" si="225"/>
        <v>0</v>
      </c>
      <c r="BY173" s="25">
        <f t="shared" si="225"/>
        <v>0</v>
      </c>
      <c r="BZ173" s="25">
        <f t="shared" si="225"/>
        <v>0</v>
      </c>
      <c r="CA173" s="25">
        <f t="shared" si="225"/>
        <v>0</v>
      </c>
      <c r="CB173" s="25">
        <f t="shared" si="225"/>
        <v>0</v>
      </c>
      <c r="CC173" s="25">
        <f t="shared" si="225"/>
        <v>0</v>
      </c>
      <c r="CD173" s="25">
        <f t="shared" si="225"/>
        <v>0</v>
      </c>
      <c r="CE173" s="25">
        <f t="shared" si="225"/>
        <v>0</v>
      </c>
      <c r="CF173" s="25">
        <f t="shared" si="225"/>
        <v>0</v>
      </c>
      <c r="CG173" s="25">
        <f t="shared" si="225"/>
        <v>0</v>
      </c>
      <c r="CH173" s="28">
        <f t="shared" si="225"/>
        <v>0</v>
      </c>
    </row>
    <row r="174" spans="1:86" ht="15.75" hidden="1" customHeight="1" x14ac:dyDescent="0.25">
      <c r="A174" s="606"/>
      <c r="B174" s="89" t="s">
        <v>8</v>
      </c>
      <c r="C174" s="25">
        <f t="shared" si="202"/>
        <v>0</v>
      </c>
      <c r="D174" s="25">
        <f t="shared" si="203"/>
        <v>0</v>
      </c>
      <c r="E174" s="25">
        <f t="shared" ref="E174:BP174" si="226">IF(E35=0,0,((E17*0.5)+D35-E53)*E90*E139*E$2)</f>
        <v>0</v>
      </c>
      <c r="F174" s="25">
        <f t="shared" si="226"/>
        <v>0</v>
      </c>
      <c r="G174" s="25">
        <f t="shared" si="226"/>
        <v>0</v>
      </c>
      <c r="H174" s="25">
        <f t="shared" si="226"/>
        <v>0</v>
      </c>
      <c r="I174" s="25">
        <f t="shared" si="226"/>
        <v>0</v>
      </c>
      <c r="J174" s="25">
        <f t="shared" si="226"/>
        <v>0</v>
      </c>
      <c r="K174" s="25">
        <f t="shared" si="226"/>
        <v>0</v>
      </c>
      <c r="L174" s="25">
        <f t="shared" si="226"/>
        <v>0</v>
      </c>
      <c r="M174" s="25">
        <f t="shared" si="226"/>
        <v>0</v>
      </c>
      <c r="N174" s="25">
        <f t="shared" si="226"/>
        <v>0</v>
      </c>
      <c r="O174" s="25">
        <f t="shared" si="226"/>
        <v>0</v>
      </c>
      <c r="P174" s="25">
        <f t="shared" si="226"/>
        <v>0</v>
      </c>
      <c r="Q174" s="25">
        <f t="shared" si="226"/>
        <v>0</v>
      </c>
      <c r="R174" s="25">
        <f t="shared" si="226"/>
        <v>0</v>
      </c>
      <c r="S174" s="25">
        <f t="shared" si="226"/>
        <v>0</v>
      </c>
      <c r="T174" s="25">
        <f t="shared" si="226"/>
        <v>0</v>
      </c>
      <c r="U174" s="25">
        <f t="shared" si="226"/>
        <v>0</v>
      </c>
      <c r="V174" s="25">
        <f t="shared" si="226"/>
        <v>0</v>
      </c>
      <c r="W174" s="25">
        <f t="shared" si="226"/>
        <v>0</v>
      </c>
      <c r="X174" s="25">
        <f t="shared" si="226"/>
        <v>0</v>
      </c>
      <c r="Y174" s="25">
        <f t="shared" si="226"/>
        <v>0</v>
      </c>
      <c r="Z174" s="25">
        <f t="shared" si="226"/>
        <v>0</v>
      </c>
      <c r="AA174" s="25">
        <f t="shared" si="226"/>
        <v>0</v>
      </c>
      <c r="AB174" s="25">
        <f t="shared" si="226"/>
        <v>0</v>
      </c>
      <c r="AC174" s="25">
        <f t="shared" si="226"/>
        <v>0</v>
      </c>
      <c r="AD174" s="25">
        <f t="shared" si="226"/>
        <v>0</v>
      </c>
      <c r="AE174" s="25">
        <f t="shared" si="226"/>
        <v>0</v>
      </c>
      <c r="AF174" s="25">
        <f t="shared" si="226"/>
        <v>0</v>
      </c>
      <c r="AG174" s="25">
        <f t="shared" si="226"/>
        <v>0</v>
      </c>
      <c r="AH174" s="25">
        <f t="shared" si="226"/>
        <v>0</v>
      </c>
      <c r="AI174" s="25">
        <f t="shared" si="226"/>
        <v>0</v>
      </c>
      <c r="AJ174" s="25">
        <f t="shared" si="226"/>
        <v>0</v>
      </c>
      <c r="AK174" s="25">
        <f t="shared" si="226"/>
        <v>0</v>
      </c>
      <c r="AL174" s="25">
        <f t="shared" si="226"/>
        <v>0</v>
      </c>
      <c r="AM174" s="25">
        <f t="shared" si="226"/>
        <v>0</v>
      </c>
      <c r="AN174" s="25">
        <f t="shared" si="226"/>
        <v>0</v>
      </c>
      <c r="AO174" s="25">
        <f t="shared" si="226"/>
        <v>0</v>
      </c>
      <c r="AP174" s="25">
        <f t="shared" si="226"/>
        <v>0</v>
      </c>
      <c r="AQ174" s="25">
        <f t="shared" si="226"/>
        <v>0</v>
      </c>
      <c r="AR174" s="25">
        <f t="shared" si="226"/>
        <v>0</v>
      </c>
      <c r="AS174" s="25">
        <f t="shared" si="226"/>
        <v>0</v>
      </c>
      <c r="AT174" s="25">
        <f t="shared" si="226"/>
        <v>0</v>
      </c>
      <c r="AU174" s="25">
        <f t="shared" si="226"/>
        <v>0</v>
      </c>
      <c r="AV174" s="25">
        <f t="shared" si="226"/>
        <v>0</v>
      </c>
      <c r="AW174" s="25">
        <f t="shared" si="226"/>
        <v>0</v>
      </c>
      <c r="AX174" s="25">
        <f t="shared" si="226"/>
        <v>0</v>
      </c>
      <c r="AY174" s="25">
        <f t="shared" si="226"/>
        <v>0</v>
      </c>
      <c r="AZ174" s="25">
        <f t="shared" si="226"/>
        <v>0</v>
      </c>
      <c r="BA174" s="25">
        <f t="shared" si="226"/>
        <v>0</v>
      </c>
      <c r="BB174" s="25">
        <f t="shared" si="226"/>
        <v>0</v>
      </c>
      <c r="BC174" s="25">
        <f t="shared" si="226"/>
        <v>0</v>
      </c>
      <c r="BD174" s="25">
        <f t="shared" si="226"/>
        <v>0</v>
      </c>
      <c r="BE174" s="25">
        <f t="shared" si="226"/>
        <v>0</v>
      </c>
      <c r="BF174" s="25">
        <f t="shared" si="226"/>
        <v>0</v>
      </c>
      <c r="BG174" s="25">
        <f t="shared" si="226"/>
        <v>0</v>
      </c>
      <c r="BH174" s="25">
        <f t="shared" si="226"/>
        <v>0</v>
      </c>
      <c r="BI174" s="25">
        <f t="shared" si="226"/>
        <v>0</v>
      </c>
      <c r="BJ174" s="25">
        <f t="shared" si="226"/>
        <v>0</v>
      </c>
      <c r="BK174" s="25">
        <f t="shared" si="226"/>
        <v>0</v>
      </c>
      <c r="BL174" s="25">
        <f t="shared" si="226"/>
        <v>0</v>
      </c>
      <c r="BM174" s="25">
        <f t="shared" si="226"/>
        <v>0</v>
      </c>
      <c r="BN174" s="25">
        <f t="shared" si="226"/>
        <v>0</v>
      </c>
      <c r="BO174" s="25">
        <f t="shared" si="226"/>
        <v>0</v>
      </c>
      <c r="BP174" s="25">
        <f t="shared" si="226"/>
        <v>0</v>
      </c>
      <c r="BQ174" s="25">
        <f t="shared" ref="BQ174:CH174" si="227">IF(BQ35=0,0,((BQ17*0.5)+BP35-BQ53)*BQ90*BQ139*BQ$2)</f>
        <v>0</v>
      </c>
      <c r="BR174" s="25">
        <f t="shared" si="227"/>
        <v>0</v>
      </c>
      <c r="BS174" s="25">
        <f t="shared" si="227"/>
        <v>0</v>
      </c>
      <c r="BT174" s="25">
        <f t="shared" si="227"/>
        <v>0</v>
      </c>
      <c r="BU174" s="25">
        <f t="shared" si="227"/>
        <v>0</v>
      </c>
      <c r="BV174" s="25">
        <f t="shared" si="227"/>
        <v>0</v>
      </c>
      <c r="BW174" s="25">
        <f t="shared" si="227"/>
        <v>0</v>
      </c>
      <c r="BX174" s="25">
        <f t="shared" si="227"/>
        <v>0</v>
      </c>
      <c r="BY174" s="25">
        <f t="shared" si="227"/>
        <v>0</v>
      </c>
      <c r="BZ174" s="25">
        <f t="shared" si="227"/>
        <v>0</v>
      </c>
      <c r="CA174" s="25">
        <f t="shared" si="227"/>
        <v>0</v>
      </c>
      <c r="CB174" s="25">
        <f t="shared" si="227"/>
        <v>0</v>
      </c>
      <c r="CC174" s="25">
        <f t="shared" si="227"/>
        <v>0</v>
      </c>
      <c r="CD174" s="25">
        <f t="shared" si="227"/>
        <v>0</v>
      </c>
      <c r="CE174" s="25">
        <f t="shared" si="227"/>
        <v>0</v>
      </c>
      <c r="CF174" s="25">
        <f t="shared" si="227"/>
        <v>0</v>
      </c>
      <c r="CG174" s="25">
        <f t="shared" si="227"/>
        <v>0</v>
      </c>
      <c r="CH174" s="28">
        <f t="shared" si="227"/>
        <v>0</v>
      </c>
    </row>
    <row r="175" spans="1:86" ht="15.75" hidden="1" customHeight="1" x14ac:dyDescent="0.25">
      <c r="A175" s="606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25">
      <c r="A176" s="606"/>
      <c r="B176" s="269" t="s">
        <v>26</v>
      </c>
      <c r="C176" s="25">
        <f>SUM(C162:C175)</f>
        <v>0</v>
      </c>
      <c r="D176" s="25">
        <f>SUM(D162:D175)</f>
        <v>0</v>
      </c>
      <c r="E176" s="25">
        <f t="shared" ref="E176:BP176" si="228">SUM(E162:E175)</f>
        <v>0</v>
      </c>
      <c r="F176" s="25">
        <f t="shared" si="228"/>
        <v>0</v>
      </c>
      <c r="G176" s="25">
        <f t="shared" si="228"/>
        <v>0</v>
      </c>
      <c r="H176" s="25">
        <f t="shared" si="228"/>
        <v>0</v>
      </c>
      <c r="I176" s="25">
        <f t="shared" si="228"/>
        <v>0</v>
      </c>
      <c r="J176" s="25">
        <f t="shared" si="228"/>
        <v>0</v>
      </c>
      <c r="K176" s="25">
        <f t="shared" si="228"/>
        <v>0</v>
      </c>
      <c r="L176" s="25">
        <f t="shared" si="228"/>
        <v>0</v>
      </c>
      <c r="M176" s="25">
        <f t="shared" si="228"/>
        <v>0</v>
      </c>
      <c r="N176" s="25">
        <f t="shared" si="228"/>
        <v>0</v>
      </c>
      <c r="O176" s="25">
        <f t="shared" si="228"/>
        <v>0</v>
      </c>
      <c r="P176" s="25">
        <f t="shared" si="228"/>
        <v>0</v>
      </c>
      <c r="Q176" s="25">
        <f t="shared" si="228"/>
        <v>0</v>
      </c>
      <c r="R176" s="25">
        <f t="shared" si="228"/>
        <v>0</v>
      </c>
      <c r="S176" s="25">
        <f t="shared" si="228"/>
        <v>0</v>
      </c>
      <c r="T176" s="25">
        <f t="shared" si="228"/>
        <v>0</v>
      </c>
      <c r="U176" s="25">
        <f t="shared" si="228"/>
        <v>0</v>
      </c>
      <c r="V176" s="25">
        <f t="shared" si="228"/>
        <v>0</v>
      </c>
      <c r="W176" s="25">
        <f t="shared" si="228"/>
        <v>0</v>
      </c>
      <c r="X176" s="25">
        <f t="shared" si="228"/>
        <v>0</v>
      </c>
      <c r="Y176" s="25">
        <f t="shared" si="228"/>
        <v>0</v>
      </c>
      <c r="Z176" s="25">
        <f t="shared" si="228"/>
        <v>0</v>
      </c>
      <c r="AA176" s="25">
        <f t="shared" si="228"/>
        <v>0</v>
      </c>
      <c r="AB176" s="25">
        <f t="shared" si="228"/>
        <v>0</v>
      </c>
      <c r="AC176" s="25">
        <f t="shared" si="228"/>
        <v>0</v>
      </c>
      <c r="AD176" s="25">
        <f t="shared" si="228"/>
        <v>0</v>
      </c>
      <c r="AE176" s="25">
        <f t="shared" si="228"/>
        <v>0</v>
      </c>
      <c r="AF176" s="25">
        <f t="shared" si="228"/>
        <v>0</v>
      </c>
      <c r="AG176" s="25">
        <f t="shared" si="228"/>
        <v>0</v>
      </c>
      <c r="AH176" s="25">
        <f t="shared" si="228"/>
        <v>0</v>
      </c>
      <c r="AI176" s="25">
        <f t="shared" si="228"/>
        <v>0</v>
      </c>
      <c r="AJ176" s="25">
        <f t="shared" si="228"/>
        <v>0</v>
      </c>
      <c r="AK176" s="25">
        <f t="shared" si="228"/>
        <v>0</v>
      </c>
      <c r="AL176" s="25">
        <f t="shared" si="228"/>
        <v>0</v>
      </c>
      <c r="AM176" s="25">
        <f t="shared" si="228"/>
        <v>0</v>
      </c>
      <c r="AN176" s="25">
        <f t="shared" si="228"/>
        <v>0</v>
      </c>
      <c r="AO176" s="25">
        <f t="shared" si="228"/>
        <v>0</v>
      </c>
      <c r="AP176" s="25">
        <f t="shared" si="228"/>
        <v>0</v>
      </c>
      <c r="AQ176" s="25">
        <f t="shared" si="228"/>
        <v>0</v>
      </c>
      <c r="AR176" s="25">
        <f t="shared" si="228"/>
        <v>0</v>
      </c>
      <c r="AS176" s="25">
        <f t="shared" si="228"/>
        <v>0</v>
      </c>
      <c r="AT176" s="25">
        <f t="shared" si="228"/>
        <v>0</v>
      </c>
      <c r="AU176" s="25">
        <f t="shared" si="228"/>
        <v>0</v>
      </c>
      <c r="AV176" s="25">
        <f t="shared" si="228"/>
        <v>0</v>
      </c>
      <c r="AW176" s="25">
        <f t="shared" si="228"/>
        <v>0</v>
      </c>
      <c r="AX176" s="25">
        <f t="shared" si="228"/>
        <v>0</v>
      </c>
      <c r="AY176" s="25">
        <f t="shared" si="228"/>
        <v>0</v>
      </c>
      <c r="AZ176" s="25">
        <f t="shared" si="228"/>
        <v>0</v>
      </c>
      <c r="BA176" s="25">
        <f t="shared" si="228"/>
        <v>0</v>
      </c>
      <c r="BB176" s="25">
        <f t="shared" si="228"/>
        <v>0</v>
      </c>
      <c r="BC176" s="25">
        <f t="shared" si="228"/>
        <v>0</v>
      </c>
      <c r="BD176" s="25">
        <f t="shared" si="228"/>
        <v>0</v>
      </c>
      <c r="BE176" s="25">
        <f t="shared" si="228"/>
        <v>0</v>
      </c>
      <c r="BF176" s="25">
        <f t="shared" si="228"/>
        <v>0</v>
      </c>
      <c r="BG176" s="25">
        <f t="shared" si="228"/>
        <v>0</v>
      </c>
      <c r="BH176" s="25">
        <f t="shared" si="228"/>
        <v>0</v>
      </c>
      <c r="BI176" s="25">
        <f t="shared" si="228"/>
        <v>0</v>
      </c>
      <c r="BJ176" s="25">
        <f t="shared" si="228"/>
        <v>0</v>
      </c>
      <c r="BK176" s="25">
        <f t="shared" si="228"/>
        <v>0</v>
      </c>
      <c r="BL176" s="25">
        <f t="shared" si="228"/>
        <v>0</v>
      </c>
      <c r="BM176" s="25">
        <f t="shared" si="228"/>
        <v>0</v>
      </c>
      <c r="BN176" s="25">
        <f t="shared" si="228"/>
        <v>0</v>
      </c>
      <c r="BO176" s="25">
        <f t="shared" si="228"/>
        <v>0</v>
      </c>
      <c r="BP176" s="25">
        <f t="shared" si="228"/>
        <v>0</v>
      </c>
      <c r="BQ176" s="25">
        <f t="shared" ref="BQ176:CH176" si="229">SUM(BQ162:BQ175)</f>
        <v>0</v>
      </c>
      <c r="BR176" s="25">
        <f t="shared" si="229"/>
        <v>0</v>
      </c>
      <c r="BS176" s="25">
        <f t="shared" si="229"/>
        <v>0</v>
      </c>
      <c r="BT176" s="25">
        <f t="shared" si="229"/>
        <v>0</v>
      </c>
      <c r="BU176" s="25">
        <f t="shared" si="229"/>
        <v>0</v>
      </c>
      <c r="BV176" s="25">
        <f t="shared" si="229"/>
        <v>0</v>
      </c>
      <c r="BW176" s="25">
        <f t="shared" si="229"/>
        <v>0</v>
      </c>
      <c r="BX176" s="25">
        <f t="shared" si="229"/>
        <v>0</v>
      </c>
      <c r="BY176" s="25">
        <f t="shared" si="229"/>
        <v>0</v>
      </c>
      <c r="BZ176" s="25">
        <f t="shared" si="229"/>
        <v>0</v>
      </c>
      <c r="CA176" s="25">
        <f t="shared" si="229"/>
        <v>0</v>
      </c>
      <c r="CB176" s="25">
        <f t="shared" si="229"/>
        <v>0</v>
      </c>
      <c r="CC176" s="25">
        <f t="shared" si="229"/>
        <v>0</v>
      </c>
      <c r="CD176" s="25">
        <f t="shared" si="229"/>
        <v>0</v>
      </c>
      <c r="CE176" s="25">
        <f t="shared" si="229"/>
        <v>0</v>
      </c>
      <c r="CF176" s="25">
        <f t="shared" si="229"/>
        <v>0</v>
      </c>
      <c r="CG176" s="25">
        <f t="shared" si="229"/>
        <v>0</v>
      </c>
      <c r="CH176" s="28">
        <f t="shared" si="229"/>
        <v>0</v>
      </c>
    </row>
    <row r="177" spans="1:86" ht="16.5" hidden="1" customHeight="1" thickBot="1" x14ac:dyDescent="0.3">
      <c r="A177" s="607"/>
      <c r="B177" s="144" t="s">
        <v>27</v>
      </c>
      <c r="C177" s="26">
        <f>C176</f>
        <v>0</v>
      </c>
      <c r="D177" s="26">
        <f>C177+D176</f>
        <v>0</v>
      </c>
      <c r="E177" s="26">
        <f t="shared" ref="E177:BP177" si="230">D177+E176</f>
        <v>0</v>
      </c>
      <c r="F177" s="26">
        <f t="shared" si="230"/>
        <v>0</v>
      </c>
      <c r="G177" s="26">
        <f t="shared" si="230"/>
        <v>0</v>
      </c>
      <c r="H177" s="26">
        <f t="shared" si="230"/>
        <v>0</v>
      </c>
      <c r="I177" s="26">
        <f t="shared" si="230"/>
        <v>0</v>
      </c>
      <c r="J177" s="26">
        <f t="shared" si="230"/>
        <v>0</v>
      </c>
      <c r="K177" s="26">
        <f t="shared" si="230"/>
        <v>0</v>
      </c>
      <c r="L177" s="26">
        <f t="shared" si="230"/>
        <v>0</v>
      </c>
      <c r="M177" s="26">
        <f t="shared" si="230"/>
        <v>0</v>
      </c>
      <c r="N177" s="26">
        <f t="shared" si="230"/>
        <v>0</v>
      </c>
      <c r="O177" s="26">
        <f t="shared" si="230"/>
        <v>0</v>
      </c>
      <c r="P177" s="26">
        <f t="shared" si="230"/>
        <v>0</v>
      </c>
      <c r="Q177" s="26">
        <f t="shared" si="230"/>
        <v>0</v>
      </c>
      <c r="R177" s="26">
        <f t="shared" si="230"/>
        <v>0</v>
      </c>
      <c r="S177" s="26">
        <f t="shared" si="230"/>
        <v>0</v>
      </c>
      <c r="T177" s="26">
        <f t="shared" si="230"/>
        <v>0</v>
      </c>
      <c r="U177" s="26">
        <f t="shared" si="230"/>
        <v>0</v>
      </c>
      <c r="V177" s="26">
        <f t="shared" si="230"/>
        <v>0</v>
      </c>
      <c r="W177" s="26">
        <f t="shared" si="230"/>
        <v>0</v>
      </c>
      <c r="X177" s="26">
        <f t="shared" si="230"/>
        <v>0</v>
      </c>
      <c r="Y177" s="26">
        <f t="shared" si="230"/>
        <v>0</v>
      </c>
      <c r="Z177" s="26">
        <f t="shared" si="230"/>
        <v>0</v>
      </c>
      <c r="AA177" s="26">
        <f t="shared" si="230"/>
        <v>0</v>
      </c>
      <c r="AB177" s="26">
        <f t="shared" si="230"/>
        <v>0</v>
      </c>
      <c r="AC177" s="26">
        <f t="shared" si="230"/>
        <v>0</v>
      </c>
      <c r="AD177" s="26">
        <f t="shared" si="230"/>
        <v>0</v>
      </c>
      <c r="AE177" s="26">
        <f t="shared" si="230"/>
        <v>0</v>
      </c>
      <c r="AF177" s="26">
        <f t="shared" si="230"/>
        <v>0</v>
      </c>
      <c r="AG177" s="26">
        <f t="shared" si="230"/>
        <v>0</v>
      </c>
      <c r="AH177" s="26">
        <f t="shared" si="230"/>
        <v>0</v>
      </c>
      <c r="AI177" s="26">
        <f t="shared" si="230"/>
        <v>0</v>
      </c>
      <c r="AJ177" s="26">
        <f t="shared" si="230"/>
        <v>0</v>
      </c>
      <c r="AK177" s="26">
        <f t="shared" si="230"/>
        <v>0</v>
      </c>
      <c r="AL177" s="26">
        <f t="shared" si="230"/>
        <v>0</v>
      </c>
      <c r="AM177" s="26">
        <f t="shared" si="230"/>
        <v>0</v>
      </c>
      <c r="AN177" s="26">
        <f t="shared" si="230"/>
        <v>0</v>
      </c>
      <c r="AO177" s="26">
        <f t="shared" si="230"/>
        <v>0</v>
      </c>
      <c r="AP177" s="26">
        <f t="shared" si="230"/>
        <v>0</v>
      </c>
      <c r="AQ177" s="26">
        <f t="shared" si="230"/>
        <v>0</v>
      </c>
      <c r="AR177" s="26">
        <f t="shared" si="230"/>
        <v>0</v>
      </c>
      <c r="AS177" s="26">
        <f t="shared" si="230"/>
        <v>0</v>
      </c>
      <c r="AT177" s="26">
        <f t="shared" si="230"/>
        <v>0</v>
      </c>
      <c r="AU177" s="26">
        <f t="shared" si="230"/>
        <v>0</v>
      </c>
      <c r="AV177" s="26">
        <f t="shared" si="230"/>
        <v>0</v>
      </c>
      <c r="AW177" s="26">
        <f t="shared" si="230"/>
        <v>0</v>
      </c>
      <c r="AX177" s="26">
        <f t="shared" si="230"/>
        <v>0</v>
      </c>
      <c r="AY177" s="26">
        <f t="shared" si="230"/>
        <v>0</v>
      </c>
      <c r="AZ177" s="26">
        <f t="shared" si="230"/>
        <v>0</v>
      </c>
      <c r="BA177" s="26">
        <f t="shared" si="230"/>
        <v>0</v>
      </c>
      <c r="BB177" s="26">
        <f t="shared" si="230"/>
        <v>0</v>
      </c>
      <c r="BC177" s="26">
        <f t="shared" si="230"/>
        <v>0</v>
      </c>
      <c r="BD177" s="26">
        <f t="shared" si="230"/>
        <v>0</v>
      </c>
      <c r="BE177" s="26">
        <f t="shared" si="230"/>
        <v>0</v>
      </c>
      <c r="BF177" s="26">
        <f t="shared" si="230"/>
        <v>0</v>
      </c>
      <c r="BG177" s="26">
        <f t="shared" si="230"/>
        <v>0</v>
      </c>
      <c r="BH177" s="26">
        <f t="shared" si="230"/>
        <v>0</v>
      </c>
      <c r="BI177" s="26">
        <f t="shared" si="230"/>
        <v>0</v>
      </c>
      <c r="BJ177" s="26">
        <f t="shared" si="230"/>
        <v>0</v>
      </c>
      <c r="BK177" s="26">
        <f t="shared" si="230"/>
        <v>0</v>
      </c>
      <c r="BL177" s="26">
        <f t="shared" si="230"/>
        <v>0</v>
      </c>
      <c r="BM177" s="26">
        <f t="shared" si="230"/>
        <v>0</v>
      </c>
      <c r="BN177" s="26">
        <f t="shared" si="230"/>
        <v>0</v>
      </c>
      <c r="BO177" s="26">
        <f t="shared" si="230"/>
        <v>0</v>
      </c>
      <c r="BP177" s="26">
        <f t="shared" si="230"/>
        <v>0</v>
      </c>
      <c r="BQ177" s="26">
        <f t="shared" ref="BQ177:CH177" si="231">BP177+BQ176</f>
        <v>0</v>
      </c>
      <c r="BR177" s="26">
        <f t="shared" si="231"/>
        <v>0</v>
      </c>
      <c r="BS177" s="26">
        <f t="shared" si="231"/>
        <v>0</v>
      </c>
      <c r="BT177" s="26">
        <f t="shared" si="231"/>
        <v>0</v>
      </c>
      <c r="BU177" s="26">
        <f t="shared" si="231"/>
        <v>0</v>
      </c>
      <c r="BV177" s="26">
        <f t="shared" si="231"/>
        <v>0</v>
      </c>
      <c r="BW177" s="26">
        <f t="shared" si="231"/>
        <v>0</v>
      </c>
      <c r="BX177" s="26">
        <f t="shared" si="231"/>
        <v>0</v>
      </c>
      <c r="BY177" s="26">
        <f t="shared" si="231"/>
        <v>0</v>
      </c>
      <c r="BZ177" s="26">
        <f t="shared" si="231"/>
        <v>0</v>
      </c>
      <c r="CA177" s="26">
        <f t="shared" si="231"/>
        <v>0</v>
      </c>
      <c r="CB177" s="26">
        <f t="shared" si="231"/>
        <v>0</v>
      </c>
      <c r="CC177" s="26">
        <f t="shared" si="231"/>
        <v>0</v>
      </c>
      <c r="CD177" s="26">
        <f t="shared" si="231"/>
        <v>0</v>
      </c>
      <c r="CE177" s="26">
        <f t="shared" si="231"/>
        <v>0</v>
      </c>
      <c r="CF177" s="26">
        <f t="shared" si="231"/>
        <v>0</v>
      </c>
      <c r="CG177" s="26">
        <f t="shared" si="231"/>
        <v>0</v>
      </c>
      <c r="CH177" s="29">
        <f t="shared" si="231"/>
        <v>0</v>
      </c>
    </row>
    <row r="178" spans="1:86" hidden="1" x14ac:dyDescent="0.25">
      <c r="A178" s="110"/>
      <c r="B178" s="110" t="s">
        <v>129</v>
      </c>
      <c r="C178" s="114">
        <f>C157+C176</f>
        <v>0</v>
      </c>
      <c r="D178" s="114">
        <f t="shared" ref="D178:BO178" si="232">D157+D176</f>
        <v>0</v>
      </c>
      <c r="E178" s="114">
        <f t="shared" si="232"/>
        <v>0</v>
      </c>
      <c r="F178" s="114">
        <f t="shared" si="232"/>
        <v>0</v>
      </c>
      <c r="G178" s="114">
        <f t="shared" si="232"/>
        <v>0</v>
      </c>
      <c r="H178" s="114">
        <f t="shared" si="232"/>
        <v>0</v>
      </c>
      <c r="I178" s="114">
        <f t="shared" si="232"/>
        <v>0</v>
      </c>
      <c r="J178" s="114">
        <f t="shared" si="232"/>
        <v>0</v>
      </c>
      <c r="K178" s="114">
        <f t="shared" si="232"/>
        <v>0</v>
      </c>
      <c r="L178" s="114">
        <f t="shared" si="232"/>
        <v>0</v>
      </c>
      <c r="M178" s="114">
        <f t="shared" si="232"/>
        <v>0</v>
      </c>
      <c r="N178" s="114">
        <f t="shared" si="232"/>
        <v>0</v>
      </c>
      <c r="O178" s="114">
        <f t="shared" si="232"/>
        <v>0</v>
      </c>
      <c r="P178" s="114">
        <f t="shared" si="232"/>
        <v>0</v>
      </c>
      <c r="Q178" s="114">
        <f t="shared" si="232"/>
        <v>0</v>
      </c>
      <c r="R178" s="114">
        <f t="shared" si="232"/>
        <v>0</v>
      </c>
      <c r="S178" s="114">
        <f t="shared" si="232"/>
        <v>0</v>
      </c>
      <c r="T178" s="114">
        <f t="shared" si="232"/>
        <v>0</v>
      </c>
      <c r="U178" s="114">
        <f t="shared" si="232"/>
        <v>0</v>
      </c>
      <c r="V178" s="114">
        <f t="shared" si="232"/>
        <v>0</v>
      </c>
      <c r="W178" s="114">
        <f t="shared" si="232"/>
        <v>0</v>
      </c>
      <c r="X178" s="114">
        <f t="shared" si="232"/>
        <v>0</v>
      </c>
      <c r="Y178" s="114">
        <f t="shared" si="232"/>
        <v>0</v>
      </c>
      <c r="Z178" s="114">
        <f t="shared" si="232"/>
        <v>0</v>
      </c>
      <c r="AA178" s="114">
        <f t="shared" si="232"/>
        <v>0</v>
      </c>
      <c r="AB178" s="114">
        <f t="shared" si="232"/>
        <v>0</v>
      </c>
      <c r="AC178" s="114">
        <f t="shared" si="232"/>
        <v>0</v>
      </c>
      <c r="AD178" s="114">
        <f t="shared" si="232"/>
        <v>0</v>
      </c>
      <c r="AE178" s="114">
        <f t="shared" si="232"/>
        <v>0</v>
      </c>
      <c r="AF178" s="114">
        <f t="shared" si="232"/>
        <v>0</v>
      </c>
      <c r="AG178" s="114">
        <f t="shared" si="232"/>
        <v>0</v>
      </c>
      <c r="AH178" s="114">
        <f t="shared" si="232"/>
        <v>0</v>
      </c>
      <c r="AI178" s="114">
        <f t="shared" si="232"/>
        <v>0</v>
      </c>
      <c r="AJ178" s="114">
        <f t="shared" si="232"/>
        <v>0</v>
      </c>
      <c r="AK178" s="114">
        <f t="shared" si="232"/>
        <v>0</v>
      </c>
      <c r="AL178" s="114">
        <f t="shared" si="232"/>
        <v>0</v>
      </c>
      <c r="AM178" s="114">
        <f t="shared" si="232"/>
        <v>0</v>
      </c>
      <c r="AN178" s="114">
        <f t="shared" si="232"/>
        <v>0</v>
      </c>
      <c r="AO178" s="114">
        <f t="shared" si="232"/>
        <v>0</v>
      </c>
      <c r="AP178" s="114">
        <f t="shared" si="232"/>
        <v>0</v>
      </c>
      <c r="AQ178" s="114">
        <f t="shared" si="232"/>
        <v>0</v>
      </c>
      <c r="AR178" s="114">
        <f t="shared" si="232"/>
        <v>0</v>
      </c>
      <c r="AS178" s="114">
        <f t="shared" si="232"/>
        <v>0</v>
      </c>
      <c r="AT178" s="114">
        <f t="shared" si="232"/>
        <v>0</v>
      </c>
      <c r="AU178" s="114">
        <f t="shared" si="232"/>
        <v>0</v>
      </c>
      <c r="AV178" s="114">
        <f t="shared" si="232"/>
        <v>0</v>
      </c>
      <c r="AW178" s="114">
        <f t="shared" si="232"/>
        <v>0</v>
      </c>
      <c r="AX178" s="114">
        <f t="shared" si="232"/>
        <v>0</v>
      </c>
      <c r="AY178" s="114">
        <f t="shared" si="232"/>
        <v>0</v>
      </c>
      <c r="AZ178" s="114">
        <f t="shared" si="232"/>
        <v>0</v>
      </c>
      <c r="BA178" s="114">
        <f t="shared" si="232"/>
        <v>0</v>
      </c>
      <c r="BB178" s="114">
        <f t="shared" si="232"/>
        <v>0</v>
      </c>
      <c r="BC178" s="114">
        <f t="shared" si="232"/>
        <v>0</v>
      </c>
      <c r="BD178" s="114">
        <f t="shared" si="232"/>
        <v>0</v>
      </c>
      <c r="BE178" s="114">
        <f t="shared" si="232"/>
        <v>0</v>
      </c>
      <c r="BF178" s="114">
        <f t="shared" si="232"/>
        <v>0</v>
      </c>
      <c r="BG178" s="114">
        <f t="shared" si="232"/>
        <v>0</v>
      </c>
      <c r="BH178" s="114">
        <f t="shared" si="232"/>
        <v>0</v>
      </c>
      <c r="BI178" s="114">
        <f t="shared" si="232"/>
        <v>0</v>
      </c>
      <c r="BJ178" s="114">
        <f t="shared" si="232"/>
        <v>0</v>
      </c>
      <c r="BK178" s="114">
        <f t="shared" si="232"/>
        <v>0</v>
      </c>
      <c r="BL178" s="114">
        <f t="shared" si="232"/>
        <v>0</v>
      </c>
      <c r="BM178" s="114">
        <f t="shared" si="232"/>
        <v>0</v>
      </c>
      <c r="BN178" s="114">
        <f t="shared" si="232"/>
        <v>0</v>
      </c>
      <c r="BO178" s="114">
        <f t="shared" si="232"/>
        <v>0</v>
      </c>
      <c r="BP178" s="114">
        <f t="shared" ref="BP178:CH178" si="233">BP157+BP176</f>
        <v>0</v>
      </c>
      <c r="BQ178" s="114">
        <f t="shared" si="233"/>
        <v>0</v>
      </c>
      <c r="BR178" s="114">
        <f t="shared" si="233"/>
        <v>0</v>
      </c>
      <c r="BS178" s="114">
        <f t="shared" si="233"/>
        <v>0</v>
      </c>
      <c r="BT178" s="114">
        <f t="shared" si="233"/>
        <v>0</v>
      </c>
      <c r="BU178" s="114">
        <f t="shared" si="233"/>
        <v>0</v>
      </c>
      <c r="BV178" s="114">
        <f t="shared" si="233"/>
        <v>0</v>
      </c>
      <c r="BW178" s="114">
        <f t="shared" si="233"/>
        <v>0</v>
      </c>
      <c r="BX178" s="114">
        <f t="shared" si="233"/>
        <v>0</v>
      </c>
      <c r="BY178" s="114">
        <f t="shared" si="233"/>
        <v>0</v>
      </c>
      <c r="BZ178" s="114">
        <f t="shared" si="233"/>
        <v>0</v>
      </c>
      <c r="CA178" s="114">
        <f t="shared" si="233"/>
        <v>0</v>
      </c>
      <c r="CB178" s="114">
        <f t="shared" si="233"/>
        <v>0</v>
      </c>
      <c r="CC178" s="114">
        <f t="shared" si="233"/>
        <v>0</v>
      </c>
      <c r="CD178" s="114">
        <f t="shared" si="233"/>
        <v>0</v>
      </c>
      <c r="CE178" s="114">
        <f t="shared" si="233"/>
        <v>0</v>
      </c>
      <c r="CF178" s="114">
        <f t="shared" si="233"/>
        <v>0</v>
      </c>
      <c r="CG178" s="114">
        <f t="shared" si="233"/>
        <v>0</v>
      </c>
      <c r="CH178" s="114">
        <f t="shared" si="233"/>
        <v>0</v>
      </c>
    </row>
    <row r="179" spans="1:86" hidden="1" x14ac:dyDescent="0.25">
      <c r="A179" s="110"/>
      <c r="B179" s="110" t="s">
        <v>183</v>
      </c>
      <c r="C179" s="112">
        <f>C178-C73</f>
        <v>0</v>
      </c>
      <c r="D179" s="112">
        <f t="shared" ref="D179:BO179" si="234">D178-D73</f>
        <v>0</v>
      </c>
      <c r="E179" s="112">
        <f t="shared" si="234"/>
        <v>0</v>
      </c>
      <c r="F179" s="112">
        <f t="shared" si="234"/>
        <v>0</v>
      </c>
      <c r="G179" s="112">
        <f t="shared" si="234"/>
        <v>0</v>
      </c>
      <c r="H179" s="112">
        <f t="shared" si="234"/>
        <v>0</v>
      </c>
      <c r="I179" s="112">
        <f t="shared" si="234"/>
        <v>0</v>
      </c>
      <c r="J179" s="112">
        <f t="shared" si="234"/>
        <v>0</v>
      </c>
      <c r="K179" s="112">
        <f t="shared" si="234"/>
        <v>0</v>
      </c>
      <c r="L179" s="112">
        <f t="shared" si="234"/>
        <v>0</v>
      </c>
      <c r="M179" s="112">
        <f t="shared" si="234"/>
        <v>0</v>
      </c>
      <c r="N179" s="112">
        <f t="shared" si="234"/>
        <v>0</v>
      </c>
      <c r="O179" s="237">
        <f t="shared" si="234"/>
        <v>0</v>
      </c>
      <c r="P179" s="237">
        <f t="shared" si="234"/>
        <v>0</v>
      </c>
      <c r="Q179" s="237">
        <f t="shared" si="234"/>
        <v>0</v>
      </c>
      <c r="R179" s="237">
        <f t="shared" si="234"/>
        <v>0</v>
      </c>
      <c r="S179" s="237">
        <f t="shared" si="234"/>
        <v>0</v>
      </c>
      <c r="T179" s="237">
        <f t="shared" si="234"/>
        <v>0</v>
      </c>
      <c r="U179" s="237">
        <f t="shared" si="234"/>
        <v>0</v>
      </c>
      <c r="V179" s="237">
        <f t="shared" si="234"/>
        <v>0</v>
      </c>
      <c r="W179" s="237">
        <f t="shared" si="234"/>
        <v>0</v>
      </c>
      <c r="X179" s="237">
        <f t="shared" si="234"/>
        <v>0</v>
      </c>
      <c r="Y179" s="237">
        <f t="shared" si="234"/>
        <v>0</v>
      </c>
      <c r="Z179" s="237">
        <f t="shared" si="234"/>
        <v>0</v>
      </c>
      <c r="AA179" s="237">
        <f t="shared" si="234"/>
        <v>0</v>
      </c>
      <c r="AB179" s="237">
        <f t="shared" si="234"/>
        <v>0</v>
      </c>
      <c r="AC179" s="237">
        <f t="shared" si="234"/>
        <v>0</v>
      </c>
      <c r="AD179" s="237">
        <f t="shared" si="234"/>
        <v>0</v>
      </c>
      <c r="AE179" s="237">
        <f t="shared" si="234"/>
        <v>0</v>
      </c>
      <c r="AF179" s="237">
        <f t="shared" si="234"/>
        <v>0</v>
      </c>
      <c r="AG179" s="237">
        <f t="shared" si="234"/>
        <v>0</v>
      </c>
      <c r="AH179" s="237">
        <f t="shared" si="234"/>
        <v>0</v>
      </c>
      <c r="AI179" s="237">
        <f t="shared" si="234"/>
        <v>0</v>
      </c>
      <c r="AJ179" s="237">
        <f t="shared" si="234"/>
        <v>0</v>
      </c>
      <c r="AK179" s="237">
        <f t="shared" si="234"/>
        <v>0</v>
      </c>
      <c r="AL179" s="237">
        <f t="shared" si="234"/>
        <v>0</v>
      </c>
      <c r="AM179" s="237">
        <f t="shared" si="234"/>
        <v>0</v>
      </c>
      <c r="AN179" s="237">
        <f t="shared" si="234"/>
        <v>0</v>
      </c>
      <c r="AO179" s="237">
        <f t="shared" si="234"/>
        <v>0</v>
      </c>
      <c r="AP179" s="237">
        <f t="shared" si="234"/>
        <v>0</v>
      </c>
      <c r="AQ179" s="237">
        <f t="shared" si="234"/>
        <v>0</v>
      </c>
      <c r="AR179" s="237">
        <f t="shared" si="234"/>
        <v>0</v>
      </c>
      <c r="AS179" s="237">
        <f t="shared" si="234"/>
        <v>0</v>
      </c>
      <c r="AT179" s="237">
        <f t="shared" si="234"/>
        <v>0</v>
      </c>
      <c r="AU179" s="237">
        <f t="shared" si="234"/>
        <v>0</v>
      </c>
      <c r="AV179" s="237">
        <f t="shared" si="234"/>
        <v>0</v>
      </c>
      <c r="AW179" s="237">
        <f t="shared" si="234"/>
        <v>0</v>
      </c>
      <c r="AX179" s="237">
        <f t="shared" si="234"/>
        <v>0</v>
      </c>
      <c r="AY179" s="237">
        <f t="shared" si="234"/>
        <v>0</v>
      </c>
      <c r="AZ179" s="237">
        <f t="shared" si="234"/>
        <v>0</v>
      </c>
      <c r="BA179" s="237">
        <f t="shared" si="234"/>
        <v>0</v>
      </c>
      <c r="BB179" s="237">
        <f t="shared" si="234"/>
        <v>0</v>
      </c>
      <c r="BC179" s="237">
        <f t="shared" si="234"/>
        <v>0</v>
      </c>
      <c r="BD179" s="237">
        <f t="shared" si="234"/>
        <v>0</v>
      </c>
      <c r="BE179" s="237">
        <f t="shared" si="234"/>
        <v>0</v>
      </c>
      <c r="BF179" s="237">
        <f t="shared" si="234"/>
        <v>0</v>
      </c>
      <c r="BG179" s="237">
        <f t="shared" si="234"/>
        <v>0</v>
      </c>
      <c r="BH179" s="237">
        <f t="shared" si="234"/>
        <v>0</v>
      </c>
      <c r="BI179" s="237">
        <f t="shared" si="234"/>
        <v>0</v>
      </c>
      <c r="BJ179" s="237">
        <f t="shared" si="234"/>
        <v>0</v>
      </c>
      <c r="BK179" s="237">
        <f t="shared" si="234"/>
        <v>0</v>
      </c>
      <c r="BL179" s="237">
        <f t="shared" si="234"/>
        <v>0</v>
      </c>
      <c r="BM179" s="237">
        <f t="shared" si="234"/>
        <v>0</v>
      </c>
      <c r="BN179" s="237">
        <f t="shared" si="234"/>
        <v>0</v>
      </c>
      <c r="BO179" s="237">
        <f t="shared" si="234"/>
        <v>0</v>
      </c>
      <c r="BP179" s="237">
        <f t="shared" ref="BP179:CH179" si="235">BP178-BP73</f>
        <v>0</v>
      </c>
      <c r="BQ179" s="237">
        <f t="shared" si="235"/>
        <v>0</v>
      </c>
      <c r="BR179" s="237">
        <f t="shared" si="235"/>
        <v>0</v>
      </c>
      <c r="BS179" s="237">
        <f t="shared" si="235"/>
        <v>0</v>
      </c>
      <c r="BT179" s="237">
        <f t="shared" si="235"/>
        <v>0</v>
      </c>
      <c r="BU179" s="237">
        <f t="shared" si="235"/>
        <v>0</v>
      </c>
      <c r="BV179" s="237">
        <f t="shared" si="235"/>
        <v>0</v>
      </c>
      <c r="BW179" s="237">
        <f t="shared" si="235"/>
        <v>0</v>
      </c>
      <c r="BX179" s="237">
        <f t="shared" si="235"/>
        <v>0</v>
      </c>
      <c r="BY179" s="237">
        <f t="shared" si="235"/>
        <v>0</v>
      </c>
      <c r="BZ179" s="237">
        <f t="shared" si="235"/>
        <v>0</v>
      </c>
      <c r="CA179" s="237">
        <f t="shared" si="235"/>
        <v>0</v>
      </c>
      <c r="CB179" s="237">
        <f t="shared" si="235"/>
        <v>0</v>
      </c>
      <c r="CC179" s="237">
        <f t="shared" si="235"/>
        <v>0</v>
      </c>
      <c r="CD179" s="237">
        <f t="shared" si="235"/>
        <v>0</v>
      </c>
      <c r="CE179" s="237">
        <f t="shared" si="235"/>
        <v>0</v>
      </c>
      <c r="CF179" s="237">
        <f t="shared" si="235"/>
        <v>0</v>
      </c>
      <c r="CG179" s="237">
        <f t="shared" si="235"/>
        <v>0</v>
      </c>
      <c r="CH179" s="237">
        <f t="shared" si="235"/>
        <v>0</v>
      </c>
    </row>
    <row r="180" spans="1:86" ht="15.75" hidden="1" thickBot="1" x14ac:dyDescent="0.3">
      <c r="A180" s="110"/>
      <c r="B180" s="110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86" ht="15.75" hidden="1" thickBot="1" x14ac:dyDescent="0.3">
      <c r="A181" s="110"/>
      <c r="B181" s="287" t="s">
        <v>39</v>
      </c>
      <c r="C181" s="162">
        <f>C$4</f>
        <v>45292</v>
      </c>
      <c r="D181" s="162">
        <f t="shared" ref="D181:BO181" si="236">D$4</f>
        <v>45323</v>
      </c>
      <c r="E181" s="162">
        <f t="shared" si="236"/>
        <v>45352</v>
      </c>
      <c r="F181" s="162">
        <f t="shared" si="236"/>
        <v>45383</v>
      </c>
      <c r="G181" s="162">
        <f t="shared" si="236"/>
        <v>45413</v>
      </c>
      <c r="H181" s="162">
        <f t="shared" si="236"/>
        <v>45444</v>
      </c>
      <c r="I181" s="162">
        <f t="shared" si="236"/>
        <v>45474</v>
      </c>
      <c r="J181" s="162">
        <f t="shared" si="236"/>
        <v>45505</v>
      </c>
      <c r="K181" s="162">
        <f t="shared" si="236"/>
        <v>45536</v>
      </c>
      <c r="L181" s="162">
        <f t="shared" si="236"/>
        <v>45566</v>
      </c>
      <c r="M181" s="162">
        <f t="shared" si="236"/>
        <v>45597</v>
      </c>
      <c r="N181" s="162">
        <f t="shared" si="236"/>
        <v>45627</v>
      </c>
      <c r="O181" s="162">
        <f t="shared" si="236"/>
        <v>45658</v>
      </c>
      <c r="P181" s="162">
        <f t="shared" si="236"/>
        <v>45689</v>
      </c>
      <c r="Q181" s="162">
        <f t="shared" si="236"/>
        <v>45717</v>
      </c>
      <c r="R181" s="162">
        <f t="shared" si="236"/>
        <v>45748</v>
      </c>
      <c r="S181" s="162">
        <f t="shared" si="236"/>
        <v>45778</v>
      </c>
      <c r="T181" s="162">
        <f t="shared" si="236"/>
        <v>45809</v>
      </c>
      <c r="U181" s="162">
        <f t="shared" si="236"/>
        <v>45839</v>
      </c>
      <c r="V181" s="162">
        <f t="shared" si="236"/>
        <v>45870</v>
      </c>
      <c r="W181" s="162">
        <f t="shared" si="236"/>
        <v>45901</v>
      </c>
      <c r="X181" s="162">
        <f t="shared" si="236"/>
        <v>45931</v>
      </c>
      <c r="Y181" s="162">
        <f t="shared" si="236"/>
        <v>45962</v>
      </c>
      <c r="Z181" s="162">
        <f t="shared" si="236"/>
        <v>45992</v>
      </c>
      <c r="AA181" s="162">
        <f t="shared" si="236"/>
        <v>46023</v>
      </c>
      <c r="AB181" s="162">
        <f t="shared" si="236"/>
        <v>46054</v>
      </c>
      <c r="AC181" s="162">
        <f t="shared" si="236"/>
        <v>46082</v>
      </c>
      <c r="AD181" s="162">
        <f t="shared" si="236"/>
        <v>46113</v>
      </c>
      <c r="AE181" s="162">
        <f t="shared" si="236"/>
        <v>46143</v>
      </c>
      <c r="AF181" s="162">
        <f t="shared" si="236"/>
        <v>46174</v>
      </c>
      <c r="AG181" s="162">
        <f t="shared" si="236"/>
        <v>46204</v>
      </c>
      <c r="AH181" s="162">
        <f t="shared" si="236"/>
        <v>46235</v>
      </c>
      <c r="AI181" s="162">
        <f t="shared" si="236"/>
        <v>46266</v>
      </c>
      <c r="AJ181" s="162">
        <f t="shared" si="236"/>
        <v>46296</v>
      </c>
      <c r="AK181" s="162">
        <f t="shared" si="236"/>
        <v>46327</v>
      </c>
      <c r="AL181" s="162">
        <f t="shared" si="236"/>
        <v>46357</v>
      </c>
      <c r="AM181" s="162">
        <f t="shared" si="236"/>
        <v>46388</v>
      </c>
      <c r="AN181" s="162">
        <f t="shared" si="236"/>
        <v>46419</v>
      </c>
      <c r="AO181" s="162">
        <f t="shared" si="236"/>
        <v>46447</v>
      </c>
      <c r="AP181" s="162">
        <f t="shared" si="236"/>
        <v>46478</v>
      </c>
      <c r="AQ181" s="162">
        <f t="shared" si="236"/>
        <v>46508</v>
      </c>
      <c r="AR181" s="162">
        <f t="shared" si="236"/>
        <v>46539</v>
      </c>
      <c r="AS181" s="162">
        <f t="shared" si="236"/>
        <v>46569</v>
      </c>
      <c r="AT181" s="162">
        <f t="shared" si="236"/>
        <v>46600</v>
      </c>
      <c r="AU181" s="162">
        <f t="shared" si="236"/>
        <v>46631</v>
      </c>
      <c r="AV181" s="162">
        <f t="shared" si="236"/>
        <v>46661</v>
      </c>
      <c r="AW181" s="162">
        <f t="shared" si="236"/>
        <v>46692</v>
      </c>
      <c r="AX181" s="162">
        <f t="shared" si="236"/>
        <v>46722</v>
      </c>
      <c r="AY181" s="162">
        <f t="shared" si="236"/>
        <v>46753</v>
      </c>
      <c r="AZ181" s="162">
        <f t="shared" si="236"/>
        <v>46784</v>
      </c>
      <c r="BA181" s="162">
        <f t="shared" si="236"/>
        <v>46813</v>
      </c>
      <c r="BB181" s="162">
        <f t="shared" si="236"/>
        <v>46844</v>
      </c>
      <c r="BC181" s="162">
        <f t="shared" si="236"/>
        <v>46874</v>
      </c>
      <c r="BD181" s="162">
        <f t="shared" si="236"/>
        <v>46905</v>
      </c>
      <c r="BE181" s="162">
        <f t="shared" si="236"/>
        <v>46935</v>
      </c>
      <c r="BF181" s="162">
        <f t="shared" si="236"/>
        <v>46966</v>
      </c>
      <c r="BG181" s="162">
        <f t="shared" si="236"/>
        <v>46997</v>
      </c>
      <c r="BH181" s="162">
        <f t="shared" si="236"/>
        <v>47027</v>
      </c>
      <c r="BI181" s="162">
        <f t="shared" si="236"/>
        <v>47058</v>
      </c>
      <c r="BJ181" s="162">
        <f t="shared" si="236"/>
        <v>47088</v>
      </c>
      <c r="BK181" s="162">
        <f t="shared" si="236"/>
        <v>47119</v>
      </c>
      <c r="BL181" s="162">
        <f t="shared" si="236"/>
        <v>47150</v>
      </c>
      <c r="BM181" s="162">
        <f t="shared" si="236"/>
        <v>47178</v>
      </c>
      <c r="BN181" s="162">
        <f t="shared" si="236"/>
        <v>47209</v>
      </c>
      <c r="BO181" s="162">
        <f t="shared" si="236"/>
        <v>47239</v>
      </c>
      <c r="BP181" s="162">
        <f t="shared" ref="BP181:CH181" si="237">BP$4</f>
        <v>47270</v>
      </c>
      <c r="BQ181" s="162">
        <f t="shared" si="237"/>
        <v>47300</v>
      </c>
      <c r="BR181" s="162">
        <f t="shared" si="237"/>
        <v>47331</v>
      </c>
      <c r="BS181" s="162">
        <f t="shared" si="237"/>
        <v>47362</v>
      </c>
      <c r="BT181" s="162">
        <f t="shared" si="237"/>
        <v>47392</v>
      </c>
      <c r="BU181" s="162">
        <f t="shared" si="237"/>
        <v>47423</v>
      </c>
      <c r="BV181" s="162">
        <f t="shared" si="237"/>
        <v>47453</v>
      </c>
      <c r="BW181" s="162">
        <f t="shared" si="237"/>
        <v>47484</v>
      </c>
      <c r="BX181" s="162">
        <f t="shared" si="237"/>
        <v>47515</v>
      </c>
      <c r="BY181" s="162">
        <f t="shared" si="237"/>
        <v>47543</v>
      </c>
      <c r="BZ181" s="162">
        <f t="shared" si="237"/>
        <v>47574</v>
      </c>
      <c r="CA181" s="162">
        <f t="shared" si="237"/>
        <v>47604</v>
      </c>
      <c r="CB181" s="162">
        <f t="shared" si="237"/>
        <v>47635</v>
      </c>
      <c r="CC181" s="162">
        <f t="shared" si="237"/>
        <v>47665</v>
      </c>
      <c r="CD181" s="162">
        <f t="shared" si="237"/>
        <v>47696</v>
      </c>
      <c r="CE181" s="162">
        <f t="shared" si="237"/>
        <v>47727</v>
      </c>
      <c r="CF181" s="162">
        <f t="shared" si="237"/>
        <v>47757</v>
      </c>
      <c r="CG181" s="162">
        <f t="shared" si="237"/>
        <v>47788</v>
      </c>
      <c r="CH181" s="163">
        <f t="shared" si="237"/>
        <v>47818</v>
      </c>
    </row>
    <row r="182" spans="1:86" hidden="1" x14ac:dyDescent="0.25">
      <c r="A182" s="110"/>
      <c r="B182" s="281" t="s">
        <v>130</v>
      </c>
      <c r="C182" s="122">
        <f>C157*'YTD PROGRAM SUMMARY'!C47</f>
        <v>0</v>
      </c>
      <c r="D182" s="122">
        <f>D157*'YTD PROGRAM SUMMARY'!D47</f>
        <v>0</v>
      </c>
      <c r="E182" s="122">
        <f>E157*'YTD PROGRAM SUMMARY'!E47</f>
        <v>0</v>
      </c>
      <c r="F182" s="122">
        <f>F157*'YTD PROGRAM SUMMARY'!F47</f>
        <v>0</v>
      </c>
      <c r="G182" s="122">
        <f>G157*'YTD PROGRAM SUMMARY'!G47</f>
        <v>0</v>
      </c>
      <c r="H182" s="122">
        <f>H157*'YTD PROGRAM SUMMARY'!H47</f>
        <v>0</v>
      </c>
      <c r="I182" s="122">
        <f>I157*'YTD PROGRAM SUMMARY'!I47</f>
        <v>0</v>
      </c>
      <c r="J182" s="122">
        <f>J157*'YTD PROGRAM SUMMARY'!J47</f>
        <v>0</v>
      </c>
      <c r="K182" s="122">
        <f>K157*'YTD PROGRAM SUMMARY'!K47</f>
        <v>0</v>
      </c>
      <c r="L182" s="122">
        <f>L157*'YTD PROGRAM SUMMARY'!L47</f>
        <v>0</v>
      </c>
      <c r="M182" s="122">
        <f>M157*'YTD PROGRAM SUMMARY'!M47</f>
        <v>0</v>
      </c>
      <c r="N182" s="122">
        <f>N157*'YTD PROGRAM SUMMARY'!N47</f>
        <v>0</v>
      </c>
      <c r="O182" s="246">
        <f>O157*'YTD PROGRAM SUMMARY'!O47</f>
        <v>0</v>
      </c>
      <c r="P182" s="246">
        <f>P157*'YTD PROGRAM SUMMARY'!P47</f>
        <v>0</v>
      </c>
      <c r="Q182" s="246">
        <f>Q157*'YTD PROGRAM SUMMARY'!Q47</f>
        <v>0</v>
      </c>
      <c r="R182" s="246">
        <f>R157*'YTD PROGRAM SUMMARY'!R47</f>
        <v>0</v>
      </c>
      <c r="S182" s="246">
        <f>S157*'YTD PROGRAM SUMMARY'!S47</f>
        <v>0</v>
      </c>
      <c r="T182" s="246">
        <f>T157*'YTD PROGRAM SUMMARY'!T47</f>
        <v>0</v>
      </c>
      <c r="U182" s="246">
        <f>U157*'YTD PROGRAM SUMMARY'!U47</f>
        <v>0</v>
      </c>
      <c r="V182" s="246">
        <f>V157*'YTD PROGRAM SUMMARY'!V47</f>
        <v>0</v>
      </c>
      <c r="W182" s="246">
        <f>W157*'YTD PROGRAM SUMMARY'!W47</f>
        <v>0</v>
      </c>
      <c r="X182" s="246">
        <f>X157*'YTD PROGRAM SUMMARY'!X47</f>
        <v>0</v>
      </c>
      <c r="Y182" s="246">
        <f>Y157*'YTD PROGRAM SUMMARY'!Y47</f>
        <v>0</v>
      </c>
      <c r="Z182" s="246">
        <f>Z157*'YTD PROGRAM SUMMARY'!Z47</f>
        <v>0</v>
      </c>
      <c r="AA182" s="246">
        <f>AA157*'YTD PROGRAM SUMMARY'!AA47</f>
        <v>0</v>
      </c>
      <c r="AB182" s="246">
        <f>AB157*'YTD PROGRAM SUMMARY'!AB47</f>
        <v>0</v>
      </c>
      <c r="AC182" s="246">
        <f>AC157*'YTD PROGRAM SUMMARY'!AC47</f>
        <v>0</v>
      </c>
      <c r="AD182" s="246">
        <f>AD157*'YTD PROGRAM SUMMARY'!AD47</f>
        <v>0</v>
      </c>
      <c r="AE182" s="246">
        <f>AE157*'YTD PROGRAM SUMMARY'!AE47</f>
        <v>0</v>
      </c>
      <c r="AF182" s="246">
        <f>AF157*'YTD PROGRAM SUMMARY'!AF47</f>
        <v>0</v>
      </c>
      <c r="AG182" s="246">
        <f>AG157*'YTD PROGRAM SUMMARY'!AG47</f>
        <v>0</v>
      </c>
      <c r="AH182" s="246">
        <f>AH157*'YTD PROGRAM SUMMARY'!AH47</f>
        <v>0</v>
      </c>
      <c r="AI182" s="246">
        <f>AI157*'YTD PROGRAM SUMMARY'!AI47</f>
        <v>0</v>
      </c>
      <c r="AJ182" s="246">
        <f>AJ157*'YTD PROGRAM SUMMARY'!AJ47</f>
        <v>0</v>
      </c>
      <c r="AK182" s="246">
        <f>AK157*'YTD PROGRAM SUMMARY'!AK47</f>
        <v>0</v>
      </c>
      <c r="AL182" s="246">
        <f>AL157*'YTD PROGRAM SUMMARY'!AL47</f>
        <v>0</v>
      </c>
      <c r="AM182" s="246">
        <f>AM157*'YTD PROGRAM SUMMARY'!AM47</f>
        <v>0</v>
      </c>
      <c r="AN182" s="246">
        <f>AN157*'YTD PROGRAM SUMMARY'!AN47</f>
        <v>0</v>
      </c>
      <c r="AO182" s="246">
        <f>AO157*'YTD PROGRAM SUMMARY'!AO47</f>
        <v>0</v>
      </c>
      <c r="AP182" s="246">
        <f>AP157*'YTD PROGRAM SUMMARY'!AP47</f>
        <v>0</v>
      </c>
      <c r="AQ182" s="246">
        <f>AQ157*'YTD PROGRAM SUMMARY'!AQ47</f>
        <v>0</v>
      </c>
      <c r="AR182" s="246">
        <f>AR157*'YTD PROGRAM SUMMARY'!AR47</f>
        <v>0</v>
      </c>
      <c r="AS182" s="246">
        <f>AS157*'YTD PROGRAM SUMMARY'!AS47</f>
        <v>0</v>
      </c>
      <c r="AT182" s="246">
        <f>AT157*'YTD PROGRAM SUMMARY'!AT47</f>
        <v>0</v>
      </c>
      <c r="AU182" s="246">
        <f>AU157*'YTD PROGRAM SUMMARY'!AU47</f>
        <v>0</v>
      </c>
      <c r="AV182" s="246">
        <f>AV157*'YTD PROGRAM SUMMARY'!AV47</f>
        <v>0</v>
      </c>
      <c r="AW182" s="246">
        <f>AW157*'YTD PROGRAM SUMMARY'!AW47</f>
        <v>0</v>
      </c>
      <c r="AX182" s="246">
        <f>AX157*'YTD PROGRAM SUMMARY'!AX47</f>
        <v>0</v>
      </c>
      <c r="AY182" s="246">
        <f>AY157*'YTD PROGRAM SUMMARY'!AY47</f>
        <v>0</v>
      </c>
      <c r="AZ182" s="246">
        <f>AZ157*'YTD PROGRAM SUMMARY'!AZ47</f>
        <v>0</v>
      </c>
      <c r="BA182" s="246">
        <f>BA157*'YTD PROGRAM SUMMARY'!BA47</f>
        <v>0</v>
      </c>
      <c r="BB182" s="246">
        <f>BB157*'YTD PROGRAM SUMMARY'!BB47</f>
        <v>0</v>
      </c>
      <c r="BC182" s="246">
        <f>BC157*'YTD PROGRAM SUMMARY'!BC47</f>
        <v>0</v>
      </c>
      <c r="BD182" s="246">
        <f>BD157*'YTD PROGRAM SUMMARY'!BD47</f>
        <v>0</v>
      </c>
      <c r="BE182" s="246">
        <f>BE157*'YTD PROGRAM SUMMARY'!BE47</f>
        <v>0</v>
      </c>
      <c r="BF182" s="246">
        <f>BF157*'YTD PROGRAM SUMMARY'!BF47</f>
        <v>0</v>
      </c>
      <c r="BG182" s="246">
        <f>BG157*'YTD PROGRAM SUMMARY'!BG47</f>
        <v>0</v>
      </c>
      <c r="BH182" s="246">
        <f>BH157*'YTD PROGRAM SUMMARY'!BH47</f>
        <v>0</v>
      </c>
      <c r="BI182" s="246">
        <f>BI157*'YTD PROGRAM SUMMARY'!BI47</f>
        <v>0</v>
      </c>
      <c r="BJ182" s="246">
        <f>BJ157*'YTD PROGRAM SUMMARY'!BJ47</f>
        <v>0</v>
      </c>
      <c r="BK182" s="246">
        <f>BK157*'YTD PROGRAM SUMMARY'!BK47</f>
        <v>0</v>
      </c>
      <c r="BL182" s="246">
        <f>BL157*'YTD PROGRAM SUMMARY'!BL47</f>
        <v>0</v>
      </c>
      <c r="BM182" s="246">
        <f>BM157*'YTD PROGRAM SUMMARY'!BM47</f>
        <v>0</v>
      </c>
      <c r="BN182" s="246">
        <f>BN157*'YTD PROGRAM SUMMARY'!BN47</f>
        <v>0</v>
      </c>
      <c r="BO182" s="246">
        <f>BO157*'YTD PROGRAM SUMMARY'!BO47</f>
        <v>0</v>
      </c>
      <c r="BP182" s="246">
        <f>BP157*'YTD PROGRAM SUMMARY'!BP47</f>
        <v>0</v>
      </c>
      <c r="BQ182" s="246">
        <f>BQ157*'YTD PROGRAM SUMMARY'!BQ47</f>
        <v>0</v>
      </c>
      <c r="BR182" s="246">
        <f>BR157*'YTD PROGRAM SUMMARY'!BR47</f>
        <v>0</v>
      </c>
      <c r="BS182" s="246">
        <f>BS157*'YTD PROGRAM SUMMARY'!BS47</f>
        <v>0</v>
      </c>
      <c r="BT182" s="246">
        <f>BT157*'YTD PROGRAM SUMMARY'!BT47</f>
        <v>0</v>
      </c>
      <c r="BU182" s="246">
        <f>BU157*'YTD PROGRAM SUMMARY'!BU47</f>
        <v>0</v>
      </c>
      <c r="BV182" s="246">
        <f>BV157*'YTD PROGRAM SUMMARY'!BV47</f>
        <v>0</v>
      </c>
      <c r="BW182" s="246">
        <f>BW157*'YTD PROGRAM SUMMARY'!BW47</f>
        <v>0</v>
      </c>
      <c r="BX182" s="246">
        <f>BX157*'YTD PROGRAM SUMMARY'!BX47</f>
        <v>0</v>
      </c>
      <c r="BY182" s="246">
        <f>BY157*'YTD PROGRAM SUMMARY'!BY47</f>
        <v>0</v>
      </c>
      <c r="BZ182" s="246">
        <f>BZ157*'YTD PROGRAM SUMMARY'!BZ47</f>
        <v>0</v>
      </c>
      <c r="CA182" s="246">
        <f>CA157*'YTD PROGRAM SUMMARY'!CA47</f>
        <v>0</v>
      </c>
      <c r="CB182" s="246">
        <f>CB157*'YTD PROGRAM SUMMARY'!CB47</f>
        <v>0</v>
      </c>
      <c r="CC182" s="246">
        <f>CC157*'YTD PROGRAM SUMMARY'!CC47</f>
        <v>0</v>
      </c>
      <c r="CD182" s="246">
        <f>CD157*'YTD PROGRAM SUMMARY'!CD47</f>
        <v>0</v>
      </c>
      <c r="CE182" s="246">
        <f>CE157*'YTD PROGRAM SUMMARY'!CE47</f>
        <v>0</v>
      </c>
      <c r="CF182" s="246">
        <f>CF157*'YTD PROGRAM SUMMARY'!CF47</f>
        <v>0</v>
      </c>
      <c r="CG182" s="246">
        <f>CG157*'YTD PROGRAM SUMMARY'!CG47</f>
        <v>0</v>
      </c>
      <c r="CH182" s="247">
        <f>CH157*'YTD PROGRAM SUMMARY'!CH47</f>
        <v>0</v>
      </c>
    </row>
    <row r="183" spans="1:86" ht="15.75" hidden="1" thickBot="1" x14ac:dyDescent="0.3">
      <c r="A183" s="110"/>
      <c r="B183" s="91" t="s">
        <v>131</v>
      </c>
      <c r="C183" s="115">
        <f>C176*'YTD PROGRAM SUMMARY'!C47</f>
        <v>0</v>
      </c>
      <c r="D183" s="115">
        <f>D176*'YTD PROGRAM SUMMARY'!D47</f>
        <v>0</v>
      </c>
      <c r="E183" s="115">
        <f>E176*'YTD PROGRAM SUMMARY'!E47</f>
        <v>0</v>
      </c>
      <c r="F183" s="115">
        <f>F176*'YTD PROGRAM SUMMARY'!F47</f>
        <v>0</v>
      </c>
      <c r="G183" s="115">
        <f>G176*'YTD PROGRAM SUMMARY'!G47</f>
        <v>0</v>
      </c>
      <c r="H183" s="115">
        <f>H176*'YTD PROGRAM SUMMARY'!H47</f>
        <v>0</v>
      </c>
      <c r="I183" s="115">
        <f>I176*'YTD PROGRAM SUMMARY'!I47</f>
        <v>0</v>
      </c>
      <c r="J183" s="115">
        <f>J176*'YTD PROGRAM SUMMARY'!J47</f>
        <v>0</v>
      </c>
      <c r="K183" s="115">
        <f>K176*'YTD PROGRAM SUMMARY'!K47</f>
        <v>0</v>
      </c>
      <c r="L183" s="115">
        <f>L176*'YTD PROGRAM SUMMARY'!L47</f>
        <v>0</v>
      </c>
      <c r="M183" s="115">
        <f>M176*'YTD PROGRAM SUMMARY'!M47</f>
        <v>0</v>
      </c>
      <c r="N183" s="115">
        <f>N176*'YTD PROGRAM SUMMARY'!N47</f>
        <v>0</v>
      </c>
      <c r="O183" s="238">
        <f>O176*'YTD PROGRAM SUMMARY'!O47</f>
        <v>0</v>
      </c>
      <c r="P183" s="238">
        <f>P176*'YTD PROGRAM SUMMARY'!P47</f>
        <v>0</v>
      </c>
      <c r="Q183" s="238">
        <f>Q176*'YTD PROGRAM SUMMARY'!Q47</f>
        <v>0</v>
      </c>
      <c r="R183" s="238">
        <f>R176*'YTD PROGRAM SUMMARY'!R47</f>
        <v>0</v>
      </c>
      <c r="S183" s="238">
        <f>S176*'YTD PROGRAM SUMMARY'!S47</f>
        <v>0</v>
      </c>
      <c r="T183" s="238">
        <f>T176*'YTD PROGRAM SUMMARY'!T47</f>
        <v>0</v>
      </c>
      <c r="U183" s="238">
        <f>U176*'YTD PROGRAM SUMMARY'!U47</f>
        <v>0</v>
      </c>
      <c r="V183" s="238">
        <f>V176*'YTD PROGRAM SUMMARY'!V47</f>
        <v>0</v>
      </c>
      <c r="W183" s="238">
        <f>W176*'YTD PROGRAM SUMMARY'!W47</f>
        <v>0</v>
      </c>
      <c r="X183" s="238">
        <f>X176*'YTD PROGRAM SUMMARY'!X47</f>
        <v>0</v>
      </c>
      <c r="Y183" s="238">
        <f>Y176*'YTD PROGRAM SUMMARY'!Y47</f>
        <v>0</v>
      </c>
      <c r="Z183" s="238">
        <f>Z176*'YTD PROGRAM SUMMARY'!Z47</f>
        <v>0</v>
      </c>
      <c r="AA183" s="238">
        <f>AA176*'YTD PROGRAM SUMMARY'!AA47</f>
        <v>0</v>
      </c>
      <c r="AB183" s="238">
        <f>AB176*'YTD PROGRAM SUMMARY'!AB47</f>
        <v>0</v>
      </c>
      <c r="AC183" s="238">
        <f>AC176*'YTD PROGRAM SUMMARY'!AC47</f>
        <v>0</v>
      </c>
      <c r="AD183" s="238">
        <f>AD176*'YTD PROGRAM SUMMARY'!AD47</f>
        <v>0</v>
      </c>
      <c r="AE183" s="238">
        <f>AE176*'YTD PROGRAM SUMMARY'!AE47</f>
        <v>0</v>
      </c>
      <c r="AF183" s="238">
        <f>AF176*'YTD PROGRAM SUMMARY'!AF47</f>
        <v>0</v>
      </c>
      <c r="AG183" s="238">
        <f>AG176*'YTD PROGRAM SUMMARY'!AG47</f>
        <v>0</v>
      </c>
      <c r="AH183" s="238">
        <f>AH176*'YTD PROGRAM SUMMARY'!AH47</f>
        <v>0</v>
      </c>
      <c r="AI183" s="238">
        <f>AI176*'YTD PROGRAM SUMMARY'!AI47</f>
        <v>0</v>
      </c>
      <c r="AJ183" s="238">
        <f>AJ176*'YTD PROGRAM SUMMARY'!AJ47</f>
        <v>0</v>
      </c>
      <c r="AK183" s="238">
        <f>AK176*'YTD PROGRAM SUMMARY'!AK47</f>
        <v>0</v>
      </c>
      <c r="AL183" s="238">
        <f>AL176*'YTD PROGRAM SUMMARY'!AL47</f>
        <v>0</v>
      </c>
      <c r="AM183" s="238">
        <f>AM176*'YTD PROGRAM SUMMARY'!AM47</f>
        <v>0</v>
      </c>
      <c r="AN183" s="238">
        <f>AN176*'YTD PROGRAM SUMMARY'!AN47</f>
        <v>0</v>
      </c>
      <c r="AO183" s="238">
        <f>AO176*'YTD PROGRAM SUMMARY'!AO47</f>
        <v>0</v>
      </c>
      <c r="AP183" s="238">
        <f>AP176*'YTD PROGRAM SUMMARY'!AP47</f>
        <v>0</v>
      </c>
      <c r="AQ183" s="238">
        <f>AQ176*'YTD PROGRAM SUMMARY'!AQ47</f>
        <v>0</v>
      </c>
      <c r="AR183" s="238">
        <f>AR176*'YTD PROGRAM SUMMARY'!AR47</f>
        <v>0</v>
      </c>
      <c r="AS183" s="238">
        <f>AS176*'YTD PROGRAM SUMMARY'!AS47</f>
        <v>0</v>
      </c>
      <c r="AT183" s="238">
        <f>AT176*'YTD PROGRAM SUMMARY'!AT47</f>
        <v>0</v>
      </c>
      <c r="AU183" s="238">
        <f>AU176*'YTD PROGRAM SUMMARY'!AU47</f>
        <v>0</v>
      </c>
      <c r="AV183" s="238">
        <f>AV176*'YTD PROGRAM SUMMARY'!AV47</f>
        <v>0</v>
      </c>
      <c r="AW183" s="238">
        <f>AW176*'YTD PROGRAM SUMMARY'!AW47</f>
        <v>0</v>
      </c>
      <c r="AX183" s="238">
        <f>AX176*'YTD PROGRAM SUMMARY'!AX47</f>
        <v>0</v>
      </c>
      <c r="AY183" s="238">
        <f>AY176*'YTD PROGRAM SUMMARY'!AY47</f>
        <v>0</v>
      </c>
      <c r="AZ183" s="238">
        <f>AZ176*'YTD PROGRAM SUMMARY'!AZ47</f>
        <v>0</v>
      </c>
      <c r="BA183" s="238">
        <f>BA176*'YTD PROGRAM SUMMARY'!BA47</f>
        <v>0</v>
      </c>
      <c r="BB183" s="238">
        <f>BB176*'YTD PROGRAM SUMMARY'!BB47</f>
        <v>0</v>
      </c>
      <c r="BC183" s="238">
        <f>BC176*'YTD PROGRAM SUMMARY'!BC47</f>
        <v>0</v>
      </c>
      <c r="BD183" s="238">
        <f>BD176*'YTD PROGRAM SUMMARY'!BD47</f>
        <v>0</v>
      </c>
      <c r="BE183" s="238">
        <f>BE176*'YTD PROGRAM SUMMARY'!BE47</f>
        <v>0</v>
      </c>
      <c r="BF183" s="238">
        <f>BF176*'YTD PROGRAM SUMMARY'!BF47</f>
        <v>0</v>
      </c>
      <c r="BG183" s="238">
        <f>BG176*'YTD PROGRAM SUMMARY'!BG47</f>
        <v>0</v>
      </c>
      <c r="BH183" s="238">
        <f>BH176*'YTD PROGRAM SUMMARY'!BH47</f>
        <v>0</v>
      </c>
      <c r="BI183" s="238">
        <f>BI176*'YTD PROGRAM SUMMARY'!BI47</f>
        <v>0</v>
      </c>
      <c r="BJ183" s="238">
        <f>BJ176*'YTD PROGRAM SUMMARY'!BJ47</f>
        <v>0</v>
      </c>
      <c r="BK183" s="238">
        <f>BK176*'YTD PROGRAM SUMMARY'!BK47</f>
        <v>0</v>
      </c>
      <c r="BL183" s="238">
        <f>BL176*'YTD PROGRAM SUMMARY'!BL47</f>
        <v>0</v>
      </c>
      <c r="BM183" s="238">
        <f>BM176*'YTD PROGRAM SUMMARY'!BM47</f>
        <v>0</v>
      </c>
      <c r="BN183" s="238">
        <f>BN176*'YTD PROGRAM SUMMARY'!BN47</f>
        <v>0</v>
      </c>
      <c r="BO183" s="238">
        <f>BO176*'YTD PROGRAM SUMMARY'!BO47</f>
        <v>0</v>
      </c>
      <c r="BP183" s="238">
        <f>BP176*'YTD PROGRAM SUMMARY'!BP47</f>
        <v>0</v>
      </c>
      <c r="BQ183" s="238">
        <f>BQ176*'YTD PROGRAM SUMMARY'!BQ47</f>
        <v>0</v>
      </c>
      <c r="BR183" s="238">
        <f>BR176*'YTD PROGRAM SUMMARY'!BR47</f>
        <v>0</v>
      </c>
      <c r="BS183" s="238">
        <f>BS176*'YTD PROGRAM SUMMARY'!BS47</f>
        <v>0</v>
      </c>
      <c r="BT183" s="238">
        <f>BT176*'YTD PROGRAM SUMMARY'!BT47</f>
        <v>0</v>
      </c>
      <c r="BU183" s="238">
        <f>BU176*'YTD PROGRAM SUMMARY'!BU47</f>
        <v>0</v>
      </c>
      <c r="BV183" s="238">
        <f>BV176*'YTD PROGRAM SUMMARY'!BV47</f>
        <v>0</v>
      </c>
      <c r="BW183" s="238">
        <f>BW176*'YTD PROGRAM SUMMARY'!BW47</f>
        <v>0</v>
      </c>
      <c r="BX183" s="238">
        <f>BX176*'YTD PROGRAM SUMMARY'!BX47</f>
        <v>0</v>
      </c>
      <c r="BY183" s="238">
        <f>BY176*'YTD PROGRAM SUMMARY'!BY47</f>
        <v>0</v>
      </c>
      <c r="BZ183" s="238">
        <f>BZ176*'YTD PROGRAM SUMMARY'!BZ47</f>
        <v>0</v>
      </c>
      <c r="CA183" s="238">
        <f>CA176*'YTD PROGRAM SUMMARY'!CA47</f>
        <v>0</v>
      </c>
      <c r="CB183" s="238">
        <f>CB176*'YTD PROGRAM SUMMARY'!CB47</f>
        <v>0</v>
      </c>
      <c r="CC183" s="238">
        <f>CC176*'YTD PROGRAM SUMMARY'!CC47</f>
        <v>0</v>
      </c>
      <c r="CD183" s="238">
        <f>CD176*'YTD PROGRAM SUMMARY'!CD47</f>
        <v>0</v>
      </c>
      <c r="CE183" s="238">
        <f>CE176*'YTD PROGRAM SUMMARY'!CE47</f>
        <v>0</v>
      </c>
      <c r="CF183" s="238">
        <f>CF176*'YTD PROGRAM SUMMARY'!CF47</f>
        <v>0</v>
      </c>
      <c r="CG183" s="238">
        <f>CG176*'YTD PROGRAM SUMMARY'!CG47</f>
        <v>0</v>
      </c>
      <c r="CH183" s="239">
        <f>CH176*'YTD PROGRAM SUMMARY'!CH47</f>
        <v>0</v>
      </c>
    </row>
    <row r="184" spans="1:86" hidden="1" x14ac:dyDescent="0.25">
      <c r="A184" s="110"/>
      <c r="B184" s="281" t="s">
        <v>132</v>
      </c>
      <c r="C184" s="116">
        <f>IFERROR(C182/C73,0)</f>
        <v>0</v>
      </c>
      <c r="D184" s="116">
        <f t="shared" ref="D184:BO184" si="238">IFERROR(D182/D73,0)</f>
        <v>0</v>
      </c>
      <c r="E184" s="116">
        <f t="shared" si="238"/>
        <v>0</v>
      </c>
      <c r="F184" s="116">
        <f t="shared" si="238"/>
        <v>0</v>
      </c>
      <c r="G184" s="116">
        <f t="shared" si="238"/>
        <v>0</v>
      </c>
      <c r="H184" s="116">
        <f t="shared" si="238"/>
        <v>0</v>
      </c>
      <c r="I184" s="116">
        <f t="shared" si="238"/>
        <v>0</v>
      </c>
      <c r="J184" s="116">
        <f t="shared" si="238"/>
        <v>0</v>
      </c>
      <c r="K184" s="116">
        <f t="shared" si="238"/>
        <v>0</v>
      </c>
      <c r="L184" s="116">
        <f t="shared" si="238"/>
        <v>0</v>
      </c>
      <c r="M184" s="116">
        <f t="shared" si="238"/>
        <v>0</v>
      </c>
      <c r="N184" s="116">
        <f t="shared" si="238"/>
        <v>0</v>
      </c>
      <c r="O184" s="240">
        <f t="shared" si="238"/>
        <v>0</v>
      </c>
      <c r="P184" s="240">
        <f t="shared" si="238"/>
        <v>0</v>
      </c>
      <c r="Q184" s="240">
        <f t="shared" si="238"/>
        <v>0</v>
      </c>
      <c r="R184" s="240">
        <f t="shared" si="238"/>
        <v>0</v>
      </c>
      <c r="S184" s="240">
        <f t="shared" si="238"/>
        <v>0</v>
      </c>
      <c r="T184" s="240">
        <f t="shared" si="238"/>
        <v>0</v>
      </c>
      <c r="U184" s="240">
        <f t="shared" si="238"/>
        <v>0</v>
      </c>
      <c r="V184" s="240">
        <f t="shared" si="238"/>
        <v>0</v>
      </c>
      <c r="W184" s="240">
        <f t="shared" si="238"/>
        <v>0</v>
      </c>
      <c r="X184" s="240">
        <f t="shared" si="238"/>
        <v>0</v>
      </c>
      <c r="Y184" s="240">
        <f t="shared" si="238"/>
        <v>0</v>
      </c>
      <c r="Z184" s="240">
        <f t="shared" si="238"/>
        <v>0</v>
      </c>
      <c r="AA184" s="240">
        <f t="shared" si="238"/>
        <v>0</v>
      </c>
      <c r="AB184" s="240">
        <f t="shared" si="238"/>
        <v>0</v>
      </c>
      <c r="AC184" s="240">
        <f t="shared" si="238"/>
        <v>0</v>
      </c>
      <c r="AD184" s="240">
        <f t="shared" si="238"/>
        <v>0</v>
      </c>
      <c r="AE184" s="240">
        <f t="shared" si="238"/>
        <v>0</v>
      </c>
      <c r="AF184" s="240">
        <f t="shared" si="238"/>
        <v>0</v>
      </c>
      <c r="AG184" s="240">
        <f t="shared" si="238"/>
        <v>0</v>
      </c>
      <c r="AH184" s="240">
        <f t="shared" si="238"/>
        <v>0</v>
      </c>
      <c r="AI184" s="240">
        <f t="shared" si="238"/>
        <v>0</v>
      </c>
      <c r="AJ184" s="240">
        <f t="shared" si="238"/>
        <v>0</v>
      </c>
      <c r="AK184" s="240">
        <f t="shared" si="238"/>
        <v>0</v>
      </c>
      <c r="AL184" s="240">
        <f t="shared" si="238"/>
        <v>0</v>
      </c>
      <c r="AM184" s="240">
        <f t="shared" si="238"/>
        <v>0</v>
      </c>
      <c r="AN184" s="240">
        <f t="shared" si="238"/>
        <v>0</v>
      </c>
      <c r="AO184" s="240">
        <f t="shared" si="238"/>
        <v>0</v>
      </c>
      <c r="AP184" s="240">
        <f t="shared" si="238"/>
        <v>0</v>
      </c>
      <c r="AQ184" s="240">
        <f t="shared" si="238"/>
        <v>0</v>
      </c>
      <c r="AR184" s="240">
        <f t="shared" si="238"/>
        <v>0</v>
      </c>
      <c r="AS184" s="240">
        <f t="shared" si="238"/>
        <v>0</v>
      </c>
      <c r="AT184" s="240">
        <f t="shared" si="238"/>
        <v>0</v>
      </c>
      <c r="AU184" s="240">
        <f t="shared" si="238"/>
        <v>0</v>
      </c>
      <c r="AV184" s="240">
        <f t="shared" si="238"/>
        <v>0</v>
      </c>
      <c r="AW184" s="240">
        <f t="shared" si="238"/>
        <v>0</v>
      </c>
      <c r="AX184" s="240">
        <f t="shared" si="238"/>
        <v>0</v>
      </c>
      <c r="AY184" s="240">
        <f t="shared" si="238"/>
        <v>0</v>
      </c>
      <c r="AZ184" s="240">
        <f t="shared" si="238"/>
        <v>0</v>
      </c>
      <c r="BA184" s="240">
        <f t="shared" si="238"/>
        <v>0</v>
      </c>
      <c r="BB184" s="240">
        <f t="shared" si="238"/>
        <v>0</v>
      </c>
      <c r="BC184" s="240">
        <f t="shared" si="238"/>
        <v>0</v>
      </c>
      <c r="BD184" s="240">
        <f t="shared" si="238"/>
        <v>0</v>
      </c>
      <c r="BE184" s="240">
        <f t="shared" si="238"/>
        <v>0</v>
      </c>
      <c r="BF184" s="240">
        <f t="shared" si="238"/>
        <v>0</v>
      </c>
      <c r="BG184" s="240">
        <f t="shared" si="238"/>
        <v>0</v>
      </c>
      <c r="BH184" s="240">
        <f t="shared" si="238"/>
        <v>0</v>
      </c>
      <c r="BI184" s="240">
        <f t="shared" si="238"/>
        <v>0</v>
      </c>
      <c r="BJ184" s="240">
        <f t="shared" si="238"/>
        <v>0</v>
      </c>
      <c r="BK184" s="240">
        <f t="shared" si="238"/>
        <v>0</v>
      </c>
      <c r="BL184" s="240">
        <f t="shared" si="238"/>
        <v>0</v>
      </c>
      <c r="BM184" s="240">
        <f t="shared" si="238"/>
        <v>0</v>
      </c>
      <c r="BN184" s="240">
        <f t="shared" si="238"/>
        <v>0</v>
      </c>
      <c r="BO184" s="240">
        <f t="shared" si="238"/>
        <v>0</v>
      </c>
      <c r="BP184" s="240">
        <f t="shared" ref="BP184:CH184" si="239">IFERROR(BP182/BP73,0)</f>
        <v>0</v>
      </c>
      <c r="BQ184" s="240">
        <f t="shared" si="239"/>
        <v>0</v>
      </c>
      <c r="BR184" s="240">
        <f t="shared" si="239"/>
        <v>0</v>
      </c>
      <c r="BS184" s="240">
        <f t="shared" si="239"/>
        <v>0</v>
      </c>
      <c r="BT184" s="240">
        <f t="shared" si="239"/>
        <v>0</v>
      </c>
      <c r="BU184" s="240">
        <f t="shared" si="239"/>
        <v>0</v>
      </c>
      <c r="BV184" s="240">
        <f t="shared" si="239"/>
        <v>0</v>
      </c>
      <c r="BW184" s="240">
        <f t="shared" si="239"/>
        <v>0</v>
      </c>
      <c r="BX184" s="240">
        <f t="shared" si="239"/>
        <v>0</v>
      </c>
      <c r="BY184" s="240">
        <f t="shared" si="239"/>
        <v>0</v>
      </c>
      <c r="BZ184" s="240">
        <f t="shared" si="239"/>
        <v>0</v>
      </c>
      <c r="CA184" s="240">
        <f t="shared" si="239"/>
        <v>0</v>
      </c>
      <c r="CB184" s="240">
        <f t="shared" si="239"/>
        <v>0</v>
      </c>
      <c r="CC184" s="240">
        <f t="shared" si="239"/>
        <v>0</v>
      </c>
      <c r="CD184" s="240">
        <f t="shared" si="239"/>
        <v>0</v>
      </c>
      <c r="CE184" s="240">
        <f t="shared" si="239"/>
        <v>0</v>
      </c>
      <c r="CF184" s="240">
        <f t="shared" si="239"/>
        <v>0</v>
      </c>
      <c r="CG184" s="240">
        <f t="shared" si="239"/>
        <v>0</v>
      </c>
      <c r="CH184" s="248">
        <f t="shared" si="239"/>
        <v>0</v>
      </c>
    </row>
    <row r="185" spans="1:86" ht="15.75" hidden="1" thickBot="1" x14ac:dyDescent="0.3">
      <c r="A185" s="110"/>
      <c r="B185" s="91" t="s">
        <v>133</v>
      </c>
      <c r="C185" s="117">
        <f>IFERROR(C183/C73,0)</f>
        <v>0</v>
      </c>
      <c r="D185" s="117">
        <f t="shared" ref="D185:BO185" si="240">IFERROR(D183/D73,0)</f>
        <v>0</v>
      </c>
      <c r="E185" s="117">
        <f t="shared" si="240"/>
        <v>0</v>
      </c>
      <c r="F185" s="117">
        <f t="shared" si="240"/>
        <v>0</v>
      </c>
      <c r="G185" s="117">
        <f t="shared" si="240"/>
        <v>0</v>
      </c>
      <c r="H185" s="117">
        <f t="shared" si="240"/>
        <v>0</v>
      </c>
      <c r="I185" s="117">
        <f t="shared" si="240"/>
        <v>0</v>
      </c>
      <c r="J185" s="117">
        <f t="shared" si="240"/>
        <v>0</v>
      </c>
      <c r="K185" s="117">
        <f t="shared" si="240"/>
        <v>0</v>
      </c>
      <c r="L185" s="117">
        <f t="shared" si="240"/>
        <v>0</v>
      </c>
      <c r="M185" s="117">
        <f t="shared" si="240"/>
        <v>0</v>
      </c>
      <c r="N185" s="117">
        <f t="shared" si="240"/>
        <v>0</v>
      </c>
      <c r="O185" s="241">
        <f t="shared" si="240"/>
        <v>0</v>
      </c>
      <c r="P185" s="241">
        <f t="shared" si="240"/>
        <v>0</v>
      </c>
      <c r="Q185" s="241">
        <f t="shared" si="240"/>
        <v>0</v>
      </c>
      <c r="R185" s="241">
        <f t="shared" si="240"/>
        <v>0</v>
      </c>
      <c r="S185" s="241">
        <f t="shared" si="240"/>
        <v>0</v>
      </c>
      <c r="T185" s="241">
        <f t="shared" si="240"/>
        <v>0</v>
      </c>
      <c r="U185" s="241">
        <f t="shared" si="240"/>
        <v>0</v>
      </c>
      <c r="V185" s="241">
        <f t="shared" si="240"/>
        <v>0</v>
      </c>
      <c r="W185" s="241">
        <f t="shared" si="240"/>
        <v>0</v>
      </c>
      <c r="X185" s="241">
        <f t="shared" si="240"/>
        <v>0</v>
      </c>
      <c r="Y185" s="241">
        <f t="shared" si="240"/>
        <v>0</v>
      </c>
      <c r="Z185" s="241">
        <f t="shared" si="240"/>
        <v>0</v>
      </c>
      <c r="AA185" s="241">
        <f t="shared" si="240"/>
        <v>0</v>
      </c>
      <c r="AB185" s="241">
        <f t="shared" si="240"/>
        <v>0</v>
      </c>
      <c r="AC185" s="241">
        <f t="shared" si="240"/>
        <v>0</v>
      </c>
      <c r="AD185" s="241">
        <f t="shared" si="240"/>
        <v>0</v>
      </c>
      <c r="AE185" s="241">
        <f t="shared" si="240"/>
        <v>0</v>
      </c>
      <c r="AF185" s="241">
        <f t="shared" si="240"/>
        <v>0</v>
      </c>
      <c r="AG185" s="241">
        <f t="shared" si="240"/>
        <v>0</v>
      </c>
      <c r="AH185" s="241">
        <f t="shared" si="240"/>
        <v>0</v>
      </c>
      <c r="AI185" s="241">
        <f t="shared" si="240"/>
        <v>0</v>
      </c>
      <c r="AJ185" s="241">
        <f t="shared" si="240"/>
        <v>0</v>
      </c>
      <c r="AK185" s="241">
        <f t="shared" si="240"/>
        <v>0</v>
      </c>
      <c r="AL185" s="241">
        <f t="shared" si="240"/>
        <v>0</v>
      </c>
      <c r="AM185" s="241">
        <f t="shared" si="240"/>
        <v>0</v>
      </c>
      <c r="AN185" s="241">
        <f t="shared" si="240"/>
        <v>0</v>
      </c>
      <c r="AO185" s="241">
        <f t="shared" si="240"/>
        <v>0</v>
      </c>
      <c r="AP185" s="241">
        <f t="shared" si="240"/>
        <v>0</v>
      </c>
      <c r="AQ185" s="241">
        <f t="shared" si="240"/>
        <v>0</v>
      </c>
      <c r="AR185" s="241">
        <f t="shared" si="240"/>
        <v>0</v>
      </c>
      <c r="AS185" s="241">
        <f t="shared" si="240"/>
        <v>0</v>
      </c>
      <c r="AT185" s="241">
        <f t="shared" si="240"/>
        <v>0</v>
      </c>
      <c r="AU185" s="241">
        <f t="shared" si="240"/>
        <v>0</v>
      </c>
      <c r="AV185" s="241">
        <f t="shared" si="240"/>
        <v>0</v>
      </c>
      <c r="AW185" s="241">
        <f t="shared" si="240"/>
        <v>0</v>
      </c>
      <c r="AX185" s="241">
        <f t="shared" si="240"/>
        <v>0</v>
      </c>
      <c r="AY185" s="241">
        <f t="shared" si="240"/>
        <v>0</v>
      </c>
      <c r="AZ185" s="241">
        <f t="shared" si="240"/>
        <v>0</v>
      </c>
      <c r="BA185" s="241">
        <f t="shared" si="240"/>
        <v>0</v>
      </c>
      <c r="BB185" s="241">
        <f t="shared" si="240"/>
        <v>0</v>
      </c>
      <c r="BC185" s="241">
        <f t="shared" si="240"/>
        <v>0</v>
      </c>
      <c r="BD185" s="241">
        <f t="shared" si="240"/>
        <v>0</v>
      </c>
      <c r="BE185" s="241">
        <f t="shared" si="240"/>
        <v>0</v>
      </c>
      <c r="BF185" s="241">
        <f t="shared" si="240"/>
        <v>0</v>
      </c>
      <c r="BG185" s="241">
        <f t="shared" si="240"/>
        <v>0</v>
      </c>
      <c r="BH185" s="241">
        <f t="shared" si="240"/>
        <v>0</v>
      </c>
      <c r="BI185" s="241">
        <f t="shared" si="240"/>
        <v>0</v>
      </c>
      <c r="BJ185" s="241">
        <f t="shared" si="240"/>
        <v>0</v>
      </c>
      <c r="BK185" s="241">
        <f t="shared" si="240"/>
        <v>0</v>
      </c>
      <c r="BL185" s="241">
        <f t="shared" si="240"/>
        <v>0</v>
      </c>
      <c r="BM185" s="241">
        <f t="shared" si="240"/>
        <v>0</v>
      </c>
      <c r="BN185" s="241">
        <f t="shared" si="240"/>
        <v>0</v>
      </c>
      <c r="BO185" s="241">
        <f t="shared" si="240"/>
        <v>0</v>
      </c>
      <c r="BP185" s="241">
        <f t="shared" ref="BP185:CH185" si="241">IFERROR(BP183/BP73,0)</f>
        <v>0</v>
      </c>
      <c r="BQ185" s="241">
        <f t="shared" si="241"/>
        <v>0</v>
      </c>
      <c r="BR185" s="241">
        <f t="shared" si="241"/>
        <v>0</v>
      </c>
      <c r="BS185" s="241">
        <f t="shared" si="241"/>
        <v>0</v>
      </c>
      <c r="BT185" s="241">
        <f t="shared" si="241"/>
        <v>0</v>
      </c>
      <c r="BU185" s="241">
        <f t="shared" si="241"/>
        <v>0</v>
      </c>
      <c r="BV185" s="241">
        <f t="shared" si="241"/>
        <v>0</v>
      </c>
      <c r="BW185" s="241">
        <f t="shared" si="241"/>
        <v>0</v>
      </c>
      <c r="BX185" s="241">
        <f t="shared" si="241"/>
        <v>0</v>
      </c>
      <c r="BY185" s="241">
        <f t="shared" si="241"/>
        <v>0</v>
      </c>
      <c r="BZ185" s="241">
        <f t="shared" si="241"/>
        <v>0</v>
      </c>
      <c r="CA185" s="241">
        <f t="shared" si="241"/>
        <v>0</v>
      </c>
      <c r="CB185" s="241">
        <f t="shared" si="241"/>
        <v>0</v>
      </c>
      <c r="CC185" s="241">
        <f t="shared" si="241"/>
        <v>0</v>
      </c>
      <c r="CD185" s="241">
        <f t="shared" si="241"/>
        <v>0</v>
      </c>
      <c r="CE185" s="241">
        <f t="shared" si="241"/>
        <v>0</v>
      </c>
      <c r="CF185" s="241">
        <f t="shared" si="241"/>
        <v>0</v>
      </c>
      <c r="CG185" s="241">
        <f t="shared" si="241"/>
        <v>0</v>
      </c>
      <c r="CH185" s="242">
        <f t="shared" si="241"/>
        <v>0</v>
      </c>
    </row>
    <row r="186" spans="1:86" ht="15.75" hidden="1" thickBot="1" x14ac:dyDescent="0.3">
      <c r="A186" s="110"/>
      <c r="B186" s="288" t="s">
        <v>134</v>
      </c>
      <c r="C186" s="119">
        <f>C184+C185</f>
        <v>0</v>
      </c>
      <c r="D186" s="119">
        <f t="shared" ref="D186:BO186" si="242">D184+D185</f>
        <v>0</v>
      </c>
      <c r="E186" s="120">
        <f t="shared" si="242"/>
        <v>0</v>
      </c>
      <c r="F186" s="120">
        <f t="shared" si="242"/>
        <v>0</v>
      </c>
      <c r="G186" s="120">
        <f t="shared" si="242"/>
        <v>0</v>
      </c>
      <c r="H186" s="120">
        <f t="shared" si="242"/>
        <v>0</v>
      </c>
      <c r="I186" s="120">
        <f t="shared" si="242"/>
        <v>0</v>
      </c>
      <c r="J186" s="120">
        <f t="shared" si="242"/>
        <v>0</v>
      </c>
      <c r="K186" s="120">
        <f t="shared" si="242"/>
        <v>0</v>
      </c>
      <c r="L186" s="120">
        <f t="shared" si="242"/>
        <v>0</v>
      </c>
      <c r="M186" s="121">
        <f t="shared" si="242"/>
        <v>0</v>
      </c>
      <c r="N186" s="130">
        <f t="shared" si="242"/>
        <v>0</v>
      </c>
      <c r="O186" s="243">
        <f t="shared" si="242"/>
        <v>0</v>
      </c>
      <c r="P186" s="243">
        <f t="shared" si="242"/>
        <v>0</v>
      </c>
      <c r="Q186" s="244">
        <f t="shared" si="242"/>
        <v>0</v>
      </c>
      <c r="R186" s="244">
        <f t="shared" si="242"/>
        <v>0</v>
      </c>
      <c r="S186" s="244">
        <f t="shared" si="242"/>
        <v>0</v>
      </c>
      <c r="T186" s="244">
        <f t="shared" si="242"/>
        <v>0</v>
      </c>
      <c r="U186" s="244">
        <f t="shared" si="242"/>
        <v>0</v>
      </c>
      <c r="V186" s="244">
        <f t="shared" si="242"/>
        <v>0</v>
      </c>
      <c r="W186" s="244">
        <f t="shared" si="242"/>
        <v>0</v>
      </c>
      <c r="X186" s="244">
        <f t="shared" si="242"/>
        <v>0</v>
      </c>
      <c r="Y186" s="261">
        <f t="shared" si="242"/>
        <v>0</v>
      </c>
      <c r="Z186" s="261">
        <f t="shared" si="242"/>
        <v>0</v>
      </c>
      <c r="AA186" s="243">
        <f t="shared" si="242"/>
        <v>0</v>
      </c>
      <c r="AB186" s="243">
        <f t="shared" si="242"/>
        <v>0</v>
      </c>
      <c r="AC186" s="244">
        <f t="shared" si="242"/>
        <v>0</v>
      </c>
      <c r="AD186" s="244">
        <f t="shared" si="242"/>
        <v>0</v>
      </c>
      <c r="AE186" s="244">
        <f t="shared" si="242"/>
        <v>0</v>
      </c>
      <c r="AF186" s="244">
        <f t="shared" si="242"/>
        <v>0</v>
      </c>
      <c r="AG186" s="244">
        <f t="shared" si="242"/>
        <v>0</v>
      </c>
      <c r="AH186" s="244">
        <f t="shared" si="242"/>
        <v>0</v>
      </c>
      <c r="AI186" s="244">
        <f t="shared" si="242"/>
        <v>0</v>
      </c>
      <c r="AJ186" s="244">
        <f t="shared" si="242"/>
        <v>0</v>
      </c>
      <c r="AK186" s="261">
        <f t="shared" si="242"/>
        <v>0</v>
      </c>
      <c r="AL186" s="261">
        <f t="shared" si="242"/>
        <v>0</v>
      </c>
      <c r="AM186" s="243">
        <f t="shared" si="242"/>
        <v>0</v>
      </c>
      <c r="AN186" s="243">
        <f t="shared" si="242"/>
        <v>0</v>
      </c>
      <c r="AO186" s="244">
        <f t="shared" si="242"/>
        <v>0</v>
      </c>
      <c r="AP186" s="244">
        <f t="shared" si="242"/>
        <v>0</v>
      </c>
      <c r="AQ186" s="244">
        <f t="shared" si="242"/>
        <v>0</v>
      </c>
      <c r="AR186" s="244">
        <f t="shared" si="242"/>
        <v>0</v>
      </c>
      <c r="AS186" s="244">
        <f t="shared" si="242"/>
        <v>0</v>
      </c>
      <c r="AT186" s="244">
        <f t="shared" si="242"/>
        <v>0</v>
      </c>
      <c r="AU186" s="244">
        <f t="shared" si="242"/>
        <v>0</v>
      </c>
      <c r="AV186" s="244">
        <f t="shared" si="242"/>
        <v>0</v>
      </c>
      <c r="AW186" s="261">
        <f t="shared" si="242"/>
        <v>0</v>
      </c>
      <c r="AX186" s="261">
        <f t="shared" si="242"/>
        <v>0</v>
      </c>
      <c r="AY186" s="243">
        <f t="shared" si="242"/>
        <v>0</v>
      </c>
      <c r="AZ186" s="243">
        <f t="shared" si="242"/>
        <v>0</v>
      </c>
      <c r="BA186" s="244">
        <f t="shared" si="242"/>
        <v>0</v>
      </c>
      <c r="BB186" s="244">
        <f t="shared" si="242"/>
        <v>0</v>
      </c>
      <c r="BC186" s="244">
        <f t="shared" si="242"/>
        <v>0</v>
      </c>
      <c r="BD186" s="244">
        <f t="shared" si="242"/>
        <v>0</v>
      </c>
      <c r="BE186" s="244">
        <f t="shared" si="242"/>
        <v>0</v>
      </c>
      <c r="BF186" s="244">
        <f t="shared" si="242"/>
        <v>0</v>
      </c>
      <c r="BG186" s="244">
        <f t="shared" si="242"/>
        <v>0</v>
      </c>
      <c r="BH186" s="244">
        <f t="shared" si="242"/>
        <v>0</v>
      </c>
      <c r="BI186" s="261">
        <f t="shared" si="242"/>
        <v>0</v>
      </c>
      <c r="BJ186" s="261">
        <f t="shared" si="242"/>
        <v>0</v>
      </c>
      <c r="BK186" s="243">
        <f t="shared" si="242"/>
        <v>0</v>
      </c>
      <c r="BL186" s="243">
        <f t="shared" si="242"/>
        <v>0</v>
      </c>
      <c r="BM186" s="244">
        <f t="shared" si="242"/>
        <v>0</v>
      </c>
      <c r="BN186" s="244">
        <f t="shared" si="242"/>
        <v>0</v>
      </c>
      <c r="BO186" s="244">
        <f t="shared" si="242"/>
        <v>0</v>
      </c>
      <c r="BP186" s="244">
        <f t="shared" ref="BP186:CH186" si="243">BP184+BP185</f>
        <v>0</v>
      </c>
      <c r="BQ186" s="244">
        <f t="shared" si="243"/>
        <v>0</v>
      </c>
      <c r="BR186" s="244">
        <f t="shared" si="243"/>
        <v>0</v>
      </c>
      <c r="BS186" s="244">
        <f t="shared" si="243"/>
        <v>0</v>
      </c>
      <c r="BT186" s="244">
        <f t="shared" si="243"/>
        <v>0</v>
      </c>
      <c r="BU186" s="261">
        <f t="shared" si="243"/>
        <v>0</v>
      </c>
      <c r="BV186" s="261">
        <f t="shared" si="243"/>
        <v>0</v>
      </c>
      <c r="BW186" s="243">
        <f t="shared" si="243"/>
        <v>0</v>
      </c>
      <c r="BX186" s="243">
        <f t="shared" si="243"/>
        <v>0</v>
      </c>
      <c r="BY186" s="244">
        <f t="shared" si="243"/>
        <v>0</v>
      </c>
      <c r="BZ186" s="244">
        <f t="shared" si="243"/>
        <v>0</v>
      </c>
      <c r="CA186" s="244">
        <f t="shared" si="243"/>
        <v>0</v>
      </c>
      <c r="CB186" s="244">
        <f t="shared" si="243"/>
        <v>0</v>
      </c>
      <c r="CC186" s="244">
        <f t="shared" si="243"/>
        <v>0</v>
      </c>
      <c r="CD186" s="244">
        <f t="shared" si="243"/>
        <v>0</v>
      </c>
      <c r="CE186" s="244">
        <f t="shared" si="243"/>
        <v>0</v>
      </c>
      <c r="CF186" s="244">
        <f t="shared" si="243"/>
        <v>0</v>
      </c>
      <c r="CG186" s="261">
        <f t="shared" si="243"/>
        <v>0</v>
      </c>
      <c r="CH186" s="292">
        <f t="shared" si="243"/>
        <v>0</v>
      </c>
    </row>
    <row r="187" spans="1:86" ht="15.75" hidden="1" thickBot="1" x14ac:dyDescent="0.3">
      <c r="A187" s="110"/>
      <c r="B187" s="110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</row>
    <row r="188" spans="1:86" ht="15.75" hidden="1" thickBot="1" x14ac:dyDescent="0.3">
      <c r="A188" s="110"/>
      <c r="B188" s="287" t="s">
        <v>37</v>
      </c>
      <c r="C188" s="162">
        <f>C$4</f>
        <v>45292</v>
      </c>
      <c r="D188" s="162">
        <f t="shared" ref="D188:BO188" si="244">D$4</f>
        <v>45323</v>
      </c>
      <c r="E188" s="162">
        <f t="shared" si="244"/>
        <v>45352</v>
      </c>
      <c r="F188" s="162">
        <f t="shared" si="244"/>
        <v>45383</v>
      </c>
      <c r="G188" s="162">
        <f t="shared" si="244"/>
        <v>45413</v>
      </c>
      <c r="H188" s="162">
        <f t="shared" si="244"/>
        <v>45444</v>
      </c>
      <c r="I188" s="162">
        <f t="shared" si="244"/>
        <v>45474</v>
      </c>
      <c r="J188" s="162">
        <f t="shared" si="244"/>
        <v>45505</v>
      </c>
      <c r="K188" s="162">
        <f t="shared" si="244"/>
        <v>45536</v>
      </c>
      <c r="L188" s="162">
        <f t="shared" si="244"/>
        <v>45566</v>
      </c>
      <c r="M188" s="162">
        <f t="shared" si="244"/>
        <v>45597</v>
      </c>
      <c r="N188" s="162">
        <f t="shared" si="244"/>
        <v>45627</v>
      </c>
      <c r="O188" s="162">
        <f t="shared" si="244"/>
        <v>45658</v>
      </c>
      <c r="P188" s="162">
        <f t="shared" si="244"/>
        <v>45689</v>
      </c>
      <c r="Q188" s="162">
        <f t="shared" si="244"/>
        <v>45717</v>
      </c>
      <c r="R188" s="162">
        <f t="shared" si="244"/>
        <v>45748</v>
      </c>
      <c r="S188" s="162">
        <f t="shared" si="244"/>
        <v>45778</v>
      </c>
      <c r="T188" s="162">
        <f t="shared" si="244"/>
        <v>45809</v>
      </c>
      <c r="U188" s="162">
        <f t="shared" si="244"/>
        <v>45839</v>
      </c>
      <c r="V188" s="162">
        <f t="shared" si="244"/>
        <v>45870</v>
      </c>
      <c r="W188" s="162">
        <f t="shared" si="244"/>
        <v>45901</v>
      </c>
      <c r="X188" s="162">
        <f t="shared" si="244"/>
        <v>45931</v>
      </c>
      <c r="Y188" s="162">
        <f t="shared" si="244"/>
        <v>45962</v>
      </c>
      <c r="Z188" s="162">
        <f t="shared" si="244"/>
        <v>45992</v>
      </c>
      <c r="AA188" s="162">
        <f t="shared" si="244"/>
        <v>46023</v>
      </c>
      <c r="AB188" s="162">
        <f t="shared" si="244"/>
        <v>46054</v>
      </c>
      <c r="AC188" s="162">
        <f t="shared" si="244"/>
        <v>46082</v>
      </c>
      <c r="AD188" s="162">
        <f t="shared" si="244"/>
        <v>46113</v>
      </c>
      <c r="AE188" s="162">
        <f t="shared" si="244"/>
        <v>46143</v>
      </c>
      <c r="AF188" s="162">
        <f t="shared" si="244"/>
        <v>46174</v>
      </c>
      <c r="AG188" s="162">
        <f t="shared" si="244"/>
        <v>46204</v>
      </c>
      <c r="AH188" s="162">
        <f t="shared" si="244"/>
        <v>46235</v>
      </c>
      <c r="AI188" s="162">
        <f t="shared" si="244"/>
        <v>46266</v>
      </c>
      <c r="AJ188" s="162">
        <f t="shared" si="244"/>
        <v>46296</v>
      </c>
      <c r="AK188" s="162">
        <f t="shared" si="244"/>
        <v>46327</v>
      </c>
      <c r="AL188" s="162">
        <f t="shared" si="244"/>
        <v>46357</v>
      </c>
      <c r="AM188" s="162">
        <f t="shared" si="244"/>
        <v>46388</v>
      </c>
      <c r="AN188" s="162">
        <f t="shared" si="244"/>
        <v>46419</v>
      </c>
      <c r="AO188" s="162">
        <f t="shared" si="244"/>
        <v>46447</v>
      </c>
      <c r="AP188" s="162">
        <f t="shared" si="244"/>
        <v>46478</v>
      </c>
      <c r="AQ188" s="162">
        <f t="shared" si="244"/>
        <v>46508</v>
      </c>
      <c r="AR188" s="162">
        <f t="shared" si="244"/>
        <v>46539</v>
      </c>
      <c r="AS188" s="162">
        <f t="shared" si="244"/>
        <v>46569</v>
      </c>
      <c r="AT188" s="162">
        <f t="shared" si="244"/>
        <v>46600</v>
      </c>
      <c r="AU188" s="162">
        <f t="shared" si="244"/>
        <v>46631</v>
      </c>
      <c r="AV188" s="162">
        <f t="shared" si="244"/>
        <v>46661</v>
      </c>
      <c r="AW188" s="162">
        <f t="shared" si="244"/>
        <v>46692</v>
      </c>
      <c r="AX188" s="162">
        <f t="shared" si="244"/>
        <v>46722</v>
      </c>
      <c r="AY188" s="162">
        <f t="shared" si="244"/>
        <v>46753</v>
      </c>
      <c r="AZ188" s="162">
        <f t="shared" si="244"/>
        <v>46784</v>
      </c>
      <c r="BA188" s="162">
        <f t="shared" si="244"/>
        <v>46813</v>
      </c>
      <c r="BB188" s="162">
        <f t="shared" si="244"/>
        <v>46844</v>
      </c>
      <c r="BC188" s="162">
        <f t="shared" si="244"/>
        <v>46874</v>
      </c>
      <c r="BD188" s="162">
        <f t="shared" si="244"/>
        <v>46905</v>
      </c>
      <c r="BE188" s="162">
        <f t="shared" si="244"/>
        <v>46935</v>
      </c>
      <c r="BF188" s="162">
        <f t="shared" si="244"/>
        <v>46966</v>
      </c>
      <c r="BG188" s="162">
        <f t="shared" si="244"/>
        <v>46997</v>
      </c>
      <c r="BH188" s="162">
        <f t="shared" si="244"/>
        <v>47027</v>
      </c>
      <c r="BI188" s="162">
        <f t="shared" si="244"/>
        <v>47058</v>
      </c>
      <c r="BJ188" s="162">
        <f t="shared" si="244"/>
        <v>47088</v>
      </c>
      <c r="BK188" s="162">
        <f t="shared" si="244"/>
        <v>47119</v>
      </c>
      <c r="BL188" s="162">
        <f t="shared" si="244"/>
        <v>47150</v>
      </c>
      <c r="BM188" s="162">
        <f t="shared" si="244"/>
        <v>47178</v>
      </c>
      <c r="BN188" s="162">
        <f t="shared" si="244"/>
        <v>47209</v>
      </c>
      <c r="BO188" s="162">
        <f t="shared" si="244"/>
        <v>47239</v>
      </c>
      <c r="BP188" s="162">
        <f t="shared" ref="BP188:CH188" si="245">BP$4</f>
        <v>47270</v>
      </c>
      <c r="BQ188" s="162">
        <f t="shared" si="245"/>
        <v>47300</v>
      </c>
      <c r="BR188" s="162">
        <f t="shared" si="245"/>
        <v>47331</v>
      </c>
      <c r="BS188" s="162">
        <f t="shared" si="245"/>
        <v>47362</v>
      </c>
      <c r="BT188" s="162">
        <f t="shared" si="245"/>
        <v>47392</v>
      </c>
      <c r="BU188" s="162">
        <f t="shared" si="245"/>
        <v>47423</v>
      </c>
      <c r="BV188" s="162">
        <f t="shared" si="245"/>
        <v>47453</v>
      </c>
      <c r="BW188" s="162">
        <f t="shared" si="245"/>
        <v>47484</v>
      </c>
      <c r="BX188" s="162">
        <f t="shared" si="245"/>
        <v>47515</v>
      </c>
      <c r="BY188" s="162">
        <f t="shared" si="245"/>
        <v>47543</v>
      </c>
      <c r="BZ188" s="162">
        <f t="shared" si="245"/>
        <v>47574</v>
      </c>
      <c r="CA188" s="162">
        <f t="shared" si="245"/>
        <v>47604</v>
      </c>
      <c r="CB188" s="162">
        <f t="shared" si="245"/>
        <v>47635</v>
      </c>
      <c r="CC188" s="162">
        <f t="shared" si="245"/>
        <v>47665</v>
      </c>
      <c r="CD188" s="162">
        <f t="shared" si="245"/>
        <v>47696</v>
      </c>
      <c r="CE188" s="162">
        <f t="shared" si="245"/>
        <v>47727</v>
      </c>
      <c r="CF188" s="162">
        <f t="shared" si="245"/>
        <v>47757</v>
      </c>
      <c r="CG188" s="162">
        <f t="shared" si="245"/>
        <v>47788</v>
      </c>
      <c r="CH188" s="163">
        <f t="shared" si="245"/>
        <v>47818</v>
      </c>
    </row>
    <row r="189" spans="1:86" hidden="1" x14ac:dyDescent="0.25">
      <c r="A189" s="110"/>
      <c r="B189" s="281" t="s">
        <v>135</v>
      </c>
      <c r="C189" s="122">
        <f>C157*'YTD PROGRAM SUMMARY'!C48</f>
        <v>0</v>
      </c>
      <c r="D189" s="122">
        <f>D157*'YTD PROGRAM SUMMARY'!D48</f>
        <v>0</v>
      </c>
      <c r="E189" s="122">
        <f>E157*'YTD PROGRAM SUMMARY'!E48</f>
        <v>0</v>
      </c>
      <c r="F189" s="122">
        <f>F157*'YTD PROGRAM SUMMARY'!F48</f>
        <v>0</v>
      </c>
      <c r="G189" s="122">
        <f>G157*'YTD PROGRAM SUMMARY'!G48</f>
        <v>0</v>
      </c>
      <c r="H189" s="122">
        <f>H157*'YTD PROGRAM SUMMARY'!H48</f>
        <v>0</v>
      </c>
      <c r="I189" s="122">
        <f>I157*'YTD PROGRAM SUMMARY'!I48</f>
        <v>0</v>
      </c>
      <c r="J189" s="122">
        <f>J157*'YTD PROGRAM SUMMARY'!J48</f>
        <v>0</v>
      </c>
      <c r="K189" s="122">
        <f>K157*'YTD PROGRAM SUMMARY'!K48</f>
        <v>0</v>
      </c>
      <c r="L189" s="122">
        <f>L157*'YTD PROGRAM SUMMARY'!L48</f>
        <v>0</v>
      </c>
      <c r="M189" s="122">
        <f>M157*'YTD PROGRAM SUMMARY'!M48</f>
        <v>0</v>
      </c>
      <c r="N189" s="122">
        <f>N157*'YTD PROGRAM SUMMARY'!N48</f>
        <v>0</v>
      </c>
      <c r="O189" s="246">
        <f>O157*'YTD PROGRAM SUMMARY'!O48</f>
        <v>0</v>
      </c>
      <c r="P189" s="246">
        <f>P157*'YTD PROGRAM SUMMARY'!P48</f>
        <v>0</v>
      </c>
      <c r="Q189" s="246">
        <f>Q157*'YTD PROGRAM SUMMARY'!Q48</f>
        <v>0</v>
      </c>
      <c r="R189" s="246">
        <f>R157*'YTD PROGRAM SUMMARY'!R48</f>
        <v>0</v>
      </c>
      <c r="S189" s="246">
        <f>S157*'YTD PROGRAM SUMMARY'!S48</f>
        <v>0</v>
      </c>
      <c r="T189" s="246">
        <f>T157*'YTD PROGRAM SUMMARY'!T48</f>
        <v>0</v>
      </c>
      <c r="U189" s="246">
        <f>U157*'YTD PROGRAM SUMMARY'!U48</f>
        <v>0</v>
      </c>
      <c r="V189" s="246">
        <f>V157*'YTD PROGRAM SUMMARY'!V48</f>
        <v>0</v>
      </c>
      <c r="W189" s="246">
        <f>W157*'YTD PROGRAM SUMMARY'!W48</f>
        <v>0</v>
      </c>
      <c r="X189" s="246">
        <f>X157*'YTD PROGRAM SUMMARY'!X48</f>
        <v>0</v>
      </c>
      <c r="Y189" s="246">
        <f>Y157*'YTD PROGRAM SUMMARY'!Y48</f>
        <v>0</v>
      </c>
      <c r="Z189" s="246">
        <f>Z157*'YTD PROGRAM SUMMARY'!Z48</f>
        <v>0</v>
      </c>
      <c r="AA189" s="246">
        <f>AA157*'YTD PROGRAM SUMMARY'!AA48</f>
        <v>0</v>
      </c>
      <c r="AB189" s="246">
        <f>AB157*'YTD PROGRAM SUMMARY'!AB48</f>
        <v>0</v>
      </c>
      <c r="AC189" s="246">
        <f>AC157*'YTD PROGRAM SUMMARY'!AC48</f>
        <v>0</v>
      </c>
      <c r="AD189" s="246">
        <f>AD157*'YTD PROGRAM SUMMARY'!AD48</f>
        <v>0</v>
      </c>
      <c r="AE189" s="246">
        <f>AE157*'YTD PROGRAM SUMMARY'!AE48</f>
        <v>0</v>
      </c>
      <c r="AF189" s="246">
        <f>AF157*'YTD PROGRAM SUMMARY'!AF48</f>
        <v>0</v>
      </c>
      <c r="AG189" s="246">
        <f>AG157*'YTD PROGRAM SUMMARY'!AG48</f>
        <v>0</v>
      </c>
      <c r="AH189" s="246">
        <f>AH157*'YTD PROGRAM SUMMARY'!AH48</f>
        <v>0</v>
      </c>
      <c r="AI189" s="246">
        <f>AI157*'YTD PROGRAM SUMMARY'!AI48</f>
        <v>0</v>
      </c>
      <c r="AJ189" s="246">
        <f>AJ157*'YTD PROGRAM SUMMARY'!AJ48</f>
        <v>0</v>
      </c>
      <c r="AK189" s="246">
        <f>AK157*'YTD PROGRAM SUMMARY'!AK48</f>
        <v>0</v>
      </c>
      <c r="AL189" s="246">
        <f>AL157*'YTD PROGRAM SUMMARY'!AL48</f>
        <v>0</v>
      </c>
      <c r="AM189" s="246">
        <f>AM157*'YTD PROGRAM SUMMARY'!AM48</f>
        <v>0</v>
      </c>
      <c r="AN189" s="246">
        <f>AN157*'YTD PROGRAM SUMMARY'!AN48</f>
        <v>0</v>
      </c>
      <c r="AO189" s="246">
        <f>AO157*'YTD PROGRAM SUMMARY'!AO48</f>
        <v>0</v>
      </c>
      <c r="AP189" s="246">
        <f>AP157*'YTD PROGRAM SUMMARY'!AP48</f>
        <v>0</v>
      </c>
      <c r="AQ189" s="246">
        <f>AQ157*'YTD PROGRAM SUMMARY'!AQ48</f>
        <v>0</v>
      </c>
      <c r="AR189" s="246">
        <f>AR157*'YTD PROGRAM SUMMARY'!AR48</f>
        <v>0</v>
      </c>
      <c r="AS189" s="246">
        <f>AS157*'YTD PROGRAM SUMMARY'!AS48</f>
        <v>0</v>
      </c>
      <c r="AT189" s="246">
        <f>AT157*'YTD PROGRAM SUMMARY'!AT48</f>
        <v>0</v>
      </c>
      <c r="AU189" s="246">
        <f>AU157*'YTD PROGRAM SUMMARY'!AU48</f>
        <v>0</v>
      </c>
      <c r="AV189" s="246">
        <f>AV157*'YTD PROGRAM SUMMARY'!AV48</f>
        <v>0</v>
      </c>
      <c r="AW189" s="246">
        <f>AW157*'YTD PROGRAM SUMMARY'!AW48</f>
        <v>0</v>
      </c>
      <c r="AX189" s="246">
        <f>AX157*'YTD PROGRAM SUMMARY'!AX48</f>
        <v>0</v>
      </c>
      <c r="AY189" s="246">
        <f>AY157*'YTD PROGRAM SUMMARY'!AY48</f>
        <v>0</v>
      </c>
      <c r="AZ189" s="246">
        <f>AZ157*'YTD PROGRAM SUMMARY'!AZ48</f>
        <v>0</v>
      </c>
      <c r="BA189" s="246">
        <f>BA157*'YTD PROGRAM SUMMARY'!BA48</f>
        <v>0</v>
      </c>
      <c r="BB189" s="246">
        <f>BB157*'YTD PROGRAM SUMMARY'!BB48</f>
        <v>0</v>
      </c>
      <c r="BC189" s="246">
        <f>BC157*'YTD PROGRAM SUMMARY'!BC48</f>
        <v>0</v>
      </c>
      <c r="BD189" s="246">
        <f>BD157*'YTD PROGRAM SUMMARY'!BD48</f>
        <v>0</v>
      </c>
      <c r="BE189" s="246">
        <f>BE157*'YTD PROGRAM SUMMARY'!BE48</f>
        <v>0</v>
      </c>
      <c r="BF189" s="246">
        <f>BF157*'YTD PROGRAM SUMMARY'!BF48</f>
        <v>0</v>
      </c>
      <c r="BG189" s="246">
        <f>BG157*'YTD PROGRAM SUMMARY'!BG48</f>
        <v>0</v>
      </c>
      <c r="BH189" s="246">
        <f>BH157*'YTD PROGRAM SUMMARY'!BH48</f>
        <v>0</v>
      </c>
      <c r="BI189" s="246">
        <f>BI157*'YTD PROGRAM SUMMARY'!BI48</f>
        <v>0</v>
      </c>
      <c r="BJ189" s="246">
        <f>BJ157*'YTD PROGRAM SUMMARY'!BJ48</f>
        <v>0</v>
      </c>
      <c r="BK189" s="246">
        <f>BK157*'YTD PROGRAM SUMMARY'!BK48</f>
        <v>0</v>
      </c>
      <c r="BL189" s="246">
        <f>BL157*'YTD PROGRAM SUMMARY'!BL48</f>
        <v>0</v>
      </c>
      <c r="BM189" s="246">
        <f>BM157*'YTD PROGRAM SUMMARY'!BM48</f>
        <v>0</v>
      </c>
      <c r="BN189" s="246">
        <f>BN157*'YTD PROGRAM SUMMARY'!BN48</f>
        <v>0</v>
      </c>
      <c r="BO189" s="246">
        <f>BO157*'YTD PROGRAM SUMMARY'!BO48</f>
        <v>0</v>
      </c>
      <c r="BP189" s="246">
        <f>BP157*'YTD PROGRAM SUMMARY'!BP48</f>
        <v>0</v>
      </c>
      <c r="BQ189" s="246">
        <f>BQ157*'YTD PROGRAM SUMMARY'!BQ48</f>
        <v>0</v>
      </c>
      <c r="BR189" s="246">
        <f>BR157*'YTD PROGRAM SUMMARY'!BR48</f>
        <v>0</v>
      </c>
      <c r="BS189" s="246">
        <f>BS157*'YTD PROGRAM SUMMARY'!BS48</f>
        <v>0</v>
      </c>
      <c r="BT189" s="246">
        <f>BT157*'YTD PROGRAM SUMMARY'!BT48</f>
        <v>0</v>
      </c>
      <c r="BU189" s="246">
        <f>BU157*'YTD PROGRAM SUMMARY'!BU48</f>
        <v>0</v>
      </c>
      <c r="BV189" s="246">
        <f>BV157*'YTD PROGRAM SUMMARY'!BV48</f>
        <v>0</v>
      </c>
      <c r="BW189" s="246">
        <f>BW157*'YTD PROGRAM SUMMARY'!BW48</f>
        <v>0</v>
      </c>
      <c r="BX189" s="246">
        <f>BX157*'YTD PROGRAM SUMMARY'!BX48</f>
        <v>0</v>
      </c>
      <c r="BY189" s="246">
        <f>BY157*'YTD PROGRAM SUMMARY'!BY48</f>
        <v>0</v>
      </c>
      <c r="BZ189" s="246">
        <f>BZ157*'YTD PROGRAM SUMMARY'!BZ48</f>
        <v>0</v>
      </c>
      <c r="CA189" s="246">
        <f>CA157*'YTD PROGRAM SUMMARY'!CA48</f>
        <v>0</v>
      </c>
      <c r="CB189" s="246">
        <f>CB157*'YTD PROGRAM SUMMARY'!CB48</f>
        <v>0</v>
      </c>
      <c r="CC189" s="246">
        <f>CC157*'YTD PROGRAM SUMMARY'!CC48</f>
        <v>0</v>
      </c>
      <c r="CD189" s="246">
        <f>CD157*'YTD PROGRAM SUMMARY'!CD48</f>
        <v>0</v>
      </c>
      <c r="CE189" s="246">
        <f>CE157*'YTD PROGRAM SUMMARY'!CE48</f>
        <v>0</v>
      </c>
      <c r="CF189" s="246">
        <f>CF157*'YTD PROGRAM SUMMARY'!CF48</f>
        <v>0</v>
      </c>
      <c r="CG189" s="246">
        <f>CG157*'YTD PROGRAM SUMMARY'!CG48</f>
        <v>0</v>
      </c>
      <c r="CH189" s="247">
        <f>CH157*'YTD PROGRAM SUMMARY'!CH48</f>
        <v>0</v>
      </c>
    </row>
    <row r="190" spans="1:86" ht="15.75" hidden="1" thickBot="1" x14ac:dyDescent="0.3">
      <c r="A190" s="110"/>
      <c r="B190" s="91" t="s">
        <v>136</v>
      </c>
      <c r="C190" s="115">
        <f>C176*'YTD PROGRAM SUMMARY'!C48</f>
        <v>0</v>
      </c>
      <c r="D190" s="115">
        <f>D176*'YTD PROGRAM SUMMARY'!D48</f>
        <v>0</v>
      </c>
      <c r="E190" s="115">
        <f>E176*'YTD PROGRAM SUMMARY'!E48</f>
        <v>0</v>
      </c>
      <c r="F190" s="115">
        <f>F176*'YTD PROGRAM SUMMARY'!F48</f>
        <v>0</v>
      </c>
      <c r="G190" s="115">
        <f>G176*'YTD PROGRAM SUMMARY'!G48</f>
        <v>0</v>
      </c>
      <c r="H190" s="115">
        <f>H176*'YTD PROGRAM SUMMARY'!H48</f>
        <v>0</v>
      </c>
      <c r="I190" s="115">
        <f>I176*'YTD PROGRAM SUMMARY'!I48</f>
        <v>0</v>
      </c>
      <c r="J190" s="115">
        <f>J176*'YTD PROGRAM SUMMARY'!J48</f>
        <v>0</v>
      </c>
      <c r="K190" s="115">
        <f>K176*'YTD PROGRAM SUMMARY'!K48</f>
        <v>0</v>
      </c>
      <c r="L190" s="115">
        <f>L176*'YTD PROGRAM SUMMARY'!L48</f>
        <v>0</v>
      </c>
      <c r="M190" s="115">
        <f>M176*'YTD PROGRAM SUMMARY'!M48</f>
        <v>0</v>
      </c>
      <c r="N190" s="115">
        <f>N176*'YTD PROGRAM SUMMARY'!N48</f>
        <v>0</v>
      </c>
      <c r="O190" s="238">
        <f>O176*'YTD PROGRAM SUMMARY'!O48</f>
        <v>0</v>
      </c>
      <c r="P190" s="238">
        <f>P176*'YTD PROGRAM SUMMARY'!P48</f>
        <v>0</v>
      </c>
      <c r="Q190" s="238">
        <f>Q176*'YTD PROGRAM SUMMARY'!Q48</f>
        <v>0</v>
      </c>
      <c r="R190" s="238">
        <f>R176*'YTD PROGRAM SUMMARY'!R48</f>
        <v>0</v>
      </c>
      <c r="S190" s="238">
        <f>S176*'YTD PROGRAM SUMMARY'!S48</f>
        <v>0</v>
      </c>
      <c r="T190" s="238">
        <f>T176*'YTD PROGRAM SUMMARY'!T48</f>
        <v>0</v>
      </c>
      <c r="U190" s="238">
        <f>U176*'YTD PROGRAM SUMMARY'!U48</f>
        <v>0</v>
      </c>
      <c r="V190" s="238">
        <f>V176*'YTD PROGRAM SUMMARY'!V48</f>
        <v>0</v>
      </c>
      <c r="W190" s="238">
        <f>W176*'YTD PROGRAM SUMMARY'!W48</f>
        <v>0</v>
      </c>
      <c r="X190" s="238">
        <f>X176*'YTD PROGRAM SUMMARY'!X48</f>
        <v>0</v>
      </c>
      <c r="Y190" s="238">
        <f>Y176*'YTD PROGRAM SUMMARY'!Y48</f>
        <v>0</v>
      </c>
      <c r="Z190" s="238">
        <f>Z176*'YTD PROGRAM SUMMARY'!Z48</f>
        <v>0</v>
      </c>
      <c r="AA190" s="238">
        <f>AA176*'YTD PROGRAM SUMMARY'!AA48</f>
        <v>0</v>
      </c>
      <c r="AB190" s="238">
        <f>AB176*'YTD PROGRAM SUMMARY'!AB48</f>
        <v>0</v>
      </c>
      <c r="AC190" s="238">
        <f>AC176*'YTD PROGRAM SUMMARY'!AC48</f>
        <v>0</v>
      </c>
      <c r="AD190" s="238">
        <f>AD176*'YTD PROGRAM SUMMARY'!AD48</f>
        <v>0</v>
      </c>
      <c r="AE190" s="238">
        <f>AE176*'YTD PROGRAM SUMMARY'!AE48</f>
        <v>0</v>
      </c>
      <c r="AF190" s="238">
        <f>AF176*'YTD PROGRAM SUMMARY'!AF48</f>
        <v>0</v>
      </c>
      <c r="AG190" s="238">
        <f>AG176*'YTD PROGRAM SUMMARY'!AG48</f>
        <v>0</v>
      </c>
      <c r="AH190" s="238">
        <f>AH176*'YTD PROGRAM SUMMARY'!AH48</f>
        <v>0</v>
      </c>
      <c r="AI190" s="238">
        <f>AI176*'YTD PROGRAM SUMMARY'!AI48</f>
        <v>0</v>
      </c>
      <c r="AJ190" s="238">
        <f>AJ176*'YTD PROGRAM SUMMARY'!AJ48</f>
        <v>0</v>
      </c>
      <c r="AK190" s="238">
        <f>AK176*'YTD PROGRAM SUMMARY'!AK48</f>
        <v>0</v>
      </c>
      <c r="AL190" s="238">
        <f>AL176*'YTD PROGRAM SUMMARY'!AL48</f>
        <v>0</v>
      </c>
      <c r="AM190" s="238">
        <f>AM176*'YTD PROGRAM SUMMARY'!AM48</f>
        <v>0</v>
      </c>
      <c r="AN190" s="238">
        <f>AN176*'YTD PROGRAM SUMMARY'!AN48</f>
        <v>0</v>
      </c>
      <c r="AO190" s="238">
        <f>AO176*'YTD PROGRAM SUMMARY'!AO48</f>
        <v>0</v>
      </c>
      <c r="AP190" s="238">
        <f>AP176*'YTD PROGRAM SUMMARY'!AP48</f>
        <v>0</v>
      </c>
      <c r="AQ190" s="238">
        <f>AQ176*'YTD PROGRAM SUMMARY'!AQ48</f>
        <v>0</v>
      </c>
      <c r="AR190" s="238">
        <f>AR176*'YTD PROGRAM SUMMARY'!AR48</f>
        <v>0</v>
      </c>
      <c r="AS190" s="238">
        <f>AS176*'YTD PROGRAM SUMMARY'!AS48</f>
        <v>0</v>
      </c>
      <c r="AT190" s="238">
        <f>AT176*'YTD PROGRAM SUMMARY'!AT48</f>
        <v>0</v>
      </c>
      <c r="AU190" s="238">
        <f>AU176*'YTD PROGRAM SUMMARY'!AU48</f>
        <v>0</v>
      </c>
      <c r="AV190" s="238">
        <f>AV176*'YTD PROGRAM SUMMARY'!AV48</f>
        <v>0</v>
      </c>
      <c r="AW190" s="238">
        <f>AW176*'YTD PROGRAM SUMMARY'!AW48</f>
        <v>0</v>
      </c>
      <c r="AX190" s="238">
        <f>AX176*'YTD PROGRAM SUMMARY'!AX48</f>
        <v>0</v>
      </c>
      <c r="AY190" s="238">
        <f>AY176*'YTD PROGRAM SUMMARY'!AY48</f>
        <v>0</v>
      </c>
      <c r="AZ190" s="238">
        <f>AZ176*'YTD PROGRAM SUMMARY'!AZ48</f>
        <v>0</v>
      </c>
      <c r="BA190" s="238">
        <f>BA176*'YTD PROGRAM SUMMARY'!BA48</f>
        <v>0</v>
      </c>
      <c r="BB190" s="238">
        <f>BB176*'YTD PROGRAM SUMMARY'!BB48</f>
        <v>0</v>
      </c>
      <c r="BC190" s="238">
        <f>BC176*'YTD PROGRAM SUMMARY'!BC48</f>
        <v>0</v>
      </c>
      <c r="BD190" s="238">
        <f>BD176*'YTD PROGRAM SUMMARY'!BD48</f>
        <v>0</v>
      </c>
      <c r="BE190" s="238">
        <f>BE176*'YTD PROGRAM SUMMARY'!BE48</f>
        <v>0</v>
      </c>
      <c r="BF190" s="238">
        <f>BF176*'YTD PROGRAM SUMMARY'!BF48</f>
        <v>0</v>
      </c>
      <c r="BG190" s="238">
        <f>BG176*'YTD PROGRAM SUMMARY'!BG48</f>
        <v>0</v>
      </c>
      <c r="BH190" s="238">
        <f>BH176*'YTD PROGRAM SUMMARY'!BH48</f>
        <v>0</v>
      </c>
      <c r="BI190" s="238">
        <f>BI176*'YTD PROGRAM SUMMARY'!BI48</f>
        <v>0</v>
      </c>
      <c r="BJ190" s="238">
        <f>BJ176*'YTD PROGRAM SUMMARY'!BJ48</f>
        <v>0</v>
      </c>
      <c r="BK190" s="238">
        <f>BK176*'YTD PROGRAM SUMMARY'!BK48</f>
        <v>0</v>
      </c>
      <c r="BL190" s="238">
        <f>BL176*'YTD PROGRAM SUMMARY'!BL48</f>
        <v>0</v>
      </c>
      <c r="BM190" s="238">
        <f>BM176*'YTD PROGRAM SUMMARY'!BM48</f>
        <v>0</v>
      </c>
      <c r="BN190" s="238">
        <f>BN176*'YTD PROGRAM SUMMARY'!BN48</f>
        <v>0</v>
      </c>
      <c r="BO190" s="238">
        <f>BO176*'YTD PROGRAM SUMMARY'!BO48</f>
        <v>0</v>
      </c>
      <c r="BP190" s="238">
        <f>BP176*'YTD PROGRAM SUMMARY'!BP48</f>
        <v>0</v>
      </c>
      <c r="BQ190" s="238">
        <f>BQ176*'YTD PROGRAM SUMMARY'!BQ48</f>
        <v>0</v>
      </c>
      <c r="BR190" s="238">
        <f>BR176*'YTD PROGRAM SUMMARY'!BR48</f>
        <v>0</v>
      </c>
      <c r="BS190" s="238">
        <f>BS176*'YTD PROGRAM SUMMARY'!BS48</f>
        <v>0</v>
      </c>
      <c r="BT190" s="238">
        <f>BT176*'YTD PROGRAM SUMMARY'!BT48</f>
        <v>0</v>
      </c>
      <c r="BU190" s="238">
        <f>BU176*'YTD PROGRAM SUMMARY'!BU48</f>
        <v>0</v>
      </c>
      <c r="BV190" s="238">
        <f>BV176*'YTD PROGRAM SUMMARY'!BV48</f>
        <v>0</v>
      </c>
      <c r="BW190" s="238">
        <f>BW176*'YTD PROGRAM SUMMARY'!BW48</f>
        <v>0</v>
      </c>
      <c r="BX190" s="238">
        <f>BX176*'YTD PROGRAM SUMMARY'!BX48</f>
        <v>0</v>
      </c>
      <c r="BY190" s="238">
        <f>BY176*'YTD PROGRAM SUMMARY'!BY48</f>
        <v>0</v>
      </c>
      <c r="BZ190" s="238">
        <f>BZ176*'YTD PROGRAM SUMMARY'!BZ48</f>
        <v>0</v>
      </c>
      <c r="CA190" s="238">
        <f>CA176*'YTD PROGRAM SUMMARY'!CA48</f>
        <v>0</v>
      </c>
      <c r="CB190" s="238">
        <f>CB176*'YTD PROGRAM SUMMARY'!CB48</f>
        <v>0</v>
      </c>
      <c r="CC190" s="238">
        <f>CC176*'YTD PROGRAM SUMMARY'!CC48</f>
        <v>0</v>
      </c>
      <c r="CD190" s="238">
        <f>CD176*'YTD PROGRAM SUMMARY'!CD48</f>
        <v>0</v>
      </c>
      <c r="CE190" s="238">
        <f>CE176*'YTD PROGRAM SUMMARY'!CE48</f>
        <v>0</v>
      </c>
      <c r="CF190" s="238">
        <f>CF176*'YTD PROGRAM SUMMARY'!CF48</f>
        <v>0</v>
      </c>
      <c r="CG190" s="238">
        <f>CG176*'YTD PROGRAM SUMMARY'!CG48</f>
        <v>0</v>
      </c>
      <c r="CH190" s="239">
        <f>CH176*'YTD PROGRAM SUMMARY'!CH48</f>
        <v>0</v>
      </c>
    </row>
    <row r="191" spans="1:86" hidden="1" x14ac:dyDescent="0.25">
      <c r="A191" s="110"/>
      <c r="B191" s="281" t="s">
        <v>137</v>
      </c>
      <c r="C191" s="116">
        <f>IFERROR(C189/C73,0)</f>
        <v>0</v>
      </c>
      <c r="D191" s="116">
        <f t="shared" ref="D191:BO191" si="246">IFERROR(D189/D73,0)</f>
        <v>0</v>
      </c>
      <c r="E191" s="116">
        <f t="shared" si="246"/>
        <v>0</v>
      </c>
      <c r="F191" s="116">
        <f t="shared" si="246"/>
        <v>0</v>
      </c>
      <c r="G191" s="116">
        <f t="shared" si="246"/>
        <v>0</v>
      </c>
      <c r="H191" s="116">
        <f t="shared" si="246"/>
        <v>0</v>
      </c>
      <c r="I191" s="116">
        <f t="shared" si="246"/>
        <v>0</v>
      </c>
      <c r="J191" s="116">
        <f t="shared" si="246"/>
        <v>0</v>
      </c>
      <c r="K191" s="116">
        <f t="shared" si="246"/>
        <v>0</v>
      </c>
      <c r="L191" s="116">
        <f t="shared" si="246"/>
        <v>0</v>
      </c>
      <c r="M191" s="116">
        <f t="shared" si="246"/>
        <v>0</v>
      </c>
      <c r="N191" s="116">
        <f t="shared" si="246"/>
        <v>0</v>
      </c>
      <c r="O191" s="240">
        <f t="shared" si="246"/>
        <v>0</v>
      </c>
      <c r="P191" s="240">
        <f t="shared" si="246"/>
        <v>0</v>
      </c>
      <c r="Q191" s="240">
        <f t="shared" si="246"/>
        <v>0</v>
      </c>
      <c r="R191" s="240">
        <f t="shared" si="246"/>
        <v>0</v>
      </c>
      <c r="S191" s="240">
        <f t="shared" si="246"/>
        <v>0</v>
      </c>
      <c r="T191" s="240">
        <f t="shared" si="246"/>
        <v>0</v>
      </c>
      <c r="U191" s="240">
        <f t="shared" si="246"/>
        <v>0</v>
      </c>
      <c r="V191" s="240">
        <f t="shared" si="246"/>
        <v>0</v>
      </c>
      <c r="W191" s="240">
        <f t="shared" si="246"/>
        <v>0</v>
      </c>
      <c r="X191" s="240">
        <f t="shared" si="246"/>
        <v>0</v>
      </c>
      <c r="Y191" s="240">
        <f t="shared" si="246"/>
        <v>0</v>
      </c>
      <c r="Z191" s="240">
        <f t="shared" si="246"/>
        <v>0</v>
      </c>
      <c r="AA191" s="240">
        <f t="shared" si="246"/>
        <v>0</v>
      </c>
      <c r="AB191" s="240">
        <f t="shared" si="246"/>
        <v>0</v>
      </c>
      <c r="AC191" s="240">
        <f t="shared" si="246"/>
        <v>0</v>
      </c>
      <c r="AD191" s="240">
        <f t="shared" si="246"/>
        <v>0</v>
      </c>
      <c r="AE191" s="240">
        <f t="shared" si="246"/>
        <v>0</v>
      </c>
      <c r="AF191" s="240">
        <f t="shared" si="246"/>
        <v>0</v>
      </c>
      <c r="AG191" s="240">
        <f t="shared" si="246"/>
        <v>0</v>
      </c>
      <c r="AH191" s="240">
        <f t="shared" si="246"/>
        <v>0</v>
      </c>
      <c r="AI191" s="240">
        <f t="shared" si="246"/>
        <v>0</v>
      </c>
      <c r="AJ191" s="240">
        <f t="shared" si="246"/>
        <v>0</v>
      </c>
      <c r="AK191" s="240">
        <f t="shared" si="246"/>
        <v>0</v>
      </c>
      <c r="AL191" s="240">
        <f t="shared" si="246"/>
        <v>0</v>
      </c>
      <c r="AM191" s="240">
        <f t="shared" si="246"/>
        <v>0</v>
      </c>
      <c r="AN191" s="240">
        <f t="shared" si="246"/>
        <v>0</v>
      </c>
      <c r="AO191" s="240">
        <f t="shared" si="246"/>
        <v>0</v>
      </c>
      <c r="AP191" s="240">
        <f t="shared" si="246"/>
        <v>0</v>
      </c>
      <c r="AQ191" s="240">
        <f t="shared" si="246"/>
        <v>0</v>
      </c>
      <c r="AR191" s="240">
        <f t="shared" si="246"/>
        <v>0</v>
      </c>
      <c r="AS191" s="240">
        <f t="shared" si="246"/>
        <v>0</v>
      </c>
      <c r="AT191" s="240">
        <f t="shared" si="246"/>
        <v>0</v>
      </c>
      <c r="AU191" s="240">
        <f t="shared" si="246"/>
        <v>0</v>
      </c>
      <c r="AV191" s="240">
        <f t="shared" si="246"/>
        <v>0</v>
      </c>
      <c r="AW191" s="240">
        <f t="shared" si="246"/>
        <v>0</v>
      </c>
      <c r="AX191" s="240">
        <f t="shared" si="246"/>
        <v>0</v>
      </c>
      <c r="AY191" s="240">
        <f t="shared" si="246"/>
        <v>0</v>
      </c>
      <c r="AZ191" s="240">
        <f t="shared" si="246"/>
        <v>0</v>
      </c>
      <c r="BA191" s="240">
        <f t="shared" si="246"/>
        <v>0</v>
      </c>
      <c r="BB191" s="240">
        <f t="shared" si="246"/>
        <v>0</v>
      </c>
      <c r="BC191" s="240">
        <f t="shared" si="246"/>
        <v>0</v>
      </c>
      <c r="BD191" s="240">
        <f t="shared" si="246"/>
        <v>0</v>
      </c>
      <c r="BE191" s="240">
        <f t="shared" si="246"/>
        <v>0</v>
      </c>
      <c r="BF191" s="240">
        <f t="shared" si="246"/>
        <v>0</v>
      </c>
      <c r="BG191" s="240">
        <f t="shared" si="246"/>
        <v>0</v>
      </c>
      <c r="BH191" s="240">
        <f t="shared" si="246"/>
        <v>0</v>
      </c>
      <c r="BI191" s="240">
        <f t="shared" si="246"/>
        <v>0</v>
      </c>
      <c r="BJ191" s="240">
        <f t="shared" si="246"/>
        <v>0</v>
      </c>
      <c r="BK191" s="240">
        <f t="shared" si="246"/>
        <v>0</v>
      </c>
      <c r="BL191" s="240">
        <f t="shared" si="246"/>
        <v>0</v>
      </c>
      <c r="BM191" s="240">
        <f t="shared" si="246"/>
        <v>0</v>
      </c>
      <c r="BN191" s="240">
        <f t="shared" si="246"/>
        <v>0</v>
      </c>
      <c r="BO191" s="240">
        <f t="shared" si="246"/>
        <v>0</v>
      </c>
      <c r="BP191" s="240">
        <f t="shared" ref="BP191:CH191" si="247">IFERROR(BP189/BP73,0)</f>
        <v>0</v>
      </c>
      <c r="BQ191" s="240">
        <f t="shared" si="247"/>
        <v>0</v>
      </c>
      <c r="BR191" s="240">
        <f t="shared" si="247"/>
        <v>0</v>
      </c>
      <c r="BS191" s="240">
        <f t="shared" si="247"/>
        <v>0</v>
      </c>
      <c r="BT191" s="240">
        <f t="shared" si="247"/>
        <v>0</v>
      </c>
      <c r="BU191" s="240">
        <f t="shared" si="247"/>
        <v>0</v>
      </c>
      <c r="BV191" s="240">
        <f t="shared" si="247"/>
        <v>0</v>
      </c>
      <c r="BW191" s="240">
        <f t="shared" si="247"/>
        <v>0</v>
      </c>
      <c r="BX191" s="240">
        <f t="shared" si="247"/>
        <v>0</v>
      </c>
      <c r="BY191" s="240">
        <f t="shared" si="247"/>
        <v>0</v>
      </c>
      <c r="BZ191" s="240">
        <f t="shared" si="247"/>
        <v>0</v>
      </c>
      <c r="CA191" s="240">
        <f t="shared" si="247"/>
        <v>0</v>
      </c>
      <c r="CB191" s="240">
        <f t="shared" si="247"/>
        <v>0</v>
      </c>
      <c r="CC191" s="240">
        <f t="shared" si="247"/>
        <v>0</v>
      </c>
      <c r="CD191" s="240">
        <f t="shared" si="247"/>
        <v>0</v>
      </c>
      <c r="CE191" s="240">
        <f t="shared" si="247"/>
        <v>0</v>
      </c>
      <c r="CF191" s="240">
        <f t="shared" si="247"/>
        <v>0</v>
      </c>
      <c r="CG191" s="240">
        <f t="shared" si="247"/>
        <v>0</v>
      </c>
      <c r="CH191" s="248">
        <f t="shared" si="247"/>
        <v>0</v>
      </c>
    </row>
    <row r="192" spans="1:86" ht="15.75" hidden="1" thickBot="1" x14ac:dyDescent="0.3">
      <c r="A192" s="110"/>
      <c r="B192" s="91" t="s">
        <v>138</v>
      </c>
      <c r="C192" s="117">
        <f>IFERROR(C190/C73,0)</f>
        <v>0</v>
      </c>
      <c r="D192" s="117">
        <f t="shared" ref="D192:BO192" si="248">IFERROR(D190/D73,0)</f>
        <v>0</v>
      </c>
      <c r="E192" s="117">
        <f t="shared" si="248"/>
        <v>0</v>
      </c>
      <c r="F192" s="117">
        <f t="shared" si="248"/>
        <v>0</v>
      </c>
      <c r="G192" s="117">
        <f t="shared" si="248"/>
        <v>0</v>
      </c>
      <c r="H192" s="117">
        <f t="shared" si="248"/>
        <v>0</v>
      </c>
      <c r="I192" s="117">
        <f t="shared" si="248"/>
        <v>0</v>
      </c>
      <c r="J192" s="117">
        <f t="shared" si="248"/>
        <v>0</v>
      </c>
      <c r="K192" s="117">
        <f t="shared" si="248"/>
        <v>0</v>
      </c>
      <c r="L192" s="117">
        <f t="shared" si="248"/>
        <v>0</v>
      </c>
      <c r="M192" s="117">
        <f t="shared" si="248"/>
        <v>0</v>
      </c>
      <c r="N192" s="117">
        <f t="shared" si="248"/>
        <v>0</v>
      </c>
      <c r="O192" s="241">
        <f t="shared" si="248"/>
        <v>0</v>
      </c>
      <c r="P192" s="241">
        <f t="shared" si="248"/>
        <v>0</v>
      </c>
      <c r="Q192" s="241">
        <f t="shared" si="248"/>
        <v>0</v>
      </c>
      <c r="R192" s="241">
        <f t="shared" si="248"/>
        <v>0</v>
      </c>
      <c r="S192" s="241">
        <f t="shared" si="248"/>
        <v>0</v>
      </c>
      <c r="T192" s="241">
        <f t="shared" si="248"/>
        <v>0</v>
      </c>
      <c r="U192" s="241">
        <f t="shared" si="248"/>
        <v>0</v>
      </c>
      <c r="V192" s="241">
        <f t="shared" si="248"/>
        <v>0</v>
      </c>
      <c r="W192" s="241">
        <f t="shared" si="248"/>
        <v>0</v>
      </c>
      <c r="X192" s="241">
        <f t="shared" si="248"/>
        <v>0</v>
      </c>
      <c r="Y192" s="241">
        <f t="shared" si="248"/>
        <v>0</v>
      </c>
      <c r="Z192" s="241">
        <f t="shared" si="248"/>
        <v>0</v>
      </c>
      <c r="AA192" s="241">
        <f t="shared" si="248"/>
        <v>0</v>
      </c>
      <c r="AB192" s="241">
        <f t="shared" si="248"/>
        <v>0</v>
      </c>
      <c r="AC192" s="241">
        <f t="shared" si="248"/>
        <v>0</v>
      </c>
      <c r="AD192" s="241">
        <f t="shared" si="248"/>
        <v>0</v>
      </c>
      <c r="AE192" s="241">
        <f t="shared" si="248"/>
        <v>0</v>
      </c>
      <c r="AF192" s="241">
        <f t="shared" si="248"/>
        <v>0</v>
      </c>
      <c r="AG192" s="241">
        <f t="shared" si="248"/>
        <v>0</v>
      </c>
      <c r="AH192" s="241">
        <f t="shared" si="248"/>
        <v>0</v>
      </c>
      <c r="AI192" s="241">
        <f t="shared" si="248"/>
        <v>0</v>
      </c>
      <c r="AJ192" s="241">
        <f t="shared" si="248"/>
        <v>0</v>
      </c>
      <c r="AK192" s="241">
        <f t="shared" si="248"/>
        <v>0</v>
      </c>
      <c r="AL192" s="241">
        <f t="shared" si="248"/>
        <v>0</v>
      </c>
      <c r="AM192" s="241">
        <f t="shared" si="248"/>
        <v>0</v>
      </c>
      <c r="AN192" s="241">
        <f t="shared" si="248"/>
        <v>0</v>
      </c>
      <c r="AO192" s="241">
        <f t="shared" si="248"/>
        <v>0</v>
      </c>
      <c r="AP192" s="241">
        <f t="shared" si="248"/>
        <v>0</v>
      </c>
      <c r="AQ192" s="241">
        <f t="shared" si="248"/>
        <v>0</v>
      </c>
      <c r="AR192" s="241">
        <f t="shared" si="248"/>
        <v>0</v>
      </c>
      <c r="AS192" s="241">
        <f t="shared" si="248"/>
        <v>0</v>
      </c>
      <c r="AT192" s="241">
        <f t="shared" si="248"/>
        <v>0</v>
      </c>
      <c r="AU192" s="241">
        <f t="shared" si="248"/>
        <v>0</v>
      </c>
      <c r="AV192" s="241">
        <f t="shared" si="248"/>
        <v>0</v>
      </c>
      <c r="AW192" s="241">
        <f t="shared" si="248"/>
        <v>0</v>
      </c>
      <c r="AX192" s="241">
        <f t="shared" si="248"/>
        <v>0</v>
      </c>
      <c r="AY192" s="241">
        <f t="shared" si="248"/>
        <v>0</v>
      </c>
      <c r="AZ192" s="241">
        <f t="shared" si="248"/>
        <v>0</v>
      </c>
      <c r="BA192" s="241">
        <f t="shared" si="248"/>
        <v>0</v>
      </c>
      <c r="BB192" s="241">
        <f t="shared" si="248"/>
        <v>0</v>
      </c>
      <c r="BC192" s="241">
        <f t="shared" si="248"/>
        <v>0</v>
      </c>
      <c r="BD192" s="241">
        <f t="shared" si="248"/>
        <v>0</v>
      </c>
      <c r="BE192" s="241">
        <f t="shared" si="248"/>
        <v>0</v>
      </c>
      <c r="BF192" s="241">
        <f t="shared" si="248"/>
        <v>0</v>
      </c>
      <c r="BG192" s="241">
        <f t="shared" si="248"/>
        <v>0</v>
      </c>
      <c r="BH192" s="241">
        <f t="shared" si="248"/>
        <v>0</v>
      </c>
      <c r="BI192" s="241">
        <f t="shared" si="248"/>
        <v>0</v>
      </c>
      <c r="BJ192" s="241">
        <f t="shared" si="248"/>
        <v>0</v>
      </c>
      <c r="BK192" s="241">
        <f t="shared" si="248"/>
        <v>0</v>
      </c>
      <c r="BL192" s="241">
        <f t="shared" si="248"/>
        <v>0</v>
      </c>
      <c r="BM192" s="241">
        <f t="shared" si="248"/>
        <v>0</v>
      </c>
      <c r="BN192" s="241">
        <f t="shared" si="248"/>
        <v>0</v>
      </c>
      <c r="BO192" s="241">
        <f t="shared" si="248"/>
        <v>0</v>
      </c>
      <c r="BP192" s="241">
        <f t="shared" ref="BP192:CH192" si="249">IFERROR(BP190/BP73,0)</f>
        <v>0</v>
      </c>
      <c r="BQ192" s="241">
        <f t="shared" si="249"/>
        <v>0</v>
      </c>
      <c r="BR192" s="241">
        <f t="shared" si="249"/>
        <v>0</v>
      </c>
      <c r="BS192" s="241">
        <f t="shared" si="249"/>
        <v>0</v>
      </c>
      <c r="BT192" s="241">
        <f t="shared" si="249"/>
        <v>0</v>
      </c>
      <c r="BU192" s="241">
        <f t="shared" si="249"/>
        <v>0</v>
      </c>
      <c r="BV192" s="241">
        <f t="shared" si="249"/>
        <v>0</v>
      </c>
      <c r="BW192" s="241">
        <f t="shared" si="249"/>
        <v>0</v>
      </c>
      <c r="BX192" s="241">
        <f t="shared" si="249"/>
        <v>0</v>
      </c>
      <c r="BY192" s="241">
        <f t="shared" si="249"/>
        <v>0</v>
      </c>
      <c r="BZ192" s="241">
        <f t="shared" si="249"/>
        <v>0</v>
      </c>
      <c r="CA192" s="241">
        <f t="shared" si="249"/>
        <v>0</v>
      </c>
      <c r="CB192" s="241">
        <f t="shared" si="249"/>
        <v>0</v>
      </c>
      <c r="CC192" s="241">
        <f t="shared" si="249"/>
        <v>0</v>
      </c>
      <c r="CD192" s="241">
        <f t="shared" si="249"/>
        <v>0</v>
      </c>
      <c r="CE192" s="241">
        <f t="shared" si="249"/>
        <v>0</v>
      </c>
      <c r="CF192" s="241">
        <f t="shared" si="249"/>
        <v>0</v>
      </c>
      <c r="CG192" s="241">
        <f t="shared" si="249"/>
        <v>0</v>
      </c>
      <c r="CH192" s="242">
        <f t="shared" si="249"/>
        <v>0</v>
      </c>
    </row>
    <row r="193" spans="1:86" ht="15.75" hidden="1" thickBot="1" x14ac:dyDescent="0.3">
      <c r="A193" s="110"/>
      <c r="B193" s="288" t="s">
        <v>139</v>
      </c>
      <c r="C193" s="119">
        <f>C191+C192</f>
        <v>0</v>
      </c>
      <c r="D193" s="119">
        <f t="shared" ref="D193:BO193" si="250">D191+D192</f>
        <v>0</v>
      </c>
      <c r="E193" s="120">
        <f t="shared" si="250"/>
        <v>0</v>
      </c>
      <c r="F193" s="120">
        <f t="shared" si="250"/>
        <v>0</v>
      </c>
      <c r="G193" s="120">
        <f t="shared" si="250"/>
        <v>0</v>
      </c>
      <c r="H193" s="120">
        <f t="shared" si="250"/>
        <v>0</v>
      </c>
      <c r="I193" s="120">
        <f t="shared" si="250"/>
        <v>0</v>
      </c>
      <c r="J193" s="120">
        <f t="shared" si="250"/>
        <v>0</v>
      </c>
      <c r="K193" s="120">
        <f t="shared" si="250"/>
        <v>0</v>
      </c>
      <c r="L193" s="120">
        <f t="shared" si="250"/>
        <v>0</v>
      </c>
      <c r="M193" s="121">
        <f t="shared" si="250"/>
        <v>0</v>
      </c>
      <c r="N193" s="130">
        <f t="shared" si="250"/>
        <v>0</v>
      </c>
      <c r="O193" s="243">
        <f t="shared" si="250"/>
        <v>0</v>
      </c>
      <c r="P193" s="243">
        <f t="shared" si="250"/>
        <v>0</v>
      </c>
      <c r="Q193" s="244">
        <f t="shared" si="250"/>
        <v>0</v>
      </c>
      <c r="R193" s="244">
        <f t="shared" si="250"/>
        <v>0</v>
      </c>
      <c r="S193" s="244">
        <f t="shared" si="250"/>
        <v>0</v>
      </c>
      <c r="T193" s="244">
        <f t="shared" si="250"/>
        <v>0</v>
      </c>
      <c r="U193" s="244">
        <f t="shared" si="250"/>
        <v>0</v>
      </c>
      <c r="V193" s="244">
        <f t="shared" si="250"/>
        <v>0</v>
      </c>
      <c r="W193" s="244">
        <f t="shared" si="250"/>
        <v>0</v>
      </c>
      <c r="X193" s="244">
        <f t="shared" si="250"/>
        <v>0</v>
      </c>
      <c r="Y193" s="261">
        <f t="shared" si="250"/>
        <v>0</v>
      </c>
      <c r="Z193" s="261">
        <f t="shared" si="250"/>
        <v>0</v>
      </c>
      <c r="AA193" s="243">
        <f t="shared" si="250"/>
        <v>0</v>
      </c>
      <c r="AB193" s="243">
        <f t="shared" si="250"/>
        <v>0</v>
      </c>
      <c r="AC193" s="244">
        <f t="shared" si="250"/>
        <v>0</v>
      </c>
      <c r="AD193" s="244">
        <f t="shared" si="250"/>
        <v>0</v>
      </c>
      <c r="AE193" s="244">
        <f t="shared" si="250"/>
        <v>0</v>
      </c>
      <c r="AF193" s="244">
        <f t="shared" si="250"/>
        <v>0</v>
      </c>
      <c r="AG193" s="244">
        <f t="shared" si="250"/>
        <v>0</v>
      </c>
      <c r="AH193" s="244">
        <f t="shared" si="250"/>
        <v>0</v>
      </c>
      <c r="AI193" s="244">
        <f t="shared" si="250"/>
        <v>0</v>
      </c>
      <c r="AJ193" s="244">
        <f t="shared" si="250"/>
        <v>0</v>
      </c>
      <c r="AK193" s="261">
        <f t="shared" si="250"/>
        <v>0</v>
      </c>
      <c r="AL193" s="261">
        <f t="shared" si="250"/>
        <v>0</v>
      </c>
      <c r="AM193" s="243">
        <f t="shared" si="250"/>
        <v>0</v>
      </c>
      <c r="AN193" s="243">
        <f t="shared" si="250"/>
        <v>0</v>
      </c>
      <c r="AO193" s="244">
        <f t="shared" si="250"/>
        <v>0</v>
      </c>
      <c r="AP193" s="244">
        <f t="shared" si="250"/>
        <v>0</v>
      </c>
      <c r="AQ193" s="244">
        <f t="shared" si="250"/>
        <v>0</v>
      </c>
      <c r="AR193" s="244">
        <f t="shared" si="250"/>
        <v>0</v>
      </c>
      <c r="AS193" s="244">
        <f t="shared" si="250"/>
        <v>0</v>
      </c>
      <c r="AT193" s="244">
        <f t="shared" si="250"/>
        <v>0</v>
      </c>
      <c r="AU193" s="244">
        <f t="shared" si="250"/>
        <v>0</v>
      </c>
      <c r="AV193" s="244">
        <f t="shared" si="250"/>
        <v>0</v>
      </c>
      <c r="AW193" s="261">
        <f t="shared" si="250"/>
        <v>0</v>
      </c>
      <c r="AX193" s="261">
        <f t="shared" si="250"/>
        <v>0</v>
      </c>
      <c r="AY193" s="243">
        <f t="shared" si="250"/>
        <v>0</v>
      </c>
      <c r="AZ193" s="243">
        <f t="shared" si="250"/>
        <v>0</v>
      </c>
      <c r="BA193" s="244">
        <f t="shared" si="250"/>
        <v>0</v>
      </c>
      <c r="BB193" s="244">
        <f t="shared" si="250"/>
        <v>0</v>
      </c>
      <c r="BC193" s="244">
        <f t="shared" si="250"/>
        <v>0</v>
      </c>
      <c r="BD193" s="244">
        <f t="shared" si="250"/>
        <v>0</v>
      </c>
      <c r="BE193" s="244">
        <f t="shared" si="250"/>
        <v>0</v>
      </c>
      <c r="BF193" s="244">
        <f t="shared" si="250"/>
        <v>0</v>
      </c>
      <c r="BG193" s="244">
        <f t="shared" si="250"/>
        <v>0</v>
      </c>
      <c r="BH193" s="244">
        <f t="shared" si="250"/>
        <v>0</v>
      </c>
      <c r="BI193" s="261">
        <f t="shared" si="250"/>
        <v>0</v>
      </c>
      <c r="BJ193" s="261">
        <f t="shared" si="250"/>
        <v>0</v>
      </c>
      <c r="BK193" s="243">
        <f t="shared" si="250"/>
        <v>0</v>
      </c>
      <c r="BL193" s="243">
        <f t="shared" si="250"/>
        <v>0</v>
      </c>
      <c r="BM193" s="244">
        <f t="shared" si="250"/>
        <v>0</v>
      </c>
      <c r="BN193" s="244">
        <f t="shared" si="250"/>
        <v>0</v>
      </c>
      <c r="BO193" s="244">
        <f t="shared" si="250"/>
        <v>0</v>
      </c>
      <c r="BP193" s="244">
        <f t="shared" ref="BP193:CH193" si="251">BP191+BP192</f>
        <v>0</v>
      </c>
      <c r="BQ193" s="244">
        <f t="shared" si="251"/>
        <v>0</v>
      </c>
      <c r="BR193" s="244">
        <f t="shared" si="251"/>
        <v>0</v>
      </c>
      <c r="BS193" s="244">
        <f t="shared" si="251"/>
        <v>0</v>
      </c>
      <c r="BT193" s="244">
        <f t="shared" si="251"/>
        <v>0</v>
      </c>
      <c r="BU193" s="261">
        <f t="shared" si="251"/>
        <v>0</v>
      </c>
      <c r="BV193" s="261">
        <f t="shared" si="251"/>
        <v>0</v>
      </c>
      <c r="BW193" s="243">
        <f t="shared" si="251"/>
        <v>0</v>
      </c>
      <c r="BX193" s="243">
        <f t="shared" si="251"/>
        <v>0</v>
      </c>
      <c r="BY193" s="244">
        <f t="shared" si="251"/>
        <v>0</v>
      </c>
      <c r="BZ193" s="244">
        <f t="shared" si="251"/>
        <v>0</v>
      </c>
      <c r="CA193" s="244">
        <f t="shared" si="251"/>
        <v>0</v>
      </c>
      <c r="CB193" s="244">
        <f t="shared" si="251"/>
        <v>0</v>
      </c>
      <c r="CC193" s="244">
        <f t="shared" si="251"/>
        <v>0</v>
      </c>
      <c r="CD193" s="244">
        <f t="shared" si="251"/>
        <v>0</v>
      </c>
      <c r="CE193" s="244">
        <f t="shared" si="251"/>
        <v>0</v>
      </c>
      <c r="CF193" s="244">
        <f t="shared" si="251"/>
        <v>0</v>
      </c>
      <c r="CG193" s="261">
        <f t="shared" si="251"/>
        <v>0</v>
      </c>
      <c r="CH193" s="292">
        <f t="shared" si="251"/>
        <v>0</v>
      </c>
    </row>
    <row r="194" spans="1:86" hidden="1" x14ac:dyDescent="0.25">
      <c r="A194" s="110"/>
      <c r="B194" s="110" t="s">
        <v>140</v>
      </c>
      <c r="C194" s="123">
        <f>C186+C193</f>
        <v>0</v>
      </c>
      <c r="D194" s="123">
        <f t="shared" ref="D194:BO194" si="252">D186+D193</f>
        <v>0</v>
      </c>
      <c r="E194" s="123">
        <f t="shared" si="252"/>
        <v>0</v>
      </c>
      <c r="F194" s="123">
        <f t="shared" si="252"/>
        <v>0</v>
      </c>
      <c r="G194" s="123">
        <f t="shared" si="252"/>
        <v>0</v>
      </c>
      <c r="H194" s="123">
        <f t="shared" si="252"/>
        <v>0</v>
      </c>
      <c r="I194" s="123">
        <f t="shared" si="252"/>
        <v>0</v>
      </c>
      <c r="J194" s="123">
        <f t="shared" si="252"/>
        <v>0</v>
      </c>
      <c r="K194" s="123">
        <f t="shared" si="252"/>
        <v>0</v>
      </c>
      <c r="L194" s="123">
        <f t="shared" si="252"/>
        <v>0</v>
      </c>
      <c r="M194" s="123">
        <f t="shared" si="252"/>
        <v>0</v>
      </c>
      <c r="N194" s="123">
        <f t="shared" si="252"/>
        <v>0</v>
      </c>
      <c r="O194" s="250">
        <f t="shared" si="252"/>
        <v>0</v>
      </c>
      <c r="P194" s="250">
        <f t="shared" si="252"/>
        <v>0</v>
      </c>
      <c r="Q194" s="250">
        <f t="shared" si="252"/>
        <v>0</v>
      </c>
      <c r="R194" s="250">
        <f t="shared" si="252"/>
        <v>0</v>
      </c>
      <c r="S194" s="250">
        <f t="shared" si="252"/>
        <v>0</v>
      </c>
      <c r="T194" s="250">
        <f t="shared" si="252"/>
        <v>0</v>
      </c>
      <c r="U194" s="250">
        <f t="shared" si="252"/>
        <v>0</v>
      </c>
      <c r="V194" s="250">
        <f t="shared" si="252"/>
        <v>0</v>
      </c>
      <c r="W194" s="250">
        <f t="shared" si="252"/>
        <v>0</v>
      </c>
      <c r="X194" s="250">
        <f t="shared" si="252"/>
        <v>0</v>
      </c>
      <c r="Y194" s="250">
        <f t="shared" si="252"/>
        <v>0</v>
      </c>
      <c r="Z194" s="250">
        <f t="shared" si="252"/>
        <v>0</v>
      </c>
      <c r="AA194" s="250">
        <f t="shared" si="252"/>
        <v>0</v>
      </c>
      <c r="AB194" s="250">
        <f t="shared" si="252"/>
        <v>0</v>
      </c>
      <c r="AC194" s="250">
        <f t="shared" si="252"/>
        <v>0</v>
      </c>
      <c r="AD194" s="250">
        <f t="shared" si="252"/>
        <v>0</v>
      </c>
      <c r="AE194" s="250">
        <f t="shared" si="252"/>
        <v>0</v>
      </c>
      <c r="AF194" s="250">
        <f t="shared" si="252"/>
        <v>0</v>
      </c>
      <c r="AG194" s="250">
        <f t="shared" si="252"/>
        <v>0</v>
      </c>
      <c r="AH194" s="250">
        <f t="shared" si="252"/>
        <v>0</v>
      </c>
      <c r="AI194" s="250">
        <f t="shared" si="252"/>
        <v>0</v>
      </c>
      <c r="AJ194" s="250">
        <f t="shared" si="252"/>
        <v>0</v>
      </c>
      <c r="AK194" s="250">
        <f t="shared" si="252"/>
        <v>0</v>
      </c>
      <c r="AL194" s="250">
        <f t="shared" si="252"/>
        <v>0</v>
      </c>
      <c r="AM194" s="250">
        <f t="shared" si="252"/>
        <v>0</v>
      </c>
      <c r="AN194" s="250">
        <f t="shared" si="252"/>
        <v>0</v>
      </c>
      <c r="AO194" s="250">
        <f t="shared" si="252"/>
        <v>0</v>
      </c>
      <c r="AP194" s="250">
        <f t="shared" si="252"/>
        <v>0</v>
      </c>
      <c r="AQ194" s="250">
        <f t="shared" si="252"/>
        <v>0</v>
      </c>
      <c r="AR194" s="250">
        <f t="shared" si="252"/>
        <v>0</v>
      </c>
      <c r="AS194" s="250">
        <f t="shared" si="252"/>
        <v>0</v>
      </c>
      <c r="AT194" s="250">
        <f t="shared" si="252"/>
        <v>0</v>
      </c>
      <c r="AU194" s="250">
        <f t="shared" si="252"/>
        <v>0</v>
      </c>
      <c r="AV194" s="250">
        <f t="shared" si="252"/>
        <v>0</v>
      </c>
      <c r="AW194" s="250">
        <f t="shared" si="252"/>
        <v>0</v>
      </c>
      <c r="AX194" s="250">
        <f t="shared" si="252"/>
        <v>0</v>
      </c>
      <c r="AY194" s="250">
        <f t="shared" si="252"/>
        <v>0</v>
      </c>
      <c r="AZ194" s="250">
        <f t="shared" si="252"/>
        <v>0</v>
      </c>
      <c r="BA194" s="250">
        <f t="shared" si="252"/>
        <v>0</v>
      </c>
      <c r="BB194" s="250">
        <f t="shared" si="252"/>
        <v>0</v>
      </c>
      <c r="BC194" s="250">
        <f t="shared" si="252"/>
        <v>0</v>
      </c>
      <c r="BD194" s="250">
        <f t="shared" si="252"/>
        <v>0</v>
      </c>
      <c r="BE194" s="250">
        <f t="shared" si="252"/>
        <v>0</v>
      </c>
      <c r="BF194" s="250">
        <f t="shared" si="252"/>
        <v>0</v>
      </c>
      <c r="BG194" s="250">
        <f t="shared" si="252"/>
        <v>0</v>
      </c>
      <c r="BH194" s="250">
        <f t="shared" si="252"/>
        <v>0</v>
      </c>
      <c r="BI194" s="250">
        <f t="shared" si="252"/>
        <v>0</v>
      </c>
      <c r="BJ194" s="250">
        <f t="shared" si="252"/>
        <v>0</v>
      </c>
      <c r="BK194" s="250">
        <f t="shared" si="252"/>
        <v>0</v>
      </c>
      <c r="BL194" s="250">
        <f t="shared" si="252"/>
        <v>0</v>
      </c>
      <c r="BM194" s="250">
        <f t="shared" si="252"/>
        <v>0</v>
      </c>
      <c r="BN194" s="250">
        <f t="shared" si="252"/>
        <v>0</v>
      </c>
      <c r="BO194" s="250">
        <f t="shared" si="252"/>
        <v>0</v>
      </c>
      <c r="BP194" s="250">
        <f t="shared" ref="BP194:CH194" si="253">BP186+BP193</f>
        <v>0</v>
      </c>
      <c r="BQ194" s="250">
        <f t="shared" si="253"/>
        <v>0</v>
      </c>
      <c r="BR194" s="250">
        <f t="shared" si="253"/>
        <v>0</v>
      </c>
      <c r="BS194" s="250">
        <f t="shared" si="253"/>
        <v>0</v>
      </c>
      <c r="BT194" s="250">
        <f t="shared" si="253"/>
        <v>0</v>
      </c>
      <c r="BU194" s="250">
        <f t="shared" si="253"/>
        <v>0</v>
      </c>
      <c r="BV194" s="250">
        <f t="shared" si="253"/>
        <v>0</v>
      </c>
      <c r="BW194" s="250">
        <f t="shared" si="253"/>
        <v>0</v>
      </c>
      <c r="BX194" s="250">
        <f t="shared" si="253"/>
        <v>0</v>
      </c>
      <c r="BY194" s="250">
        <f t="shared" si="253"/>
        <v>0</v>
      </c>
      <c r="BZ194" s="250">
        <f t="shared" si="253"/>
        <v>0</v>
      </c>
      <c r="CA194" s="250">
        <f t="shared" si="253"/>
        <v>0</v>
      </c>
      <c r="CB194" s="250">
        <f t="shared" si="253"/>
        <v>0</v>
      </c>
      <c r="CC194" s="250">
        <f t="shared" si="253"/>
        <v>0</v>
      </c>
      <c r="CD194" s="250">
        <f t="shared" si="253"/>
        <v>0</v>
      </c>
      <c r="CE194" s="250">
        <f t="shared" si="253"/>
        <v>0</v>
      </c>
      <c r="CF194" s="250">
        <f t="shared" si="253"/>
        <v>0</v>
      </c>
      <c r="CG194" s="250">
        <f t="shared" si="253"/>
        <v>0</v>
      </c>
      <c r="CH194" s="250">
        <f t="shared" si="253"/>
        <v>0</v>
      </c>
    </row>
    <row r="195" spans="1:86" hidden="1" x14ac:dyDescent="0.25">
      <c r="A195" s="110"/>
      <c r="B195" s="110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</row>
    <row r="196" spans="1:86" hidden="1" x14ac:dyDescent="0.25">
      <c r="A196" s="110"/>
      <c r="B196" s="110" t="s">
        <v>141</v>
      </c>
      <c r="C196" s="124">
        <f t="shared" ref="C196" si="254">SUM(C182:C183)</f>
        <v>0</v>
      </c>
      <c r="D196" s="124">
        <f t="shared" ref="D196:BO196" si="255">SUM(D182:D183)</f>
        <v>0</v>
      </c>
      <c r="E196" s="125">
        <f t="shared" si="255"/>
        <v>0</v>
      </c>
      <c r="F196" s="125">
        <f t="shared" si="255"/>
        <v>0</v>
      </c>
      <c r="G196" s="125">
        <f t="shared" si="255"/>
        <v>0</v>
      </c>
      <c r="H196" s="125">
        <f t="shared" si="255"/>
        <v>0</v>
      </c>
      <c r="I196" s="125">
        <f t="shared" si="255"/>
        <v>0</v>
      </c>
      <c r="J196" s="125">
        <f t="shared" si="255"/>
        <v>0</v>
      </c>
      <c r="K196" s="125">
        <f t="shared" si="255"/>
        <v>0</v>
      </c>
      <c r="L196" s="125">
        <f t="shared" si="255"/>
        <v>0</v>
      </c>
      <c r="M196" s="126">
        <f t="shared" si="255"/>
        <v>0</v>
      </c>
      <c r="N196" s="126">
        <f t="shared" si="255"/>
        <v>0</v>
      </c>
      <c r="O196" s="256">
        <f t="shared" si="255"/>
        <v>0</v>
      </c>
      <c r="P196" s="256">
        <f t="shared" si="255"/>
        <v>0</v>
      </c>
      <c r="Q196" s="257">
        <f t="shared" si="255"/>
        <v>0</v>
      </c>
      <c r="R196" s="257">
        <f t="shared" si="255"/>
        <v>0</v>
      </c>
      <c r="S196" s="257">
        <f t="shared" si="255"/>
        <v>0</v>
      </c>
      <c r="T196" s="257">
        <f t="shared" si="255"/>
        <v>0</v>
      </c>
      <c r="U196" s="257">
        <f t="shared" si="255"/>
        <v>0</v>
      </c>
      <c r="V196" s="257">
        <f t="shared" si="255"/>
        <v>0</v>
      </c>
      <c r="W196" s="257">
        <f t="shared" si="255"/>
        <v>0</v>
      </c>
      <c r="X196" s="257">
        <f t="shared" si="255"/>
        <v>0</v>
      </c>
      <c r="Y196" s="258">
        <f t="shared" si="255"/>
        <v>0</v>
      </c>
      <c r="Z196" s="258">
        <f t="shared" si="255"/>
        <v>0</v>
      </c>
      <c r="AA196" s="256">
        <f t="shared" si="255"/>
        <v>0</v>
      </c>
      <c r="AB196" s="256">
        <f t="shared" si="255"/>
        <v>0</v>
      </c>
      <c r="AC196" s="257">
        <f t="shared" si="255"/>
        <v>0</v>
      </c>
      <c r="AD196" s="257">
        <f t="shared" si="255"/>
        <v>0</v>
      </c>
      <c r="AE196" s="257">
        <f t="shared" si="255"/>
        <v>0</v>
      </c>
      <c r="AF196" s="257">
        <f t="shared" si="255"/>
        <v>0</v>
      </c>
      <c r="AG196" s="257">
        <f t="shared" si="255"/>
        <v>0</v>
      </c>
      <c r="AH196" s="257">
        <f t="shared" si="255"/>
        <v>0</v>
      </c>
      <c r="AI196" s="257">
        <f t="shared" si="255"/>
        <v>0</v>
      </c>
      <c r="AJ196" s="257">
        <f t="shared" si="255"/>
        <v>0</v>
      </c>
      <c r="AK196" s="258">
        <f t="shared" si="255"/>
        <v>0</v>
      </c>
      <c r="AL196" s="258">
        <f t="shared" si="255"/>
        <v>0</v>
      </c>
      <c r="AM196" s="256">
        <f t="shared" si="255"/>
        <v>0</v>
      </c>
      <c r="AN196" s="256">
        <f t="shared" si="255"/>
        <v>0</v>
      </c>
      <c r="AO196" s="257">
        <f t="shared" si="255"/>
        <v>0</v>
      </c>
      <c r="AP196" s="257">
        <f t="shared" si="255"/>
        <v>0</v>
      </c>
      <c r="AQ196" s="257">
        <f t="shared" si="255"/>
        <v>0</v>
      </c>
      <c r="AR196" s="257">
        <f t="shared" si="255"/>
        <v>0</v>
      </c>
      <c r="AS196" s="257">
        <f t="shared" si="255"/>
        <v>0</v>
      </c>
      <c r="AT196" s="257">
        <f t="shared" si="255"/>
        <v>0</v>
      </c>
      <c r="AU196" s="257">
        <f t="shared" si="255"/>
        <v>0</v>
      </c>
      <c r="AV196" s="257">
        <f t="shared" si="255"/>
        <v>0</v>
      </c>
      <c r="AW196" s="258">
        <f t="shared" si="255"/>
        <v>0</v>
      </c>
      <c r="AX196" s="258">
        <f t="shared" si="255"/>
        <v>0</v>
      </c>
      <c r="AY196" s="256">
        <f t="shared" si="255"/>
        <v>0</v>
      </c>
      <c r="AZ196" s="256">
        <f t="shared" si="255"/>
        <v>0</v>
      </c>
      <c r="BA196" s="257">
        <f t="shared" si="255"/>
        <v>0</v>
      </c>
      <c r="BB196" s="257">
        <f t="shared" si="255"/>
        <v>0</v>
      </c>
      <c r="BC196" s="257">
        <f t="shared" si="255"/>
        <v>0</v>
      </c>
      <c r="BD196" s="257">
        <f t="shared" si="255"/>
        <v>0</v>
      </c>
      <c r="BE196" s="257">
        <f t="shared" si="255"/>
        <v>0</v>
      </c>
      <c r="BF196" s="257">
        <f t="shared" si="255"/>
        <v>0</v>
      </c>
      <c r="BG196" s="257">
        <f t="shared" si="255"/>
        <v>0</v>
      </c>
      <c r="BH196" s="257">
        <f t="shared" si="255"/>
        <v>0</v>
      </c>
      <c r="BI196" s="258">
        <f t="shared" si="255"/>
        <v>0</v>
      </c>
      <c r="BJ196" s="258">
        <f t="shared" si="255"/>
        <v>0</v>
      </c>
      <c r="BK196" s="256">
        <f t="shared" si="255"/>
        <v>0</v>
      </c>
      <c r="BL196" s="256">
        <f t="shared" si="255"/>
        <v>0</v>
      </c>
      <c r="BM196" s="257">
        <f t="shared" si="255"/>
        <v>0</v>
      </c>
      <c r="BN196" s="257">
        <f t="shared" si="255"/>
        <v>0</v>
      </c>
      <c r="BO196" s="257">
        <f t="shared" si="255"/>
        <v>0</v>
      </c>
      <c r="BP196" s="257">
        <f t="shared" ref="BP196:CH196" si="256">SUM(BP182:BP183)</f>
        <v>0</v>
      </c>
      <c r="BQ196" s="257">
        <f t="shared" si="256"/>
        <v>0</v>
      </c>
      <c r="BR196" s="257">
        <f t="shared" si="256"/>
        <v>0</v>
      </c>
      <c r="BS196" s="257">
        <f t="shared" si="256"/>
        <v>0</v>
      </c>
      <c r="BT196" s="257">
        <f t="shared" si="256"/>
        <v>0</v>
      </c>
      <c r="BU196" s="258">
        <f t="shared" si="256"/>
        <v>0</v>
      </c>
      <c r="BV196" s="258">
        <f t="shared" si="256"/>
        <v>0</v>
      </c>
      <c r="BW196" s="256">
        <f t="shared" si="256"/>
        <v>0</v>
      </c>
      <c r="BX196" s="256">
        <f t="shared" si="256"/>
        <v>0</v>
      </c>
      <c r="BY196" s="257">
        <f t="shared" si="256"/>
        <v>0</v>
      </c>
      <c r="BZ196" s="257">
        <f t="shared" si="256"/>
        <v>0</v>
      </c>
      <c r="CA196" s="257">
        <f t="shared" si="256"/>
        <v>0</v>
      </c>
      <c r="CB196" s="257">
        <f t="shared" si="256"/>
        <v>0</v>
      </c>
      <c r="CC196" s="257">
        <f t="shared" si="256"/>
        <v>0</v>
      </c>
      <c r="CD196" s="257">
        <f t="shared" si="256"/>
        <v>0</v>
      </c>
      <c r="CE196" s="257">
        <f t="shared" si="256"/>
        <v>0</v>
      </c>
      <c r="CF196" s="257">
        <f t="shared" si="256"/>
        <v>0</v>
      </c>
      <c r="CG196" s="258">
        <f t="shared" si="256"/>
        <v>0</v>
      </c>
      <c r="CH196" s="258">
        <f t="shared" si="256"/>
        <v>0</v>
      </c>
    </row>
    <row r="197" spans="1:86" hidden="1" x14ac:dyDescent="0.25">
      <c r="A197" s="110"/>
      <c r="B197" s="110" t="s">
        <v>142</v>
      </c>
      <c r="C197" s="124">
        <f t="shared" ref="C197" si="257">SUM(C189:C190)</f>
        <v>0</v>
      </c>
      <c r="D197" s="124">
        <f t="shared" ref="D197:BO197" si="258">SUM(D189:D190)</f>
        <v>0</v>
      </c>
      <c r="E197" s="125">
        <f t="shared" si="258"/>
        <v>0</v>
      </c>
      <c r="F197" s="125">
        <f t="shared" si="258"/>
        <v>0</v>
      </c>
      <c r="G197" s="125">
        <f t="shared" si="258"/>
        <v>0</v>
      </c>
      <c r="H197" s="125">
        <f t="shared" si="258"/>
        <v>0</v>
      </c>
      <c r="I197" s="125">
        <f t="shared" si="258"/>
        <v>0</v>
      </c>
      <c r="J197" s="125">
        <f t="shared" si="258"/>
        <v>0</v>
      </c>
      <c r="K197" s="125">
        <f t="shared" si="258"/>
        <v>0</v>
      </c>
      <c r="L197" s="125">
        <f t="shared" si="258"/>
        <v>0</v>
      </c>
      <c r="M197" s="126">
        <f t="shared" si="258"/>
        <v>0</v>
      </c>
      <c r="N197" s="126">
        <f t="shared" si="258"/>
        <v>0</v>
      </c>
      <c r="O197" s="256">
        <f t="shared" si="258"/>
        <v>0</v>
      </c>
      <c r="P197" s="256">
        <f t="shared" si="258"/>
        <v>0</v>
      </c>
      <c r="Q197" s="257">
        <f t="shared" si="258"/>
        <v>0</v>
      </c>
      <c r="R197" s="257">
        <f t="shared" si="258"/>
        <v>0</v>
      </c>
      <c r="S197" s="257">
        <f t="shared" si="258"/>
        <v>0</v>
      </c>
      <c r="T197" s="257">
        <f t="shared" si="258"/>
        <v>0</v>
      </c>
      <c r="U197" s="257">
        <f t="shared" si="258"/>
        <v>0</v>
      </c>
      <c r="V197" s="257">
        <f t="shared" si="258"/>
        <v>0</v>
      </c>
      <c r="W197" s="257">
        <f t="shared" si="258"/>
        <v>0</v>
      </c>
      <c r="X197" s="257">
        <f t="shared" si="258"/>
        <v>0</v>
      </c>
      <c r="Y197" s="258">
        <f t="shared" si="258"/>
        <v>0</v>
      </c>
      <c r="Z197" s="258">
        <f t="shared" si="258"/>
        <v>0</v>
      </c>
      <c r="AA197" s="256">
        <f t="shared" si="258"/>
        <v>0</v>
      </c>
      <c r="AB197" s="256">
        <f t="shared" si="258"/>
        <v>0</v>
      </c>
      <c r="AC197" s="257">
        <f t="shared" si="258"/>
        <v>0</v>
      </c>
      <c r="AD197" s="257">
        <f t="shared" si="258"/>
        <v>0</v>
      </c>
      <c r="AE197" s="257">
        <f t="shared" si="258"/>
        <v>0</v>
      </c>
      <c r="AF197" s="257">
        <f t="shared" si="258"/>
        <v>0</v>
      </c>
      <c r="AG197" s="257">
        <f t="shared" si="258"/>
        <v>0</v>
      </c>
      <c r="AH197" s="257">
        <f t="shared" si="258"/>
        <v>0</v>
      </c>
      <c r="AI197" s="257">
        <f t="shared" si="258"/>
        <v>0</v>
      </c>
      <c r="AJ197" s="257">
        <f t="shared" si="258"/>
        <v>0</v>
      </c>
      <c r="AK197" s="258">
        <f t="shared" si="258"/>
        <v>0</v>
      </c>
      <c r="AL197" s="258">
        <f t="shared" si="258"/>
        <v>0</v>
      </c>
      <c r="AM197" s="256">
        <f t="shared" si="258"/>
        <v>0</v>
      </c>
      <c r="AN197" s="256">
        <f t="shared" si="258"/>
        <v>0</v>
      </c>
      <c r="AO197" s="257">
        <f t="shared" si="258"/>
        <v>0</v>
      </c>
      <c r="AP197" s="257">
        <f t="shared" si="258"/>
        <v>0</v>
      </c>
      <c r="AQ197" s="257">
        <f t="shared" si="258"/>
        <v>0</v>
      </c>
      <c r="AR197" s="257">
        <f t="shared" si="258"/>
        <v>0</v>
      </c>
      <c r="AS197" s="257">
        <f t="shared" si="258"/>
        <v>0</v>
      </c>
      <c r="AT197" s="257">
        <f t="shared" si="258"/>
        <v>0</v>
      </c>
      <c r="AU197" s="257">
        <f t="shared" si="258"/>
        <v>0</v>
      </c>
      <c r="AV197" s="257">
        <f t="shared" si="258"/>
        <v>0</v>
      </c>
      <c r="AW197" s="258">
        <f t="shared" si="258"/>
        <v>0</v>
      </c>
      <c r="AX197" s="258">
        <f t="shared" si="258"/>
        <v>0</v>
      </c>
      <c r="AY197" s="256">
        <f t="shared" si="258"/>
        <v>0</v>
      </c>
      <c r="AZ197" s="256">
        <f t="shared" si="258"/>
        <v>0</v>
      </c>
      <c r="BA197" s="257">
        <f t="shared" si="258"/>
        <v>0</v>
      </c>
      <c r="BB197" s="257">
        <f t="shared" si="258"/>
        <v>0</v>
      </c>
      <c r="BC197" s="257">
        <f t="shared" si="258"/>
        <v>0</v>
      </c>
      <c r="BD197" s="257">
        <f t="shared" si="258"/>
        <v>0</v>
      </c>
      <c r="BE197" s="257">
        <f t="shared" si="258"/>
        <v>0</v>
      </c>
      <c r="BF197" s="257">
        <f t="shared" si="258"/>
        <v>0</v>
      </c>
      <c r="BG197" s="257">
        <f t="shared" si="258"/>
        <v>0</v>
      </c>
      <c r="BH197" s="257">
        <f t="shared" si="258"/>
        <v>0</v>
      </c>
      <c r="BI197" s="258">
        <f t="shared" si="258"/>
        <v>0</v>
      </c>
      <c r="BJ197" s="258">
        <f t="shared" si="258"/>
        <v>0</v>
      </c>
      <c r="BK197" s="256">
        <f t="shared" si="258"/>
        <v>0</v>
      </c>
      <c r="BL197" s="256">
        <f t="shared" si="258"/>
        <v>0</v>
      </c>
      <c r="BM197" s="257">
        <f t="shared" si="258"/>
        <v>0</v>
      </c>
      <c r="BN197" s="257">
        <f t="shared" si="258"/>
        <v>0</v>
      </c>
      <c r="BO197" s="257">
        <f t="shared" si="258"/>
        <v>0</v>
      </c>
      <c r="BP197" s="257">
        <f t="shared" ref="BP197:CH197" si="259">SUM(BP189:BP190)</f>
        <v>0</v>
      </c>
      <c r="BQ197" s="257">
        <f t="shared" si="259"/>
        <v>0</v>
      </c>
      <c r="BR197" s="257">
        <f t="shared" si="259"/>
        <v>0</v>
      </c>
      <c r="BS197" s="257">
        <f t="shared" si="259"/>
        <v>0</v>
      </c>
      <c r="BT197" s="257">
        <f t="shared" si="259"/>
        <v>0</v>
      </c>
      <c r="BU197" s="258">
        <f t="shared" si="259"/>
        <v>0</v>
      </c>
      <c r="BV197" s="258">
        <f t="shared" si="259"/>
        <v>0</v>
      </c>
      <c r="BW197" s="256">
        <f t="shared" si="259"/>
        <v>0</v>
      </c>
      <c r="BX197" s="256">
        <f t="shared" si="259"/>
        <v>0</v>
      </c>
      <c r="BY197" s="257">
        <f t="shared" si="259"/>
        <v>0</v>
      </c>
      <c r="BZ197" s="257">
        <f t="shared" si="259"/>
        <v>0</v>
      </c>
      <c r="CA197" s="257">
        <f t="shared" si="259"/>
        <v>0</v>
      </c>
      <c r="CB197" s="257">
        <f t="shared" si="259"/>
        <v>0</v>
      </c>
      <c r="CC197" s="257">
        <f t="shared" si="259"/>
        <v>0</v>
      </c>
      <c r="CD197" s="257">
        <f t="shared" si="259"/>
        <v>0</v>
      </c>
      <c r="CE197" s="257">
        <f t="shared" si="259"/>
        <v>0</v>
      </c>
      <c r="CF197" s="257">
        <f t="shared" si="259"/>
        <v>0</v>
      </c>
      <c r="CG197" s="258">
        <f t="shared" si="259"/>
        <v>0</v>
      </c>
      <c r="CH197" s="258">
        <f t="shared" si="259"/>
        <v>0</v>
      </c>
    </row>
    <row r="198" spans="1:86" hidden="1" x14ac:dyDescent="0.25">
      <c r="A198" s="110"/>
      <c r="B198" s="110" t="s">
        <v>129</v>
      </c>
      <c r="C198" s="127">
        <f t="shared" ref="C198" si="260">SUM(C196:C197)</f>
        <v>0</v>
      </c>
      <c r="D198" s="127">
        <f t="shared" ref="D198:BO198" si="261">SUM(D196:D197)</f>
        <v>0</v>
      </c>
      <c r="E198" s="127">
        <f t="shared" si="261"/>
        <v>0</v>
      </c>
      <c r="F198" s="127">
        <f t="shared" si="261"/>
        <v>0</v>
      </c>
      <c r="G198" s="127">
        <f t="shared" si="261"/>
        <v>0</v>
      </c>
      <c r="H198" s="127">
        <f t="shared" si="261"/>
        <v>0</v>
      </c>
      <c r="I198" s="127">
        <f t="shared" si="261"/>
        <v>0</v>
      </c>
      <c r="J198" s="127">
        <f t="shared" si="261"/>
        <v>0</v>
      </c>
      <c r="K198" s="127">
        <f t="shared" si="261"/>
        <v>0</v>
      </c>
      <c r="L198" s="127">
        <f t="shared" si="261"/>
        <v>0</v>
      </c>
      <c r="M198" s="128">
        <f t="shared" si="261"/>
        <v>0</v>
      </c>
      <c r="N198" s="128">
        <f t="shared" si="261"/>
        <v>0</v>
      </c>
      <c r="O198" s="259">
        <f t="shared" si="261"/>
        <v>0</v>
      </c>
      <c r="P198" s="259">
        <f t="shared" si="261"/>
        <v>0</v>
      </c>
      <c r="Q198" s="259">
        <f t="shared" si="261"/>
        <v>0</v>
      </c>
      <c r="R198" s="259">
        <f t="shared" si="261"/>
        <v>0</v>
      </c>
      <c r="S198" s="259">
        <f t="shared" si="261"/>
        <v>0</v>
      </c>
      <c r="T198" s="259">
        <f t="shared" si="261"/>
        <v>0</v>
      </c>
      <c r="U198" s="259">
        <f t="shared" si="261"/>
        <v>0</v>
      </c>
      <c r="V198" s="259">
        <f t="shared" si="261"/>
        <v>0</v>
      </c>
      <c r="W198" s="259">
        <f t="shared" si="261"/>
        <v>0</v>
      </c>
      <c r="X198" s="259">
        <f t="shared" si="261"/>
        <v>0</v>
      </c>
      <c r="Y198" s="260">
        <f t="shared" si="261"/>
        <v>0</v>
      </c>
      <c r="Z198" s="260">
        <f t="shared" si="261"/>
        <v>0</v>
      </c>
      <c r="AA198" s="259">
        <f t="shared" si="261"/>
        <v>0</v>
      </c>
      <c r="AB198" s="259">
        <f t="shared" si="261"/>
        <v>0</v>
      </c>
      <c r="AC198" s="259">
        <f t="shared" si="261"/>
        <v>0</v>
      </c>
      <c r="AD198" s="259">
        <f t="shared" si="261"/>
        <v>0</v>
      </c>
      <c r="AE198" s="259">
        <f t="shared" si="261"/>
        <v>0</v>
      </c>
      <c r="AF198" s="259">
        <f t="shared" si="261"/>
        <v>0</v>
      </c>
      <c r="AG198" s="259">
        <f t="shared" si="261"/>
        <v>0</v>
      </c>
      <c r="AH198" s="259">
        <f t="shared" si="261"/>
        <v>0</v>
      </c>
      <c r="AI198" s="259">
        <f t="shared" si="261"/>
        <v>0</v>
      </c>
      <c r="AJ198" s="259">
        <f t="shared" si="261"/>
        <v>0</v>
      </c>
      <c r="AK198" s="260">
        <f t="shared" si="261"/>
        <v>0</v>
      </c>
      <c r="AL198" s="260">
        <f t="shared" si="261"/>
        <v>0</v>
      </c>
      <c r="AM198" s="259">
        <f t="shared" si="261"/>
        <v>0</v>
      </c>
      <c r="AN198" s="259">
        <f t="shared" si="261"/>
        <v>0</v>
      </c>
      <c r="AO198" s="259">
        <f t="shared" si="261"/>
        <v>0</v>
      </c>
      <c r="AP198" s="259">
        <f t="shared" si="261"/>
        <v>0</v>
      </c>
      <c r="AQ198" s="259">
        <f t="shared" si="261"/>
        <v>0</v>
      </c>
      <c r="AR198" s="259">
        <f t="shared" si="261"/>
        <v>0</v>
      </c>
      <c r="AS198" s="259">
        <f t="shared" si="261"/>
        <v>0</v>
      </c>
      <c r="AT198" s="259">
        <f t="shared" si="261"/>
        <v>0</v>
      </c>
      <c r="AU198" s="259">
        <f t="shared" si="261"/>
        <v>0</v>
      </c>
      <c r="AV198" s="259">
        <f t="shared" si="261"/>
        <v>0</v>
      </c>
      <c r="AW198" s="260">
        <f t="shared" si="261"/>
        <v>0</v>
      </c>
      <c r="AX198" s="260">
        <f t="shared" si="261"/>
        <v>0</v>
      </c>
      <c r="AY198" s="259">
        <f t="shared" si="261"/>
        <v>0</v>
      </c>
      <c r="AZ198" s="259">
        <f t="shared" si="261"/>
        <v>0</v>
      </c>
      <c r="BA198" s="259">
        <f t="shared" si="261"/>
        <v>0</v>
      </c>
      <c r="BB198" s="259">
        <f t="shared" si="261"/>
        <v>0</v>
      </c>
      <c r="BC198" s="259">
        <f t="shared" si="261"/>
        <v>0</v>
      </c>
      <c r="BD198" s="259">
        <f t="shared" si="261"/>
        <v>0</v>
      </c>
      <c r="BE198" s="259">
        <f t="shared" si="261"/>
        <v>0</v>
      </c>
      <c r="BF198" s="259">
        <f t="shared" si="261"/>
        <v>0</v>
      </c>
      <c r="BG198" s="259">
        <f t="shared" si="261"/>
        <v>0</v>
      </c>
      <c r="BH198" s="259">
        <f t="shared" si="261"/>
        <v>0</v>
      </c>
      <c r="BI198" s="260">
        <f t="shared" si="261"/>
        <v>0</v>
      </c>
      <c r="BJ198" s="260">
        <f t="shared" si="261"/>
        <v>0</v>
      </c>
      <c r="BK198" s="259">
        <f t="shared" si="261"/>
        <v>0</v>
      </c>
      <c r="BL198" s="259">
        <f t="shared" si="261"/>
        <v>0</v>
      </c>
      <c r="BM198" s="259">
        <f t="shared" si="261"/>
        <v>0</v>
      </c>
      <c r="BN198" s="259">
        <f t="shared" si="261"/>
        <v>0</v>
      </c>
      <c r="BO198" s="259">
        <f t="shared" si="261"/>
        <v>0</v>
      </c>
      <c r="BP198" s="259">
        <f t="shared" ref="BP198:CH198" si="262">SUM(BP196:BP197)</f>
        <v>0</v>
      </c>
      <c r="BQ198" s="259">
        <f t="shared" si="262"/>
        <v>0</v>
      </c>
      <c r="BR198" s="259">
        <f t="shared" si="262"/>
        <v>0</v>
      </c>
      <c r="BS198" s="259">
        <f t="shared" si="262"/>
        <v>0</v>
      </c>
      <c r="BT198" s="259">
        <f t="shared" si="262"/>
        <v>0</v>
      </c>
      <c r="BU198" s="260">
        <f t="shared" si="262"/>
        <v>0</v>
      </c>
      <c r="BV198" s="260">
        <f t="shared" si="262"/>
        <v>0</v>
      </c>
      <c r="BW198" s="259">
        <f t="shared" si="262"/>
        <v>0</v>
      </c>
      <c r="BX198" s="259">
        <f t="shared" si="262"/>
        <v>0</v>
      </c>
      <c r="BY198" s="259">
        <f t="shared" si="262"/>
        <v>0</v>
      </c>
      <c r="BZ198" s="259">
        <f t="shared" si="262"/>
        <v>0</v>
      </c>
      <c r="CA198" s="259">
        <f t="shared" si="262"/>
        <v>0</v>
      </c>
      <c r="CB198" s="259">
        <f t="shared" si="262"/>
        <v>0</v>
      </c>
      <c r="CC198" s="259">
        <f t="shared" si="262"/>
        <v>0</v>
      </c>
      <c r="CD198" s="259">
        <f t="shared" si="262"/>
        <v>0</v>
      </c>
      <c r="CE198" s="259">
        <f t="shared" si="262"/>
        <v>0</v>
      </c>
      <c r="CF198" s="259">
        <f t="shared" si="262"/>
        <v>0</v>
      </c>
      <c r="CG198" s="260">
        <f t="shared" si="262"/>
        <v>0</v>
      </c>
      <c r="CH198" s="260">
        <f t="shared" si="262"/>
        <v>0</v>
      </c>
    </row>
    <row r="199" spans="1:86" hidden="1" x14ac:dyDescent="0.25"/>
    <row r="200" spans="1:86" hidden="1" x14ac:dyDescent="0.25">
      <c r="B200" s="190" t="s">
        <v>225</v>
      </c>
      <c r="C200" s="381">
        <f>IF('YTD PROGRAM SUMMARY'!C4=0,0,C198-C73)</f>
        <v>0</v>
      </c>
      <c r="D200" s="381">
        <f>IF('YTD PROGRAM SUMMARY'!D4=0,0,D198-D73)</f>
        <v>0</v>
      </c>
      <c r="E200" s="381">
        <f>IF('YTD PROGRAM SUMMARY'!E4=0,0,E198-E73)</f>
        <v>0</v>
      </c>
      <c r="F200" s="381">
        <f>IF('YTD PROGRAM SUMMARY'!F4=0,0,F198-F73)</f>
        <v>0</v>
      </c>
      <c r="G200" s="381">
        <f>IF('YTD PROGRAM SUMMARY'!G4=0,0,G198-G73)</f>
        <v>0</v>
      </c>
      <c r="H200" s="381">
        <f>IF('YTD PROGRAM SUMMARY'!H4=0,0,H198-H73)</f>
        <v>0</v>
      </c>
      <c r="I200" s="381">
        <f>IF('YTD PROGRAM SUMMARY'!I4=0,0,I198-I73)</f>
        <v>0</v>
      </c>
      <c r="J200" s="381">
        <f>IF('YTD PROGRAM SUMMARY'!J4=0,0,J198-J73)</f>
        <v>0</v>
      </c>
      <c r="K200" s="381">
        <f>IF('YTD PROGRAM SUMMARY'!K4=0,0,K198-K73)</f>
        <v>0</v>
      </c>
      <c r="L200" s="381">
        <f>IF('YTD PROGRAM SUMMARY'!L4=0,0,L198-L73)</f>
        <v>0</v>
      </c>
      <c r="M200" s="381">
        <f>IF('YTD PROGRAM SUMMARY'!M4=0,0,M198-M73)</f>
        <v>0</v>
      </c>
      <c r="N200" s="381">
        <f>IF('YTD PROGRAM SUMMARY'!N4=0,0,N198-N73)</f>
        <v>0</v>
      </c>
    </row>
    <row r="201" spans="1:86" hidden="1" x14ac:dyDescent="0.25"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Y107:BJ107"/>
    <mergeCell ref="BK107:BV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499984740745262"/>
  </sheetPr>
  <dimension ref="A1:CJ109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8" customWidth="1"/>
    <col min="2" max="2" width="24.7109375" customWidth="1"/>
    <col min="3" max="3" width="15.7109375" bestFit="1" customWidth="1"/>
    <col min="4" max="4" width="11.5703125" bestFit="1" customWidth="1"/>
    <col min="5" max="6" width="12.5703125" bestFit="1" customWidth="1"/>
    <col min="7" max="14" width="14.28515625" bestFit="1" customWidth="1"/>
    <col min="15" max="16" width="15.28515625" bestFit="1" customWidth="1"/>
    <col min="17" max="30" width="15.28515625" customWidth="1"/>
    <col min="31" max="86" width="13.7109375" customWidth="1"/>
    <col min="87" max="88" width="10.5703125" bestFit="1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1M - RES'!C2</f>
        <v>0.65</v>
      </c>
      <c r="D2" s="367">
        <f>C2</f>
        <v>0.65</v>
      </c>
      <c r="E2" s="360">
        <f t="shared" ref="E2:BP2" si="0">D2</f>
        <v>0.65</v>
      </c>
      <c r="F2" s="369">
        <f t="shared" si="0"/>
        <v>0.65</v>
      </c>
      <c r="G2" s="369">
        <f t="shared" si="0"/>
        <v>0.65</v>
      </c>
      <c r="H2" s="369">
        <f t="shared" si="0"/>
        <v>0.65</v>
      </c>
      <c r="I2" s="369">
        <f t="shared" si="0"/>
        <v>0.65</v>
      </c>
      <c r="J2" s="369">
        <f t="shared" si="0"/>
        <v>0.65</v>
      </c>
      <c r="K2" s="369">
        <f t="shared" si="0"/>
        <v>0.65</v>
      </c>
      <c r="L2" s="369">
        <f t="shared" si="0"/>
        <v>0.65</v>
      </c>
      <c r="M2" s="369">
        <f t="shared" si="0"/>
        <v>0.65</v>
      </c>
      <c r="N2" s="369">
        <f t="shared" si="0"/>
        <v>0.65</v>
      </c>
      <c r="O2" s="369">
        <f t="shared" si="0"/>
        <v>0.65</v>
      </c>
      <c r="P2" s="369">
        <f t="shared" si="0"/>
        <v>0.65</v>
      </c>
      <c r="Q2" s="369">
        <f t="shared" si="0"/>
        <v>0.65</v>
      </c>
      <c r="R2" s="369">
        <f t="shared" si="0"/>
        <v>0.65</v>
      </c>
      <c r="S2" s="369">
        <f t="shared" si="0"/>
        <v>0.65</v>
      </c>
      <c r="T2" s="369">
        <f t="shared" si="0"/>
        <v>0.65</v>
      </c>
      <c r="U2" s="369">
        <f t="shared" si="0"/>
        <v>0.65</v>
      </c>
      <c r="V2" s="369">
        <f t="shared" si="0"/>
        <v>0.65</v>
      </c>
      <c r="W2" s="369">
        <f t="shared" si="0"/>
        <v>0.65</v>
      </c>
      <c r="X2" s="369">
        <f t="shared" si="0"/>
        <v>0.65</v>
      </c>
      <c r="Y2" s="369">
        <f t="shared" si="0"/>
        <v>0.65</v>
      </c>
      <c r="Z2" s="369">
        <f t="shared" si="0"/>
        <v>0.65</v>
      </c>
      <c r="AA2" s="369">
        <f t="shared" si="0"/>
        <v>0.65</v>
      </c>
      <c r="AB2" s="369">
        <f t="shared" si="0"/>
        <v>0.65</v>
      </c>
      <c r="AC2" s="369">
        <f t="shared" si="0"/>
        <v>0.65</v>
      </c>
      <c r="AD2" s="369">
        <f t="shared" si="0"/>
        <v>0.65</v>
      </c>
      <c r="AE2" s="369">
        <f t="shared" si="0"/>
        <v>0.65</v>
      </c>
      <c r="AF2" s="369">
        <f t="shared" si="0"/>
        <v>0.65</v>
      </c>
      <c r="AG2" s="369">
        <f t="shared" si="0"/>
        <v>0.65</v>
      </c>
      <c r="AH2" s="369">
        <f t="shared" si="0"/>
        <v>0.65</v>
      </c>
      <c r="AI2" s="369">
        <f t="shared" si="0"/>
        <v>0.65</v>
      </c>
      <c r="AJ2" s="369">
        <f t="shared" si="0"/>
        <v>0.65</v>
      </c>
      <c r="AK2" s="369">
        <f t="shared" si="0"/>
        <v>0.65</v>
      </c>
      <c r="AL2" s="369">
        <f t="shared" si="0"/>
        <v>0.65</v>
      </c>
      <c r="AM2" s="369">
        <f t="shared" si="0"/>
        <v>0.65</v>
      </c>
      <c r="AN2" s="369">
        <f t="shared" si="0"/>
        <v>0.65</v>
      </c>
      <c r="AO2" s="369">
        <f t="shared" si="0"/>
        <v>0.65</v>
      </c>
      <c r="AP2" s="369">
        <f t="shared" si="0"/>
        <v>0.65</v>
      </c>
      <c r="AQ2" s="369">
        <f t="shared" si="0"/>
        <v>0.65</v>
      </c>
      <c r="AR2" s="369">
        <f t="shared" si="0"/>
        <v>0.65</v>
      </c>
      <c r="AS2" s="369">
        <f t="shared" si="0"/>
        <v>0.65</v>
      </c>
      <c r="AT2" s="369">
        <f t="shared" si="0"/>
        <v>0.65</v>
      </c>
      <c r="AU2" s="369">
        <f t="shared" si="0"/>
        <v>0.65</v>
      </c>
      <c r="AV2" s="369">
        <f t="shared" si="0"/>
        <v>0.65</v>
      </c>
      <c r="AW2" s="369">
        <f t="shared" si="0"/>
        <v>0.65</v>
      </c>
      <c r="AX2" s="369">
        <f t="shared" si="0"/>
        <v>0.65</v>
      </c>
      <c r="AY2" s="369">
        <f t="shared" si="0"/>
        <v>0.65</v>
      </c>
      <c r="AZ2" s="369">
        <f t="shared" si="0"/>
        <v>0.65</v>
      </c>
      <c r="BA2" s="369">
        <f t="shared" si="0"/>
        <v>0.65</v>
      </c>
      <c r="BB2" s="369">
        <f t="shared" si="0"/>
        <v>0.65</v>
      </c>
      <c r="BC2" s="369">
        <f t="shared" si="0"/>
        <v>0.65</v>
      </c>
      <c r="BD2" s="369">
        <f t="shared" si="0"/>
        <v>0.65</v>
      </c>
      <c r="BE2" s="369">
        <f t="shared" si="0"/>
        <v>0.65</v>
      </c>
      <c r="BF2" s="369">
        <f t="shared" si="0"/>
        <v>0.65</v>
      </c>
      <c r="BG2" s="369">
        <f t="shared" si="0"/>
        <v>0.65</v>
      </c>
      <c r="BH2" s="369">
        <f t="shared" si="0"/>
        <v>0.65</v>
      </c>
      <c r="BI2" s="369">
        <f t="shared" si="0"/>
        <v>0.65</v>
      </c>
      <c r="BJ2" s="369">
        <f t="shared" si="0"/>
        <v>0.65</v>
      </c>
      <c r="BK2" s="369">
        <f t="shared" si="0"/>
        <v>0.65</v>
      </c>
      <c r="BL2" s="369">
        <f t="shared" si="0"/>
        <v>0.65</v>
      </c>
      <c r="BM2" s="369">
        <f t="shared" si="0"/>
        <v>0.65</v>
      </c>
      <c r="BN2" s="369">
        <f t="shared" si="0"/>
        <v>0.65</v>
      </c>
      <c r="BO2" s="369">
        <f t="shared" si="0"/>
        <v>0.65</v>
      </c>
      <c r="BP2" s="369">
        <f t="shared" si="0"/>
        <v>0.65</v>
      </c>
      <c r="BQ2" s="369">
        <f t="shared" ref="BQ2:CH2" si="1">BP2</f>
        <v>0.65</v>
      </c>
      <c r="BR2" s="369">
        <f t="shared" si="1"/>
        <v>0.65</v>
      </c>
      <c r="BS2" s="369">
        <f t="shared" si="1"/>
        <v>0.65</v>
      </c>
      <c r="BT2" s="369">
        <f t="shared" si="1"/>
        <v>0.65</v>
      </c>
      <c r="BU2" s="369">
        <f t="shared" si="1"/>
        <v>0.65</v>
      </c>
      <c r="BV2" s="369">
        <f t="shared" si="1"/>
        <v>0.65</v>
      </c>
      <c r="BW2" s="369">
        <f t="shared" si="1"/>
        <v>0.65</v>
      </c>
      <c r="BX2" s="369">
        <f t="shared" si="1"/>
        <v>0.65</v>
      </c>
      <c r="BY2" s="369">
        <f t="shared" si="1"/>
        <v>0.65</v>
      </c>
      <c r="BZ2" s="369">
        <f t="shared" si="1"/>
        <v>0.65</v>
      </c>
      <c r="CA2" s="369">
        <f t="shared" si="1"/>
        <v>0.65</v>
      </c>
      <c r="CB2" s="369">
        <f t="shared" si="1"/>
        <v>0.65</v>
      </c>
      <c r="CC2" s="369">
        <f t="shared" si="1"/>
        <v>0.65</v>
      </c>
      <c r="CD2" s="369">
        <f t="shared" si="1"/>
        <v>0.65</v>
      </c>
      <c r="CE2" s="369">
        <f t="shared" si="1"/>
        <v>0.65</v>
      </c>
      <c r="CF2" s="369">
        <f t="shared" si="1"/>
        <v>0.65</v>
      </c>
      <c r="CG2" s="369">
        <f t="shared" si="1"/>
        <v>0.65</v>
      </c>
      <c r="CH2" s="370">
        <f t="shared" si="1"/>
        <v>0.65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30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262"/>
    </row>
    <row r="6" spans="1:88" x14ac:dyDescent="0.25">
      <c r="A6" s="597"/>
      <c r="B6" s="13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262"/>
    </row>
    <row r="7" spans="1:88" x14ac:dyDescent="0.25">
      <c r="A7" s="597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262"/>
    </row>
    <row r="8" spans="1:88" x14ac:dyDescent="0.25">
      <c r="A8" s="597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262"/>
    </row>
    <row r="9" spans="1:88" x14ac:dyDescent="0.25">
      <c r="A9" s="597"/>
      <c r="B9" s="13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262"/>
    </row>
    <row r="10" spans="1:88" x14ac:dyDescent="0.25">
      <c r="A10" s="597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262"/>
    </row>
    <row r="11" spans="1:88" x14ac:dyDescent="0.25">
      <c r="A11" s="597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262"/>
    </row>
    <row r="12" spans="1:88" x14ac:dyDescent="0.25">
      <c r="A12" s="597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262"/>
    </row>
    <row r="13" spans="1:88" x14ac:dyDescent="0.25">
      <c r="A13" s="597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1180.8153149448688</v>
      </c>
      <c r="K13" s="3">
        <f>'BIZ kWh ENTRY'!K108</f>
        <v>752.25433551506035</v>
      </c>
      <c r="L13" s="3">
        <f>'BIZ kWh ENTRY'!L108</f>
        <v>0</v>
      </c>
      <c r="M13" s="3">
        <f>'BIZ kWh ENTRY'!M108</f>
        <v>0</v>
      </c>
      <c r="N13" s="3">
        <f>'BIZ kWh ENTRY'!N108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262"/>
    </row>
    <row r="14" spans="1:88" x14ac:dyDescent="0.25">
      <c r="A14" s="597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262"/>
    </row>
    <row r="15" spans="1:88" x14ac:dyDescent="0.25">
      <c r="A15" s="597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262"/>
    </row>
    <row r="16" spans="1:88" x14ac:dyDescent="0.25">
      <c r="A16" s="597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262"/>
    </row>
    <row r="17" spans="1:86" x14ac:dyDescent="0.25">
      <c r="A17" s="597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262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262"/>
    </row>
    <row r="19" spans="1:86" ht="15.75" thickBot="1" x14ac:dyDescent="0.3">
      <c r="A19" s="598"/>
      <c r="B19" s="209" t="s">
        <v>25</v>
      </c>
      <c r="C19" s="264">
        <f>SUM(C5:C18)</f>
        <v>0</v>
      </c>
      <c r="D19" s="264">
        <f t="shared" ref="D19:N19" si="2">SUM(D5:D18)</f>
        <v>0</v>
      </c>
      <c r="E19" s="264">
        <f t="shared" si="2"/>
        <v>0</v>
      </c>
      <c r="F19" s="264">
        <f t="shared" si="2"/>
        <v>0</v>
      </c>
      <c r="G19" s="264">
        <f t="shared" si="2"/>
        <v>0</v>
      </c>
      <c r="H19" s="264">
        <f t="shared" si="2"/>
        <v>0</v>
      </c>
      <c r="I19" s="264">
        <f t="shared" si="2"/>
        <v>0</v>
      </c>
      <c r="J19" s="264">
        <f t="shared" si="2"/>
        <v>1180.8153149448688</v>
      </c>
      <c r="K19" s="264">
        <f t="shared" si="2"/>
        <v>752.25433551506035</v>
      </c>
      <c r="L19" s="264">
        <f t="shared" si="2"/>
        <v>0</v>
      </c>
      <c r="M19" s="264">
        <f t="shared" si="2"/>
        <v>0</v>
      </c>
      <c r="N19" s="264">
        <f t="shared" si="2"/>
        <v>0</v>
      </c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/>
      <c r="BA19" s="293"/>
      <c r="BB19" s="293"/>
      <c r="BC19" s="293"/>
      <c r="BD19" s="293"/>
      <c r="BE19" s="293"/>
      <c r="BF19" s="293"/>
      <c r="BG19" s="293"/>
      <c r="BH19" s="293"/>
      <c r="BI19" s="293"/>
      <c r="BJ19" s="293"/>
      <c r="BK19" s="293"/>
      <c r="BL19" s="293"/>
      <c r="BM19" s="293"/>
      <c r="BN19" s="293"/>
      <c r="BO19" s="293"/>
      <c r="BP19" s="293"/>
      <c r="BQ19" s="293"/>
      <c r="BR19" s="293"/>
      <c r="BS19" s="293"/>
      <c r="BT19" s="293"/>
      <c r="BU19" s="293"/>
      <c r="BV19" s="293"/>
      <c r="BW19" s="293"/>
      <c r="BX19" s="293"/>
      <c r="BY19" s="293"/>
      <c r="BZ19" s="293"/>
      <c r="CA19" s="293"/>
      <c r="CB19" s="293"/>
      <c r="CC19" s="293"/>
      <c r="CD19" s="293"/>
      <c r="CE19" s="293"/>
      <c r="CF19" s="293"/>
      <c r="CG19" s="293"/>
      <c r="CH19" s="294"/>
    </row>
    <row r="20" spans="1:86" x14ac:dyDescent="0.25">
      <c r="A20" s="284"/>
      <c r="B20" s="285"/>
      <c r="C20" s="9"/>
      <c r="D20" s="285"/>
      <c r="E20" s="9"/>
      <c r="F20" s="285"/>
      <c r="G20" s="285"/>
      <c r="H20" s="9"/>
      <c r="I20" s="285"/>
      <c r="J20" s="285"/>
      <c r="K20" s="9"/>
      <c r="L20" s="285"/>
      <c r="M20" s="331" t="s">
        <v>212</v>
      </c>
      <c r="N20" s="332">
        <f>SUM(C19:N19)</f>
        <v>1933.0696504599291</v>
      </c>
      <c r="O20" s="331" t="s">
        <v>213</v>
      </c>
      <c r="P20" s="333">
        <f>'BIZ kWh ENTRY'!O113</f>
        <v>1933.0696504599291</v>
      </c>
      <c r="Q20" s="9"/>
      <c r="R20" s="285"/>
      <c r="S20" s="285"/>
      <c r="T20" s="9"/>
      <c r="U20" s="285"/>
      <c r="V20" s="285"/>
      <c r="W20" s="9"/>
      <c r="X20" s="285"/>
      <c r="Y20" s="285"/>
      <c r="Z20" s="9"/>
      <c r="AA20" s="285"/>
      <c r="AB20" s="285"/>
      <c r="AC20" s="9"/>
      <c r="AD20" s="285"/>
      <c r="AE20" s="285"/>
      <c r="AF20" s="9"/>
      <c r="AG20" s="285"/>
      <c r="AH20" s="285"/>
      <c r="AI20" s="9"/>
      <c r="AJ20" s="285"/>
      <c r="AK20" s="285"/>
      <c r="AL20" s="9"/>
      <c r="AM20" s="285"/>
      <c r="AN20" s="285"/>
      <c r="AO20" s="9"/>
      <c r="AP20" s="285"/>
      <c r="AQ20" s="285"/>
      <c r="AR20" s="9"/>
      <c r="AS20" s="285"/>
      <c r="AT20" s="285"/>
      <c r="AU20" s="9"/>
      <c r="AV20" s="285"/>
      <c r="AW20" s="285"/>
      <c r="AX20" s="9"/>
      <c r="AY20" s="285"/>
      <c r="AZ20" s="285"/>
      <c r="BA20" s="9"/>
      <c r="BB20" s="285"/>
      <c r="BC20" s="285"/>
      <c r="BD20" s="9"/>
      <c r="BE20" s="285"/>
      <c r="BF20" s="285"/>
      <c r="BG20" s="9"/>
      <c r="BH20" s="285"/>
      <c r="BI20" s="285"/>
      <c r="BJ20" s="9"/>
      <c r="BK20" s="285"/>
      <c r="BL20" s="285"/>
      <c r="BM20" s="9"/>
      <c r="BN20" s="285"/>
      <c r="BO20" s="285"/>
      <c r="BP20" s="9"/>
      <c r="BQ20" s="285"/>
      <c r="BR20" s="285"/>
      <c r="BS20" s="9"/>
      <c r="BT20" s="285"/>
      <c r="BU20" s="285"/>
      <c r="BV20" s="9"/>
      <c r="BW20" s="285"/>
      <c r="BX20" s="285"/>
      <c r="BY20" s="9"/>
      <c r="BZ20" s="285"/>
      <c r="CA20" s="285"/>
      <c r="CB20" s="9"/>
      <c r="CC20" s="285"/>
      <c r="CD20" s="285"/>
      <c r="CE20" s="9"/>
      <c r="CF20" s="285"/>
      <c r="CG20" s="285"/>
      <c r="CH20" s="137"/>
    </row>
    <row r="21" spans="1:86" ht="15.75" thickBot="1" x14ac:dyDescent="0.3"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</row>
    <row r="22" spans="1:86" ht="16.5" thickBot="1" x14ac:dyDescent="0.3">
      <c r="A22" s="599" t="s">
        <v>31</v>
      </c>
      <c r="B22" s="18" t="str">
        <f t="shared" ref="B22" si="3">B4</f>
        <v>End Use</v>
      </c>
      <c r="C22" s="162">
        <f>C$4</f>
        <v>45292</v>
      </c>
      <c r="D22" s="162">
        <f t="shared" ref="D22:BO22" si="4">D$4</f>
        <v>45323</v>
      </c>
      <c r="E22" s="162">
        <f t="shared" si="4"/>
        <v>45352</v>
      </c>
      <c r="F22" s="162">
        <f t="shared" si="4"/>
        <v>45383</v>
      </c>
      <c r="G22" s="162">
        <f t="shared" si="4"/>
        <v>45413</v>
      </c>
      <c r="H22" s="162">
        <f t="shared" si="4"/>
        <v>45444</v>
      </c>
      <c r="I22" s="162">
        <f t="shared" si="4"/>
        <v>45474</v>
      </c>
      <c r="J22" s="162">
        <f t="shared" si="4"/>
        <v>45505</v>
      </c>
      <c r="K22" s="162">
        <f t="shared" si="4"/>
        <v>45536</v>
      </c>
      <c r="L22" s="162">
        <f t="shared" si="4"/>
        <v>45566</v>
      </c>
      <c r="M22" s="162">
        <f t="shared" si="4"/>
        <v>45597</v>
      </c>
      <c r="N22" s="162">
        <f t="shared" si="4"/>
        <v>45627</v>
      </c>
      <c r="O22" s="162">
        <f t="shared" si="4"/>
        <v>45658</v>
      </c>
      <c r="P22" s="162">
        <f t="shared" si="4"/>
        <v>45689</v>
      </c>
      <c r="Q22" s="162">
        <f t="shared" si="4"/>
        <v>45717</v>
      </c>
      <c r="R22" s="162">
        <f t="shared" si="4"/>
        <v>45748</v>
      </c>
      <c r="S22" s="162">
        <f t="shared" si="4"/>
        <v>45778</v>
      </c>
      <c r="T22" s="162">
        <f t="shared" si="4"/>
        <v>45809</v>
      </c>
      <c r="U22" s="162">
        <f t="shared" si="4"/>
        <v>45839</v>
      </c>
      <c r="V22" s="162">
        <f t="shared" si="4"/>
        <v>45870</v>
      </c>
      <c r="W22" s="162">
        <f t="shared" si="4"/>
        <v>45901</v>
      </c>
      <c r="X22" s="162">
        <f t="shared" si="4"/>
        <v>45931</v>
      </c>
      <c r="Y22" s="162">
        <f t="shared" si="4"/>
        <v>45962</v>
      </c>
      <c r="Z22" s="162">
        <f t="shared" si="4"/>
        <v>45992</v>
      </c>
      <c r="AA22" s="162">
        <f t="shared" si="4"/>
        <v>46023</v>
      </c>
      <c r="AB22" s="162">
        <f t="shared" si="4"/>
        <v>46054</v>
      </c>
      <c r="AC22" s="162">
        <f t="shared" si="4"/>
        <v>46082</v>
      </c>
      <c r="AD22" s="162">
        <f t="shared" si="4"/>
        <v>46113</v>
      </c>
      <c r="AE22" s="162">
        <f t="shared" si="4"/>
        <v>46143</v>
      </c>
      <c r="AF22" s="162">
        <f t="shared" si="4"/>
        <v>46174</v>
      </c>
      <c r="AG22" s="162">
        <f t="shared" si="4"/>
        <v>46204</v>
      </c>
      <c r="AH22" s="162">
        <f t="shared" si="4"/>
        <v>46235</v>
      </c>
      <c r="AI22" s="162">
        <f t="shared" si="4"/>
        <v>46266</v>
      </c>
      <c r="AJ22" s="162">
        <f t="shared" si="4"/>
        <v>46296</v>
      </c>
      <c r="AK22" s="162">
        <f t="shared" si="4"/>
        <v>46327</v>
      </c>
      <c r="AL22" s="162">
        <f t="shared" si="4"/>
        <v>46357</v>
      </c>
      <c r="AM22" s="162">
        <f t="shared" si="4"/>
        <v>46388</v>
      </c>
      <c r="AN22" s="162">
        <f t="shared" si="4"/>
        <v>46419</v>
      </c>
      <c r="AO22" s="162">
        <f t="shared" si="4"/>
        <v>46447</v>
      </c>
      <c r="AP22" s="162">
        <f t="shared" si="4"/>
        <v>46478</v>
      </c>
      <c r="AQ22" s="162">
        <f t="shared" si="4"/>
        <v>46508</v>
      </c>
      <c r="AR22" s="162">
        <f t="shared" si="4"/>
        <v>46539</v>
      </c>
      <c r="AS22" s="162">
        <f t="shared" si="4"/>
        <v>46569</v>
      </c>
      <c r="AT22" s="162">
        <f t="shared" si="4"/>
        <v>46600</v>
      </c>
      <c r="AU22" s="162">
        <f t="shared" si="4"/>
        <v>46631</v>
      </c>
      <c r="AV22" s="162">
        <f t="shared" si="4"/>
        <v>46661</v>
      </c>
      <c r="AW22" s="162">
        <f t="shared" si="4"/>
        <v>46692</v>
      </c>
      <c r="AX22" s="162">
        <f t="shared" si="4"/>
        <v>46722</v>
      </c>
      <c r="AY22" s="162">
        <f t="shared" si="4"/>
        <v>46753</v>
      </c>
      <c r="AZ22" s="162">
        <f t="shared" si="4"/>
        <v>46784</v>
      </c>
      <c r="BA22" s="162">
        <f t="shared" si="4"/>
        <v>46813</v>
      </c>
      <c r="BB22" s="162">
        <f t="shared" si="4"/>
        <v>46844</v>
      </c>
      <c r="BC22" s="162">
        <f t="shared" si="4"/>
        <v>46874</v>
      </c>
      <c r="BD22" s="162">
        <f t="shared" si="4"/>
        <v>46905</v>
      </c>
      <c r="BE22" s="162">
        <f t="shared" si="4"/>
        <v>46935</v>
      </c>
      <c r="BF22" s="162">
        <f t="shared" si="4"/>
        <v>46966</v>
      </c>
      <c r="BG22" s="162">
        <f t="shared" si="4"/>
        <v>46997</v>
      </c>
      <c r="BH22" s="162">
        <f t="shared" si="4"/>
        <v>47027</v>
      </c>
      <c r="BI22" s="162">
        <f t="shared" si="4"/>
        <v>47058</v>
      </c>
      <c r="BJ22" s="162">
        <f t="shared" si="4"/>
        <v>47088</v>
      </c>
      <c r="BK22" s="162">
        <f t="shared" si="4"/>
        <v>47119</v>
      </c>
      <c r="BL22" s="162">
        <f t="shared" si="4"/>
        <v>47150</v>
      </c>
      <c r="BM22" s="162">
        <f t="shared" si="4"/>
        <v>47178</v>
      </c>
      <c r="BN22" s="162">
        <f t="shared" si="4"/>
        <v>47209</v>
      </c>
      <c r="BO22" s="162">
        <f t="shared" si="4"/>
        <v>47239</v>
      </c>
      <c r="BP22" s="162">
        <f t="shared" ref="BP22:CH22" si="5">BP$4</f>
        <v>47270</v>
      </c>
      <c r="BQ22" s="162">
        <f t="shared" si="5"/>
        <v>47300</v>
      </c>
      <c r="BR22" s="162">
        <f t="shared" si="5"/>
        <v>47331</v>
      </c>
      <c r="BS22" s="162">
        <f t="shared" si="5"/>
        <v>47362</v>
      </c>
      <c r="BT22" s="162">
        <f t="shared" si="5"/>
        <v>47392</v>
      </c>
      <c r="BU22" s="162">
        <f t="shared" si="5"/>
        <v>47423</v>
      </c>
      <c r="BV22" s="162">
        <f t="shared" si="5"/>
        <v>47453</v>
      </c>
      <c r="BW22" s="162">
        <f t="shared" si="5"/>
        <v>47484</v>
      </c>
      <c r="BX22" s="162">
        <f t="shared" si="5"/>
        <v>47515</v>
      </c>
      <c r="BY22" s="162">
        <f t="shared" si="5"/>
        <v>47543</v>
      </c>
      <c r="BZ22" s="162">
        <f t="shared" si="5"/>
        <v>47574</v>
      </c>
      <c r="CA22" s="162">
        <f t="shared" si="5"/>
        <v>47604</v>
      </c>
      <c r="CB22" s="162">
        <f t="shared" si="5"/>
        <v>47635</v>
      </c>
      <c r="CC22" s="162">
        <f t="shared" si="5"/>
        <v>47665</v>
      </c>
      <c r="CD22" s="162">
        <f t="shared" si="5"/>
        <v>47696</v>
      </c>
      <c r="CE22" s="162">
        <f t="shared" si="5"/>
        <v>47727</v>
      </c>
      <c r="CF22" s="162">
        <f t="shared" si="5"/>
        <v>47757</v>
      </c>
      <c r="CG22" s="162">
        <f t="shared" si="5"/>
        <v>47788</v>
      </c>
      <c r="CH22" s="163">
        <f t="shared" si="5"/>
        <v>47818</v>
      </c>
    </row>
    <row r="23" spans="1:86" ht="15" customHeight="1" x14ac:dyDescent="0.25">
      <c r="A23" s="600"/>
      <c r="B23" s="11" t="str">
        <f t="shared" ref="B23:B37" si="6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262"/>
    </row>
    <row r="24" spans="1:86" x14ac:dyDescent="0.25">
      <c r="A24" s="600"/>
      <c r="B24" s="13" t="str">
        <f t="shared" si="6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262"/>
    </row>
    <row r="25" spans="1:86" x14ac:dyDescent="0.25">
      <c r="A25" s="600"/>
      <c r="B25" s="11" t="str">
        <f t="shared" si="6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262"/>
    </row>
    <row r="26" spans="1:86" x14ac:dyDescent="0.25">
      <c r="A26" s="600"/>
      <c r="B26" s="11" t="str">
        <f t="shared" si="6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262"/>
    </row>
    <row r="27" spans="1:86" x14ac:dyDescent="0.25">
      <c r="A27" s="600"/>
      <c r="B27" s="13" t="str">
        <f t="shared" si="6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262"/>
    </row>
    <row r="28" spans="1:86" x14ac:dyDescent="0.25">
      <c r="A28" s="600"/>
      <c r="B28" s="11" t="str">
        <f t="shared" si="6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262"/>
    </row>
    <row r="29" spans="1:86" x14ac:dyDescent="0.25">
      <c r="A29" s="600"/>
      <c r="B29" s="11" t="str">
        <f t="shared" si="6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262"/>
    </row>
    <row r="30" spans="1:86" x14ac:dyDescent="0.25">
      <c r="A30" s="600"/>
      <c r="B30" s="11" t="str">
        <f t="shared" si="6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262"/>
    </row>
    <row r="31" spans="1:86" x14ac:dyDescent="0.25">
      <c r="A31" s="600"/>
      <c r="B31" s="11" t="str">
        <f t="shared" si="6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64032.525499087147</v>
      </c>
      <c r="K31" s="3">
        <f>'BIZ kWh ENTRY'!AA108</f>
        <v>42799.104593773132</v>
      </c>
      <c r="L31" s="3">
        <f>'BIZ kWh ENTRY'!AB108</f>
        <v>0</v>
      </c>
      <c r="M31" s="3">
        <f>'BIZ kWh ENTRY'!AC108</f>
        <v>0</v>
      </c>
      <c r="N31" s="3">
        <f>'BIZ kWh ENTRY'!AD108</f>
        <v>609.20210738433548</v>
      </c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262"/>
    </row>
    <row r="32" spans="1:86" ht="15" customHeight="1" x14ac:dyDescent="0.25">
      <c r="A32" s="600"/>
      <c r="B32" s="11" t="str">
        <f t="shared" si="6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262"/>
    </row>
    <row r="33" spans="1:86" x14ac:dyDescent="0.25">
      <c r="A33" s="600"/>
      <c r="B33" s="11" t="str">
        <f t="shared" si="6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262"/>
    </row>
    <row r="34" spans="1:86" x14ac:dyDescent="0.25">
      <c r="A34" s="600"/>
      <c r="B34" s="11" t="str">
        <f t="shared" si="6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262"/>
    </row>
    <row r="35" spans="1:86" x14ac:dyDescent="0.25">
      <c r="A35" s="600"/>
      <c r="B35" s="11" t="str">
        <f t="shared" si="6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262"/>
    </row>
    <row r="36" spans="1:86" ht="15" customHeight="1" x14ac:dyDescent="0.25">
      <c r="A36" s="600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262"/>
    </row>
    <row r="37" spans="1:86" ht="15" customHeight="1" thickBot="1" x14ac:dyDescent="0.3">
      <c r="A37" s="601"/>
      <c r="B37" s="209" t="str">
        <f t="shared" si="6"/>
        <v>Monthly kWh</v>
      </c>
      <c r="C37" s="264">
        <f>SUM(C23:C36)</f>
        <v>0</v>
      </c>
      <c r="D37" s="264">
        <f t="shared" ref="D37:N37" si="7">SUM(D23:D36)</f>
        <v>0</v>
      </c>
      <c r="E37" s="264">
        <f t="shared" si="7"/>
        <v>0</v>
      </c>
      <c r="F37" s="264">
        <f t="shared" si="7"/>
        <v>0</v>
      </c>
      <c r="G37" s="264">
        <f t="shared" si="7"/>
        <v>0</v>
      </c>
      <c r="H37" s="264">
        <f t="shared" si="7"/>
        <v>0</v>
      </c>
      <c r="I37" s="264">
        <f t="shared" si="7"/>
        <v>0</v>
      </c>
      <c r="J37" s="264">
        <f t="shared" si="7"/>
        <v>64032.525499087147</v>
      </c>
      <c r="K37" s="264">
        <f t="shared" si="7"/>
        <v>42799.104593773132</v>
      </c>
      <c r="L37" s="264">
        <f t="shared" si="7"/>
        <v>0</v>
      </c>
      <c r="M37" s="264">
        <f t="shared" si="7"/>
        <v>0</v>
      </c>
      <c r="N37" s="264">
        <f t="shared" si="7"/>
        <v>609.20210738433548</v>
      </c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3"/>
      <c r="AB37" s="293"/>
      <c r="AC37" s="293"/>
      <c r="AD37" s="293"/>
      <c r="AE37" s="293"/>
      <c r="AF37" s="293"/>
      <c r="AG37" s="293"/>
      <c r="AH37" s="293"/>
      <c r="AI37" s="293"/>
      <c r="AJ37" s="293"/>
      <c r="AK37" s="293"/>
      <c r="AL37" s="293"/>
      <c r="AM37" s="293"/>
      <c r="AN37" s="293"/>
      <c r="AO37" s="293"/>
      <c r="AP37" s="293"/>
      <c r="AQ37" s="293"/>
      <c r="AR37" s="293"/>
      <c r="AS37" s="293"/>
      <c r="AT37" s="293"/>
      <c r="AU37" s="293"/>
      <c r="AV37" s="293"/>
      <c r="AW37" s="293"/>
      <c r="AX37" s="293"/>
      <c r="AY37" s="293"/>
      <c r="AZ37" s="293"/>
      <c r="BA37" s="293"/>
      <c r="BB37" s="293"/>
      <c r="BC37" s="293"/>
      <c r="BD37" s="293"/>
      <c r="BE37" s="293"/>
      <c r="BF37" s="293"/>
      <c r="BG37" s="293"/>
      <c r="BH37" s="293"/>
      <c r="BI37" s="293"/>
      <c r="BJ37" s="293"/>
      <c r="BK37" s="293"/>
      <c r="BL37" s="293"/>
      <c r="BM37" s="293"/>
      <c r="BN37" s="293"/>
      <c r="BO37" s="293"/>
      <c r="BP37" s="293"/>
      <c r="BQ37" s="293"/>
      <c r="BR37" s="293"/>
      <c r="BS37" s="293"/>
      <c r="BT37" s="293"/>
      <c r="BU37" s="293"/>
      <c r="BV37" s="293"/>
      <c r="BW37" s="293"/>
      <c r="BX37" s="293"/>
      <c r="BY37" s="293"/>
      <c r="BZ37" s="293"/>
      <c r="CA37" s="293"/>
      <c r="CB37" s="293"/>
      <c r="CC37" s="293"/>
      <c r="CD37" s="293"/>
      <c r="CE37" s="293"/>
      <c r="CF37" s="293"/>
      <c r="CG37" s="293"/>
      <c r="CH37" s="294"/>
    </row>
    <row r="38" spans="1:86" x14ac:dyDescent="0.25">
      <c r="A38" s="8"/>
      <c r="B38" s="285"/>
      <c r="C38" s="9"/>
      <c r="D38" s="285"/>
      <c r="E38" s="9"/>
      <c r="F38" s="285"/>
      <c r="G38" s="285"/>
      <c r="H38" s="9"/>
      <c r="I38" s="285"/>
      <c r="J38" s="285"/>
      <c r="K38" s="9"/>
      <c r="L38" s="285"/>
      <c r="M38" s="331" t="s">
        <v>212</v>
      </c>
      <c r="N38" s="332">
        <f>SUM(C37:N37)</f>
        <v>107440.83220024462</v>
      </c>
      <c r="O38" s="331" t="s">
        <v>213</v>
      </c>
      <c r="P38" s="333">
        <f>'BIZ kWh ENTRY'!AE113</f>
        <v>107440.83220024462</v>
      </c>
      <c r="Q38" s="9"/>
      <c r="R38" s="285"/>
      <c r="S38" s="285"/>
      <c r="T38" s="9"/>
      <c r="U38" s="285"/>
      <c r="V38" s="285"/>
      <c r="W38" s="9"/>
      <c r="X38" s="285"/>
      <c r="Y38" s="285"/>
      <c r="Z38" s="9"/>
      <c r="AA38" s="285"/>
      <c r="AB38" s="285"/>
      <c r="AC38" s="9"/>
      <c r="AD38" s="285"/>
      <c r="AE38" s="285"/>
      <c r="AF38" s="9"/>
      <c r="AG38" s="285"/>
      <c r="AH38" s="285"/>
      <c r="AI38" s="9"/>
      <c r="AJ38" s="285"/>
      <c r="AK38" s="285"/>
      <c r="AL38" s="9"/>
      <c r="AM38" s="285"/>
      <c r="AN38" s="285"/>
      <c r="AO38" s="9"/>
      <c r="AP38" s="285"/>
      <c r="AQ38" s="285"/>
      <c r="AR38" s="9"/>
      <c r="AS38" s="285"/>
      <c r="AT38" s="285"/>
      <c r="AU38" s="9"/>
      <c r="AV38" s="285"/>
      <c r="AW38" s="285"/>
      <c r="AX38" s="9"/>
      <c r="AY38" s="285"/>
      <c r="AZ38" s="285"/>
      <c r="BA38" s="9"/>
      <c r="BB38" s="285"/>
      <c r="BC38" s="285"/>
      <c r="BD38" s="9"/>
      <c r="BE38" s="285"/>
      <c r="BF38" s="285"/>
      <c r="BG38" s="9"/>
      <c r="BH38" s="285"/>
      <c r="BI38" s="285"/>
      <c r="BJ38" s="9"/>
      <c r="BK38" s="285"/>
      <c r="BL38" s="285"/>
      <c r="BM38" s="9"/>
      <c r="BN38" s="285"/>
      <c r="BO38" s="285"/>
      <c r="BP38" s="9"/>
      <c r="BQ38" s="285"/>
      <c r="BR38" s="285"/>
      <c r="BS38" s="9"/>
      <c r="BT38" s="285"/>
      <c r="BU38" s="285"/>
      <c r="BV38" s="9"/>
      <c r="BW38" s="285"/>
      <c r="BX38" s="285"/>
      <c r="BY38" s="9"/>
      <c r="BZ38" s="285"/>
      <c r="CA38" s="285"/>
      <c r="CB38" s="9"/>
      <c r="CC38" s="285"/>
      <c r="CD38" s="285"/>
      <c r="CE38" s="9"/>
      <c r="CF38" s="285"/>
      <c r="CG38" s="285"/>
      <c r="CH38" s="137"/>
    </row>
    <row r="39" spans="1:86" ht="15.75" thickBot="1" x14ac:dyDescent="0.3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</row>
    <row r="40" spans="1:86" ht="16.5" thickBot="1" x14ac:dyDescent="0.3">
      <c r="A40" s="602" t="s">
        <v>32</v>
      </c>
      <c r="B40" s="18" t="str">
        <f t="shared" ref="B40" si="8">B22</f>
        <v>End Use</v>
      </c>
      <c r="C40" s="162">
        <f>C$4</f>
        <v>45292</v>
      </c>
      <c r="D40" s="162">
        <f t="shared" ref="D40:BO40" si="9">D$4</f>
        <v>45323</v>
      </c>
      <c r="E40" s="162">
        <f t="shared" si="9"/>
        <v>45352</v>
      </c>
      <c r="F40" s="162">
        <f t="shared" si="9"/>
        <v>45383</v>
      </c>
      <c r="G40" s="162">
        <f t="shared" si="9"/>
        <v>45413</v>
      </c>
      <c r="H40" s="162">
        <f t="shared" si="9"/>
        <v>45444</v>
      </c>
      <c r="I40" s="162">
        <f t="shared" si="9"/>
        <v>45474</v>
      </c>
      <c r="J40" s="162">
        <f t="shared" si="9"/>
        <v>45505</v>
      </c>
      <c r="K40" s="162">
        <f t="shared" si="9"/>
        <v>45536</v>
      </c>
      <c r="L40" s="162">
        <f t="shared" si="9"/>
        <v>45566</v>
      </c>
      <c r="M40" s="162">
        <f t="shared" si="9"/>
        <v>45597</v>
      </c>
      <c r="N40" s="162">
        <f t="shared" si="9"/>
        <v>45627</v>
      </c>
      <c r="O40" s="162">
        <f t="shared" si="9"/>
        <v>45658</v>
      </c>
      <c r="P40" s="162">
        <f t="shared" si="9"/>
        <v>45689</v>
      </c>
      <c r="Q40" s="162">
        <f t="shared" si="9"/>
        <v>45717</v>
      </c>
      <c r="R40" s="162">
        <f t="shared" si="9"/>
        <v>45748</v>
      </c>
      <c r="S40" s="162">
        <f t="shared" si="9"/>
        <v>45778</v>
      </c>
      <c r="T40" s="162">
        <f t="shared" si="9"/>
        <v>45809</v>
      </c>
      <c r="U40" s="162">
        <f t="shared" si="9"/>
        <v>45839</v>
      </c>
      <c r="V40" s="162">
        <f t="shared" si="9"/>
        <v>45870</v>
      </c>
      <c r="W40" s="162">
        <f t="shared" si="9"/>
        <v>45901</v>
      </c>
      <c r="X40" s="162">
        <f t="shared" si="9"/>
        <v>45931</v>
      </c>
      <c r="Y40" s="162">
        <f t="shared" si="9"/>
        <v>45962</v>
      </c>
      <c r="Z40" s="162">
        <f t="shared" si="9"/>
        <v>45992</v>
      </c>
      <c r="AA40" s="162">
        <f t="shared" si="9"/>
        <v>46023</v>
      </c>
      <c r="AB40" s="162">
        <f t="shared" si="9"/>
        <v>46054</v>
      </c>
      <c r="AC40" s="162">
        <f t="shared" si="9"/>
        <v>46082</v>
      </c>
      <c r="AD40" s="162">
        <f t="shared" si="9"/>
        <v>46113</v>
      </c>
      <c r="AE40" s="162">
        <f t="shared" si="9"/>
        <v>46143</v>
      </c>
      <c r="AF40" s="162">
        <f t="shared" si="9"/>
        <v>46174</v>
      </c>
      <c r="AG40" s="162">
        <f t="shared" si="9"/>
        <v>46204</v>
      </c>
      <c r="AH40" s="162">
        <f t="shared" si="9"/>
        <v>46235</v>
      </c>
      <c r="AI40" s="162">
        <f t="shared" si="9"/>
        <v>46266</v>
      </c>
      <c r="AJ40" s="162">
        <f t="shared" si="9"/>
        <v>46296</v>
      </c>
      <c r="AK40" s="162">
        <f t="shared" si="9"/>
        <v>46327</v>
      </c>
      <c r="AL40" s="162">
        <f t="shared" si="9"/>
        <v>46357</v>
      </c>
      <c r="AM40" s="162">
        <f t="shared" si="9"/>
        <v>46388</v>
      </c>
      <c r="AN40" s="162">
        <f t="shared" si="9"/>
        <v>46419</v>
      </c>
      <c r="AO40" s="162">
        <f t="shared" si="9"/>
        <v>46447</v>
      </c>
      <c r="AP40" s="162">
        <f t="shared" si="9"/>
        <v>46478</v>
      </c>
      <c r="AQ40" s="162">
        <f t="shared" si="9"/>
        <v>46508</v>
      </c>
      <c r="AR40" s="162">
        <f t="shared" si="9"/>
        <v>46539</v>
      </c>
      <c r="AS40" s="162">
        <f t="shared" si="9"/>
        <v>46569</v>
      </c>
      <c r="AT40" s="162">
        <f t="shared" si="9"/>
        <v>46600</v>
      </c>
      <c r="AU40" s="162">
        <f t="shared" si="9"/>
        <v>46631</v>
      </c>
      <c r="AV40" s="162">
        <f t="shared" si="9"/>
        <v>46661</v>
      </c>
      <c r="AW40" s="162">
        <f t="shared" si="9"/>
        <v>46692</v>
      </c>
      <c r="AX40" s="162">
        <f t="shared" si="9"/>
        <v>46722</v>
      </c>
      <c r="AY40" s="162">
        <f t="shared" si="9"/>
        <v>46753</v>
      </c>
      <c r="AZ40" s="162">
        <f t="shared" si="9"/>
        <v>46784</v>
      </c>
      <c r="BA40" s="162">
        <f t="shared" si="9"/>
        <v>46813</v>
      </c>
      <c r="BB40" s="162">
        <f t="shared" si="9"/>
        <v>46844</v>
      </c>
      <c r="BC40" s="162">
        <f t="shared" si="9"/>
        <v>46874</v>
      </c>
      <c r="BD40" s="162">
        <f t="shared" si="9"/>
        <v>46905</v>
      </c>
      <c r="BE40" s="162">
        <f t="shared" si="9"/>
        <v>46935</v>
      </c>
      <c r="BF40" s="162">
        <f t="shared" si="9"/>
        <v>46966</v>
      </c>
      <c r="BG40" s="162">
        <f t="shared" si="9"/>
        <v>46997</v>
      </c>
      <c r="BH40" s="162">
        <f t="shared" si="9"/>
        <v>47027</v>
      </c>
      <c r="BI40" s="162">
        <f t="shared" si="9"/>
        <v>47058</v>
      </c>
      <c r="BJ40" s="162">
        <f t="shared" si="9"/>
        <v>47088</v>
      </c>
      <c r="BK40" s="162">
        <f t="shared" si="9"/>
        <v>47119</v>
      </c>
      <c r="BL40" s="162">
        <f t="shared" si="9"/>
        <v>47150</v>
      </c>
      <c r="BM40" s="162">
        <f t="shared" si="9"/>
        <v>47178</v>
      </c>
      <c r="BN40" s="162">
        <f t="shared" si="9"/>
        <v>47209</v>
      </c>
      <c r="BO40" s="162">
        <f t="shared" si="9"/>
        <v>47239</v>
      </c>
      <c r="BP40" s="162">
        <f t="shared" ref="BP40:CH40" si="10">BP$4</f>
        <v>47270</v>
      </c>
      <c r="BQ40" s="162">
        <f t="shared" si="10"/>
        <v>47300</v>
      </c>
      <c r="BR40" s="162">
        <f t="shared" si="10"/>
        <v>47331</v>
      </c>
      <c r="BS40" s="162">
        <f t="shared" si="10"/>
        <v>47362</v>
      </c>
      <c r="BT40" s="162">
        <f t="shared" si="10"/>
        <v>47392</v>
      </c>
      <c r="BU40" s="162">
        <f t="shared" si="10"/>
        <v>47423</v>
      </c>
      <c r="BV40" s="162">
        <f t="shared" si="10"/>
        <v>47453</v>
      </c>
      <c r="BW40" s="162">
        <f t="shared" si="10"/>
        <v>47484</v>
      </c>
      <c r="BX40" s="162">
        <f t="shared" si="10"/>
        <v>47515</v>
      </c>
      <c r="BY40" s="162">
        <f t="shared" si="10"/>
        <v>47543</v>
      </c>
      <c r="BZ40" s="162">
        <f t="shared" si="10"/>
        <v>47574</v>
      </c>
      <c r="CA40" s="162">
        <f t="shared" si="10"/>
        <v>47604</v>
      </c>
      <c r="CB40" s="162">
        <f t="shared" si="10"/>
        <v>47635</v>
      </c>
      <c r="CC40" s="162">
        <f t="shared" si="10"/>
        <v>47665</v>
      </c>
      <c r="CD40" s="162">
        <f t="shared" si="10"/>
        <v>47696</v>
      </c>
      <c r="CE40" s="162">
        <f t="shared" si="10"/>
        <v>47727</v>
      </c>
      <c r="CF40" s="162">
        <f t="shared" si="10"/>
        <v>47757</v>
      </c>
      <c r="CG40" s="162">
        <f t="shared" si="10"/>
        <v>47788</v>
      </c>
      <c r="CH40" s="163">
        <f t="shared" si="10"/>
        <v>47818</v>
      </c>
    </row>
    <row r="41" spans="1:86" ht="15" customHeight="1" x14ac:dyDescent="0.25">
      <c r="A41" s="603"/>
      <c r="B41" s="11" t="str">
        <f t="shared" ref="B41:B55" si="11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262"/>
    </row>
    <row r="42" spans="1:86" x14ac:dyDescent="0.25">
      <c r="A42" s="603"/>
      <c r="B42" s="13" t="str">
        <f t="shared" si="11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262"/>
    </row>
    <row r="43" spans="1:86" x14ac:dyDescent="0.25">
      <c r="A43" s="603"/>
      <c r="B43" s="11" t="str">
        <f t="shared" si="11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262"/>
    </row>
    <row r="44" spans="1:86" x14ac:dyDescent="0.25">
      <c r="A44" s="603"/>
      <c r="B44" s="11" t="str">
        <f t="shared" si="11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262"/>
    </row>
    <row r="45" spans="1:86" x14ac:dyDescent="0.25">
      <c r="A45" s="603"/>
      <c r="B45" s="13" t="str">
        <f t="shared" si="11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262"/>
    </row>
    <row r="46" spans="1:86" x14ac:dyDescent="0.25">
      <c r="A46" s="603"/>
      <c r="B46" s="11" t="str">
        <f t="shared" si="11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262"/>
    </row>
    <row r="47" spans="1:86" x14ac:dyDescent="0.25">
      <c r="A47" s="603"/>
      <c r="B47" s="11" t="str">
        <f t="shared" si="11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262"/>
    </row>
    <row r="48" spans="1:86" x14ac:dyDescent="0.25">
      <c r="A48" s="603"/>
      <c r="B48" s="11" t="str">
        <f t="shared" si="11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262"/>
    </row>
    <row r="49" spans="1:86" x14ac:dyDescent="0.25">
      <c r="A49" s="603"/>
      <c r="B49" s="11" t="str">
        <f t="shared" si="11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72772.650441928199</v>
      </c>
      <c r="K49" s="3">
        <f>'BIZ kWh ENTRY'!AQ108</f>
        <v>115025.93507604103</v>
      </c>
      <c r="L49" s="3">
        <f>'BIZ kWh ENTRY'!AR108</f>
        <v>0</v>
      </c>
      <c r="M49" s="3">
        <f>'BIZ kWh ENTRY'!AS108</f>
        <v>0</v>
      </c>
      <c r="N49" s="3">
        <f>'BIZ kWh ENTRY'!AT108</f>
        <v>5181.7540576278743</v>
      </c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262"/>
    </row>
    <row r="50" spans="1:86" ht="15" customHeight="1" x14ac:dyDescent="0.25">
      <c r="A50" s="603"/>
      <c r="B50" s="11" t="str">
        <f t="shared" si="11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262"/>
    </row>
    <row r="51" spans="1:86" x14ac:dyDescent="0.25">
      <c r="A51" s="603"/>
      <c r="B51" s="11" t="str">
        <f t="shared" si="11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  <c r="BO51" s="188"/>
      <c r="BP51" s="188"/>
      <c r="BQ51" s="188"/>
      <c r="BR51" s="188"/>
      <c r="BS51" s="188"/>
      <c r="BT51" s="188"/>
      <c r="BU51" s="188"/>
      <c r="BV51" s="188"/>
      <c r="BW51" s="188"/>
      <c r="BX51" s="188"/>
      <c r="BY51" s="188"/>
      <c r="BZ51" s="188"/>
      <c r="CA51" s="188"/>
      <c r="CB51" s="188"/>
      <c r="CC51" s="188"/>
      <c r="CD51" s="188"/>
      <c r="CE51" s="188"/>
      <c r="CF51" s="188"/>
      <c r="CG51" s="188"/>
      <c r="CH51" s="262"/>
    </row>
    <row r="52" spans="1:86" x14ac:dyDescent="0.25">
      <c r="A52" s="603"/>
      <c r="B52" s="11" t="str">
        <f t="shared" si="11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262"/>
    </row>
    <row r="53" spans="1:86" x14ac:dyDescent="0.25">
      <c r="A53" s="603"/>
      <c r="B53" s="11" t="str">
        <f t="shared" si="11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262"/>
    </row>
    <row r="54" spans="1:86" ht="15" customHeight="1" x14ac:dyDescent="0.25">
      <c r="A54" s="603"/>
      <c r="B54" s="11" t="str">
        <f t="shared" si="1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262"/>
    </row>
    <row r="55" spans="1:86" ht="15" customHeight="1" thickBot="1" x14ac:dyDescent="0.3">
      <c r="A55" s="604"/>
      <c r="B55" s="209" t="str">
        <f t="shared" si="11"/>
        <v>Monthly kWh</v>
      </c>
      <c r="C55" s="264">
        <f>SUM(C41:C54)</f>
        <v>0</v>
      </c>
      <c r="D55" s="264">
        <f t="shared" ref="D55:N55" si="12">SUM(D41:D54)</f>
        <v>0</v>
      </c>
      <c r="E55" s="264">
        <f t="shared" si="12"/>
        <v>0</v>
      </c>
      <c r="F55" s="264">
        <f t="shared" si="12"/>
        <v>0</v>
      </c>
      <c r="G55" s="264">
        <f t="shared" si="12"/>
        <v>0</v>
      </c>
      <c r="H55" s="264">
        <f t="shared" si="12"/>
        <v>0</v>
      </c>
      <c r="I55" s="264">
        <f t="shared" si="12"/>
        <v>0</v>
      </c>
      <c r="J55" s="264">
        <f t="shared" si="12"/>
        <v>72772.650441928199</v>
      </c>
      <c r="K55" s="264">
        <f t="shared" si="12"/>
        <v>115025.93507604103</v>
      </c>
      <c r="L55" s="264">
        <f t="shared" si="12"/>
        <v>0</v>
      </c>
      <c r="M55" s="264">
        <f t="shared" si="12"/>
        <v>0</v>
      </c>
      <c r="N55" s="264">
        <f t="shared" si="12"/>
        <v>5181.7540576278743</v>
      </c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  <c r="AA55" s="293"/>
      <c r="AB55" s="293"/>
      <c r="AC55" s="293"/>
      <c r="AD55" s="293"/>
      <c r="AE55" s="293"/>
      <c r="AF55" s="293"/>
      <c r="AG55" s="293"/>
      <c r="AH55" s="293"/>
      <c r="AI55" s="293"/>
      <c r="AJ55" s="293"/>
      <c r="AK55" s="293"/>
      <c r="AL55" s="293"/>
      <c r="AM55" s="293"/>
      <c r="AN55" s="293"/>
      <c r="AO55" s="293"/>
      <c r="AP55" s="293"/>
      <c r="AQ55" s="293"/>
      <c r="AR55" s="293"/>
      <c r="AS55" s="293"/>
      <c r="AT55" s="293"/>
      <c r="AU55" s="293"/>
      <c r="AV55" s="293"/>
      <c r="AW55" s="293"/>
      <c r="AX55" s="293"/>
      <c r="AY55" s="293"/>
      <c r="AZ55" s="293"/>
      <c r="BA55" s="293"/>
      <c r="BB55" s="293"/>
      <c r="BC55" s="293"/>
      <c r="BD55" s="293"/>
      <c r="BE55" s="293"/>
      <c r="BF55" s="293"/>
      <c r="BG55" s="293"/>
      <c r="BH55" s="293"/>
      <c r="BI55" s="293"/>
      <c r="BJ55" s="293"/>
      <c r="BK55" s="293"/>
      <c r="BL55" s="293"/>
      <c r="BM55" s="293"/>
      <c r="BN55" s="293"/>
      <c r="BO55" s="293"/>
      <c r="BP55" s="293"/>
      <c r="BQ55" s="293"/>
      <c r="BR55" s="293"/>
      <c r="BS55" s="293"/>
      <c r="BT55" s="293"/>
      <c r="BU55" s="293"/>
      <c r="BV55" s="293"/>
      <c r="BW55" s="293"/>
      <c r="BX55" s="293"/>
      <c r="BY55" s="293"/>
      <c r="BZ55" s="293"/>
      <c r="CA55" s="293"/>
      <c r="CB55" s="293"/>
      <c r="CC55" s="293"/>
      <c r="CD55" s="293"/>
      <c r="CE55" s="293"/>
      <c r="CF55" s="293"/>
      <c r="CG55" s="293"/>
      <c r="CH55" s="294"/>
    </row>
    <row r="56" spans="1:86" ht="15" customHeight="1" x14ac:dyDescent="0.25">
      <c r="A56" s="8"/>
      <c r="B56" s="285"/>
      <c r="C56" s="9"/>
      <c r="D56" s="285"/>
      <c r="E56" s="9"/>
      <c r="F56" s="5"/>
      <c r="G56" s="5"/>
      <c r="H56" s="5"/>
      <c r="I56" s="5"/>
      <c r="J56" s="5"/>
      <c r="K56" s="5"/>
      <c r="L56" s="5"/>
      <c r="M56" s="331" t="s">
        <v>212</v>
      </c>
      <c r="N56" s="332">
        <f>SUM(C55:N55)</f>
        <v>192980.33957559709</v>
      </c>
      <c r="O56" s="331" t="s">
        <v>213</v>
      </c>
      <c r="P56" s="333">
        <f>'BIZ kWh ENTRY'!AU113</f>
        <v>192980.33957559709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158"/>
    </row>
    <row r="57" spans="1:86" ht="15.75" thickBot="1" x14ac:dyDescent="0.3">
      <c r="C57" s="136"/>
      <c r="D57" s="136"/>
      <c r="E57" s="136"/>
      <c r="F57" s="285"/>
      <c r="G57" s="285"/>
      <c r="H57" s="9"/>
      <c r="I57" s="285"/>
      <c r="J57" s="285"/>
      <c r="K57" s="9"/>
      <c r="L57" s="285"/>
      <c r="M57" s="285"/>
      <c r="N57" s="9"/>
      <c r="O57" s="285"/>
      <c r="P57" s="285"/>
      <c r="Q57" s="9"/>
      <c r="R57" s="285"/>
      <c r="S57" s="285"/>
      <c r="T57" s="9"/>
      <c r="U57" s="285"/>
      <c r="V57" s="285"/>
      <c r="W57" s="9"/>
      <c r="X57" s="285"/>
      <c r="Y57" s="285"/>
      <c r="Z57" s="9"/>
      <c r="AA57" s="285"/>
      <c r="AB57" s="285"/>
      <c r="AC57" s="9"/>
      <c r="AD57" s="285"/>
      <c r="AE57" s="285"/>
      <c r="AF57" s="9"/>
      <c r="AG57" s="285"/>
      <c r="AH57" s="285"/>
      <c r="AI57" s="9"/>
      <c r="AJ57" s="285"/>
      <c r="AK57" s="285"/>
      <c r="AL57" s="9"/>
      <c r="AM57" s="285"/>
      <c r="AN57" s="285"/>
      <c r="AO57" s="9"/>
      <c r="AP57" s="285"/>
      <c r="AQ57" s="285"/>
      <c r="AR57" s="9"/>
      <c r="AS57" s="285"/>
      <c r="AT57" s="285"/>
      <c r="AU57" s="9"/>
      <c r="AV57" s="285"/>
      <c r="AW57" s="285"/>
      <c r="AX57" s="9"/>
      <c r="AY57" s="285"/>
      <c r="AZ57" s="285"/>
      <c r="BA57" s="9"/>
      <c r="BB57" s="285"/>
      <c r="BC57" s="285"/>
      <c r="BD57" s="9"/>
      <c r="BE57" s="285"/>
      <c r="BF57" s="285"/>
      <c r="BG57" s="9"/>
      <c r="BH57" s="285"/>
      <c r="BI57" s="285"/>
      <c r="BJ57" s="9"/>
      <c r="BK57" s="285"/>
      <c r="BL57" s="285"/>
      <c r="BM57" s="9"/>
      <c r="BN57" s="285"/>
      <c r="BO57" s="285"/>
      <c r="BP57" s="9"/>
      <c r="BQ57" s="285"/>
      <c r="BR57" s="285"/>
      <c r="BS57" s="9"/>
      <c r="BT57" s="285"/>
      <c r="BU57" s="285"/>
      <c r="BV57" s="9"/>
      <c r="BW57" s="285"/>
      <c r="BX57" s="285"/>
      <c r="BY57" s="9"/>
      <c r="BZ57" s="285"/>
      <c r="CA57" s="285"/>
      <c r="CB57" s="9"/>
      <c r="CC57" s="285"/>
      <c r="CD57" s="285"/>
      <c r="CE57" s="9"/>
      <c r="CF57" s="285"/>
      <c r="CG57" s="285"/>
      <c r="CH57" s="159"/>
    </row>
    <row r="58" spans="1:86" ht="16.5" thickBot="1" x14ac:dyDescent="0.3">
      <c r="A58" s="660" t="s">
        <v>33</v>
      </c>
      <c r="B58" s="18" t="str">
        <f t="shared" ref="B58" si="13">B40</f>
        <v>End Use</v>
      </c>
      <c r="C58" s="162">
        <f>C$4</f>
        <v>45292</v>
      </c>
      <c r="D58" s="162">
        <f t="shared" ref="D58:BO58" si="14">D$4</f>
        <v>45323</v>
      </c>
      <c r="E58" s="162">
        <f t="shared" si="14"/>
        <v>45352</v>
      </c>
      <c r="F58" s="162">
        <f t="shared" si="14"/>
        <v>45383</v>
      </c>
      <c r="G58" s="162">
        <f t="shared" si="14"/>
        <v>45413</v>
      </c>
      <c r="H58" s="162">
        <f t="shared" si="14"/>
        <v>45444</v>
      </c>
      <c r="I58" s="162">
        <f t="shared" si="14"/>
        <v>45474</v>
      </c>
      <c r="J58" s="162">
        <f t="shared" si="14"/>
        <v>45505</v>
      </c>
      <c r="K58" s="162">
        <f t="shared" si="14"/>
        <v>45536</v>
      </c>
      <c r="L58" s="162">
        <f t="shared" si="14"/>
        <v>45566</v>
      </c>
      <c r="M58" s="162">
        <f t="shared" si="14"/>
        <v>45597</v>
      </c>
      <c r="N58" s="162">
        <f t="shared" si="14"/>
        <v>45627</v>
      </c>
      <c r="O58" s="162">
        <f t="shared" si="14"/>
        <v>45658</v>
      </c>
      <c r="P58" s="162">
        <f t="shared" si="14"/>
        <v>45689</v>
      </c>
      <c r="Q58" s="162">
        <f t="shared" si="14"/>
        <v>45717</v>
      </c>
      <c r="R58" s="162">
        <f t="shared" si="14"/>
        <v>45748</v>
      </c>
      <c r="S58" s="162">
        <f t="shared" si="14"/>
        <v>45778</v>
      </c>
      <c r="T58" s="162">
        <f t="shared" si="14"/>
        <v>45809</v>
      </c>
      <c r="U58" s="162">
        <f t="shared" si="14"/>
        <v>45839</v>
      </c>
      <c r="V58" s="162">
        <f t="shared" si="14"/>
        <v>45870</v>
      </c>
      <c r="W58" s="162">
        <f t="shared" si="14"/>
        <v>45901</v>
      </c>
      <c r="X58" s="162">
        <f t="shared" si="14"/>
        <v>45931</v>
      </c>
      <c r="Y58" s="162">
        <f t="shared" si="14"/>
        <v>45962</v>
      </c>
      <c r="Z58" s="162">
        <f t="shared" si="14"/>
        <v>45992</v>
      </c>
      <c r="AA58" s="162">
        <f t="shared" si="14"/>
        <v>46023</v>
      </c>
      <c r="AB58" s="162">
        <f t="shared" si="14"/>
        <v>46054</v>
      </c>
      <c r="AC58" s="162">
        <f t="shared" si="14"/>
        <v>46082</v>
      </c>
      <c r="AD58" s="162">
        <f t="shared" si="14"/>
        <v>46113</v>
      </c>
      <c r="AE58" s="162">
        <f t="shared" si="14"/>
        <v>46143</v>
      </c>
      <c r="AF58" s="162">
        <f t="shared" si="14"/>
        <v>46174</v>
      </c>
      <c r="AG58" s="162">
        <f t="shared" si="14"/>
        <v>46204</v>
      </c>
      <c r="AH58" s="162">
        <f t="shared" si="14"/>
        <v>46235</v>
      </c>
      <c r="AI58" s="162">
        <f t="shared" si="14"/>
        <v>46266</v>
      </c>
      <c r="AJ58" s="162">
        <f t="shared" si="14"/>
        <v>46296</v>
      </c>
      <c r="AK58" s="162">
        <f t="shared" si="14"/>
        <v>46327</v>
      </c>
      <c r="AL58" s="162">
        <f t="shared" si="14"/>
        <v>46357</v>
      </c>
      <c r="AM58" s="162">
        <f t="shared" si="14"/>
        <v>46388</v>
      </c>
      <c r="AN58" s="162">
        <f t="shared" si="14"/>
        <v>46419</v>
      </c>
      <c r="AO58" s="162">
        <f t="shared" si="14"/>
        <v>46447</v>
      </c>
      <c r="AP58" s="162">
        <f t="shared" si="14"/>
        <v>46478</v>
      </c>
      <c r="AQ58" s="162">
        <f t="shared" si="14"/>
        <v>46508</v>
      </c>
      <c r="AR58" s="162">
        <f t="shared" si="14"/>
        <v>46539</v>
      </c>
      <c r="AS58" s="162">
        <f t="shared" si="14"/>
        <v>46569</v>
      </c>
      <c r="AT58" s="162">
        <f t="shared" si="14"/>
        <v>46600</v>
      </c>
      <c r="AU58" s="162">
        <f t="shared" si="14"/>
        <v>46631</v>
      </c>
      <c r="AV58" s="162">
        <f t="shared" si="14"/>
        <v>46661</v>
      </c>
      <c r="AW58" s="162">
        <f t="shared" si="14"/>
        <v>46692</v>
      </c>
      <c r="AX58" s="162">
        <f t="shared" si="14"/>
        <v>46722</v>
      </c>
      <c r="AY58" s="162">
        <f t="shared" si="14"/>
        <v>46753</v>
      </c>
      <c r="AZ58" s="162">
        <f t="shared" si="14"/>
        <v>46784</v>
      </c>
      <c r="BA58" s="162">
        <f t="shared" si="14"/>
        <v>46813</v>
      </c>
      <c r="BB58" s="162">
        <f t="shared" si="14"/>
        <v>46844</v>
      </c>
      <c r="BC58" s="162">
        <f t="shared" si="14"/>
        <v>46874</v>
      </c>
      <c r="BD58" s="162">
        <f t="shared" si="14"/>
        <v>46905</v>
      </c>
      <c r="BE58" s="162">
        <f t="shared" si="14"/>
        <v>46935</v>
      </c>
      <c r="BF58" s="162">
        <f t="shared" si="14"/>
        <v>46966</v>
      </c>
      <c r="BG58" s="162">
        <f t="shared" si="14"/>
        <v>46997</v>
      </c>
      <c r="BH58" s="162">
        <f t="shared" si="14"/>
        <v>47027</v>
      </c>
      <c r="BI58" s="162">
        <f t="shared" si="14"/>
        <v>47058</v>
      </c>
      <c r="BJ58" s="162">
        <f t="shared" si="14"/>
        <v>47088</v>
      </c>
      <c r="BK58" s="162">
        <f t="shared" si="14"/>
        <v>47119</v>
      </c>
      <c r="BL58" s="162">
        <f t="shared" si="14"/>
        <v>47150</v>
      </c>
      <c r="BM58" s="162">
        <f t="shared" si="14"/>
        <v>47178</v>
      </c>
      <c r="BN58" s="162">
        <f t="shared" si="14"/>
        <v>47209</v>
      </c>
      <c r="BO58" s="162">
        <f t="shared" si="14"/>
        <v>47239</v>
      </c>
      <c r="BP58" s="162">
        <f t="shared" ref="BP58:CH58" si="15">BP$4</f>
        <v>47270</v>
      </c>
      <c r="BQ58" s="162">
        <f t="shared" si="15"/>
        <v>47300</v>
      </c>
      <c r="BR58" s="162">
        <f t="shared" si="15"/>
        <v>47331</v>
      </c>
      <c r="BS58" s="162">
        <f t="shared" si="15"/>
        <v>47362</v>
      </c>
      <c r="BT58" s="162">
        <f t="shared" si="15"/>
        <v>47392</v>
      </c>
      <c r="BU58" s="162">
        <f t="shared" si="15"/>
        <v>47423</v>
      </c>
      <c r="BV58" s="162">
        <f t="shared" si="15"/>
        <v>47453</v>
      </c>
      <c r="BW58" s="162">
        <f t="shared" si="15"/>
        <v>47484</v>
      </c>
      <c r="BX58" s="162">
        <f t="shared" si="15"/>
        <v>47515</v>
      </c>
      <c r="BY58" s="162">
        <f t="shared" si="15"/>
        <v>47543</v>
      </c>
      <c r="BZ58" s="162">
        <f t="shared" si="15"/>
        <v>47574</v>
      </c>
      <c r="CA58" s="162">
        <f t="shared" si="15"/>
        <v>47604</v>
      </c>
      <c r="CB58" s="162">
        <f t="shared" si="15"/>
        <v>47635</v>
      </c>
      <c r="CC58" s="162">
        <f t="shared" si="15"/>
        <v>47665</v>
      </c>
      <c r="CD58" s="162">
        <f t="shared" si="15"/>
        <v>47696</v>
      </c>
      <c r="CE58" s="162">
        <f t="shared" si="15"/>
        <v>47727</v>
      </c>
      <c r="CF58" s="162">
        <f t="shared" si="15"/>
        <v>47757</v>
      </c>
      <c r="CG58" s="162">
        <f t="shared" si="15"/>
        <v>47788</v>
      </c>
      <c r="CH58" s="163">
        <f t="shared" si="15"/>
        <v>47818</v>
      </c>
    </row>
    <row r="59" spans="1:86" x14ac:dyDescent="0.25">
      <c r="A59" s="661"/>
      <c r="B59" s="11" t="str">
        <f t="shared" ref="B59:B73" si="16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262"/>
    </row>
    <row r="60" spans="1:86" ht="15" customHeight="1" x14ac:dyDescent="0.25">
      <c r="A60" s="661"/>
      <c r="B60" s="11" t="str">
        <f t="shared" si="16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262"/>
    </row>
    <row r="61" spans="1:86" x14ac:dyDescent="0.25">
      <c r="A61" s="661"/>
      <c r="B61" s="11" t="str">
        <f t="shared" si="16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262"/>
    </row>
    <row r="62" spans="1:86" x14ac:dyDescent="0.25">
      <c r="A62" s="661"/>
      <c r="B62" s="11" t="str">
        <f t="shared" si="16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262"/>
    </row>
    <row r="63" spans="1:86" x14ac:dyDescent="0.25">
      <c r="A63" s="661"/>
      <c r="B63" s="11" t="str">
        <f t="shared" si="16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262"/>
    </row>
    <row r="64" spans="1:86" x14ac:dyDescent="0.25">
      <c r="A64" s="661"/>
      <c r="B64" s="11" t="str">
        <f t="shared" si="16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262"/>
    </row>
    <row r="65" spans="1:86" x14ac:dyDescent="0.25">
      <c r="A65" s="661"/>
      <c r="B65" s="11" t="str">
        <f t="shared" si="16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262"/>
    </row>
    <row r="66" spans="1:86" x14ac:dyDescent="0.25">
      <c r="A66" s="661"/>
      <c r="B66" s="11" t="str">
        <f t="shared" si="16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262"/>
    </row>
    <row r="67" spans="1:86" x14ac:dyDescent="0.25">
      <c r="A67" s="661"/>
      <c r="B67" s="11" t="str">
        <f t="shared" si="16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108930.20523319856</v>
      </c>
      <c r="K67" s="3">
        <f>'BIZ kWh ENTRY'!BG108</f>
        <v>132324.55371835022</v>
      </c>
      <c r="L67" s="3">
        <f>'BIZ kWh ENTRY'!BH108</f>
        <v>0</v>
      </c>
      <c r="M67" s="3">
        <f>'BIZ kWh ENTRY'!BI108</f>
        <v>0</v>
      </c>
      <c r="N67" s="3">
        <f>'BIZ kWh ENTRY'!BJ108</f>
        <v>5113.1469226991403</v>
      </c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262"/>
    </row>
    <row r="68" spans="1:86" x14ac:dyDescent="0.25">
      <c r="A68" s="661"/>
      <c r="B68" s="11" t="str">
        <f t="shared" si="16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262"/>
    </row>
    <row r="69" spans="1:86" ht="15.75" customHeight="1" x14ac:dyDescent="0.25">
      <c r="A69" s="661"/>
      <c r="B69" s="11" t="str">
        <f t="shared" si="16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262"/>
    </row>
    <row r="70" spans="1:86" x14ac:dyDescent="0.25">
      <c r="A70" s="661"/>
      <c r="B70" s="11" t="str">
        <f t="shared" si="16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262"/>
    </row>
    <row r="71" spans="1:86" x14ac:dyDescent="0.25">
      <c r="A71" s="661"/>
      <c r="B71" s="11" t="str">
        <f t="shared" si="16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262"/>
    </row>
    <row r="72" spans="1:86" x14ac:dyDescent="0.25">
      <c r="A72" s="661"/>
      <c r="B72" s="11" t="str">
        <f t="shared" si="1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262"/>
    </row>
    <row r="73" spans="1:86" ht="15.75" customHeight="1" thickBot="1" x14ac:dyDescent="0.3">
      <c r="A73" s="662"/>
      <c r="B73" s="209" t="str">
        <f t="shared" si="16"/>
        <v>Monthly kWh</v>
      </c>
      <c r="C73" s="264">
        <f>SUM(C59:C72)</f>
        <v>0</v>
      </c>
      <c r="D73" s="264">
        <f t="shared" ref="D73:N73" si="17">SUM(D59:D72)</f>
        <v>0</v>
      </c>
      <c r="E73" s="264">
        <f t="shared" si="17"/>
        <v>0</v>
      </c>
      <c r="F73" s="264">
        <f t="shared" si="17"/>
        <v>0</v>
      </c>
      <c r="G73" s="264">
        <f t="shared" si="17"/>
        <v>0</v>
      </c>
      <c r="H73" s="264">
        <f t="shared" si="17"/>
        <v>0</v>
      </c>
      <c r="I73" s="264">
        <f t="shared" si="17"/>
        <v>0</v>
      </c>
      <c r="J73" s="264">
        <f t="shared" si="17"/>
        <v>108930.20523319856</v>
      </c>
      <c r="K73" s="264">
        <f t="shared" si="17"/>
        <v>132324.55371835022</v>
      </c>
      <c r="L73" s="264">
        <f t="shared" si="17"/>
        <v>0</v>
      </c>
      <c r="M73" s="264">
        <f t="shared" si="17"/>
        <v>0</v>
      </c>
      <c r="N73" s="264">
        <f t="shared" si="17"/>
        <v>5113.1469226991403</v>
      </c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  <c r="AH73" s="293"/>
      <c r="AI73" s="293"/>
      <c r="AJ73" s="293"/>
      <c r="AK73" s="293"/>
      <c r="AL73" s="293"/>
      <c r="AM73" s="293"/>
      <c r="AN73" s="293"/>
      <c r="AO73" s="293"/>
      <c r="AP73" s="293"/>
      <c r="AQ73" s="293"/>
      <c r="AR73" s="293"/>
      <c r="AS73" s="293"/>
      <c r="AT73" s="293"/>
      <c r="AU73" s="293"/>
      <c r="AV73" s="293"/>
      <c r="AW73" s="293"/>
      <c r="AX73" s="293"/>
      <c r="AY73" s="293"/>
      <c r="AZ73" s="293"/>
      <c r="BA73" s="293"/>
      <c r="BB73" s="293"/>
      <c r="BC73" s="293"/>
      <c r="BD73" s="293"/>
      <c r="BE73" s="293"/>
      <c r="BF73" s="293"/>
      <c r="BG73" s="293"/>
      <c r="BH73" s="293"/>
      <c r="BI73" s="293"/>
      <c r="BJ73" s="293"/>
      <c r="BK73" s="293"/>
      <c r="BL73" s="293"/>
      <c r="BM73" s="293"/>
      <c r="BN73" s="293"/>
      <c r="BO73" s="293"/>
      <c r="BP73" s="293"/>
      <c r="BQ73" s="293"/>
      <c r="BR73" s="293"/>
      <c r="BS73" s="293"/>
      <c r="BT73" s="293"/>
      <c r="BU73" s="293"/>
      <c r="BV73" s="293"/>
      <c r="BW73" s="293"/>
      <c r="BX73" s="293"/>
      <c r="BY73" s="293"/>
      <c r="BZ73" s="293"/>
      <c r="CA73" s="293"/>
      <c r="CB73" s="293"/>
      <c r="CC73" s="293"/>
      <c r="CD73" s="293"/>
      <c r="CE73" s="293"/>
      <c r="CF73" s="293"/>
      <c r="CG73" s="293"/>
      <c r="CH73" s="294"/>
    </row>
    <row r="74" spans="1:86" ht="15.75" customHeight="1" x14ac:dyDescent="0.25">
      <c r="A74" s="8"/>
      <c r="B74" s="285"/>
      <c r="C74" s="9"/>
      <c r="D74" s="285"/>
      <c r="E74" s="9"/>
      <c r="F74" s="5"/>
      <c r="G74" s="285"/>
      <c r="H74" s="285"/>
      <c r="I74" s="9"/>
      <c r="J74" s="285"/>
      <c r="K74" s="285"/>
      <c r="L74" s="9"/>
      <c r="M74" s="331" t="s">
        <v>212</v>
      </c>
      <c r="N74" s="332">
        <f>SUM(C73:N73)</f>
        <v>246367.90587424792</v>
      </c>
      <c r="O74" s="331" t="s">
        <v>213</v>
      </c>
      <c r="P74" s="333">
        <f>'BIZ kWh ENTRY'!BK113</f>
        <v>246367.90587424792</v>
      </c>
      <c r="Q74" s="285"/>
      <c r="R74" s="9"/>
      <c r="S74" s="285"/>
      <c r="T74" s="285"/>
      <c r="U74" s="9"/>
      <c r="V74" s="285"/>
      <c r="W74" s="285"/>
      <c r="X74" s="9"/>
      <c r="Y74" s="285"/>
      <c r="Z74" s="285"/>
      <c r="AA74" s="9"/>
      <c r="AB74" s="285"/>
      <c r="AC74" s="285"/>
      <c r="AD74" s="9"/>
      <c r="AE74" s="285"/>
      <c r="AF74" s="285"/>
      <c r="AG74" s="9"/>
      <c r="AH74" s="285"/>
      <c r="AI74" s="285"/>
      <c r="AJ74" s="9"/>
      <c r="AK74" s="285"/>
      <c r="AL74" s="285"/>
      <c r="AM74" s="9"/>
      <c r="AN74" s="285"/>
      <c r="AO74" s="285"/>
      <c r="AP74" s="9"/>
      <c r="AQ74" s="285"/>
      <c r="AR74" s="285"/>
      <c r="AS74" s="9"/>
      <c r="AT74" s="285"/>
      <c r="AU74" s="285"/>
      <c r="AV74" s="9"/>
      <c r="AW74" s="285"/>
      <c r="AX74" s="285"/>
      <c r="AY74" s="9"/>
      <c r="AZ74" s="285"/>
      <c r="BA74" s="285"/>
      <c r="BB74" s="9"/>
      <c r="BC74" s="285"/>
      <c r="BD74" s="285"/>
      <c r="BE74" s="9"/>
      <c r="BF74" s="285"/>
      <c r="BG74" s="285"/>
      <c r="BH74" s="9"/>
      <c r="BI74" s="285"/>
      <c r="BJ74" s="285"/>
      <c r="BK74" s="9"/>
      <c r="BL74" s="285"/>
      <c r="BM74" s="285"/>
      <c r="BN74" s="9"/>
      <c r="BO74" s="285"/>
      <c r="BP74" s="285"/>
      <c r="BQ74" s="9"/>
      <c r="BR74" s="285"/>
      <c r="BS74" s="285"/>
      <c r="BT74" s="9"/>
      <c r="BU74" s="285"/>
      <c r="BV74" s="285"/>
      <c r="BW74" s="9"/>
      <c r="BX74" s="285"/>
      <c r="BY74" s="285"/>
      <c r="BZ74" s="9"/>
      <c r="CA74" s="285"/>
      <c r="CB74" s="285"/>
      <c r="CC74" s="9"/>
      <c r="CD74" s="285"/>
      <c r="CE74" s="285"/>
      <c r="CF74" s="9"/>
      <c r="CG74" s="285"/>
      <c r="CH74" s="285"/>
    </row>
    <row r="75" spans="1:86" ht="15.75" customHeight="1" thickBot="1" x14ac:dyDescent="0.3">
      <c r="P75" s="328">
        <f>P20+P38+P56+P74</f>
        <v>548722.14730054955</v>
      </c>
    </row>
    <row r="76" spans="1:86" ht="16.5" customHeight="1" thickBot="1" x14ac:dyDescent="0.3">
      <c r="A76" s="588" t="s">
        <v>17</v>
      </c>
      <c r="B76" s="18" t="s">
        <v>106</v>
      </c>
      <c r="C76" s="162">
        <f>C$4</f>
        <v>45292</v>
      </c>
      <c r="D76" s="162">
        <f t="shared" ref="D76:BO76" si="18">D$4</f>
        <v>45323</v>
      </c>
      <c r="E76" s="162">
        <f t="shared" si="18"/>
        <v>45352</v>
      </c>
      <c r="F76" s="162">
        <f t="shared" si="18"/>
        <v>45383</v>
      </c>
      <c r="G76" s="162">
        <f t="shared" si="18"/>
        <v>45413</v>
      </c>
      <c r="H76" s="162">
        <f t="shared" si="18"/>
        <v>45444</v>
      </c>
      <c r="I76" s="162">
        <f t="shared" si="18"/>
        <v>45474</v>
      </c>
      <c r="J76" s="162">
        <f t="shared" si="18"/>
        <v>45505</v>
      </c>
      <c r="K76" s="162">
        <f t="shared" si="18"/>
        <v>45536</v>
      </c>
      <c r="L76" s="162">
        <f t="shared" si="18"/>
        <v>45566</v>
      </c>
      <c r="M76" s="162">
        <f t="shared" si="18"/>
        <v>45597</v>
      </c>
      <c r="N76" s="162">
        <f t="shared" si="18"/>
        <v>45627</v>
      </c>
      <c r="O76" s="162">
        <f t="shared" si="18"/>
        <v>45658</v>
      </c>
      <c r="P76" s="162">
        <f t="shared" si="18"/>
        <v>45689</v>
      </c>
      <c r="Q76" s="162">
        <f t="shared" si="18"/>
        <v>45717</v>
      </c>
      <c r="R76" s="162">
        <f t="shared" si="18"/>
        <v>45748</v>
      </c>
      <c r="S76" s="162">
        <f t="shared" si="18"/>
        <v>45778</v>
      </c>
      <c r="T76" s="162">
        <f t="shared" si="18"/>
        <v>45809</v>
      </c>
      <c r="U76" s="162">
        <f t="shared" si="18"/>
        <v>45839</v>
      </c>
      <c r="V76" s="162">
        <f t="shared" si="18"/>
        <v>45870</v>
      </c>
      <c r="W76" s="162">
        <f t="shared" si="18"/>
        <v>45901</v>
      </c>
      <c r="X76" s="162">
        <f t="shared" si="18"/>
        <v>45931</v>
      </c>
      <c r="Y76" s="162">
        <f t="shared" si="18"/>
        <v>45962</v>
      </c>
      <c r="Z76" s="162">
        <f t="shared" si="18"/>
        <v>45992</v>
      </c>
      <c r="AA76" s="162">
        <f t="shared" si="18"/>
        <v>46023</v>
      </c>
      <c r="AB76" s="162">
        <f t="shared" si="18"/>
        <v>46054</v>
      </c>
      <c r="AC76" s="162">
        <f t="shared" si="18"/>
        <v>46082</v>
      </c>
      <c r="AD76" s="162">
        <f t="shared" si="18"/>
        <v>46113</v>
      </c>
      <c r="AE76" s="162">
        <f t="shared" si="18"/>
        <v>46143</v>
      </c>
      <c r="AF76" s="162">
        <f t="shared" si="18"/>
        <v>46174</v>
      </c>
      <c r="AG76" s="162">
        <f t="shared" si="18"/>
        <v>46204</v>
      </c>
      <c r="AH76" s="162">
        <f t="shared" si="18"/>
        <v>46235</v>
      </c>
      <c r="AI76" s="162">
        <f t="shared" si="18"/>
        <v>46266</v>
      </c>
      <c r="AJ76" s="162">
        <f t="shared" si="18"/>
        <v>46296</v>
      </c>
      <c r="AK76" s="162">
        <f t="shared" si="18"/>
        <v>46327</v>
      </c>
      <c r="AL76" s="162">
        <f t="shared" si="18"/>
        <v>46357</v>
      </c>
      <c r="AM76" s="162">
        <f t="shared" si="18"/>
        <v>46388</v>
      </c>
      <c r="AN76" s="162">
        <f t="shared" si="18"/>
        <v>46419</v>
      </c>
      <c r="AO76" s="162">
        <f t="shared" si="18"/>
        <v>46447</v>
      </c>
      <c r="AP76" s="162">
        <f t="shared" si="18"/>
        <v>46478</v>
      </c>
      <c r="AQ76" s="162">
        <f t="shared" si="18"/>
        <v>46508</v>
      </c>
      <c r="AR76" s="162">
        <f t="shared" si="18"/>
        <v>46539</v>
      </c>
      <c r="AS76" s="162">
        <f t="shared" si="18"/>
        <v>46569</v>
      </c>
      <c r="AT76" s="162">
        <f t="shared" si="18"/>
        <v>46600</v>
      </c>
      <c r="AU76" s="162">
        <f t="shared" si="18"/>
        <v>46631</v>
      </c>
      <c r="AV76" s="162">
        <f t="shared" si="18"/>
        <v>46661</v>
      </c>
      <c r="AW76" s="162">
        <f t="shared" si="18"/>
        <v>46692</v>
      </c>
      <c r="AX76" s="162">
        <f t="shared" si="18"/>
        <v>46722</v>
      </c>
      <c r="AY76" s="162">
        <f t="shared" si="18"/>
        <v>46753</v>
      </c>
      <c r="AZ76" s="162">
        <f t="shared" si="18"/>
        <v>46784</v>
      </c>
      <c r="BA76" s="162">
        <f t="shared" si="18"/>
        <v>46813</v>
      </c>
      <c r="BB76" s="162">
        <f t="shared" si="18"/>
        <v>46844</v>
      </c>
      <c r="BC76" s="162">
        <f t="shared" si="18"/>
        <v>46874</v>
      </c>
      <c r="BD76" s="162">
        <f t="shared" si="18"/>
        <v>46905</v>
      </c>
      <c r="BE76" s="162">
        <f t="shared" si="18"/>
        <v>46935</v>
      </c>
      <c r="BF76" s="162">
        <f t="shared" si="18"/>
        <v>46966</v>
      </c>
      <c r="BG76" s="162">
        <f t="shared" si="18"/>
        <v>46997</v>
      </c>
      <c r="BH76" s="162">
        <f t="shared" si="18"/>
        <v>47027</v>
      </c>
      <c r="BI76" s="162">
        <f t="shared" si="18"/>
        <v>47058</v>
      </c>
      <c r="BJ76" s="162">
        <f t="shared" si="18"/>
        <v>47088</v>
      </c>
      <c r="BK76" s="162">
        <f t="shared" si="18"/>
        <v>47119</v>
      </c>
      <c r="BL76" s="162">
        <f t="shared" si="18"/>
        <v>47150</v>
      </c>
      <c r="BM76" s="162">
        <f t="shared" si="18"/>
        <v>47178</v>
      </c>
      <c r="BN76" s="162">
        <f t="shared" si="18"/>
        <v>47209</v>
      </c>
      <c r="BO76" s="162">
        <f t="shared" si="18"/>
        <v>47239</v>
      </c>
      <c r="BP76" s="162">
        <f t="shared" ref="BP76:CH76" si="19">BP$4</f>
        <v>47270</v>
      </c>
      <c r="BQ76" s="162">
        <f t="shared" si="19"/>
        <v>47300</v>
      </c>
      <c r="BR76" s="162">
        <f t="shared" si="19"/>
        <v>47331</v>
      </c>
      <c r="BS76" s="162">
        <f t="shared" si="19"/>
        <v>47362</v>
      </c>
      <c r="BT76" s="162">
        <f t="shared" si="19"/>
        <v>47392</v>
      </c>
      <c r="BU76" s="162">
        <f t="shared" si="19"/>
        <v>47423</v>
      </c>
      <c r="BV76" s="162">
        <f t="shared" si="19"/>
        <v>47453</v>
      </c>
      <c r="BW76" s="162">
        <f t="shared" si="19"/>
        <v>47484</v>
      </c>
      <c r="BX76" s="162">
        <f t="shared" si="19"/>
        <v>47515</v>
      </c>
      <c r="BY76" s="162">
        <f t="shared" si="19"/>
        <v>47543</v>
      </c>
      <c r="BZ76" s="162">
        <f t="shared" si="19"/>
        <v>47574</v>
      </c>
      <c r="CA76" s="162">
        <f t="shared" si="19"/>
        <v>47604</v>
      </c>
      <c r="CB76" s="162">
        <f t="shared" si="19"/>
        <v>47635</v>
      </c>
      <c r="CC76" s="162">
        <f t="shared" si="19"/>
        <v>47665</v>
      </c>
      <c r="CD76" s="162">
        <f t="shared" si="19"/>
        <v>47696</v>
      </c>
      <c r="CE76" s="162">
        <f t="shared" si="19"/>
        <v>47727</v>
      </c>
      <c r="CF76" s="162">
        <f t="shared" si="19"/>
        <v>47757</v>
      </c>
      <c r="CG76" s="162">
        <f t="shared" si="19"/>
        <v>47788</v>
      </c>
      <c r="CH76" s="163">
        <f t="shared" si="19"/>
        <v>47818</v>
      </c>
    </row>
    <row r="77" spans="1:86" ht="15.75" x14ac:dyDescent="0.25">
      <c r="A77" s="589"/>
      <c r="B77" s="14" t="s">
        <v>30</v>
      </c>
      <c r="C77" s="25">
        <f>((C19*C$90))*C$2</f>
        <v>0</v>
      </c>
      <c r="D77" s="25">
        <f t="shared" ref="D77:BO77" si="20">((D19*D$90))*D$2</f>
        <v>0</v>
      </c>
      <c r="E77" s="25">
        <f t="shared" si="20"/>
        <v>0</v>
      </c>
      <c r="F77" s="25">
        <f t="shared" si="20"/>
        <v>0</v>
      </c>
      <c r="G77" s="25">
        <f t="shared" si="20"/>
        <v>0</v>
      </c>
      <c r="H77" s="25">
        <f t="shared" si="20"/>
        <v>0</v>
      </c>
      <c r="I77" s="25">
        <f t="shared" si="20"/>
        <v>0</v>
      </c>
      <c r="J77" s="25">
        <f t="shared" si="20"/>
        <v>80.232976286090505</v>
      </c>
      <c r="K77" s="25">
        <f t="shared" si="20"/>
        <v>51.113500560675362</v>
      </c>
      <c r="L77" s="25">
        <f t="shared" si="20"/>
        <v>0</v>
      </c>
      <c r="M77" s="25">
        <f t="shared" si="20"/>
        <v>0</v>
      </c>
      <c r="N77" s="25">
        <f t="shared" si="20"/>
        <v>0</v>
      </c>
      <c r="O77" s="25">
        <f t="shared" si="20"/>
        <v>0</v>
      </c>
      <c r="P77" s="25">
        <f t="shared" si="20"/>
        <v>0</v>
      </c>
      <c r="Q77" s="25">
        <f t="shared" si="20"/>
        <v>0</v>
      </c>
      <c r="R77" s="25">
        <f t="shared" si="20"/>
        <v>0</v>
      </c>
      <c r="S77" s="25">
        <f t="shared" si="20"/>
        <v>0</v>
      </c>
      <c r="T77" s="25">
        <f t="shared" si="20"/>
        <v>0</v>
      </c>
      <c r="U77" s="25">
        <f t="shared" si="20"/>
        <v>0</v>
      </c>
      <c r="V77" s="25">
        <f t="shared" si="20"/>
        <v>0</v>
      </c>
      <c r="W77" s="25">
        <f t="shared" si="20"/>
        <v>0</v>
      </c>
      <c r="X77" s="25">
        <f t="shared" si="20"/>
        <v>0</v>
      </c>
      <c r="Y77" s="25">
        <f t="shared" si="20"/>
        <v>0</v>
      </c>
      <c r="Z77" s="25">
        <f t="shared" si="20"/>
        <v>0</v>
      </c>
      <c r="AA77" s="25">
        <f t="shared" si="20"/>
        <v>0</v>
      </c>
      <c r="AB77" s="25">
        <f t="shared" si="20"/>
        <v>0</v>
      </c>
      <c r="AC77" s="25">
        <f t="shared" si="20"/>
        <v>0</v>
      </c>
      <c r="AD77" s="25">
        <f t="shared" si="20"/>
        <v>0</v>
      </c>
      <c r="AE77" s="25">
        <f t="shared" si="20"/>
        <v>0</v>
      </c>
      <c r="AF77" s="25">
        <f t="shared" si="20"/>
        <v>0</v>
      </c>
      <c r="AG77" s="25">
        <f t="shared" si="20"/>
        <v>0</v>
      </c>
      <c r="AH77" s="25">
        <f t="shared" si="20"/>
        <v>0</v>
      </c>
      <c r="AI77" s="25">
        <f t="shared" si="20"/>
        <v>0</v>
      </c>
      <c r="AJ77" s="25">
        <f t="shared" si="20"/>
        <v>0</v>
      </c>
      <c r="AK77" s="25">
        <f t="shared" si="20"/>
        <v>0</v>
      </c>
      <c r="AL77" s="25">
        <f t="shared" si="20"/>
        <v>0</v>
      </c>
      <c r="AM77" s="25">
        <f t="shared" si="20"/>
        <v>0</v>
      </c>
      <c r="AN77" s="25">
        <f t="shared" si="20"/>
        <v>0</v>
      </c>
      <c r="AO77" s="25">
        <f t="shared" si="20"/>
        <v>0</v>
      </c>
      <c r="AP77" s="25">
        <f t="shared" si="20"/>
        <v>0</v>
      </c>
      <c r="AQ77" s="25">
        <f t="shared" si="20"/>
        <v>0</v>
      </c>
      <c r="AR77" s="25">
        <f t="shared" si="20"/>
        <v>0</v>
      </c>
      <c r="AS77" s="25">
        <f t="shared" si="20"/>
        <v>0</v>
      </c>
      <c r="AT77" s="25">
        <f t="shared" si="20"/>
        <v>0</v>
      </c>
      <c r="AU77" s="25">
        <f t="shared" si="20"/>
        <v>0</v>
      </c>
      <c r="AV77" s="25">
        <f t="shared" si="20"/>
        <v>0</v>
      </c>
      <c r="AW77" s="25">
        <f t="shared" si="20"/>
        <v>0</v>
      </c>
      <c r="AX77" s="25">
        <f t="shared" si="20"/>
        <v>0</v>
      </c>
      <c r="AY77" s="25">
        <f t="shared" si="20"/>
        <v>0</v>
      </c>
      <c r="AZ77" s="25">
        <f t="shared" si="20"/>
        <v>0</v>
      </c>
      <c r="BA77" s="25">
        <f t="shared" si="20"/>
        <v>0</v>
      </c>
      <c r="BB77" s="25">
        <f t="shared" si="20"/>
        <v>0</v>
      </c>
      <c r="BC77" s="25">
        <f t="shared" si="20"/>
        <v>0</v>
      </c>
      <c r="BD77" s="25">
        <f t="shared" si="20"/>
        <v>0</v>
      </c>
      <c r="BE77" s="25">
        <f t="shared" si="20"/>
        <v>0</v>
      </c>
      <c r="BF77" s="25">
        <f t="shared" si="20"/>
        <v>0</v>
      </c>
      <c r="BG77" s="25">
        <f t="shared" si="20"/>
        <v>0</v>
      </c>
      <c r="BH77" s="25">
        <f t="shared" si="20"/>
        <v>0</v>
      </c>
      <c r="BI77" s="25">
        <f t="shared" si="20"/>
        <v>0</v>
      </c>
      <c r="BJ77" s="25">
        <f t="shared" si="20"/>
        <v>0</v>
      </c>
      <c r="BK77" s="25">
        <f t="shared" si="20"/>
        <v>0</v>
      </c>
      <c r="BL77" s="25">
        <f t="shared" si="20"/>
        <v>0</v>
      </c>
      <c r="BM77" s="25">
        <f t="shared" si="20"/>
        <v>0</v>
      </c>
      <c r="BN77" s="25">
        <f t="shared" si="20"/>
        <v>0</v>
      </c>
      <c r="BO77" s="25">
        <f t="shared" si="20"/>
        <v>0</v>
      </c>
      <c r="BP77" s="25">
        <f t="shared" ref="BP77:CH77" si="21">((BP19*BP$90))*BP$2</f>
        <v>0</v>
      </c>
      <c r="BQ77" s="25">
        <f t="shared" si="21"/>
        <v>0</v>
      </c>
      <c r="BR77" s="25">
        <f t="shared" si="21"/>
        <v>0</v>
      </c>
      <c r="BS77" s="25">
        <f t="shared" si="21"/>
        <v>0</v>
      </c>
      <c r="BT77" s="25">
        <f t="shared" si="21"/>
        <v>0</v>
      </c>
      <c r="BU77" s="25">
        <f t="shared" si="21"/>
        <v>0</v>
      </c>
      <c r="BV77" s="25">
        <f t="shared" si="21"/>
        <v>0</v>
      </c>
      <c r="BW77" s="25">
        <f t="shared" si="21"/>
        <v>0</v>
      </c>
      <c r="BX77" s="25">
        <f t="shared" si="21"/>
        <v>0</v>
      </c>
      <c r="BY77" s="25">
        <f t="shared" si="21"/>
        <v>0</v>
      </c>
      <c r="BZ77" s="25">
        <f t="shared" si="21"/>
        <v>0</v>
      </c>
      <c r="CA77" s="25">
        <f t="shared" si="21"/>
        <v>0</v>
      </c>
      <c r="CB77" s="25">
        <f t="shared" si="21"/>
        <v>0</v>
      </c>
      <c r="CC77" s="25">
        <f t="shared" si="21"/>
        <v>0</v>
      </c>
      <c r="CD77" s="25">
        <f t="shared" si="21"/>
        <v>0</v>
      </c>
      <c r="CE77" s="25">
        <f t="shared" si="21"/>
        <v>0</v>
      </c>
      <c r="CF77" s="25">
        <f t="shared" si="21"/>
        <v>0</v>
      </c>
      <c r="CG77" s="25">
        <f t="shared" si="21"/>
        <v>0</v>
      </c>
      <c r="CH77" s="28">
        <f t="shared" si="21"/>
        <v>0</v>
      </c>
    </row>
    <row r="78" spans="1:86" ht="15.75" x14ac:dyDescent="0.25">
      <c r="A78" s="589"/>
      <c r="B78" s="14" t="s">
        <v>31</v>
      </c>
      <c r="C78" s="25">
        <f>((C37*C$91))*C$2</f>
        <v>0</v>
      </c>
      <c r="D78" s="25">
        <f t="shared" ref="D78:BO78" si="22">((D37*D$91))*D$2</f>
        <v>0</v>
      </c>
      <c r="E78" s="25">
        <f t="shared" si="22"/>
        <v>0</v>
      </c>
      <c r="F78" s="25">
        <f t="shared" si="22"/>
        <v>0</v>
      </c>
      <c r="G78" s="25">
        <f t="shared" si="22"/>
        <v>0</v>
      </c>
      <c r="H78" s="25">
        <f t="shared" si="22"/>
        <v>0</v>
      </c>
      <c r="I78" s="25">
        <f t="shared" si="22"/>
        <v>0</v>
      </c>
      <c r="J78" s="25">
        <f t="shared" si="22"/>
        <v>3327.9432380064063</v>
      </c>
      <c r="K78" s="25">
        <f t="shared" si="22"/>
        <v>2172.9191000467808</v>
      </c>
      <c r="L78" s="25">
        <f t="shared" si="22"/>
        <v>0</v>
      </c>
      <c r="M78" s="25">
        <f t="shared" si="22"/>
        <v>0</v>
      </c>
      <c r="N78" s="25">
        <f t="shared" si="22"/>
        <v>16.161583627009776</v>
      </c>
      <c r="O78" s="25">
        <f t="shared" si="22"/>
        <v>0</v>
      </c>
      <c r="P78" s="25">
        <f t="shared" si="22"/>
        <v>0</v>
      </c>
      <c r="Q78" s="25">
        <f t="shared" si="22"/>
        <v>0</v>
      </c>
      <c r="R78" s="25">
        <f t="shared" si="22"/>
        <v>0</v>
      </c>
      <c r="S78" s="25">
        <f t="shared" si="22"/>
        <v>0</v>
      </c>
      <c r="T78" s="25">
        <f t="shared" si="22"/>
        <v>0</v>
      </c>
      <c r="U78" s="25">
        <f t="shared" si="22"/>
        <v>0</v>
      </c>
      <c r="V78" s="25">
        <f t="shared" si="22"/>
        <v>0</v>
      </c>
      <c r="W78" s="25">
        <f t="shared" si="22"/>
        <v>0</v>
      </c>
      <c r="X78" s="25">
        <f t="shared" si="22"/>
        <v>0</v>
      </c>
      <c r="Y78" s="25">
        <f t="shared" si="22"/>
        <v>0</v>
      </c>
      <c r="Z78" s="25">
        <f t="shared" si="22"/>
        <v>0</v>
      </c>
      <c r="AA78" s="25">
        <f t="shared" si="22"/>
        <v>0</v>
      </c>
      <c r="AB78" s="25">
        <f t="shared" si="22"/>
        <v>0</v>
      </c>
      <c r="AC78" s="25">
        <f t="shared" si="22"/>
        <v>0</v>
      </c>
      <c r="AD78" s="25">
        <f t="shared" si="22"/>
        <v>0</v>
      </c>
      <c r="AE78" s="25">
        <f t="shared" si="22"/>
        <v>0</v>
      </c>
      <c r="AF78" s="25">
        <f t="shared" si="22"/>
        <v>0</v>
      </c>
      <c r="AG78" s="25">
        <f t="shared" si="22"/>
        <v>0</v>
      </c>
      <c r="AH78" s="25">
        <f t="shared" si="22"/>
        <v>0</v>
      </c>
      <c r="AI78" s="25">
        <f t="shared" si="22"/>
        <v>0</v>
      </c>
      <c r="AJ78" s="25">
        <f t="shared" si="22"/>
        <v>0</v>
      </c>
      <c r="AK78" s="25">
        <f t="shared" si="22"/>
        <v>0</v>
      </c>
      <c r="AL78" s="25">
        <f t="shared" si="22"/>
        <v>0</v>
      </c>
      <c r="AM78" s="25">
        <f t="shared" si="22"/>
        <v>0</v>
      </c>
      <c r="AN78" s="25">
        <f t="shared" si="22"/>
        <v>0</v>
      </c>
      <c r="AO78" s="25">
        <f t="shared" si="22"/>
        <v>0</v>
      </c>
      <c r="AP78" s="25">
        <f t="shared" si="22"/>
        <v>0</v>
      </c>
      <c r="AQ78" s="25">
        <f t="shared" si="22"/>
        <v>0</v>
      </c>
      <c r="AR78" s="25">
        <f t="shared" si="22"/>
        <v>0</v>
      </c>
      <c r="AS78" s="25">
        <f t="shared" si="22"/>
        <v>0</v>
      </c>
      <c r="AT78" s="25">
        <f t="shared" si="22"/>
        <v>0</v>
      </c>
      <c r="AU78" s="25">
        <f t="shared" si="22"/>
        <v>0</v>
      </c>
      <c r="AV78" s="25">
        <f t="shared" si="22"/>
        <v>0</v>
      </c>
      <c r="AW78" s="25">
        <f t="shared" si="22"/>
        <v>0</v>
      </c>
      <c r="AX78" s="25">
        <f t="shared" si="22"/>
        <v>0</v>
      </c>
      <c r="AY78" s="25">
        <f t="shared" si="22"/>
        <v>0</v>
      </c>
      <c r="AZ78" s="25">
        <f t="shared" si="22"/>
        <v>0</v>
      </c>
      <c r="BA78" s="25">
        <f t="shared" si="22"/>
        <v>0</v>
      </c>
      <c r="BB78" s="25">
        <f t="shared" si="22"/>
        <v>0</v>
      </c>
      <c r="BC78" s="25">
        <f t="shared" si="22"/>
        <v>0</v>
      </c>
      <c r="BD78" s="25">
        <f t="shared" si="22"/>
        <v>0</v>
      </c>
      <c r="BE78" s="25">
        <f t="shared" si="22"/>
        <v>0</v>
      </c>
      <c r="BF78" s="25">
        <f t="shared" si="22"/>
        <v>0</v>
      </c>
      <c r="BG78" s="25">
        <f t="shared" si="22"/>
        <v>0</v>
      </c>
      <c r="BH78" s="25">
        <f t="shared" si="22"/>
        <v>0</v>
      </c>
      <c r="BI78" s="25">
        <f t="shared" si="22"/>
        <v>0</v>
      </c>
      <c r="BJ78" s="25">
        <f t="shared" si="22"/>
        <v>0</v>
      </c>
      <c r="BK78" s="25">
        <f t="shared" si="22"/>
        <v>0</v>
      </c>
      <c r="BL78" s="25">
        <f t="shared" si="22"/>
        <v>0</v>
      </c>
      <c r="BM78" s="25">
        <f t="shared" si="22"/>
        <v>0</v>
      </c>
      <c r="BN78" s="25">
        <f t="shared" si="22"/>
        <v>0</v>
      </c>
      <c r="BO78" s="25">
        <f t="shared" si="22"/>
        <v>0</v>
      </c>
      <c r="BP78" s="25">
        <f t="shared" ref="BP78:CH78" si="23">((BP37*BP$91))*BP$2</f>
        <v>0</v>
      </c>
      <c r="BQ78" s="25">
        <f t="shared" si="23"/>
        <v>0</v>
      </c>
      <c r="BR78" s="25">
        <f t="shared" si="23"/>
        <v>0</v>
      </c>
      <c r="BS78" s="25">
        <f t="shared" si="23"/>
        <v>0</v>
      </c>
      <c r="BT78" s="25">
        <f t="shared" si="23"/>
        <v>0</v>
      </c>
      <c r="BU78" s="25">
        <f t="shared" si="23"/>
        <v>0</v>
      </c>
      <c r="BV78" s="25">
        <f t="shared" si="23"/>
        <v>0</v>
      </c>
      <c r="BW78" s="25">
        <f t="shared" si="23"/>
        <v>0</v>
      </c>
      <c r="BX78" s="25">
        <f t="shared" si="23"/>
        <v>0</v>
      </c>
      <c r="BY78" s="25">
        <f t="shared" si="23"/>
        <v>0</v>
      </c>
      <c r="BZ78" s="25">
        <f t="shared" si="23"/>
        <v>0</v>
      </c>
      <c r="CA78" s="25">
        <f t="shared" si="23"/>
        <v>0</v>
      </c>
      <c r="CB78" s="25">
        <f t="shared" si="23"/>
        <v>0</v>
      </c>
      <c r="CC78" s="25">
        <f t="shared" si="23"/>
        <v>0</v>
      </c>
      <c r="CD78" s="25">
        <f t="shared" si="23"/>
        <v>0</v>
      </c>
      <c r="CE78" s="25">
        <f t="shared" si="23"/>
        <v>0</v>
      </c>
      <c r="CF78" s="25">
        <f t="shared" si="23"/>
        <v>0</v>
      </c>
      <c r="CG78" s="25">
        <f t="shared" si="23"/>
        <v>0</v>
      </c>
      <c r="CH78" s="28">
        <f t="shared" si="23"/>
        <v>0</v>
      </c>
    </row>
    <row r="79" spans="1:86" ht="15.75" x14ac:dyDescent="0.25">
      <c r="A79" s="589"/>
      <c r="B79" s="14" t="s">
        <v>32</v>
      </c>
      <c r="C79" s="25">
        <f>((C55*C$92))*C$2</f>
        <v>0</v>
      </c>
      <c r="D79" s="25">
        <f t="shared" ref="D79:BO79" si="24">((D55*D$92))*D$2</f>
        <v>0</v>
      </c>
      <c r="E79" s="25">
        <f t="shared" si="24"/>
        <v>0</v>
      </c>
      <c r="F79" s="25">
        <f t="shared" si="24"/>
        <v>0</v>
      </c>
      <c r="G79" s="25">
        <f t="shared" si="24"/>
        <v>0</v>
      </c>
      <c r="H79" s="25">
        <f t="shared" si="24"/>
        <v>0</v>
      </c>
      <c r="I79" s="25">
        <f t="shared" si="24"/>
        <v>0</v>
      </c>
      <c r="J79" s="25">
        <f t="shared" si="24"/>
        <v>3671.6931371921778</v>
      </c>
      <c r="K79" s="25">
        <f t="shared" si="24"/>
        <v>5724.5244674131027</v>
      </c>
      <c r="L79" s="25">
        <f t="shared" si="24"/>
        <v>0</v>
      </c>
      <c r="M79" s="25">
        <f t="shared" si="24"/>
        <v>0</v>
      </c>
      <c r="N79" s="25">
        <f t="shared" si="24"/>
        <v>134.17323051578163</v>
      </c>
      <c r="O79" s="25">
        <f t="shared" si="24"/>
        <v>0</v>
      </c>
      <c r="P79" s="25">
        <f t="shared" si="24"/>
        <v>0</v>
      </c>
      <c r="Q79" s="25">
        <f t="shared" si="24"/>
        <v>0</v>
      </c>
      <c r="R79" s="25">
        <f t="shared" si="24"/>
        <v>0</v>
      </c>
      <c r="S79" s="25">
        <f t="shared" si="24"/>
        <v>0</v>
      </c>
      <c r="T79" s="25">
        <f t="shared" si="24"/>
        <v>0</v>
      </c>
      <c r="U79" s="25">
        <f t="shared" si="24"/>
        <v>0</v>
      </c>
      <c r="V79" s="25">
        <f t="shared" si="24"/>
        <v>0</v>
      </c>
      <c r="W79" s="25">
        <f t="shared" si="24"/>
        <v>0</v>
      </c>
      <c r="X79" s="25">
        <f t="shared" si="24"/>
        <v>0</v>
      </c>
      <c r="Y79" s="25">
        <f t="shared" si="24"/>
        <v>0</v>
      </c>
      <c r="Z79" s="25">
        <f t="shared" si="24"/>
        <v>0</v>
      </c>
      <c r="AA79" s="25">
        <f t="shared" si="24"/>
        <v>0</v>
      </c>
      <c r="AB79" s="25">
        <f t="shared" si="24"/>
        <v>0</v>
      </c>
      <c r="AC79" s="25">
        <f t="shared" si="24"/>
        <v>0</v>
      </c>
      <c r="AD79" s="25">
        <f t="shared" si="24"/>
        <v>0</v>
      </c>
      <c r="AE79" s="25">
        <f t="shared" si="24"/>
        <v>0</v>
      </c>
      <c r="AF79" s="25">
        <f t="shared" si="24"/>
        <v>0</v>
      </c>
      <c r="AG79" s="25">
        <f t="shared" si="24"/>
        <v>0</v>
      </c>
      <c r="AH79" s="25">
        <f t="shared" si="24"/>
        <v>0</v>
      </c>
      <c r="AI79" s="25">
        <f t="shared" si="24"/>
        <v>0</v>
      </c>
      <c r="AJ79" s="25">
        <f t="shared" si="24"/>
        <v>0</v>
      </c>
      <c r="AK79" s="25">
        <f t="shared" si="24"/>
        <v>0</v>
      </c>
      <c r="AL79" s="25">
        <f t="shared" si="24"/>
        <v>0</v>
      </c>
      <c r="AM79" s="25">
        <f t="shared" si="24"/>
        <v>0</v>
      </c>
      <c r="AN79" s="25">
        <f t="shared" si="24"/>
        <v>0</v>
      </c>
      <c r="AO79" s="25">
        <f t="shared" si="24"/>
        <v>0</v>
      </c>
      <c r="AP79" s="25">
        <f t="shared" si="24"/>
        <v>0</v>
      </c>
      <c r="AQ79" s="25">
        <f t="shared" si="24"/>
        <v>0</v>
      </c>
      <c r="AR79" s="25">
        <f t="shared" si="24"/>
        <v>0</v>
      </c>
      <c r="AS79" s="25">
        <f t="shared" si="24"/>
        <v>0</v>
      </c>
      <c r="AT79" s="25">
        <f t="shared" si="24"/>
        <v>0</v>
      </c>
      <c r="AU79" s="25">
        <f t="shared" si="24"/>
        <v>0</v>
      </c>
      <c r="AV79" s="25">
        <f t="shared" si="24"/>
        <v>0</v>
      </c>
      <c r="AW79" s="25">
        <f t="shared" si="24"/>
        <v>0</v>
      </c>
      <c r="AX79" s="25">
        <f t="shared" si="24"/>
        <v>0</v>
      </c>
      <c r="AY79" s="25">
        <f t="shared" si="24"/>
        <v>0</v>
      </c>
      <c r="AZ79" s="25">
        <f t="shared" si="24"/>
        <v>0</v>
      </c>
      <c r="BA79" s="25">
        <f t="shared" si="24"/>
        <v>0</v>
      </c>
      <c r="BB79" s="25">
        <f t="shared" si="24"/>
        <v>0</v>
      </c>
      <c r="BC79" s="25">
        <f t="shared" si="24"/>
        <v>0</v>
      </c>
      <c r="BD79" s="25">
        <f t="shared" si="24"/>
        <v>0</v>
      </c>
      <c r="BE79" s="25">
        <f t="shared" si="24"/>
        <v>0</v>
      </c>
      <c r="BF79" s="25">
        <f t="shared" si="24"/>
        <v>0</v>
      </c>
      <c r="BG79" s="25">
        <f t="shared" si="24"/>
        <v>0</v>
      </c>
      <c r="BH79" s="25">
        <f t="shared" si="24"/>
        <v>0</v>
      </c>
      <c r="BI79" s="25">
        <f t="shared" si="24"/>
        <v>0</v>
      </c>
      <c r="BJ79" s="25">
        <f t="shared" si="24"/>
        <v>0</v>
      </c>
      <c r="BK79" s="25">
        <f t="shared" si="24"/>
        <v>0</v>
      </c>
      <c r="BL79" s="25">
        <f t="shared" si="24"/>
        <v>0</v>
      </c>
      <c r="BM79" s="25">
        <f t="shared" si="24"/>
        <v>0</v>
      </c>
      <c r="BN79" s="25">
        <f t="shared" si="24"/>
        <v>0</v>
      </c>
      <c r="BO79" s="25">
        <f t="shared" si="24"/>
        <v>0</v>
      </c>
      <c r="BP79" s="25">
        <f t="shared" ref="BP79:CH79" si="25">((BP55*BP$92))*BP$2</f>
        <v>0</v>
      </c>
      <c r="BQ79" s="25">
        <f t="shared" si="25"/>
        <v>0</v>
      </c>
      <c r="BR79" s="25">
        <f t="shared" si="25"/>
        <v>0</v>
      </c>
      <c r="BS79" s="25">
        <f t="shared" si="25"/>
        <v>0</v>
      </c>
      <c r="BT79" s="25">
        <f t="shared" si="25"/>
        <v>0</v>
      </c>
      <c r="BU79" s="25">
        <f t="shared" si="25"/>
        <v>0</v>
      </c>
      <c r="BV79" s="25">
        <f t="shared" si="25"/>
        <v>0</v>
      </c>
      <c r="BW79" s="25">
        <f t="shared" si="25"/>
        <v>0</v>
      </c>
      <c r="BX79" s="25">
        <f t="shared" si="25"/>
        <v>0</v>
      </c>
      <c r="BY79" s="25">
        <f t="shared" si="25"/>
        <v>0</v>
      </c>
      <c r="BZ79" s="25">
        <f t="shared" si="25"/>
        <v>0</v>
      </c>
      <c r="CA79" s="25">
        <f t="shared" si="25"/>
        <v>0</v>
      </c>
      <c r="CB79" s="25">
        <f t="shared" si="25"/>
        <v>0</v>
      </c>
      <c r="CC79" s="25">
        <f t="shared" si="25"/>
        <v>0</v>
      </c>
      <c r="CD79" s="25">
        <f t="shared" si="25"/>
        <v>0</v>
      </c>
      <c r="CE79" s="25">
        <f t="shared" si="25"/>
        <v>0</v>
      </c>
      <c r="CF79" s="25">
        <f t="shared" si="25"/>
        <v>0</v>
      </c>
      <c r="CG79" s="25">
        <f t="shared" si="25"/>
        <v>0</v>
      </c>
      <c r="CH79" s="28">
        <f t="shared" si="25"/>
        <v>0</v>
      </c>
    </row>
    <row r="80" spans="1:86" ht="15.75" customHeight="1" x14ac:dyDescent="0.25">
      <c r="A80" s="589"/>
      <c r="B80" s="14" t="s">
        <v>33</v>
      </c>
      <c r="C80" s="25">
        <f>((C73*C$93))*C$2</f>
        <v>0</v>
      </c>
      <c r="D80" s="25">
        <f t="shared" ref="D80:BO80" si="26">((D73*D$93))*D$2</f>
        <v>0</v>
      </c>
      <c r="E80" s="25">
        <f t="shared" si="26"/>
        <v>0</v>
      </c>
      <c r="F80" s="25">
        <f t="shared" si="26"/>
        <v>0</v>
      </c>
      <c r="G80" s="25">
        <f t="shared" si="26"/>
        <v>0</v>
      </c>
      <c r="H80" s="25">
        <f t="shared" si="26"/>
        <v>0</v>
      </c>
      <c r="I80" s="25">
        <f t="shared" si="26"/>
        <v>0</v>
      </c>
      <c r="J80" s="25">
        <f t="shared" si="26"/>
        <v>3954.0139476777813</v>
      </c>
      <c r="K80" s="25">
        <f t="shared" si="26"/>
        <v>4745.1386476569814</v>
      </c>
      <c r="L80" s="25">
        <f t="shared" si="26"/>
        <v>0</v>
      </c>
      <c r="M80" s="25">
        <f t="shared" si="26"/>
        <v>0</v>
      </c>
      <c r="N80" s="25">
        <f t="shared" si="26"/>
        <v>93.085862357122394</v>
      </c>
      <c r="O80" s="25">
        <f t="shared" si="26"/>
        <v>0</v>
      </c>
      <c r="P80" s="25">
        <f t="shared" si="26"/>
        <v>0</v>
      </c>
      <c r="Q80" s="25">
        <f t="shared" si="26"/>
        <v>0</v>
      </c>
      <c r="R80" s="25">
        <f t="shared" si="26"/>
        <v>0</v>
      </c>
      <c r="S80" s="25">
        <f t="shared" si="26"/>
        <v>0</v>
      </c>
      <c r="T80" s="25">
        <f t="shared" si="26"/>
        <v>0</v>
      </c>
      <c r="U80" s="25">
        <f t="shared" si="26"/>
        <v>0</v>
      </c>
      <c r="V80" s="25">
        <f t="shared" si="26"/>
        <v>0</v>
      </c>
      <c r="W80" s="25">
        <f t="shared" si="26"/>
        <v>0</v>
      </c>
      <c r="X80" s="25">
        <f t="shared" si="26"/>
        <v>0</v>
      </c>
      <c r="Y80" s="25">
        <f t="shared" si="26"/>
        <v>0</v>
      </c>
      <c r="Z80" s="25">
        <f t="shared" si="26"/>
        <v>0</v>
      </c>
      <c r="AA80" s="25">
        <f t="shared" si="26"/>
        <v>0</v>
      </c>
      <c r="AB80" s="25">
        <f t="shared" si="26"/>
        <v>0</v>
      </c>
      <c r="AC80" s="25">
        <f t="shared" si="26"/>
        <v>0</v>
      </c>
      <c r="AD80" s="25">
        <f t="shared" si="26"/>
        <v>0</v>
      </c>
      <c r="AE80" s="25">
        <f t="shared" si="26"/>
        <v>0</v>
      </c>
      <c r="AF80" s="25">
        <f t="shared" si="26"/>
        <v>0</v>
      </c>
      <c r="AG80" s="25">
        <f t="shared" si="26"/>
        <v>0</v>
      </c>
      <c r="AH80" s="25">
        <f t="shared" si="26"/>
        <v>0</v>
      </c>
      <c r="AI80" s="25">
        <f t="shared" si="26"/>
        <v>0</v>
      </c>
      <c r="AJ80" s="25">
        <f t="shared" si="26"/>
        <v>0</v>
      </c>
      <c r="AK80" s="25">
        <f t="shared" si="26"/>
        <v>0</v>
      </c>
      <c r="AL80" s="25">
        <f t="shared" si="26"/>
        <v>0</v>
      </c>
      <c r="AM80" s="25">
        <f t="shared" si="26"/>
        <v>0</v>
      </c>
      <c r="AN80" s="25">
        <f t="shared" si="26"/>
        <v>0</v>
      </c>
      <c r="AO80" s="25">
        <f t="shared" si="26"/>
        <v>0</v>
      </c>
      <c r="AP80" s="25">
        <f t="shared" si="26"/>
        <v>0</v>
      </c>
      <c r="AQ80" s="25">
        <f t="shared" si="26"/>
        <v>0</v>
      </c>
      <c r="AR80" s="25">
        <f t="shared" si="26"/>
        <v>0</v>
      </c>
      <c r="AS80" s="25">
        <f t="shared" si="26"/>
        <v>0</v>
      </c>
      <c r="AT80" s="25">
        <f t="shared" si="26"/>
        <v>0</v>
      </c>
      <c r="AU80" s="25">
        <f t="shared" si="26"/>
        <v>0</v>
      </c>
      <c r="AV80" s="25">
        <f t="shared" si="26"/>
        <v>0</v>
      </c>
      <c r="AW80" s="25">
        <f t="shared" si="26"/>
        <v>0</v>
      </c>
      <c r="AX80" s="25">
        <f t="shared" si="26"/>
        <v>0</v>
      </c>
      <c r="AY80" s="25">
        <f t="shared" si="26"/>
        <v>0</v>
      </c>
      <c r="AZ80" s="25">
        <f t="shared" si="26"/>
        <v>0</v>
      </c>
      <c r="BA80" s="25">
        <f t="shared" si="26"/>
        <v>0</v>
      </c>
      <c r="BB80" s="25">
        <f t="shared" si="26"/>
        <v>0</v>
      </c>
      <c r="BC80" s="25">
        <f t="shared" si="26"/>
        <v>0</v>
      </c>
      <c r="BD80" s="25">
        <f t="shared" si="26"/>
        <v>0</v>
      </c>
      <c r="BE80" s="25">
        <f t="shared" si="26"/>
        <v>0</v>
      </c>
      <c r="BF80" s="25">
        <f t="shared" si="26"/>
        <v>0</v>
      </c>
      <c r="BG80" s="25">
        <f t="shared" si="26"/>
        <v>0</v>
      </c>
      <c r="BH80" s="25">
        <f t="shared" si="26"/>
        <v>0</v>
      </c>
      <c r="BI80" s="25">
        <f t="shared" si="26"/>
        <v>0</v>
      </c>
      <c r="BJ80" s="25">
        <f t="shared" si="26"/>
        <v>0</v>
      </c>
      <c r="BK80" s="25">
        <f t="shared" si="26"/>
        <v>0</v>
      </c>
      <c r="BL80" s="25">
        <f t="shared" si="26"/>
        <v>0</v>
      </c>
      <c r="BM80" s="25">
        <f t="shared" si="26"/>
        <v>0</v>
      </c>
      <c r="BN80" s="25">
        <f t="shared" si="26"/>
        <v>0</v>
      </c>
      <c r="BO80" s="25">
        <f t="shared" si="26"/>
        <v>0</v>
      </c>
      <c r="BP80" s="25">
        <f t="shared" ref="BP80:CH80" si="27">((BP73*BP$93))*BP$2</f>
        <v>0</v>
      </c>
      <c r="BQ80" s="25">
        <f t="shared" si="27"/>
        <v>0</v>
      </c>
      <c r="BR80" s="25">
        <f t="shared" si="27"/>
        <v>0</v>
      </c>
      <c r="BS80" s="25">
        <f t="shared" si="27"/>
        <v>0</v>
      </c>
      <c r="BT80" s="25">
        <f t="shared" si="27"/>
        <v>0</v>
      </c>
      <c r="BU80" s="25">
        <f t="shared" si="27"/>
        <v>0</v>
      </c>
      <c r="BV80" s="25">
        <f t="shared" si="27"/>
        <v>0</v>
      </c>
      <c r="BW80" s="25">
        <f t="shared" si="27"/>
        <v>0</v>
      </c>
      <c r="BX80" s="25">
        <f t="shared" si="27"/>
        <v>0</v>
      </c>
      <c r="BY80" s="25">
        <f t="shared" si="27"/>
        <v>0</v>
      </c>
      <c r="BZ80" s="25">
        <f t="shared" si="27"/>
        <v>0</v>
      </c>
      <c r="CA80" s="25">
        <f t="shared" si="27"/>
        <v>0</v>
      </c>
      <c r="CB80" s="25">
        <f t="shared" si="27"/>
        <v>0</v>
      </c>
      <c r="CC80" s="25">
        <f t="shared" si="27"/>
        <v>0</v>
      </c>
      <c r="CD80" s="25">
        <f t="shared" si="27"/>
        <v>0</v>
      </c>
      <c r="CE80" s="25">
        <f t="shared" si="27"/>
        <v>0</v>
      </c>
      <c r="CF80" s="25">
        <f t="shared" si="27"/>
        <v>0</v>
      </c>
      <c r="CG80" s="25">
        <f t="shared" si="27"/>
        <v>0</v>
      </c>
      <c r="CH80" s="28">
        <f t="shared" si="27"/>
        <v>0</v>
      </c>
    </row>
    <row r="81" spans="1:88" ht="15.75" x14ac:dyDescent="0.25">
      <c r="A81" s="589"/>
      <c r="B81" s="14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12"/>
    </row>
    <row r="82" spans="1:88" ht="15.75" x14ac:dyDescent="0.25">
      <c r="A82" s="589"/>
      <c r="B82" s="14" t="s">
        <v>102</v>
      </c>
      <c r="C82" s="25">
        <f>C77</f>
        <v>0</v>
      </c>
      <c r="D82" s="25">
        <f>C82+D77</f>
        <v>0</v>
      </c>
      <c r="E82" s="25">
        <f t="shared" ref="E82:BP82" si="28">D82+E77</f>
        <v>0</v>
      </c>
      <c r="F82" s="25">
        <f t="shared" si="28"/>
        <v>0</v>
      </c>
      <c r="G82" s="25">
        <f t="shared" si="28"/>
        <v>0</v>
      </c>
      <c r="H82" s="25">
        <f t="shared" si="28"/>
        <v>0</v>
      </c>
      <c r="I82" s="25">
        <f t="shared" si="28"/>
        <v>0</v>
      </c>
      <c r="J82" s="25">
        <f t="shared" si="28"/>
        <v>80.232976286090505</v>
      </c>
      <c r="K82" s="25">
        <f t="shared" si="28"/>
        <v>131.34647684676588</v>
      </c>
      <c r="L82" s="25">
        <f t="shared" si="28"/>
        <v>131.34647684676588</v>
      </c>
      <c r="M82" s="25">
        <f t="shared" si="28"/>
        <v>131.34647684676588</v>
      </c>
      <c r="N82" s="25">
        <f t="shared" si="28"/>
        <v>131.34647684676588</v>
      </c>
      <c r="O82" s="25">
        <f t="shared" si="28"/>
        <v>131.34647684676588</v>
      </c>
      <c r="P82" s="25">
        <f t="shared" si="28"/>
        <v>131.34647684676588</v>
      </c>
      <c r="Q82" s="25">
        <f t="shared" si="28"/>
        <v>131.34647684676588</v>
      </c>
      <c r="R82" s="25">
        <f t="shared" si="28"/>
        <v>131.34647684676588</v>
      </c>
      <c r="S82" s="25">
        <f t="shared" si="28"/>
        <v>131.34647684676588</v>
      </c>
      <c r="T82" s="25">
        <f t="shared" si="28"/>
        <v>131.34647684676588</v>
      </c>
      <c r="U82" s="25">
        <f t="shared" si="28"/>
        <v>131.34647684676588</v>
      </c>
      <c r="V82" s="25">
        <f t="shared" si="28"/>
        <v>131.34647684676588</v>
      </c>
      <c r="W82" s="25">
        <f t="shared" si="28"/>
        <v>131.34647684676588</v>
      </c>
      <c r="X82" s="25">
        <f t="shared" si="28"/>
        <v>131.34647684676588</v>
      </c>
      <c r="Y82" s="25">
        <f t="shared" si="28"/>
        <v>131.34647684676588</v>
      </c>
      <c r="Z82" s="25">
        <f t="shared" si="28"/>
        <v>131.34647684676588</v>
      </c>
      <c r="AA82" s="25">
        <f t="shared" si="28"/>
        <v>131.34647684676588</v>
      </c>
      <c r="AB82" s="25">
        <f t="shared" si="28"/>
        <v>131.34647684676588</v>
      </c>
      <c r="AC82" s="25">
        <f t="shared" si="28"/>
        <v>131.34647684676588</v>
      </c>
      <c r="AD82" s="25">
        <f t="shared" si="28"/>
        <v>131.34647684676588</v>
      </c>
      <c r="AE82" s="25">
        <f t="shared" si="28"/>
        <v>131.34647684676588</v>
      </c>
      <c r="AF82" s="25">
        <f t="shared" si="28"/>
        <v>131.34647684676588</v>
      </c>
      <c r="AG82" s="25">
        <f t="shared" si="28"/>
        <v>131.34647684676588</v>
      </c>
      <c r="AH82" s="25">
        <f t="shared" si="28"/>
        <v>131.34647684676588</v>
      </c>
      <c r="AI82" s="25">
        <f t="shared" si="28"/>
        <v>131.34647684676588</v>
      </c>
      <c r="AJ82" s="25">
        <f t="shared" si="28"/>
        <v>131.34647684676588</v>
      </c>
      <c r="AK82" s="25">
        <f t="shared" si="28"/>
        <v>131.34647684676588</v>
      </c>
      <c r="AL82" s="25">
        <f t="shared" si="28"/>
        <v>131.34647684676588</v>
      </c>
      <c r="AM82" s="25">
        <f t="shared" si="28"/>
        <v>131.34647684676588</v>
      </c>
      <c r="AN82" s="25">
        <f t="shared" si="28"/>
        <v>131.34647684676588</v>
      </c>
      <c r="AO82" s="25">
        <f t="shared" si="28"/>
        <v>131.34647684676588</v>
      </c>
      <c r="AP82" s="25">
        <f t="shared" si="28"/>
        <v>131.34647684676588</v>
      </c>
      <c r="AQ82" s="25">
        <f t="shared" si="28"/>
        <v>131.34647684676588</v>
      </c>
      <c r="AR82" s="25">
        <f t="shared" si="28"/>
        <v>131.34647684676588</v>
      </c>
      <c r="AS82" s="25">
        <f t="shared" si="28"/>
        <v>131.34647684676588</v>
      </c>
      <c r="AT82" s="25">
        <f t="shared" si="28"/>
        <v>131.34647684676588</v>
      </c>
      <c r="AU82" s="25">
        <f t="shared" si="28"/>
        <v>131.34647684676588</v>
      </c>
      <c r="AV82" s="25">
        <f t="shared" si="28"/>
        <v>131.34647684676588</v>
      </c>
      <c r="AW82" s="25">
        <f t="shared" si="28"/>
        <v>131.34647684676588</v>
      </c>
      <c r="AX82" s="25">
        <f t="shared" si="28"/>
        <v>131.34647684676588</v>
      </c>
      <c r="AY82" s="25">
        <f t="shared" si="28"/>
        <v>131.34647684676588</v>
      </c>
      <c r="AZ82" s="25">
        <f t="shared" si="28"/>
        <v>131.34647684676588</v>
      </c>
      <c r="BA82" s="25">
        <f t="shared" si="28"/>
        <v>131.34647684676588</v>
      </c>
      <c r="BB82" s="25">
        <f t="shared" si="28"/>
        <v>131.34647684676588</v>
      </c>
      <c r="BC82" s="25">
        <f t="shared" si="28"/>
        <v>131.34647684676588</v>
      </c>
      <c r="BD82" s="25">
        <f t="shared" si="28"/>
        <v>131.34647684676588</v>
      </c>
      <c r="BE82" s="25">
        <f t="shared" si="28"/>
        <v>131.34647684676588</v>
      </c>
      <c r="BF82" s="25">
        <f t="shared" si="28"/>
        <v>131.34647684676588</v>
      </c>
      <c r="BG82" s="25">
        <f t="shared" si="28"/>
        <v>131.34647684676588</v>
      </c>
      <c r="BH82" s="25">
        <f t="shared" si="28"/>
        <v>131.34647684676588</v>
      </c>
      <c r="BI82" s="25">
        <f t="shared" si="28"/>
        <v>131.34647684676588</v>
      </c>
      <c r="BJ82" s="25">
        <f t="shared" si="28"/>
        <v>131.34647684676588</v>
      </c>
      <c r="BK82" s="25">
        <f t="shared" si="28"/>
        <v>131.34647684676588</v>
      </c>
      <c r="BL82" s="25">
        <f t="shared" si="28"/>
        <v>131.34647684676588</v>
      </c>
      <c r="BM82" s="25">
        <f t="shared" si="28"/>
        <v>131.34647684676588</v>
      </c>
      <c r="BN82" s="25">
        <f t="shared" si="28"/>
        <v>131.34647684676588</v>
      </c>
      <c r="BO82" s="25">
        <f t="shared" si="28"/>
        <v>131.34647684676588</v>
      </c>
      <c r="BP82" s="25">
        <f t="shared" si="28"/>
        <v>131.34647684676588</v>
      </c>
      <c r="BQ82" s="25">
        <f t="shared" ref="BQ82:CH82" si="29">BP82+BQ77</f>
        <v>131.34647684676588</v>
      </c>
      <c r="BR82" s="25">
        <f t="shared" si="29"/>
        <v>131.34647684676588</v>
      </c>
      <c r="BS82" s="25">
        <f t="shared" si="29"/>
        <v>131.34647684676588</v>
      </c>
      <c r="BT82" s="25">
        <f t="shared" si="29"/>
        <v>131.34647684676588</v>
      </c>
      <c r="BU82" s="25">
        <f t="shared" si="29"/>
        <v>131.34647684676588</v>
      </c>
      <c r="BV82" s="25">
        <f t="shared" si="29"/>
        <v>131.34647684676588</v>
      </c>
      <c r="BW82" s="25">
        <f t="shared" si="29"/>
        <v>131.34647684676588</v>
      </c>
      <c r="BX82" s="25">
        <f t="shared" si="29"/>
        <v>131.34647684676588</v>
      </c>
      <c r="BY82" s="25">
        <f t="shared" si="29"/>
        <v>131.34647684676588</v>
      </c>
      <c r="BZ82" s="25">
        <f t="shared" si="29"/>
        <v>131.34647684676588</v>
      </c>
      <c r="CA82" s="25">
        <f t="shared" si="29"/>
        <v>131.34647684676588</v>
      </c>
      <c r="CB82" s="25">
        <f t="shared" si="29"/>
        <v>131.34647684676588</v>
      </c>
      <c r="CC82" s="25">
        <f t="shared" si="29"/>
        <v>131.34647684676588</v>
      </c>
      <c r="CD82" s="25">
        <f t="shared" si="29"/>
        <v>131.34647684676588</v>
      </c>
      <c r="CE82" s="25">
        <f t="shared" si="29"/>
        <v>131.34647684676588</v>
      </c>
      <c r="CF82" s="25">
        <f t="shared" si="29"/>
        <v>131.34647684676588</v>
      </c>
      <c r="CG82" s="25">
        <f t="shared" si="29"/>
        <v>131.34647684676588</v>
      </c>
      <c r="CH82" s="28">
        <f t="shared" si="29"/>
        <v>131.34647684676588</v>
      </c>
    </row>
    <row r="83" spans="1:88" ht="15.75" x14ac:dyDescent="0.25">
      <c r="A83" s="589"/>
      <c r="B83" s="14" t="s">
        <v>103</v>
      </c>
      <c r="C83" s="25">
        <f t="shared" ref="C83:C85" si="30">C78</f>
        <v>0</v>
      </c>
      <c r="D83" s="25">
        <f>C83+D78</f>
        <v>0</v>
      </c>
      <c r="E83" s="25">
        <f t="shared" ref="E83:BP83" si="31">D83+E78</f>
        <v>0</v>
      </c>
      <c r="F83" s="25">
        <f t="shared" si="31"/>
        <v>0</v>
      </c>
      <c r="G83" s="25">
        <f t="shared" si="31"/>
        <v>0</v>
      </c>
      <c r="H83" s="25">
        <f t="shared" si="31"/>
        <v>0</v>
      </c>
      <c r="I83" s="25">
        <f t="shared" si="31"/>
        <v>0</v>
      </c>
      <c r="J83" s="25">
        <f t="shared" si="31"/>
        <v>3327.9432380064063</v>
      </c>
      <c r="K83" s="25">
        <f t="shared" si="31"/>
        <v>5500.8623380531872</v>
      </c>
      <c r="L83" s="25">
        <f t="shared" si="31"/>
        <v>5500.8623380531872</v>
      </c>
      <c r="M83" s="25">
        <f t="shared" si="31"/>
        <v>5500.8623380531872</v>
      </c>
      <c r="N83" s="25">
        <f t="shared" si="31"/>
        <v>5517.0239216801965</v>
      </c>
      <c r="O83" s="25">
        <f t="shared" si="31"/>
        <v>5517.0239216801965</v>
      </c>
      <c r="P83" s="25">
        <f t="shared" si="31"/>
        <v>5517.0239216801965</v>
      </c>
      <c r="Q83" s="25">
        <f t="shared" si="31"/>
        <v>5517.0239216801965</v>
      </c>
      <c r="R83" s="25">
        <f t="shared" si="31"/>
        <v>5517.0239216801965</v>
      </c>
      <c r="S83" s="25">
        <f t="shared" si="31"/>
        <v>5517.0239216801965</v>
      </c>
      <c r="T83" s="25">
        <f t="shared" si="31"/>
        <v>5517.0239216801965</v>
      </c>
      <c r="U83" s="25">
        <f t="shared" si="31"/>
        <v>5517.0239216801965</v>
      </c>
      <c r="V83" s="25">
        <f t="shared" si="31"/>
        <v>5517.0239216801965</v>
      </c>
      <c r="W83" s="25">
        <f t="shared" si="31"/>
        <v>5517.0239216801965</v>
      </c>
      <c r="X83" s="25">
        <f t="shared" si="31"/>
        <v>5517.0239216801965</v>
      </c>
      <c r="Y83" s="25">
        <f t="shared" si="31"/>
        <v>5517.0239216801965</v>
      </c>
      <c r="Z83" s="25">
        <f t="shared" si="31"/>
        <v>5517.0239216801965</v>
      </c>
      <c r="AA83" s="25">
        <f t="shared" si="31"/>
        <v>5517.0239216801965</v>
      </c>
      <c r="AB83" s="25">
        <f t="shared" si="31"/>
        <v>5517.0239216801965</v>
      </c>
      <c r="AC83" s="25">
        <f t="shared" si="31"/>
        <v>5517.0239216801965</v>
      </c>
      <c r="AD83" s="25">
        <f t="shared" si="31"/>
        <v>5517.0239216801965</v>
      </c>
      <c r="AE83" s="25">
        <f t="shared" si="31"/>
        <v>5517.0239216801965</v>
      </c>
      <c r="AF83" s="25">
        <f t="shared" si="31"/>
        <v>5517.0239216801965</v>
      </c>
      <c r="AG83" s="25">
        <f t="shared" si="31"/>
        <v>5517.0239216801965</v>
      </c>
      <c r="AH83" s="25">
        <f t="shared" si="31"/>
        <v>5517.0239216801965</v>
      </c>
      <c r="AI83" s="25">
        <f t="shared" si="31"/>
        <v>5517.0239216801965</v>
      </c>
      <c r="AJ83" s="25">
        <f t="shared" si="31"/>
        <v>5517.0239216801965</v>
      </c>
      <c r="AK83" s="25">
        <f t="shared" si="31"/>
        <v>5517.0239216801965</v>
      </c>
      <c r="AL83" s="25">
        <f t="shared" si="31"/>
        <v>5517.0239216801965</v>
      </c>
      <c r="AM83" s="25">
        <f t="shared" si="31"/>
        <v>5517.0239216801965</v>
      </c>
      <c r="AN83" s="25">
        <f t="shared" si="31"/>
        <v>5517.0239216801965</v>
      </c>
      <c r="AO83" s="25">
        <f t="shared" si="31"/>
        <v>5517.0239216801965</v>
      </c>
      <c r="AP83" s="25">
        <f t="shared" si="31"/>
        <v>5517.0239216801965</v>
      </c>
      <c r="AQ83" s="25">
        <f t="shared" si="31"/>
        <v>5517.0239216801965</v>
      </c>
      <c r="AR83" s="25">
        <f t="shared" si="31"/>
        <v>5517.0239216801965</v>
      </c>
      <c r="AS83" s="25">
        <f t="shared" si="31"/>
        <v>5517.0239216801965</v>
      </c>
      <c r="AT83" s="25">
        <f t="shared" si="31"/>
        <v>5517.0239216801965</v>
      </c>
      <c r="AU83" s="25">
        <f t="shared" si="31"/>
        <v>5517.0239216801965</v>
      </c>
      <c r="AV83" s="25">
        <f t="shared" si="31"/>
        <v>5517.0239216801965</v>
      </c>
      <c r="AW83" s="25">
        <f t="shared" si="31"/>
        <v>5517.0239216801965</v>
      </c>
      <c r="AX83" s="25">
        <f t="shared" si="31"/>
        <v>5517.0239216801965</v>
      </c>
      <c r="AY83" s="25">
        <f t="shared" si="31"/>
        <v>5517.0239216801965</v>
      </c>
      <c r="AZ83" s="25">
        <f t="shared" si="31"/>
        <v>5517.0239216801965</v>
      </c>
      <c r="BA83" s="25">
        <f t="shared" si="31"/>
        <v>5517.0239216801965</v>
      </c>
      <c r="BB83" s="25">
        <f t="shared" si="31"/>
        <v>5517.0239216801965</v>
      </c>
      <c r="BC83" s="25">
        <f t="shared" si="31"/>
        <v>5517.0239216801965</v>
      </c>
      <c r="BD83" s="25">
        <f t="shared" si="31"/>
        <v>5517.0239216801965</v>
      </c>
      <c r="BE83" s="25">
        <f t="shared" si="31"/>
        <v>5517.0239216801965</v>
      </c>
      <c r="BF83" s="25">
        <f t="shared" si="31"/>
        <v>5517.0239216801965</v>
      </c>
      <c r="BG83" s="25">
        <f t="shared" si="31"/>
        <v>5517.0239216801965</v>
      </c>
      <c r="BH83" s="25">
        <f t="shared" si="31"/>
        <v>5517.0239216801965</v>
      </c>
      <c r="BI83" s="25">
        <f t="shared" si="31"/>
        <v>5517.0239216801965</v>
      </c>
      <c r="BJ83" s="25">
        <f t="shared" si="31"/>
        <v>5517.0239216801965</v>
      </c>
      <c r="BK83" s="25">
        <f t="shared" si="31"/>
        <v>5517.0239216801965</v>
      </c>
      <c r="BL83" s="25">
        <f t="shared" si="31"/>
        <v>5517.0239216801965</v>
      </c>
      <c r="BM83" s="25">
        <f t="shared" si="31"/>
        <v>5517.0239216801965</v>
      </c>
      <c r="BN83" s="25">
        <f t="shared" si="31"/>
        <v>5517.0239216801965</v>
      </c>
      <c r="BO83" s="25">
        <f t="shared" si="31"/>
        <v>5517.0239216801965</v>
      </c>
      <c r="BP83" s="25">
        <f t="shared" si="31"/>
        <v>5517.0239216801965</v>
      </c>
      <c r="BQ83" s="25">
        <f t="shared" ref="BQ83:CH83" si="32">BP83+BQ78</f>
        <v>5517.0239216801965</v>
      </c>
      <c r="BR83" s="25">
        <f t="shared" si="32"/>
        <v>5517.0239216801965</v>
      </c>
      <c r="BS83" s="25">
        <f t="shared" si="32"/>
        <v>5517.0239216801965</v>
      </c>
      <c r="BT83" s="25">
        <f t="shared" si="32"/>
        <v>5517.0239216801965</v>
      </c>
      <c r="BU83" s="25">
        <f t="shared" si="32"/>
        <v>5517.0239216801965</v>
      </c>
      <c r="BV83" s="25">
        <f t="shared" si="32"/>
        <v>5517.0239216801965</v>
      </c>
      <c r="BW83" s="25">
        <f t="shared" si="32"/>
        <v>5517.0239216801965</v>
      </c>
      <c r="BX83" s="25">
        <f t="shared" si="32"/>
        <v>5517.0239216801965</v>
      </c>
      <c r="BY83" s="25">
        <f t="shared" si="32"/>
        <v>5517.0239216801965</v>
      </c>
      <c r="BZ83" s="25">
        <f t="shared" si="32"/>
        <v>5517.0239216801965</v>
      </c>
      <c r="CA83" s="25">
        <f t="shared" si="32"/>
        <v>5517.0239216801965</v>
      </c>
      <c r="CB83" s="25">
        <f t="shared" si="32"/>
        <v>5517.0239216801965</v>
      </c>
      <c r="CC83" s="25">
        <f t="shared" si="32"/>
        <v>5517.0239216801965</v>
      </c>
      <c r="CD83" s="25">
        <f t="shared" si="32"/>
        <v>5517.0239216801965</v>
      </c>
      <c r="CE83" s="25">
        <f t="shared" si="32"/>
        <v>5517.0239216801965</v>
      </c>
      <c r="CF83" s="25">
        <f t="shared" si="32"/>
        <v>5517.0239216801965</v>
      </c>
      <c r="CG83" s="25">
        <f t="shared" si="32"/>
        <v>5517.0239216801965</v>
      </c>
      <c r="CH83" s="28">
        <f t="shared" si="32"/>
        <v>5517.0239216801965</v>
      </c>
    </row>
    <row r="84" spans="1:88" ht="15.75" x14ac:dyDescent="0.25">
      <c r="A84" s="589"/>
      <c r="B84" s="14" t="s">
        <v>104</v>
      </c>
      <c r="C84" s="25">
        <f t="shared" si="30"/>
        <v>0</v>
      </c>
      <c r="D84" s="25">
        <f>C84+D79</f>
        <v>0</v>
      </c>
      <c r="E84" s="25">
        <f t="shared" ref="E84:BP84" si="33">D84+E79</f>
        <v>0</v>
      </c>
      <c r="F84" s="25">
        <f t="shared" si="33"/>
        <v>0</v>
      </c>
      <c r="G84" s="25">
        <f t="shared" si="33"/>
        <v>0</v>
      </c>
      <c r="H84" s="25">
        <f t="shared" si="33"/>
        <v>0</v>
      </c>
      <c r="I84" s="25">
        <f t="shared" si="33"/>
        <v>0</v>
      </c>
      <c r="J84" s="25">
        <f t="shared" si="33"/>
        <v>3671.6931371921778</v>
      </c>
      <c r="K84" s="25">
        <f t="shared" si="33"/>
        <v>9396.2176046052809</v>
      </c>
      <c r="L84" s="25">
        <f t="shared" si="33"/>
        <v>9396.2176046052809</v>
      </c>
      <c r="M84" s="25">
        <f t="shared" si="33"/>
        <v>9396.2176046052809</v>
      </c>
      <c r="N84" s="25">
        <f t="shared" si="33"/>
        <v>9530.390835121063</v>
      </c>
      <c r="O84" s="25">
        <f t="shared" si="33"/>
        <v>9530.390835121063</v>
      </c>
      <c r="P84" s="25">
        <f t="shared" si="33"/>
        <v>9530.390835121063</v>
      </c>
      <c r="Q84" s="25">
        <f t="shared" si="33"/>
        <v>9530.390835121063</v>
      </c>
      <c r="R84" s="25">
        <f t="shared" si="33"/>
        <v>9530.390835121063</v>
      </c>
      <c r="S84" s="25">
        <f t="shared" si="33"/>
        <v>9530.390835121063</v>
      </c>
      <c r="T84" s="25">
        <f t="shared" si="33"/>
        <v>9530.390835121063</v>
      </c>
      <c r="U84" s="25">
        <f t="shared" si="33"/>
        <v>9530.390835121063</v>
      </c>
      <c r="V84" s="25">
        <f t="shared" si="33"/>
        <v>9530.390835121063</v>
      </c>
      <c r="W84" s="25">
        <f t="shared" si="33"/>
        <v>9530.390835121063</v>
      </c>
      <c r="X84" s="25">
        <f t="shared" si="33"/>
        <v>9530.390835121063</v>
      </c>
      <c r="Y84" s="25">
        <f t="shared" si="33"/>
        <v>9530.390835121063</v>
      </c>
      <c r="Z84" s="25">
        <f t="shared" si="33"/>
        <v>9530.390835121063</v>
      </c>
      <c r="AA84" s="25">
        <f t="shared" si="33"/>
        <v>9530.390835121063</v>
      </c>
      <c r="AB84" s="25">
        <f t="shared" si="33"/>
        <v>9530.390835121063</v>
      </c>
      <c r="AC84" s="25">
        <f t="shared" si="33"/>
        <v>9530.390835121063</v>
      </c>
      <c r="AD84" s="25">
        <f t="shared" si="33"/>
        <v>9530.390835121063</v>
      </c>
      <c r="AE84" s="25">
        <f t="shared" si="33"/>
        <v>9530.390835121063</v>
      </c>
      <c r="AF84" s="25">
        <f t="shared" si="33"/>
        <v>9530.390835121063</v>
      </c>
      <c r="AG84" s="25">
        <f t="shared" si="33"/>
        <v>9530.390835121063</v>
      </c>
      <c r="AH84" s="25">
        <f t="shared" si="33"/>
        <v>9530.390835121063</v>
      </c>
      <c r="AI84" s="25">
        <f t="shared" si="33"/>
        <v>9530.390835121063</v>
      </c>
      <c r="AJ84" s="25">
        <f t="shared" si="33"/>
        <v>9530.390835121063</v>
      </c>
      <c r="AK84" s="25">
        <f t="shared" si="33"/>
        <v>9530.390835121063</v>
      </c>
      <c r="AL84" s="25">
        <f t="shared" si="33"/>
        <v>9530.390835121063</v>
      </c>
      <c r="AM84" s="25">
        <f t="shared" si="33"/>
        <v>9530.390835121063</v>
      </c>
      <c r="AN84" s="25">
        <f t="shared" si="33"/>
        <v>9530.390835121063</v>
      </c>
      <c r="AO84" s="25">
        <f t="shared" si="33"/>
        <v>9530.390835121063</v>
      </c>
      <c r="AP84" s="25">
        <f t="shared" si="33"/>
        <v>9530.390835121063</v>
      </c>
      <c r="AQ84" s="25">
        <f t="shared" si="33"/>
        <v>9530.390835121063</v>
      </c>
      <c r="AR84" s="25">
        <f t="shared" si="33"/>
        <v>9530.390835121063</v>
      </c>
      <c r="AS84" s="25">
        <f t="shared" si="33"/>
        <v>9530.390835121063</v>
      </c>
      <c r="AT84" s="25">
        <f t="shared" si="33"/>
        <v>9530.390835121063</v>
      </c>
      <c r="AU84" s="25">
        <f t="shared" si="33"/>
        <v>9530.390835121063</v>
      </c>
      <c r="AV84" s="25">
        <f t="shared" si="33"/>
        <v>9530.390835121063</v>
      </c>
      <c r="AW84" s="25">
        <f t="shared" si="33"/>
        <v>9530.390835121063</v>
      </c>
      <c r="AX84" s="25">
        <f t="shared" si="33"/>
        <v>9530.390835121063</v>
      </c>
      <c r="AY84" s="25">
        <f t="shared" si="33"/>
        <v>9530.390835121063</v>
      </c>
      <c r="AZ84" s="25">
        <f t="shared" si="33"/>
        <v>9530.390835121063</v>
      </c>
      <c r="BA84" s="25">
        <f t="shared" si="33"/>
        <v>9530.390835121063</v>
      </c>
      <c r="BB84" s="25">
        <f t="shared" si="33"/>
        <v>9530.390835121063</v>
      </c>
      <c r="BC84" s="25">
        <f t="shared" si="33"/>
        <v>9530.390835121063</v>
      </c>
      <c r="BD84" s="25">
        <f t="shared" si="33"/>
        <v>9530.390835121063</v>
      </c>
      <c r="BE84" s="25">
        <f t="shared" si="33"/>
        <v>9530.390835121063</v>
      </c>
      <c r="BF84" s="25">
        <f t="shared" si="33"/>
        <v>9530.390835121063</v>
      </c>
      <c r="BG84" s="25">
        <f t="shared" si="33"/>
        <v>9530.390835121063</v>
      </c>
      <c r="BH84" s="25">
        <f t="shared" si="33"/>
        <v>9530.390835121063</v>
      </c>
      <c r="BI84" s="25">
        <f t="shared" si="33"/>
        <v>9530.390835121063</v>
      </c>
      <c r="BJ84" s="25">
        <f t="shared" si="33"/>
        <v>9530.390835121063</v>
      </c>
      <c r="BK84" s="25">
        <f t="shared" si="33"/>
        <v>9530.390835121063</v>
      </c>
      <c r="BL84" s="25">
        <f t="shared" si="33"/>
        <v>9530.390835121063</v>
      </c>
      <c r="BM84" s="25">
        <f t="shared" si="33"/>
        <v>9530.390835121063</v>
      </c>
      <c r="BN84" s="25">
        <f t="shared" si="33"/>
        <v>9530.390835121063</v>
      </c>
      <c r="BO84" s="25">
        <f t="shared" si="33"/>
        <v>9530.390835121063</v>
      </c>
      <c r="BP84" s="25">
        <f t="shared" si="33"/>
        <v>9530.390835121063</v>
      </c>
      <c r="BQ84" s="25">
        <f t="shared" ref="BQ84:CH84" si="34">BP84+BQ79</f>
        <v>9530.390835121063</v>
      </c>
      <c r="BR84" s="25">
        <f t="shared" si="34"/>
        <v>9530.390835121063</v>
      </c>
      <c r="BS84" s="25">
        <f t="shared" si="34"/>
        <v>9530.390835121063</v>
      </c>
      <c r="BT84" s="25">
        <f t="shared" si="34"/>
        <v>9530.390835121063</v>
      </c>
      <c r="BU84" s="25">
        <f t="shared" si="34"/>
        <v>9530.390835121063</v>
      </c>
      <c r="BV84" s="25">
        <f t="shared" si="34"/>
        <v>9530.390835121063</v>
      </c>
      <c r="BW84" s="25">
        <f t="shared" si="34"/>
        <v>9530.390835121063</v>
      </c>
      <c r="BX84" s="25">
        <f t="shared" si="34"/>
        <v>9530.390835121063</v>
      </c>
      <c r="BY84" s="25">
        <f t="shared" si="34"/>
        <v>9530.390835121063</v>
      </c>
      <c r="BZ84" s="25">
        <f t="shared" si="34"/>
        <v>9530.390835121063</v>
      </c>
      <c r="CA84" s="25">
        <f t="shared" si="34"/>
        <v>9530.390835121063</v>
      </c>
      <c r="CB84" s="25">
        <f t="shared" si="34"/>
        <v>9530.390835121063</v>
      </c>
      <c r="CC84" s="25">
        <f t="shared" si="34"/>
        <v>9530.390835121063</v>
      </c>
      <c r="CD84" s="25">
        <f t="shared" si="34"/>
        <v>9530.390835121063</v>
      </c>
      <c r="CE84" s="25">
        <f t="shared" si="34"/>
        <v>9530.390835121063</v>
      </c>
      <c r="CF84" s="25">
        <f t="shared" si="34"/>
        <v>9530.390835121063</v>
      </c>
      <c r="CG84" s="25">
        <f t="shared" si="34"/>
        <v>9530.390835121063</v>
      </c>
      <c r="CH84" s="28">
        <f t="shared" si="34"/>
        <v>9530.390835121063</v>
      </c>
    </row>
    <row r="85" spans="1:88" ht="16.5" thickBot="1" x14ac:dyDescent="0.3">
      <c r="A85" s="590"/>
      <c r="B85" s="15" t="s">
        <v>105</v>
      </c>
      <c r="C85" s="26">
        <f t="shared" si="30"/>
        <v>0</v>
      </c>
      <c r="D85" s="26">
        <f>C85+D80</f>
        <v>0</v>
      </c>
      <c r="E85" s="26">
        <f t="shared" ref="E85:BP85" si="35">D85+E80</f>
        <v>0</v>
      </c>
      <c r="F85" s="26">
        <f t="shared" si="35"/>
        <v>0</v>
      </c>
      <c r="G85" s="26">
        <f t="shared" si="35"/>
        <v>0</v>
      </c>
      <c r="H85" s="26">
        <f t="shared" si="35"/>
        <v>0</v>
      </c>
      <c r="I85" s="26">
        <f t="shared" si="35"/>
        <v>0</v>
      </c>
      <c r="J85" s="26">
        <f t="shared" si="35"/>
        <v>3954.0139476777813</v>
      </c>
      <c r="K85" s="26">
        <f t="shared" si="35"/>
        <v>8699.1525953347627</v>
      </c>
      <c r="L85" s="26">
        <f t="shared" si="35"/>
        <v>8699.1525953347627</v>
      </c>
      <c r="M85" s="26">
        <f t="shared" si="35"/>
        <v>8699.1525953347627</v>
      </c>
      <c r="N85" s="26">
        <f t="shared" si="35"/>
        <v>8792.2384576918848</v>
      </c>
      <c r="O85" s="26">
        <f t="shared" si="35"/>
        <v>8792.2384576918848</v>
      </c>
      <c r="P85" s="26">
        <f t="shared" si="35"/>
        <v>8792.2384576918848</v>
      </c>
      <c r="Q85" s="26">
        <f t="shared" si="35"/>
        <v>8792.2384576918848</v>
      </c>
      <c r="R85" s="26">
        <f t="shared" si="35"/>
        <v>8792.2384576918848</v>
      </c>
      <c r="S85" s="26">
        <f t="shared" si="35"/>
        <v>8792.2384576918848</v>
      </c>
      <c r="T85" s="26">
        <f t="shared" si="35"/>
        <v>8792.2384576918848</v>
      </c>
      <c r="U85" s="26">
        <f t="shared" si="35"/>
        <v>8792.2384576918848</v>
      </c>
      <c r="V85" s="26">
        <f t="shared" si="35"/>
        <v>8792.2384576918848</v>
      </c>
      <c r="W85" s="26">
        <f t="shared" si="35"/>
        <v>8792.2384576918848</v>
      </c>
      <c r="X85" s="26">
        <f t="shared" si="35"/>
        <v>8792.2384576918848</v>
      </c>
      <c r="Y85" s="26">
        <f t="shared" si="35"/>
        <v>8792.2384576918848</v>
      </c>
      <c r="Z85" s="26">
        <f t="shared" si="35"/>
        <v>8792.2384576918848</v>
      </c>
      <c r="AA85" s="26">
        <f t="shared" si="35"/>
        <v>8792.2384576918848</v>
      </c>
      <c r="AB85" s="26">
        <f t="shared" si="35"/>
        <v>8792.2384576918848</v>
      </c>
      <c r="AC85" s="26">
        <f t="shared" si="35"/>
        <v>8792.2384576918848</v>
      </c>
      <c r="AD85" s="26">
        <f t="shared" si="35"/>
        <v>8792.2384576918848</v>
      </c>
      <c r="AE85" s="26">
        <f t="shared" si="35"/>
        <v>8792.2384576918848</v>
      </c>
      <c r="AF85" s="26">
        <f t="shared" si="35"/>
        <v>8792.2384576918848</v>
      </c>
      <c r="AG85" s="26">
        <f t="shared" si="35"/>
        <v>8792.2384576918848</v>
      </c>
      <c r="AH85" s="26">
        <f t="shared" si="35"/>
        <v>8792.2384576918848</v>
      </c>
      <c r="AI85" s="26">
        <f t="shared" si="35"/>
        <v>8792.2384576918848</v>
      </c>
      <c r="AJ85" s="26">
        <f t="shared" si="35"/>
        <v>8792.2384576918848</v>
      </c>
      <c r="AK85" s="26">
        <f t="shared" si="35"/>
        <v>8792.2384576918848</v>
      </c>
      <c r="AL85" s="26">
        <f t="shared" si="35"/>
        <v>8792.2384576918848</v>
      </c>
      <c r="AM85" s="26">
        <f t="shared" si="35"/>
        <v>8792.2384576918848</v>
      </c>
      <c r="AN85" s="26">
        <f t="shared" si="35"/>
        <v>8792.2384576918848</v>
      </c>
      <c r="AO85" s="26">
        <f t="shared" si="35"/>
        <v>8792.2384576918848</v>
      </c>
      <c r="AP85" s="26">
        <f t="shared" si="35"/>
        <v>8792.2384576918848</v>
      </c>
      <c r="AQ85" s="26">
        <f t="shared" si="35"/>
        <v>8792.2384576918848</v>
      </c>
      <c r="AR85" s="26">
        <f t="shared" si="35"/>
        <v>8792.2384576918848</v>
      </c>
      <c r="AS85" s="26">
        <f t="shared" si="35"/>
        <v>8792.2384576918848</v>
      </c>
      <c r="AT85" s="26">
        <f t="shared" si="35"/>
        <v>8792.2384576918848</v>
      </c>
      <c r="AU85" s="26">
        <f t="shared" si="35"/>
        <v>8792.2384576918848</v>
      </c>
      <c r="AV85" s="26">
        <f t="shared" si="35"/>
        <v>8792.2384576918848</v>
      </c>
      <c r="AW85" s="26">
        <f t="shared" si="35"/>
        <v>8792.2384576918848</v>
      </c>
      <c r="AX85" s="26">
        <f t="shared" si="35"/>
        <v>8792.2384576918848</v>
      </c>
      <c r="AY85" s="26">
        <f t="shared" si="35"/>
        <v>8792.2384576918848</v>
      </c>
      <c r="AZ85" s="26">
        <f t="shared" si="35"/>
        <v>8792.2384576918848</v>
      </c>
      <c r="BA85" s="26">
        <f t="shared" si="35"/>
        <v>8792.2384576918848</v>
      </c>
      <c r="BB85" s="26">
        <f t="shared" si="35"/>
        <v>8792.2384576918848</v>
      </c>
      <c r="BC85" s="26">
        <f t="shared" si="35"/>
        <v>8792.2384576918848</v>
      </c>
      <c r="BD85" s="26">
        <f t="shared" si="35"/>
        <v>8792.2384576918848</v>
      </c>
      <c r="BE85" s="26">
        <f t="shared" si="35"/>
        <v>8792.2384576918848</v>
      </c>
      <c r="BF85" s="26">
        <f t="shared" si="35"/>
        <v>8792.2384576918848</v>
      </c>
      <c r="BG85" s="26">
        <f t="shared" si="35"/>
        <v>8792.2384576918848</v>
      </c>
      <c r="BH85" s="26">
        <f t="shared" si="35"/>
        <v>8792.2384576918848</v>
      </c>
      <c r="BI85" s="26">
        <f t="shared" si="35"/>
        <v>8792.2384576918848</v>
      </c>
      <c r="BJ85" s="26">
        <f t="shared" si="35"/>
        <v>8792.2384576918848</v>
      </c>
      <c r="BK85" s="26">
        <f t="shared" si="35"/>
        <v>8792.2384576918848</v>
      </c>
      <c r="BL85" s="26">
        <f t="shared" si="35"/>
        <v>8792.2384576918848</v>
      </c>
      <c r="BM85" s="26">
        <f t="shared" si="35"/>
        <v>8792.2384576918848</v>
      </c>
      <c r="BN85" s="26">
        <f t="shared" si="35"/>
        <v>8792.2384576918848</v>
      </c>
      <c r="BO85" s="26">
        <f t="shared" si="35"/>
        <v>8792.2384576918848</v>
      </c>
      <c r="BP85" s="26">
        <f t="shared" si="35"/>
        <v>8792.2384576918848</v>
      </c>
      <c r="BQ85" s="26">
        <f t="shared" ref="BQ85:CH85" si="36">BP85+BQ80</f>
        <v>8792.2384576918848</v>
      </c>
      <c r="BR85" s="26">
        <f t="shared" si="36"/>
        <v>8792.2384576918848</v>
      </c>
      <c r="BS85" s="26">
        <f t="shared" si="36"/>
        <v>8792.2384576918848</v>
      </c>
      <c r="BT85" s="26">
        <f t="shared" si="36"/>
        <v>8792.2384576918848</v>
      </c>
      <c r="BU85" s="26">
        <f t="shared" si="36"/>
        <v>8792.2384576918848</v>
      </c>
      <c r="BV85" s="26">
        <f t="shared" si="36"/>
        <v>8792.2384576918848</v>
      </c>
      <c r="BW85" s="26">
        <f t="shared" si="36"/>
        <v>8792.2384576918848</v>
      </c>
      <c r="BX85" s="26">
        <f t="shared" si="36"/>
        <v>8792.2384576918848</v>
      </c>
      <c r="BY85" s="26">
        <f t="shared" si="36"/>
        <v>8792.2384576918848</v>
      </c>
      <c r="BZ85" s="26">
        <f t="shared" si="36"/>
        <v>8792.2384576918848</v>
      </c>
      <c r="CA85" s="26">
        <f t="shared" si="36"/>
        <v>8792.2384576918848</v>
      </c>
      <c r="CB85" s="26">
        <f t="shared" si="36"/>
        <v>8792.2384576918848</v>
      </c>
      <c r="CC85" s="26">
        <f t="shared" si="36"/>
        <v>8792.2384576918848</v>
      </c>
      <c r="CD85" s="26">
        <f t="shared" si="36"/>
        <v>8792.2384576918848</v>
      </c>
      <c r="CE85" s="26">
        <f t="shared" si="36"/>
        <v>8792.2384576918848</v>
      </c>
      <c r="CF85" s="26">
        <f t="shared" si="36"/>
        <v>8792.2384576918848</v>
      </c>
      <c r="CG85" s="26">
        <f t="shared" si="36"/>
        <v>8792.2384576918848</v>
      </c>
      <c r="CH85" s="29">
        <f t="shared" si="36"/>
        <v>8792.2384576918848</v>
      </c>
    </row>
    <row r="86" spans="1:88" x14ac:dyDescent="0.25">
      <c r="A86" s="8"/>
      <c r="B86" s="35"/>
      <c r="C86" s="32"/>
      <c r="D86" s="37"/>
      <c r="E86" s="32"/>
      <c r="F86" s="37"/>
      <c r="G86" s="32"/>
      <c r="H86" s="37"/>
      <c r="I86" s="32"/>
      <c r="J86" s="37"/>
      <c r="K86" s="32"/>
      <c r="L86" s="37"/>
      <c r="M86" s="32"/>
      <c r="N86" s="37"/>
      <c r="O86" s="32"/>
      <c r="P86" s="37"/>
      <c r="Q86" s="32"/>
      <c r="R86" s="37"/>
      <c r="S86" s="32"/>
      <c r="T86" s="37"/>
      <c r="U86" s="32"/>
      <c r="V86" s="37"/>
      <c r="W86" s="32"/>
      <c r="X86" s="37"/>
      <c r="Y86" s="32"/>
      <c r="Z86" s="37"/>
      <c r="AA86" s="32"/>
      <c r="AB86" s="37"/>
      <c r="AC86" s="32"/>
      <c r="AD86" s="37"/>
      <c r="AE86" s="32"/>
      <c r="AF86" s="37"/>
      <c r="AG86" s="32"/>
      <c r="AH86" s="37"/>
      <c r="AI86" s="32"/>
      <c r="AJ86" s="37"/>
      <c r="AK86" s="32"/>
      <c r="AL86" s="37"/>
      <c r="AM86" s="32"/>
      <c r="AN86" s="37"/>
      <c r="AO86" s="32"/>
      <c r="AP86" s="37"/>
      <c r="AQ86" s="32"/>
      <c r="AR86" s="37"/>
      <c r="AS86" s="32"/>
      <c r="AT86" s="37"/>
      <c r="AU86" s="32"/>
      <c r="AV86" s="37"/>
      <c r="AW86" s="32"/>
      <c r="AX86" s="37"/>
      <c r="AY86" s="32"/>
      <c r="AZ86" s="37"/>
      <c r="BA86" s="32"/>
      <c r="BB86" s="37"/>
      <c r="BC86" s="32"/>
      <c r="BD86" s="37"/>
      <c r="BE86" s="32"/>
      <c r="BF86" s="37"/>
      <c r="BG86" s="32"/>
      <c r="BH86" s="37"/>
      <c r="BI86" s="32"/>
      <c r="BJ86" s="37"/>
      <c r="BK86" s="32"/>
      <c r="BL86" s="37"/>
      <c r="BM86" s="32"/>
      <c r="BN86" s="37"/>
      <c r="BO86" s="32"/>
      <c r="BP86" s="37"/>
      <c r="BQ86" s="32"/>
      <c r="BR86" s="37"/>
      <c r="BS86" s="32"/>
      <c r="BT86" s="37"/>
      <c r="BU86" s="32"/>
      <c r="BV86" s="37"/>
      <c r="BW86" s="32"/>
      <c r="BX86" s="37"/>
      <c r="BY86" s="32"/>
      <c r="BZ86" s="37"/>
      <c r="CA86" s="32"/>
      <c r="CB86" s="37"/>
      <c r="CC86" s="32"/>
      <c r="CD86" s="37"/>
      <c r="CE86" s="32"/>
      <c r="CF86" s="37"/>
      <c r="CG86" s="32"/>
      <c r="CH86" s="37"/>
    </row>
    <row r="87" spans="1:88" x14ac:dyDescent="0.25">
      <c r="B87" s="1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</row>
    <row r="88" spans="1:88" s="110" customFormat="1" ht="15.75" thickBot="1" x14ac:dyDescent="0.3">
      <c r="A88" s="19"/>
      <c r="E88" s="110" t="s">
        <v>218</v>
      </c>
    </row>
    <row r="89" spans="1:88" s="110" customFormat="1" ht="15" customHeight="1" thickBot="1" x14ac:dyDescent="0.3">
      <c r="A89" s="657" t="s">
        <v>119</v>
      </c>
      <c r="B89" s="460" t="s">
        <v>101</v>
      </c>
      <c r="C89" s="162">
        <f>C$4</f>
        <v>45292</v>
      </c>
      <c r="D89" s="162">
        <f t="shared" ref="D89:BO89" si="37">D$4</f>
        <v>45323</v>
      </c>
      <c r="E89" s="162">
        <f t="shared" si="37"/>
        <v>45352</v>
      </c>
      <c r="F89" s="162">
        <f t="shared" si="37"/>
        <v>45383</v>
      </c>
      <c r="G89" s="162">
        <f t="shared" si="37"/>
        <v>45413</v>
      </c>
      <c r="H89" s="162">
        <f t="shared" si="37"/>
        <v>45444</v>
      </c>
      <c r="I89" s="162">
        <f t="shared" si="37"/>
        <v>45474</v>
      </c>
      <c r="J89" s="162">
        <f t="shared" si="37"/>
        <v>45505</v>
      </c>
      <c r="K89" s="162">
        <f t="shared" si="37"/>
        <v>45536</v>
      </c>
      <c r="L89" s="162">
        <f t="shared" si="37"/>
        <v>45566</v>
      </c>
      <c r="M89" s="162">
        <f t="shared" si="37"/>
        <v>45597</v>
      </c>
      <c r="N89" s="162">
        <f t="shared" si="37"/>
        <v>45627</v>
      </c>
      <c r="O89" s="162">
        <f t="shared" si="37"/>
        <v>45658</v>
      </c>
      <c r="P89" s="162">
        <f t="shared" si="37"/>
        <v>45689</v>
      </c>
      <c r="Q89" s="162">
        <f t="shared" si="37"/>
        <v>45717</v>
      </c>
      <c r="R89" s="162">
        <f t="shared" si="37"/>
        <v>45748</v>
      </c>
      <c r="S89" s="162">
        <f t="shared" si="37"/>
        <v>45778</v>
      </c>
      <c r="T89" s="162">
        <f t="shared" si="37"/>
        <v>45809</v>
      </c>
      <c r="U89" s="162">
        <f t="shared" si="37"/>
        <v>45839</v>
      </c>
      <c r="V89" s="162">
        <f t="shared" si="37"/>
        <v>45870</v>
      </c>
      <c r="W89" s="162">
        <f t="shared" si="37"/>
        <v>45901</v>
      </c>
      <c r="X89" s="162">
        <f t="shared" si="37"/>
        <v>45931</v>
      </c>
      <c r="Y89" s="162">
        <f t="shared" si="37"/>
        <v>45962</v>
      </c>
      <c r="Z89" s="162">
        <f t="shared" si="37"/>
        <v>45992</v>
      </c>
      <c r="AA89" s="162">
        <f t="shared" si="37"/>
        <v>46023</v>
      </c>
      <c r="AB89" s="162">
        <f t="shared" si="37"/>
        <v>46054</v>
      </c>
      <c r="AC89" s="162">
        <f t="shared" si="37"/>
        <v>46082</v>
      </c>
      <c r="AD89" s="162">
        <f t="shared" si="37"/>
        <v>46113</v>
      </c>
      <c r="AE89" s="162">
        <f t="shared" si="37"/>
        <v>46143</v>
      </c>
      <c r="AF89" s="162">
        <f t="shared" si="37"/>
        <v>46174</v>
      </c>
      <c r="AG89" s="162">
        <f t="shared" si="37"/>
        <v>46204</v>
      </c>
      <c r="AH89" s="162">
        <f t="shared" si="37"/>
        <v>46235</v>
      </c>
      <c r="AI89" s="162">
        <f t="shared" si="37"/>
        <v>46266</v>
      </c>
      <c r="AJ89" s="162">
        <f t="shared" si="37"/>
        <v>46296</v>
      </c>
      <c r="AK89" s="162">
        <f t="shared" si="37"/>
        <v>46327</v>
      </c>
      <c r="AL89" s="162">
        <f t="shared" si="37"/>
        <v>46357</v>
      </c>
      <c r="AM89" s="162">
        <f t="shared" si="37"/>
        <v>46388</v>
      </c>
      <c r="AN89" s="162">
        <f t="shared" si="37"/>
        <v>46419</v>
      </c>
      <c r="AO89" s="162">
        <f t="shared" si="37"/>
        <v>46447</v>
      </c>
      <c r="AP89" s="162">
        <f t="shared" si="37"/>
        <v>46478</v>
      </c>
      <c r="AQ89" s="162">
        <f t="shared" si="37"/>
        <v>46508</v>
      </c>
      <c r="AR89" s="162">
        <f t="shared" si="37"/>
        <v>46539</v>
      </c>
      <c r="AS89" s="162">
        <f t="shared" si="37"/>
        <v>46569</v>
      </c>
      <c r="AT89" s="162">
        <f t="shared" si="37"/>
        <v>46600</v>
      </c>
      <c r="AU89" s="162">
        <f t="shared" si="37"/>
        <v>46631</v>
      </c>
      <c r="AV89" s="162">
        <f t="shared" si="37"/>
        <v>46661</v>
      </c>
      <c r="AW89" s="162">
        <f t="shared" si="37"/>
        <v>46692</v>
      </c>
      <c r="AX89" s="162">
        <f t="shared" si="37"/>
        <v>46722</v>
      </c>
      <c r="AY89" s="162">
        <f t="shared" si="37"/>
        <v>46753</v>
      </c>
      <c r="AZ89" s="162">
        <f t="shared" si="37"/>
        <v>46784</v>
      </c>
      <c r="BA89" s="162">
        <f t="shared" si="37"/>
        <v>46813</v>
      </c>
      <c r="BB89" s="162">
        <f t="shared" si="37"/>
        <v>46844</v>
      </c>
      <c r="BC89" s="162">
        <f t="shared" si="37"/>
        <v>46874</v>
      </c>
      <c r="BD89" s="162">
        <f t="shared" si="37"/>
        <v>46905</v>
      </c>
      <c r="BE89" s="162">
        <f t="shared" si="37"/>
        <v>46935</v>
      </c>
      <c r="BF89" s="162">
        <f t="shared" si="37"/>
        <v>46966</v>
      </c>
      <c r="BG89" s="162">
        <f t="shared" si="37"/>
        <v>46997</v>
      </c>
      <c r="BH89" s="162">
        <f t="shared" si="37"/>
        <v>47027</v>
      </c>
      <c r="BI89" s="162">
        <f t="shared" si="37"/>
        <v>47058</v>
      </c>
      <c r="BJ89" s="162">
        <f t="shared" si="37"/>
        <v>47088</v>
      </c>
      <c r="BK89" s="162">
        <f t="shared" si="37"/>
        <v>47119</v>
      </c>
      <c r="BL89" s="162">
        <f t="shared" si="37"/>
        <v>47150</v>
      </c>
      <c r="BM89" s="162">
        <f t="shared" si="37"/>
        <v>47178</v>
      </c>
      <c r="BN89" s="162">
        <f t="shared" si="37"/>
        <v>47209</v>
      </c>
      <c r="BO89" s="162">
        <f t="shared" si="37"/>
        <v>47239</v>
      </c>
      <c r="BP89" s="162">
        <f t="shared" ref="BP89:CH89" si="38">BP$4</f>
        <v>47270</v>
      </c>
      <c r="BQ89" s="162">
        <f t="shared" si="38"/>
        <v>47300</v>
      </c>
      <c r="BR89" s="162">
        <f t="shared" si="38"/>
        <v>47331</v>
      </c>
      <c r="BS89" s="162">
        <f t="shared" si="38"/>
        <v>47362</v>
      </c>
      <c r="BT89" s="162">
        <f t="shared" si="38"/>
        <v>47392</v>
      </c>
      <c r="BU89" s="162">
        <f t="shared" si="38"/>
        <v>47423</v>
      </c>
      <c r="BV89" s="162">
        <f t="shared" si="38"/>
        <v>47453</v>
      </c>
      <c r="BW89" s="162">
        <f t="shared" si="38"/>
        <v>47484</v>
      </c>
      <c r="BX89" s="162">
        <f t="shared" si="38"/>
        <v>47515</v>
      </c>
      <c r="BY89" s="162">
        <f t="shared" si="38"/>
        <v>47543</v>
      </c>
      <c r="BZ89" s="162">
        <f t="shared" si="38"/>
        <v>47574</v>
      </c>
      <c r="CA89" s="162">
        <f t="shared" si="38"/>
        <v>47604</v>
      </c>
      <c r="CB89" s="162">
        <f t="shared" si="38"/>
        <v>47635</v>
      </c>
      <c r="CC89" s="162">
        <f t="shared" si="38"/>
        <v>47665</v>
      </c>
      <c r="CD89" s="162">
        <f t="shared" si="38"/>
        <v>47696</v>
      </c>
      <c r="CE89" s="162">
        <f t="shared" si="38"/>
        <v>47727</v>
      </c>
      <c r="CF89" s="162">
        <f t="shared" si="38"/>
        <v>47757</v>
      </c>
      <c r="CG89" s="162">
        <f t="shared" si="38"/>
        <v>47788</v>
      </c>
      <c r="CH89" s="163">
        <f t="shared" si="38"/>
        <v>47818</v>
      </c>
    </row>
    <row r="90" spans="1:88" s="110" customFormat="1" ht="15.75" customHeight="1" x14ac:dyDescent="0.25">
      <c r="A90" s="658"/>
      <c r="B90" s="89" t="s">
        <v>30</v>
      </c>
      <c r="C90" s="440">
        <f>'LI 2M - SGS'!C93</f>
        <v>6.0077999999999999E-2</v>
      </c>
      <c r="D90" s="440">
        <f>'LI 2M - SGS'!D93</f>
        <v>5.8437000000000003E-2</v>
      </c>
      <c r="E90" s="440">
        <f>'LI 2M - SGS'!E93</f>
        <v>6.1108999999999997E-2</v>
      </c>
      <c r="F90" s="440">
        <f>'LI 2M - SGS'!F93</f>
        <v>6.9194000000000006E-2</v>
      </c>
      <c r="G90" s="440">
        <f>'LI 2M - SGS'!G93</f>
        <v>7.2404999999999997E-2</v>
      </c>
      <c r="H90" s="440">
        <f>'LI 2M - SGS'!H93</f>
        <v>0.104534</v>
      </c>
      <c r="I90" s="440">
        <f>'LI 2M - SGS'!I93</f>
        <v>0.104534</v>
      </c>
      <c r="J90" s="440">
        <f>'LI 2M - SGS'!J93</f>
        <v>0.104534</v>
      </c>
      <c r="K90" s="440">
        <f>'LI 2M - SGS'!K93</f>
        <v>0.104534</v>
      </c>
      <c r="L90" s="440">
        <f>'LI 2M - SGS'!L93</f>
        <v>6.5838999999999995E-2</v>
      </c>
      <c r="M90" s="440">
        <f>'LI 2M - SGS'!M93</f>
        <v>6.8312999999999999E-2</v>
      </c>
      <c r="N90" s="440">
        <f>'LI 2M - SGS'!N93</f>
        <v>6.4322000000000004E-2</v>
      </c>
      <c r="O90" s="440">
        <f>'LI 2M - SGS'!O93</f>
        <v>6.0077999999999999E-2</v>
      </c>
      <c r="P90" s="440">
        <f>'LI 2M - SGS'!P93</f>
        <v>5.8437000000000003E-2</v>
      </c>
      <c r="Q90" s="440">
        <f>'LI 2M - SGS'!Q93</f>
        <v>6.1108999999999997E-2</v>
      </c>
      <c r="R90" s="440">
        <f>'LI 2M - SGS'!R93</f>
        <v>6.9194000000000006E-2</v>
      </c>
      <c r="S90" s="440">
        <f>'LI 2M - SGS'!S93</f>
        <v>7.2404999999999997E-2</v>
      </c>
      <c r="T90" s="493">
        <f>'LI 2M - SGS'!T93</f>
        <v>0.11962399999999999</v>
      </c>
      <c r="U90" s="493">
        <f>'LI 2M - SGS'!U93</f>
        <v>0.11962399999999999</v>
      </c>
      <c r="V90" s="493">
        <f>'LI 2M - SGS'!V93</f>
        <v>0.11962399999999999</v>
      </c>
      <c r="W90" s="493">
        <f>'LI 2M - SGS'!W93</f>
        <v>0.11962399999999999</v>
      </c>
      <c r="X90" s="493">
        <f>'LI 2M - SGS'!X93</f>
        <v>7.6688000000000006E-2</v>
      </c>
      <c r="Y90" s="493">
        <f>'LI 2M - SGS'!Y93</f>
        <v>7.8514E-2</v>
      </c>
      <c r="Z90" s="493">
        <f>'LI 2M - SGS'!Z93</f>
        <v>7.3032E-2</v>
      </c>
      <c r="AA90" s="493">
        <f>'LI 2M - SGS'!AA93</f>
        <v>6.7943000000000003E-2</v>
      </c>
      <c r="AB90" s="493">
        <f>'LI 2M - SGS'!AB93</f>
        <v>6.7743999999999999E-2</v>
      </c>
      <c r="AC90" s="493">
        <f>'LI 2M - SGS'!AC93</f>
        <v>7.3926000000000006E-2</v>
      </c>
      <c r="AD90" s="493">
        <f>'LI 2M - SGS'!AD93</f>
        <v>7.6427999999999996E-2</v>
      </c>
      <c r="AE90" s="493">
        <f>'LI 2M - SGS'!AE93</f>
        <v>8.2613000000000006E-2</v>
      </c>
      <c r="AF90" s="493">
        <f>'LI 2M - SGS'!AF93</f>
        <v>0.11962399999999999</v>
      </c>
      <c r="AG90" s="493">
        <f>'LI 2M - SGS'!AG93</f>
        <v>0.11962399999999999</v>
      </c>
      <c r="AH90" s="493">
        <f>'LI 2M - SGS'!AH93</f>
        <v>0.11962399999999999</v>
      </c>
      <c r="AI90" s="493">
        <f>'LI 2M - SGS'!AI93</f>
        <v>0.11962399999999999</v>
      </c>
      <c r="AJ90" s="493">
        <f>'LI 2M - SGS'!AJ93</f>
        <v>7.6688000000000006E-2</v>
      </c>
      <c r="AK90" s="493">
        <f>'LI 2M - SGS'!AK93</f>
        <v>7.8514E-2</v>
      </c>
      <c r="AL90" s="493">
        <f>'LI 2M - SGS'!AL93</f>
        <v>7.3032E-2</v>
      </c>
      <c r="AM90" s="493">
        <f>'LI 2M - SGS'!AM93</f>
        <v>6.7943000000000003E-2</v>
      </c>
      <c r="AN90" s="493">
        <f>'LI 2M - SGS'!AN93</f>
        <v>6.7743999999999999E-2</v>
      </c>
      <c r="AO90" s="493">
        <f>'LI 2M - SGS'!AO93</f>
        <v>7.3926000000000006E-2</v>
      </c>
      <c r="AP90" s="493">
        <f>'LI 2M - SGS'!AP93</f>
        <v>7.6427999999999996E-2</v>
      </c>
      <c r="AQ90" s="493">
        <f>'LI 2M - SGS'!AQ93</f>
        <v>8.2613000000000006E-2</v>
      </c>
      <c r="AR90" s="493">
        <f>'LI 2M - SGS'!AR93</f>
        <v>0.11962399999999999</v>
      </c>
      <c r="AS90" s="493">
        <f>'LI 2M - SGS'!AS93</f>
        <v>0.11962399999999999</v>
      </c>
      <c r="AT90" s="493">
        <f>'LI 2M - SGS'!AT93</f>
        <v>0.11962399999999999</v>
      </c>
      <c r="AU90" s="493">
        <f>'LI 2M - SGS'!AU93</f>
        <v>0.11962399999999999</v>
      </c>
      <c r="AV90" s="493">
        <f>'LI 2M - SGS'!AV93</f>
        <v>7.6688000000000006E-2</v>
      </c>
      <c r="AW90" s="493">
        <f>'LI 2M - SGS'!AW93</f>
        <v>7.8514E-2</v>
      </c>
      <c r="AX90" s="493">
        <f>'LI 2M - SGS'!AX93</f>
        <v>7.3032E-2</v>
      </c>
      <c r="AY90" s="493">
        <f>'LI 2M - SGS'!AY93</f>
        <v>6.7943000000000003E-2</v>
      </c>
      <c r="AZ90" s="493">
        <f>'LI 2M - SGS'!AZ93</f>
        <v>6.7743999999999999E-2</v>
      </c>
      <c r="BA90" s="493">
        <f>'LI 2M - SGS'!BA93</f>
        <v>7.3926000000000006E-2</v>
      </c>
      <c r="BB90" s="493">
        <f>'LI 2M - SGS'!BB93</f>
        <v>7.6427999999999996E-2</v>
      </c>
      <c r="BC90" s="493">
        <f>'LI 2M - SGS'!BC93</f>
        <v>8.2613000000000006E-2</v>
      </c>
      <c r="BD90" s="493">
        <f>'LI 2M - SGS'!BD93</f>
        <v>0.11962399999999999</v>
      </c>
      <c r="BE90" s="493">
        <f>'LI 2M - SGS'!BE93</f>
        <v>0.11962399999999999</v>
      </c>
      <c r="BF90" s="493">
        <f>'LI 2M - SGS'!BF93</f>
        <v>0.11962399999999999</v>
      </c>
      <c r="BG90" s="493">
        <f>'LI 2M - SGS'!BG93</f>
        <v>0.11962399999999999</v>
      </c>
      <c r="BH90" s="493">
        <f>'LI 2M - SGS'!BH93</f>
        <v>7.6688000000000006E-2</v>
      </c>
      <c r="BI90" s="493">
        <f>'LI 2M - SGS'!BI93</f>
        <v>7.8514E-2</v>
      </c>
      <c r="BJ90" s="493">
        <f>'LI 2M - SGS'!BJ93</f>
        <v>7.3032E-2</v>
      </c>
      <c r="BK90" s="493">
        <f>'LI 2M - SGS'!BK93</f>
        <v>6.7943000000000003E-2</v>
      </c>
      <c r="BL90" s="493">
        <f>'LI 2M - SGS'!BL93</f>
        <v>6.7743999999999999E-2</v>
      </c>
      <c r="BM90" s="493">
        <f>'LI 2M - SGS'!BM93</f>
        <v>7.3926000000000006E-2</v>
      </c>
      <c r="BN90" s="493">
        <f>'LI 2M - SGS'!BN93</f>
        <v>7.6427999999999996E-2</v>
      </c>
      <c r="BO90" s="493">
        <f>'LI 2M - SGS'!BO93</f>
        <v>8.2613000000000006E-2</v>
      </c>
      <c r="BP90" s="493">
        <f>'LI 2M - SGS'!BP93</f>
        <v>0.11962399999999999</v>
      </c>
      <c r="BQ90" s="493">
        <f>'LI 2M - SGS'!BQ93</f>
        <v>0.11962399999999999</v>
      </c>
      <c r="BR90" s="493">
        <f>'LI 2M - SGS'!BR93</f>
        <v>0.11962399999999999</v>
      </c>
      <c r="BS90" s="493">
        <f>'LI 2M - SGS'!BS93</f>
        <v>0.11962399999999999</v>
      </c>
      <c r="BT90" s="493">
        <f>'LI 2M - SGS'!BT93</f>
        <v>7.6688000000000006E-2</v>
      </c>
      <c r="BU90" s="493">
        <f>'LI 2M - SGS'!BU93</f>
        <v>7.8514E-2</v>
      </c>
      <c r="BV90" s="493">
        <f>'LI 2M - SGS'!BV93</f>
        <v>7.3032E-2</v>
      </c>
      <c r="BW90" s="493">
        <f>'LI 2M - SGS'!BW93</f>
        <v>6.7943000000000003E-2</v>
      </c>
      <c r="BX90" s="493">
        <f>'LI 2M - SGS'!BX93</f>
        <v>6.7743999999999999E-2</v>
      </c>
      <c r="BY90" s="493">
        <f>'LI 2M - SGS'!BY93</f>
        <v>7.3926000000000006E-2</v>
      </c>
      <c r="BZ90" s="493">
        <f>'LI 2M - SGS'!BZ93</f>
        <v>7.6427999999999996E-2</v>
      </c>
      <c r="CA90" s="493">
        <f>'LI 2M - SGS'!CA93</f>
        <v>8.2613000000000006E-2</v>
      </c>
      <c r="CB90" s="493">
        <f>'LI 2M - SGS'!CB93</f>
        <v>0.11962399999999999</v>
      </c>
      <c r="CC90" s="493">
        <f>'LI 2M - SGS'!CC93</f>
        <v>0.11962399999999999</v>
      </c>
      <c r="CD90" s="493">
        <f>'LI 2M - SGS'!CD93</f>
        <v>0.11962399999999999</v>
      </c>
      <c r="CE90" s="493">
        <f>'LI 2M - SGS'!CE93</f>
        <v>0.11962399999999999</v>
      </c>
      <c r="CF90" s="493">
        <f>'LI 2M - SGS'!CF93</f>
        <v>7.6688000000000006E-2</v>
      </c>
      <c r="CG90" s="493">
        <f>'LI 2M - SGS'!CG93</f>
        <v>7.8514E-2</v>
      </c>
      <c r="CH90" s="498">
        <f>'LI 2M - SGS'!CH93</f>
        <v>7.3032E-2</v>
      </c>
      <c r="CJ90" s="110" t="s">
        <v>236</v>
      </c>
    </row>
    <row r="91" spans="1:88" s="110" customFormat="1" x14ac:dyDescent="0.25">
      <c r="A91" s="658"/>
      <c r="B91" s="89" t="s">
        <v>31</v>
      </c>
      <c r="C91" s="440">
        <f>'LI 3M - LGS'!C101</f>
        <v>3.9933000000000003E-2</v>
      </c>
      <c r="D91" s="440">
        <f>'LI 3M - LGS'!D101</f>
        <v>3.9878999999999998E-2</v>
      </c>
      <c r="E91" s="440">
        <f>'LI 3M - LGS'!E101</f>
        <v>4.1041000000000001E-2</v>
      </c>
      <c r="F91" s="440">
        <f>'LI 3M - LGS'!F101</f>
        <v>4.1168000000000003E-2</v>
      </c>
      <c r="G91" s="440">
        <f>'LI 3M - LGS'!G101</f>
        <v>4.2222999999999997E-2</v>
      </c>
      <c r="H91" s="440">
        <f>'LI 3M - LGS'!H101</f>
        <v>8.2789000000000001E-2</v>
      </c>
      <c r="I91" s="440">
        <f>'LI 3M - LGS'!I101</f>
        <v>7.9558000000000004E-2</v>
      </c>
      <c r="J91" s="440">
        <f>'LI 3M - LGS'!J101</f>
        <v>7.9958000000000001E-2</v>
      </c>
      <c r="K91" s="440">
        <f>'LI 3M - LGS'!K101</f>
        <v>7.8107999999999997E-2</v>
      </c>
      <c r="L91" s="440">
        <f>'LI 3M - LGS'!L101</f>
        <v>4.1531999999999999E-2</v>
      </c>
      <c r="M91" s="440">
        <f>'LI 3M - LGS'!M101</f>
        <v>4.2438999999999998E-2</v>
      </c>
      <c r="N91" s="440">
        <f>'LI 3M - LGS'!N101</f>
        <v>4.0814000000000003E-2</v>
      </c>
      <c r="O91" s="440">
        <f>'LI 3M - LGS'!O101</f>
        <v>3.9933000000000003E-2</v>
      </c>
      <c r="P91" s="440">
        <f>'LI 3M - LGS'!P101</f>
        <v>3.9878999999999998E-2</v>
      </c>
      <c r="Q91" s="440">
        <f>'LI 3M - LGS'!Q101</f>
        <v>4.1041000000000001E-2</v>
      </c>
      <c r="R91" s="440">
        <f>'LI 3M - LGS'!R101</f>
        <v>4.1168000000000003E-2</v>
      </c>
      <c r="S91" s="440">
        <f>'LI 3M - LGS'!S101</f>
        <v>4.2222999999999997E-2</v>
      </c>
      <c r="T91" s="493">
        <f>'LI 3M - LGS'!T101</f>
        <v>9.3449000000000004E-2</v>
      </c>
      <c r="U91" s="493">
        <f>'LI 3M - LGS'!U101</f>
        <v>9.0008000000000005E-2</v>
      </c>
      <c r="V91" s="493">
        <f>'LI 3M - LGS'!V101</f>
        <v>9.2378000000000002E-2</v>
      </c>
      <c r="W91" s="493">
        <f>'LI 3M - LGS'!W101</f>
        <v>9.1634999999999994E-2</v>
      </c>
      <c r="X91" s="493">
        <f>'LI 3M - LGS'!X101</f>
        <v>4.8993000000000002E-2</v>
      </c>
      <c r="Y91" s="493">
        <f>'LI 3M - LGS'!Y101</f>
        <v>4.9782E-2</v>
      </c>
      <c r="Z91" s="493">
        <f>'LI 3M - LGS'!Z101</f>
        <v>4.7262999999999999E-2</v>
      </c>
      <c r="AA91" s="493">
        <f>'LI 3M - LGS'!AA101</f>
        <v>4.5540999999999998E-2</v>
      </c>
      <c r="AB91" s="493">
        <f>'LI 3M - LGS'!AB101</f>
        <v>4.6175000000000001E-2</v>
      </c>
      <c r="AC91" s="493">
        <f>'LI 3M - LGS'!AC101</f>
        <v>4.8189000000000003E-2</v>
      </c>
      <c r="AD91" s="493">
        <f>'LI 3M - LGS'!AD101</f>
        <v>4.8322999999999998E-2</v>
      </c>
      <c r="AE91" s="493">
        <f>'LI 3M - LGS'!AE101</f>
        <v>5.0555999999999997E-2</v>
      </c>
      <c r="AF91" s="493">
        <f>'LI 3M - LGS'!AF101</f>
        <v>9.3449000000000004E-2</v>
      </c>
      <c r="AG91" s="493">
        <f>'LI 3M - LGS'!AG101</f>
        <v>9.0008000000000005E-2</v>
      </c>
      <c r="AH91" s="493">
        <f>'LI 3M - LGS'!AH101</f>
        <v>9.2378000000000002E-2</v>
      </c>
      <c r="AI91" s="493">
        <f>'LI 3M - LGS'!AI101</f>
        <v>9.1634999999999994E-2</v>
      </c>
      <c r="AJ91" s="493">
        <f>'LI 3M - LGS'!AJ101</f>
        <v>4.8993000000000002E-2</v>
      </c>
      <c r="AK91" s="493">
        <f>'LI 3M - LGS'!AK101</f>
        <v>4.9782E-2</v>
      </c>
      <c r="AL91" s="493">
        <f>'LI 3M - LGS'!AL101</f>
        <v>4.7262999999999999E-2</v>
      </c>
      <c r="AM91" s="493">
        <f>'LI 3M - LGS'!AM101</f>
        <v>4.5540999999999998E-2</v>
      </c>
      <c r="AN91" s="493">
        <f>'LI 3M - LGS'!AN101</f>
        <v>4.6175000000000001E-2</v>
      </c>
      <c r="AO91" s="493">
        <f>'LI 3M - LGS'!AO101</f>
        <v>4.8189000000000003E-2</v>
      </c>
      <c r="AP91" s="493">
        <f>'LI 3M - LGS'!AP101</f>
        <v>4.8322999999999998E-2</v>
      </c>
      <c r="AQ91" s="493">
        <f>'LI 3M - LGS'!AQ101</f>
        <v>5.0555999999999997E-2</v>
      </c>
      <c r="AR91" s="493">
        <f>'LI 3M - LGS'!AR101</f>
        <v>9.3449000000000004E-2</v>
      </c>
      <c r="AS91" s="493">
        <f>'LI 3M - LGS'!AS101</f>
        <v>9.0008000000000005E-2</v>
      </c>
      <c r="AT91" s="493">
        <f>'LI 3M - LGS'!AT101</f>
        <v>9.2378000000000002E-2</v>
      </c>
      <c r="AU91" s="493">
        <f>'LI 3M - LGS'!AU101</f>
        <v>9.1634999999999994E-2</v>
      </c>
      <c r="AV91" s="493">
        <f>'LI 3M - LGS'!AV101</f>
        <v>4.8993000000000002E-2</v>
      </c>
      <c r="AW91" s="493">
        <f>'LI 3M - LGS'!AW101</f>
        <v>4.9782E-2</v>
      </c>
      <c r="AX91" s="493">
        <f>'LI 3M - LGS'!AX101</f>
        <v>4.7262999999999999E-2</v>
      </c>
      <c r="AY91" s="493">
        <f>'LI 3M - LGS'!AY101</f>
        <v>4.5540999999999998E-2</v>
      </c>
      <c r="AZ91" s="493">
        <f>'LI 3M - LGS'!AZ101</f>
        <v>4.6175000000000001E-2</v>
      </c>
      <c r="BA91" s="493">
        <f>'LI 3M - LGS'!BA101</f>
        <v>4.8189000000000003E-2</v>
      </c>
      <c r="BB91" s="493">
        <f>'LI 3M - LGS'!BB101</f>
        <v>4.8322999999999998E-2</v>
      </c>
      <c r="BC91" s="493">
        <f>'LI 3M - LGS'!BC101</f>
        <v>5.0555999999999997E-2</v>
      </c>
      <c r="BD91" s="493">
        <f>'LI 3M - LGS'!BD101</f>
        <v>9.3449000000000004E-2</v>
      </c>
      <c r="BE91" s="493">
        <f>'LI 3M - LGS'!BE101</f>
        <v>9.0008000000000005E-2</v>
      </c>
      <c r="BF91" s="493">
        <f>'LI 3M - LGS'!BF101</f>
        <v>9.2378000000000002E-2</v>
      </c>
      <c r="BG91" s="493">
        <f>'LI 3M - LGS'!BG101</f>
        <v>9.1634999999999994E-2</v>
      </c>
      <c r="BH91" s="493">
        <f>'LI 3M - LGS'!BH101</f>
        <v>4.8993000000000002E-2</v>
      </c>
      <c r="BI91" s="493">
        <f>'LI 3M - LGS'!BI101</f>
        <v>4.9782E-2</v>
      </c>
      <c r="BJ91" s="493">
        <f>'LI 3M - LGS'!BJ101</f>
        <v>4.7262999999999999E-2</v>
      </c>
      <c r="BK91" s="493">
        <f>'LI 3M - LGS'!BK101</f>
        <v>4.5540999999999998E-2</v>
      </c>
      <c r="BL91" s="493">
        <f>'LI 3M - LGS'!BL101</f>
        <v>4.6175000000000001E-2</v>
      </c>
      <c r="BM91" s="493">
        <f>'LI 3M - LGS'!BM101</f>
        <v>4.8189000000000003E-2</v>
      </c>
      <c r="BN91" s="493">
        <f>'LI 3M - LGS'!BN101</f>
        <v>4.8322999999999998E-2</v>
      </c>
      <c r="BO91" s="493">
        <f>'LI 3M - LGS'!BO101</f>
        <v>5.0555999999999997E-2</v>
      </c>
      <c r="BP91" s="493">
        <f>'LI 3M - LGS'!BP101</f>
        <v>9.3449000000000004E-2</v>
      </c>
      <c r="BQ91" s="493">
        <f>'LI 3M - LGS'!BQ101</f>
        <v>9.0008000000000005E-2</v>
      </c>
      <c r="BR91" s="493">
        <f>'LI 3M - LGS'!BR101</f>
        <v>9.2378000000000002E-2</v>
      </c>
      <c r="BS91" s="493">
        <f>'LI 3M - LGS'!BS101</f>
        <v>9.1634999999999994E-2</v>
      </c>
      <c r="BT91" s="493">
        <f>'LI 3M - LGS'!BT101</f>
        <v>4.8993000000000002E-2</v>
      </c>
      <c r="BU91" s="493">
        <f>'LI 3M - LGS'!BU101</f>
        <v>4.9782E-2</v>
      </c>
      <c r="BV91" s="493">
        <f>'LI 3M - LGS'!BV101</f>
        <v>4.7262999999999999E-2</v>
      </c>
      <c r="BW91" s="493">
        <f>'LI 3M - LGS'!BW101</f>
        <v>4.5540999999999998E-2</v>
      </c>
      <c r="BX91" s="493">
        <f>'LI 3M - LGS'!BX101</f>
        <v>4.6175000000000001E-2</v>
      </c>
      <c r="BY91" s="493">
        <f>'LI 3M - LGS'!BY101</f>
        <v>4.8189000000000003E-2</v>
      </c>
      <c r="BZ91" s="493">
        <f>'LI 3M - LGS'!BZ101</f>
        <v>4.8322999999999998E-2</v>
      </c>
      <c r="CA91" s="493">
        <f>'LI 3M - LGS'!CA101</f>
        <v>5.0555999999999997E-2</v>
      </c>
      <c r="CB91" s="493">
        <f>'LI 3M - LGS'!CB101</f>
        <v>9.3449000000000004E-2</v>
      </c>
      <c r="CC91" s="493">
        <f>'LI 3M - LGS'!CC101</f>
        <v>9.0008000000000005E-2</v>
      </c>
      <c r="CD91" s="493">
        <f>'LI 3M - LGS'!CD101</f>
        <v>9.2378000000000002E-2</v>
      </c>
      <c r="CE91" s="493">
        <f>'LI 3M - LGS'!CE101</f>
        <v>9.1634999999999994E-2</v>
      </c>
      <c r="CF91" s="493">
        <f>'LI 3M - LGS'!CF101</f>
        <v>4.8993000000000002E-2</v>
      </c>
      <c r="CG91" s="493">
        <f>'LI 3M - LGS'!CG101</f>
        <v>4.9782E-2</v>
      </c>
      <c r="CH91" s="498">
        <f>'LI 3M - LGS'!CH101</f>
        <v>4.7262999999999999E-2</v>
      </c>
      <c r="CJ91" s="110" t="s">
        <v>260</v>
      </c>
    </row>
    <row r="92" spans="1:88" s="110" customFormat="1" x14ac:dyDescent="0.25">
      <c r="A92" s="658"/>
      <c r="B92" s="89" t="s">
        <v>32</v>
      </c>
      <c r="C92" s="440">
        <f>'LI 4M - SPS'!C101</f>
        <v>3.9829999999999997E-2</v>
      </c>
      <c r="D92" s="440">
        <f>'LI 4M - SPS'!D101</f>
        <v>4.0202000000000002E-2</v>
      </c>
      <c r="E92" s="440">
        <f>'LI 4M - SPS'!E101</f>
        <v>4.0568E-2</v>
      </c>
      <c r="F92" s="440">
        <f>'LI 4M - SPS'!F101</f>
        <v>4.1613999999999998E-2</v>
      </c>
      <c r="G92" s="440">
        <f>'LI 4M - SPS'!G101</f>
        <v>4.3744999999999999E-2</v>
      </c>
      <c r="H92" s="440">
        <f>'LI 4M - SPS'!H101</f>
        <v>8.1032999999999994E-2</v>
      </c>
      <c r="I92" s="440">
        <f>'LI 4M - SPS'!I101</f>
        <v>7.6974000000000001E-2</v>
      </c>
      <c r="J92" s="440">
        <f>'LI 4M - SPS'!J101</f>
        <v>7.7621999999999997E-2</v>
      </c>
      <c r="K92" s="440">
        <f>'LI 4M - SPS'!K101</f>
        <v>7.6564999999999994E-2</v>
      </c>
      <c r="L92" s="440">
        <f>'LI 4M - SPS'!L101</f>
        <v>4.2223999999999998E-2</v>
      </c>
      <c r="M92" s="440">
        <f>'LI 4M - SPS'!M101</f>
        <v>4.2845000000000001E-2</v>
      </c>
      <c r="N92" s="440">
        <f>'LI 4M - SPS'!N101</f>
        <v>3.9836000000000003E-2</v>
      </c>
      <c r="O92" s="440">
        <f>'LI 4M - SPS'!O101</f>
        <v>3.9829999999999997E-2</v>
      </c>
      <c r="P92" s="440">
        <f>'LI 4M - SPS'!P101</f>
        <v>4.0202000000000002E-2</v>
      </c>
      <c r="Q92" s="440">
        <f>'LI 4M - SPS'!Q101</f>
        <v>4.0568E-2</v>
      </c>
      <c r="R92" s="440">
        <f>'LI 4M - SPS'!R101</f>
        <v>4.1613999999999998E-2</v>
      </c>
      <c r="S92" s="440">
        <f>'LI 4M - SPS'!S101</f>
        <v>4.3744999999999999E-2</v>
      </c>
      <c r="T92" s="493">
        <f>'LI 4M - SPS'!T101</f>
        <v>9.1775999999999996E-2</v>
      </c>
      <c r="U92" s="493">
        <f>'LI 4M - SPS'!U101</f>
        <v>8.8924000000000003E-2</v>
      </c>
      <c r="V92" s="493">
        <f>'LI 4M - SPS'!V101</f>
        <v>9.0119000000000005E-2</v>
      </c>
      <c r="W92" s="493">
        <f>'LI 4M - SPS'!W101</f>
        <v>8.9261999999999994E-2</v>
      </c>
      <c r="X92" s="493">
        <f>'LI 4M - SPS'!X101</f>
        <v>4.8958000000000002E-2</v>
      </c>
      <c r="Y92" s="493">
        <f>'LI 4M - SPS'!Y101</f>
        <v>4.9664E-2</v>
      </c>
      <c r="Z92" s="493">
        <f>'LI 4M - SPS'!Z101</f>
        <v>4.5769999999999998E-2</v>
      </c>
      <c r="AA92" s="493">
        <f>'LI 4M - SPS'!AA101</f>
        <v>4.5504000000000003E-2</v>
      </c>
      <c r="AB92" s="493">
        <f>'LI 4M - SPS'!AB101</f>
        <v>4.6175000000000001E-2</v>
      </c>
      <c r="AC92" s="493">
        <f>'LI 4M - SPS'!AC101</f>
        <v>4.7510999999999998E-2</v>
      </c>
      <c r="AD92" s="493">
        <f>'LI 4M - SPS'!AD101</f>
        <v>4.8266000000000003E-2</v>
      </c>
      <c r="AE92" s="493">
        <f>'LI 4M - SPS'!AE101</f>
        <v>5.0146000000000003E-2</v>
      </c>
      <c r="AF92" s="493">
        <f>'LI 4M - SPS'!AF101</f>
        <v>9.1775999999999996E-2</v>
      </c>
      <c r="AG92" s="493">
        <f>'LI 4M - SPS'!AG101</f>
        <v>8.8924000000000003E-2</v>
      </c>
      <c r="AH92" s="493">
        <f>'LI 4M - SPS'!AH101</f>
        <v>9.0119000000000005E-2</v>
      </c>
      <c r="AI92" s="493">
        <f>'LI 4M - SPS'!AI101</f>
        <v>8.9261999999999994E-2</v>
      </c>
      <c r="AJ92" s="493">
        <f>'LI 4M - SPS'!AJ101</f>
        <v>4.8958000000000002E-2</v>
      </c>
      <c r="AK92" s="493">
        <f>'LI 4M - SPS'!AK101</f>
        <v>4.9664E-2</v>
      </c>
      <c r="AL92" s="493">
        <f>'LI 4M - SPS'!AL101</f>
        <v>4.5769999999999998E-2</v>
      </c>
      <c r="AM92" s="493">
        <f>'LI 4M - SPS'!AM101</f>
        <v>4.5504000000000003E-2</v>
      </c>
      <c r="AN92" s="493">
        <f>'LI 4M - SPS'!AN101</f>
        <v>4.6175000000000001E-2</v>
      </c>
      <c r="AO92" s="493">
        <f>'LI 4M - SPS'!AO101</f>
        <v>4.7510999999999998E-2</v>
      </c>
      <c r="AP92" s="493">
        <f>'LI 4M - SPS'!AP101</f>
        <v>4.8266000000000003E-2</v>
      </c>
      <c r="AQ92" s="493">
        <f>'LI 4M - SPS'!AQ101</f>
        <v>5.0146000000000003E-2</v>
      </c>
      <c r="AR92" s="493">
        <f>'LI 4M - SPS'!AR101</f>
        <v>9.1775999999999996E-2</v>
      </c>
      <c r="AS92" s="493">
        <f>'LI 4M - SPS'!AS101</f>
        <v>8.8924000000000003E-2</v>
      </c>
      <c r="AT92" s="493">
        <f>'LI 4M - SPS'!AT101</f>
        <v>9.0119000000000005E-2</v>
      </c>
      <c r="AU92" s="493">
        <f>'LI 4M - SPS'!AU101</f>
        <v>8.9261999999999994E-2</v>
      </c>
      <c r="AV92" s="493">
        <f>'LI 4M - SPS'!AV101</f>
        <v>4.8958000000000002E-2</v>
      </c>
      <c r="AW92" s="493">
        <f>'LI 4M - SPS'!AW101</f>
        <v>4.9664E-2</v>
      </c>
      <c r="AX92" s="493">
        <f>'LI 4M - SPS'!AX101</f>
        <v>4.5769999999999998E-2</v>
      </c>
      <c r="AY92" s="493">
        <f>'LI 4M - SPS'!AY101</f>
        <v>4.5504000000000003E-2</v>
      </c>
      <c r="AZ92" s="493">
        <f>'LI 4M - SPS'!AZ101</f>
        <v>4.6175000000000001E-2</v>
      </c>
      <c r="BA92" s="493">
        <f>'LI 4M - SPS'!BA101</f>
        <v>4.7510999999999998E-2</v>
      </c>
      <c r="BB92" s="493">
        <f>'LI 4M - SPS'!BB101</f>
        <v>4.8266000000000003E-2</v>
      </c>
      <c r="BC92" s="493">
        <f>'LI 4M - SPS'!BC101</f>
        <v>5.0146000000000003E-2</v>
      </c>
      <c r="BD92" s="493">
        <f>'LI 4M - SPS'!BD101</f>
        <v>9.1775999999999996E-2</v>
      </c>
      <c r="BE92" s="493">
        <f>'LI 4M - SPS'!BE101</f>
        <v>8.8924000000000003E-2</v>
      </c>
      <c r="BF92" s="493">
        <f>'LI 4M - SPS'!BF101</f>
        <v>9.0119000000000005E-2</v>
      </c>
      <c r="BG92" s="493">
        <f>'LI 4M - SPS'!BG101</f>
        <v>8.9261999999999994E-2</v>
      </c>
      <c r="BH92" s="493">
        <f>'LI 4M - SPS'!BH101</f>
        <v>4.8958000000000002E-2</v>
      </c>
      <c r="BI92" s="493">
        <f>'LI 4M - SPS'!BI101</f>
        <v>4.9664E-2</v>
      </c>
      <c r="BJ92" s="493">
        <f>'LI 4M - SPS'!BJ101</f>
        <v>4.5769999999999998E-2</v>
      </c>
      <c r="BK92" s="493">
        <f>'LI 4M - SPS'!BK101</f>
        <v>4.5504000000000003E-2</v>
      </c>
      <c r="BL92" s="493">
        <f>'LI 4M - SPS'!BL101</f>
        <v>4.6175000000000001E-2</v>
      </c>
      <c r="BM92" s="493">
        <f>'LI 4M - SPS'!BM101</f>
        <v>4.7510999999999998E-2</v>
      </c>
      <c r="BN92" s="493">
        <f>'LI 4M - SPS'!BN101</f>
        <v>4.8266000000000003E-2</v>
      </c>
      <c r="BO92" s="493">
        <f>'LI 4M - SPS'!BO101</f>
        <v>5.0146000000000003E-2</v>
      </c>
      <c r="BP92" s="493">
        <f>'LI 4M - SPS'!BP101</f>
        <v>9.1775999999999996E-2</v>
      </c>
      <c r="BQ92" s="493">
        <f>'LI 4M - SPS'!BQ101</f>
        <v>8.8924000000000003E-2</v>
      </c>
      <c r="BR92" s="493">
        <f>'LI 4M - SPS'!BR101</f>
        <v>9.0119000000000005E-2</v>
      </c>
      <c r="BS92" s="493">
        <f>'LI 4M - SPS'!BS101</f>
        <v>8.9261999999999994E-2</v>
      </c>
      <c r="BT92" s="493">
        <f>'LI 4M - SPS'!BT101</f>
        <v>4.8958000000000002E-2</v>
      </c>
      <c r="BU92" s="493">
        <f>'LI 4M - SPS'!BU101</f>
        <v>4.9664E-2</v>
      </c>
      <c r="BV92" s="493">
        <f>'LI 4M - SPS'!BV101</f>
        <v>4.5769999999999998E-2</v>
      </c>
      <c r="BW92" s="493">
        <f>'LI 4M - SPS'!BW101</f>
        <v>4.5504000000000003E-2</v>
      </c>
      <c r="BX92" s="493">
        <f>'LI 4M - SPS'!BX101</f>
        <v>4.6175000000000001E-2</v>
      </c>
      <c r="BY92" s="493">
        <f>'LI 4M - SPS'!BY101</f>
        <v>4.7510999999999998E-2</v>
      </c>
      <c r="BZ92" s="493">
        <f>'LI 4M - SPS'!BZ101</f>
        <v>4.8266000000000003E-2</v>
      </c>
      <c r="CA92" s="493">
        <f>'LI 4M - SPS'!CA101</f>
        <v>5.0146000000000003E-2</v>
      </c>
      <c r="CB92" s="493">
        <f>'LI 4M - SPS'!CB101</f>
        <v>9.1775999999999996E-2</v>
      </c>
      <c r="CC92" s="493">
        <f>'LI 4M - SPS'!CC101</f>
        <v>8.8924000000000003E-2</v>
      </c>
      <c r="CD92" s="493">
        <f>'LI 4M - SPS'!CD101</f>
        <v>9.0119000000000005E-2</v>
      </c>
      <c r="CE92" s="493">
        <f>'LI 4M - SPS'!CE101</f>
        <v>8.9261999999999994E-2</v>
      </c>
      <c r="CF92" s="493">
        <f>'LI 4M - SPS'!CF101</f>
        <v>4.8958000000000002E-2</v>
      </c>
      <c r="CG92" s="493">
        <f>'LI 4M - SPS'!CG101</f>
        <v>4.9664E-2</v>
      </c>
      <c r="CH92" s="498">
        <f>'LI 4M - SPS'!CH101</f>
        <v>4.5769999999999998E-2</v>
      </c>
    </row>
    <row r="93" spans="1:88" s="110" customFormat="1" ht="15.75" thickBot="1" x14ac:dyDescent="0.3">
      <c r="A93" s="659"/>
      <c r="B93" s="91" t="s">
        <v>33</v>
      </c>
      <c r="C93" s="438">
        <f>'LI 11M - LPS'!C101</f>
        <v>2.7657000000000001E-2</v>
      </c>
      <c r="D93" s="438">
        <f>'LI 11M - LPS'!D101</f>
        <v>2.6662000000000002E-2</v>
      </c>
      <c r="E93" s="438">
        <f>'LI 11M - LPS'!E101</f>
        <v>2.7882000000000001E-2</v>
      </c>
      <c r="F93" s="438">
        <f>'LI 11M - LPS'!F101</f>
        <v>3.1621999999999997E-2</v>
      </c>
      <c r="G93" s="438">
        <f>'LI 11M - LPS'!G101</f>
        <v>3.5316E-2</v>
      </c>
      <c r="H93" s="438">
        <f>'LI 11M - LPS'!H101</f>
        <v>5.7203999999999998E-2</v>
      </c>
      <c r="I93" s="438">
        <f>'LI 11M - LPS'!I101</f>
        <v>5.6994999999999997E-2</v>
      </c>
      <c r="J93" s="438">
        <f>'LI 11M - LPS'!J101</f>
        <v>5.5843999999999998E-2</v>
      </c>
      <c r="K93" s="438">
        <f>'LI 11M - LPS'!K101</f>
        <v>5.5169000000000003E-2</v>
      </c>
      <c r="L93" s="438">
        <f>'LI 11M - LPS'!L101</f>
        <v>3.5621E-2</v>
      </c>
      <c r="M93" s="438">
        <f>'LI 11M - LPS'!M101</f>
        <v>3.0717999999999999E-2</v>
      </c>
      <c r="N93" s="438">
        <f>'LI 11M - LPS'!N101</f>
        <v>2.8008000000000002E-2</v>
      </c>
      <c r="O93" s="438">
        <f>'LI 11M - LPS'!O101</f>
        <v>2.7657000000000001E-2</v>
      </c>
      <c r="P93" s="438">
        <f>'LI 11M - LPS'!P101</f>
        <v>2.6662000000000002E-2</v>
      </c>
      <c r="Q93" s="438">
        <f>'LI 11M - LPS'!Q101</f>
        <v>2.7882000000000001E-2</v>
      </c>
      <c r="R93" s="438">
        <f>'LI 11M - LPS'!R101</f>
        <v>3.1621999999999997E-2</v>
      </c>
      <c r="S93" s="438">
        <f>'LI 11M - LPS'!S101</f>
        <v>3.5316E-2</v>
      </c>
      <c r="T93" s="492">
        <f>'LI 11M - LPS'!T101</f>
        <v>6.6962999999999995E-2</v>
      </c>
      <c r="U93" s="492">
        <f>'LI 11M - LPS'!U101</f>
        <v>6.4194000000000001E-2</v>
      </c>
      <c r="V93" s="492">
        <f>'LI 11M - LPS'!V101</f>
        <v>6.3246999999999998E-2</v>
      </c>
      <c r="W93" s="492">
        <f>'LI 11M - LPS'!W101</f>
        <v>6.2655000000000002E-2</v>
      </c>
      <c r="X93" s="492">
        <f>'LI 11M - LPS'!X101</f>
        <v>3.9711999999999997E-2</v>
      </c>
      <c r="Y93" s="492">
        <f>'LI 11M - LPS'!Y101</f>
        <v>3.7293E-2</v>
      </c>
      <c r="Z93" s="492">
        <f>'LI 11M - LPS'!Z101</f>
        <v>3.4257999999999997E-2</v>
      </c>
      <c r="AA93" s="492">
        <f>'LI 11M - LPS'!AA101</f>
        <v>3.3180000000000001E-2</v>
      </c>
      <c r="AB93" s="492">
        <f>'LI 11M - LPS'!AB101</f>
        <v>3.1255999999999999E-2</v>
      </c>
      <c r="AC93" s="492">
        <f>'LI 11M - LPS'!AC101</f>
        <v>3.2987000000000002E-2</v>
      </c>
      <c r="AD93" s="492">
        <f>'LI 11M - LPS'!AD101</f>
        <v>3.2032999999999999E-2</v>
      </c>
      <c r="AE93" s="492">
        <f>'LI 11M - LPS'!AE101</f>
        <v>3.5848999999999999E-2</v>
      </c>
      <c r="AF93" s="492">
        <f>'LI 11M - LPS'!AF101</f>
        <v>6.6962999999999995E-2</v>
      </c>
      <c r="AG93" s="492">
        <f>'LI 11M - LPS'!AG101</f>
        <v>6.4194000000000001E-2</v>
      </c>
      <c r="AH93" s="492">
        <f>'LI 11M - LPS'!AH101</f>
        <v>6.3246999999999998E-2</v>
      </c>
      <c r="AI93" s="492">
        <f>'LI 11M - LPS'!AI101</f>
        <v>6.2655000000000002E-2</v>
      </c>
      <c r="AJ93" s="492">
        <f>'LI 11M - LPS'!AJ101</f>
        <v>3.9711999999999997E-2</v>
      </c>
      <c r="AK93" s="492">
        <f>'LI 11M - LPS'!AK101</f>
        <v>3.7293E-2</v>
      </c>
      <c r="AL93" s="492">
        <f>'LI 11M - LPS'!AL101</f>
        <v>3.4257999999999997E-2</v>
      </c>
      <c r="AM93" s="492">
        <f>'LI 11M - LPS'!AM101</f>
        <v>3.3180000000000001E-2</v>
      </c>
      <c r="AN93" s="492">
        <f>'LI 11M - LPS'!AN101</f>
        <v>3.1255999999999999E-2</v>
      </c>
      <c r="AO93" s="492">
        <f>'LI 11M - LPS'!AO101</f>
        <v>3.2987000000000002E-2</v>
      </c>
      <c r="AP93" s="492">
        <f>'LI 11M - LPS'!AP101</f>
        <v>3.2032999999999999E-2</v>
      </c>
      <c r="AQ93" s="492">
        <f>'LI 11M - LPS'!AQ101</f>
        <v>3.5848999999999999E-2</v>
      </c>
      <c r="AR93" s="492">
        <f>'LI 11M - LPS'!AR101</f>
        <v>6.6962999999999995E-2</v>
      </c>
      <c r="AS93" s="492">
        <f>'LI 11M - LPS'!AS101</f>
        <v>6.4194000000000001E-2</v>
      </c>
      <c r="AT93" s="492">
        <f>'LI 11M - LPS'!AT101</f>
        <v>6.3246999999999998E-2</v>
      </c>
      <c r="AU93" s="492">
        <f>'LI 11M - LPS'!AU101</f>
        <v>6.2655000000000002E-2</v>
      </c>
      <c r="AV93" s="492">
        <f>'LI 11M - LPS'!AV101</f>
        <v>3.9711999999999997E-2</v>
      </c>
      <c r="AW93" s="492">
        <f>'LI 11M - LPS'!AW101</f>
        <v>3.7293E-2</v>
      </c>
      <c r="AX93" s="492">
        <f>'LI 11M - LPS'!AX101</f>
        <v>3.4257999999999997E-2</v>
      </c>
      <c r="AY93" s="492">
        <f>'LI 11M - LPS'!AY101</f>
        <v>3.3180000000000001E-2</v>
      </c>
      <c r="AZ93" s="492">
        <f>'LI 11M - LPS'!AZ101</f>
        <v>3.1255999999999999E-2</v>
      </c>
      <c r="BA93" s="492">
        <f>'LI 11M - LPS'!BA101</f>
        <v>3.2987000000000002E-2</v>
      </c>
      <c r="BB93" s="492">
        <f>'LI 11M - LPS'!BB101</f>
        <v>3.2032999999999999E-2</v>
      </c>
      <c r="BC93" s="492">
        <f>'LI 11M - LPS'!BC101</f>
        <v>3.5848999999999999E-2</v>
      </c>
      <c r="BD93" s="492">
        <f>'LI 11M - LPS'!BD101</f>
        <v>6.6962999999999995E-2</v>
      </c>
      <c r="BE93" s="492">
        <f>'LI 11M - LPS'!BE101</f>
        <v>6.4194000000000001E-2</v>
      </c>
      <c r="BF93" s="492">
        <f>'LI 11M - LPS'!BF101</f>
        <v>6.3246999999999998E-2</v>
      </c>
      <c r="BG93" s="492">
        <f>'LI 11M - LPS'!BG101</f>
        <v>6.2655000000000002E-2</v>
      </c>
      <c r="BH93" s="492">
        <f>'LI 11M - LPS'!BH101</f>
        <v>3.9711999999999997E-2</v>
      </c>
      <c r="BI93" s="492">
        <f>'LI 11M - LPS'!BI101</f>
        <v>3.7293E-2</v>
      </c>
      <c r="BJ93" s="492">
        <f>'LI 11M - LPS'!BJ101</f>
        <v>3.4257999999999997E-2</v>
      </c>
      <c r="BK93" s="492">
        <f>'LI 11M - LPS'!BK101</f>
        <v>3.3180000000000001E-2</v>
      </c>
      <c r="BL93" s="492">
        <f>'LI 11M - LPS'!BL101</f>
        <v>3.1255999999999999E-2</v>
      </c>
      <c r="BM93" s="492">
        <f>'LI 11M - LPS'!BM101</f>
        <v>3.2987000000000002E-2</v>
      </c>
      <c r="BN93" s="492">
        <f>'LI 11M - LPS'!BN101</f>
        <v>3.2032999999999999E-2</v>
      </c>
      <c r="BO93" s="492">
        <f>'LI 11M - LPS'!BO101</f>
        <v>3.5848999999999999E-2</v>
      </c>
      <c r="BP93" s="492">
        <f>'LI 11M - LPS'!BP101</f>
        <v>6.6962999999999995E-2</v>
      </c>
      <c r="BQ93" s="492">
        <f>'LI 11M - LPS'!BQ101</f>
        <v>6.4194000000000001E-2</v>
      </c>
      <c r="BR93" s="492">
        <f>'LI 11M - LPS'!BR101</f>
        <v>6.3246999999999998E-2</v>
      </c>
      <c r="BS93" s="492">
        <f>'LI 11M - LPS'!BS101</f>
        <v>6.2655000000000002E-2</v>
      </c>
      <c r="BT93" s="492">
        <f>'LI 11M - LPS'!BT101</f>
        <v>3.9711999999999997E-2</v>
      </c>
      <c r="BU93" s="492">
        <f>'LI 11M - LPS'!BU101</f>
        <v>3.7293E-2</v>
      </c>
      <c r="BV93" s="492">
        <f>'LI 11M - LPS'!BV101</f>
        <v>3.4257999999999997E-2</v>
      </c>
      <c r="BW93" s="492">
        <f>'LI 11M - LPS'!BW101</f>
        <v>3.3180000000000001E-2</v>
      </c>
      <c r="BX93" s="492">
        <f>'LI 11M - LPS'!BX101</f>
        <v>3.1255999999999999E-2</v>
      </c>
      <c r="BY93" s="492">
        <f>'LI 11M - LPS'!BY101</f>
        <v>3.2987000000000002E-2</v>
      </c>
      <c r="BZ93" s="492">
        <f>'LI 11M - LPS'!BZ101</f>
        <v>3.2032999999999999E-2</v>
      </c>
      <c r="CA93" s="492">
        <f>'LI 11M - LPS'!CA101</f>
        <v>3.5848999999999999E-2</v>
      </c>
      <c r="CB93" s="492">
        <f>'LI 11M - LPS'!CB101</f>
        <v>6.6962999999999995E-2</v>
      </c>
      <c r="CC93" s="492">
        <f>'LI 11M - LPS'!CC101</f>
        <v>6.4194000000000001E-2</v>
      </c>
      <c r="CD93" s="492">
        <f>'LI 11M - LPS'!CD101</f>
        <v>6.3246999999999998E-2</v>
      </c>
      <c r="CE93" s="492">
        <f>'LI 11M - LPS'!CE101</f>
        <v>6.2655000000000002E-2</v>
      </c>
      <c r="CF93" s="492">
        <f>'LI 11M - LPS'!CF101</f>
        <v>3.9711999999999997E-2</v>
      </c>
      <c r="CG93" s="492">
        <f>'LI 11M - LPS'!CG101</f>
        <v>3.7293E-2</v>
      </c>
      <c r="CH93" s="499">
        <f>'LI 11M - LPS'!CH101</f>
        <v>3.4257999999999997E-2</v>
      </c>
    </row>
    <row r="94" spans="1:88" s="110" customFormat="1" x14ac:dyDescent="0.25">
      <c r="C94" s="433" t="s">
        <v>230</v>
      </c>
      <c r="T94" s="491" t="s">
        <v>259</v>
      </c>
    </row>
    <row r="95" spans="1:88" s="110" customFormat="1" x14ac:dyDescent="0.25"/>
    <row r="108" spans="4:10" x14ac:dyDescent="0.25">
      <c r="J108" s="5"/>
    </row>
    <row r="109" spans="4:10" x14ac:dyDescent="0.2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2307-0258-4678-B0D1-3195EA13B41B}">
  <sheetPr>
    <tabColor theme="5" tint="-0.499984740745262"/>
  </sheetPr>
  <dimension ref="A1:CJ44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8" customWidth="1"/>
    <col min="2" max="2" width="24.85546875" customWidth="1"/>
    <col min="3" max="3" width="15.85546875" bestFit="1" customWidth="1"/>
    <col min="4" max="4" width="11.5703125" bestFit="1" customWidth="1"/>
    <col min="5" max="6" width="12.5703125" bestFit="1" customWidth="1"/>
    <col min="7" max="14" width="14.140625" bestFit="1" customWidth="1"/>
    <col min="15" max="16" width="15.140625" bestFit="1" customWidth="1"/>
    <col min="17" max="30" width="15.140625" customWidth="1"/>
    <col min="31" max="86" width="13.85546875" customWidth="1"/>
    <col min="87" max="88" width="10.5703125" bestFit="1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'Biz DRENE'!C2</f>
        <v>0.65</v>
      </c>
      <c r="D2" s="367">
        <f>C2</f>
        <v>0.65</v>
      </c>
      <c r="E2" s="360">
        <f t="shared" ref="E2:BP2" si="0">D2</f>
        <v>0.65</v>
      </c>
      <c r="F2" s="369">
        <f t="shared" si="0"/>
        <v>0.65</v>
      </c>
      <c r="G2" s="369">
        <f t="shared" si="0"/>
        <v>0.65</v>
      </c>
      <c r="H2" s="369">
        <f t="shared" si="0"/>
        <v>0.65</v>
      </c>
      <c r="I2" s="369">
        <f t="shared" si="0"/>
        <v>0.65</v>
      </c>
      <c r="J2" s="369">
        <f t="shared" si="0"/>
        <v>0.65</v>
      </c>
      <c r="K2" s="369">
        <f t="shared" si="0"/>
        <v>0.65</v>
      </c>
      <c r="L2" s="369">
        <f t="shared" si="0"/>
        <v>0.65</v>
      </c>
      <c r="M2" s="369">
        <f t="shared" si="0"/>
        <v>0.65</v>
      </c>
      <c r="N2" s="369">
        <f t="shared" si="0"/>
        <v>0.65</v>
      </c>
      <c r="O2" s="369">
        <f t="shared" si="0"/>
        <v>0.65</v>
      </c>
      <c r="P2" s="369">
        <f t="shared" si="0"/>
        <v>0.65</v>
      </c>
      <c r="Q2" s="369">
        <f t="shared" si="0"/>
        <v>0.65</v>
      </c>
      <c r="R2" s="369">
        <f t="shared" si="0"/>
        <v>0.65</v>
      </c>
      <c r="S2" s="369">
        <f t="shared" si="0"/>
        <v>0.65</v>
      </c>
      <c r="T2" s="369">
        <f t="shared" si="0"/>
        <v>0.65</v>
      </c>
      <c r="U2" s="369">
        <f t="shared" si="0"/>
        <v>0.65</v>
      </c>
      <c r="V2" s="369">
        <f t="shared" si="0"/>
        <v>0.65</v>
      </c>
      <c r="W2" s="369">
        <f t="shared" si="0"/>
        <v>0.65</v>
      </c>
      <c r="X2" s="369">
        <f t="shared" si="0"/>
        <v>0.65</v>
      </c>
      <c r="Y2" s="369">
        <f t="shared" si="0"/>
        <v>0.65</v>
      </c>
      <c r="Z2" s="369">
        <f t="shared" si="0"/>
        <v>0.65</v>
      </c>
      <c r="AA2" s="369">
        <f t="shared" si="0"/>
        <v>0.65</v>
      </c>
      <c r="AB2" s="369">
        <f t="shared" si="0"/>
        <v>0.65</v>
      </c>
      <c r="AC2" s="369">
        <f t="shared" si="0"/>
        <v>0.65</v>
      </c>
      <c r="AD2" s="369">
        <f t="shared" si="0"/>
        <v>0.65</v>
      </c>
      <c r="AE2" s="369">
        <f t="shared" si="0"/>
        <v>0.65</v>
      </c>
      <c r="AF2" s="369">
        <f t="shared" si="0"/>
        <v>0.65</v>
      </c>
      <c r="AG2" s="369">
        <f t="shared" si="0"/>
        <v>0.65</v>
      </c>
      <c r="AH2" s="369">
        <f t="shared" si="0"/>
        <v>0.65</v>
      </c>
      <c r="AI2" s="369">
        <f t="shared" si="0"/>
        <v>0.65</v>
      </c>
      <c r="AJ2" s="369">
        <f t="shared" si="0"/>
        <v>0.65</v>
      </c>
      <c r="AK2" s="369">
        <f t="shared" si="0"/>
        <v>0.65</v>
      </c>
      <c r="AL2" s="369">
        <f t="shared" si="0"/>
        <v>0.65</v>
      </c>
      <c r="AM2" s="369">
        <f t="shared" si="0"/>
        <v>0.65</v>
      </c>
      <c r="AN2" s="369">
        <f t="shared" si="0"/>
        <v>0.65</v>
      </c>
      <c r="AO2" s="369">
        <f t="shared" si="0"/>
        <v>0.65</v>
      </c>
      <c r="AP2" s="369">
        <f t="shared" si="0"/>
        <v>0.65</v>
      </c>
      <c r="AQ2" s="369">
        <f t="shared" si="0"/>
        <v>0.65</v>
      </c>
      <c r="AR2" s="369">
        <f t="shared" si="0"/>
        <v>0.65</v>
      </c>
      <c r="AS2" s="369">
        <f t="shared" si="0"/>
        <v>0.65</v>
      </c>
      <c r="AT2" s="369">
        <f t="shared" si="0"/>
        <v>0.65</v>
      </c>
      <c r="AU2" s="369">
        <f t="shared" si="0"/>
        <v>0.65</v>
      </c>
      <c r="AV2" s="369">
        <f t="shared" si="0"/>
        <v>0.65</v>
      </c>
      <c r="AW2" s="369">
        <f t="shared" si="0"/>
        <v>0.65</v>
      </c>
      <c r="AX2" s="369">
        <f t="shared" si="0"/>
        <v>0.65</v>
      </c>
      <c r="AY2" s="369">
        <f t="shared" si="0"/>
        <v>0.65</v>
      </c>
      <c r="AZ2" s="369">
        <f t="shared" si="0"/>
        <v>0.65</v>
      </c>
      <c r="BA2" s="369">
        <f t="shared" si="0"/>
        <v>0.65</v>
      </c>
      <c r="BB2" s="369">
        <f t="shared" si="0"/>
        <v>0.65</v>
      </c>
      <c r="BC2" s="369">
        <f t="shared" si="0"/>
        <v>0.65</v>
      </c>
      <c r="BD2" s="369">
        <f t="shared" si="0"/>
        <v>0.65</v>
      </c>
      <c r="BE2" s="369">
        <f t="shared" si="0"/>
        <v>0.65</v>
      </c>
      <c r="BF2" s="369">
        <f t="shared" si="0"/>
        <v>0.65</v>
      </c>
      <c r="BG2" s="369">
        <f t="shared" si="0"/>
        <v>0.65</v>
      </c>
      <c r="BH2" s="369">
        <f t="shared" si="0"/>
        <v>0.65</v>
      </c>
      <c r="BI2" s="369">
        <f t="shared" si="0"/>
        <v>0.65</v>
      </c>
      <c r="BJ2" s="369">
        <f t="shared" si="0"/>
        <v>0.65</v>
      </c>
      <c r="BK2" s="369">
        <f t="shared" si="0"/>
        <v>0.65</v>
      </c>
      <c r="BL2" s="369">
        <f t="shared" si="0"/>
        <v>0.65</v>
      </c>
      <c r="BM2" s="369">
        <f t="shared" si="0"/>
        <v>0.65</v>
      </c>
      <c r="BN2" s="369">
        <f t="shared" si="0"/>
        <v>0.65</v>
      </c>
      <c r="BO2" s="369">
        <f t="shared" si="0"/>
        <v>0.65</v>
      </c>
      <c r="BP2" s="369">
        <f t="shared" si="0"/>
        <v>0.65</v>
      </c>
      <c r="BQ2" s="369">
        <f t="shared" ref="BQ2:CH2" si="1">BP2</f>
        <v>0.65</v>
      </c>
      <c r="BR2" s="369">
        <f t="shared" si="1"/>
        <v>0.65</v>
      </c>
      <c r="BS2" s="369">
        <f t="shared" si="1"/>
        <v>0.65</v>
      </c>
      <c r="BT2" s="369">
        <f t="shared" si="1"/>
        <v>0.65</v>
      </c>
      <c r="BU2" s="369">
        <f t="shared" si="1"/>
        <v>0.65</v>
      </c>
      <c r="BV2" s="369">
        <f t="shared" si="1"/>
        <v>0.65</v>
      </c>
      <c r="BW2" s="369">
        <f t="shared" si="1"/>
        <v>0.65</v>
      </c>
      <c r="BX2" s="369">
        <f t="shared" si="1"/>
        <v>0.65</v>
      </c>
      <c r="BY2" s="369">
        <f t="shared" si="1"/>
        <v>0.65</v>
      </c>
      <c r="BZ2" s="369">
        <f t="shared" si="1"/>
        <v>0.65</v>
      </c>
      <c r="CA2" s="369">
        <f t="shared" si="1"/>
        <v>0.65</v>
      </c>
      <c r="CB2" s="369">
        <f t="shared" si="1"/>
        <v>0.65</v>
      </c>
      <c r="CC2" s="369">
        <f t="shared" si="1"/>
        <v>0.65</v>
      </c>
      <c r="CD2" s="369">
        <f t="shared" si="1"/>
        <v>0.65</v>
      </c>
      <c r="CE2" s="369">
        <f t="shared" si="1"/>
        <v>0.65</v>
      </c>
      <c r="CF2" s="369">
        <f t="shared" si="1"/>
        <v>0.65</v>
      </c>
      <c r="CG2" s="369">
        <f t="shared" si="1"/>
        <v>0.65</v>
      </c>
      <c r="CH2" s="370">
        <f t="shared" si="1"/>
        <v>0.65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29</v>
      </c>
      <c r="B4" s="18" t="s">
        <v>10</v>
      </c>
      <c r="C4" s="162">
        <f>'Biz DRENE'!C4</f>
        <v>45292</v>
      </c>
      <c r="D4" s="162">
        <f>'Biz DRENE'!D4</f>
        <v>45323</v>
      </c>
      <c r="E4" s="162">
        <f>'Biz DRENE'!E4</f>
        <v>45352</v>
      </c>
      <c r="F4" s="162">
        <f>'Biz DRENE'!F4</f>
        <v>45383</v>
      </c>
      <c r="G4" s="162">
        <f>'Biz DRENE'!G4</f>
        <v>45413</v>
      </c>
      <c r="H4" s="162">
        <f>'Biz DRENE'!H4</f>
        <v>45444</v>
      </c>
      <c r="I4" s="162">
        <f>'Biz DRENE'!I4</f>
        <v>45474</v>
      </c>
      <c r="J4" s="162">
        <f>'Biz DRENE'!J4</f>
        <v>45505</v>
      </c>
      <c r="K4" s="162">
        <f>'Biz DRENE'!K4</f>
        <v>45536</v>
      </c>
      <c r="L4" s="162">
        <f>'Biz DRENE'!L4</f>
        <v>45566</v>
      </c>
      <c r="M4" s="162">
        <f>'Biz DRENE'!M4</f>
        <v>45597</v>
      </c>
      <c r="N4" s="162">
        <f>'Biz DRENE'!N4</f>
        <v>45627</v>
      </c>
      <c r="O4" s="162">
        <f>'Biz DRENE'!O4</f>
        <v>45658</v>
      </c>
      <c r="P4" s="162">
        <f>'Biz DRENE'!P4</f>
        <v>45689</v>
      </c>
      <c r="Q4" s="162">
        <f>'Biz DRENE'!Q4</f>
        <v>45717</v>
      </c>
      <c r="R4" s="162">
        <f>'Biz DRENE'!R4</f>
        <v>45748</v>
      </c>
      <c r="S4" s="162">
        <f>'Biz DRENE'!S4</f>
        <v>45778</v>
      </c>
      <c r="T4" s="162">
        <f>'Biz DRENE'!T4</f>
        <v>45809</v>
      </c>
      <c r="U4" s="162">
        <f>'Biz DRENE'!U4</f>
        <v>45839</v>
      </c>
      <c r="V4" s="162">
        <f>'Biz DRENE'!V4</f>
        <v>45870</v>
      </c>
      <c r="W4" s="162">
        <f>'Biz DRENE'!W4</f>
        <v>45901</v>
      </c>
      <c r="X4" s="162">
        <f>'Biz DRENE'!X4</f>
        <v>45931</v>
      </c>
      <c r="Y4" s="162">
        <f>'Biz DRENE'!Y4</f>
        <v>45962</v>
      </c>
      <c r="Z4" s="162">
        <f>'Biz DRENE'!Z4</f>
        <v>45992</v>
      </c>
      <c r="AA4" s="162">
        <f>'Biz DRENE'!AA4</f>
        <v>46023</v>
      </c>
      <c r="AB4" s="162">
        <f>'Biz DRENE'!AB4</f>
        <v>46054</v>
      </c>
      <c r="AC4" s="162">
        <f>'Biz DRENE'!AC4</f>
        <v>46082</v>
      </c>
      <c r="AD4" s="162">
        <f>'Biz DRENE'!AD4</f>
        <v>46113</v>
      </c>
      <c r="AE4" s="162">
        <f>'Biz DRENE'!AE4</f>
        <v>46143</v>
      </c>
      <c r="AF4" s="162">
        <f>'Biz DRENE'!AF4</f>
        <v>46174</v>
      </c>
      <c r="AG4" s="162">
        <f>'Biz DRENE'!AG4</f>
        <v>46204</v>
      </c>
      <c r="AH4" s="162">
        <f>'Biz DRENE'!AH4</f>
        <v>46235</v>
      </c>
      <c r="AI4" s="162">
        <f>'Biz DRENE'!AI4</f>
        <v>46266</v>
      </c>
      <c r="AJ4" s="162">
        <f>'Biz DRENE'!AJ4</f>
        <v>46296</v>
      </c>
      <c r="AK4" s="162">
        <f>'Biz DRENE'!AK4</f>
        <v>46327</v>
      </c>
      <c r="AL4" s="162">
        <f>'Biz DRENE'!AL4</f>
        <v>46357</v>
      </c>
      <c r="AM4" s="162">
        <f>'Biz DRENE'!AM4</f>
        <v>46388</v>
      </c>
      <c r="AN4" s="162">
        <f>'Biz DRENE'!AN4</f>
        <v>46419</v>
      </c>
      <c r="AO4" s="162">
        <f>'Biz DRENE'!AO4</f>
        <v>46447</v>
      </c>
      <c r="AP4" s="162">
        <f>'Biz DRENE'!AP4</f>
        <v>46478</v>
      </c>
      <c r="AQ4" s="162">
        <f>'Biz DRENE'!AQ4</f>
        <v>46508</v>
      </c>
      <c r="AR4" s="162">
        <f>'Biz DRENE'!AR4</f>
        <v>46539</v>
      </c>
      <c r="AS4" s="162">
        <f>'Biz DRENE'!AS4</f>
        <v>46569</v>
      </c>
      <c r="AT4" s="162">
        <f>'Biz DRENE'!AT4</f>
        <v>46600</v>
      </c>
      <c r="AU4" s="162">
        <f>'Biz DRENE'!AU4</f>
        <v>46631</v>
      </c>
      <c r="AV4" s="162">
        <f>'Biz DRENE'!AV4</f>
        <v>46661</v>
      </c>
      <c r="AW4" s="162">
        <f>'Biz DRENE'!AW4</f>
        <v>46692</v>
      </c>
      <c r="AX4" s="162">
        <f>'Biz DRENE'!AX4</f>
        <v>46722</v>
      </c>
      <c r="AY4" s="162">
        <f>'Biz DRENE'!AY4</f>
        <v>46753</v>
      </c>
      <c r="AZ4" s="162">
        <f>'Biz DRENE'!AZ4</f>
        <v>46784</v>
      </c>
      <c r="BA4" s="162">
        <f>'Biz DRENE'!BA4</f>
        <v>46813</v>
      </c>
      <c r="BB4" s="162">
        <f>'Biz DRENE'!BB4</f>
        <v>46844</v>
      </c>
      <c r="BC4" s="162">
        <f>'Biz DRENE'!BC4</f>
        <v>46874</v>
      </c>
      <c r="BD4" s="162">
        <f>'Biz DRENE'!BD4</f>
        <v>46905</v>
      </c>
      <c r="BE4" s="162">
        <f>'Biz DRENE'!BE4</f>
        <v>46935</v>
      </c>
      <c r="BF4" s="162">
        <f>'Biz DRENE'!BF4</f>
        <v>46966</v>
      </c>
      <c r="BG4" s="162">
        <f>'Biz DRENE'!BG4</f>
        <v>46997</v>
      </c>
      <c r="BH4" s="162">
        <f>'Biz DRENE'!BH4</f>
        <v>47027</v>
      </c>
      <c r="BI4" s="162">
        <f>'Biz DRENE'!BI4</f>
        <v>47058</v>
      </c>
      <c r="BJ4" s="162">
        <f>'Biz DRENE'!BJ4</f>
        <v>47088</v>
      </c>
      <c r="BK4" s="162">
        <f>'Biz DRENE'!BK4</f>
        <v>47119</v>
      </c>
      <c r="BL4" s="162">
        <f>'Biz DRENE'!BL4</f>
        <v>47150</v>
      </c>
      <c r="BM4" s="162">
        <f>'Biz DRENE'!BM4</f>
        <v>47178</v>
      </c>
      <c r="BN4" s="162">
        <f>'Biz DRENE'!BN4</f>
        <v>47209</v>
      </c>
      <c r="BO4" s="162">
        <f>'Biz DRENE'!BO4</f>
        <v>47239</v>
      </c>
      <c r="BP4" s="162">
        <f>'Biz DRENE'!BP4</f>
        <v>47270</v>
      </c>
      <c r="BQ4" s="162">
        <f>'Biz DRENE'!BQ4</f>
        <v>47300</v>
      </c>
      <c r="BR4" s="162">
        <f>'Biz DRENE'!BR4</f>
        <v>47331</v>
      </c>
      <c r="BS4" s="162">
        <f>'Biz DRENE'!BS4</f>
        <v>47362</v>
      </c>
      <c r="BT4" s="162">
        <f>'Biz DRENE'!BT4</f>
        <v>47392</v>
      </c>
      <c r="BU4" s="162">
        <f>'Biz DRENE'!BU4</f>
        <v>47423</v>
      </c>
      <c r="BV4" s="162">
        <f>'Biz DRENE'!BV4</f>
        <v>47453</v>
      </c>
      <c r="BW4" s="162">
        <f>'Biz DRENE'!BW4</f>
        <v>47484</v>
      </c>
      <c r="BX4" s="162">
        <f>'Biz DRENE'!BX4</f>
        <v>47515</v>
      </c>
      <c r="BY4" s="162">
        <f>'Biz DRENE'!BY4</f>
        <v>47543</v>
      </c>
      <c r="BZ4" s="162">
        <f>'Biz DRENE'!BZ4</f>
        <v>47574</v>
      </c>
      <c r="CA4" s="162">
        <f>'Biz DRENE'!CA4</f>
        <v>47604</v>
      </c>
      <c r="CB4" s="162">
        <f>'Biz DRENE'!CB4</f>
        <v>47635</v>
      </c>
      <c r="CC4" s="162">
        <f>'Biz DRENE'!CC4</f>
        <v>47665</v>
      </c>
      <c r="CD4" s="162">
        <f>'Biz DRENE'!CD4</f>
        <v>47696</v>
      </c>
      <c r="CE4" s="162">
        <f>'Biz DRENE'!CE4</f>
        <v>47727</v>
      </c>
      <c r="CF4" s="162">
        <f>'Biz DRENE'!CF4</f>
        <v>47757</v>
      </c>
      <c r="CG4" s="162">
        <f>'Biz DRENE'!CG4</f>
        <v>47788</v>
      </c>
      <c r="CH4" s="162">
        <f>'Biz DRENE'!CH4</f>
        <v>47818</v>
      </c>
    </row>
    <row r="5" spans="1:88" ht="15" customHeight="1" x14ac:dyDescent="0.25">
      <c r="A5" s="597"/>
      <c r="B5" s="11" t="s">
        <v>0</v>
      </c>
      <c r="C5" s="3">
        <f>'RES kWh ENTRY'!C144</f>
        <v>0</v>
      </c>
      <c r="D5" s="3">
        <f>'RES kWh ENTRY'!D144</f>
        <v>0</v>
      </c>
      <c r="E5" s="3">
        <f>'RES kWh ENTRY'!E144</f>
        <v>0</v>
      </c>
      <c r="F5" s="3">
        <f>'RES kWh ENTRY'!F144</f>
        <v>0</v>
      </c>
      <c r="G5" s="3">
        <f>'RES kWh ENTRY'!G144</f>
        <v>0</v>
      </c>
      <c r="H5" s="3">
        <f>'RES kWh ENTRY'!H144</f>
        <v>0</v>
      </c>
      <c r="I5" s="3">
        <f>'RES kWh ENTRY'!I144</f>
        <v>0</v>
      </c>
      <c r="J5" s="3">
        <f>'RES kWh ENTRY'!J144</f>
        <v>0</v>
      </c>
      <c r="K5" s="3">
        <f>'RES kWh ENTRY'!K144</f>
        <v>0</v>
      </c>
      <c r="L5" s="3">
        <f>'RES kWh ENTRY'!L144</f>
        <v>0</v>
      </c>
      <c r="M5" s="3">
        <f>'RES kWh ENTRY'!M144</f>
        <v>0</v>
      </c>
      <c r="N5" s="3">
        <f>'RES kWh ENTRY'!N144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262"/>
    </row>
    <row r="6" spans="1:88" x14ac:dyDescent="0.25">
      <c r="A6" s="597"/>
      <c r="B6" s="13" t="s">
        <v>1</v>
      </c>
      <c r="C6" s="3">
        <f>'RES kWh ENTRY'!C145</f>
        <v>0</v>
      </c>
      <c r="D6" s="3">
        <f>'RES kWh ENTRY'!D145</f>
        <v>0</v>
      </c>
      <c r="E6" s="3">
        <f>'RES kWh ENTRY'!E145</f>
        <v>0</v>
      </c>
      <c r="F6" s="3">
        <f>'RES kWh ENTRY'!F145</f>
        <v>0</v>
      </c>
      <c r="G6" s="3">
        <f>'RES kWh ENTRY'!G145</f>
        <v>-2331.2523151509763</v>
      </c>
      <c r="H6" s="3">
        <f>'RES kWh ENTRY'!H145</f>
        <v>33368.195920453894</v>
      </c>
      <c r="I6" s="3">
        <f>'RES kWh ENTRY'!I145</f>
        <v>12929.183131575057</v>
      </c>
      <c r="J6" s="3">
        <f>'RES kWh ENTRY'!J145</f>
        <v>-23835.980354516116</v>
      </c>
      <c r="K6" s="3">
        <f>'RES kWh ENTRY'!K145</f>
        <v>0</v>
      </c>
      <c r="L6" s="3">
        <f>'RES kWh ENTRY'!L145</f>
        <v>0</v>
      </c>
      <c r="M6" s="3">
        <f>'RES kWh ENTRY'!M145</f>
        <v>0</v>
      </c>
      <c r="N6" s="3">
        <f>'RES kWh ENTRY'!N145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262"/>
    </row>
    <row r="7" spans="1:88" x14ac:dyDescent="0.25">
      <c r="A7" s="597"/>
      <c r="B7" s="11" t="s">
        <v>2</v>
      </c>
      <c r="C7" s="3">
        <f>'RES kWh ENTRY'!C146</f>
        <v>0</v>
      </c>
      <c r="D7" s="3">
        <f>'RES kWh ENTRY'!D146</f>
        <v>0</v>
      </c>
      <c r="E7" s="3">
        <f>'RES kWh ENTRY'!E146</f>
        <v>0</v>
      </c>
      <c r="F7" s="3">
        <f>'RES kWh ENTRY'!F146</f>
        <v>0</v>
      </c>
      <c r="G7" s="3">
        <f>'RES kWh ENTRY'!G146</f>
        <v>0</v>
      </c>
      <c r="H7" s="3">
        <f>'RES kWh ENTRY'!H146</f>
        <v>0</v>
      </c>
      <c r="I7" s="3">
        <f>'RES kWh ENTRY'!I146</f>
        <v>0</v>
      </c>
      <c r="J7" s="3">
        <f>'RES kWh ENTRY'!J146</f>
        <v>0</v>
      </c>
      <c r="K7" s="3">
        <f>'RES kWh ENTRY'!K146</f>
        <v>0</v>
      </c>
      <c r="L7" s="3">
        <f>'RES kWh ENTRY'!L146</f>
        <v>0</v>
      </c>
      <c r="M7" s="3">
        <f>'RES kWh ENTRY'!M146</f>
        <v>0</v>
      </c>
      <c r="N7" s="3">
        <f>'RES kWh ENTRY'!N146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262"/>
    </row>
    <row r="8" spans="1:88" x14ac:dyDescent="0.25">
      <c r="A8" s="597"/>
      <c r="B8" s="11" t="s">
        <v>9</v>
      </c>
      <c r="C8" s="3">
        <f>'RES kWh ENTRY'!C147</f>
        <v>0</v>
      </c>
      <c r="D8" s="3">
        <f>'RES kWh ENTRY'!D147</f>
        <v>0</v>
      </c>
      <c r="E8" s="3">
        <f>'RES kWh ENTRY'!E147</f>
        <v>0</v>
      </c>
      <c r="F8" s="3">
        <f>'RES kWh ENTRY'!F147</f>
        <v>0</v>
      </c>
      <c r="G8" s="3">
        <f>'RES kWh ENTRY'!G147</f>
        <v>0</v>
      </c>
      <c r="H8" s="3">
        <f>'RES kWh ENTRY'!H147</f>
        <v>0</v>
      </c>
      <c r="I8" s="3">
        <f>'RES kWh ENTRY'!I147</f>
        <v>0</v>
      </c>
      <c r="J8" s="3">
        <f>'RES kWh ENTRY'!J147</f>
        <v>0</v>
      </c>
      <c r="K8" s="3">
        <f>'RES kWh ENTRY'!K147</f>
        <v>0</v>
      </c>
      <c r="L8" s="3">
        <f>'RES kWh ENTRY'!L147</f>
        <v>0</v>
      </c>
      <c r="M8" s="3">
        <f>'RES kWh ENTRY'!M147</f>
        <v>0</v>
      </c>
      <c r="N8" s="3">
        <f>'RES kWh ENTRY'!N147</f>
        <v>-1831.742724663744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262"/>
    </row>
    <row r="9" spans="1:88" x14ac:dyDescent="0.25">
      <c r="A9" s="597"/>
      <c r="B9" s="13" t="s">
        <v>3</v>
      </c>
      <c r="C9" s="3">
        <f>'RES kWh ENTRY'!C148</f>
        <v>0</v>
      </c>
      <c r="D9" s="3">
        <f>'RES kWh ENTRY'!D148</f>
        <v>0</v>
      </c>
      <c r="E9" s="3">
        <f>'RES kWh ENTRY'!E148</f>
        <v>0</v>
      </c>
      <c r="F9" s="3">
        <f>'RES kWh ENTRY'!F148</f>
        <v>0</v>
      </c>
      <c r="G9" s="3">
        <f>'RES kWh ENTRY'!G148</f>
        <v>0</v>
      </c>
      <c r="H9" s="3">
        <f>'RES kWh ENTRY'!H148</f>
        <v>0</v>
      </c>
      <c r="I9" s="3">
        <f>'RES kWh ENTRY'!I148</f>
        <v>0</v>
      </c>
      <c r="J9" s="3">
        <f>'RES kWh ENTRY'!J148</f>
        <v>0</v>
      </c>
      <c r="K9" s="3">
        <f>'RES kWh ENTRY'!K148</f>
        <v>0</v>
      </c>
      <c r="L9" s="3">
        <f>'RES kWh ENTRY'!L148</f>
        <v>0</v>
      </c>
      <c r="M9" s="3">
        <f>'RES kWh ENTRY'!M148</f>
        <v>0</v>
      </c>
      <c r="N9" s="3">
        <f>'RES kWh ENTRY'!N148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262"/>
    </row>
    <row r="10" spans="1:88" x14ac:dyDescent="0.25">
      <c r="A10" s="597"/>
      <c r="B10" s="11" t="s">
        <v>4</v>
      </c>
      <c r="C10" s="3">
        <f>'RES kWh ENTRY'!C149</f>
        <v>0</v>
      </c>
      <c r="D10" s="3">
        <f>'RES kWh ENTRY'!D149</f>
        <v>0</v>
      </c>
      <c r="E10" s="3">
        <f>'RES kWh ENTRY'!E149</f>
        <v>0</v>
      </c>
      <c r="F10" s="3">
        <f>'RES kWh ENTRY'!F149</f>
        <v>0</v>
      </c>
      <c r="G10" s="3">
        <f>'RES kWh ENTRY'!G149</f>
        <v>0</v>
      </c>
      <c r="H10" s="3">
        <f>'RES kWh ENTRY'!H149</f>
        <v>0</v>
      </c>
      <c r="I10" s="3">
        <f>'RES kWh ENTRY'!I149</f>
        <v>0</v>
      </c>
      <c r="J10" s="3">
        <f>'RES kWh ENTRY'!J149</f>
        <v>0</v>
      </c>
      <c r="K10" s="3">
        <f>'RES kWh ENTRY'!K149</f>
        <v>0</v>
      </c>
      <c r="L10" s="3">
        <f>'RES kWh ENTRY'!L149</f>
        <v>0</v>
      </c>
      <c r="M10" s="3">
        <f>'RES kWh ENTRY'!M149</f>
        <v>0</v>
      </c>
      <c r="N10" s="3">
        <f>'RES kWh ENTRY'!N149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262"/>
    </row>
    <row r="11" spans="1:88" x14ac:dyDescent="0.25">
      <c r="A11" s="597"/>
      <c r="B11" s="11" t="s">
        <v>5</v>
      </c>
      <c r="C11" s="3">
        <f>'RES kWh ENTRY'!C150</f>
        <v>0</v>
      </c>
      <c r="D11" s="3">
        <f>'RES kWh ENTRY'!D150</f>
        <v>0</v>
      </c>
      <c r="E11" s="3">
        <f>'RES kWh ENTRY'!E150</f>
        <v>0</v>
      </c>
      <c r="F11" s="3">
        <f>'RES kWh ENTRY'!F150</f>
        <v>0</v>
      </c>
      <c r="G11" s="3">
        <f>'RES kWh ENTRY'!G150</f>
        <v>0</v>
      </c>
      <c r="H11" s="3">
        <f>'RES kWh ENTRY'!H150</f>
        <v>0</v>
      </c>
      <c r="I11" s="3">
        <f>'RES kWh ENTRY'!I150</f>
        <v>0</v>
      </c>
      <c r="J11" s="3">
        <f>'RES kWh ENTRY'!J150</f>
        <v>0</v>
      </c>
      <c r="K11" s="3">
        <f>'RES kWh ENTRY'!K150</f>
        <v>0</v>
      </c>
      <c r="L11" s="3">
        <f>'RES kWh ENTRY'!L150</f>
        <v>0</v>
      </c>
      <c r="M11" s="3">
        <f>'RES kWh ENTRY'!M150</f>
        <v>0</v>
      </c>
      <c r="N11" s="3">
        <f>'RES kWh ENTRY'!N150</f>
        <v>0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262"/>
    </row>
    <row r="12" spans="1:88" x14ac:dyDescent="0.25">
      <c r="A12" s="597"/>
      <c r="B12" s="11" t="s">
        <v>6</v>
      </c>
      <c r="C12" s="3">
        <f>'RES kWh ENTRY'!C151</f>
        <v>0</v>
      </c>
      <c r="D12" s="3">
        <f>'RES kWh ENTRY'!D151</f>
        <v>0</v>
      </c>
      <c r="E12" s="3">
        <f>'RES kWh ENTRY'!E151</f>
        <v>0</v>
      </c>
      <c r="F12" s="3">
        <f>'RES kWh ENTRY'!F151</f>
        <v>0</v>
      </c>
      <c r="G12" s="3">
        <f>'RES kWh ENTRY'!G151</f>
        <v>0</v>
      </c>
      <c r="H12" s="3">
        <f>'RES kWh ENTRY'!H151</f>
        <v>0</v>
      </c>
      <c r="I12" s="3">
        <f>'RES kWh ENTRY'!I151</f>
        <v>0</v>
      </c>
      <c r="J12" s="3">
        <f>'RES kWh ENTRY'!J151</f>
        <v>0</v>
      </c>
      <c r="K12" s="3">
        <f>'RES kWh ENTRY'!K151</f>
        <v>0</v>
      </c>
      <c r="L12" s="3">
        <f>'RES kWh ENTRY'!L151</f>
        <v>0</v>
      </c>
      <c r="M12" s="3">
        <f>'RES kWh ENTRY'!M151</f>
        <v>0</v>
      </c>
      <c r="N12" s="3">
        <f>'RES kWh ENTRY'!N151</f>
        <v>0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262"/>
    </row>
    <row r="13" spans="1:88" x14ac:dyDescent="0.25">
      <c r="A13" s="597"/>
      <c r="B13" s="11" t="s">
        <v>7</v>
      </c>
      <c r="C13" s="3">
        <f>'RES kWh ENTRY'!C152</f>
        <v>0</v>
      </c>
      <c r="D13" s="3">
        <f>'RES kWh ENTRY'!D152</f>
        <v>0</v>
      </c>
      <c r="E13" s="3">
        <f>'RES kWh ENTRY'!E152</f>
        <v>0</v>
      </c>
      <c r="F13" s="3">
        <f>'RES kWh ENTRY'!F152</f>
        <v>0</v>
      </c>
      <c r="G13" s="3">
        <f>'RES kWh ENTRY'!G152</f>
        <v>0</v>
      </c>
      <c r="H13" s="3">
        <f>'RES kWh ENTRY'!H152</f>
        <v>0</v>
      </c>
      <c r="I13" s="3">
        <f>'RES kWh ENTRY'!I152</f>
        <v>0</v>
      </c>
      <c r="J13" s="3">
        <f>'RES kWh ENTRY'!J152</f>
        <v>0</v>
      </c>
      <c r="K13" s="3">
        <f>'RES kWh ENTRY'!K152</f>
        <v>0</v>
      </c>
      <c r="L13" s="3">
        <f>'RES kWh ENTRY'!L152</f>
        <v>0</v>
      </c>
      <c r="M13" s="3">
        <f>'RES kWh ENTRY'!M152</f>
        <v>0</v>
      </c>
      <c r="N13" s="3">
        <f>'RES kWh ENTRY'!N152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262"/>
    </row>
    <row r="14" spans="1:88" x14ac:dyDescent="0.25">
      <c r="A14" s="597"/>
      <c r="B14" s="11" t="s">
        <v>8</v>
      </c>
      <c r="C14" s="3">
        <f>'RES kWh ENTRY'!C153</f>
        <v>0</v>
      </c>
      <c r="D14" s="3">
        <f>'RES kWh ENTRY'!D153</f>
        <v>0</v>
      </c>
      <c r="E14" s="3">
        <f>'RES kWh ENTRY'!E153</f>
        <v>0</v>
      </c>
      <c r="F14" s="3">
        <f>'RES kWh ENTRY'!F153</f>
        <v>0</v>
      </c>
      <c r="G14" s="3">
        <f>'RES kWh ENTRY'!G153</f>
        <v>0</v>
      </c>
      <c r="H14" s="3">
        <f>'RES kWh ENTRY'!H153</f>
        <v>0</v>
      </c>
      <c r="I14" s="3">
        <f>'RES kWh ENTRY'!I153</f>
        <v>0</v>
      </c>
      <c r="J14" s="3">
        <f>'RES kWh ENTRY'!J153</f>
        <v>0</v>
      </c>
      <c r="K14" s="3">
        <f>'RES kWh ENTRY'!K153</f>
        <v>0</v>
      </c>
      <c r="L14" s="3">
        <f>'RES kWh ENTRY'!L153</f>
        <v>0</v>
      </c>
      <c r="M14" s="3">
        <f>'RES kWh ENTRY'!M153</f>
        <v>0</v>
      </c>
      <c r="N14" s="3">
        <f>'RES kWh ENTRY'!N153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262"/>
    </row>
    <row r="15" spans="1:88" x14ac:dyDescent="0.25">
      <c r="A15" s="597"/>
      <c r="B15" s="208" t="s">
        <v>42</v>
      </c>
      <c r="C15" s="3">
        <f>'RES kWh ENTRY'!C154</f>
        <v>0</v>
      </c>
      <c r="D15" s="3">
        <f>'RES kWh ENTRY'!D154</f>
        <v>0</v>
      </c>
      <c r="E15" s="3">
        <f>'RES kWh ENTRY'!E154</f>
        <v>0</v>
      </c>
      <c r="F15" s="3">
        <f>'RES kWh ENTRY'!F154</f>
        <v>0</v>
      </c>
      <c r="G15" s="3">
        <f>'RES kWh ENTRY'!G154</f>
        <v>0</v>
      </c>
      <c r="H15" s="3">
        <f>'RES kWh ENTRY'!H154</f>
        <v>0</v>
      </c>
      <c r="I15" s="3">
        <f>'RES kWh ENTRY'!I154</f>
        <v>0</v>
      </c>
      <c r="J15" s="3">
        <f>'RES kWh ENTRY'!J154</f>
        <v>0</v>
      </c>
      <c r="K15" s="3">
        <f>'RES kWh ENTRY'!K154</f>
        <v>0</v>
      </c>
      <c r="L15" s="3">
        <f>'RES kWh ENTRY'!L154</f>
        <v>0</v>
      </c>
      <c r="M15" s="3">
        <f>'RES kWh ENTRY'!M154</f>
        <v>0</v>
      </c>
      <c r="N15" s="3">
        <f>'RES kWh ENTRY'!N154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262"/>
    </row>
    <row r="16" spans="1:88" x14ac:dyDescent="0.25">
      <c r="A16" s="597"/>
      <c r="B16" s="11" t="s">
        <v>11</v>
      </c>
      <c r="C16" s="3"/>
      <c r="D16" s="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262"/>
    </row>
    <row r="17" spans="1:86" ht="15.75" thickBot="1" x14ac:dyDescent="0.3">
      <c r="A17" s="598"/>
      <c r="B17" s="209" t="s">
        <v>25</v>
      </c>
      <c r="C17" s="264">
        <f t="shared" ref="C17:N17" si="2">SUM(C5:C16)</f>
        <v>0</v>
      </c>
      <c r="D17" s="264">
        <f t="shared" si="2"/>
        <v>0</v>
      </c>
      <c r="E17" s="264">
        <f t="shared" si="2"/>
        <v>0</v>
      </c>
      <c r="F17" s="264">
        <f t="shared" si="2"/>
        <v>0</v>
      </c>
      <c r="G17" s="264">
        <f t="shared" si="2"/>
        <v>-2331.2523151509763</v>
      </c>
      <c r="H17" s="264">
        <f t="shared" si="2"/>
        <v>33368.195920453894</v>
      </c>
      <c r="I17" s="264">
        <f t="shared" si="2"/>
        <v>12929.183131575057</v>
      </c>
      <c r="J17" s="264">
        <f t="shared" si="2"/>
        <v>-23835.980354516116</v>
      </c>
      <c r="K17" s="264">
        <f t="shared" si="2"/>
        <v>0</v>
      </c>
      <c r="L17" s="264">
        <f t="shared" si="2"/>
        <v>0</v>
      </c>
      <c r="M17" s="264">
        <f t="shared" si="2"/>
        <v>0</v>
      </c>
      <c r="N17" s="264">
        <f t="shared" si="2"/>
        <v>-1831.742724663744</v>
      </c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  <c r="AI17" s="293"/>
      <c r="AJ17" s="293"/>
      <c r="AK17" s="293"/>
      <c r="AL17" s="293"/>
      <c r="AM17" s="293"/>
      <c r="AN17" s="293"/>
      <c r="AO17" s="293"/>
      <c r="AP17" s="293"/>
      <c r="AQ17" s="293"/>
      <c r="AR17" s="293"/>
      <c r="AS17" s="293"/>
      <c r="AT17" s="293"/>
      <c r="AU17" s="293"/>
      <c r="AV17" s="293"/>
      <c r="AW17" s="293"/>
      <c r="AX17" s="293"/>
      <c r="AY17" s="293"/>
      <c r="AZ17" s="293"/>
      <c r="BA17" s="293"/>
      <c r="BB17" s="293"/>
      <c r="BC17" s="293"/>
      <c r="BD17" s="293"/>
      <c r="BE17" s="293"/>
      <c r="BF17" s="293"/>
      <c r="BG17" s="293"/>
      <c r="BH17" s="293"/>
      <c r="BI17" s="293"/>
      <c r="BJ17" s="293"/>
      <c r="BK17" s="293"/>
      <c r="BL17" s="293"/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93"/>
      <c r="BY17" s="293"/>
      <c r="BZ17" s="293"/>
      <c r="CA17" s="293"/>
      <c r="CB17" s="293"/>
      <c r="CC17" s="293"/>
      <c r="CD17" s="293"/>
      <c r="CE17" s="293"/>
      <c r="CF17" s="293"/>
      <c r="CG17" s="293"/>
      <c r="CH17" s="294"/>
    </row>
    <row r="18" spans="1:86" ht="15.75" customHeight="1" x14ac:dyDescent="0.25">
      <c r="A18" s="474"/>
      <c r="B18" s="477"/>
      <c r="C18" s="478"/>
      <c r="D18" s="477"/>
      <c r="E18" s="478"/>
      <c r="F18" s="5"/>
      <c r="G18" s="477"/>
      <c r="H18" s="477"/>
      <c r="I18" s="478"/>
      <c r="J18" s="477"/>
      <c r="K18" s="477"/>
      <c r="L18" s="478"/>
      <c r="M18" s="324" t="s">
        <v>212</v>
      </c>
      <c r="N18" s="332">
        <f>SUM(C17:N17)</f>
        <v>18298.403657698113</v>
      </c>
    </row>
    <row r="19" spans="1:86" ht="15.75" customHeight="1" thickBot="1" x14ac:dyDescent="0.3"/>
    <row r="20" spans="1:86" ht="16.5" customHeight="1" thickBot="1" x14ac:dyDescent="0.3">
      <c r="A20" s="588" t="s">
        <v>17</v>
      </c>
      <c r="B20" s="18" t="s">
        <v>106</v>
      </c>
      <c r="C20" s="162">
        <f>C$4</f>
        <v>45292</v>
      </c>
      <c r="D20" s="162">
        <f t="shared" ref="D20:BO20" si="3">D$4</f>
        <v>45323</v>
      </c>
      <c r="E20" s="162">
        <f t="shared" si="3"/>
        <v>45352</v>
      </c>
      <c r="F20" s="162">
        <f t="shared" si="3"/>
        <v>45383</v>
      </c>
      <c r="G20" s="162">
        <f t="shared" si="3"/>
        <v>45413</v>
      </c>
      <c r="H20" s="162">
        <f t="shared" si="3"/>
        <v>45444</v>
      </c>
      <c r="I20" s="162">
        <f t="shared" si="3"/>
        <v>45474</v>
      </c>
      <c r="J20" s="162">
        <f t="shared" si="3"/>
        <v>45505</v>
      </c>
      <c r="K20" s="162">
        <f t="shared" si="3"/>
        <v>45536</v>
      </c>
      <c r="L20" s="162">
        <f t="shared" si="3"/>
        <v>45566</v>
      </c>
      <c r="M20" s="162">
        <f t="shared" si="3"/>
        <v>45597</v>
      </c>
      <c r="N20" s="162">
        <f t="shared" si="3"/>
        <v>45627</v>
      </c>
      <c r="O20" s="162">
        <f t="shared" si="3"/>
        <v>45658</v>
      </c>
      <c r="P20" s="162">
        <f t="shared" si="3"/>
        <v>45689</v>
      </c>
      <c r="Q20" s="162">
        <f t="shared" si="3"/>
        <v>45717</v>
      </c>
      <c r="R20" s="162">
        <f t="shared" si="3"/>
        <v>45748</v>
      </c>
      <c r="S20" s="162">
        <f t="shared" si="3"/>
        <v>45778</v>
      </c>
      <c r="T20" s="162">
        <f t="shared" si="3"/>
        <v>45809</v>
      </c>
      <c r="U20" s="162">
        <f t="shared" si="3"/>
        <v>45839</v>
      </c>
      <c r="V20" s="162">
        <f t="shared" si="3"/>
        <v>45870</v>
      </c>
      <c r="W20" s="162">
        <f t="shared" si="3"/>
        <v>45901</v>
      </c>
      <c r="X20" s="162">
        <f t="shared" si="3"/>
        <v>45931</v>
      </c>
      <c r="Y20" s="162">
        <f t="shared" si="3"/>
        <v>45962</v>
      </c>
      <c r="Z20" s="162">
        <f t="shared" si="3"/>
        <v>45992</v>
      </c>
      <c r="AA20" s="162">
        <f t="shared" si="3"/>
        <v>46023</v>
      </c>
      <c r="AB20" s="162">
        <f t="shared" si="3"/>
        <v>46054</v>
      </c>
      <c r="AC20" s="162">
        <f t="shared" si="3"/>
        <v>46082</v>
      </c>
      <c r="AD20" s="162">
        <f t="shared" si="3"/>
        <v>46113</v>
      </c>
      <c r="AE20" s="162">
        <f t="shared" si="3"/>
        <v>46143</v>
      </c>
      <c r="AF20" s="162">
        <f t="shared" si="3"/>
        <v>46174</v>
      </c>
      <c r="AG20" s="162">
        <f t="shared" si="3"/>
        <v>46204</v>
      </c>
      <c r="AH20" s="162">
        <f t="shared" si="3"/>
        <v>46235</v>
      </c>
      <c r="AI20" s="162">
        <f t="shared" si="3"/>
        <v>46266</v>
      </c>
      <c r="AJ20" s="162">
        <f t="shared" si="3"/>
        <v>46296</v>
      </c>
      <c r="AK20" s="162">
        <f t="shared" si="3"/>
        <v>46327</v>
      </c>
      <c r="AL20" s="162">
        <f t="shared" si="3"/>
        <v>46357</v>
      </c>
      <c r="AM20" s="162">
        <f t="shared" si="3"/>
        <v>46388</v>
      </c>
      <c r="AN20" s="162">
        <f t="shared" si="3"/>
        <v>46419</v>
      </c>
      <c r="AO20" s="162">
        <f t="shared" si="3"/>
        <v>46447</v>
      </c>
      <c r="AP20" s="162">
        <f t="shared" si="3"/>
        <v>46478</v>
      </c>
      <c r="AQ20" s="162">
        <f t="shared" si="3"/>
        <v>46508</v>
      </c>
      <c r="AR20" s="162">
        <f t="shared" si="3"/>
        <v>46539</v>
      </c>
      <c r="AS20" s="162">
        <f t="shared" si="3"/>
        <v>46569</v>
      </c>
      <c r="AT20" s="162">
        <f t="shared" si="3"/>
        <v>46600</v>
      </c>
      <c r="AU20" s="162">
        <f t="shared" si="3"/>
        <v>46631</v>
      </c>
      <c r="AV20" s="162">
        <f t="shared" si="3"/>
        <v>46661</v>
      </c>
      <c r="AW20" s="162">
        <f t="shared" si="3"/>
        <v>46692</v>
      </c>
      <c r="AX20" s="162">
        <f t="shared" si="3"/>
        <v>46722</v>
      </c>
      <c r="AY20" s="162">
        <f t="shared" si="3"/>
        <v>46753</v>
      </c>
      <c r="AZ20" s="162">
        <f t="shared" si="3"/>
        <v>46784</v>
      </c>
      <c r="BA20" s="162">
        <f t="shared" si="3"/>
        <v>46813</v>
      </c>
      <c r="BB20" s="162">
        <f t="shared" si="3"/>
        <v>46844</v>
      </c>
      <c r="BC20" s="162">
        <f t="shared" si="3"/>
        <v>46874</v>
      </c>
      <c r="BD20" s="162">
        <f t="shared" si="3"/>
        <v>46905</v>
      </c>
      <c r="BE20" s="162">
        <f t="shared" si="3"/>
        <v>46935</v>
      </c>
      <c r="BF20" s="162">
        <f t="shared" si="3"/>
        <v>46966</v>
      </c>
      <c r="BG20" s="162">
        <f t="shared" si="3"/>
        <v>46997</v>
      </c>
      <c r="BH20" s="162">
        <f t="shared" si="3"/>
        <v>47027</v>
      </c>
      <c r="BI20" s="162">
        <f t="shared" si="3"/>
        <v>47058</v>
      </c>
      <c r="BJ20" s="162">
        <f t="shared" si="3"/>
        <v>47088</v>
      </c>
      <c r="BK20" s="162">
        <f t="shared" si="3"/>
        <v>47119</v>
      </c>
      <c r="BL20" s="162">
        <f t="shared" si="3"/>
        <v>47150</v>
      </c>
      <c r="BM20" s="162">
        <f t="shared" si="3"/>
        <v>47178</v>
      </c>
      <c r="BN20" s="162">
        <f t="shared" si="3"/>
        <v>47209</v>
      </c>
      <c r="BO20" s="162">
        <f t="shared" si="3"/>
        <v>47239</v>
      </c>
      <c r="BP20" s="162">
        <f t="shared" ref="BP20:CH20" si="4">BP$4</f>
        <v>47270</v>
      </c>
      <c r="BQ20" s="162">
        <f t="shared" si="4"/>
        <v>47300</v>
      </c>
      <c r="BR20" s="162">
        <f t="shared" si="4"/>
        <v>47331</v>
      </c>
      <c r="BS20" s="162">
        <f t="shared" si="4"/>
        <v>47362</v>
      </c>
      <c r="BT20" s="162">
        <f t="shared" si="4"/>
        <v>47392</v>
      </c>
      <c r="BU20" s="162">
        <f t="shared" si="4"/>
        <v>47423</v>
      </c>
      <c r="BV20" s="162">
        <f t="shared" si="4"/>
        <v>47453</v>
      </c>
      <c r="BW20" s="162">
        <f t="shared" si="4"/>
        <v>47484</v>
      </c>
      <c r="BX20" s="162">
        <f t="shared" si="4"/>
        <v>47515</v>
      </c>
      <c r="BY20" s="162">
        <f t="shared" si="4"/>
        <v>47543</v>
      </c>
      <c r="BZ20" s="162">
        <f t="shared" si="4"/>
        <v>47574</v>
      </c>
      <c r="CA20" s="162">
        <f t="shared" si="4"/>
        <v>47604</v>
      </c>
      <c r="CB20" s="162">
        <f t="shared" si="4"/>
        <v>47635</v>
      </c>
      <c r="CC20" s="162">
        <f t="shared" si="4"/>
        <v>47665</v>
      </c>
      <c r="CD20" s="162">
        <f t="shared" si="4"/>
        <v>47696</v>
      </c>
      <c r="CE20" s="162">
        <f t="shared" si="4"/>
        <v>47727</v>
      </c>
      <c r="CF20" s="162">
        <f t="shared" si="4"/>
        <v>47757</v>
      </c>
      <c r="CG20" s="162">
        <f t="shared" si="4"/>
        <v>47788</v>
      </c>
      <c r="CH20" s="163">
        <f t="shared" si="4"/>
        <v>47818</v>
      </c>
    </row>
    <row r="21" spans="1:86" ht="15.75" x14ac:dyDescent="0.25">
      <c r="A21" s="589"/>
      <c r="B21" s="14" t="s">
        <v>29</v>
      </c>
      <c r="C21" s="25">
        <f t="shared" ref="C21:BN21" si="5">((C17*C$28))*C$2</f>
        <v>0</v>
      </c>
      <c r="D21" s="25">
        <f t="shared" si="5"/>
        <v>0</v>
      </c>
      <c r="E21" s="25">
        <f t="shared" si="5"/>
        <v>0</v>
      </c>
      <c r="F21" s="25">
        <f t="shared" si="5"/>
        <v>0</v>
      </c>
      <c r="G21" s="25">
        <f t="shared" si="5"/>
        <v>-91.521935264817628</v>
      </c>
      <c r="H21" s="25">
        <f t="shared" si="5"/>
        <v>2646.835373621836</v>
      </c>
      <c r="I21" s="25">
        <f t="shared" si="5"/>
        <v>1025.5279374359322</v>
      </c>
      <c r="J21" s="25">
        <f t="shared" si="5"/>
        <v>-1890.5960701811193</v>
      </c>
      <c r="K21" s="25">
        <f t="shared" si="5"/>
        <v>0</v>
      </c>
      <c r="L21" s="25">
        <f t="shared" si="5"/>
        <v>0</v>
      </c>
      <c r="M21" s="25">
        <f t="shared" si="5"/>
        <v>0</v>
      </c>
      <c r="N21" s="25">
        <f t="shared" si="5"/>
        <v>-66.639716194629344</v>
      </c>
      <c r="O21" s="25">
        <f t="shared" si="5"/>
        <v>0</v>
      </c>
      <c r="P21" s="25">
        <f t="shared" si="5"/>
        <v>0</v>
      </c>
      <c r="Q21" s="25">
        <f t="shared" si="5"/>
        <v>0</v>
      </c>
      <c r="R21" s="25">
        <f t="shared" si="5"/>
        <v>0</v>
      </c>
      <c r="S21" s="25">
        <f t="shared" si="5"/>
        <v>0</v>
      </c>
      <c r="T21" s="25">
        <f t="shared" si="5"/>
        <v>0</v>
      </c>
      <c r="U21" s="25">
        <f t="shared" si="5"/>
        <v>0</v>
      </c>
      <c r="V21" s="25">
        <f t="shared" si="5"/>
        <v>0</v>
      </c>
      <c r="W21" s="25">
        <f t="shared" si="5"/>
        <v>0</v>
      </c>
      <c r="X21" s="25">
        <f t="shared" si="5"/>
        <v>0</v>
      </c>
      <c r="Y21" s="25">
        <f t="shared" si="5"/>
        <v>0</v>
      </c>
      <c r="Z21" s="25">
        <f t="shared" si="5"/>
        <v>0</v>
      </c>
      <c r="AA21" s="25">
        <f t="shared" si="5"/>
        <v>0</v>
      </c>
      <c r="AB21" s="25">
        <f t="shared" si="5"/>
        <v>0</v>
      </c>
      <c r="AC21" s="25">
        <f t="shared" si="5"/>
        <v>0</v>
      </c>
      <c r="AD21" s="25">
        <f t="shared" si="5"/>
        <v>0</v>
      </c>
      <c r="AE21" s="25">
        <f t="shared" si="5"/>
        <v>0</v>
      </c>
      <c r="AF21" s="25">
        <f t="shared" si="5"/>
        <v>0</v>
      </c>
      <c r="AG21" s="25">
        <f t="shared" si="5"/>
        <v>0</v>
      </c>
      <c r="AH21" s="25">
        <f t="shared" si="5"/>
        <v>0</v>
      </c>
      <c r="AI21" s="25">
        <f t="shared" si="5"/>
        <v>0</v>
      </c>
      <c r="AJ21" s="25">
        <f t="shared" si="5"/>
        <v>0</v>
      </c>
      <c r="AK21" s="25">
        <f t="shared" si="5"/>
        <v>0</v>
      </c>
      <c r="AL21" s="25">
        <f t="shared" si="5"/>
        <v>0</v>
      </c>
      <c r="AM21" s="25">
        <f t="shared" si="5"/>
        <v>0</v>
      </c>
      <c r="AN21" s="25">
        <f t="shared" si="5"/>
        <v>0</v>
      </c>
      <c r="AO21" s="25">
        <f t="shared" si="5"/>
        <v>0</v>
      </c>
      <c r="AP21" s="25">
        <f t="shared" si="5"/>
        <v>0</v>
      </c>
      <c r="AQ21" s="25">
        <f t="shared" si="5"/>
        <v>0</v>
      </c>
      <c r="AR21" s="25">
        <f t="shared" si="5"/>
        <v>0</v>
      </c>
      <c r="AS21" s="25">
        <f t="shared" si="5"/>
        <v>0</v>
      </c>
      <c r="AT21" s="25">
        <f t="shared" si="5"/>
        <v>0</v>
      </c>
      <c r="AU21" s="25">
        <f t="shared" si="5"/>
        <v>0</v>
      </c>
      <c r="AV21" s="25">
        <f t="shared" si="5"/>
        <v>0</v>
      </c>
      <c r="AW21" s="25">
        <f t="shared" si="5"/>
        <v>0</v>
      </c>
      <c r="AX21" s="25">
        <f t="shared" si="5"/>
        <v>0</v>
      </c>
      <c r="AY21" s="25">
        <f t="shared" si="5"/>
        <v>0</v>
      </c>
      <c r="AZ21" s="25">
        <f t="shared" si="5"/>
        <v>0</v>
      </c>
      <c r="BA21" s="25">
        <f t="shared" si="5"/>
        <v>0</v>
      </c>
      <c r="BB21" s="25">
        <f t="shared" si="5"/>
        <v>0</v>
      </c>
      <c r="BC21" s="25">
        <f t="shared" si="5"/>
        <v>0</v>
      </c>
      <c r="BD21" s="25">
        <f t="shared" si="5"/>
        <v>0</v>
      </c>
      <c r="BE21" s="25">
        <f t="shared" si="5"/>
        <v>0</v>
      </c>
      <c r="BF21" s="25">
        <f t="shared" si="5"/>
        <v>0</v>
      </c>
      <c r="BG21" s="25">
        <f t="shared" si="5"/>
        <v>0</v>
      </c>
      <c r="BH21" s="25">
        <f t="shared" si="5"/>
        <v>0</v>
      </c>
      <c r="BI21" s="25">
        <f t="shared" si="5"/>
        <v>0</v>
      </c>
      <c r="BJ21" s="25">
        <f t="shared" si="5"/>
        <v>0</v>
      </c>
      <c r="BK21" s="25">
        <f t="shared" si="5"/>
        <v>0</v>
      </c>
      <c r="BL21" s="25">
        <f t="shared" si="5"/>
        <v>0</v>
      </c>
      <c r="BM21" s="25">
        <f t="shared" si="5"/>
        <v>0</v>
      </c>
      <c r="BN21" s="25">
        <f t="shared" si="5"/>
        <v>0</v>
      </c>
      <c r="BO21" s="25">
        <f t="shared" ref="BO21:CH21" si="6">((BO17*BO$28))*BO$2</f>
        <v>0</v>
      </c>
      <c r="BP21" s="25">
        <f t="shared" si="6"/>
        <v>0</v>
      </c>
      <c r="BQ21" s="25">
        <f t="shared" si="6"/>
        <v>0</v>
      </c>
      <c r="BR21" s="25">
        <f t="shared" si="6"/>
        <v>0</v>
      </c>
      <c r="BS21" s="25">
        <f t="shared" si="6"/>
        <v>0</v>
      </c>
      <c r="BT21" s="25">
        <f t="shared" si="6"/>
        <v>0</v>
      </c>
      <c r="BU21" s="25">
        <f t="shared" si="6"/>
        <v>0</v>
      </c>
      <c r="BV21" s="25">
        <f t="shared" si="6"/>
        <v>0</v>
      </c>
      <c r="BW21" s="25">
        <f t="shared" si="6"/>
        <v>0</v>
      </c>
      <c r="BX21" s="25">
        <f t="shared" si="6"/>
        <v>0</v>
      </c>
      <c r="BY21" s="25">
        <f t="shared" si="6"/>
        <v>0</v>
      </c>
      <c r="BZ21" s="25">
        <f t="shared" si="6"/>
        <v>0</v>
      </c>
      <c r="CA21" s="25">
        <f t="shared" si="6"/>
        <v>0</v>
      </c>
      <c r="CB21" s="25">
        <f t="shared" si="6"/>
        <v>0</v>
      </c>
      <c r="CC21" s="25">
        <f t="shared" si="6"/>
        <v>0</v>
      </c>
      <c r="CD21" s="25">
        <f t="shared" si="6"/>
        <v>0</v>
      </c>
      <c r="CE21" s="25">
        <f t="shared" si="6"/>
        <v>0</v>
      </c>
      <c r="CF21" s="25">
        <f t="shared" si="6"/>
        <v>0</v>
      </c>
      <c r="CG21" s="25">
        <f t="shared" si="6"/>
        <v>0</v>
      </c>
      <c r="CH21" s="28">
        <f t="shared" si="6"/>
        <v>0</v>
      </c>
    </row>
    <row r="22" spans="1:86" ht="15.75" x14ac:dyDescent="0.25">
      <c r="A22" s="589"/>
      <c r="B22" s="1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12"/>
    </row>
    <row r="23" spans="1:86" ht="15.75" x14ac:dyDescent="0.25">
      <c r="A23" s="589"/>
      <c r="B23" s="14" t="s">
        <v>255</v>
      </c>
      <c r="C23" s="25">
        <f>C21</f>
        <v>0</v>
      </c>
      <c r="D23" s="25">
        <f t="shared" ref="D23:BO23" si="7">C23+D21</f>
        <v>0</v>
      </c>
      <c r="E23" s="25">
        <f t="shared" si="7"/>
        <v>0</v>
      </c>
      <c r="F23" s="25">
        <f t="shared" si="7"/>
        <v>0</v>
      </c>
      <c r="G23" s="25">
        <f t="shared" si="7"/>
        <v>-91.521935264817628</v>
      </c>
      <c r="H23" s="25">
        <f t="shared" si="7"/>
        <v>2555.3134383570182</v>
      </c>
      <c r="I23" s="25">
        <f t="shared" si="7"/>
        <v>3580.8413757929502</v>
      </c>
      <c r="J23" s="25">
        <f t="shared" si="7"/>
        <v>1690.2453056118309</v>
      </c>
      <c r="K23" s="25">
        <f t="shared" si="7"/>
        <v>1690.2453056118309</v>
      </c>
      <c r="L23" s="25">
        <f t="shared" si="7"/>
        <v>1690.2453056118309</v>
      </c>
      <c r="M23" s="25">
        <f t="shared" si="7"/>
        <v>1690.2453056118309</v>
      </c>
      <c r="N23" s="25">
        <f t="shared" si="7"/>
        <v>1623.6055894172016</v>
      </c>
      <c r="O23" s="25">
        <f t="shared" si="7"/>
        <v>1623.6055894172016</v>
      </c>
      <c r="P23" s="25">
        <f t="shared" si="7"/>
        <v>1623.6055894172016</v>
      </c>
      <c r="Q23" s="25">
        <f t="shared" si="7"/>
        <v>1623.6055894172016</v>
      </c>
      <c r="R23" s="25">
        <f t="shared" si="7"/>
        <v>1623.6055894172016</v>
      </c>
      <c r="S23" s="25">
        <f t="shared" si="7"/>
        <v>1623.6055894172016</v>
      </c>
      <c r="T23" s="25">
        <f t="shared" si="7"/>
        <v>1623.6055894172016</v>
      </c>
      <c r="U23" s="25">
        <f t="shared" si="7"/>
        <v>1623.6055894172016</v>
      </c>
      <c r="V23" s="25">
        <f t="shared" si="7"/>
        <v>1623.6055894172016</v>
      </c>
      <c r="W23" s="25">
        <f t="shared" si="7"/>
        <v>1623.6055894172016</v>
      </c>
      <c r="X23" s="25">
        <f t="shared" si="7"/>
        <v>1623.6055894172016</v>
      </c>
      <c r="Y23" s="25">
        <f t="shared" si="7"/>
        <v>1623.6055894172016</v>
      </c>
      <c r="Z23" s="25">
        <f t="shared" si="7"/>
        <v>1623.6055894172016</v>
      </c>
      <c r="AA23" s="25">
        <f t="shared" si="7"/>
        <v>1623.6055894172016</v>
      </c>
      <c r="AB23" s="25">
        <f t="shared" si="7"/>
        <v>1623.6055894172016</v>
      </c>
      <c r="AC23" s="25">
        <f t="shared" si="7"/>
        <v>1623.6055894172016</v>
      </c>
      <c r="AD23" s="25">
        <f t="shared" si="7"/>
        <v>1623.6055894172016</v>
      </c>
      <c r="AE23" s="25">
        <f t="shared" si="7"/>
        <v>1623.6055894172016</v>
      </c>
      <c r="AF23" s="25">
        <f t="shared" si="7"/>
        <v>1623.6055894172016</v>
      </c>
      <c r="AG23" s="25">
        <f t="shared" si="7"/>
        <v>1623.6055894172016</v>
      </c>
      <c r="AH23" s="25">
        <f t="shared" si="7"/>
        <v>1623.6055894172016</v>
      </c>
      <c r="AI23" s="25">
        <f t="shared" si="7"/>
        <v>1623.6055894172016</v>
      </c>
      <c r="AJ23" s="25">
        <f t="shared" si="7"/>
        <v>1623.6055894172016</v>
      </c>
      <c r="AK23" s="25">
        <f t="shared" si="7"/>
        <v>1623.6055894172016</v>
      </c>
      <c r="AL23" s="25">
        <f t="shared" si="7"/>
        <v>1623.6055894172016</v>
      </c>
      <c r="AM23" s="25">
        <f t="shared" si="7"/>
        <v>1623.6055894172016</v>
      </c>
      <c r="AN23" s="25">
        <f t="shared" si="7"/>
        <v>1623.6055894172016</v>
      </c>
      <c r="AO23" s="25">
        <f t="shared" si="7"/>
        <v>1623.6055894172016</v>
      </c>
      <c r="AP23" s="25">
        <f t="shared" si="7"/>
        <v>1623.6055894172016</v>
      </c>
      <c r="AQ23" s="25">
        <f t="shared" si="7"/>
        <v>1623.6055894172016</v>
      </c>
      <c r="AR23" s="25">
        <f t="shared" si="7"/>
        <v>1623.6055894172016</v>
      </c>
      <c r="AS23" s="25">
        <f t="shared" si="7"/>
        <v>1623.6055894172016</v>
      </c>
      <c r="AT23" s="25">
        <f t="shared" si="7"/>
        <v>1623.6055894172016</v>
      </c>
      <c r="AU23" s="25">
        <f t="shared" si="7"/>
        <v>1623.6055894172016</v>
      </c>
      <c r="AV23" s="25">
        <f t="shared" si="7"/>
        <v>1623.6055894172016</v>
      </c>
      <c r="AW23" s="25">
        <f t="shared" si="7"/>
        <v>1623.6055894172016</v>
      </c>
      <c r="AX23" s="25">
        <f t="shared" si="7"/>
        <v>1623.6055894172016</v>
      </c>
      <c r="AY23" s="25">
        <f t="shared" si="7"/>
        <v>1623.6055894172016</v>
      </c>
      <c r="AZ23" s="25">
        <f t="shared" si="7"/>
        <v>1623.6055894172016</v>
      </c>
      <c r="BA23" s="25">
        <f t="shared" si="7"/>
        <v>1623.6055894172016</v>
      </c>
      <c r="BB23" s="25">
        <f t="shared" si="7"/>
        <v>1623.6055894172016</v>
      </c>
      <c r="BC23" s="25">
        <f t="shared" si="7"/>
        <v>1623.6055894172016</v>
      </c>
      <c r="BD23" s="25">
        <f t="shared" si="7"/>
        <v>1623.6055894172016</v>
      </c>
      <c r="BE23" s="25">
        <f t="shared" si="7"/>
        <v>1623.6055894172016</v>
      </c>
      <c r="BF23" s="25">
        <f t="shared" si="7"/>
        <v>1623.6055894172016</v>
      </c>
      <c r="BG23" s="25">
        <f t="shared" si="7"/>
        <v>1623.6055894172016</v>
      </c>
      <c r="BH23" s="25">
        <f t="shared" si="7"/>
        <v>1623.6055894172016</v>
      </c>
      <c r="BI23" s="25">
        <f t="shared" si="7"/>
        <v>1623.6055894172016</v>
      </c>
      <c r="BJ23" s="25">
        <f t="shared" si="7"/>
        <v>1623.6055894172016</v>
      </c>
      <c r="BK23" s="25">
        <f t="shared" si="7"/>
        <v>1623.6055894172016</v>
      </c>
      <c r="BL23" s="25">
        <f t="shared" si="7"/>
        <v>1623.6055894172016</v>
      </c>
      <c r="BM23" s="25">
        <f t="shared" si="7"/>
        <v>1623.6055894172016</v>
      </c>
      <c r="BN23" s="25">
        <f t="shared" si="7"/>
        <v>1623.6055894172016</v>
      </c>
      <c r="BO23" s="25">
        <f t="shared" si="7"/>
        <v>1623.6055894172016</v>
      </c>
      <c r="BP23" s="25">
        <f t="shared" ref="BP23:CH23" si="8">BO23+BP21</f>
        <v>1623.6055894172016</v>
      </c>
      <c r="BQ23" s="25">
        <f t="shared" si="8"/>
        <v>1623.6055894172016</v>
      </c>
      <c r="BR23" s="25">
        <f t="shared" si="8"/>
        <v>1623.6055894172016</v>
      </c>
      <c r="BS23" s="25">
        <f t="shared" si="8"/>
        <v>1623.6055894172016</v>
      </c>
      <c r="BT23" s="25">
        <f t="shared" si="8"/>
        <v>1623.6055894172016</v>
      </c>
      <c r="BU23" s="25">
        <f t="shared" si="8"/>
        <v>1623.6055894172016</v>
      </c>
      <c r="BV23" s="25">
        <f t="shared" si="8"/>
        <v>1623.6055894172016</v>
      </c>
      <c r="BW23" s="25">
        <f t="shared" si="8"/>
        <v>1623.6055894172016</v>
      </c>
      <c r="BX23" s="25">
        <f t="shared" si="8"/>
        <v>1623.6055894172016</v>
      </c>
      <c r="BY23" s="25">
        <f t="shared" si="8"/>
        <v>1623.6055894172016</v>
      </c>
      <c r="BZ23" s="25">
        <f t="shared" si="8"/>
        <v>1623.6055894172016</v>
      </c>
      <c r="CA23" s="25">
        <f t="shared" si="8"/>
        <v>1623.6055894172016</v>
      </c>
      <c r="CB23" s="25">
        <f t="shared" si="8"/>
        <v>1623.6055894172016</v>
      </c>
      <c r="CC23" s="25">
        <f t="shared" si="8"/>
        <v>1623.6055894172016</v>
      </c>
      <c r="CD23" s="25">
        <f t="shared" si="8"/>
        <v>1623.6055894172016</v>
      </c>
      <c r="CE23" s="25">
        <f t="shared" si="8"/>
        <v>1623.6055894172016</v>
      </c>
      <c r="CF23" s="25">
        <f t="shared" si="8"/>
        <v>1623.6055894172016</v>
      </c>
      <c r="CG23" s="25">
        <f t="shared" si="8"/>
        <v>1623.6055894172016</v>
      </c>
      <c r="CH23" s="28">
        <f t="shared" si="8"/>
        <v>1623.6055894172016</v>
      </c>
    </row>
    <row r="24" spans="1:86" x14ac:dyDescent="0.25">
      <c r="A24" s="474"/>
      <c r="B24" s="475"/>
      <c r="C24" s="474"/>
      <c r="D24" s="474"/>
      <c r="E24" s="474"/>
      <c r="F24" s="474"/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4"/>
      <c r="BP24" s="474"/>
      <c r="BQ24" s="474"/>
      <c r="BR24" s="474"/>
      <c r="BS24" s="474"/>
      <c r="BT24" s="474"/>
      <c r="BU24" s="474"/>
      <c r="BV24" s="474"/>
      <c r="BW24" s="474"/>
      <c r="BX24" s="474"/>
      <c r="BY24" s="474"/>
      <c r="BZ24" s="474"/>
      <c r="CA24" s="474"/>
      <c r="CB24" s="474"/>
      <c r="CC24" s="474"/>
      <c r="CD24" s="474"/>
      <c r="CE24" s="474"/>
      <c r="CF24" s="474"/>
      <c r="CG24" s="474"/>
      <c r="CH24" s="474"/>
    </row>
    <row r="25" spans="1:86" x14ac:dyDescent="0.25">
      <c r="B25" s="476"/>
      <c r="C25" s="474"/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4"/>
      <c r="BP25" s="474"/>
      <c r="BQ25" s="474"/>
      <c r="BR25" s="474"/>
      <c r="BS25" s="474"/>
      <c r="BT25" s="474"/>
      <c r="BU25" s="474"/>
      <c r="BV25" s="474"/>
      <c r="BW25" s="474"/>
      <c r="BX25" s="474"/>
      <c r="BY25" s="474"/>
      <c r="BZ25" s="474"/>
      <c r="CA25" s="474"/>
      <c r="CB25" s="474"/>
      <c r="CC25" s="474"/>
      <c r="CD25" s="474"/>
      <c r="CE25" s="474"/>
      <c r="CF25" s="474"/>
      <c r="CG25" s="474"/>
      <c r="CH25" s="474"/>
    </row>
    <row r="26" spans="1:86" ht="15.75" thickBot="1" x14ac:dyDescent="0.3">
      <c r="E26" s="215"/>
    </row>
    <row r="27" spans="1:86" ht="15" customHeight="1" thickBot="1" x14ac:dyDescent="0.3">
      <c r="A27" s="472"/>
      <c r="B27" s="663" t="s">
        <v>166</v>
      </c>
      <c r="C27" s="162">
        <f>C$4</f>
        <v>45292</v>
      </c>
      <c r="D27" s="162">
        <f t="shared" ref="D27:BO27" si="9">D$4</f>
        <v>45323</v>
      </c>
      <c r="E27" s="162">
        <f t="shared" si="9"/>
        <v>45352</v>
      </c>
      <c r="F27" s="162">
        <f t="shared" si="9"/>
        <v>45383</v>
      </c>
      <c r="G27" s="162">
        <f t="shared" si="9"/>
        <v>45413</v>
      </c>
      <c r="H27" s="162">
        <f t="shared" si="9"/>
        <v>45444</v>
      </c>
      <c r="I27" s="162">
        <f t="shared" si="9"/>
        <v>45474</v>
      </c>
      <c r="J27" s="162">
        <f t="shared" si="9"/>
        <v>45505</v>
      </c>
      <c r="K27" s="162">
        <f t="shared" si="9"/>
        <v>45536</v>
      </c>
      <c r="L27" s="162">
        <f t="shared" si="9"/>
        <v>45566</v>
      </c>
      <c r="M27" s="162">
        <f t="shared" si="9"/>
        <v>45597</v>
      </c>
      <c r="N27" s="162">
        <f t="shared" si="9"/>
        <v>45627</v>
      </c>
      <c r="O27" s="162">
        <f t="shared" si="9"/>
        <v>45658</v>
      </c>
      <c r="P27" s="162">
        <f t="shared" si="9"/>
        <v>45689</v>
      </c>
      <c r="Q27" s="162">
        <f t="shared" si="9"/>
        <v>45717</v>
      </c>
      <c r="R27" s="162">
        <f t="shared" si="9"/>
        <v>45748</v>
      </c>
      <c r="S27" s="162">
        <f t="shared" si="9"/>
        <v>45778</v>
      </c>
      <c r="T27" s="162">
        <f t="shared" si="9"/>
        <v>45809</v>
      </c>
      <c r="U27" s="162">
        <f t="shared" si="9"/>
        <v>45839</v>
      </c>
      <c r="V27" s="162">
        <f t="shared" si="9"/>
        <v>45870</v>
      </c>
      <c r="W27" s="162">
        <f t="shared" si="9"/>
        <v>45901</v>
      </c>
      <c r="X27" s="162">
        <f t="shared" si="9"/>
        <v>45931</v>
      </c>
      <c r="Y27" s="162">
        <f t="shared" si="9"/>
        <v>45962</v>
      </c>
      <c r="Z27" s="162">
        <f t="shared" si="9"/>
        <v>45992</v>
      </c>
      <c r="AA27" s="162">
        <f t="shared" si="9"/>
        <v>46023</v>
      </c>
      <c r="AB27" s="162">
        <f t="shared" si="9"/>
        <v>46054</v>
      </c>
      <c r="AC27" s="162">
        <f t="shared" si="9"/>
        <v>46082</v>
      </c>
      <c r="AD27" s="162">
        <f t="shared" si="9"/>
        <v>46113</v>
      </c>
      <c r="AE27" s="162">
        <f t="shared" si="9"/>
        <v>46143</v>
      </c>
      <c r="AF27" s="162">
        <f t="shared" si="9"/>
        <v>46174</v>
      </c>
      <c r="AG27" s="162">
        <f t="shared" si="9"/>
        <v>46204</v>
      </c>
      <c r="AH27" s="162">
        <f t="shared" si="9"/>
        <v>46235</v>
      </c>
      <c r="AI27" s="162">
        <f t="shared" si="9"/>
        <v>46266</v>
      </c>
      <c r="AJ27" s="162">
        <f t="shared" si="9"/>
        <v>46296</v>
      </c>
      <c r="AK27" s="162">
        <f t="shared" si="9"/>
        <v>46327</v>
      </c>
      <c r="AL27" s="162">
        <f t="shared" si="9"/>
        <v>46357</v>
      </c>
      <c r="AM27" s="162">
        <f t="shared" si="9"/>
        <v>46388</v>
      </c>
      <c r="AN27" s="162">
        <f t="shared" si="9"/>
        <v>46419</v>
      </c>
      <c r="AO27" s="162">
        <f t="shared" si="9"/>
        <v>46447</v>
      </c>
      <c r="AP27" s="162">
        <f t="shared" si="9"/>
        <v>46478</v>
      </c>
      <c r="AQ27" s="162">
        <f t="shared" si="9"/>
        <v>46508</v>
      </c>
      <c r="AR27" s="162">
        <f t="shared" si="9"/>
        <v>46539</v>
      </c>
      <c r="AS27" s="162">
        <f t="shared" si="9"/>
        <v>46569</v>
      </c>
      <c r="AT27" s="162">
        <f t="shared" si="9"/>
        <v>46600</v>
      </c>
      <c r="AU27" s="162">
        <f t="shared" si="9"/>
        <v>46631</v>
      </c>
      <c r="AV27" s="162">
        <f t="shared" si="9"/>
        <v>46661</v>
      </c>
      <c r="AW27" s="162">
        <f t="shared" si="9"/>
        <v>46692</v>
      </c>
      <c r="AX27" s="162">
        <f t="shared" si="9"/>
        <v>46722</v>
      </c>
      <c r="AY27" s="162">
        <f t="shared" si="9"/>
        <v>46753</v>
      </c>
      <c r="AZ27" s="162">
        <f t="shared" si="9"/>
        <v>46784</v>
      </c>
      <c r="BA27" s="162">
        <f t="shared" si="9"/>
        <v>46813</v>
      </c>
      <c r="BB27" s="162">
        <f t="shared" si="9"/>
        <v>46844</v>
      </c>
      <c r="BC27" s="162">
        <f t="shared" si="9"/>
        <v>46874</v>
      </c>
      <c r="BD27" s="162">
        <f t="shared" si="9"/>
        <v>46905</v>
      </c>
      <c r="BE27" s="162">
        <f t="shared" si="9"/>
        <v>46935</v>
      </c>
      <c r="BF27" s="162">
        <f t="shared" si="9"/>
        <v>46966</v>
      </c>
      <c r="BG27" s="162">
        <f t="shared" si="9"/>
        <v>46997</v>
      </c>
      <c r="BH27" s="162">
        <f t="shared" si="9"/>
        <v>47027</v>
      </c>
      <c r="BI27" s="162">
        <f t="shared" si="9"/>
        <v>47058</v>
      </c>
      <c r="BJ27" s="162">
        <f t="shared" si="9"/>
        <v>47088</v>
      </c>
      <c r="BK27" s="162">
        <f t="shared" si="9"/>
        <v>47119</v>
      </c>
      <c r="BL27" s="162">
        <f t="shared" si="9"/>
        <v>47150</v>
      </c>
      <c r="BM27" s="162">
        <f t="shared" si="9"/>
        <v>47178</v>
      </c>
      <c r="BN27" s="162">
        <f t="shared" si="9"/>
        <v>47209</v>
      </c>
      <c r="BO27" s="162">
        <f t="shared" si="9"/>
        <v>47239</v>
      </c>
      <c r="BP27" s="162">
        <f t="shared" ref="BP27:CH27" si="10">BP$4</f>
        <v>47270</v>
      </c>
      <c r="BQ27" s="162">
        <f t="shared" si="10"/>
        <v>47300</v>
      </c>
      <c r="BR27" s="162">
        <f t="shared" si="10"/>
        <v>47331</v>
      </c>
      <c r="BS27" s="162">
        <f t="shared" si="10"/>
        <v>47362</v>
      </c>
      <c r="BT27" s="162">
        <f t="shared" si="10"/>
        <v>47392</v>
      </c>
      <c r="BU27" s="162">
        <f t="shared" si="10"/>
        <v>47423</v>
      </c>
      <c r="BV27" s="162">
        <f t="shared" si="10"/>
        <v>47453</v>
      </c>
      <c r="BW27" s="162">
        <f t="shared" si="10"/>
        <v>47484</v>
      </c>
      <c r="BX27" s="162">
        <f t="shared" si="10"/>
        <v>47515</v>
      </c>
      <c r="BY27" s="162">
        <f t="shared" si="10"/>
        <v>47543</v>
      </c>
      <c r="BZ27" s="162">
        <f t="shared" si="10"/>
        <v>47574</v>
      </c>
      <c r="CA27" s="162">
        <f t="shared" si="10"/>
        <v>47604</v>
      </c>
      <c r="CB27" s="162">
        <f t="shared" si="10"/>
        <v>47635</v>
      </c>
      <c r="CC27" s="162">
        <f t="shared" si="10"/>
        <v>47665</v>
      </c>
      <c r="CD27" s="162">
        <f t="shared" si="10"/>
        <v>47696</v>
      </c>
      <c r="CE27" s="162">
        <f t="shared" si="10"/>
        <v>47727</v>
      </c>
      <c r="CF27" s="162">
        <f t="shared" si="10"/>
        <v>47757</v>
      </c>
      <c r="CG27" s="162">
        <f t="shared" si="10"/>
        <v>47788</v>
      </c>
      <c r="CH27" s="163">
        <f t="shared" si="10"/>
        <v>47818</v>
      </c>
    </row>
    <row r="28" spans="1:86" ht="15.75" customHeight="1" thickBot="1" x14ac:dyDescent="0.3">
      <c r="A28" s="472"/>
      <c r="B28" s="664"/>
      <c r="C28" s="473">
        <f>' 1M - RES'!C78</f>
        <v>5.3462000000000003E-2</v>
      </c>
      <c r="D28" s="473">
        <f>' 1M - RES'!D78</f>
        <v>5.3289999999999997E-2</v>
      </c>
      <c r="E28" s="473">
        <f>' 1M - RES'!E78</f>
        <v>5.4837999999999998E-2</v>
      </c>
      <c r="F28" s="473">
        <f>' 1M - RES'!F78</f>
        <v>5.9094000000000001E-2</v>
      </c>
      <c r="G28" s="473">
        <f>' 1M - RES'!G78</f>
        <v>6.0398E-2</v>
      </c>
      <c r="H28" s="473">
        <f>' 1M - RES'!H78</f>
        <v>0.122034</v>
      </c>
      <c r="I28" s="473">
        <f>' 1M - RES'!I78</f>
        <v>0.122029</v>
      </c>
      <c r="J28" s="473">
        <f>' 1M - RES'!J78</f>
        <v>0.122026</v>
      </c>
      <c r="K28" s="473">
        <f>' 1M - RES'!K78</f>
        <v>0.12202499999999999</v>
      </c>
      <c r="L28" s="473">
        <f>' 1M - RES'!L78</f>
        <v>5.5929E-2</v>
      </c>
      <c r="M28" s="473">
        <f>' 1M - RES'!M78</f>
        <v>5.9523E-2</v>
      </c>
      <c r="N28" s="473">
        <f>' 1M - RES'!N78</f>
        <v>5.5969999999999999E-2</v>
      </c>
      <c r="O28" s="473">
        <f>' 1M - RES'!O78</f>
        <v>5.3462000000000003E-2</v>
      </c>
      <c r="P28" s="473">
        <f>' 1M - RES'!P78</f>
        <v>5.3289999999999997E-2</v>
      </c>
      <c r="Q28" s="473">
        <f>' 1M - RES'!Q78</f>
        <v>5.4837999999999998E-2</v>
      </c>
      <c r="R28" s="473">
        <f>' 1M - RES'!R78</f>
        <v>5.9094000000000001E-2</v>
      </c>
      <c r="S28" s="473">
        <f>' 1M - RES'!S78</f>
        <v>6.0398E-2</v>
      </c>
      <c r="T28" s="500">
        <f>' 1M - RES'!T78</f>
        <v>0.140954</v>
      </c>
      <c r="U28" s="500">
        <f>' 1M - RES'!U78</f>
        <v>0.14096900000000001</v>
      </c>
      <c r="V28" s="500">
        <f>' 1M - RES'!V78</f>
        <v>0.14092399999999999</v>
      </c>
      <c r="W28" s="500">
        <f>' 1M - RES'!W78</f>
        <v>0.14091400000000001</v>
      </c>
      <c r="X28" s="500">
        <f>' 1M - RES'!X78</f>
        <v>6.6656999999999994E-2</v>
      </c>
      <c r="Y28" s="500">
        <f>' 1M - RES'!Y78</f>
        <v>6.9969000000000003E-2</v>
      </c>
      <c r="Z28" s="500">
        <f>' 1M - RES'!Z78</f>
        <v>6.4913999999999999E-2</v>
      </c>
      <c r="AA28" s="500">
        <f>' 1M - RES'!AA78</f>
        <v>6.2024000000000003E-2</v>
      </c>
      <c r="AB28" s="500">
        <f>' 1M - RES'!AB78</f>
        <v>6.2408999999999999E-2</v>
      </c>
      <c r="AC28" s="500">
        <f>' 1M - RES'!AC78</f>
        <v>6.6390000000000005E-2</v>
      </c>
      <c r="AD28" s="500">
        <f>' 1M - RES'!AD78</f>
        <v>6.6797999999999996E-2</v>
      </c>
      <c r="AE28" s="500">
        <f>' 1M - RES'!AE78</f>
        <v>7.0060999999999998E-2</v>
      </c>
      <c r="AF28" s="500">
        <f>' 1M - RES'!AF78</f>
        <v>0.140954</v>
      </c>
      <c r="AG28" s="500">
        <f>' 1M - RES'!AG78</f>
        <v>0.14096900000000001</v>
      </c>
      <c r="AH28" s="500">
        <f>' 1M - RES'!AH78</f>
        <v>0.14092399999999999</v>
      </c>
      <c r="AI28" s="500">
        <f>' 1M - RES'!AI78</f>
        <v>0.14091400000000001</v>
      </c>
      <c r="AJ28" s="500">
        <f>' 1M - RES'!AJ78</f>
        <v>6.6656999999999994E-2</v>
      </c>
      <c r="AK28" s="500">
        <f>' 1M - RES'!AK78</f>
        <v>6.9969000000000003E-2</v>
      </c>
      <c r="AL28" s="500">
        <f>' 1M - RES'!AL78</f>
        <v>6.4913999999999999E-2</v>
      </c>
      <c r="AM28" s="500">
        <f>' 1M - RES'!AM78</f>
        <v>6.2024000000000003E-2</v>
      </c>
      <c r="AN28" s="500">
        <f>' 1M - RES'!AN78</f>
        <v>6.2408999999999999E-2</v>
      </c>
      <c r="AO28" s="500">
        <f>' 1M - RES'!AO78</f>
        <v>6.6390000000000005E-2</v>
      </c>
      <c r="AP28" s="500">
        <f>' 1M - RES'!AP78</f>
        <v>6.6797999999999996E-2</v>
      </c>
      <c r="AQ28" s="500">
        <f>' 1M - RES'!AQ78</f>
        <v>7.0060999999999998E-2</v>
      </c>
      <c r="AR28" s="500">
        <f>' 1M - RES'!AR78</f>
        <v>0.140954</v>
      </c>
      <c r="AS28" s="500">
        <f>' 1M - RES'!AS78</f>
        <v>0.14096900000000001</v>
      </c>
      <c r="AT28" s="500">
        <f>' 1M - RES'!AT78</f>
        <v>0.14092399999999999</v>
      </c>
      <c r="AU28" s="500">
        <f>' 1M - RES'!AU78</f>
        <v>0.14091400000000001</v>
      </c>
      <c r="AV28" s="500">
        <f>' 1M - RES'!AV78</f>
        <v>6.6656999999999994E-2</v>
      </c>
      <c r="AW28" s="500">
        <f>' 1M - RES'!AW78</f>
        <v>6.9969000000000003E-2</v>
      </c>
      <c r="AX28" s="500">
        <f>' 1M - RES'!AX78</f>
        <v>6.4913999999999999E-2</v>
      </c>
      <c r="AY28" s="500">
        <f>' 1M - RES'!AY78</f>
        <v>6.2024000000000003E-2</v>
      </c>
      <c r="AZ28" s="500">
        <f>' 1M - RES'!AZ78</f>
        <v>6.2408999999999999E-2</v>
      </c>
      <c r="BA28" s="500">
        <f>' 1M - RES'!BA78</f>
        <v>6.6390000000000005E-2</v>
      </c>
      <c r="BB28" s="500">
        <f>' 1M - RES'!BB78</f>
        <v>6.6797999999999996E-2</v>
      </c>
      <c r="BC28" s="500">
        <f>' 1M - RES'!BC78</f>
        <v>7.0060999999999998E-2</v>
      </c>
      <c r="BD28" s="500">
        <f>' 1M - RES'!BD78</f>
        <v>0.140954</v>
      </c>
      <c r="BE28" s="500">
        <f>' 1M - RES'!BE78</f>
        <v>0.14096900000000001</v>
      </c>
      <c r="BF28" s="500">
        <f>' 1M - RES'!BF78</f>
        <v>0.14092399999999999</v>
      </c>
      <c r="BG28" s="500">
        <f>' 1M - RES'!BG78</f>
        <v>0.14091400000000001</v>
      </c>
      <c r="BH28" s="500">
        <f>' 1M - RES'!BH78</f>
        <v>6.6656999999999994E-2</v>
      </c>
      <c r="BI28" s="500">
        <f>' 1M - RES'!BI78</f>
        <v>6.9969000000000003E-2</v>
      </c>
      <c r="BJ28" s="500">
        <f>' 1M - RES'!BJ78</f>
        <v>6.4913999999999999E-2</v>
      </c>
      <c r="BK28" s="500">
        <f>' 1M - RES'!BK78</f>
        <v>6.2024000000000003E-2</v>
      </c>
      <c r="BL28" s="500">
        <f>' 1M - RES'!BL78</f>
        <v>6.2408999999999999E-2</v>
      </c>
      <c r="BM28" s="500">
        <f>' 1M - RES'!BM78</f>
        <v>6.6390000000000005E-2</v>
      </c>
      <c r="BN28" s="500">
        <f>' 1M - RES'!BN78</f>
        <v>6.6797999999999996E-2</v>
      </c>
      <c r="BO28" s="500">
        <f>' 1M - RES'!BO78</f>
        <v>7.0060999999999998E-2</v>
      </c>
      <c r="BP28" s="500">
        <f>' 1M - RES'!BP78</f>
        <v>0.140954</v>
      </c>
      <c r="BQ28" s="500">
        <f>' 1M - RES'!BQ78</f>
        <v>0.14096900000000001</v>
      </c>
      <c r="BR28" s="500">
        <f>' 1M - RES'!BR78</f>
        <v>0.14092399999999999</v>
      </c>
      <c r="BS28" s="500">
        <f>' 1M - RES'!BS78</f>
        <v>0.14091400000000001</v>
      </c>
      <c r="BT28" s="500">
        <f>' 1M - RES'!BT78</f>
        <v>6.6656999999999994E-2</v>
      </c>
      <c r="BU28" s="500">
        <f>' 1M - RES'!BU78</f>
        <v>6.9969000000000003E-2</v>
      </c>
      <c r="BV28" s="500">
        <f>' 1M - RES'!BV78</f>
        <v>6.4913999999999999E-2</v>
      </c>
      <c r="BW28" s="500">
        <f>' 1M - RES'!BW78</f>
        <v>6.2024000000000003E-2</v>
      </c>
      <c r="BX28" s="500">
        <f>' 1M - RES'!BX78</f>
        <v>6.2408999999999999E-2</v>
      </c>
      <c r="BY28" s="500">
        <f>' 1M - RES'!BY78</f>
        <v>6.6390000000000005E-2</v>
      </c>
      <c r="BZ28" s="500">
        <f>' 1M - RES'!BZ78</f>
        <v>6.6797999999999996E-2</v>
      </c>
      <c r="CA28" s="500">
        <f>' 1M - RES'!CA78</f>
        <v>7.0060999999999998E-2</v>
      </c>
      <c r="CB28" s="500">
        <f>' 1M - RES'!CB78</f>
        <v>0.140954</v>
      </c>
      <c r="CC28" s="500">
        <f>' 1M - RES'!CC78</f>
        <v>0.14096900000000001</v>
      </c>
      <c r="CD28" s="500">
        <f>' 1M - RES'!CD78</f>
        <v>0.14092399999999999</v>
      </c>
      <c r="CE28" s="500">
        <f>' 1M - RES'!CE78</f>
        <v>0.14091400000000001</v>
      </c>
      <c r="CF28" s="500">
        <f>' 1M - RES'!CF78</f>
        <v>6.6656999999999994E-2</v>
      </c>
      <c r="CG28" s="500">
        <f>' 1M - RES'!CG78</f>
        <v>6.9969000000000003E-2</v>
      </c>
      <c r="CH28" s="500">
        <f>' 1M - RES'!CH78</f>
        <v>6.4913999999999999E-2</v>
      </c>
    </row>
    <row r="29" spans="1:86" x14ac:dyDescent="0.25">
      <c r="C29" s="433" t="s">
        <v>230</v>
      </c>
      <c r="T29" s="491" t="s">
        <v>259</v>
      </c>
    </row>
    <row r="43" spans="4:10" x14ac:dyDescent="0.25">
      <c r="J43" s="5"/>
    </row>
    <row r="44" spans="4:10" x14ac:dyDescent="0.25">
      <c r="D44" s="6"/>
    </row>
  </sheetData>
  <mergeCells count="3">
    <mergeCell ref="A4:A17"/>
    <mergeCell ref="A20:A23"/>
    <mergeCell ref="B27:B28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5"/>
  <sheetViews>
    <sheetView tabSelected="1" topLeftCell="B1" workbookViewId="0">
      <selection activeCell="F39" sqref="B3:M39"/>
    </sheetView>
  </sheetViews>
  <sheetFormatPr defaultRowHeight="15" x14ac:dyDescent="0.25"/>
  <cols>
    <col min="1" max="1" width="22" customWidth="1"/>
    <col min="2" max="2" width="6.42578125" customWidth="1"/>
    <col min="3" max="3" width="15.5703125" customWidth="1"/>
    <col min="18" max="18" width="11.7109375" customWidth="1"/>
  </cols>
  <sheetData>
    <row r="1" spans="1:30" x14ac:dyDescent="0.25">
      <c r="A1" s="1" t="s">
        <v>192</v>
      </c>
    </row>
    <row r="3" spans="1:30" x14ac:dyDescent="0.25">
      <c r="A3" s="349" t="s">
        <v>216</v>
      </c>
      <c r="R3" t="s">
        <v>221</v>
      </c>
    </row>
    <row r="4" spans="1:30" x14ac:dyDescent="0.25">
      <c r="D4" s="334">
        <f>'RES kWh ENTRY'!C3</f>
        <v>45292</v>
      </c>
      <c r="E4" s="334">
        <f>'RES kWh ENTRY'!D3</f>
        <v>45323</v>
      </c>
      <c r="F4" s="334">
        <f>'RES kWh ENTRY'!E3</f>
        <v>45352</v>
      </c>
      <c r="G4" s="334">
        <f>'RES kWh ENTRY'!F3</f>
        <v>45383</v>
      </c>
      <c r="H4" s="334">
        <f>'RES kWh ENTRY'!G3</f>
        <v>45413</v>
      </c>
      <c r="I4" s="334">
        <f>'RES kWh ENTRY'!H3</f>
        <v>45444</v>
      </c>
      <c r="J4" s="334">
        <f>'RES kWh ENTRY'!I3</f>
        <v>45474</v>
      </c>
      <c r="K4" s="334">
        <f>'RES kWh ENTRY'!J3</f>
        <v>45505</v>
      </c>
      <c r="L4" s="334">
        <f>'RES kWh ENTRY'!K3</f>
        <v>45536</v>
      </c>
      <c r="M4" s="334">
        <f>'RES kWh ENTRY'!L3</f>
        <v>45566</v>
      </c>
      <c r="N4" s="334">
        <f>'RES kWh ENTRY'!M3</f>
        <v>45597</v>
      </c>
      <c r="O4" s="334" t="str">
        <f>'RES kWh ENTRY'!N3</f>
        <v>Dec-24 +</v>
      </c>
      <c r="S4" s="334">
        <f>D4</f>
        <v>45292</v>
      </c>
      <c r="T4" s="334">
        <f t="shared" ref="T4:AD4" si="0">E4</f>
        <v>45323</v>
      </c>
      <c r="U4" s="334">
        <f t="shared" si="0"/>
        <v>45352</v>
      </c>
      <c r="V4" s="334">
        <f t="shared" si="0"/>
        <v>45383</v>
      </c>
      <c r="W4" s="334">
        <f t="shared" si="0"/>
        <v>45413</v>
      </c>
      <c r="X4" s="334">
        <f t="shared" si="0"/>
        <v>45444</v>
      </c>
      <c r="Y4" s="334">
        <f t="shared" si="0"/>
        <v>45474</v>
      </c>
      <c r="Z4" s="334">
        <f t="shared" si="0"/>
        <v>45505</v>
      </c>
      <c r="AA4" s="334">
        <f t="shared" si="0"/>
        <v>45536</v>
      </c>
      <c r="AB4" s="334">
        <f t="shared" si="0"/>
        <v>45566</v>
      </c>
      <c r="AC4" s="334">
        <f t="shared" si="0"/>
        <v>45597</v>
      </c>
      <c r="AD4" s="334" t="str">
        <f t="shared" si="0"/>
        <v>Dec-24 +</v>
      </c>
    </row>
    <row r="5" spans="1:30" x14ac:dyDescent="0.25">
      <c r="A5" t="s">
        <v>214</v>
      </c>
      <c r="B5" t="s">
        <v>34</v>
      </c>
      <c r="C5" t="s">
        <v>215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t="b">
        <f>'YTD PROGRAM SUMMARY'!H11='YTD PROGRAM SUMMARY'!H12</f>
        <v>1</v>
      </c>
      <c r="J5" t="b">
        <f>'YTD PROGRAM SUMMARY'!I11='YTD PROGRAM SUMMARY'!I12</f>
        <v>1</v>
      </c>
      <c r="K5" t="b">
        <f>'YTD PROGRAM SUMMARY'!J11='YTD PROGRAM SUMMARY'!J12</f>
        <v>1</v>
      </c>
      <c r="L5" t="b">
        <f>'YTD PROGRAM SUMMARY'!K11='YTD PROGRAM SUMMARY'!K12</f>
        <v>1</v>
      </c>
      <c r="M5" t="b">
        <f>'YTD PROGRAM SUMMARY'!L11='YTD PROGRAM SUMMARY'!L12</f>
        <v>1</v>
      </c>
      <c r="N5" t="b">
        <f>'YTD PROGRAM SUMMARY'!M11='YTD PROGRAM SUMMARY'!M12</f>
        <v>1</v>
      </c>
      <c r="O5" s="6">
        <f>'YTD PROGRAM SUMMARY'!N11-'YTD PROGRAM SUMMARY'!N12</f>
        <v>0</v>
      </c>
      <c r="R5" t="s">
        <v>222</v>
      </c>
      <c r="S5" s="412" t="str">
        <f>IF('YTD PROGRAM SUMMARY'!CJ54=0,"NO INPUTS","OK")</f>
        <v>NO INPUTS</v>
      </c>
      <c r="T5" s="412" t="str">
        <f>IF('YTD PROGRAM SUMMARY'!CK54=0,"NO INPUTS","OK")</f>
        <v>OK</v>
      </c>
      <c r="U5" s="412" t="str">
        <f>IF('YTD PROGRAM SUMMARY'!CL54=0,"NO INPUTS","OK")</f>
        <v>OK</v>
      </c>
      <c r="V5" s="412" t="str">
        <f>IF('YTD PROGRAM SUMMARY'!CM54=0,"NO INPUTS","OK")</f>
        <v>OK</v>
      </c>
      <c r="W5" s="425" t="str">
        <f>IF('YTD PROGRAM SUMMARY'!CN54=0,"NO INPUTS","OK")</f>
        <v>OK</v>
      </c>
      <c r="X5" s="412" t="str">
        <f>IF('YTD PROGRAM SUMMARY'!CO54=0,"NO INPUTS","OK")</f>
        <v>OK</v>
      </c>
      <c r="Y5" s="412" t="str">
        <f>IF('YTD PROGRAM SUMMARY'!CP54=0,"NO INPUTS","OK")</f>
        <v>OK</v>
      </c>
      <c r="Z5" s="412" t="str">
        <f>IF('YTD PROGRAM SUMMARY'!CQ54=0,"NO INPUTS","OK")</f>
        <v>OK</v>
      </c>
      <c r="AA5" s="412" t="str">
        <f>IF('YTD PROGRAM SUMMARY'!CR54=0,"NO INPUTS","OK")</f>
        <v>OK</v>
      </c>
      <c r="AB5" s="412" t="str">
        <f>IF('YTD PROGRAM SUMMARY'!CS54=0,"NO INPUTS","OK")</f>
        <v>OK</v>
      </c>
      <c r="AC5" s="412" t="str">
        <f>IF('YTD PROGRAM SUMMARY'!CT54=0,"NO INPUTS","OK")</f>
        <v>OK</v>
      </c>
      <c r="AD5" s="412" t="str">
        <f>IF('YTD PROGRAM SUMMARY'!CU54=0,"NO INPUTS","OK")</f>
        <v>OK</v>
      </c>
    </row>
    <row r="8" spans="1:30" x14ac:dyDescent="0.25">
      <c r="A8" s="349" t="s">
        <v>217</v>
      </c>
      <c r="D8" t="s">
        <v>34</v>
      </c>
    </row>
    <row r="9" spans="1:30" x14ac:dyDescent="0.25">
      <c r="A9" t="s">
        <v>193</v>
      </c>
      <c r="B9" t="s">
        <v>29</v>
      </c>
      <c r="C9" t="s">
        <v>194</v>
      </c>
      <c r="D9" s="6" t="b">
        <f>'RES kWh ENTRY'!O169='RES kWh ENTRY'!P170</f>
        <v>1</v>
      </c>
    </row>
    <row r="10" spans="1:30" x14ac:dyDescent="0.25">
      <c r="B10" t="s">
        <v>29</v>
      </c>
      <c r="C10" t="s">
        <v>195</v>
      </c>
      <c r="D10" s="6">
        <f>'RES kWh ENTRY'!O183-'RES kWh ENTRY'!P183</f>
        <v>-9.3132257461547852E-9</v>
      </c>
    </row>
    <row r="11" spans="1:30" x14ac:dyDescent="0.25">
      <c r="B11" t="s">
        <v>29</v>
      </c>
      <c r="C11" t="s">
        <v>196</v>
      </c>
      <c r="D11" s="6" t="b">
        <f>'RES kWh ENTRY'!O184='RES kWh ENTRY'!P184</f>
        <v>1</v>
      </c>
    </row>
    <row r="12" spans="1:30" x14ac:dyDescent="0.25">
      <c r="A12" t="s">
        <v>197</v>
      </c>
      <c r="B12" t="s">
        <v>30</v>
      </c>
      <c r="C12" t="s">
        <v>194</v>
      </c>
      <c r="D12" s="6">
        <f>'BIZ kWh ENTRY'!O177-'BIZ kWh ENTRY'!P177</f>
        <v>0</v>
      </c>
    </row>
    <row r="13" spans="1:30" x14ac:dyDescent="0.25">
      <c r="B13" t="s">
        <v>30</v>
      </c>
      <c r="C13" t="s">
        <v>195</v>
      </c>
      <c r="D13" t="b">
        <f>'BIZ kWh ENTRY'!O193='BIZ kWh ENTRY'!P193</f>
        <v>1</v>
      </c>
    </row>
    <row r="14" spans="1:30" x14ac:dyDescent="0.25">
      <c r="B14" t="s">
        <v>30</v>
      </c>
      <c r="C14" t="s">
        <v>198</v>
      </c>
      <c r="D14" t="b">
        <f>'BIZ kWh ENTRY'!O113='BIZ kWh ENTRY'!P113</f>
        <v>1</v>
      </c>
    </row>
    <row r="15" spans="1:30" x14ac:dyDescent="0.25">
      <c r="B15" t="s">
        <v>30</v>
      </c>
      <c r="C15" t="s">
        <v>196</v>
      </c>
      <c r="D15" s="6">
        <f>'BIZ kWh ENTRY'!O194-'BIZ kWh ENTRY'!P194</f>
        <v>0</v>
      </c>
    </row>
    <row r="16" spans="1:30" x14ac:dyDescent="0.25">
      <c r="B16" t="s">
        <v>31</v>
      </c>
      <c r="C16" t="s">
        <v>194</v>
      </c>
      <c r="D16" t="b">
        <f>'BIZ kWh ENTRY'!AE177='BIZ kWh ENTRY'!AF177</f>
        <v>1</v>
      </c>
    </row>
    <row r="17" spans="1:5" x14ac:dyDescent="0.25">
      <c r="B17" t="s">
        <v>31</v>
      </c>
      <c r="C17" t="s">
        <v>195</v>
      </c>
      <c r="D17" t="b">
        <f>'BIZ kWh ENTRY'!AE193='BIZ kWh ENTRY'!AF193</f>
        <v>1</v>
      </c>
    </row>
    <row r="18" spans="1:5" x14ac:dyDescent="0.25">
      <c r="B18" t="s">
        <v>31</v>
      </c>
      <c r="C18" t="s">
        <v>198</v>
      </c>
      <c r="D18" t="b">
        <f>'BIZ kWh ENTRY'!AE113='BIZ kWh ENTRY'!AF113</f>
        <v>1</v>
      </c>
    </row>
    <row r="19" spans="1:5" x14ac:dyDescent="0.25">
      <c r="B19" t="s">
        <v>31</v>
      </c>
      <c r="C19" t="s">
        <v>196</v>
      </c>
      <c r="D19" s="6" t="b">
        <f>'BIZ kWh ENTRY'!AE194='BIZ kWh ENTRY'!AF194</f>
        <v>1</v>
      </c>
    </row>
    <row r="20" spans="1:5" x14ac:dyDescent="0.25">
      <c r="B20" t="s">
        <v>32</v>
      </c>
      <c r="C20" t="s">
        <v>194</v>
      </c>
      <c r="D20" t="b">
        <f>'BIZ kWh ENTRY'!AU177='BIZ kWh ENTRY'!AV177</f>
        <v>1</v>
      </c>
    </row>
    <row r="21" spans="1:5" x14ac:dyDescent="0.25">
      <c r="B21" t="s">
        <v>32</v>
      </c>
      <c r="C21" t="s">
        <v>195</v>
      </c>
      <c r="D21" t="b">
        <f>'BIZ kWh ENTRY'!AU193='BIZ kWh ENTRY'!AV193</f>
        <v>1</v>
      </c>
    </row>
    <row r="22" spans="1:5" x14ac:dyDescent="0.25">
      <c r="B22" t="s">
        <v>32</v>
      </c>
      <c r="C22" t="s">
        <v>198</v>
      </c>
      <c r="D22" t="b">
        <f>'BIZ kWh ENTRY'!AU113='BIZ kWh ENTRY'!AV113</f>
        <v>1</v>
      </c>
    </row>
    <row r="23" spans="1:5" x14ac:dyDescent="0.25">
      <c r="B23" t="s">
        <v>32</v>
      </c>
      <c r="C23" t="s">
        <v>196</v>
      </c>
      <c r="D23" t="b">
        <f>'BIZ kWh ENTRY'!AU194='BIZ kWh ENTRY'!AV194</f>
        <v>1</v>
      </c>
    </row>
    <row r="24" spans="1:5" x14ac:dyDescent="0.25">
      <c r="B24" t="s">
        <v>33</v>
      </c>
      <c r="C24" t="s">
        <v>194</v>
      </c>
      <c r="D24" t="b">
        <f>'BIZ kWh ENTRY'!BK177='BIZ kWh ENTRY'!BL177</f>
        <v>1</v>
      </c>
    </row>
    <row r="25" spans="1:5" x14ac:dyDescent="0.25">
      <c r="B25" t="s">
        <v>33</v>
      </c>
      <c r="C25" t="s">
        <v>195</v>
      </c>
      <c r="D25" t="b">
        <f>'BIZ kWh ENTRY'!BK193='BIZ kWh ENTRY'!BL193</f>
        <v>1</v>
      </c>
    </row>
    <row r="26" spans="1:5" x14ac:dyDescent="0.25">
      <c r="B26" t="s">
        <v>33</v>
      </c>
      <c r="C26" t="s">
        <v>198</v>
      </c>
      <c r="D26" t="b">
        <f>'BIZ kWh ENTRY'!BK113='BIZ kWh ENTRY'!BL113</f>
        <v>1</v>
      </c>
    </row>
    <row r="27" spans="1:5" x14ac:dyDescent="0.25">
      <c r="B27" t="s">
        <v>33</v>
      </c>
      <c r="C27" t="s">
        <v>196</v>
      </c>
      <c r="D27" t="b">
        <f>'BIZ kWh ENTRY'!BK194='BIZ kWh ENTRY'!BL194</f>
        <v>1</v>
      </c>
    </row>
    <row r="28" spans="1:5" x14ac:dyDescent="0.25">
      <c r="A28" t="s">
        <v>199</v>
      </c>
      <c r="C28" t="s">
        <v>194</v>
      </c>
      <c r="D28" s="350" t="b">
        <f>'BIZ SUM'!O177='BIZ SUM'!P177</f>
        <v>1</v>
      </c>
    </row>
    <row r="29" spans="1:5" x14ac:dyDescent="0.25">
      <c r="C29" t="s">
        <v>195</v>
      </c>
      <c r="D29" t="b">
        <f>'BIZ SUM'!O193='BIZ SUM'!P193</f>
        <v>1</v>
      </c>
    </row>
    <row r="30" spans="1:5" x14ac:dyDescent="0.25">
      <c r="C30" t="s">
        <v>198</v>
      </c>
      <c r="D30" t="b">
        <f>'BIZ SUM'!O113='BIZ SUM'!P113</f>
        <v>1</v>
      </c>
      <c r="E30" t="b">
        <f>'BIZ SUM'!O113='BIZ SUM'!P113</f>
        <v>1</v>
      </c>
    </row>
    <row r="31" spans="1:5" x14ac:dyDescent="0.25">
      <c r="C31" t="s">
        <v>196</v>
      </c>
      <c r="D31" t="b">
        <f>'BIZ SUM'!O194='BIZ SUM'!P194</f>
        <v>1</v>
      </c>
    </row>
    <row r="32" spans="1:5" x14ac:dyDescent="0.25">
      <c r="A32" t="s">
        <v>200</v>
      </c>
      <c r="C32" t="s">
        <v>211</v>
      </c>
      <c r="D32" s="6" t="b">
        <f>' 1M - RES'!O31=' 1M - RES'!O33</f>
        <v>1</v>
      </c>
    </row>
    <row r="33" spans="1:4" x14ac:dyDescent="0.25">
      <c r="A33" t="s">
        <v>204</v>
      </c>
      <c r="C33" t="s">
        <v>211</v>
      </c>
      <c r="D33" t="b">
        <f>'2M - SGS'!O37='2M - SGS'!O38</f>
        <v>1</v>
      </c>
    </row>
    <row r="34" spans="1:4" x14ac:dyDescent="0.25">
      <c r="A34" t="s">
        <v>203</v>
      </c>
      <c r="C34" t="s">
        <v>211</v>
      </c>
      <c r="D34" t="b">
        <f>'3M - LGS'!O37='3M - LGS'!O38</f>
        <v>1</v>
      </c>
    </row>
    <row r="35" spans="1:4" x14ac:dyDescent="0.25">
      <c r="A35" t="s">
        <v>202</v>
      </c>
      <c r="C35" t="s">
        <v>211</v>
      </c>
      <c r="D35" t="b">
        <f>'4M - SPS'!O37='4M - SPS'!O38</f>
        <v>1</v>
      </c>
    </row>
    <row r="36" spans="1:4" x14ac:dyDescent="0.25">
      <c r="A36" t="s">
        <v>201</v>
      </c>
      <c r="C36" t="s">
        <v>211</v>
      </c>
      <c r="D36" t="b">
        <f>'11M - LPS'!O37='11M - LPS'!O38</f>
        <v>1</v>
      </c>
    </row>
    <row r="37" spans="1:4" x14ac:dyDescent="0.25">
      <c r="A37" t="s">
        <v>205</v>
      </c>
      <c r="C37" t="s">
        <v>211</v>
      </c>
      <c r="D37" s="6" t="b">
        <f>' LI 1M - RES'!O31=' LI 1M - RES'!O32</f>
        <v>1</v>
      </c>
    </row>
    <row r="38" spans="1:4" x14ac:dyDescent="0.25">
      <c r="A38" t="s">
        <v>206</v>
      </c>
      <c r="C38" t="s">
        <v>211</v>
      </c>
      <c r="D38" t="b">
        <f>'LI 2M - SGS'!O37='LI 2M - SGS'!O38</f>
        <v>1</v>
      </c>
    </row>
    <row r="39" spans="1:4" x14ac:dyDescent="0.25">
      <c r="A39" t="s">
        <v>207</v>
      </c>
      <c r="C39" t="s">
        <v>211</v>
      </c>
      <c r="D39" t="b">
        <f>'LI 3M - LGS'!O37='LI 3M - LGS'!O38</f>
        <v>1</v>
      </c>
    </row>
    <row r="40" spans="1:4" x14ac:dyDescent="0.25">
      <c r="A40" t="s">
        <v>208</v>
      </c>
      <c r="C40" t="s">
        <v>211</v>
      </c>
      <c r="D40" t="b">
        <f>'LI 4M - SPS'!O37='LI 4M - SPS'!O38</f>
        <v>1</v>
      </c>
    </row>
    <row r="41" spans="1:4" x14ac:dyDescent="0.25">
      <c r="A41" t="s">
        <v>209</v>
      </c>
      <c r="C41" t="s">
        <v>211</v>
      </c>
      <c r="D41" t="b">
        <f>'LI 11M - LPS'!O37='LI 11M - LPS'!O38</f>
        <v>1</v>
      </c>
    </row>
    <row r="42" spans="1:4" x14ac:dyDescent="0.25">
      <c r="A42" t="s">
        <v>210</v>
      </c>
      <c r="B42" t="s">
        <v>30</v>
      </c>
      <c r="C42" t="s">
        <v>211</v>
      </c>
      <c r="D42" s="198" t="b">
        <f>'Biz DRENE'!N20='Biz DRENE'!P20</f>
        <v>1</v>
      </c>
    </row>
    <row r="43" spans="1:4" x14ac:dyDescent="0.25">
      <c r="B43" t="s">
        <v>31</v>
      </c>
      <c r="C43" t="s">
        <v>211</v>
      </c>
      <c r="D43" s="198" t="b">
        <f>'Biz DRENE'!N38='Biz DRENE'!P38</f>
        <v>1</v>
      </c>
    </row>
    <row r="44" spans="1:4" x14ac:dyDescent="0.25">
      <c r="B44" t="s">
        <v>32</v>
      </c>
      <c r="C44" t="s">
        <v>211</v>
      </c>
      <c r="D44" s="198" t="b">
        <f>'Biz DRENE'!N56='Biz DRENE'!P56</f>
        <v>1</v>
      </c>
    </row>
    <row r="45" spans="1:4" x14ac:dyDescent="0.25">
      <c r="B45" t="s">
        <v>33</v>
      </c>
      <c r="C45" t="s">
        <v>211</v>
      </c>
      <c r="D45" s="198" t="b">
        <f>'Biz DRENE'!N74='Biz DRENE'!P74</f>
        <v>1</v>
      </c>
    </row>
  </sheetData>
  <conditionalFormatting sqref="D9:D45 E30">
    <cfRule type="cellIs" dxfId="5" priority="2" operator="equal">
      <formula>FALSE</formula>
    </cfRule>
  </conditionalFormatting>
  <conditionalFormatting sqref="D5:O5">
    <cfRule type="cellIs" dxfId="4" priority="1" operator="equal">
      <formula>FALSE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0"/>
  <sheetViews>
    <sheetView tabSelected="1" workbookViewId="0">
      <selection activeCell="F39" sqref="B3:M39"/>
    </sheetView>
  </sheetViews>
  <sheetFormatPr defaultRowHeight="15" x14ac:dyDescent="0.25"/>
  <cols>
    <col min="2" max="2" width="33.28515625" bestFit="1" customWidth="1"/>
    <col min="5" max="5" width="5.7109375" bestFit="1" customWidth="1"/>
    <col min="6" max="6" width="23" bestFit="1" customWidth="1"/>
  </cols>
  <sheetData>
    <row r="3" spans="2:6" x14ac:dyDescent="0.25">
      <c r="B3" t="s">
        <v>72</v>
      </c>
      <c r="E3" t="s">
        <v>17</v>
      </c>
      <c r="F3" t="s">
        <v>73</v>
      </c>
    </row>
    <row r="4" spans="2:6" x14ac:dyDescent="0.25">
      <c r="E4" t="s">
        <v>74</v>
      </c>
      <c r="F4" t="s">
        <v>99</v>
      </c>
    </row>
    <row r="5" spans="2:6" x14ac:dyDescent="0.25">
      <c r="E5" t="s">
        <v>75</v>
      </c>
      <c r="F5" t="s">
        <v>76</v>
      </c>
    </row>
    <row r="6" spans="2:6" x14ac:dyDescent="0.25">
      <c r="E6" t="s">
        <v>77</v>
      </c>
      <c r="F6" t="s">
        <v>78</v>
      </c>
    </row>
    <row r="8" spans="2:6" x14ac:dyDescent="0.25">
      <c r="B8" t="s">
        <v>79</v>
      </c>
      <c r="E8" t="s">
        <v>80</v>
      </c>
    </row>
    <row r="9" spans="2:6" x14ac:dyDescent="0.25">
      <c r="E9" t="s">
        <v>81</v>
      </c>
      <c r="F9" t="s">
        <v>82</v>
      </c>
    </row>
    <row r="10" spans="2:6" x14ac:dyDescent="0.25">
      <c r="E10" t="s">
        <v>83</v>
      </c>
      <c r="F10" t="s">
        <v>100</v>
      </c>
    </row>
    <row r="11" spans="2:6" x14ac:dyDescent="0.25">
      <c r="E11" t="s">
        <v>84</v>
      </c>
      <c r="F11" t="s">
        <v>85</v>
      </c>
    </row>
    <row r="12" spans="2:6" x14ac:dyDescent="0.25">
      <c r="E12" t="s">
        <v>86</v>
      </c>
      <c r="F12" t="s">
        <v>87</v>
      </c>
    </row>
    <row r="13" spans="2:6" x14ac:dyDescent="0.25">
      <c r="E13" t="s">
        <v>88</v>
      </c>
      <c r="F13" t="s">
        <v>89</v>
      </c>
    </row>
    <row r="15" spans="2:6" x14ac:dyDescent="0.25">
      <c r="B15" t="s">
        <v>90</v>
      </c>
      <c r="E15" t="s">
        <v>91</v>
      </c>
      <c r="F15" t="s">
        <v>92</v>
      </c>
    </row>
    <row r="16" spans="2:6" x14ac:dyDescent="0.25">
      <c r="E16" t="s">
        <v>93</v>
      </c>
      <c r="F16" t="s">
        <v>94</v>
      </c>
    </row>
    <row r="18" spans="2:6" x14ac:dyDescent="0.25">
      <c r="B18" t="s">
        <v>95</v>
      </c>
      <c r="E18" t="s">
        <v>96</v>
      </c>
      <c r="F18" t="s">
        <v>98</v>
      </c>
    </row>
    <row r="19" spans="2:6" x14ac:dyDescent="0.25">
      <c r="E19" t="s">
        <v>75</v>
      </c>
      <c r="F19" t="s">
        <v>76</v>
      </c>
    </row>
    <row r="20" spans="2:6" x14ac:dyDescent="0.25">
      <c r="E20" t="s">
        <v>77</v>
      </c>
      <c r="F20" t="s">
        <v>78</v>
      </c>
    </row>
  </sheetData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DD109"/>
  <sheetViews>
    <sheetView tabSelected="1" zoomScaleNormal="100" workbookViewId="0">
      <selection activeCell="F39" sqref="B3:M39"/>
    </sheetView>
  </sheetViews>
  <sheetFormatPr defaultRowHeight="15" x14ac:dyDescent="0.25"/>
  <cols>
    <col min="1" max="1" width="13.28515625" customWidth="1"/>
    <col min="2" max="2" width="19.28515625" bestFit="1" customWidth="1"/>
    <col min="3" max="7" width="13.42578125" customWidth="1"/>
    <col min="8" max="9" width="14.42578125" customWidth="1"/>
    <col min="10" max="11" width="15.28515625" customWidth="1"/>
    <col min="12" max="13" width="14.42578125" customWidth="1"/>
    <col min="14" max="14" width="14.5703125" customWidth="1"/>
    <col min="15" max="15" width="14.28515625" customWidth="1"/>
    <col min="16" max="16" width="14.7109375" customWidth="1"/>
    <col min="17" max="17" width="14.28515625" customWidth="1"/>
    <col min="18" max="23" width="14.5703125" customWidth="1"/>
    <col min="24" max="38" width="12.28515625" customWidth="1"/>
    <col min="39" max="86" width="7.28515625" customWidth="1"/>
    <col min="87" max="87" width="15.7109375" bestFit="1" customWidth="1"/>
    <col min="88" max="105" width="12.28515625" customWidth="1"/>
    <col min="108" max="108" width="12.28515625" customWidth="1"/>
  </cols>
  <sheetData>
    <row r="1" spans="1:87" ht="26.25" x14ac:dyDescent="0.4">
      <c r="A1" s="295" t="s">
        <v>233</v>
      </c>
    </row>
    <row r="3" spans="1:87" x14ac:dyDescent="0.25">
      <c r="A3" s="532" t="s">
        <v>38</v>
      </c>
      <c r="B3" s="532"/>
      <c r="N3" s="215"/>
    </row>
    <row r="4" spans="1:87" ht="15.75" thickBot="1" x14ac:dyDescent="0.3">
      <c r="A4" s="532"/>
      <c r="B4" s="532"/>
      <c r="C4" s="168" t="s">
        <v>229</v>
      </c>
      <c r="D4" s="168" t="s">
        <v>229</v>
      </c>
      <c r="E4" s="168" t="s">
        <v>229</v>
      </c>
      <c r="F4" s="168" t="s">
        <v>229</v>
      </c>
      <c r="G4" s="168" t="s">
        <v>229</v>
      </c>
      <c r="H4" s="168" t="s">
        <v>229</v>
      </c>
      <c r="I4" s="168" t="s">
        <v>229</v>
      </c>
      <c r="J4" s="168" t="s">
        <v>229</v>
      </c>
      <c r="K4" s="168" t="s">
        <v>229</v>
      </c>
      <c r="L4" s="168" t="s">
        <v>229</v>
      </c>
      <c r="M4" s="168" t="s">
        <v>229</v>
      </c>
      <c r="N4" s="168" t="s">
        <v>229</v>
      </c>
      <c r="O4" s="168" t="s">
        <v>229</v>
      </c>
      <c r="P4" s="168" t="s">
        <v>229</v>
      </c>
      <c r="Q4" s="168" t="s">
        <v>229</v>
      </c>
      <c r="R4" s="168" t="s">
        <v>229</v>
      </c>
      <c r="S4" s="168" t="s">
        <v>229</v>
      </c>
      <c r="T4" s="168" t="s">
        <v>229</v>
      </c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</row>
    <row r="5" spans="1:87" ht="15.75" thickBot="1" x14ac:dyDescent="0.3">
      <c r="B5" s="166" t="s">
        <v>35</v>
      </c>
      <c r="C5" s="162">
        <v>45292</v>
      </c>
      <c r="D5" s="162">
        <f>EDATE(C5,1)</f>
        <v>45323</v>
      </c>
      <c r="E5" s="162">
        <f t="shared" ref="E5:BP5" si="0">EDATE(D5,1)</f>
        <v>45352</v>
      </c>
      <c r="F5" s="162">
        <f t="shared" si="0"/>
        <v>45383</v>
      </c>
      <c r="G5" s="162">
        <f t="shared" si="0"/>
        <v>45413</v>
      </c>
      <c r="H5" s="162">
        <f t="shared" si="0"/>
        <v>45444</v>
      </c>
      <c r="I5" s="162">
        <f t="shared" si="0"/>
        <v>45474</v>
      </c>
      <c r="J5" s="162">
        <f t="shared" si="0"/>
        <v>45505</v>
      </c>
      <c r="K5" s="162">
        <f t="shared" si="0"/>
        <v>45536</v>
      </c>
      <c r="L5" s="162">
        <f t="shared" si="0"/>
        <v>45566</v>
      </c>
      <c r="M5" s="162">
        <f t="shared" si="0"/>
        <v>45597</v>
      </c>
      <c r="N5" s="162">
        <f t="shared" si="0"/>
        <v>45627</v>
      </c>
      <c r="O5" s="162">
        <f t="shared" si="0"/>
        <v>45658</v>
      </c>
      <c r="P5" s="162">
        <f t="shared" si="0"/>
        <v>45689</v>
      </c>
      <c r="Q5" s="162">
        <f t="shared" si="0"/>
        <v>45717</v>
      </c>
      <c r="R5" s="162">
        <f t="shared" si="0"/>
        <v>45748</v>
      </c>
      <c r="S5" s="162">
        <f t="shared" si="0"/>
        <v>45778</v>
      </c>
      <c r="T5" s="162">
        <f t="shared" si="0"/>
        <v>45809</v>
      </c>
      <c r="U5" s="162">
        <f t="shared" si="0"/>
        <v>45839</v>
      </c>
      <c r="V5" s="162">
        <f t="shared" si="0"/>
        <v>45870</v>
      </c>
      <c r="W5" s="162">
        <f t="shared" si="0"/>
        <v>45901</v>
      </c>
      <c r="X5" s="162">
        <f t="shared" si="0"/>
        <v>45931</v>
      </c>
      <c r="Y5" s="162">
        <f t="shared" si="0"/>
        <v>45962</v>
      </c>
      <c r="Z5" s="162">
        <f t="shared" si="0"/>
        <v>45992</v>
      </c>
      <c r="AA5" s="162">
        <f t="shared" si="0"/>
        <v>46023</v>
      </c>
      <c r="AB5" s="162">
        <f t="shared" si="0"/>
        <v>46054</v>
      </c>
      <c r="AC5" s="162">
        <f t="shared" si="0"/>
        <v>46082</v>
      </c>
      <c r="AD5" s="162">
        <f t="shared" si="0"/>
        <v>46113</v>
      </c>
      <c r="AE5" s="162">
        <f t="shared" si="0"/>
        <v>46143</v>
      </c>
      <c r="AF5" s="162">
        <f t="shared" si="0"/>
        <v>46174</v>
      </c>
      <c r="AG5" s="162">
        <f t="shared" si="0"/>
        <v>46204</v>
      </c>
      <c r="AH5" s="162">
        <f t="shared" si="0"/>
        <v>46235</v>
      </c>
      <c r="AI5" s="162">
        <f t="shared" si="0"/>
        <v>46266</v>
      </c>
      <c r="AJ5" s="162">
        <f t="shared" si="0"/>
        <v>46296</v>
      </c>
      <c r="AK5" s="162">
        <f t="shared" si="0"/>
        <v>46327</v>
      </c>
      <c r="AL5" s="162">
        <f t="shared" si="0"/>
        <v>46357</v>
      </c>
      <c r="AM5" s="162">
        <f t="shared" si="0"/>
        <v>46388</v>
      </c>
      <c r="AN5" s="162">
        <f t="shared" si="0"/>
        <v>46419</v>
      </c>
      <c r="AO5" s="162">
        <f t="shared" si="0"/>
        <v>46447</v>
      </c>
      <c r="AP5" s="162">
        <f t="shared" si="0"/>
        <v>46478</v>
      </c>
      <c r="AQ5" s="162">
        <f t="shared" si="0"/>
        <v>46508</v>
      </c>
      <c r="AR5" s="162">
        <f t="shared" si="0"/>
        <v>46539</v>
      </c>
      <c r="AS5" s="162">
        <f t="shared" si="0"/>
        <v>46569</v>
      </c>
      <c r="AT5" s="162">
        <f t="shared" si="0"/>
        <v>46600</v>
      </c>
      <c r="AU5" s="162">
        <f t="shared" si="0"/>
        <v>46631</v>
      </c>
      <c r="AV5" s="162">
        <f t="shared" si="0"/>
        <v>46661</v>
      </c>
      <c r="AW5" s="162">
        <f t="shared" si="0"/>
        <v>46692</v>
      </c>
      <c r="AX5" s="162">
        <f t="shared" si="0"/>
        <v>46722</v>
      </c>
      <c r="AY5" s="162">
        <f t="shared" si="0"/>
        <v>46753</v>
      </c>
      <c r="AZ5" s="162">
        <f t="shared" si="0"/>
        <v>46784</v>
      </c>
      <c r="BA5" s="162">
        <f t="shared" si="0"/>
        <v>46813</v>
      </c>
      <c r="BB5" s="162">
        <f t="shared" si="0"/>
        <v>46844</v>
      </c>
      <c r="BC5" s="162">
        <f t="shared" si="0"/>
        <v>46874</v>
      </c>
      <c r="BD5" s="162">
        <f t="shared" si="0"/>
        <v>46905</v>
      </c>
      <c r="BE5" s="162">
        <f t="shared" si="0"/>
        <v>46935</v>
      </c>
      <c r="BF5" s="162">
        <f t="shared" si="0"/>
        <v>46966</v>
      </c>
      <c r="BG5" s="162">
        <f t="shared" si="0"/>
        <v>46997</v>
      </c>
      <c r="BH5" s="162">
        <f t="shared" si="0"/>
        <v>47027</v>
      </c>
      <c r="BI5" s="162">
        <f t="shared" si="0"/>
        <v>47058</v>
      </c>
      <c r="BJ5" s="162">
        <f t="shared" si="0"/>
        <v>47088</v>
      </c>
      <c r="BK5" s="162">
        <f t="shared" si="0"/>
        <v>47119</v>
      </c>
      <c r="BL5" s="162">
        <f t="shared" si="0"/>
        <v>47150</v>
      </c>
      <c r="BM5" s="162">
        <f t="shared" si="0"/>
        <v>47178</v>
      </c>
      <c r="BN5" s="162">
        <f t="shared" si="0"/>
        <v>47209</v>
      </c>
      <c r="BO5" s="162">
        <f t="shared" si="0"/>
        <v>47239</v>
      </c>
      <c r="BP5" s="162">
        <f t="shared" si="0"/>
        <v>47270</v>
      </c>
      <c r="BQ5" s="162">
        <f t="shared" ref="BQ5:CH5" si="1">EDATE(BP5,1)</f>
        <v>47300</v>
      </c>
      <c r="BR5" s="162">
        <f t="shared" si="1"/>
        <v>47331</v>
      </c>
      <c r="BS5" s="162">
        <f t="shared" si="1"/>
        <v>47362</v>
      </c>
      <c r="BT5" s="162">
        <f t="shared" si="1"/>
        <v>47392</v>
      </c>
      <c r="BU5" s="162">
        <f t="shared" si="1"/>
        <v>47423</v>
      </c>
      <c r="BV5" s="162">
        <f t="shared" si="1"/>
        <v>47453</v>
      </c>
      <c r="BW5" s="162">
        <f t="shared" si="1"/>
        <v>47484</v>
      </c>
      <c r="BX5" s="162">
        <f t="shared" si="1"/>
        <v>47515</v>
      </c>
      <c r="BY5" s="162">
        <f t="shared" si="1"/>
        <v>47543</v>
      </c>
      <c r="BZ5" s="162">
        <f t="shared" si="1"/>
        <v>47574</v>
      </c>
      <c r="CA5" s="162">
        <f t="shared" si="1"/>
        <v>47604</v>
      </c>
      <c r="CB5" s="162">
        <f t="shared" si="1"/>
        <v>47635</v>
      </c>
      <c r="CC5" s="162">
        <f t="shared" si="1"/>
        <v>47665</v>
      </c>
      <c r="CD5" s="162">
        <f t="shared" si="1"/>
        <v>47696</v>
      </c>
      <c r="CE5" s="162">
        <f t="shared" si="1"/>
        <v>47727</v>
      </c>
      <c r="CF5" s="162">
        <f t="shared" si="1"/>
        <v>47757</v>
      </c>
      <c r="CG5" s="162">
        <f t="shared" si="1"/>
        <v>47788</v>
      </c>
      <c r="CH5" s="162">
        <f t="shared" si="1"/>
        <v>47818</v>
      </c>
    </row>
    <row r="6" spans="1:87" x14ac:dyDescent="0.25">
      <c r="B6" s="62" t="s">
        <v>29</v>
      </c>
      <c r="C6" s="50">
        <f t="shared" ref="C6:R10" si="2">IF(C$4="X",C14+C22,0)</f>
        <v>172.67344224990327</v>
      </c>
      <c r="D6" s="50">
        <f t="shared" si="2"/>
        <v>2619.8305564086595</v>
      </c>
      <c r="E6" s="50">
        <f t="shared" si="2"/>
        <v>11528.304685230947</v>
      </c>
      <c r="F6" s="50">
        <f t="shared" si="2"/>
        <v>23444.433448005704</v>
      </c>
      <c r="G6" s="50">
        <f t="shared" si="2"/>
        <v>47449.170935899725</v>
      </c>
      <c r="H6" s="50">
        <f t="shared" si="2"/>
        <v>227915.83395798417</v>
      </c>
      <c r="I6" s="50">
        <f t="shared" si="2"/>
        <v>544291.03641107667</v>
      </c>
      <c r="J6" s="50">
        <f t="shared" si="2"/>
        <v>912347.78169968864</v>
      </c>
      <c r="K6" s="50">
        <f t="shared" si="2"/>
        <v>1128196.5491992903</v>
      </c>
      <c r="L6" s="50">
        <f t="shared" si="2"/>
        <v>1181573.0283624039</v>
      </c>
      <c r="M6" s="50">
        <f t="shared" si="2"/>
        <v>1274632.1490734546</v>
      </c>
      <c r="N6" s="50">
        <f t="shared" si="2"/>
        <v>1452506.5293440593</v>
      </c>
      <c r="O6" s="50">
        <f t="shared" si="2"/>
        <v>1645650.5761604107</v>
      </c>
      <c r="P6" s="50">
        <f t="shared" si="2"/>
        <v>1806781.8685545411</v>
      </c>
      <c r="Q6" s="50">
        <f t="shared" si="2"/>
        <v>1932912.5794497547</v>
      </c>
      <c r="R6" s="50">
        <f t="shared" si="2"/>
        <v>2010331.7373075718</v>
      </c>
      <c r="S6" s="50">
        <f t="shared" ref="S6:CD9" si="3">IF(S$4="X",S14+S22,0)</f>
        <v>2114014.4280540529</v>
      </c>
      <c r="T6" s="50">
        <f t="shared" si="3"/>
        <v>2211792.4165757382</v>
      </c>
      <c r="U6" s="50">
        <f t="shared" si="3"/>
        <v>0</v>
      </c>
      <c r="V6" s="50">
        <f t="shared" si="3"/>
        <v>0</v>
      </c>
      <c r="W6" s="50">
        <f t="shared" si="3"/>
        <v>0</v>
      </c>
      <c r="X6" s="50">
        <f t="shared" si="3"/>
        <v>0</v>
      </c>
      <c r="Y6" s="50">
        <f t="shared" si="3"/>
        <v>0</v>
      </c>
      <c r="Z6" s="50">
        <f t="shared" si="3"/>
        <v>0</v>
      </c>
      <c r="AA6" s="50">
        <f t="shared" si="3"/>
        <v>0</v>
      </c>
      <c r="AB6" s="50">
        <f t="shared" si="3"/>
        <v>0</v>
      </c>
      <c r="AC6" s="50">
        <f t="shared" si="3"/>
        <v>0</v>
      </c>
      <c r="AD6" s="50">
        <f t="shared" si="3"/>
        <v>0</v>
      </c>
      <c r="AE6" s="50">
        <f t="shared" si="3"/>
        <v>0</v>
      </c>
      <c r="AF6" s="50">
        <f t="shared" si="3"/>
        <v>0</v>
      </c>
      <c r="AG6" s="50">
        <f t="shared" si="3"/>
        <v>0</v>
      </c>
      <c r="AH6" s="50">
        <f t="shared" si="3"/>
        <v>0</v>
      </c>
      <c r="AI6" s="50">
        <f t="shared" si="3"/>
        <v>0</v>
      </c>
      <c r="AJ6" s="50">
        <f t="shared" si="3"/>
        <v>0</v>
      </c>
      <c r="AK6" s="50">
        <f t="shared" si="3"/>
        <v>0</v>
      </c>
      <c r="AL6" s="50">
        <f t="shared" si="3"/>
        <v>0</v>
      </c>
      <c r="AM6" s="50">
        <f t="shared" si="3"/>
        <v>0</v>
      </c>
      <c r="AN6" s="50">
        <f t="shared" si="3"/>
        <v>0</v>
      </c>
      <c r="AO6" s="50">
        <f t="shared" si="3"/>
        <v>0</v>
      </c>
      <c r="AP6" s="50">
        <f t="shared" si="3"/>
        <v>0</v>
      </c>
      <c r="AQ6" s="50">
        <f t="shared" si="3"/>
        <v>0</v>
      </c>
      <c r="AR6" s="50">
        <f t="shared" si="3"/>
        <v>0</v>
      </c>
      <c r="AS6" s="50">
        <f t="shared" si="3"/>
        <v>0</v>
      </c>
      <c r="AT6" s="50">
        <f t="shared" si="3"/>
        <v>0</v>
      </c>
      <c r="AU6" s="50">
        <f t="shared" si="3"/>
        <v>0</v>
      </c>
      <c r="AV6" s="50">
        <f t="shared" si="3"/>
        <v>0</v>
      </c>
      <c r="AW6" s="50">
        <f t="shared" si="3"/>
        <v>0</v>
      </c>
      <c r="AX6" s="50">
        <f t="shared" si="3"/>
        <v>0</v>
      </c>
      <c r="AY6" s="50">
        <f t="shared" si="3"/>
        <v>0</v>
      </c>
      <c r="AZ6" s="50">
        <f t="shared" si="3"/>
        <v>0</v>
      </c>
      <c r="BA6" s="50">
        <f t="shared" si="3"/>
        <v>0</v>
      </c>
      <c r="BB6" s="50">
        <f t="shared" si="3"/>
        <v>0</v>
      </c>
      <c r="BC6" s="50">
        <f t="shared" si="3"/>
        <v>0</v>
      </c>
      <c r="BD6" s="50">
        <f t="shared" si="3"/>
        <v>0</v>
      </c>
      <c r="BE6" s="50">
        <f t="shared" si="3"/>
        <v>0</v>
      </c>
      <c r="BF6" s="50">
        <f t="shared" si="3"/>
        <v>0</v>
      </c>
      <c r="BG6" s="50">
        <f t="shared" si="3"/>
        <v>0</v>
      </c>
      <c r="BH6" s="50">
        <f t="shared" si="3"/>
        <v>0</v>
      </c>
      <c r="BI6" s="50">
        <f t="shared" si="3"/>
        <v>0</v>
      </c>
      <c r="BJ6" s="50">
        <f t="shared" si="3"/>
        <v>0</v>
      </c>
      <c r="BK6" s="50">
        <f t="shared" si="3"/>
        <v>0</v>
      </c>
      <c r="BL6" s="50">
        <f t="shared" si="3"/>
        <v>0</v>
      </c>
      <c r="BM6" s="50">
        <f t="shared" si="3"/>
        <v>0</v>
      </c>
      <c r="BN6" s="50">
        <f t="shared" si="3"/>
        <v>0</v>
      </c>
      <c r="BO6" s="50">
        <f t="shared" si="3"/>
        <v>0</v>
      </c>
      <c r="BP6" s="50">
        <f t="shared" si="3"/>
        <v>0</v>
      </c>
      <c r="BQ6" s="50">
        <f t="shared" si="3"/>
        <v>0</v>
      </c>
      <c r="BR6" s="50">
        <f t="shared" si="3"/>
        <v>0</v>
      </c>
      <c r="BS6" s="50">
        <f t="shared" si="3"/>
        <v>0</v>
      </c>
      <c r="BT6" s="50">
        <f t="shared" si="3"/>
        <v>0</v>
      </c>
      <c r="BU6" s="50">
        <f t="shared" si="3"/>
        <v>0</v>
      </c>
      <c r="BV6" s="50">
        <f t="shared" si="3"/>
        <v>0</v>
      </c>
      <c r="BW6" s="50">
        <f t="shared" si="3"/>
        <v>0</v>
      </c>
      <c r="BX6" s="50">
        <f t="shared" si="3"/>
        <v>0</v>
      </c>
      <c r="BY6" s="50">
        <f t="shared" si="3"/>
        <v>0</v>
      </c>
      <c r="BZ6" s="50">
        <f t="shared" si="3"/>
        <v>0</v>
      </c>
      <c r="CA6" s="50">
        <f t="shared" si="3"/>
        <v>0</v>
      </c>
      <c r="CB6" s="50">
        <f t="shared" si="3"/>
        <v>0</v>
      </c>
      <c r="CC6" s="50">
        <f t="shared" si="3"/>
        <v>0</v>
      </c>
      <c r="CD6" s="50">
        <f t="shared" si="3"/>
        <v>0</v>
      </c>
      <c r="CE6" s="50">
        <f t="shared" ref="CE6:CH9" si="4">IF(CE$4="X",CE14+CE22,0)</f>
        <v>0</v>
      </c>
      <c r="CF6" s="50">
        <f t="shared" si="4"/>
        <v>0</v>
      </c>
      <c r="CG6" s="50">
        <f t="shared" si="4"/>
        <v>0</v>
      </c>
      <c r="CH6" s="146">
        <f t="shared" si="4"/>
        <v>0</v>
      </c>
    </row>
    <row r="7" spans="1:87" x14ac:dyDescent="0.25">
      <c r="B7" s="55" t="s">
        <v>30</v>
      </c>
      <c r="C7" s="50">
        <f t="shared" si="2"/>
        <v>0</v>
      </c>
      <c r="D7" s="50">
        <f t="shared" ref="D7:BO10" si="5">IF(D$4="X",D15+D23,0)</f>
        <v>861.39431588549223</v>
      </c>
      <c r="E7" s="50">
        <f t="shared" si="5"/>
        <v>6306.5723489140964</v>
      </c>
      <c r="F7" s="50">
        <f t="shared" si="5"/>
        <v>18844.113103466872</v>
      </c>
      <c r="G7" s="50">
        <f t="shared" si="5"/>
        <v>41228.382459699773</v>
      </c>
      <c r="H7" s="50">
        <f t="shared" si="5"/>
        <v>79259.670191506797</v>
      </c>
      <c r="I7" s="50">
        <f t="shared" si="5"/>
        <v>136691.50568773365</v>
      </c>
      <c r="J7" s="50">
        <f t="shared" si="5"/>
        <v>189241.1723417982</v>
      </c>
      <c r="K7" s="50">
        <f t="shared" si="5"/>
        <v>247772.93639151898</v>
      </c>
      <c r="L7" s="50">
        <f t="shared" si="5"/>
        <v>294553.48259411432</v>
      </c>
      <c r="M7" s="50">
        <f t="shared" si="5"/>
        <v>340210.98907980556</v>
      </c>
      <c r="N7" s="50">
        <f t="shared" si="5"/>
        <v>406868.15879802243</v>
      </c>
      <c r="O7" s="50">
        <f t="shared" si="5"/>
        <v>490821.79990206106</v>
      </c>
      <c r="P7" s="50">
        <f t="shared" si="5"/>
        <v>554845.49202064297</v>
      </c>
      <c r="Q7" s="50">
        <f t="shared" si="5"/>
        <v>625761.47774427058</v>
      </c>
      <c r="R7" s="50">
        <f t="shared" si="5"/>
        <v>702584.24141514115</v>
      </c>
      <c r="S7" s="50">
        <f t="shared" si="5"/>
        <v>803449.35320002818</v>
      </c>
      <c r="T7" s="50">
        <f t="shared" si="5"/>
        <v>841486.37742769695</v>
      </c>
      <c r="U7" s="50">
        <f t="shared" si="5"/>
        <v>0</v>
      </c>
      <c r="V7" s="50">
        <f t="shared" si="5"/>
        <v>0</v>
      </c>
      <c r="W7" s="50">
        <f t="shared" si="5"/>
        <v>0</v>
      </c>
      <c r="X7" s="50">
        <f t="shared" si="5"/>
        <v>0</v>
      </c>
      <c r="Y7" s="50">
        <f t="shared" si="5"/>
        <v>0</v>
      </c>
      <c r="Z7" s="50">
        <f t="shared" si="5"/>
        <v>0</v>
      </c>
      <c r="AA7" s="50">
        <f t="shared" si="5"/>
        <v>0</v>
      </c>
      <c r="AB7" s="50">
        <f t="shared" si="5"/>
        <v>0</v>
      </c>
      <c r="AC7" s="50">
        <f t="shared" si="5"/>
        <v>0</v>
      </c>
      <c r="AD7" s="50">
        <f t="shared" si="5"/>
        <v>0</v>
      </c>
      <c r="AE7" s="50">
        <f t="shared" si="5"/>
        <v>0</v>
      </c>
      <c r="AF7" s="50">
        <f t="shared" si="5"/>
        <v>0</v>
      </c>
      <c r="AG7" s="50">
        <f t="shared" si="5"/>
        <v>0</v>
      </c>
      <c r="AH7" s="50">
        <f t="shared" si="5"/>
        <v>0</v>
      </c>
      <c r="AI7" s="50">
        <f t="shared" si="5"/>
        <v>0</v>
      </c>
      <c r="AJ7" s="50">
        <f t="shared" si="5"/>
        <v>0</v>
      </c>
      <c r="AK7" s="50">
        <f t="shared" si="5"/>
        <v>0</v>
      </c>
      <c r="AL7" s="50">
        <f t="shared" si="5"/>
        <v>0</v>
      </c>
      <c r="AM7" s="50">
        <f t="shared" si="5"/>
        <v>0</v>
      </c>
      <c r="AN7" s="50">
        <f t="shared" si="5"/>
        <v>0</v>
      </c>
      <c r="AO7" s="50">
        <f t="shared" si="5"/>
        <v>0</v>
      </c>
      <c r="AP7" s="50">
        <f t="shared" si="5"/>
        <v>0</v>
      </c>
      <c r="AQ7" s="50">
        <f t="shared" si="5"/>
        <v>0</v>
      </c>
      <c r="AR7" s="50">
        <f t="shared" si="5"/>
        <v>0</v>
      </c>
      <c r="AS7" s="50">
        <f t="shared" si="5"/>
        <v>0</v>
      </c>
      <c r="AT7" s="50">
        <f t="shared" si="5"/>
        <v>0</v>
      </c>
      <c r="AU7" s="50">
        <f t="shared" si="5"/>
        <v>0</v>
      </c>
      <c r="AV7" s="50">
        <f t="shared" si="5"/>
        <v>0</v>
      </c>
      <c r="AW7" s="50">
        <f t="shared" si="5"/>
        <v>0</v>
      </c>
      <c r="AX7" s="50">
        <f t="shared" si="5"/>
        <v>0</v>
      </c>
      <c r="AY7" s="50">
        <f t="shared" si="5"/>
        <v>0</v>
      </c>
      <c r="AZ7" s="50">
        <f t="shared" si="5"/>
        <v>0</v>
      </c>
      <c r="BA7" s="50">
        <f t="shared" si="5"/>
        <v>0</v>
      </c>
      <c r="BB7" s="50">
        <f t="shared" si="5"/>
        <v>0</v>
      </c>
      <c r="BC7" s="50">
        <f t="shared" si="5"/>
        <v>0</v>
      </c>
      <c r="BD7" s="50">
        <f t="shared" si="5"/>
        <v>0</v>
      </c>
      <c r="BE7" s="50">
        <f t="shared" si="5"/>
        <v>0</v>
      </c>
      <c r="BF7" s="50">
        <f t="shared" si="5"/>
        <v>0</v>
      </c>
      <c r="BG7" s="50">
        <f t="shared" si="5"/>
        <v>0</v>
      </c>
      <c r="BH7" s="50">
        <f t="shared" si="5"/>
        <v>0</v>
      </c>
      <c r="BI7" s="50">
        <f t="shared" si="5"/>
        <v>0</v>
      </c>
      <c r="BJ7" s="50">
        <f t="shared" si="5"/>
        <v>0</v>
      </c>
      <c r="BK7" s="50">
        <f t="shared" si="5"/>
        <v>0</v>
      </c>
      <c r="BL7" s="50">
        <f t="shared" si="5"/>
        <v>0</v>
      </c>
      <c r="BM7" s="50">
        <f t="shared" si="5"/>
        <v>0</v>
      </c>
      <c r="BN7" s="50">
        <f t="shared" si="5"/>
        <v>0</v>
      </c>
      <c r="BO7" s="50">
        <f t="shared" si="5"/>
        <v>0</v>
      </c>
      <c r="BP7" s="50">
        <f t="shared" si="3"/>
        <v>0</v>
      </c>
      <c r="BQ7" s="50">
        <f t="shared" si="3"/>
        <v>0</v>
      </c>
      <c r="BR7" s="50">
        <f t="shared" si="3"/>
        <v>0</v>
      </c>
      <c r="BS7" s="50">
        <f t="shared" si="3"/>
        <v>0</v>
      </c>
      <c r="BT7" s="50">
        <f t="shared" si="3"/>
        <v>0</v>
      </c>
      <c r="BU7" s="50">
        <f t="shared" si="3"/>
        <v>0</v>
      </c>
      <c r="BV7" s="50">
        <f t="shared" si="3"/>
        <v>0</v>
      </c>
      <c r="BW7" s="50">
        <f t="shared" si="3"/>
        <v>0</v>
      </c>
      <c r="BX7" s="50">
        <f t="shared" si="3"/>
        <v>0</v>
      </c>
      <c r="BY7" s="50">
        <f t="shared" si="3"/>
        <v>0</v>
      </c>
      <c r="BZ7" s="50">
        <f t="shared" si="3"/>
        <v>0</v>
      </c>
      <c r="CA7" s="50">
        <f t="shared" si="3"/>
        <v>0</v>
      </c>
      <c r="CB7" s="50">
        <f t="shared" si="3"/>
        <v>0</v>
      </c>
      <c r="CC7" s="50">
        <f t="shared" si="3"/>
        <v>0</v>
      </c>
      <c r="CD7" s="50">
        <f t="shared" si="3"/>
        <v>0</v>
      </c>
      <c r="CE7" s="50">
        <f t="shared" si="4"/>
        <v>0</v>
      </c>
      <c r="CF7" s="50">
        <f t="shared" si="4"/>
        <v>0</v>
      </c>
      <c r="CG7" s="50">
        <f t="shared" si="4"/>
        <v>0</v>
      </c>
      <c r="CH7" s="147">
        <f t="shared" si="4"/>
        <v>0</v>
      </c>
    </row>
    <row r="8" spans="1:87" x14ac:dyDescent="0.25">
      <c r="B8" s="55" t="s">
        <v>31</v>
      </c>
      <c r="C8" s="50">
        <f t="shared" si="2"/>
        <v>0</v>
      </c>
      <c r="D8" s="50">
        <f t="shared" si="5"/>
        <v>396.04307531161965</v>
      </c>
      <c r="E8" s="50">
        <f t="shared" si="5"/>
        <v>5651.2147460243341</v>
      </c>
      <c r="F8" s="50">
        <f t="shared" si="5"/>
        <v>18309.793733867347</v>
      </c>
      <c r="G8" s="50">
        <f t="shared" si="5"/>
        <v>42634.473483841117</v>
      </c>
      <c r="H8" s="50">
        <f t="shared" si="5"/>
        <v>118108.64506642008</v>
      </c>
      <c r="I8" s="50">
        <f t="shared" si="5"/>
        <v>236524.37697575073</v>
      </c>
      <c r="J8" s="50">
        <f t="shared" si="5"/>
        <v>375611.11747708061</v>
      </c>
      <c r="K8" s="50">
        <f t="shared" si="5"/>
        <v>517466.13422158372</v>
      </c>
      <c r="L8" s="50">
        <f t="shared" si="5"/>
        <v>598075.7020756118</v>
      </c>
      <c r="M8" s="50">
        <f t="shared" si="5"/>
        <v>676278.09688109451</v>
      </c>
      <c r="N8" s="50">
        <f t="shared" si="5"/>
        <v>786813.55248473142</v>
      </c>
      <c r="O8" s="50">
        <f t="shared" si="5"/>
        <v>927342.89442003751</v>
      </c>
      <c r="P8" s="50">
        <f t="shared" si="5"/>
        <v>1040634.2104012581</v>
      </c>
      <c r="Q8" s="50">
        <f t="shared" si="5"/>
        <v>1160131.868607386</v>
      </c>
      <c r="R8" s="50">
        <f t="shared" si="5"/>
        <v>1270550.5518297208</v>
      </c>
      <c r="S8" s="50">
        <f t="shared" si="5"/>
        <v>1416142.6531057102</v>
      </c>
      <c r="T8" s="50">
        <f t="shared" si="5"/>
        <v>1497724.8895371102</v>
      </c>
      <c r="U8" s="50">
        <f t="shared" si="5"/>
        <v>0</v>
      </c>
      <c r="V8" s="50">
        <f t="shared" si="5"/>
        <v>0</v>
      </c>
      <c r="W8" s="50">
        <f t="shared" si="5"/>
        <v>0</v>
      </c>
      <c r="X8" s="50">
        <f t="shared" si="5"/>
        <v>0</v>
      </c>
      <c r="Y8" s="50">
        <f t="shared" si="5"/>
        <v>0</v>
      </c>
      <c r="Z8" s="50">
        <f t="shared" si="5"/>
        <v>0</v>
      </c>
      <c r="AA8" s="50">
        <f t="shared" si="5"/>
        <v>0</v>
      </c>
      <c r="AB8" s="50">
        <f t="shared" si="5"/>
        <v>0</v>
      </c>
      <c r="AC8" s="50">
        <f t="shared" si="5"/>
        <v>0</v>
      </c>
      <c r="AD8" s="50">
        <f t="shared" si="5"/>
        <v>0</v>
      </c>
      <c r="AE8" s="50">
        <f t="shared" si="5"/>
        <v>0</v>
      </c>
      <c r="AF8" s="50">
        <f t="shared" si="5"/>
        <v>0</v>
      </c>
      <c r="AG8" s="50">
        <f t="shared" si="5"/>
        <v>0</v>
      </c>
      <c r="AH8" s="50">
        <f t="shared" si="5"/>
        <v>0</v>
      </c>
      <c r="AI8" s="50">
        <f t="shared" si="5"/>
        <v>0</v>
      </c>
      <c r="AJ8" s="50">
        <f t="shared" si="5"/>
        <v>0</v>
      </c>
      <c r="AK8" s="50">
        <f t="shared" si="5"/>
        <v>0</v>
      </c>
      <c r="AL8" s="50">
        <f t="shared" si="5"/>
        <v>0</v>
      </c>
      <c r="AM8" s="50">
        <f t="shared" si="5"/>
        <v>0</v>
      </c>
      <c r="AN8" s="50">
        <f t="shared" si="5"/>
        <v>0</v>
      </c>
      <c r="AO8" s="50">
        <f t="shared" si="5"/>
        <v>0</v>
      </c>
      <c r="AP8" s="50">
        <f t="shared" si="5"/>
        <v>0</v>
      </c>
      <c r="AQ8" s="50">
        <f t="shared" si="5"/>
        <v>0</v>
      </c>
      <c r="AR8" s="50">
        <f t="shared" si="5"/>
        <v>0</v>
      </c>
      <c r="AS8" s="50">
        <f t="shared" si="5"/>
        <v>0</v>
      </c>
      <c r="AT8" s="50">
        <f t="shared" si="5"/>
        <v>0</v>
      </c>
      <c r="AU8" s="50">
        <f t="shared" si="5"/>
        <v>0</v>
      </c>
      <c r="AV8" s="50">
        <f t="shared" si="5"/>
        <v>0</v>
      </c>
      <c r="AW8" s="50">
        <f t="shared" si="5"/>
        <v>0</v>
      </c>
      <c r="AX8" s="50">
        <f t="shared" si="5"/>
        <v>0</v>
      </c>
      <c r="AY8" s="50">
        <f t="shared" si="5"/>
        <v>0</v>
      </c>
      <c r="AZ8" s="50">
        <f t="shared" si="5"/>
        <v>0</v>
      </c>
      <c r="BA8" s="50">
        <f t="shared" si="5"/>
        <v>0</v>
      </c>
      <c r="BB8" s="50">
        <f t="shared" si="5"/>
        <v>0</v>
      </c>
      <c r="BC8" s="50">
        <f t="shared" si="5"/>
        <v>0</v>
      </c>
      <c r="BD8" s="50">
        <f t="shared" si="5"/>
        <v>0</v>
      </c>
      <c r="BE8" s="50">
        <f t="shared" si="5"/>
        <v>0</v>
      </c>
      <c r="BF8" s="50">
        <f t="shared" si="5"/>
        <v>0</v>
      </c>
      <c r="BG8" s="50">
        <f t="shared" si="5"/>
        <v>0</v>
      </c>
      <c r="BH8" s="50">
        <f t="shared" si="5"/>
        <v>0</v>
      </c>
      <c r="BI8" s="50">
        <f t="shared" si="5"/>
        <v>0</v>
      </c>
      <c r="BJ8" s="50">
        <f t="shared" si="5"/>
        <v>0</v>
      </c>
      <c r="BK8" s="50">
        <f t="shared" si="5"/>
        <v>0</v>
      </c>
      <c r="BL8" s="50">
        <f t="shared" si="5"/>
        <v>0</v>
      </c>
      <c r="BM8" s="50">
        <f t="shared" si="5"/>
        <v>0</v>
      </c>
      <c r="BN8" s="50">
        <f t="shared" si="5"/>
        <v>0</v>
      </c>
      <c r="BO8" s="50">
        <f t="shared" si="5"/>
        <v>0</v>
      </c>
      <c r="BP8" s="50">
        <f t="shared" si="3"/>
        <v>0</v>
      </c>
      <c r="BQ8" s="50">
        <f t="shared" si="3"/>
        <v>0</v>
      </c>
      <c r="BR8" s="50">
        <f t="shared" si="3"/>
        <v>0</v>
      </c>
      <c r="BS8" s="50">
        <f t="shared" si="3"/>
        <v>0</v>
      </c>
      <c r="BT8" s="50">
        <f t="shared" si="3"/>
        <v>0</v>
      </c>
      <c r="BU8" s="50">
        <f t="shared" si="3"/>
        <v>0</v>
      </c>
      <c r="BV8" s="50">
        <f t="shared" si="3"/>
        <v>0</v>
      </c>
      <c r="BW8" s="50">
        <f t="shared" si="3"/>
        <v>0</v>
      </c>
      <c r="BX8" s="50">
        <f t="shared" si="3"/>
        <v>0</v>
      </c>
      <c r="BY8" s="50">
        <f t="shared" si="3"/>
        <v>0</v>
      </c>
      <c r="BZ8" s="50">
        <f t="shared" si="3"/>
        <v>0</v>
      </c>
      <c r="CA8" s="50">
        <f t="shared" si="3"/>
        <v>0</v>
      </c>
      <c r="CB8" s="50">
        <f t="shared" si="3"/>
        <v>0</v>
      </c>
      <c r="CC8" s="50">
        <f t="shared" si="3"/>
        <v>0</v>
      </c>
      <c r="CD8" s="50">
        <f t="shared" si="3"/>
        <v>0</v>
      </c>
      <c r="CE8" s="50">
        <f t="shared" si="4"/>
        <v>0</v>
      </c>
      <c r="CF8" s="50">
        <f t="shared" si="4"/>
        <v>0</v>
      </c>
      <c r="CG8" s="50">
        <f t="shared" si="4"/>
        <v>0</v>
      </c>
      <c r="CH8" s="147">
        <f t="shared" si="4"/>
        <v>0</v>
      </c>
    </row>
    <row r="9" spans="1:87" x14ac:dyDescent="0.25">
      <c r="B9" s="55" t="s">
        <v>32</v>
      </c>
      <c r="C9" s="50">
        <f t="shared" si="2"/>
        <v>0</v>
      </c>
      <c r="D9" s="50">
        <f t="shared" si="5"/>
        <v>82.378565618850558</v>
      </c>
      <c r="E9" s="50">
        <f t="shared" si="5"/>
        <v>381.90928470312804</v>
      </c>
      <c r="F9" s="50">
        <f t="shared" si="5"/>
        <v>843.71419985846819</v>
      </c>
      <c r="G9" s="50">
        <f t="shared" si="5"/>
        <v>2614.0553044352318</v>
      </c>
      <c r="H9" s="50">
        <f t="shared" si="5"/>
        <v>11551.194842707693</v>
      </c>
      <c r="I9" s="50">
        <f t="shared" si="5"/>
        <v>25787.489123205152</v>
      </c>
      <c r="J9" s="50">
        <f t="shared" si="5"/>
        <v>48779.27150853788</v>
      </c>
      <c r="K9" s="50">
        <f t="shared" si="5"/>
        <v>77410.722424259206</v>
      </c>
      <c r="L9" s="50">
        <f t="shared" si="5"/>
        <v>90686.858660712809</v>
      </c>
      <c r="M9" s="50">
        <f t="shared" si="5"/>
        <v>109613.82816900066</v>
      </c>
      <c r="N9" s="50">
        <f t="shared" si="5"/>
        <v>148734.71881626511</v>
      </c>
      <c r="O9" s="50">
        <f t="shared" si="5"/>
        <v>204428.21331860239</v>
      </c>
      <c r="P9" s="50">
        <f t="shared" si="5"/>
        <v>251547.99599002904</v>
      </c>
      <c r="Q9" s="50">
        <f t="shared" si="5"/>
        <v>301627.7507876078</v>
      </c>
      <c r="R9" s="50">
        <f t="shared" si="5"/>
        <v>349254.59717888263</v>
      </c>
      <c r="S9" s="50">
        <f t="shared" si="5"/>
        <v>411128.88692251017</v>
      </c>
      <c r="T9" s="50">
        <f t="shared" si="5"/>
        <v>464715.97379490419</v>
      </c>
      <c r="U9" s="50">
        <f t="shared" si="5"/>
        <v>0</v>
      </c>
      <c r="V9" s="50">
        <f t="shared" si="5"/>
        <v>0</v>
      </c>
      <c r="W9" s="50">
        <f t="shared" si="5"/>
        <v>0</v>
      </c>
      <c r="X9" s="50">
        <f t="shared" si="5"/>
        <v>0</v>
      </c>
      <c r="Y9" s="50">
        <f t="shared" si="5"/>
        <v>0</v>
      </c>
      <c r="Z9" s="50">
        <f t="shared" si="5"/>
        <v>0</v>
      </c>
      <c r="AA9" s="50">
        <f t="shared" si="5"/>
        <v>0</v>
      </c>
      <c r="AB9" s="50">
        <f t="shared" si="5"/>
        <v>0</v>
      </c>
      <c r="AC9" s="50">
        <f t="shared" si="5"/>
        <v>0</v>
      </c>
      <c r="AD9" s="50">
        <f t="shared" si="5"/>
        <v>0</v>
      </c>
      <c r="AE9" s="50">
        <f t="shared" si="5"/>
        <v>0</v>
      </c>
      <c r="AF9" s="50">
        <f t="shared" si="5"/>
        <v>0</v>
      </c>
      <c r="AG9" s="50">
        <f t="shared" si="5"/>
        <v>0</v>
      </c>
      <c r="AH9" s="50">
        <f t="shared" si="5"/>
        <v>0</v>
      </c>
      <c r="AI9" s="50">
        <f t="shared" si="5"/>
        <v>0</v>
      </c>
      <c r="AJ9" s="50">
        <f t="shared" si="5"/>
        <v>0</v>
      </c>
      <c r="AK9" s="50">
        <f t="shared" si="5"/>
        <v>0</v>
      </c>
      <c r="AL9" s="50">
        <f t="shared" si="5"/>
        <v>0</v>
      </c>
      <c r="AM9" s="50">
        <f t="shared" si="5"/>
        <v>0</v>
      </c>
      <c r="AN9" s="50">
        <f t="shared" si="5"/>
        <v>0</v>
      </c>
      <c r="AO9" s="50">
        <f t="shared" si="5"/>
        <v>0</v>
      </c>
      <c r="AP9" s="50">
        <f t="shared" si="5"/>
        <v>0</v>
      </c>
      <c r="AQ9" s="50">
        <f t="shared" si="5"/>
        <v>0</v>
      </c>
      <c r="AR9" s="50">
        <f t="shared" si="5"/>
        <v>0</v>
      </c>
      <c r="AS9" s="50">
        <f t="shared" si="5"/>
        <v>0</v>
      </c>
      <c r="AT9" s="50">
        <f t="shared" si="5"/>
        <v>0</v>
      </c>
      <c r="AU9" s="50">
        <f t="shared" si="5"/>
        <v>0</v>
      </c>
      <c r="AV9" s="50">
        <f t="shared" si="5"/>
        <v>0</v>
      </c>
      <c r="AW9" s="50">
        <f t="shared" si="5"/>
        <v>0</v>
      </c>
      <c r="AX9" s="50">
        <f t="shared" si="5"/>
        <v>0</v>
      </c>
      <c r="AY9" s="50">
        <f t="shared" si="5"/>
        <v>0</v>
      </c>
      <c r="AZ9" s="50">
        <f t="shared" si="5"/>
        <v>0</v>
      </c>
      <c r="BA9" s="50">
        <f t="shared" si="5"/>
        <v>0</v>
      </c>
      <c r="BB9" s="50">
        <f t="shared" si="5"/>
        <v>0</v>
      </c>
      <c r="BC9" s="50">
        <f t="shared" si="5"/>
        <v>0</v>
      </c>
      <c r="BD9" s="50">
        <f t="shared" si="5"/>
        <v>0</v>
      </c>
      <c r="BE9" s="50">
        <f t="shared" si="5"/>
        <v>0</v>
      </c>
      <c r="BF9" s="50">
        <f t="shared" si="5"/>
        <v>0</v>
      </c>
      <c r="BG9" s="50">
        <f t="shared" si="5"/>
        <v>0</v>
      </c>
      <c r="BH9" s="50">
        <f t="shared" si="5"/>
        <v>0</v>
      </c>
      <c r="BI9" s="50">
        <f t="shared" si="5"/>
        <v>0</v>
      </c>
      <c r="BJ9" s="50">
        <f t="shared" si="5"/>
        <v>0</v>
      </c>
      <c r="BK9" s="50">
        <f t="shared" si="5"/>
        <v>0</v>
      </c>
      <c r="BL9" s="50">
        <f t="shared" si="5"/>
        <v>0</v>
      </c>
      <c r="BM9" s="50">
        <f t="shared" si="5"/>
        <v>0</v>
      </c>
      <c r="BN9" s="50">
        <f t="shared" si="5"/>
        <v>0</v>
      </c>
      <c r="BO9" s="50">
        <f t="shared" si="5"/>
        <v>0</v>
      </c>
      <c r="BP9" s="50">
        <f t="shared" si="3"/>
        <v>0</v>
      </c>
      <c r="BQ9" s="50">
        <f t="shared" si="3"/>
        <v>0</v>
      </c>
      <c r="BR9" s="50">
        <f t="shared" si="3"/>
        <v>0</v>
      </c>
      <c r="BS9" s="50">
        <f t="shared" si="3"/>
        <v>0</v>
      </c>
      <c r="BT9" s="50">
        <f t="shared" si="3"/>
        <v>0</v>
      </c>
      <c r="BU9" s="50">
        <f t="shared" si="3"/>
        <v>0</v>
      </c>
      <c r="BV9" s="50">
        <f t="shared" si="3"/>
        <v>0</v>
      </c>
      <c r="BW9" s="50">
        <f t="shared" si="3"/>
        <v>0</v>
      </c>
      <c r="BX9" s="50">
        <f t="shared" si="3"/>
        <v>0</v>
      </c>
      <c r="BY9" s="50">
        <f t="shared" si="3"/>
        <v>0</v>
      </c>
      <c r="BZ9" s="50">
        <f t="shared" si="3"/>
        <v>0</v>
      </c>
      <c r="CA9" s="50">
        <f t="shared" si="3"/>
        <v>0</v>
      </c>
      <c r="CB9" s="50">
        <f t="shared" si="3"/>
        <v>0</v>
      </c>
      <c r="CC9" s="50">
        <f t="shared" si="3"/>
        <v>0</v>
      </c>
      <c r="CD9" s="50">
        <f t="shared" si="3"/>
        <v>0</v>
      </c>
      <c r="CE9" s="50">
        <f t="shared" si="4"/>
        <v>0</v>
      </c>
      <c r="CF9" s="50">
        <f t="shared" si="4"/>
        <v>0</v>
      </c>
      <c r="CG9" s="50">
        <f t="shared" si="4"/>
        <v>0</v>
      </c>
      <c r="CH9" s="147">
        <f t="shared" si="4"/>
        <v>0</v>
      </c>
    </row>
    <row r="10" spans="1:87" ht="15.75" thickBot="1" x14ac:dyDescent="0.3">
      <c r="B10" s="31" t="s">
        <v>33</v>
      </c>
      <c r="C10" s="152">
        <f t="shared" si="2"/>
        <v>0</v>
      </c>
      <c r="D10" s="152">
        <f t="shared" si="5"/>
        <v>25.642650754791383</v>
      </c>
      <c r="E10" s="152">
        <f t="shared" si="5"/>
        <v>96.729022776323802</v>
      </c>
      <c r="F10" s="152">
        <f t="shared" si="5"/>
        <v>195.85610221104724</v>
      </c>
      <c r="G10" s="152">
        <f t="shared" si="5"/>
        <v>336.79315284370989</v>
      </c>
      <c r="H10" s="152">
        <f t="shared" si="5"/>
        <v>530.80999618745125</v>
      </c>
      <c r="I10" s="152">
        <f t="shared" si="5"/>
        <v>884.42777891034143</v>
      </c>
      <c r="J10" s="152">
        <f t="shared" si="5"/>
        <v>5412.3872343704916</v>
      </c>
      <c r="K10" s="152">
        <f t="shared" si="5"/>
        <v>10958.514233645499</v>
      </c>
      <c r="L10" s="152">
        <f t="shared" si="5"/>
        <v>11610.021963045998</v>
      </c>
      <c r="M10" s="152">
        <f t="shared" si="5"/>
        <v>12048.701190834388</v>
      </c>
      <c r="N10" s="152">
        <f t="shared" si="5"/>
        <v>13134.855250057062</v>
      </c>
      <c r="O10" s="152">
        <f t="shared" si="5"/>
        <v>14885.231202387924</v>
      </c>
      <c r="P10" s="152">
        <f t="shared" si="5"/>
        <v>16163.971850201799</v>
      </c>
      <c r="Q10" s="152">
        <f t="shared" si="5"/>
        <v>17726.268714255973</v>
      </c>
      <c r="R10" s="152">
        <f t="shared" si="5"/>
        <v>19984.484812910639</v>
      </c>
      <c r="S10" s="152">
        <f t="shared" si="5"/>
        <v>24968.740641206408</v>
      </c>
      <c r="T10" s="152">
        <f t="shared" si="5"/>
        <v>27584.679971524598</v>
      </c>
      <c r="U10" s="152">
        <f t="shared" si="5"/>
        <v>0</v>
      </c>
      <c r="V10" s="152">
        <f t="shared" si="5"/>
        <v>0</v>
      </c>
      <c r="W10" s="152">
        <f t="shared" si="5"/>
        <v>0</v>
      </c>
      <c r="X10" s="152">
        <f t="shared" si="5"/>
        <v>0</v>
      </c>
      <c r="Y10" s="152">
        <f t="shared" si="5"/>
        <v>0</v>
      </c>
      <c r="Z10" s="152">
        <f t="shared" si="5"/>
        <v>0</v>
      </c>
      <c r="AA10" s="152">
        <f t="shared" si="5"/>
        <v>0</v>
      </c>
      <c r="AB10" s="152">
        <f t="shared" si="5"/>
        <v>0</v>
      </c>
      <c r="AC10" s="152">
        <f t="shared" si="5"/>
        <v>0</v>
      </c>
      <c r="AD10" s="152">
        <f t="shared" si="5"/>
        <v>0</v>
      </c>
      <c r="AE10" s="152">
        <f t="shared" si="5"/>
        <v>0</v>
      </c>
      <c r="AF10" s="152">
        <f t="shared" si="5"/>
        <v>0</v>
      </c>
      <c r="AG10" s="152">
        <f t="shared" si="5"/>
        <v>0</v>
      </c>
      <c r="AH10" s="152">
        <f t="shared" si="5"/>
        <v>0</v>
      </c>
      <c r="AI10" s="152">
        <f t="shared" si="5"/>
        <v>0</v>
      </c>
      <c r="AJ10" s="152">
        <f t="shared" si="5"/>
        <v>0</v>
      </c>
      <c r="AK10" s="152">
        <f t="shared" si="5"/>
        <v>0</v>
      </c>
      <c r="AL10" s="152">
        <f t="shared" si="5"/>
        <v>0</v>
      </c>
      <c r="AM10" s="152">
        <f t="shared" si="5"/>
        <v>0</v>
      </c>
      <c r="AN10" s="152">
        <f t="shared" si="5"/>
        <v>0</v>
      </c>
      <c r="AO10" s="152">
        <f t="shared" si="5"/>
        <v>0</v>
      </c>
      <c r="AP10" s="152">
        <f t="shared" si="5"/>
        <v>0</v>
      </c>
      <c r="AQ10" s="152">
        <f t="shared" si="5"/>
        <v>0</v>
      </c>
      <c r="AR10" s="152">
        <f t="shared" si="5"/>
        <v>0</v>
      </c>
      <c r="AS10" s="152">
        <f t="shared" si="5"/>
        <v>0</v>
      </c>
      <c r="AT10" s="152">
        <f t="shared" si="5"/>
        <v>0</v>
      </c>
      <c r="AU10" s="152">
        <f t="shared" si="5"/>
        <v>0</v>
      </c>
      <c r="AV10" s="152">
        <f t="shared" si="5"/>
        <v>0</v>
      </c>
      <c r="AW10" s="152">
        <f t="shared" si="5"/>
        <v>0</v>
      </c>
      <c r="AX10" s="152">
        <f t="shared" si="5"/>
        <v>0</v>
      </c>
      <c r="AY10" s="152">
        <f t="shared" si="5"/>
        <v>0</v>
      </c>
      <c r="AZ10" s="152">
        <f t="shared" si="5"/>
        <v>0</v>
      </c>
      <c r="BA10" s="152">
        <f t="shared" si="5"/>
        <v>0</v>
      </c>
      <c r="BB10" s="152">
        <f t="shared" si="5"/>
        <v>0</v>
      </c>
      <c r="BC10" s="152">
        <f t="shared" si="5"/>
        <v>0</v>
      </c>
      <c r="BD10" s="152">
        <f t="shared" si="5"/>
        <v>0</v>
      </c>
      <c r="BE10" s="152">
        <f t="shared" si="5"/>
        <v>0</v>
      </c>
      <c r="BF10" s="152">
        <f t="shared" si="5"/>
        <v>0</v>
      </c>
      <c r="BG10" s="152">
        <f t="shared" si="5"/>
        <v>0</v>
      </c>
      <c r="BH10" s="152">
        <f t="shared" si="5"/>
        <v>0</v>
      </c>
      <c r="BI10" s="152">
        <f t="shared" si="5"/>
        <v>0</v>
      </c>
      <c r="BJ10" s="152">
        <f t="shared" si="5"/>
        <v>0</v>
      </c>
      <c r="BK10" s="152">
        <f t="shared" si="5"/>
        <v>0</v>
      </c>
      <c r="BL10" s="152">
        <f t="shared" si="5"/>
        <v>0</v>
      </c>
      <c r="BM10" s="152">
        <f t="shared" si="5"/>
        <v>0</v>
      </c>
      <c r="BN10" s="152">
        <f t="shared" si="5"/>
        <v>0</v>
      </c>
      <c r="BO10" s="152">
        <f t="shared" ref="BO10:CH10" si="6">IF(BO$4="X",BO18+BO26,0)</f>
        <v>0</v>
      </c>
      <c r="BP10" s="152">
        <f t="shared" si="6"/>
        <v>0</v>
      </c>
      <c r="BQ10" s="152">
        <f t="shared" si="6"/>
        <v>0</v>
      </c>
      <c r="BR10" s="152">
        <f t="shared" si="6"/>
        <v>0</v>
      </c>
      <c r="BS10" s="152">
        <f t="shared" si="6"/>
        <v>0</v>
      </c>
      <c r="BT10" s="152">
        <f t="shared" si="6"/>
        <v>0</v>
      </c>
      <c r="BU10" s="152">
        <f t="shared" si="6"/>
        <v>0</v>
      </c>
      <c r="BV10" s="152">
        <f t="shared" si="6"/>
        <v>0</v>
      </c>
      <c r="BW10" s="152">
        <f t="shared" si="6"/>
        <v>0</v>
      </c>
      <c r="BX10" s="152">
        <f t="shared" si="6"/>
        <v>0</v>
      </c>
      <c r="BY10" s="152">
        <f t="shared" si="6"/>
        <v>0</v>
      </c>
      <c r="BZ10" s="152">
        <f t="shared" si="6"/>
        <v>0</v>
      </c>
      <c r="CA10" s="152">
        <f t="shared" si="6"/>
        <v>0</v>
      </c>
      <c r="CB10" s="152">
        <f t="shared" si="6"/>
        <v>0</v>
      </c>
      <c r="CC10" s="152">
        <f t="shared" si="6"/>
        <v>0</v>
      </c>
      <c r="CD10" s="152">
        <f t="shared" si="6"/>
        <v>0</v>
      </c>
      <c r="CE10" s="152">
        <f t="shared" si="6"/>
        <v>0</v>
      </c>
      <c r="CF10" s="152">
        <f t="shared" si="6"/>
        <v>0</v>
      </c>
      <c r="CG10" s="152">
        <f t="shared" si="6"/>
        <v>0</v>
      </c>
      <c r="CH10" s="153">
        <f t="shared" si="6"/>
        <v>0</v>
      </c>
      <c r="CI10" s="324" t="s">
        <v>190</v>
      </c>
    </row>
    <row r="11" spans="1:87" ht="15.75" thickBot="1" x14ac:dyDescent="0.3">
      <c r="A11" s="1"/>
      <c r="B11" s="56" t="s">
        <v>34</v>
      </c>
      <c r="C11" s="154">
        <f>SUM(C6:C10)</f>
        <v>172.67344224990327</v>
      </c>
      <c r="D11" s="155">
        <f t="shared" ref="D11:BO11" si="7">SUM(D6:D10)</f>
        <v>3985.2891639794134</v>
      </c>
      <c r="E11" s="155">
        <f t="shared" si="7"/>
        <v>23964.73008764883</v>
      </c>
      <c r="F11" s="155">
        <f t="shared" si="7"/>
        <v>61637.910587409446</v>
      </c>
      <c r="G11" s="155">
        <f t="shared" si="7"/>
        <v>134262.87533671956</v>
      </c>
      <c r="H11" s="155">
        <f t="shared" si="7"/>
        <v>437366.15405480622</v>
      </c>
      <c r="I11" s="155">
        <f t="shared" si="7"/>
        <v>944178.83597667655</v>
      </c>
      <c r="J11" s="155">
        <f t="shared" si="7"/>
        <v>1531391.7302614758</v>
      </c>
      <c r="K11" s="155">
        <f t="shared" si="7"/>
        <v>1981804.8564702978</v>
      </c>
      <c r="L11" s="155">
        <f t="shared" si="7"/>
        <v>2176499.0936558885</v>
      </c>
      <c r="M11" s="155">
        <f t="shared" si="7"/>
        <v>2412783.7643941897</v>
      </c>
      <c r="N11" s="155">
        <f t="shared" si="7"/>
        <v>2808057.8146931347</v>
      </c>
      <c r="O11" s="155">
        <f t="shared" si="7"/>
        <v>3283128.7150034993</v>
      </c>
      <c r="P11" s="155">
        <f t="shared" si="7"/>
        <v>3669973.5388166732</v>
      </c>
      <c r="Q11" s="155">
        <f t="shared" si="7"/>
        <v>4038159.9453032752</v>
      </c>
      <c r="R11" s="155">
        <f t="shared" si="7"/>
        <v>4352705.6125442274</v>
      </c>
      <c r="S11" s="155">
        <f t="shared" si="7"/>
        <v>4769704.0619235076</v>
      </c>
      <c r="T11" s="155">
        <f t="shared" si="7"/>
        <v>5043304.3373069745</v>
      </c>
      <c r="U11" s="155">
        <f t="shared" si="7"/>
        <v>0</v>
      </c>
      <c r="V11" s="155">
        <f t="shared" si="7"/>
        <v>0</v>
      </c>
      <c r="W11" s="155">
        <f t="shared" si="7"/>
        <v>0</v>
      </c>
      <c r="X11" s="155">
        <f t="shared" si="7"/>
        <v>0</v>
      </c>
      <c r="Y11" s="155">
        <f t="shared" si="7"/>
        <v>0</v>
      </c>
      <c r="Z11" s="155">
        <f t="shared" si="7"/>
        <v>0</v>
      </c>
      <c r="AA11" s="155">
        <f t="shared" si="7"/>
        <v>0</v>
      </c>
      <c r="AB11" s="155">
        <f t="shared" si="7"/>
        <v>0</v>
      </c>
      <c r="AC11" s="155">
        <f t="shared" si="7"/>
        <v>0</v>
      </c>
      <c r="AD11" s="155">
        <f t="shared" si="7"/>
        <v>0</v>
      </c>
      <c r="AE11" s="155">
        <f t="shared" si="7"/>
        <v>0</v>
      </c>
      <c r="AF11" s="155">
        <f t="shared" si="7"/>
        <v>0</v>
      </c>
      <c r="AG11" s="155">
        <f t="shared" si="7"/>
        <v>0</v>
      </c>
      <c r="AH11" s="155">
        <f t="shared" si="7"/>
        <v>0</v>
      </c>
      <c r="AI11" s="155">
        <f t="shared" si="7"/>
        <v>0</v>
      </c>
      <c r="AJ11" s="155">
        <f t="shared" si="7"/>
        <v>0</v>
      </c>
      <c r="AK11" s="155">
        <f t="shared" si="7"/>
        <v>0</v>
      </c>
      <c r="AL11" s="155">
        <f t="shared" si="7"/>
        <v>0</v>
      </c>
      <c r="AM11" s="155">
        <f t="shared" si="7"/>
        <v>0</v>
      </c>
      <c r="AN11" s="155">
        <f t="shared" si="7"/>
        <v>0</v>
      </c>
      <c r="AO11" s="155">
        <f t="shared" si="7"/>
        <v>0</v>
      </c>
      <c r="AP11" s="155">
        <f t="shared" si="7"/>
        <v>0</v>
      </c>
      <c r="AQ11" s="155">
        <f t="shared" si="7"/>
        <v>0</v>
      </c>
      <c r="AR11" s="155">
        <f t="shared" si="7"/>
        <v>0</v>
      </c>
      <c r="AS11" s="155">
        <f t="shared" si="7"/>
        <v>0</v>
      </c>
      <c r="AT11" s="155">
        <f t="shared" si="7"/>
        <v>0</v>
      </c>
      <c r="AU11" s="155">
        <f t="shared" si="7"/>
        <v>0</v>
      </c>
      <c r="AV11" s="155">
        <f t="shared" si="7"/>
        <v>0</v>
      </c>
      <c r="AW11" s="155">
        <f t="shared" si="7"/>
        <v>0</v>
      </c>
      <c r="AX11" s="155">
        <f t="shared" si="7"/>
        <v>0</v>
      </c>
      <c r="AY11" s="155">
        <f t="shared" si="7"/>
        <v>0</v>
      </c>
      <c r="AZ11" s="155">
        <f t="shared" si="7"/>
        <v>0</v>
      </c>
      <c r="BA11" s="155">
        <f t="shared" si="7"/>
        <v>0</v>
      </c>
      <c r="BB11" s="155">
        <f t="shared" si="7"/>
        <v>0</v>
      </c>
      <c r="BC11" s="155">
        <f t="shared" si="7"/>
        <v>0</v>
      </c>
      <c r="BD11" s="155">
        <f t="shared" si="7"/>
        <v>0</v>
      </c>
      <c r="BE11" s="155">
        <f t="shared" si="7"/>
        <v>0</v>
      </c>
      <c r="BF11" s="155">
        <f t="shared" si="7"/>
        <v>0</v>
      </c>
      <c r="BG11" s="155">
        <f t="shared" si="7"/>
        <v>0</v>
      </c>
      <c r="BH11" s="155">
        <f t="shared" si="7"/>
        <v>0</v>
      </c>
      <c r="BI11" s="155">
        <f t="shared" si="7"/>
        <v>0</v>
      </c>
      <c r="BJ11" s="155">
        <f t="shared" si="7"/>
        <v>0</v>
      </c>
      <c r="BK11" s="155">
        <f t="shared" si="7"/>
        <v>0</v>
      </c>
      <c r="BL11" s="155">
        <f t="shared" si="7"/>
        <v>0</v>
      </c>
      <c r="BM11" s="155">
        <f t="shared" si="7"/>
        <v>0</v>
      </c>
      <c r="BN11" s="155">
        <f t="shared" si="7"/>
        <v>0</v>
      </c>
      <c r="BO11" s="155">
        <f t="shared" si="7"/>
        <v>0</v>
      </c>
      <c r="BP11" s="155">
        <f t="shared" ref="BP11:CH11" si="8">SUM(BP6:BP10)</f>
        <v>0</v>
      </c>
      <c r="BQ11" s="155">
        <f t="shared" si="8"/>
        <v>0</v>
      </c>
      <c r="BR11" s="155">
        <f t="shared" si="8"/>
        <v>0</v>
      </c>
      <c r="BS11" s="155">
        <f t="shared" si="8"/>
        <v>0</v>
      </c>
      <c r="BT11" s="155">
        <f t="shared" si="8"/>
        <v>0</v>
      </c>
      <c r="BU11" s="155">
        <f t="shared" si="8"/>
        <v>0</v>
      </c>
      <c r="BV11" s="155">
        <f t="shared" si="8"/>
        <v>0</v>
      </c>
      <c r="BW11" s="155">
        <f t="shared" si="8"/>
        <v>0</v>
      </c>
      <c r="BX11" s="155">
        <f t="shared" si="8"/>
        <v>0</v>
      </c>
      <c r="BY11" s="155">
        <f t="shared" si="8"/>
        <v>0</v>
      </c>
      <c r="BZ11" s="155">
        <f t="shared" si="8"/>
        <v>0</v>
      </c>
      <c r="CA11" s="155">
        <f t="shared" si="8"/>
        <v>0</v>
      </c>
      <c r="CB11" s="155">
        <f t="shared" si="8"/>
        <v>0</v>
      </c>
      <c r="CC11" s="155">
        <f t="shared" si="8"/>
        <v>0</v>
      </c>
      <c r="CD11" s="155">
        <f t="shared" si="8"/>
        <v>0</v>
      </c>
      <c r="CE11" s="155">
        <f t="shared" si="8"/>
        <v>0</v>
      </c>
      <c r="CF11" s="155">
        <f t="shared" si="8"/>
        <v>0</v>
      </c>
      <c r="CG11" s="155">
        <f t="shared" si="8"/>
        <v>0</v>
      </c>
      <c r="CH11" s="156">
        <f t="shared" si="8"/>
        <v>0</v>
      </c>
      <c r="CI11" s="326">
        <f>CI93</f>
        <v>5043304.3373069726</v>
      </c>
    </row>
    <row r="12" spans="1:87" s="319" customFormat="1" ht="15.75" thickBot="1" x14ac:dyDescent="0.3">
      <c r="B12" s="320" t="s">
        <v>181</v>
      </c>
      <c r="C12" s="327">
        <f>IF(C4="x",' 1M - RES'!C62+'2M - SGS'!C74+'3M - LGS'!C74+'4M - SPS'!C74+'11M - LPS'!C74+' LI 1M - RES'!C62+'LI 2M - SGS'!C74+'LI 3M - LGS'!C74+'LI 4M - SPS'!C74+'LI 11M - LPS'!C74+'Biz DRENE'!C82+'Biz DRENE'!C83+'Biz DRENE'!C84+'Biz DRENE'!C85+'Res DRENE'!C23,0)</f>
        <v>172.67344224990327</v>
      </c>
      <c r="D12" s="327">
        <f>IF(D4="x",' 1M - RES'!D62+'2M - SGS'!D74+'3M - LGS'!D74+'4M - SPS'!D74+'11M - LPS'!D74+' LI 1M - RES'!D62+'LI 2M - SGS'!D74+'LI 3M - LGS'!D74+'LI 4M - SPS'!D74+'LI 11M - LPS'!D74+'Biz DRENE'!D82+'Biz DRENE'!D83+'Biz DRENE'!D84+'Biz DRENE'!D85+'Res DRENE'!D23,0)</f>
        <v>3985.2891639794134</v>
      </c>
      <c r="E12" s="327">
        <f>IF(E4="x",' 1M - RES'!E62+'2M - SGS'!E74+'3M - LGS'!E74+'4M - SPS'!E74+'11M - LPS'!E74+' LI 1M - RES'!E62+'LI 2M - SGS'!E74+'LI 3M - LGS'!E74+'LI 4M - SPS'!E74+'LI 11M - LPS'!E74+'Biz DRENE'!E82+'Biz DRENE'!E83+'Biz DRENE'!E84+'Biz DRENE'!E85+'Res DRENE'!E23,0)</f>
        <v>23964.730087648823</v>
      </c>
      <c r="F12" s="327">
        <f>IF(F4="x",' 1M - RES'!F62+'2M - SGS'!F74+'3M - LGS'!F74+'4M - SPS'!F74+'11M - LPS'!F74+' LI 1M - RES'!F62+'LI 2M - SGS'!F74+'LI 3M - LGS'!F74+'LI 4M - SPS'!F74+'LI 11M - LPS'!F74+'Biz DRENE'!F82+'Biz DRENE'!F83+'Biz DRENE'!F84+'Biz DRENE'!F85+'Res DRENE'!F23,0)</f>
        <v>61637.910587409431</v>
      </c>
      <c r="G12" s="327">
        <f>IF(G4="x",' 1M - RES'!G62+'2M - SGS'!G74+'3M - LGS'!G74+'4M - SPS'!G74+'11M - LPS'!G74+' LI 1M - RES'!G62+'LI 2M - SGS'!G74+'LI 3M - LGS'!G74+'LI 4M - SPS'!G74+'LI 11M - LPS'!G74+'Biz DRENE'!G82+'Biz DRENE'!G83+'Biz DRENE'!G84+'Biz DRENE'!G85+'Res DRENE'!G23,0)</f>
        <v>134262.87533671956</v>
      </c>
      <c r="H12" s="327">
        <f>IF(H4="x",' 1M - RES'!H62+'2M - SGS'!H74+'3M - LGS'!H74+'4M - SPS'!H74+'11M - LPS'!H74+' LI 1M - RES'!H62+'LI 2M - SGS'!H74+'LI 3M - LGS'!H74+'LI 4M - SPS'!H74+'LI 11M - LPS'!H74+'Biz DRENE'!H82+'Biz DRENE'!H83+'Biz DRENE'!H84+'Biz DRENE'!H85+'Res DRENE'!H23,0)</f>
        <v>437366.15405480616</v>
      </c>
      <c r="I12" s="327">
        <f>IF(I4="x",' 1M - RES'!I62+'2M - SGS'!I74+'3M - LGS'!I74+'4M - SPS'!I74+'11M - LPS'!I74+' LI 1M - RES'!I62+'LI 2M - SGS'!I74+'LI 3M - LGS'!I74+'LI 4M - SPS'!I74+'LI 11M - LPS'!I74+'Biz DRENE'!I82+'Biz DRENE'!I83+'Biz DRENE'!I84+'Biz DRENE'!I85+'Res DRENE'!I23,0)</f>
        <v>944178.83597667667</v>
      </c>
      <c r="J12" s="327">
        <f>IF(J4="x",' 1M - RES'!J62+'2M - SGS'!J74+'3M - LGS'!J74+'4M - SPS'!J74+'11M - LPS'!J74+' LI 1M - RES'!J62+'LI 2M - SGS'!J74+'LI 3M - LGS'!J74+'LI 4M - SPS'!J74+'LI 11M - LPS'!J74+'Biz DRENE'!J82+'Biz DRENE'!J83+'Biz DRENE'!J84+'Biz DRENE'!J85+'Res DRENE'!J23,0)</f>
        <v>1531391.7302614758</v>
      </c>
      <c r="K12" s="327">
        <f>IF(K4="x",' 1M - RES'!K62+'2M - SGS'!K74+'3M - LGS'!K74+'4M - SPS'!K74+'11M - LPS'!K74+' LI 1M - RES'!K62+'LI 2M - SGS'!K74+'LI 3M - LGS'!K74+'LI 4M - SPS'!K74+'LI 11M - LPS'!K74+'Biz DRENE'!K82+'Biz DRENE'!K83+'Biz DRENE'!K84+'Biz DRENE'!K85+'Res DRENE'!K23,0)</f>
        <v>1981804.8564702978</v>
      </c>
      <c r="L12" s="327">
        <f>IF(L4="x",' 1M - RES'!L62+'2M - SGS'!L74+'3M - LGS'!L74+'4M - SPS'!L74+'11M - LPS'!L74+' LI 1M - RES'!L62+'LI 2M - SGS'!L74+'LI 3M - LGS'!L74+'LI 4M - SPS'!L74+'LI 11M - LPS'!L74+'Biz DRENE'!L82+'Biz DRENE'!L83+'Biz DRENE'!L84+'Biz DRENE'!L85+'Res DRENE'!L23,0)</f>
        <v>2176499.0936558889</v>
      </c>
      <c r="M12" s="327">
        <f>IF(M4="x",' 1M - RES'!M62+'2M - SGS'!M74+'3M - LGS'!M74+'4M - SPS'!M74+'11M - LPS'!M74+' LI 1M - RES'!M62+'LI 2M - SGS'!M74+'LI 3M - LGS'!M74+'LI 4M - SPS'!M74+'LI 11M - LPS'!M74+'Biz DRENE'!M82+'Biz DRENE'!M83+'Biz DRENE'!M84+'Biz DRENE'!M85+'Res DRENE'!M23,0)</f>
        <v>2412783.7643941892</v>
      </c>
      <c r="N12" s="327">
        <f>IF(N4="x",' 1M - RES'!N62+'2M - SGS'!N74+'3M - LGS'!N74+'4M - SPS'!N74+'11M - LPS'!N74+' LI 1M - RES'!N62+'LI 2M - SGS'!N74+'LI 3M - LGS'!N74+'LI 4M - SPS'!N74+'LI 11M - LPS'!N74+'Biz DRENE'!N82+'Biz DRENE'!N83+'Biz DRENE'!N84+'Biz DRENE'!N85+'Res DRENE'!N23,0)</f>
        <v>2808057.8146931357</v>
      </c>
      <c r="O12" s="327">
        <f>IF(O4="x",' 1M - RES'!O62+'2M - SGS'!O74+'3M - LGS'!O74+'4M - SPS'!O74+'11M - LPS'!O74+' LI 1M - RES'!O62+'LI 2M - SGS'!O74+'LI 3M - LGS'!O74+'LI 4M - SPS'!O74+'LI 11M - LPS'!O74+'Biz DRENE'!O82+'Biz DRENE'!O83+'Biz DRENE'!O84+'Biz DRENE'!O85+'Res DRENE'!O23,0)</f>
        <v>3283128.7150034993</v>
      </c>
      <c r="P12" s="327">
        <f>IF(P4="x",' 1M - RES'!P62+'2M - SGS'!P74+'3M - LGS'!P74+'4M - SPS'!P74+'11M - LPS'!P74+' LI 1M - RES'!P62+'LI 2M - SGS'!P74+'LI 3M - LGS'!P74+'LI 4M - SPS'!P74+'LI 11M - LPS'!P74+'Biz DRENE'!P82+'Biz DRENE'!P83+'Biz DRENE'!P84+'Biz DRENE'!P85+'Res DRENE'!P23,0)</f>
        <v>3669973.5388166732</v>
      </c>
      <c r="Q12" s="327">
        <f>IF(Q4="x",' 1M - RES'!Q62+'2M - SGS'!Q74+'3M - LGS'!Q74+'4M - SPS'!Q74+'11M - LPS'!Q74+' LI 1M - RES'!Q62+'LI 2M - SGS'!Q74+'LI 3M - LGS'!Q74+'LI 4M - SPS'!Q74+'LI 11M - LPS'!Q74+'Biz DRENE'!Q82+'Biz DRENE'!Q83+'Biz DRENE'!Q84+'Biz DRENE'!Q85+'Res DRENE'!Q23,0)</f>
        <v>4038159.9453032752</v>
      </c>
      <c r="R12" s="327">
        <f>IF(R4="x",' 1M - RES'!R62+'2M - SGS'!R74+'3M - LGS'!R74+'4M - SPS'!R74+'11M - LPS'!R74+' LI 1M - RES'!R62+'LI 2M - SGS'!R74+'LI 3M - LGS'!R74+'LI 4M - SPS'!R74+'LI 11M - LPS'!R74+'Biz DRENE'!R82+'Biz DRENE'!R83+'Biz DRENE'!R84+'Biz DRENE'!R85+'Res DRENE'!R23,0)</f>
        <v>4352705.6125442274</v>
      </c>
      <c r="S12" s="327">
        <f>IF(S4="x",' 1M - RES'!S62+'2M - SGS'!S74+'3M - LGS'!S74+'4M - SPS'!S74+'11M - LPS'!S74+' LI 1M - RES'!S62+'LI 2M - SGS'!S74+'LI 3M - LGS'!S74+'LI 4M - SPS'!S74+'LI 11M - LPS'!S74+'Biz DRENE'!S82+'Biz DRENE'!S83+'Biz DRENE'!S84+'Biz DRENE'!S85+'Res DRENE'!S23,0)</f>
        <v>4769704.0619235076</v>
      </c>
      <c r="T12" s="327">
        <f>IF(T4="x",' 1M - RES'!T62+'2M - SGS'!T74+'3M - LGS'!T74+'4M - SPS'!T74+'11M - LPS'!T74+' LI 1M - RES'!T62+'LI 2M - SGS'!T74+'LI 3M - LGS'!T74+'LI 4M - SPS'!T74+'LI 11M - LPS'!T74+'Biz DRENE'!T82+'Biz DRENE'!T83+'Biz DRENE'!T84+'Biz DRENE'!T85+'Res DRENE'!T23,0)</f>
        <v>5043304.3373069726</v>
      </c>
      <c r="U12" s="327">
        <f>IF(U4="x",' 1M - RES'!U62+'2M - SGS'!U74+'3M - LGS'!U74+'4M - SPS'!U74+'11M - LPS'!U74+' LI 1M - RES'!U62+'LI 2M - SGS'!U74+'LI 3M - LGS'!U74+'LI 4M - SPS'!U74+'LI 11M - LPS'!U74+'Biz DRENE'!U82+'Biz DRENE'!U83+'Biz DRENE'!U84+'Biz DRENE'!U85+'Res DRENE'!U23,0)</f>
        <v>0</v>
      </c>
      <c r="V12" s="327">
        <f>IF(V4="x",' 1M - RES'!V62+'2M - SGS'!V74+'3M - LGS'!V74+'4M - SPS'!V74+'11M - LPS'!V74+' LI 1M - RES'!V62+'LI 2M - SGS'!V74+'LI 3M - LGS'!V74+'LI 4M - SPS'!V74+'LI 11M - LPS'!V74+'Biz DRENE'!V82+'Biz DRENE'!V83+'Biz DRENE'!V84+'Biz DRENE'!V85+'Res DRENE'!V23,0)</f>
        <v>0</v>
      </c>
      <c r="W12" s="327">
        <f>IF(W4="x",' 1M - RES'!W62+'2M - SGS'!W74+'3M - LGS'!W74+'4M - SPS'!W74+'11M - LPS'!W74+' LI 1M - RES'!W62+'LI 2M - SGS'!W74+'LI 3M - LGS'!W74+'LI 4M - SPS'!W74+'LI 11M - LPS'!W74+'Biz DRENE'!W82+'Biz DRENE'!W83+'Biz DRENE'!W84+'Biz DRENE'!W85+'Res DRENE'!W23,0)</f>
        <v>0</v>
      </c>
      <c r="X12" s="327">
        <f>IF(X4="x",' 1M - RES'!X62+'2M - SGS'!X74+'3M - LGS'!X74+'4M - SPS'!X74+'11M - LPS'!X74+' LI 1M - RES'!X62+'LI 2M - SGS'!X74+'LI 3M - LGS'!X74+'LI 4M - SPS'!X74+'LI 11M - LPS'!X74+'Biz DRENE'!X82+'Biz DRENE'!X83+'Biz DRENE'!X84+'Biz DRENE'!X85+'Res DRENE'!X23,0)</f>
        <v>0</v>
      </c>
      <c r="Y12" s="327">
        <f>IF(Y4="x",' 1M - RES'!Y62+'2M - SGS'!Y74+'3M - LGS'!Y74+'4M - SPS'!Y74+'11M - LPS'!Y74+' LI 1M - RES'!Y62+'LI 2M - SGS'!Y74+'LI 3M - LGS'!Y74+'LI 4M - SPS'!Y74+'LI 11M - LPS'!Y74+'Biz DRENE'!Y82+'Biz DRENE'!Y83+'Biz DRENE'!Y84+'Biz DRENE'!Y85+'Res DRENE'!Y23,0)</f>
        <v>0</v>
      </c>
      <c r="Z12" s="327">
        <f>IF(Z4="x",' 1M - RES'!Z62+'2M - SGS'!Z74+'3M - LGS'!Z74+'4M - SPS'!Z74+'11M - LPS'!Z74+' LI 1M - RES'!Z62+'LI 2M - SGS'!Z74+'LI 3M - LGS'!Z74+'LI 4M - SPS'!Z74+'LI 11M - LPS'!Z74+'Biz DRENE'!Z82+'Biz DRENE'!Z83+'Biz DRENE'!Z84+'Biz DRENE'!Z85+'Res DRENE'!Z23,0)</f>
        <v>0</v>
      </c>
      <c r="AA12" s="327">
        <f>IF(AA4="x",' 1M - RES'!AA62+'2M - SGS'!AA74+'3M - LGS'!AA74+'4M - SPS'!AA74+'11M - LPS'!AA74+' LI 1M - RES'!AA62+'LI 2M - SGS'!AA74+'LI 3M - LGS'!AA74+'LI 4M - SPS'!AA74+'LI 11M - LPS'!AA74+'Biz DRENE'!AA82+'Biz DRENE'!AA83+'Biz DRENE'!AA84+'Biz DRENE'!AA85+'Res DRENE'!AA23,0)</f>
        <v>0</v>
      </c>
      <c r="AB12" s="327">
        <f>IF(AB4="x",' 1M - RES'!AB62+'2M - SGS'!AB74+'3M - LGS'!AB74+'4M - SPS'!AB74+'11M - LPS'!AB74+' LI 1M - RES'!AB62+'LI 2M - SGS'!AB74+'LI 3M - LGS'!AB74+'LI 4M - SPS'!AB74+'LI 11M - LPS'!AB74+'Biz DRENE'!AB82+'Biz DRENE'!AB83+'Biz DRENE'!AB84+'Biz DRENE'!AB85+'Res DRENE'!AB23,0)</f>
        <v>0</v>
      </c>
      <c r="AC12" s="327">
        <f>IF(AC4="x",' 1M - RES'!AC62+'2M - SGS'!AC74+'3M - LGS'!AC74+'4M - SPS'!AC74+'11M - LPS'!AC74+' LI 1M - RES'!AC62+'LI 2M - SGS'!AC74+'LI 3M - LGS'!AC74+'LI 4M - SPS'!AC74+'LI 11M - LPS'!AC74+'Biz DRENE'!AC82+'Biz DRENE'!AC83+'Biz DRENE'!AC84+'Biz DRENE'!AC85+'Res DRENE'!AC23,0)</f>
        <v>0</v>
      </c>
      <c r="AD12" s="327">
        <f>IF(AD4="x",' 1M - RES'!AD62+'2M - SGS'!AD74+'3M - LGS'!AD74+'4M - SPS'!AD74+'11M - LPS'!AD74+' LI 1M - RES'!AD62+'LI 2M - SGS'!AD74+'LI 3M - LGS'!AD74+'LI 4M - SPS'!AD74+'LI 11M - LPS'!AD74+'Biz DRENE'!AD82+'Biz DRENE'!AD83+'Biz DRENE'!AD84+'Biz DRENE'!AD85+'Res DRENE'!AD23,0)</f>
        <v>0</v>
      </c>
      <c r="AE12" s="327">
        <f>IF(AE4="x",' 1M - RES'!AE62+'2M - SGS'!AE74+'3M - LGS'!AE74+'4M - SPS'!AE74+'11M - LPS'!AE74+' LI 1M - RES'!AE62+'LI 2M - SGS'!AE74+'LI 3M - LGS'!AE74+'LI 4M - SPS'!AE74+'LI 11M - LPS'!AE74+'Biz DRENE'!AE82+'Biz DRENE'!AE83+'Biz DRENE'!AE84+'Biz DRENE'!AE85+'Res DRENE'!AE23,0)</f>
        <v>0</v>
      </c>
      <c r="AF12" s="327">
        <f>IF(AF4="x",' 1M - RES'!AF62+'2M - SGS'!AF74+'3M - LGS'!AF74+'4M - SPS'!AF74+'11M - LPS'!AF74+' LI 1M - RES'!AF62+'LI 2M - SGS'!AF74+'LI 3M - LGS'!AF74+'LI 4M - SPS'!AF74+'LI 11M - LPS'!AF74+'Biz DRENE'!AF82+'Biz DRENE'!AF83+'Biz DRENE'!AF84+'Biz DRENE'!AF85+'Res DRENE'!AF23,0)</f>
        <v>0</v>
      </c>
      <c r="AG12" s="327">
        <f>IF(AG4="x",' 1M - RES'!AG62+'2M - SGS'!AG74+'3M - LGS'!AG74+'4M - SPS'!AG74+'11M - LPS'!AG74+' LI 1M - RES'!AG62+'LI 2M - SGS'!AG74+'LI 3M - LGS'!AG74+'LI 4M - SPS'!AG74+'LI 11M - LPS'!AG74+'Biz DRENE'!AG82+'Biz DRENE'!AG83+'Biz DRENE'!AG84+'Biz DRENE'!AG85+'Res DRENE'!AG23,0)</f>
        <v>0</v>
      </c>
      <c r="AH12" s="327">
        <f>IF(AH4="x",' 1M - RES'!AH62+'2M - SGS'!AH74+'3M - LGS'!AH74+'4M - SPS'!AH74+'11M - LPS'!AH74+' LI 1M - RES'!AH62+'LI 2M - SGS'!AH74+'LI 3M - LGS'!AH74+'LI 4M - SPS'!AH74+'LI 11M - LPS'!AH74+'Biz DRENE'!AH82+'Biz DRENE'!AH83+'Biz DRENE'!AH84+'Biz DRENE'!AH85+'Res DRENE'!AH23,0)</f>
        <v>0</v>
      </c>
      <c r="AI12" s="327">
        <f>IF(AI4="x",' 1M - RES'!AI62+'2M - SGS'!AI74+'3M - LGS'!AI74+'4M - SPS'!AI74+'11M - LPS'!AI74+' LI 1M - RES'!AI62+'LI 2M - SGS'!AI74+'LI 3M - LGS'!AI74+'LI 4M - SPS'!AI74+'LI 11M - LPS'!AI74+'Biz DRENE'!AI82+'Biz DRENE'!AI83+'Biz DRENE'!AI84+'Biz DRENE'!AI85+'Res DRENE'!AI23,0)</f>
        <v>0</v>
      </c>
      <c r="AJ12" s="327">
        <f>IF(AJ4="x",' 1M - RES'!AJ62+'2M - SGS'!AJ74+'3M - LGS'!AJ74+'4M - SPS'!AJ74+'11M - LPS'!AJ74+' LI 1M - RES'!AJ62+'LI 2M - SGS'!AJ74+'LI 3M - LGS'!AJ74+'LI 4M - SPS'!AJ74+'LI 11M - LPS'!AJ74+'Biz DRENE'!AJ82+'Biz DRENE'!AJ83+'Biz DRENE'!AJ84+'Biz DRENE'!AJ85+'Res DRENE'!AJ23,0)</f>
        <v>0</v>
      </c>
      <c r="AK12" s="327">
        <f>IF(AK4="x",' 1M - RES'!AK62+'2M - SGS'!AK74+'3M - LGS'!AK74+'4M - SPS'!AK74+'11M - LPS'!AK74+' LI 1M - RES'!AK62+'LI 2M - SGS'!AK74+'LI 3M - LGS'!AK74+'LI 4M - SPS'!AK74+'LI 11M - LPS'!AK74+'Biz DRENE'!AK82+'Biz DRENE'!AK83+'Biz DRENE'!AK84+'Biz DRENE'!AK85+'Res DRENE'!AK23,0)</f>
        <v>0</v>
      </c>
      <c r="AL12" s="327">
        <f>IF(AL4="x",' 1M - RES'!AL62+'2M - SGS'!AL74+'3M - LGS'!AL74+'4M - SPS'!AL74+'11M - LPS'!AL74+' LI 1M - RES'!AL62+'LI 2M - SGS'!AL74+'LI 3M - LGS'!AL74+'LI 4M - SPS'!AL74+'LI 11M - LPS'!AL74+'Biz DRENE'!AL82+'Biz DRENE'!AL83+'Biz DRENE'!AL84+'Biz DRENE'!AL85+'Res DRENE'!AL23,0)</f>
        <v>0</v>
      </c>
      <c r="AM12" s="327">
        <f>IF(AM4="x",' 1M - RES'!AM62+'2M - SGS'!AM74+'3M - LGS'!AM74+'4M - SPS'!AM74+'11M - LPS'!AM74+' LI 1M - RES'!AM62+'LI 2M - SGS'!AM74+'LI 3M - LGS'!AM74+'LI 4M - SPS'!AM74+'LI 11M - LPS'!AM74+'Biz DRENE'!AM82+'Biz DRENE'!AM83+'Biz DRENE'!AM84+'Biz DRENE'!AM85+'Res DRENE'!AM23,0)</f>
        <v>0</v>
      </c>
      <c r="AN12" s="327">
        <f>IF(AN4="x",' 1M - RES'!AN62+'2M - SGS'!AN74+'3M - LGS'!AN74+'4M - SPS'!AN74+'11M - LPS'!AN74+' LI 1M - RES'!AN62+'LI 2M - SGS'!AN74+'LI 3M - LGS'!AN74+'LI 4M - SPS'!AN74+'LI 11M - LPS'!AN74+'Biz DRENE'!AN82+'Biz DRENE'!AN83+'Biz DRENE'!AN84+'Biz DRENE'!AN85+'Res DRENE'!AN23,0)</f>
        <v>0</v>
      </c>
      <c r="AO12" s="327">
        <f>IF(AO4="x",' 1M - RES'!AO62+'2M - SGS'!AO74+'3M - LGS'!AO74+'4M - SPS'!AO74+'11M - LPS'!AO74+' LI 1M - RES'!AO62+'LI 2M - SGS'!AO74+'LI 3M - LGS'!AO74+'LI 4M - SPS'!AO74+'LI 11M - LPS'!AO74+'Biz DRENE'!AO82+'Biz DRENE'!AO83+'Biz DRENE'!AO84+'Biz DRENE'!AO85+'Res DRENE'!AO23,0)</f>
        <v>0</v>
      </c>
      <c r="AP12" s="327">
        <f>IF(AP4="x",' 1M - RES'!AP62+'2M - SGS'!AP74+'3M - LGS'!AP74+'4M - SPS'!AP74+'11M - LPS'!AP74+' LI 1M - RES'!AP62+'LI 2M - SGS'!AP74+'LI 3M - LGS'!AP74+'LI 4M - SPS'!AP74+'LI 11M - LPS'!AP74+'Biz DRENE'!AP82+'Biz DRENE'!AP83+'Biz DRENE'!AP84+'Biz DRENE'!AP85+'Res DRENE'!AP23,0)</f>
        <v>0</v>
      </c>
      <c r="AQ12" s="327">
        <f>IF(AQ4="x",' 1M - RES'!AQ62+'2M - SGS'!AQ74+'3M - LGS'!AQ74+'4M - SPS'!AQ74+'11M - LPS'!AQ74+' LI 1M - RES'!AQ62+'LI 2M - SGS'!AQ74+'LI 3M - LGS'!AQ74+'LI 4M - SPS'!AQ74+'LI 11M - LPS'!AQ74+'Biz DRENE'!AQ82+'Biz DRENE'!AQ83+'Biz DRENE'!AQ84+'Biz DRENE'!AQ85+'Res DRENE'!AQ23,0)</f>
        <v>0</v>
      </c>
      <c r="AR12" s="327">
        <f>IF(AR4="x",' 1M - RES'!AR62+'2M - SGS'!AR74+'3M - LGS'!AR74+'4M - SPS'!AR74+'11M - LPS'!AR74+' LI 1M - RES'!AR62+'LI 2M - SGS'!AR74+'LI 3M - LGS'!AR74+'LI 4M - SPS'!AR74+'LI 11M - LPS'!AR74+'Biz DRENE'!AR82+'Biz DRENE'!AR83+'Biz DRENE'!AR84+'Biz DRENE'!AR85+'Res DRENE'!AR23,0)</f>
        <v>0</v>
      </c>
      <c r="AS12" s="327">
        <f>IF(AS4="x",' 1M - RES'!AS62+'2M - SGS'!AS74+'3M - LGS'!AS74+'4M - SPS'!AS74+'11M - LPS'!AS74+' LI 1M - RES'!AS62+'LI 2M - SGS'!AS74+'LI 3M - LGS'!AS74+'LI 4M - SPS'!AS74+'LI 11M - LPS'!AS74+'Biz DRENE'!AS82+'Biz DRENE'!AS83+'Biz DRENE'!AS84+'Biz DRENE'!AS85+'Res DRENE'!AS23,0)</f>
        <v>0</v>
      </c>
      <c r="AT12" s="327">
        <f>IF(AT4="x",' 1M - RES'!AT62+'2M - SGS'!AT74+'3M - LGS'!AT74+'4M - SPS'!AT74+'11M - LPS'!AT74+' LI 1M - RES'!AT62+'LI 2M - SGS'!AT74+'LI 3M - LGS'!AT74+'LI 4M - SPS'!AT74+'LI 11M - LPS'!AT74+'Biz DRENE'!AT82+'Biz DRENE'!AT83+'Biz DRENE'!AT84+'Biz DRENE'!AT85+'Res DRENE'!AT23,0)</f>
        <v>0</v>
      </c>
      <c r="AU12" s="327">
        <f>IF(AU4="x",' 1M - RES'!AU62+'2M - SGS'!AU74+'3M - LGS'!AU74+'4M - SPS'!AU74+'11M - LPS'!AU74+' LI 1M - RES'!AU62+'LI 2M - SGS'!AU74+'LI 3M - LGS'!AU74+'LI 4M - SPS'!AU74+'LI 11M - LPS'!AU74+'Biz DRENE'!AU82+'Biz DRENE'!AU83+'Biz DRENE'!AU84+'Biz DRENE'!AU85+'Res DRENE'!AU23,0)</f>
        <v>0</v>
      </c>
      <c r="AV12" s="327">
        <f>IF(AV4="x",' 1M - RES'!AV62+'2M - SGS'!AV74+'3M - LGS'!AV74+'4M - SPS'!AV74+'11M - LPS'!AV74+' LI 1M - RES'!AV62+'LI 2M - SGS'!AV74+'LI 3M - LGS'!AV74+'LI 4M - SPS'!AV74+'LI 11M - LPS'!AV74+'Biz DRENE'!AV82+'Biz DRENE'!AV83+'Biz DRENE'!AV84+'Biz DRENE'!AV85+'Res DRENE'!AV23,0)</f>
        <v>0</v>
      </c>
      <c r="AW12" s="327">
        <f>IF(AW4="x",' 1M - RES'!AW62+'2M - SGS'!AW74+'3M - LGS'!AW74+'4M - SPS'!AW74+'11M - LPS'!AW74+' LI 1M - RES'!AW62+'LI 2M - SGS'!AW74+'LI 3M - LGS'!AW74+'LI 4M - SPS'!AW74+'LI 11M - LPS'!AW74+'Biz DRENE'!AW82+'Biz DRENE'!AW83+'Biz DRENE'!AW84+'Biz DRENE'!AW85+'Res DRENE'!AW23,0)</f>
        <v>0</v>
      </c>
      <c r="AX12" s="327">
        <f>IF(AX4="x",' 1M - RES'!AX62+'2M - SGS'!AX74+'3M - LGS'!AX74+'4M - SPS'!AX74+'11M - LPS'!AX74+' LI 1M - RES'!AX62+'LI 2M - SGS'!AX74+'LI 3M - LGS'!AX74+'LI 4M - SPS'!AX74+'LI 11M - LPS'!AX74+'Biz DRENE'!AX82+'Biz DRENE'!AX83+'Biz DRENE'!AX84+'Biz DRENE'!AX85+'Res DRENE'!AX23,0)</f>
        <v>0</v>
      </c>
      <c r="AY12" s="327">
        <f>IF(AY4="x",' 1M - RES'!AY62+'2M - SGS'!AY74+'3M - LGS'!AY74+'4M - SPS'!AY74+'11M - LPS'!AY74+' LI 1M - RES'!AY62+'LI 2M - SGS'!AY74+'LI 3M - LGS'!AY74+'LI 4M - SPS'!AY74+'LI 11M - LPS'!AY74+'Biz DRENE'!AY82+'Biz DRENE'!AY83+'Biz DRENE'!AY84+'Biz DRENE'!AY85+'Res DRENE'!AY23,0)</f>
        <v>0</v>
      </c>
      <c r="AZ12" s="327">
        <f>IF(AZ4="x",' 1M - RES'!AZ62+'2M - SGS'!AZ74+'3M - LGS'!AZ74+'4M - SPS'!AZ74+'11M - LPS'!AZ74+' LI 1M - RES'!AZ62+'LI 2M - SGS'!AZ74+'LI 3M - LGS'!AZ74+'LI 4M - SPS'!AZ74+'LI 11M - LPS'!AZ74+'Biz DRENE'!AZ82+'Biz DRENE'!AZ83+'Biz DRENE'!AZ84+'Biz DRENE'!AZ85+'Res DRENE'!AZ23,0)</f>
        <v>0</v>
      </c>
      <c r="BA12" s="327">
        <f>IF(BA4="x",' 1M - RES'!BA62+'2M - SGS'!BA74+'3M - LGS'!BA74+'4M - SPS'!BA74+'11M - LPS'!BA74+' LI 1M - RES'!BA62+'LI 2M - SGS'!BA74+'LI 3M - LGS'!BA74+'LI 4M - SPS'!BA74+'LI 11M - LPS'!BA74+'Biz DRENE'!BA82+'Biz DRENE'!BA83+'Biz DRENE'!BA84+'Biz DRENE'!BA85+'Res DRENE'!BA23,0)</f>
        <v>0</v>
      </c>
      <c r="BB12" s="327">
        <f>IF(BB4="x",' 1M - RES'!BB62+'2M - SGS'!BB74+'3M - LGS'!BB74+'4M - SPS'!BB74+'11M - LPS'!BB74+' LI 1M - RES'!BB62+'LI 2M - SGS'!BB74+'LI 3M - LGS'!BB74+'LI 4M - SPS'!BB74+'LI 11M - LPS'!BB74+'Biz DRENE'!BB82+'Biz DRENE'!BB83+'Biz DRENE'!BB84+'Biz DRENE'!BB85+'Res DRENE'!BB23,0)</f>
        <v>0</v>
      </c>
      <c r="BC12" s="327">
        <f>IF(BC4="x",' 1M - RES'!BC62+'2M - SGS'!BC74+'3M - LGS'!BC74+'4M - SPS'!BC74+'11M - LPS'!BC74+' LI 1M - RES'!BC62+'LI 2M - SGS'!BC74+'LI 3M - LGS'!BC74+'LI 4M - SPS'!BC74+'LI 11M - LPS'!BC74+'Biz DRENE'!BC82+'Biz DRENE'!BC83+'Biz DRENE'!BC84+'Biz DRENE'!BC85+'Res DRENE'!BC23,0)</f>
        <v>0</v>
      </c>
      <c r="BD12" s="327">
        <f>IF(BD4="x",' 1M - RES'!BD62+'2M - SGS'!BD74+'3M - LGS'!BD74+'4M - SPS'!BD74+'11M - LPS'!BD74+' LI 1M - RES'!BD62+'LI 2M - SGS'!BD74+'LI 3M - LGS'!BD74+'LI 4M - SPS'!BD74+'LI 11M - LPS'!BD74+'Biz DRENE'!BD82+'Biz DRENE'!BD83+'Biz DRENE'!BD84+'Biz DRENE'!BD85+'Res DRENE'!BD23,0)</f>
        <v>0</v>
      </c>
      <c r="BE12" s="327">
        <f>IF(BE4="x",' 1M - RES'!BE62+'2M - SGS'!BE74+'3M - LGS'!BE74+'4M - SPS'!BE74+'11M - LPS'!BE74+' LI 1M - RES'!BE62+'LI 2M - SGS'!BE74+'LI 3M - LGS'!BE74+'LI 4M - SPS'!BE74+'LI 11M - LPS'!BE74+'Biz DRENE'!BE82+'Biz DRENE'!BE83+'Biz DRENE'!BE84+'Biz DRENE'!BE85+'Res DRENE'!BE23,0)</f>
        <v>0</v>
      </c>
      <c r="BF12" s="327">
        <f>IF(BF4="x",' 1M - RES'!BF62+'2M - SGS'!BF74+'3M - LGS'!BF74+'4M - SPS'!BF74+'11M - LPS'!BF74+' LI 1M - RES'!BF62+'LI 2M - SGS'!BF74+'LI 3M - LGS'!BF74+'LI 4M - SPS'!BF74+'LI 11M - LPS'!BF74+'Biz DRENE'!BF82+'Biz DRENE'!BF83+'Biz DRENE'!BF84+'Biz DRENE'!BF85+'Res DRENE'!BF23,0)</f>
        <v>0</v>
      </c>
      <c r="BG12" s="327">
        <f>IF(BG4="x",' 1M - RES'!BG62+'2M - SGS'!BG74+'3M - LGS'!BG74+'4M - SPS'!BG74+'11M - LPS'!BG74+' LI 1M - RES'!BG62+'LI 2M - SGS'!BG74+'LI 3M - LGS'!BG74+'LI 4M - SPS'!BG74+'LI 11M - LPS'!BG74+'Biz DRENE'!BG82+'Biz DRENE'!BG83+'Biz DRENE'!BG84+'Biz DRENE'!BG85+'Res DRENE'!BG23,0)</f>
        <v>0</v>
      </c>
      <c r="BH12" s="327">
        <f>IF(BH4="x",' 1M - RES'!BH62+'2M - SGS'!BH74+'3M - LGS'!BH74+'4M - SPS'!BH74+'11M - LPS'!BH74+' LI 1M - RES'!BH62+'LI 2M - SGS'!BH74+'LI 3M - LGS'!BH74+'LI 4M - SPS'!BH74+'LI 11M - LPS'!BH74+'Biz DRENE'!BH82+'Biz DRENE'!BH83+'Biz DRENE'!BH84+'Biz DRENE'!BH85+'Res DRENE'!BH23,0)</f>
        <v>0</v>
      </c>
      <c r="BI12" s="327">
        <f>IF(BI4="x",' 1M - RES'!BI62+'2M - SGS'!BI74+'3M - LGS'!BI74+'4M - SPS'!BI74+'11M - LPS'!BI74+' LI 1M - RES'!BI62+'LI 2M - SGS'!BI74+'LI 3M - LGS'!BI74+'LI 4M - SPS'!BI74+'LI 11M - LPS'!BI74+'Biz DRENE'!BI82+'Biz DRENE'!BI83+'Biz DRENE'!BI84+'Biz DRENE'!BI85+'Res DRENE'!BI23,0)</f>
        <v>0</v>
      </c>
      <c r="BJ12" s="327">
        <f>IF(BJ4="x",' 1M - RES'!BJ62+'2M - SGS'!BJ74+'3M - LGS'!BJ74+'4M - SPS'!BJ74+'11M - LPS'!BJ74+' LI 1M - RES'!BJ62+'LI 2M - SGS'!BJ74+'LI 3M - LGS'!BJ74+'LI 4M - SPS'!BJ74+'LI 11M - LPS'!BJ74+'Biz DRENE'!BJ82+'Biz DRENE'!BJ83+'Biz DRENE'!BJ84+'Biz DRENE'!BJ85+'Res DRENE'!BJ23,0)</f>
        <v>0</v>
      </c>
      <c r="BK12" s="327">
        <f>IF(BK4="x",' 1M - RES'!BK62+'2M - SGS'!BK74+'3M - LGS'!BK74+'4M - SPS'!BK74+'11M - LPS'!BK74+' LI 1M - RES'!BK62+'LI 2M - SGS'!BK74+'LI 3M - LGS'!BK74+'LI 4M - SPS'!BK74+'LI 11M - LPS'!BK74+'Biz DRENE'!BK82+'Biz DRENE'!BK83+'Biz DRENE'!BK84+'Biz DRENE'!BK85+'Res DRENE'!BK23,0)</f>
        <v>0</v>
      </c>
      <c r="BL12" s="327">
        <f>IF(BL4="x",' 1M - RES'!BL62+'2M - SGS'!BL74+'3M - LGS'!BL74+'4M - SPS'!BL74+'11M - LPS'!BL74+' LI 1M - RES'!BL62+'LI 2M - SGS'!BL74+'LI 3M - LGS'!BL74+'LI 4M - SPS'!BL74+'LI 11M - LPS'!BL74+'Biz DRENE'!BL82+'Biz DRENE'!BL83+'Biz DRENE'!BL84+'Biz DRENE'!BL85+'Res DRENE'!BL23,0)</f>
        <v>0</v>
      </c>
      <c r="BM12" s="327">
        <f>IF(BM4="x",' 1M - RES'!BM62+'2M - SGS'!BM74+'3M - LGS'!BM74+'4M - SPS'!BM74+'11M - LPS'!BM74+' LI 1M - RES'!BM62+'LI 2M - SGS'!BM74+'LI 3M - LGS'!BM74+'LI 4M - SPS'!BM74+'LI 11M - LPS'!BM74+'Biz DRENE'!BM82+'Biz DRENE'!BM83+'Biz DRENE'!BM84+'Biz DRENE'!BM85+'Res DRENE'!BM23,0)</f>
        <v>0</v>
      </c>
      <c r="BN12" s="327">
        <f>IF(BN4="x",' 1M - RES'!BN62+'2M - SGS'!BN74+'3M - LGS'!BN74+'4M - SPS'!BN74+'11M - LPS'!BN74+' LI 1M - RES'!BN62+'LI 2M - SGS'!BN74+'LI 3M - LGS'!BN74+'LI 4M - SPS'!BN74+'LI 11M - LPS'!BN74+'Biz DRENE'!BN82+'Biz DRENE'!BN83+'Biz DRENE'!BN84+'Biz DRENE'!BN85+'Res DRENE'!BN23,0)</f>
        <v>0</v>
      </c>
      <c r="BO12" s="327">
        <f>IF(BO4="x",' 1M - RES'!BO62+'2M - SGS'!BO74+'3M - LGS'!BO74+'4M - SPS'!BO74+'11M - LPS'!BO74+' LI 1M - RES'!BO62+'LI 2M - SGS'!BO74+'LI 3M - LGS'!BO74+'LI 4M - SPS'!BO74+'LI 11M - LPS'!BO74+'Biz DRENE'!BO82+'Biz DRENE'!BO83+'Biz DRENE'!BO84+'Biz DRENE'!BO85+'Res DRENE'!BO23,0)</f>
        <v>0</v>
      </c>
      <c r="BP12" s="327">
        <f>IF(BP4="x",' 1M - RES'!BP62+'2M - SGS'!BP74+'3M - LGS'!BP74+'4M - SPS'!BP74+'11M - LPS'!BP74+' LI 1M - RES'!BP62+'LI 2M - SGS'!BP74+'LI 3M - LGS'!BP74+'LI 4M - SPS'!BP74+'LI 11M - LPS'!BP74+'Biz DRENE'!BP82+'Biz DRENE'!BP83+'Biz DRENE'!BP84+'Biz DRENE'!BP85+'Res DRENE'!BP23,0)</f>
        <v>0</v>
      </c>
      <c r="BQ12" s="327">
        <f>IF(BQ4="x",' 1M - RES'!BQ62+'2M - SGS'!BQ74+'3M - LGS'!BQ74+'4M - SPS'!BQ74+'11M - LPS'!BQ74+' LI 1M - RES'!BQ62+'LI 2M - SGS'!BQ74+'LI 3M - LGS'!BQ74+'LI 4M - SPS'!BQ74+'LI 11M - LPS'!BQ74+'Biz DRENE'!BQ82+'Biz DRENE'!BQ83+'Biz DRENE'!BQ84+'Biz DRENE'!BQ85+'Res DRENE'!BQ23,0)</f>
        <v>0</v>
      </c>
      <c r="BR12" s="327">
        <f>IF(BR4="x",' 1M - RES'!BR62+'2M - SGS'!BR74+'3M - LGS'!BR74+'4M - SPS'!BR74+'11M - LPS'!BR74+' LI 1M - RES'!BR62+'LI 2M - SGS'!BR74+'LI 3M - LGS'!BR74+'LI 4M - SPS'!BR74+'LI 11M - LPS'!BR74+'Biz DRENE'!BR82+'Biz DRENE'!BR83+'Biz DRENE'!BR84+'Biz DRENE'!BR85+'Res DRENE'!BR23,0)</f>
        <v>0</v>
      </c>
      <c r="BS12" s="327">
        <f>IF(BS4="x",' 1M - RES'!BS62+'2M - SGS'!BS74+'3M - LGS'!BS74+'4M - SPS'!BS74+'11M - LPS'!BS74+' LI 1M - RES'!BS62+'LI 2M - SGS'!BS74+'LI 3M - LGS'!BS74+'LI 4M - SPS'!BS74+'LI 11M - LPS'!BS74+'Biz DRENE'!BS82+'Biz DRENE'!BS83+'Biz DRENE'!BS84+'Biz DRENE'!BS85+'Res DRENE'!BS23,0)</f>
        <v>0</v>
      </c>
      <c r="BT12" s="327">
        <f>IF(BT4="x",' 1M - RES'!BT62+'2M - SGS'!BT74+'3M - LGS'!BT74+'4M - SPS'!BT74+'11M - LPS'!BT74+' LI 1M - RES'!BT62+'LI 2M - SGS'!BT74+'LI 3M - LGS'!BT74+'LI 4M - SPS'!BT74+'LI 11M - LPS'!BT74+'Biz DRENE'!BT82+'Biz DRENE'!BT83+'Biz DRENE'!BT84+'Biz DRENE'!BT85+'Res DRENE'!BT23,0)</f>
        <v>0</v>
      </c>
      <c r="BU12" s="327">
        <f>IF(BU4="x",' 1M - RES'!BU62+'2M - SGS'!BU74+'3M - LGS'!BU74+'4M - SPS'!BU74+'11M - LPS'!BU74+' LI 1M - RES'!BU62+'LI 2M - SGS'!BU74+'LI 3M - LGS'!BU74+'LI 4M - SPS'!BU74+'LI 11M - LPS'!BU74+'Biz DRENE'!BU82+'Biz DRENE'!BU83+'Biz DRENE'!BU84+'Biz DRENE'!BU85+'Res DRENE'!BU23,0)</f>
        <v>0</v>
      </c>
      <c r="BV12" s="327">
        <f>IF(BV4="x",' 1M - RES'!BV62+'2M - SGS'!BV74+'3M - LGS'!BV74+'4M - SPS'!BV74+'11M - LPS'!BV74+' LI 1M - RES'!BV62+'LI 2M - SGS'!BV74+'LI 3M - LGS'!BV74+'LI 4M - SPS'!BV74+'LI 11M - LPS'!BV74+'Biz DRENE'!BV82+'Biz DRENE'!BV83+'Biz DRENE'!BV84+'Biz DRENE'!BV85+'Res DRENE'!BV23,0)</f>
        <v>0</v>
      </c>
      <c r="BW12" s="327">
        <f>IF(BW4="x",' 1M - RES'!BW62+'2M - SGS'!BW74+'3M - LGS'!BW74+'4M - SPS'!BW74+'11M - LPS'!BW74+' LI 1M - RES'!BW62+'LI 2M - SGS'!BW74+'LI 3M - LGS'!BW74+'LI 4M - SPS'!BW74+'LI 11M - LPS'!BW74+'Biz DRENE'!BW82+'Biz DRENE'!BW83+'Biz DRENE'!BW84+'Biz DRENE'!BW85+'Res DRENE'!BW23,0)</f>
        <v>0</v>
      </c>
      <c r="BX12" s="327">
        <f>IF(BX4="x",' 1M - RES'!BX62+'2M - SGS'!BX74+'3M - LGS'!BX74+'4M - SPS'!BX74+'11M - LPS'!BX74+' LI 1M - RES'!BX62+'LI 2M - SGS'!BX74+'LI 3M - LGS'!BX74+'LI 4M - SPS'!BX74+'LI 11M - LPS'!BX74+'Biz DRENE'!BX82+'Biz DRENE'!BX83+'Biz DRENE'!BX84+'Biz DRENE'!BX85+'Res DRENE'!BX23,0)</f>
        <v>0</v>
      </c>
      <c r="BY12" s="327">
        <f>IF(BY4="x",' 1M - RES'!BY62+'2M - SGS'!BY74+'3M - LGS'!BY74+'4M - SPS'!BY74+'11M - LPS'!BY74+' LI 1M - RES'!BY62+'LI 2M - SGS'!BY74+'LI 3M - LGS'!BY74+'LI 4M - SPS'!BY74+'LI 11M - LPS'!BY74+'Biz DRENE'!BY82+'Biz DRENE'!BY83+'Biz DRENE'!BY84+'Biz DRENE'!BY85+'Res DRENE'!BY23,0)</f>
        <v>0</v>
      </c>
      <c r="BZ12" s="327">
        <f>IF(BZ4="x",' 1M - RES'!BZ62+'2M - SGS'!BZ74+'3M - LGS'!BZ74+'4M - SPS'!BZ74+'11M - LPS'!BZ74+' LI 1M - RES'!BZ62+'LI 2M - SGS'!BZ74+'LI 3M - LGS'!BZ74+'LI 4M - SPS'!BZ74+'LI 11M - LPS'!BZ74+'Biz DRENE'!BZ82+'Biz DRENE'!BZ83+'Biz DRENE'!BZ84+'Biz DRENE'!BZ85+'Res DRENE'!BZ23,0)</f>
        <v>0</v>
      </c>
      <c r="CA12" s="327">
        <f>IF(CA4="x",' 1M - RES'!CA62+'2M - SGS'!CA74+'3M - LGS'!CA74+'4M - SPS'!CA74+'11M - LPS'!CA74+' LI 1M - RES'!CA62+'LI 2M - SGS'!CA74+'LI 3M - LGS'!CA74+'LI 4M - SPS'!CA74+'LI 11M - LPS'!CA74+'Biz DRENE'!CA82+'Biz DRENE'!CA83+'Biz DRENE'!CA84+'Biz DRENE'!CA85+'Res DRENE'!CA23,0)</f>
        <v>0</v>
      </c>
      <c r="CB12" s="327">
        <f>IF(CB4="x",' 1M - RES'!CB62+'2M - SGS'!CB74+'3M - LGS'!CB74+'4M - SPS'!CB74+'11M - LPS'!CB74+' LI 1M - RES'!CB62+'LI 2M - SGS'!CB74+'LI 3M - LGS'!CB74+'LI 4M - SPS'!CB74+'LI 11M - LPS'!CB74+'Biz DRENE'!CB82+'Biz DRENE'!CB83+'Biz DRENE'!CB84+'Biz DRENE'!CB85+'Res DRENE'!CB23,0)</f>
        <v>0</v>
      </c>
      <c r="CC12" s="327">
        <f>IF(CC4="x",' 1M - RES'!CC62+'2M - SGS'!CC74+'3M - LGS'!CC74+'4M - SPS'!CC74+'11M - LPS'!CC74+' LI 1M - RES'!CC62+'LI 2M - SGS'!CC74+'LI 3M - LGS'!CC74+'LI 4M - SPS'!CC74+'LI 11M - LPS'!CC74+'Biz DRENE'!CC82+'Biz DRENE'!CC83+'Biz DRENE'!CC84+'Biz DRENE'!CC85+'Res DRENE'!CC23,0)</f>
        <v>0</v>
      </c>
      <c r="CD12" s="327">
        <f>IF(CD4="x",' 1M - RES'!CD62+'2M - SGS'!CD74+'3M - LGS'!CD74+'4M - SPS'!CD74+'11M - LPS'!CD74+' LI 1M - RES'!CD62+'LI 2M - SGS'!CD74+'LI 3M - LGS'!CD74+'LI 4M - SPS'!CD74+'LI 11M - LPS'!CD74+'Biz DRENE'!CD82+'Biz DRENE'!CD83+'Biz DRENE'!CD84+'Biz DRENE'!CD85+'Res DRENE'!CD23,0)</f>
        <v>0</v>
      </c>
      <c r="CE12" s="327">
        <f>IF(CE4="x",' 1M - RES'!CE62+'2M - SGS'!CE74+'3M - LGS'!CE74+'4M - SPS'!CE74+'11M - LPS'!CE74+' LI 1M - RES'!CE62+'LI 2M - SGS'!CE74+'LI 3M - LGS'!CE74+'LI 4M - SPS'!CE74+'LI 11M - LPS'!CE74+'Biz DRENE'!CE82+'Biz DRENE'!CE83+'Biz DRENE'!CE84+'Biz DRENE'!CE85+'Res DRENE'!CE23,0)</f>
        <v>0</v>
      </c>
      <c r="CF12" s="327">
        <f>IF(CF4="x",' 1M - RES'!CF62+'2M - SGS'!CF74+'3M - LGS'!CF74+'4M - SPS'!CF74+'11M - LPS'!CF74+' LI 1M - RES'!CF62+'LI 2M - SGS'!CF74+'LI 3M - LGS'!CF74+'LI 4M - SPS'!CF74+'LI 11M - LPS'!CF74+'Biz DRENE'!CF82+'Biz DRENE'!CF83+'Biz DRENE'!CF84+'Biz DRENE'!CF85+'Res DRENE'!CF23,0)</f>
        <v>0</v>
      </c>
      <c r="CG12" s="327">
        <f>IF(CG4="x",' 1M - RES'!CG62+'2M - SGS'!CG74+'3M - LGS'!CG74+'4M - SPS'!CG74+'11M - LPS'!CG74+' LI 1M - RES'!CG62+'LI 2M - SGS'!CG74+'LI 3M - LGS'!CG74+'LI 4M - SPS'!CG74+'LI 11M - LPS'!CG74+'Biz DRENE'!CG82+'Biz DRENE'!CG83+'Biz DRENE'!CG84+'Biz DRENE'!CG85+'Res DRENE'!CG23,0)</f>
        <v>0</v>
      </c>
      <c r="CH12" s="327">
        <f>IF(CH4="x",' 1M - RES'!CH62+'2M - SGS'!CH74+'3M - LGS'!CH74+'4M - SPS'!CH74+'11M - LPS'!CH74+' LI 1M - RES'!CH62+'LI 2M - SGS'!CH74+'LI 3M - LGS'!CH74+'LI 4M - SPS'!CH74+'LI 11M - LPS'!CH74+'Biz DRENE'!CH82+'Biz DRENE'!CH83+'Biz DRENE'!CH84+'Biz DRENE'!CH85+'Res DRENE'!CH23,0)</f>
        <v>0</v>
      </c>
    </row>
    <row r="13" spans="1:87" ht="15.75" thickBot="1" x14ac:dyDescent="0.3">
      <c r="B13" s="167" t="s">
        <v>159</v>
      </c>
      <c r="C13" s="140">
        <f t="shared" ref="C13:AH13" si="9">C5</f>
        <v>45292</v>
      </c>
      <c r="D13" s="164">
        <f t="shared" si="9"/>
        <v>45323</v>
      </c>
      <c r="E13" s="164">
        <f t="shared" si="9"/>
        <v>45352</v>
      </c>
      <c r="F13" s="164">
        <f t="shared" si="9"/>
        <v>45383</v>
      </c>
      <c r="G13" s="164">
        <f t="shared" si="9"/>
        <v>45413</v>
      </c>
      <c r="H13" s="164">
        <f t="shared" si="9"/>
        <v>45444</v>
      </c>
      <c r="I13" s="164">
        <f t="shared" si="9"/>
        <v>45474</v>
      </c>
      <c r="J13" s="164">
        <f t="shared" si="9"/>
        <v>45505</v>
      </c>
      <c r="K13" s="164">
        <f t="shared" si="9"/>
        <v>45536</v>
      </c>
      <c r="L13" s="164">
        <f t="shared" si="9"/>
        <v>45566</v>
      </c>
      <c r="M13" s="164">
        <f t="shared" si="9"/>
        <v>45597</v>
      </c>
      <c r="N13" s="164">
        <f t="shared" si="9"/>
        <v>45627</v>
      </c>
      <c r="O13" s="164">
        <f t="shared" si="9"/>
        <v>45658</v>
      </c>
      <c r="P13" s="164">
        <f t="shared" si="9"/>
        <v>45689</v>
      </c>
      <c r="Q13" s="164">
        <f t="shared" si="9"/>
        <v>45717</v>
      </c>
      <c r="R13" s="164">
        <f t="shared" si="9"/>
        <v>45748</v>
      </c>
      <c r="S13" s="164">
        <f t="shared" si="9"/>
        <v>45778</v>
      </c>
      <c r="T13" s="164">
        <f t="shared" si="9"/>
        <v>45809</v>
      </c>
      <c r="U13" s="164">
        <f t="shared" si="9"/>
        <v>45839</v>
      </c>
      <c r="V13" s="164">
        <f t="shared" si="9"/>
        <v>45870</v>
      </c>
      <c r="W13" s="164">
        <f t="shared" si="9"/>
        <v>45901</v>
      </c>
      <c r="X13" s="164">
        <f t="shared" si="9"/>
        <v>45931</v>
      </c>
      <c r="Y13" s="164">
        <f t="shared" si="9"/>
        <v>45962</v>
      </c>
      <c r="Z13" s="164">
        <f t="shared" si="9"/>
        <v>45992</v>
      </c>
      <c r="AA13" s="164">
        <f t="shared" si="9"/>
        <v>46023</v>
      </c>
      <c r="AB13" s="164">
        <f t="shared" si="9"/>
        <v>46054</v>
      </c>
      <c r="AC13" s="164">
        <f t="shared" si="9"/>
        <v>46082</v>
      </c>
      <c r="AD13" s="164">
        <f t="shared" si="9"/>
        <v>46113</v>
      </c>
      <c r="AE13" s="164">
        <f t="shared" si="9"/>
        <v>46143</v>
      </c>
      <c r="AF13" s="164">
        <f t="shared" si="9"/>
        <v>46174</v>
      </c>
      <c r="AG13" s="164">
        <f t="shared" si="9"/>
        <v>46204</v>
      </c>
      <c r="AH13" s="164">
        <f t="shared" si="9"/>
        <v>46235</v>
      </c>
      <c r="AI13" s="164">
        <f t="shared" ref="AI13:BN13" si="10">AI5</f>
        <v>46266</v>
      </c>
      <c r="AJ13" s="164">
        <f t="shared" si="10"/>
        <v>46296</v>
      </c>
      <c r="AK13" s="164">
        <f t="shared" si="10"/>
        <v>46327</v>
      </c>
      <c r="AL13" s="164">
        <f t="shared" si="10"/>
        <v>46357</v>
      </c>
      <c r="AM13" s="164">
        <f t="shared" si="10"/>
        <v>46388</v>
      </c>
      <c r="AN13" s="164">
        <f t="shared" si="10"/>
        <v>46419</v>
      </c>
      <c r="AO13" s="164">
        <f t="shared" si="10"/>
        <v>46447</v>
      </c>
      <c r="AP13" s="164">
        <f t="shared" si="10"/>
        <v>46478</v>
      </c>
      <c r="AQ13" s="164">
        <f t="shared" si="10"/>
        <v>46508</v>
      </c>
      <c r="AR13" s="164">
        <f t="shared" si="10"/>
        <v>46539</v>
      </c>
      <c r="AS13" s="164">
        <f t="shared" si="10"/>
        <v>46569</v>
      </c>
      <c r="AT13" s="164">
        <f t="shared" si="10"/>
        <v>46600</v>
      </c>
      <c r="AU13" s="164">
        <f t="shared" si="10"/>
        <v>46631</v>
      </c>
      <c r="AV13" s="164">
        <f t="shared" si="10"/>
        <v>46661</v>
      </c>
      <c r="AW13" s="164">
        <f t="shared" si="10"/>
        <v>46692</v>
      </c>
      <c r="AX13" s="164">
        <f t="shared" si="10"/>
        <v>46722</v>
      </c>
      <c r="AY13" s="164">
        <f t="shared" si="10"/>
        <v>46753</v>
      </c>
      <c r="AZ13" s="164">
        <f t="shared" si="10"/>
        <v>46784</v>
      </c>
      <c r="BA13" s="164">
        <f t="shared" si="10"/>
        <v>46813</v>
      </c>
      <c r="BB13" s="164">
        <f t="shared" si="10"/>
        <v>46844</v>
      </c>
      <c r="BC13" s="164">
        <f t="shared" si="10"/>
        <v>46874</v>
      </c>
      <c r="BD13" s="164">
        <f t="shared" si="10"/>
        <v>46905</v>
      </c>
      <c r="BE13" s="164">
        <f t="shared" si="10"/>
        <v>46935</v>
      </c>
      <c r="BF13" s="164">
        <f t="shared" si="10"/>
        <v>46966</v>
      </c>
      <c r="BG13" s="164">
        <f t="shared" si="10"/>
        <v>46997</v>
      </c>
      <c r="BH13" s="164">
        <f t="shared" si="10"/>
        <v>47027</v>
      </c>
      <c r="BI13" s="164">
        <f t="shared" si="10"/>
        <v>47058</v>
      </c>
      <c r="BJ13" s="164">
        <f t="shared" si="10"/>
        <v>47088</v>
      </c>
      <c r="BK13" s="164">
        <f t="shared" si="10"/>
        <v>47119</v>
      </c>
      <c r="BL13" s="164">
        <f t="shared" si="10"/>
        <v>47150</v>
      </c>
      <c r="BM13" s="164">
        <f t="shared" si="10"/>
        <v>47178</v>
      </c>
      <c r="BN13" s="164">
        <f t="shared" si="10"/>
        <v>47209</v>
      </c>
      <c r="BO13" s="164">
        <f t="shared" ref="BO13:CH13" si="11">BO5</f>
        <v>47239</v>
      </c>
      <c r="BP13" s="164">
        <f t="shared" si="11"/>
        <v>47270</v>
      </c>
      <c r="BQ13" s="164">
        <f t="shared" si="11"/>
        <v>47300</v>
      </c>
      <c r="BR13" s="164">
        <f t="shared" si="11"/>
        <v>47331</v>
      </c>
      <c r="BS13" s="164">
        <f t="shared" si="11"/>
        <v>47362</v>
      </c>
      <c r="BT13" s="164">
        <f t="shared" si="11"/>
        <v>47392</v>
      </c>
      <c r="BU13" s="164">
        <f t="shared" si="11"/>
        <v>47423</v>
      </c>
      <c r="BV13" s="164">
        <f t="shared" si="11"/>
        <v>47453</v>
      </c>
      <c r="BW13" s="164">
        <f t="shared" si="11"/>
        <v>47484</v>
      </c>
      <c r="BX13" s="164">
        <f t="shared" si="11"/>
        <v>47515</v>
      </c>
      <c r="BY13" s="164">
        <f t="shared" si="11"/>
        <v>47543</v>
      </c>
      <c r="BZ13" s="164">
        <f t="shared" si="11"/>
        <v>47574</v>
      </c>
      <c r="CA13" s="164">
        <f t="shared" si="11"/>
        <v>47604</v>
      </c>
      <c r="CB13" s="164">
        <f t="shared" si="11"/>
        <v>47635</v>
      </c>
      <c r="CC13" s="164">
        <f t="shared" si="11"/>
        <v>47665</v>
      </c>
      <c r="CD13" s="164">
        <f t="shared" si="11"/>
        <v>47696</v>
      </c>
      <c r="CE13" s="164">
        <f t="shared" si="11"/>
        <v>47727</v>
      </c>
      <c r="CF13" s="164">
        <f t="shared" si="11"/>
        <v>47757</v>
      </c>
      <c r="CG13" s="164">
        <f t="shared" si="11"/>
        <v>47788</v>
      </c>
      <c r="CH13" s="164">
        <f t="shared" si="11"/>
        <v>47818</v>
      </c>
    </row>
    <row r="14" spans="1:87" x14ac:dyDescent="0.25">
      <c r="B14" s="54" t="s">
        <v>29</v>
      </c>
      <c r="C14" s="49">
        <f>IF(C$4="X",' 1M - RES'!C$62+'Res DRENE'!C$23,0)</f>
        <v>172.67344224990327</v>
      </c>
      <c r="D14" s="49">
        <f>IF(D$4="X",' 1M - RES'!D$62+'Res DRENE'!D$23,0)</f>
        <v>2619.8305564086595</v>
      </c>
      <c r="E14" s="49">
        <f>IF(E$4="X",' 1M - RES'!E$62+'Res DRENE'!E$23,0)</f>
        <v>10187.081118671224</v>
      </c>
      <c r="F14" s="49">
        <f>IF(F$4="X",' 1M - RES'!F$62+'Res DRENE'!F$23,0)</f>
        <v>19075.966111874201</v>
      </c>
      <c r="G14" s="49">
        <f>IF(G$4="X",' 1M - RES'!G$62+'Res DRENE'!G$23,0)</f>
        <v>39011.901715522901</v>
      </c>
      <c r="H14" s="49">
        <f>IF(H$4="X",' 1M - RES'!H$62+'Res DRENE'!H$23,0)</f>
        <v>196387.88508677663</v>
      </c>
      <c r="I14" s="49">
        <f>IF(I$4="X",' 1M - RES'!I$62+'Res DRENE'!I$23,0)</f>
        <v>471087.98049648351</v>
      </c>
      <c r="J14" s="49">
        <f>IF(J$4="X",' 1M - RES'!J$62+'Res DRENE'!J$23,0)</f>
        <v>794524.88862881518</v>
      </c>
      <c r="K14" s="49">
        <f>IF(K$4="X",' 1M - RES'!K$62+'Res DRENE'!K$23,0)</f>
        <v>982689.77963983768</v>
      </c>
      <c r="L14" s="49">
        <f>IF(L$4="X",' 1M - RES'!L$62+'Res DRENE'!L$23,0)</f>
        <v>1021636.4847038188</v>
      </c>
      <c r="M14" s="49">
        <f>IF(M$4="X",' 1M - RES'!M$62+'Res DRENE'!M$23,0)</f>
        <v>1084241.3503917807</v>
      </c>
      <c r="N14" s="49">
        <f>IF(N$4="X",' 1M - RES'!N$62+'Res DRENE'!N$23,0)</f>
        <v>1206320.6818105232</v>
      </c>
      <c r="O14" s="49">
        <f>IF(O$4="X",' 1M - RES'!O$62+'Res DRENE'!O$23,0)</f>
        <v>1340997.7980399376</v>
      </c>
      <c r="P14" s="49">
        <f>IF(P$4="X",' 1M - RES'!P$62+'Res DRENE'!P$23,0)</f>
        <v>1453354.7984880335</v>
      </c>
      <c r="Q14" s="49">
        <f>IF(Q$4="X",' 1M - RES'!Q$62+'Res DRENE'!Q$23,0)</f>
        <v>1541676.5538883428</v>
      </c>
      <c r="R14" s="49">
        <f>IF(R$4="X",' 1M - RES'!R$62+'Res DRENE'!R$23,0)</f>
        <v>1598792.3319395967</v>
      </c>
      <c r="S14" s="49">
        <f>IF(S$4="X",' 1M - RES'!S$62+'Res DRENE'!S$23,0)</f>
        <v>1686195.4747913375</v>
      </c>
      <c r="T14" s="49">
        <f>IF(T$4="X",' 1M - RES'!T$62+'Res DRENE'!T$23,0)</f>
        <v>1814554.0235872599</v>
      </c>
      <c r="U14" s="49">
        <f>IF(U$4="X",' 1M - RES'!U$62+'Res DRENE'!U$23,0)</f>
        <v>0</v>
      </c>
      <c r="V14" s="49">
        <f>IF(V$4="X",' 1M - RES'!V$62+'Res DRENE'!V$23,0)</f>
        <v>0</v>
      </c>
      <c r="W14" s="49">
        <f>IF(W$4="X",' 1M - RES'!W$62+'Res DRENE'!W$23,0)</f>
        <v>0</v>
      </c>
      <c r="X14" s="49">
        <f>IF(X$4="X",' 1M - RES'!X$62+'Res DRENE'!X$23,0)</f>
        <v>0</v>
      </c>
      <c r="Y14" s="49">
        <f>IF(Y$4="X",' 1M - RES'!Y$62+'Res DRENE'!Y$23,0)</f>
        <v>0</v>
      </c>
      <c r="Z14" s="49">
        <f>IF(Z$4="X",' 1M - RES'!Z$62+'Res DRENE'!Z$23,0)</f>
        <v>0</v>
      </c>
      <c r="AA14" s="49">
        <f>IF(AA$4="X",' 1M - RES'!AA$62+'Res DRENE'!AA$23,0)</f>
        <v>0</v>
      </c>
      <c r="AB14" s="49">
        <f>IF(AB$4="X",' 1M - RES'!AB$62+'Res DRENE'!AB$23,0)</f>
        <v>0</v>
      </c>
      <c r="AC14" s="49">
        <f>IF(AC$4="X",' 1M - RES'!AC$62+'Res DRENE'!AC$23,0)</f>
        <v>0</v>
      </c>
      <c r="AD14" s="49">
        <f>IF(AD$4="X",' 1M - RES'!AD$62+'Res DRENE'!AD$23,0)</f>
        <v>0</v>
      </c>
      <c r="AE14" s="49">
        <f>IF(AE$4="X",' 1M - RES'!AE$62+'Res DRENE'!AE$23,0)</f>
        <v>0</v>
      </c>
      <c r="AF14" s="49">
        <f>IF(AF$4="X",' 1M - RES'!AF$62+'Res DRENE'!AF$23,0)</f>
        <v>0</v>
      </c>
      <c r="AG14" s="49">
        <f>IF(AG$4="X",' 1M - RES'!AG$62+'Res DRENE'!AG$23,0)</f>
        <v>0</v>
      </c>
      <c r="AH14" s="49">
        <f>IF(AH$4="X",' 1M - RES'!AH$62+'Res DRENE'!AH$23,0)</f>
        <v>0</v>
      </c>
      <c r="AI14" s="49">
        <f>IF(AI$4="X",' 1M - RES'!AI$62+'Res DRENE'!AI$23,0)</f>
        <v>0</v>
      </c>
      <c r="AJ14" s="49">
        <f>IF(AJ$4="X",' 1M - RES'!AJ$62+'Res DRENE'!AJ$23,0)</f>
        <v>0</v>
      </c>
      <c r="AK14" s="49">
        <f>IF(AK$4="X",' 1M - RES'!AK$62+'Res DRENE'!AK$23,0)</f>
        <v>0</v>
      </c>
      <c r="AL14" s="49">
        <f>IF(AL$4="X",' 1M - RES'!AL$62+'Res DRENE'!AL$23,0)</f>
        <v>0</v>
      </c>
      <c r="AM14" s="49">
        <f>IF(AM$4="X",' 1M - RES'!AM$62+'Res DRENE'!AM$23,0)</f>
        <v>0</v>
      </c>
      <c r="AN14" s="49">
        <f>IF(AN$4="X",' 1M - RES'!AN$62+'Res DRENE'!AN$23,0)</f>
        <v>0</v>
      </c>
      <c r="AO14" s="49">
        <f>IF(AO$4="X",' 1M - RES'!AO$62+'Res DRENE'!AO$23,0)</f>
        <v>0</v>
      </c>
      <c r="AP14" s="49">
        <f>IF(AP$4="X",' 1M - RES'!AP$62+'Res DRENE'!AP$23,0)</f>
        <v>0</v>
      </c>
      <c r="AQ14" s="49">
        <f>IF(AQ$4="X",' 1M - RES'!AQ$62+'Res DRENE'!AQ$23,0)</f>
        <v>0</v>
      </c>
      <c r="AR14" s="49">
        <f>IF(AR$4="X",' 1M - RES'!AR$62+'Res DRENE'!AR$23,0)</f>
        <v>0</v>
      </c>
      <c r="AS14" s="49">
        <f>IF(AS$4="X",' 1M - RES'!AS$62+'Res DRENE'!AS$23,0)</f>
        <v>0</v>
      </c>
      <c r="AT14" s="49">
        <f>IF(AT$4="X",' 1M - RES'!AT$62+'Res DRENE'!AT$23,0)</f>
        <v>0</v>
      </c>
      <c r="AU14" s="49">
        <f>IF(AU$4="X",' 1M - RES'!AU$62+'Res DRENE'!AU$23,0)</f>
        <v>0</v>
      </c>
      <c r="AV14" s="49">
        <f>IF(AV$4="X",' 1M - RES'!AV$62+'Res DRENE'!AV$23,0)</f>
        <v>0</v>
      </c>
      <c r="AW14" s="49">
        <f>IF(AW$4="X",' 1M - RES'!AW$62+'Res DRENE'!AW$23,0)</f>
        <v>0</v>
      </c>
      <c r="AX14" s="49">
        <f>IF(AX$4="X",' 1M - RES'!AX$62+'Res DRENE'!AX$23,0)</f>
        <v>0</v>
      </c>
      <c r="AY14" s="49">
        <f>IF(AY$4="X",' 1M - RES'!AY$62+'Res DRENE'!AY$23,0)</f>
        <v>0</v>
      </c>
      <c r="AZ14" s="49">
        <f>IF(AZ$4="X",' 1M - RES'!AZ$62+'Res DRENE'!AZ$23,0)</f>
        <v>0</v>
      </c>
      <c r="BA14" s="49">
        <f>IF(BA$4="X",' 1M - RES'!BA$62+'Res DRENE'!BA$23,0)</f>
        <v>0</v>
      </c>
      <c r="BB14" s="49">
        <f>IF(BB$4="X",' 1M - RES'!BB$62+'Res DRENE'!BB$23,0)</f>
        <v>0</v>
      </c>
      <c r="BC14" s="49">
        <f>IF(BC$4="X",' 1M - RES'!BC$62+'Res DRENE'!BC$23,0)</f>
        <v>0</v>
      </c>
      <c r="BD14" s="49">
        <f>IF(BD$4="X",' 1M - RES'!BD$62+'Res DRENE'!BD$23,0)</f>
        <v>0</v>
      </c>
      <c r="BE14" s="49">
        <f>IF(BE$4="X",' 1M - RES'!BE$62+'Res DRENE'!BE$23,0)</f>
        <v>0</v>
      </c>
      <c r="BF14" s="49">
        <f>IF(BF$4="X",' 1M - RES'!BF$62+'Res DRENE'!BF$23,0)</f>
        <v>0</v>
      </c>
      <c r="BG14" s="49">
        <f>IF(BG$4="X",' 1M - RES'!BG$62+'Res DRENE'!BG$23,0)</f>
        <v>0</v>
      </c>
      <c r="BH14" s="49">
        <f>IF(BH$4="X",' 1M - RES'!BH$62+'Res DRENE'!BH$23,0)</f>
        <v>0</v>
      </c>
      <c r="BI14" s="49">
        <f>IF(BI$4="X",' 1M - RES'!BI$62+'Res DRENE'!BI$23,0)</f>
        <v>0</v>
      </c>
      <c r="BJ14" s="49">
        <f>IF(BJ$4="X",' 1M - RES'!BJ$62+'Res DRENE'!BJ$23,0)</f>
        <v>0</v>
      </c>
      <c r="BK14" s="49">
        <f>IF(BK$4="X",' 1M - RES'!BK$62+'Res DRENE'!BK$23,0)</f>
        <v>0</v>
      </c>
      <c r="BL14" s="49">
        <f>IF(BL$4="X",' 1M - RES'!BL$62+'Res DRENE'!BL$23,0)</f>
        <v>0</v>
      </c>
      <c r="BM14" s="49">
        <f>IF(BM$4="X",' 1M - RES'!BM$62+'Res DRENE'!BM$23,0)</f>
        <v>0</v>
      </c>
      <c r="BN14" s="49">
        <f>IF(BN$4="X",' 1M - RES'!BN$62+'Res DRENE'!BN$23,0)</f>
        <v>0</v>
      </c>
      <c r="BO14" s="49">
        <f>IF(BO$4="X",' 1M - RES'!BO$62+'Res DRENE'!BO$23,0)</f>
        <v>0</v>
      </c>
      <c r="BP14" s="49">
        <f>IF(BP$4="X",' 1M - RES'!BP$62+'Res DRENE'!BP$23,0)</f>
        <v>0</v>
      </c>
      <c r="BQ14" s="49">
        <f>IF(BQ$4="X",' 1M - RES'!BQ$62+'Res DRENE'!BQ$23,0)</f>
        <v>0</v>
      </c>
      <c r="BR14" s="49">
        <f>IF(BR$4="X",' 1M - RES'!BR$62+'Res DRENE'!BR$23,0)</f>
        <v>0</v>
      </c>
      <c r="BS14" s="49">
        <f>IF(BS$4="X",' 1M - RES'!BS$62+'Res DRENE'!BS$23,0)</f>
        <v>0</v>
      </c>
      <c r="BT14" s="49">
        <f>IF(BT$4="X",' 1M - RES'!BT$62+'Res DRENE'!BT$23,0)</f>
        <v>0</v>
      </c>
      <c r="BU14" s="49">
        <f>IF(BU$4="X",' 1M - RES'!BU$62+'Res DRENE'!BU$23,0)</f>
        <v>0</v>
      </c>
      <c r="BV14" s="49">
        <f>IF(BV$4="X",' 1M - RES'!BV$62+'Res DRENE'!BV$23,0)</f>
        <v>0</v>
      </c>
      <c r="BW14" s="49">
        <f>IF(BW$4="X",' 1M - RES'!BW$62+'Res DRENE'!BW$23,0)</f>
        <v>0</v>
      </c>
      <c r="BX14" s="49">
        <f>IF(BX$4="X",' 1M - RES'!BX$62+'Res DRENE'!BX$23,0)</f>
        <v>0</v>
      </c>
      <c r="BY14" s="49">
        <f>IF(BY$4="X",' 1M - RES'!BY$62+'Res DRENE'!BY$23,0)</f>
        <v>0</v>
      </c>
      <c r="BZ14" s="49">
        <f>IF(BZ$4="X",' 1M - RES'!BZ$62+'Res DRENE'!BZ$23,0)</f>
        <v>0</v>
      </c>
      <c r="CA14" s="49">
        <f>IF(CA$4="X",' 1M - RES'!CA$62+'Res DRENE'!CA$23,0)</f>
        <v>0</v>
      </c>
      <c r="CB14" s="49">
        <f>IF(CB$4="X",' 1M - RES'!CB$62+'Res DRENE'!CB$23,0)</f>
        <v>0</v>
      </c>
      <c r="CC14" s="49">
        <f>IF(CC$4="X",' 1M - RES'!CC$62+'Res DRENE'!CC$23,0)</f>
        <v>0</v>
      </c>
      <c r="CD14" s="49">
        <f>IF(CD$4="X",' 1M - RES'!CD$62+'Res DRENE'!CD$23,0)</f>
        <v>0</v>
      </c>
      <c r="CE14" s="49">
        <f>IF(CE$4="X",' 1M - RES'!CE$62+'Res DRENE'!CE$23,0)</f>
        <v>0</v>
      </c>
      <c r="CF14" s="49">
        <f>IF(CF$4="X",' 1M - RES'!CF$62+'Res DRENE'!CF$23,0)</f>
        <v>0</v>
      </c>
      <c r="CG14" s="49">
        <f>IF(CG$4="X",' 1M - RES'!CG$62+'Res DRENE'!CG$23,0)</f>
        <v>0</v>
      </c>
      <c r="CH14" s="148">
        <f>IF(CH$4="X",' 1M - RES'!CH$62+'Res DRENE'!CH$23,0)</f>
        <v>0</v>
      </c>
    </row>
    <row r="15" spans="1:87" x14ac:dyDescent="0.25">
      <c r="B15" s="55" t="s">
        <v>30</v>
      </c>
      <c r="C15" s="50">
        <f>IF(C$4="X",'2M - SGS'!C74+'Biz DRENE'!C82,0)</f>
        <v>0</v>
      </c>
      <c r="D15" s="50">
        <f>IF(D$4="X",'2M - SGS'!D74+'Biz DRENE'!D82,0)</f>
        <v>536.66098866076845</v>
      </c>
      <c r="E15" s="50">
        <f>IF(E$4="X",'2M - SGS'!E74+'Biz DRENE'!E82,0)</f>
        <v>4522.1720197096047</v>
      </c>
      <c r="F15" s="50">
        <f>IF(F$4="X",'2M - SGS'!F74+'Biz DRENE'!F82,0)</f>
        <v>13528.483228885663</v>
      </c>
      <c r="G15" s="50">
        <f>IF(G$4="X",'2M - SGS'!G74+'Biz DRENE'!G82,0)</f>
        <v>29843.010505017075</v>
      </c>
      <c r="H15" s="50">
        <f>IF(H$4="X",'2M - SGS'!H74+'Biz DRENE'!H82,0)</f>
        <v>59467.946005702834</v>
      </c>
      <c r="I15" s="50">
        <f>IF(I$4="X",'2M - SGS'!I74+'Biz DRENE'!I82,0)</f>
        <v>104225.83264723892</v>
      </c>
      <c r="J15" s="50">
        <f>IF(J$4="X",'2M - SGS'!J74+'Biz DRENE'!J82,0)</f>
        <v>145446.3851142319</v>
      </c>
      <c r="K15" s="50">
        <f>IF(K$4="X",'2M - SGS'!K74+'Biz DRENE'!K82,0)</f>
        <v>191873.28565573023</v>
      </c>
      <c r="L15" s="50">
        <f>IF(L$4="X",'2M - SGS'!L74+'Biz DRENE'!L82,0)</f>
        <v>228693.01807093568</v>
      </c>
      <c r="M15" s="50">
        <f>IF(M$4="X",'2M - SGS'!M74+'Biz DRENE'!M82,0)</f>
        <v>264561.28834343678</v>
      </c>
      <c r="N15" s="50">
        <f>IF(N$4="X",'2M - SGS'!N74+'Biz DRENE'!N82,0)</f>
        <v>319906.46806691762</v>
      </c>
      <c r="O15" s="50">
        <f>IF(O$4="X",'2M - SGS'!O74+'Biz DRENE'!O82,0)</f>
        <v>391669.30424268433</v>
      </c>
      <c r="P15" s="50">
        <f>IF(P$4="X",'2M - SGS'!P74+'Biz DRENE'!P82,0)</f>
        <v>446493.16135994112</v>
      </c>
      <c r="Q15" s="50">
        <f>IF(Q$4="X",'2M - SGS'!Q74+'Biz DRENE'!Q82,0)</f>
        <v>507122.56642738351</v>
      </c>
      <c r="R15" s="50">
        <f>IF(R$4="X",'2M - SGS'!R74+'Biz DRENE'!R82,0)</f>
        <v>572761.06526259892</v>
      </c>
      <c r="S15" s="50">
        <f>IF(S$4="X",'2M - SGS'!S74+'Biz DRENE'!S82,0)</f>
        <v>659260.85404095124</v>
      </c>
      <c r="T15" s="50">
        <f>IF(T$4="X",'2M - SGS'!T74+'Biz DRENE'!T82,0)</f>
        <v>705947.61395213427</v>
      </c>
      <c r="U15" s="50">
        <f>IF(U$4="X",'2M - SGS'!U74+'Biz DRENE'!U82,0)</f>
        <v>0</v>
      </c>
      <c r="V15" s="50">
        <f>IF(V$4="X",'2M - SGS'!V74+'Biz DRENE'!V82,0)</f>
        <v>0</v>
      </c>
      <c r="W15" s="50">
        <f>IF(W$4="X",'2M - SGS'!W74+'Biz DRENE'!W82,0)</f>
        <v>0</v>
      </c>
      <c r="X15" s="50">
        <f>IF(X$4="X",'2M - SGS'!X74+'Biz DRENE'!X82,0)</f>
        <v>0</v>
      </c>
      <c r="Y15" s="50">
        <f>IF(Y$4="X",'2M - SGS'!Y74+'Biz DRENE'!Y82,0)</f>
        <v>0</v>
      </c>
      <c r="Z15" s="50">
        <f>IF(Z$4="X",'2M - SGS'!Z74+'Biz DRENE'!Z82,0)</f>
        <v>0</v>
      </c>
      <c r="AA15" s="50">
        <f>IF(AA$4="X",'2M - SGS'!AA74+'Biz DRENE'!AA82,0)</f>
        <v>0</v>
      </c>
      <c r="AB15" s="50">
        <f>IF(AB$4="X",'2M - SGS'!AB74+'Biz DRENE'!AB82,0)</f>
        <v>0</v>
      </c>
      <c r="AC15" s="50">
        <f>IF(AC$4="X",'2M - SGS'!AC74+'Biz DRENE'!AC82,0)</f>
        <v>0</v>
      </c>
      <c r="AD15" s="50">
        <f>IF(AD$4="X",'2M - SGS'!AD74+'Biz DRENE'!AD82,0)</f>
        <v>0</v>
      </c>
      <c r="AE15" s="50">
        <f>IF(AE$4="X",'2M - SGS'!AE74+'Biz DRENE'!AE82,0)</f>
        <v>0</v>
      </c>
      <c r="AF15" s="50">
        <f>IF(AF$4="X",'2M - SGS'!AF74+'Biz DRENE'!AF82,0)</f>
        <v>0</v>
      </c>
      <c r="AG15" s="50">
        <f>IF(AG$4="X",'2M - SGS'!AG74+'Biz DRENE'!AG82,0)</f>
        <v>0</v>
      </c>
      <c r="AH15" s="50">
        <f>IF(AH$4="X",'2M - SGS'!AH74+'Biz DRENE'!AH82,0)</f>
        <v>0</v>
      </c>
      <c r="AI15" s="50">
        <f>IF(AI$4="X",'2M - SGS'!AI74+'Biz DRENE'!AI82,0)</f>
        <v>0</v>
      </c>
      <c r="AJ15" s="50">
        <f>IF(AJ$4="X",'2M - SGS'!AJ74+'Biz DRENE'!AJ82,0)</f>
        <v>0</v>
      </c>
      <c r="AK15" s="50">
        <f>IF(AK$4="X",'2M - SGS'!AK74+'Biz DRENE'!AK82,0)</f>
        <v>0</v>
      </c>
      <c r="AL15" s="50">
        <f>IF(AL$4="X",'2M - SGS'!AL74+'Biz DRENE'!AL82,0)</f>
        <v>0</v>
      </c>
      <c r="AM15" s="50">
        <f>IF(AM$4="X",'2M - SGS'!AM74+'Biz DRENE'!AM82,0)</f>
        <v>0</v>
      </c>
      <c r="AN15" s="50">
        <f>IF(AN$4="X",'2M - SGS'!AN74+'Biz DRENE'!AN82,0)</f>
        <v>0</v>
      </c>
      <c r="AO15" s="50">
        <f>IF(AO$4="X",'2M - SGS'!AO74+'Biz DRENE'!AO82,0)</f>
        <v>0</v>
      </c>
      <c r="AP15" s="50">
        <f>IF(AP$4="X",'2M - SGS'!AP74+'Biz DRENE'!AP82,0)</f>
        <v>0</v>
      </c>
      <c r="AQ15" s="50">
        <f>IF(AQ$4="X",'2M - SGS'!AQ74+'Biz DRENE'!AQ82,0)</f>
        <v>0</v>
      </c>
      <c r="AR15" s="50">
        <f>IF(AR$4="X",'2M - SGS'!AR74+'Biz DRENE'!AR82,0)</f>
        <v>0</v>
      </c>
      <c r="AS15" s="50">
        <f>IF(AS$4="X",'2M - SGS'!AS74+'Biz DRENE'!AS82,0)</f>
        <v>0</v>
      </c>
      <c r="AT15" s="50">
        <f>IF(AT$4="X",'2M - SGS'!AT74+'Biz DRENE'!AT82,0)</f>
        <v>0</v>
      </c>
      <c r="AU15" s="50">
        <f>IF(AU$4="X",'2M - SGS'!AU74+'Biz DRENE'!AU82,0)</f>
        <v>0</v>
      </c>
      <c r="AV15" s="50">
        <f>IF(AV$4="X",'2M - SGS'!AV74+'Biz DRENE'!AV82,0)</f>
        <v>0</v>
      </c>
      <c r="AW15" s="50">
        <f>IF(AW$4="X",'2M - SGS'!AW74+'Biz DRENE'!AW82,0)</f>
        <v>0</v>
      </c>
      <c r="AX15" s="50">
        <f>IF(AX$4="X",'2M - SGS'!AX74+'Biz DRENE'!AX82,0)</f>
        <v>0</v>
      </c>
      <c r="AY15" s="50">
        <f>IF(AY$4="X",'2M - SGS'!AY74+'Biz DRENE'!AY82,0)</f>
        <v>0</v>
      </c>
      <c r="AZ15" s="50">
        <f>IF(AZ$4="X",'2M - SGS'!AZ74+'Biz DRENE'!AZ82,0)</f>
        <v>0</v>
      </c>
      <c r="BA15" s="50">
        <f>IF(BA$4="X",'2M - SGS'!BA74+'Biz DRENE'!BA82,0)</f>
        <v>0</v>
      </c>
      <c r="BB15" s="50">
        <f>IF(BB$4="X",'2M - SGS'!BB74+'Biz DRENE'!BB82,0)</f>
        <v>0</v>
      </c>
      <c r="BC15" s="50">
        <f>IF(BC$4="X",'2M - SGS'!BC74+'Biz DRENE'!BC82,0)</f>
        <v>0</v>
      </c>
      <c r="BD15" s="50">
        <f>IF(BD$4="X",'2M - SGS'!BD74+'Biz DRENE'!BD82,0)</f>
        <v>0</v>
      </c>
      <c r="BE15" s="50">
        <f>IF(BE$4="X",'2M - SGS'!BE74+'Biz DRENE'!BE82,0)</f>
        <v>0</v>
      </c>
      <c r="BF15" s="50">
        <f>IF(BF$4="X",'2M - SGS'!BF74+'Biz DRENE'!BF82,0)</f>
        <v>0</v>
      </c>
      <c r="BG15" s="50">
        <f>IF(BG$4="X",'2M - SGS'!BG74+'Biz DRENE'!BG82,0)</f>
        <v>0</v>
      </c>
      <c r="BH15" s="50">
        <f>IF(BH$4="X",'2M - SGS'!BH74+'Biz DRENE'!BH82,0)</f>
        <v>0</v>
      </c>
      <c r="BI15" s="50">
        <f>IF(BI$4="X",'2M - SGS'!BI74+'Biz DRENE'!BI82,0)</f>
        <v>0</v>
      </c>
      <c r="BJ15" s="50">
        <f>IF(BJ$4="X",'2M - SGS'!BJ74+'Biz DRENE'!BJ82,0)</f>
        <v>0</v>
      </c>
      <c r="BK15" s="50">
        <f>IF(BK$4="X",'2M - SGS'!BK74+'Biz DRENE'!BK82,0)</f>
        <v>0</v>
      </c>
      <c r="BL15" s="50">
        <f>IF(BL$4="X",'2M - SGS'!BL74+'Biz DRENE'!BL82,0)</f>
        <v>0</v>
      </c>
      <c r="BM15" s="50">
        <f>IF(BM$4="X",'2M - SGS'!BM74+'Biz DRENE'!BM82,0)</f>
        <v>0</v>
      </c>
      <c r="BN15" s="50">
        <f>IF(BN$4="X",'2M - SGS'!BN74+'Biz DRENE'!BN82,0)</f>
        <v>0</v>
      </c>
      <c r="BO15" s="50">
        <f>IF(BO$4="X",'2M - SGS'!BO74+'Biz DRENE'!BO82,0)</f>
        <v>0</v>
      </c>
      <c r="BP15" s="50">
        <f>IF(BP$4="X",'2M - SGS'!BP74+'Biz DRENE'!BP82,0)</f>
        <v>0</v>
      </c>
      <c r="BQ15" s="50">
        <f>IF(BQ$4="X",'2M - SGS'!BQ74+'Biz DRENE'!BQ82,0)</f>
        <v>0</v>
      </c>
      <c r="BR15" s="50">
        <f>IF(BR$4="X",'2M - SGS'!BR74+'Biz DRENE'!BR82,0)</f>
        <v>0</v>
      </c>
      <c r="BS15" s="50">
        <f>IF(BS$4="X",'2M - SGS'!BS74+'Biz DRENE'!BS82,0)</f>
        <v>0</v>
      </c>
      <c r="BT15" s="50">
        <f>IF(BT$4="X",'2M - SGS'!BT74+'Biz DRENE'!BT82,0)</f>
        <v>0</v>
      </c>
      <c r="BU15" s="50">
        <f>IF(BU$4="X",'2M - SGS'!BU74+'Biz DRENE'!BU82,0)</f>
        <v>0</v>
      </c>
      <c r="BV15" s="50">
        <f>IF(BV$4="X",'2M - SGS'!BV74+'Biz DRENE'!BV82,0)</f>
        <v>0</v>
      </c>
      <c r="BW15" s="50">
        <f>IF(BW$4="X",'2M - SGS'!BW74+'Biz DRENE'!BW82,0)</f>
        <v>0</v>
      </c>
      <c r="BX15" s="50">
        <f>IF(BX$4="X",'2M - SGS'!BX74+'Biz DRENE'!BX82,0)</f>
        <v>0</v>
      </c>
      <c r="BY15" s="50">
        <f>IF(BY$4="X",'2M - SGS'!BY74+'Biz DRENE'!BY82,0)</f>
        <v>0</v>
      </c>
      <c r="BZ15" s="50">
        <f>IF(BZ$4="X",'2M - SGS'!BZ74+'Biz DRENE'!BZ82,0)</f>
        <v>0</v>
      </c>
      <c r="CA15" s="50">
        <f>IF(CA$4="X",'2M - SGS'!CA74+'Biz DRENE'!CA82,0)</f>
        <v>0</v>
      </c>
      <c r="CB15" s="50">
        <f>IF(CB$4="X",'2M - SGS'!CB74+'Biz DRENE'!CB82,0)</f>
        <v>0</v>
      </c>
      <c r="CC15" s="50">
        <f>IF(CC$4="X",'2M - SGS'!CC74+'Biz DRENE'!CC82,0)</f>
        <v>0</v>
      </c>
      <c r="CD15" s="50">
        <f>IF(CD$4="X",'2M - SGS'!CD74+'Biz DRENE'!CD82,0)</f>
        <v>0</v>
      </c>
      <c r="CE15" s="50">
        <f>IF(CE$4="X",'2M - SGS'!CE74+'Biz DRENE'!CE82,0)</f>
        <v>0</v>
      </c>
      <c r="CF15" s="50">
        <f>IF(CF$4="X",'2M - SGS'!CF74+'Biz DRENE'!CF82,0)</f>
        <v>0</v>
      </c>
      <c r="CG15" s="50">
        <f>IF(CG$4="X",'2M - SGS'!CG74+'Biz DRENE'!CG82,0)</f>
        <v>0</v>
      </c>
      <c r="CH15" s="147">
        <f>IF(CH$4="X",'2M - SGS'!CH74+'Biz DRENE'!CH82,0)</f>
        <v>0</v>
      </c>
    </row>
    <row r="16" spans="1:87" x14ac:dyDescent="0.25">
      <c r="B16" s="55" t="s">
        <v>31</v>
      </c>
      <c r="C16" s="50">
        <f>IF(C$4="X",'3M - LGS'!C74+'Biz DRENE'!C83,0)</f>
        <v>0</v>
      </c>
      <c r="D16" s="50">
        <f>IF(D$4="X",'3M - LGS'!D74+'Biz DRENE'!D83,0)</f>
        <v>309.79177119556158</v>
      </c>
      <c r="E16" s="50">
        <f>IF(E$4="X",'3M - LGS'!E74+'Biz DRENE'!E83,0)</f>
        <v>2336.8286347221488</v>
      </c>
      <c r="F16" s="50">
        <f>IF(F$4="X",'3M - LGS'!F74+'Biz DRENE'!F83,0)</f>
        <v>7717.8898979120022</v>
      </c>
      <c r="G16" s="50">
        <f>IF(G$4="X",'3M - LGS'!G74+'Biz DRENE'!G83,0)</f>
        <v>20357.025362139146</v>
      </c>
      <c r="H16" s="50">
        <f>IF(H$4="X",'3M - LGS'!H74+'Biz DRENE'!H83,0)</f>
        <v>72003.079849174042</v>
      </c>
      <c r="I16" s="50">
        <f>IF(I$4="X",'3M - LGS'!I74+'Biz DRENE'!I83,0)</f>
        <v>152778.10229040607</v>
      </c>
      <c r="J16" s="50">
        <f>IF(J$4="X",'3M - LGS'!J74+'Biz DRENE'!J83,0)</f>
        <v>256939.72814597501</v>
      </c>
      <c r="K16" s="50">
        <f>IF(K$4="X",'3M - LGS'!K74+'Biz DRENE'!K83,0)</f>
        <v>362708.32568580285</v>
      </c>
      <c r="L16" s="50">
        <f>IF(L$4="X",'3M - LGS'!L74+'Biz DRENE'!L83,0)</f>
        <v>420523.7622798793</v>
      </c>
      <c r="M16" s="50">
        <f>IF(M$4="X",'3M - LGS'!M74+'Biz DRENE'!M83,0)</f>
        <v>479889.68997661071</v>
      </c>
      <c r="N16" s="50">
        <f>IF(N$4="X",'3M - LGS'!N74+'Biz DRENE'!N83,0)</f>
        <v>570713.48418387328</v>
      </c>
      <c r="O16" s="50">
        <f>IF(O$4="X",'3M - LGS'!O74+'Biz DRENE'!O83,0)</f>
        <v>689409.62883316132</v>
      </c>
      <c r="P16" s="50">
        <f>IF(P$4="X",'3M - LGS'!P74+'Biz DRENE'!P83,0)</f>
        <v>785987.20390622213</v>
      </c>
      <c r="Q16" s="50">
        <f>IF(Q$4="X",'3M - LGS'!Q74+'Biz DRENE'!Q83,0)</f>
        <v>886718.27254680544</v>
      </c>
      <c r="R16" s="50">
        <f>IF(R$4="X",'3M - LGS'!R74+'Biz DRENE'!R83,0)</f>
        <v>978531.36972333991</v>
      </c>
      <c r="S16" s="50">
        <f>IF(S$4="X",'3M - LGS'!S74+'Biz DRENE'!S83,0)</f>
        <v>1100699.9951692012</v>
      </c>
      <c r="T16" s="50">
        <f>IF(T$4="X",'3M - LGS'!T74+'Biz DRENE'!T83,0)</f>
        <v>1180212.9748307148</v>
      </c>
      <c r="U16" s="50">
        <f>IF(U$4="X",'3M - LGS'!U74+'Biz DRENE'!U83,0)</f>
        <v>0</v>
      </c>
      <c r="V16" s="50">
        <f>IF(V$4="X",'3M - LGS'!V74+'Biz DRENE'!V83,0)</f>
        <v>0</v>
      </c>
      <c r="W16" s="50">
        <f>IF(W$4="X",'3M - LGS'!W74+'Biz DRENE'!W83,0)</f>
        <v>0</v>
      </c>
      <c r="X16" s="50">
        <f>IF(X$4="X",'3M - LGS'!X74+'Biz DRENE'!X83,0)</f>
        <v>0</v>
      </c>
      <c r="Y16" s="50">
        <f>IF(Y$4="X",'3M - LGS'!Y74+'Biz DRENE'!Y83,0)</f>
        <v>0</v>
      </c>
      <c r="Z16" s="50">
        <f>IF(Z$4="X",'3M - LGS'!Z74+'Biz DRENE'!Z83,0)</f>
        <v>0</v>
      </c>
      <c r="AA16" s="50">
        <f>IF(AA$4="X",'3M - LGS'!AA74+'Biz DRENE'!AA83,0)</f>
        <v>0</v>
      </c>
      <c r="AB16" s="50">
        <f>IF(AB$4="X",'3M - LGS'!AB74+'Biz DRENE'!AB83,0)</f>
        <v>0</v>
      </c>
      <c r="AC16" s="50">
        <f>IF(AC$4="X",'3M - LGS'!AC74+'Biz DRENE'!AC83,0)</f>
        <v>0</v>
      </c>
      <c r="AD16" s="50">
        <f>IF(AD$4="X",'3M - LGS'!AD74+'Biz DRENE'!AD83,0)</f>
        <v>0</v>
      </c>
      <c r="AE16" s="50">
        <f>IF(AE$4="X",'3M - LGS'!AE74+'Biz DRENE'!AE83,0)</f>
        <v>0</v>
      </c>
      <c r="AF16" s="50">
        <f>IF(AF$4="X",'3M - LGS'!AF74+'Biz DRENE'!AF83,0)</f>
        <v>0</v>
      </c>
      <c r="AG16" s="50">
        <f>IF(AG$4="X",'3M - LGS'!AG74+'Biz DRENE'!AG83,0)</f>
        <v>0</v>
      </c>
      <c r="AH16" s="50">
        <f>IF(AH$4="X",'3M - LGS'!AH74+'Biz DRENE'!AH83,0)</f>
        <v>0</v>
      </c>
      <c r="AI16" s="50">
        <f>IF(AI$4="X",'3M - LGS'!AI74+'Biz DRENE'!AI83,0)</f>
        <v>0</v>
      </c>
      <c r="AJ16" s="50">
        <f>IF(AJ$4="X",'3M - LGS'!AJ74+'Biz DRENE'!AJ83,0)</f>
        <v>0</v>
      </c>
      <c r="AK16" s="50">
        <f>IF(AK$4="X",'3M - LGS'!AK74+'Biz DRENE'!AK83,0)</f>
        <v>0</v>
      </c>
      <c r="AL16" s="50">
        <f>IF(AL$4="X",'3M - LGS'!AL74+'Biz DRENE'!AL83,0)</f>
        <v>0</v>
      </c>
      <c r="AM16" s="50">
        <f>IF(AM$4="X",'3M - LGS'!AM74+'Biz DRENE'!AM83,0)</f>
        <v>0</v>
      </c>
      <c r="AN16" s="50">
        <f>IF(AN$4="X",'3M - LGS'!AN74+'Biz DRENE'!AN83,0)</f>
        <v>0</v>
      </c>
      <c r="AO16" s="50">
        <f>IF(AO$4="X",'3M - LGS'!AO74+'Biz DRENE'!AO83,0)</f>
        <v>0</v>
      </c>
      <c r="AP16" s="50">
        <f>IF(AP$4="X",'3M - LGS'!AP74+'Biz DRENE'!AP83,0)</f>
        <v>0</v>
      </c>
      <c r="AQ16" s="50">
        <f>IF(AQ$4="X",'3M - LGS'!AQ74+'Biz DRENE'!AQ83,0)</f>
        <v>0</v>
      </c>
      <c r="AR16" s="50">
        <f>IF(AR$4="X",'3M - LGS'!AR74+'Biz DRENE'!AR83,0)</f>
        <v>0</v>
      </c>
      <c r="AS16" s="50">
        <f>IF(AS$4="X",'3M - LGS'!AS74+'Biz DRENE'!AS83,0)</f>
        <v>0</v>
      </c>
      <c r="AT16" s="50">
        <f>IF(AT$4="X",'3M - LGS'!AT74+'Biz DRENE'!AT83,0)</f>
        <v>0</v>
      </c>
      <c r="AU16" s="50">
        <f>IF(AU$4="X",'3M - LGS'!AU74+'Biz DRENE'!AU83,0)</f>
        <v>0</v>
      </c>
      <c r="AV16" s="50">
        <f>IF(AV$4="X",'3M - LGS'!AV74+'Biz DRENE'!AV83,0)</f>
        <v>0</v>
      </c>
      <c r="AW16" s="50">
        <f>IF(AW$4="X",'3M - LGS'!AW74+'Biz DRENE'!AW83,0)</f>
        <v>0</v>
      </c>
      <c r="AX16" s="50">
        <f>IF(AX$4="X",'3M - LGS'!AX74+'Biz DRENE'!AX83,0)</f>
        <v>0</v>
      </c>
      <c r="AY16" s="50">
        <f>IF(AY$4="X",'3M - LGS'!AY74+'Biz DRENE'!AY83,0)</f>
        <v>0</v>
      </c>
      <c r="AZ16" s="50">
        <f>IF(AZ$4="X",'3M - LGS'!AZ74+'Biz DRENE'!AZ83,0)</f>
        <v>0</v>
      </c>
      <c r="BA16" s="50">
        <f>IF(BA$4="X",'3M - LGS'!BA74+'Biz DRENE'!BA83,0)</f>
        <v>0</v>
      </c>
      <c r="BB16" s="50">
        <f>IF(BB$4="X",'3M - LGS'!BB74+'Biz DRENE'!BB83,0)</f>
        <v>0</v>
      </c>
      <c r="BC16" s="50">
        <f>IF(BC$4="X",'3M - LGS'!BC74+'Biz DRENE'!BC83,0)</f>
        <v>0</v>
      </c>
      <c r="BD16" s="50">
        <f>IF(BD$4="X",'3M - LGS'!BD74+'Biz DRENE'!BD83,0)</f>
        <v>0</v>
      </c>
      <c r="BE16" s="50">
        <f>IF(BE$4="X",'3M - LGS'!BE74+'Biz DRENE'!BE83,0)</f>
        <v>0</v>
      </c>
      <c r="BF16" s="50">
        <f>IF(BF$4="X",'3M - LGS'!BF74+'Biz DRENE'!BF83,0)</f>
        <v>0</v>
      </c>
      <c r="BG16" s="50">
        <f>IF(BG$4="X",'3M - LGS'!BG74+'Biz DRENE'!BG83,0)</f>
        <v>0</v>
      </c>
      <c r="BH16" s="50">
        <f>IF(BH$4="X",'3M - LGS'!BH74+'Biz DRENE'!BH83,0)</f>
        <v>0</v>
      </c>
      <c r="BI16" s="50">
        <f>IF(BI$4="X",'3M - LGS'!BI74+'Biz DRENE'!BI83,0)</f>
        <v>0</v>
      </c>
      <c r="BJ16" s="50">
        <f>IF(BJ$4="X",'3M - LGS'!BJ74+'Biz DRENE'!BJ83,0)</f>
        <v>0</v>
      </c>
      <c r="BK16" s="50">
        <f>IF(BK$4="X",'3M - LGS'!BK74+'Biz DRENE'!BK83,0)</f>
        <v>0</v>
      </c>
      <c r="BL16" s="50">
        <f>IF(BL$4="X",'3M - LGS'!BL74+'Biz DRENE'!BL83,0)</f>
        <v>0</v>
      </c>
      <c r="BM16" s="50">
        <f>IF(BM$4="X",'3M - LGS'!BM74+'Biz DRENE'!BM83,0)</f>
        <v>0</v>
      </c>
      <c r="BN16" s="50">
        <f>IF(BN$4="X",'3M - LGS'!BN74+'Biz DRENE'!BN83,0)</f>
        <v>0</v>
      </c>
      <c r="BO16" s="50">
        <f>IF(BO$4="X",'3M - LGS'!BO74+'Biz DRENE'!BO83,0)</f>
        <v>0</v>
      </c>
      <c r="BP16" s="50">
        <f>IF(BP$4="X",'3M - LGS'!BP74+'Biz DRENE'!BP83,0)</f>
        <v>0</v>
      </c>
      <c r="BQ16" s="50">
        <f>IF(BQ$4="X",'3M - LGS'!BQ74+'Biz DRENE'!BQ83,0)</f>
        <v>0</v>
      </c>
      <c r="BR16" s="50">
        <f>IF(BR$4="X",'3M - LGS'!BR74+'Biz DRENE'!BR83,0)</f>
        <v>0</v>
      </c>
      <c r="BS16" s="50">
        <f>IF(BS$4="X",'3M - LGS'!BS74+'Biz DRENE'!BS83,0)</f>
        <v>0</v>
      </c>
      <c r="BT16" s="50">
        <f>IF(BT$4="X",'3M - LGS'!BT74+'Biz DRENE'!BT83,0)</f>
        <v>0</v>
      </c>
      <c r="BU16" s="50">
        <f>IF(BU$4="X",'3M - LGS'!BU74+'Biz DRENE'!BU83,0)</f>
        <v>0</v>
      </c>
      <c r="BV16" s="50">
        <f>IF(BV$4="X",'3M - LGS'!BV74+'Biz DRENE'!BV83,0)</f>
        <v>0</v>
      </c>
      <c r="BW16" s="50">
        <f>IF(BW$4="X",'3M - LGS'!BW74+'Biz DRENE'!BW83,0)</f>
        <v>0</v>
      </c>
      <c r="BX16" s="50">
        <f>IF(BX$4="X",'3M - LGS'!BX74+'Biz DRENE'!BX83,0)</f>
        <v>0</v>
      </c>
      <c r="BY16" s="50">
        <f>IF(BY$4="X",'3M - LGS'!BY74+'Biz DRENE'!BY83,0)</f>
        <v>0</v>
      </c>
      <c r="BZ16" s="50">
        <f>IF(BZ$4="X",'3M - LGS'!BZ74+'Biz DRENE'!BZ83,0)</f>
        <v>0</v>
      </c>
      <c r="CA16" s="50">
        <f>IF(CA$4="X",'3M - LGS'!CA74+'Biz DRENE'!CA83,0)</f>
        <v>0</v>
      </c>
      <c r="CB16" s="50">
        <f>IF(CB$4="X",'3M - LGS'!CB74+'Biz DRENE'!CB83,0)</f>
        <v>0</v>
      </c>
      <c r="CC16" s="50">
        <f>IF(CC$4="X",'3M - LGS'!CC74+'Biz DRENE'!CC83,0)</f>
        <v>0</v>
      </c>
      <c r="CD16" s="50">
        <f>IF(CD$4="X",'3M - LGS'!CD74+'Biz DRENE'!CD83,0)</f>
        <v>0</v>
      </c>
      <c r="CE16" s="50">
        <f>IF(CE$4="X",'3M - LGS'!CE74+'Biz DRENE'!CE83,0)</f>
        <v>0</v>
      </c>
      <c r="CF16" s="50">
        <f>IF(CF$4="X",'3M - LGS'!CF74+'Biz DRENE'!CF83,0)</f>
        <v>0</v>
      </c>
      <c r="CG16" s="50">
        <f>IF(CG$4="X",'3M - LGS'!CG74+'Biz DRENE'!CG83,0)</f>
        <v>0</v>
      </c>
      <c r="CH16" s="147">
        <f>IF(CH$4="X",'3M - LGS'!CH74+'Biz DRENE'!CH83,0)</f>
        <v>0</v>
      </c>
    </row>
    <row r="17" spans="1:99" x14ac:dyDescent="0.25">
      <c r="B17" s="55" t="s">
        <v>32</v>
      </c>
      <c r="C17" s="50">
        <f>IF(C$4="X",'4M - SPS'!C74+'Biz DRENE'!C84,0)</f>
        <v>0</v>
      </c>
      <c r="D17" s="50">
        <f>IF(D$4="X",'4M - SPS'!D74+'Biz DRENE'!D84,0)</f>
        <v>82.378565618850558</v>
      </c>
      <c r="E17" s="50">
        <f>IF(E$4="X",'4M - SPS'!E74+'Biz DRENE'!E84,0)</f>
        <v>381.90928470312804</v>
      </c>
      <c r="F17" s="50">
        <f>IF(F$4="X",'4M - SPS'!F74+'Biz DRENE'!F84,0)</f>
        <v>843.71419985846819</v>
      </c>
      <c r="G17" s="50">
        <f>IF(G$4="X",'4M - SPS'!G74+'Biz DRENE'!G84,0)</f>
        <v>2614.0553044352318</v>
      </c>
      <c r="H17" s="50">
        <f>IF(H$4="X",'4M - SPS'!H74+'Biz DRENE'!H84,0)</f>
        <v>11551.194842707693</v>
      </c>
      <c r="I17" s="50">
        <f>IF(I$4="X",'4M - SPS'!I74+'Biz DRENE'!I84,0)</f>
        <v>25787.489123205152</v>
      </c>
      <c r="J17" s="50">
        <f>IF(J$4="X",'4M - SPS'!J74+'Biz DRENE'!J84,0)</f>
        <v>48779.27150853788</v>
      </c>
      <c r="K17" s="50">
        <f>IF(K$4="X",'4M - SPS'!K74+'Biz DRENE'!K84,0)</f>
        <v>77410.722424259206</v>
      </c>
      <c r="L17" s="50">
        <f>IF(L$4="X",'4M - SPS'!L74+'Biz DRENE'!L84,0)</f>
        <v>90686.858660712809</v>
      </c>
      <c r="M17" s="50">
        <f>IF(M$4="X",'4M - SPS'!M74+'Biz DRENE'!M84,0)</f>
        <v>109613.82816900066</v>
      </c>
      <c r="N17" s="50">
        <f>IF(N$4="X",'4M - SPS'!N74+'Biz DRENE'!N84,0)</f>
        <v>148734.71881626511</v>
      </c>
      <c r="O17" s="50">
        <f>IF(O$4="X",'4M - SPS'!O74+'Biz DRENE'!O84,0)</f>
        <v>204428.21331860239</v>
      </c>
      <c r="P17" s="50">
        <f>IF(P$4="X",'4M - SPS'!P74+'Biz DRENE'!P84,0)</f>
        <v>251547.99599002904</v>
      </c>
      <c r="Q17" s="50">
        <f>IF(Q$4="X",'4M - SPS'!Q74+'Biz DRENE'!Q84,0)</f>
        <v>301627.7507876078</v>
      </c>
      <c r="R17" s="50">
        <f>IF(R$4="X",'4M - SPS'!R74+'Biz DRENE'!R84,0)</f>
        <v>349254.59717888263</v>
      </c>
      <c r="S17" s="50">
        <f>IF(S$4="X",'4M - SPS'!S74+'Biz DRENE'!S84,0)</f>
        <v>411128.88692251017</v>
      </c>
      <c r="T17" s="50">
        <f>IF(T$4="X",'4M - SPS'!T74+'Biz DRENE'!T84,0)</f>
        <v>464715.97379490419</v>
      </c>
      <c r="U17" s="50">
        <f>IF(U$4="X",'4M - SPS'!U74+'Biz DRENE'!U84,0)</f>
        <v>0</v>
      </c>
      <c r="V17" s="50">
        <f>IF(V$4="X",'4M - SPS'!V74+'Biz DRENE'!V84,0)</f>
        <v>0</v>
      </c>
      <c r="W17" s="50">
        <f>IF(W$4="X",'4M - SPS'!W74+'Biz DRENE'!W84,0)</f>
        <v>0</v>
      </c>
      <c r="X17" s="50">
        <f>IF(X$4="X",'4M - SPS'!X74+'Biz DRENE'!X84,0)</f>
        <v>0</v>
      </c>
      <c r="Y17" s="50">
        <f>IF(Y$4="X",'4M - SPS'!Y74+'Biz DRENE'!Y84,0)</f>
        <v>0</v>
      </c>
      <c r="Z17" s="50">
        <f>IF(Z$4="X",'4M - SPS'!Z74+'Biz DRENE'!Z84,0)</f>
        <v>0</v>
      </c>
      <c r="AA17" s="50">
        <f>IF(AA$4="X",'4M - SPS'!AA74+'Biz DRENE'!AA84,0)</f>
        <v>0</v>
      </c>
      <c r="AB17" s="50">
        <f>IF(AB$4="X",'4M - SPS'!AB74+'Biz DRENE'!AB84,0)</f>
        <v>0</v>
      </c>
      <c r="AC17" s="50">
        <f>IF(AC$4="X",'4M - SPS'!AC74+'Biz DRENE'!AC84,0)</f>
        <v>0</v>
      </c>
      <c r="AD17" s="50">
        <f>IF(AD$4="X",'4M - SPS'!AD74+'Biz DRENE'!AD84,0)</f>
        <v>0</v>
      </c>
      <c r="AE17" s="50">
        <f>IF(AE$4="X",'4M - SPS'!AE74+'Biz DRENE'!AE84,0)</f>
        <v>0</v>
      </c>
      <c r="AF17" s="50">
        <f>IF(AF$4="X",'4M - SPS'!AF74+'Biz DRENE'!AF84,0)</f>
        <v>0</v>
      </c>
      <c r="AG17" s="50">
        <f>IF(AG$4="X",'4M - SPS'!AG74+'Biz DRENE'!AG84,0)</f>
        <v>0</v>
      </c>
      <c r="AH17" s="50">
        <f>IF(AH$4="X",'4M - SPS'!AH74+'Biz DRENE'!AH84,0)</f>
        <v>0</v>
      </c>
      <c r="AI17" s="50">
        <f>IF(AI$4="X",'4M - SPS'!AI74+'Biz DRENE'!AI84,0)</f>
        <v>0</v>
      </c>
      <c r="AJ17" s="50">
        <f>IF(AJ$4="X",'4M - SPS'!AJ74+'Biz DRENE'!AJ84,0)</f>
        <v>0</v>
      </c>
      <c r="AK17" s="50">
        <f>IF(AK$4="X",'4M - SPS'!AK74+'Biz DRENE'!AK84,0)</f>
        <v>0</v>
      </c>
      <c r="AL17" s="50">
        <f>IF(AL$4="X",'4M - SPS'!AL74+'Biz DRENE'!AL84,0)</f>
        <v>0</v>
      </c>
      <c r="AM17" s="50">
        <f>IF(AM$4="X",'4M - SPS'!AM74+'Biz DRENE'!AM84,0)</f>
        <v>0</v>
      </c>
      <c r="AN17" s="50">
        <f>IF(AN$4="X",'4M - SPS'!AN74+'Biz DRENE'!AN84,0)</f>
        <v>0</v>
      </c>
      <c r="AO17" s="50">
        <f>IF(AO$4="X",'4M - SPS'!AO74+'Biz DRENE'!AO84,0)</f>
        <v>0</v>
      </c>
      <c r="AP17" s="50">
        <f>IF(AP$4="X",'4M - SPS'!AP74+'Biz DRENE'!AP84,0)</f>
        <v>0</v>
      </c>
      <c r="AQ17" s="50">
        <f>IF(AQ$4="X",'4M - SPS'!AQ74+'Biz DRENE'!AQ84,0)</f>
        <v>0</v>
      </c>
      <c r="AR17" s="50">
        <f>IF(AR$4="X",'4M - SPS'!AR74+'Biz DRENE'!AR84,0)</f>
        <v>0</v>
      </c>
      <c r="AS17" s="50">
        <f>IF(AS$4="X",'4M - SPS'!AS74+'Biz DRENE'!AS84,0)</f>
        <v>0</v>
      </c>
      <c r="AT17" s="50">
        <f>IF(AT$4="X",'4M - SPS'!AT74+'Biz DRENE'!AT84,0)</f>
        <v>0</v>
      </c>
      <c r="AU17" s="50">
        <f>IF(AU$4="X",'4M - SPS'!AU74+'Biz DRENE'!AU84,0)</f>
        <v>0</v>
      </c>
      <c r="AV17" s="50">
        <f>IF(AV$4="X",'4M - SPS'!AV74+'Biz DRENE'!AV84,0)</f>
        <v>0</v>
      </c>
      <c r="AW17" s="50">
        <f>IF(AW$4="X",'4M - SPS'!AW74+'Biz DRENE'!AW84,0)</f>
        <v>0</v>
      </c>
      <c r="AX17" s="50">
        <f>IF(AX$4="X",'4M - SPS'!AX74+'Biz DRENE'!AX84,0)</f>
        <v>0</v>
      </c>
      <c r="AY17" s="50">
        <f>IF(AY$4="X",'4M - SPS'!AY74+'Biz DRENE'!AY84,0)</f>
        <v>0</v>
      </c>
      <c r="AZ17" s="50">
        <f>IF(AZ$4="X",'4M - SPS'!AZ74+'Biz DRENE'!AZ84,0)</f>
        <v>0</v>
      </c>
      <c r="BA17" s="50">
        <f>IF(BA$4="X",'4M - SPS'!BA74+'Biz DRENE'!BA84,0)</f>
        <v>0</v>
      </c>
      <c r="BB17" s="50">
        <f>IF(BB$4="X",'4M - SPS'!BB74+'Biz DRENE'!BB84,0)</f>
        <v>0</v>
      </c>
      <c r="BC17" s="50">
        <f>IF(BC$4="X",'4M - SPS'!BC74+'Biz DRENE'!BC84,0)</f>
        <v>0</v>
      </c>
      <c r="BD17" s="50">
        <f>IF(BD$4="X",'4M - SPS'!BD74+'Biz DRENE'!BD84,0)</f>
        <v>0</v>
      </c>
      <c r="BE17" s="50">
        <f>IF(BE$4="X",'4M - SPS'!BE74+'Biz DRENE'!BE84,0)</f>
        <v>0</v>
      </c>
      <c r="BF17" s="50">
        <f>IF(BF$4="X",'4M - SPS'!BF74+'Biz DRENE'!BF84,0)</f>
        <v>0</v>
      </c>
      <c r="BG17" s="50">
        <f>IF(BG$4="X",'4M - SPS'!BG74+'Biz DRENE'!BG84,0)</f>
        <v>0</v>
      </c>
      <c r="BH17" s="50">
        <f>IF(BH$4="X",'4M - SPS'!BH74+'Biz DRENE'!BH84,0)</f>
        <v>0</v>
      </c>
      <c r="BI17" s="50">
        <f>IF(BI$4="X",'4M - SPS'!BI74+'Biz DRENE'!BI84,0)</f>
        <v>0</v>
      </c>
      <c r="BJ17" s="50">
        <f>IF(BJ$4="X",'4M - SPS'!BJ74+'Biz DRENE'!BJ84,0)</f>
        <v>0</v>
      </c>
      <c r="BK17" s="50">
        <f>IF(BK$4="X",'4M - SPS'!BK74+'Biz DRENE'!BK84,0)</f>
        <v>0</v>
      </c>
      <c r="BL17" s="50">
        <f>IF(BL$4="X",'4M - SPS'!BL74+'Biz DRENE'!BL84,0)</f>
        <v>0</v>
      </c>
      <c r="BM17" s="50">
        <f>IF(BM$4="X",'4M - SPS'!BM74+'Biz DRENE'!BM84,0)</f>
        <v>0</v>
      </c>
      <c r="BN17" s="50">
        <f>IF(BN$4="X",'4M - SPS'!BN74+'Biz DRENE'!BN84,0)</f>
        <v>0</v>
      </c>
      <c r="BO17" s="50">
        <f>IF(BO$4="X",'4M - SPS'!BO74+'Biz DRENE'!BO84,0)</f>
        <v>0</v>
      </c>
      <c r="BP17" s="50">
        <f>IF(BP$4="X",'4M - SPS'!BP74+'Biz DRENE'!BP84,0)</f>
        <v>0</v>
      </c>
      <c r="BQ17" s="50">
        <f>IF(BQ$4="X",'4M - SPS'!BQ74+'Biz DRENE'!BQ84,0)</f>
        <v>0</v>
      </c>
      <c r="BR17" s="50">
        <f>IF(BR$4="X",'4M - SPS'!BR74+'Biz DRENE'!BR84,0)</f>
        <v>0</v>
      </c>
      <c r="BS17" s="50">
        <f>IF(BS$4="X",'4M - SPS'!BS74+'Biz DRENE'!BS84,0)</f>
        <v>0</v>
      </c>
      <c r="BT17" s="50">
        <f>IF(BT$4="X",'4M - SPS'!BT74+'Biz DRENE'!BT84,0)</f>
        <v>0</v>
      </c>
      <c r="BU17" s="50">
        <f>IF(BU$4="X",'4M - SPS'!BU74+'Biz DRENE'!BU84,0)</f>
        <v>0</v>
      </c>
      <c r="BV17" s="50">
        <f>IF(BV$4="X",'4M - SPS'!BV74+'Biz DRENE'!BV84,0)</f>
        <v>0</v>
      </c>
      <c r="BW17" s="50">
        <f>IF(BW$4="X",'4M - SPS'!BW74+'Biz DRENE'!BW84,0)</f>
        <v>0</v>
      </c>
      <c r="BX17" s="50">
        <f>IF(BX$4="X",'4M - SPS'!BX74+'Biz DRENE'!BX84,0)</f>
        <v>0</v>
      </c>
      <c r="BY17" s="50">
        <f>IF(BY$4="X",'4M - SPS'!BY74+'Biz DRENE'!BY84,0)</f>
        <v>0</v>
      </c>
      <c r="BZ17" s="50">
        <f>IF(BZ$4="X",'4M - SPS'!BZ74+'Biz DRENE'!BZ84,0)</f>
        <v>0</v>
      </c>
      <c r="CA17" s="50">
        <f>IF(CA$4="X",'4M - SPS'!CA74+'Biz DRENE'!CA84,0)</f>
        <v>0</v>
      </c>
      <c r="CB17" s="50">
        <f>IF(CB$4="X",'4M - SPS'!CB74+'Biz DRENE'!CB84,0)</f>
        <v>0</v>
      </c>
      <c r="CC17" s="50">
        <f>IF(CC$4="X",'4M - SPS'!CC74+'Biz DRENE'!CC84,0)</f>
        <v>0</v>
      </c>
      <c r="CD17" s="50">
        <f>IF(CD$4="X",'4M - SPS'!CD74+'Biz DRENE'!CD84,0)</f>
        <v>0</v>
      </c>
      <c r="CE17" s="50">
        <f>IF(CE$4="X",'4M - SPS'!CE74+'Biz DRENE'!CE84,0)</f>
        <v>0</v>
      </c>
      <c r="CF17" s="50">
        <f>IF(CF$4="X",'4M - SPS'!CF74+'Biz DRENE'!CF84,0)</f>
        <v>0</v>
      </c>
      <c r="CG17" s="50">
        <f>IF(CG$4="X",'4M - SPS'!CG74+'Biz DRENE'!CG84,0)</f>
        <v>0</v>
      </c>
      <c r="CH17" s="147">
        <f>IF(CH$4="X",'4M - SPS'!CH74+'Biz DRENE'!CH84,0)</f>
        <v>0</v>
      </c>
    </row>
    <row r="18" spans="1:99" ht="15.75" thickBot="1" x14ac:dyDescent="0.3">
      <c r="B18" s="31" t="s">
        <v>33</v>
      </c>
      <c r="C18" s="51">
        <f>IF(C$4="X",'11M - LPS'!C74+'Biz DRENE'!C85,0)</f>
        <v>0</v>
      </c>
      <c r="D18" s="51">
        <f>IF(D$4="X",'11M - LPS'!D74+'Biz DRENE'!D85,0)</f>
        <v>25.642650754791383</v>
      </c>
      <c r="E18" s="51">
        <f>IF(E$4="X",'11M - LPS'!E74+'Biz DRENE'!E85,0)</f>
        <v>96.729022776323802</v>
      </c>
      <c r="F18" s="51">
        <f>IF(F$4="X",'11M - LPS'!F74+'Biz DRENE'!F85,0)</f>
        <v>195.85610221104724</v>
      </c>
      <c r="G18" s="51">
        <f>IF(G$4="X",'11M - LPS'!G74+'Biz DRENE'!G85,0)</f>
        <v>336.79315284370989</v>
      </c>
      <c r="H18" s="51">
        <f>IF(H$4="X",'11M - LPS'!H74+'Biz DRENE'!H85,0)</f>
        <v>530.80999618745125</v>
      </c>
      <c r="I18" s="51">
        <f>IF(I$4="X",'11M - LPS'!I74+'Biz DRENE'!I85,0)</f>
        <v>884.42777891034143</v>
      </c>
      <c r="J18" s="51">
        <f>IF(J$4="X",'11M - LPS'!J74+'Biz DRENE'!J85,0)</f>
        <v>5412.3872343704916</v>
      </c>
      <c r="K18" s="51">
        <f>IF(K$4="X",'11M - LPS'!K74+'Biz DRENE'!K85,0)</f>
        <v>10958.514233645499</v>
      </c>
      <c r="L18" s="51">
        <f>IF(L$4="X",'11M - LPS'!L74+'Biz DRENE'!L85,0)</f>
        <v>11610.021963045998</v>
      </c>
      <c r="M18" s="51">
        <f>IF(M$4="X",'11M - LPS'!M74+'Biz DRENE'!M85,0)</f>
        <v>12048.701190834388</v>
      </c>
      <c r="N18" s="51">
        <f>IF(N$4="X",'11M - LPS'!N74+'Biz DRENE'!N85,0)</f>
        <v>13134.855250057062</v>
      </c>
      <c r="O18" s="51">
        <f>IF(O$4="X",'11M - LPS'!O74+'Biz DRENE'!O85,0)</f>
        <v>14885.231202387924</v>
      </c>
      <c r="P18" s="51">
        <f>IF(P$4="X",'11M - LPS'!P74+'Biz DRENE'!P85,0)</f>
        <v>16163.971850201799</v>
      </c>
      <c r="Q18" s="51">
        <f>IF(Q$4="X",'11M - LPS'!Q74+'Biz DRENE'!Q85,0)</f>
        <v>17726.268714255973</v>
      </c>
      <c r="R18" s="51">
        <f>IF(R$4="X",'11M - LPS'!R74+'Biz DRENE'!R85,0)</f>
        <v>19984.484812910639</v>
      </c>
      <c r="S18" s="51">
        <f>IF(S$4="X",'11M - LPS'!S74+'Biz DRENE'!S85,0)</f>
        <v>24968.740641206408</v>
      </c>
      <c r="T18" s="51">
        <f>IF(T$4="X",'11M - LPS'!T74+'Biz DRENE'!T85,0)</f>
        <v>27584.679971524598</v>
      </c>
      <c r="U18" s="51">
        <f>IF(U$4="X",'11M - LPS'!U74+'Biz DRENE'!U85,0)</f>
        <v>0</v>
      </c>
      <c r="V18" s="51">
        <f>IF(V$4="X",'11M - LPS'!V74+'Biz DRENE'!V85,0)</f>
        <v>0</v>
      </c>
      <c r="W18" s="51">
        <f>IF(W$4="X",'11M - LPS'!W74+'Biz DRENE'!W85,0)</f>
        <v>0</v>
      </c>
      <c r="X18" s="51">
        <f>IF(X$4="X",'11M - LPS'!X74+'Biz DRENE'!X85,0)</f>
        <v>0</v>
      </c>
      <c r="Y18" s="51">
        <f>IF(Y$4="X",'11M - LPS'!Y74+'Biz DRENE'!Y85,0)</f>
        <v>0</v>
      </c>
      <c r="Z18" s="51">
        <f>IF(Z$4="X",'11M - LPS'!Z74+'Biz DRENE'!Z85,0)</f>
        <v>0</v>
      </c>
      <c r="AA18" s="51">
        <f>IF(AA$4="X",'11M - LPS'!AA74+'Biz DRENE'!AA85,0)</f>
        <v>0</v>
      </c>
      <c r="AB18" s="51">
        <f>IF(AB$4="X",'11M - LPS'!AB74+'Biz DRENE'!AB85,0)</f>
        <v>0</v>
      </c>
      <c r="AC18" s="51">
        <f>IF(AC$4="X",'11M - LPS'!AC74+'Biz DRENE'!AC85,0)</f>
        <v>0</v>
      </c>
      <c r="AD18" s="51">
        <f>IF(AD$4="X",'11M - LPS'!AD74+'Biz DRENE'!AD85,0)</f>
        <v>0</v>
      </c>
      <c r="AE18" s="51">
        <f>IF(AE$4="X",'11M - LPS'!AE74+'Biz DRENE'!AE85,0)</f>
        <v>0</v>
      </c>
      <c r="AF18" s="51">
        <f>IF(AF$4="X",'11M - LPS'!AF74+'Biz DRENE'!AF85,0)</f>
        <v>0</v>
      </c>
      <c r="AG18" s="51">
        <f>IF(AG$4="X",'11M - LPS'!AG74+'Biz DRENE'!AG85,0)</f>
        <v>0</v>
      </c>
      <c r="AH18" s="51">
        <f>IF(AH$4="X",'11M - LPS'!AH74+'Biz DRENE'!AH85,0)</f>
        <v>0</v>
      </c>
      <c r="AI18" s="51">
        <f>IF(AI$4="X",'11M - LPS'!AI74+'Biz DRENE'!AI85,0)</f>
        <v>0</v>
      </c>
      <c r="AJ18" s="51">
        <f>IF(AJ$4="X",'11M - LPS'!AJ74+'Biz DRENE'!AJ85,0)</f>
        <v>0</v>
      </c>
      <c r="AK18" s="51">
        <f>IF(AK$4="X",'11M - LPS'!AK74+'Biz DRENE'!AK85,0)</f>
        <v>0</v>
      </c>
      <c r="AL18" s="51">
        <f>IF(AL$4="X",'11M - LPS'!AL74+'Biz DRENE'!AL85,0)</f>
        <v>0</v>
      </c>
      <c r="AM18" s="51">
        <f>IF(AM$4="X",'11M - LPS'!AM74+'Biz DRENE'!AM85,0)</f>
        <v>0</v>
      </c>
      <c r="AN18" s="51">
        <f>IF(AN$4="X",'11M - LPS'!AN74+'Biz DRENE'!AN85,0)</f>
        <v>0</v>
      </c>
      <c r="AO18" s="51">
        <f>IF(AO$4="X",'11M - LPS'!AO74+'Biz DRENE'!AO85,0)</f>
        <v>0</v>
      </c>
      <c r="AP18" s="51">
        <f>IF(AP$4="X",'11M - LPS'!AP74+'Biz DRENE'!AP85,0)</f>
        <v>0</v>
      </c>
      <c r="AQ18" s="51">
        <f>IF(AQ$4="X",'11M - LPS'!AQ74+'Biz DRENE'!AQ85,0)</f>
        <v>0</v>
      </c>
      <c r="AR18" s="51">
        <f>IF(AR$4="X",'11M - LPS'!AR74+'Biz DRENE'!AR85,0)</f>
        <v>0</v>
      </c>
      <c r="AS18" s="51">
        <f>IF(AS$4="X",'11M - LPS'!AS74+'Biz DRENE'!AS85,0)</f>
        <v>0</v>
      </c>
      <c r="AT18" s="51">
        <f>IF(AT$4="X",'11M - LPS'!AT74+'Biz DRENE'!AT85,0)</f>
        <v>0</v>
      </c>
      <c r="AU18" s="51">
        <f>IF(AU$4="X",'11M - LPS'!AU74+'Biz DRENE'!AU85,0)</f>
        <v>0</v>
      </c>
      <c r="AV18" s="51">
        <f>IF(AV$4="X",'11M - LPS'!AV74+'Biz DRENE'!AV85,0)</f>
        <v>0</v>
      </c>
      <c r="AW18" s="51">
        <f>IF(AW$4="X",'11M - LPS'!AW74+'Biz DRENE'!AW85,0)</f>
        <v>0</v>
      </c>
      <c r="AX18" s="51">
        <f>IF(AX$4="X",'11M - LPS'!AX74+'Biz DRENE'!AX85,0)</f>
        <v>0</v>
      </c>
      <c r="AY18" s="51">
        <f>IF(AY$4="X",'11M - LPS'!AY74+'Biz DRENE'!AY85,0)</f>
        <v>0</v>
      </c>
      <c r="AZ18" s="51">
        <f>IF(AZ$4="X",'11M - LPS'!AZ74+'Biz DRENE'!AZ85,0)</f>
        <v>0</v>
      </c>
      <c r="BA18" s="51">
        <f>IF(BA$4="X",'11M - LPS'!BA74+'Biz DRENE'!BA85,0)</f>
        <v>0</v>
      </c>
      <c r="BB18" s="51">
        <f>IF(BB$4="X",'11M - LPS'!BB74+'Biz DRENE'!BB85,0)</f>
        <v>0</v>
      </c>
      <c r="BC18" s="51">
        <f>IF(BC$4="X",'11M - LPS'!BC74+'Biz DRENE'!BC85,0)</f>
        <v>0</v>
      </c>
      <c r="BD18" s="51">
        <f>IF(BD$4="X",'11M - LPS'!BD74+'Biz DRENE'!BD85,0)</f>
        <v>0</v>
      </c>
      <c r="BE18" s="51">
        <f>IF(BE$4="X",'11M - LPS'!BE74+'Biz DRENE'!BE85,0)</f>
        <v>0</v>
      </c>
      <c r="BF18" s="51">
        <f>IF(BF$4="X",'11M - LPS'!BF74+'Biz DRENE'!BF85,0)</f>
        <v>0</v>
      </c>
      <c r="BG18" s="51">
        <f>IF(BG$4="X",'11M - LPS'!BG74+'Biz DRENE'!BG85,0)</f>
        <v>0</v>
      </c>
      <c r="BH18" s="51">
        <f>IF(BH$4="X",'11M - LPS'!BH74+'Biz DRENE'!BH85,0)</f>
        <v>0</v>
      </c>
      <c r="BI18" s="51">
        <f>IF(BI$4="X",'11M - LPS'!BI74+'Biz DRENE'!BI85,0)</f>
        <v>0</v>
      </c>
      <c r="BJ18" s="51">
        <f>IF(BJ$4="X",'11M - LPS'!BJ74+'Biz DRENE'!BJ85,0)</f>
        <v>0</v>
      </c>
      <c r="BK18" s="51">
        <f>IF(BK$4="X",'11M - LPS'!BK74+'Biz DRENE'!BK85,0)</f>
        <v>0</v>
      </c>
      <c r="BL18" s="51">
        <f>IF(BL$4="X",'11M - LPS'!BL74+'Biz DRENE'!BL85,0)</f>
        <v>0</v>
      </c>
      <c r="BM18" s="51">
        <f>IF(BM$4="X",'11M - LPS'!BM74+'Biz DRENE'!BM85,0)</f>
        <v>0</v>
      </c>
      <c r="BN18" s="51">
        <f>IF(BN$4="X",'11M - LPS'!BN74+'Biz DRENE'!BN85,0)</f>
        <v>0</v>
      </c>
      <c r="BO18" s="51">
        <f>IF(BO$4="X",'11M - LPS'!BO74+'Biz DRENE'!BO85,0)</f>
        <v>0</v>
      </c>
      <c r="BP18" s="51">
        <f>IF(BP$4="X",'11M - LPS'!BP74+'Biz DRENE'!BP85,0)</f>
        <v>0</v>
      </c>
      <c r="BQ18" s="51">
        <f>IF(BQ$4="X",'11M - LPS'!BQ74+'Biz DRENE'!BQ85,0)</f>
        <v>0</v>
      </c>
      <c r="BR18" s="51">
        <f>IF(BR$4="X",'11M - LPS'!BR74+'Biz DRENE'!BR85,0)</f>
        <v>0</v>
      </c>
      <c r="BS18" s="51">
        <f>IF(BS$4="X",'11M - LPS'!BS74+'Biz DRENE'!BS85,0)</f>
        <v>0</v>
      </c>
      <c r="BT18" s="51">
        <f>IF(BT$4="X",'11M - LPS'!BT74+'Biz DRENE'!BT85,0)</f>
        <v>0</v>
      </c>
      <c r="BU18" s="51">
        <f>IF(BU$4="X",'11M - LPS'!BU74+'Biz DRENE'!BU85,0)</f>
        <v>0</v>
      </c>
      <c r="BV18" s="51">
        <f>IF(BV$4="X",'11M - LPS'!BV74+'Biz DRENE'!BV85,0)</f>
        <v>0</v>
      </c>
      <c r="BW18" s="51">
        <f>IF(BW$4="X",'11M - LPS'!BW74+'Biz DRENE'!BW85,0)</f>
        <v>0</v>
      </c>
      <c r="BX18" s="51">
        <f>IF(BX$4="X",'11M - LPS'!BX74+'Biz DRENE'!BX85,0)</f>
        <v>0</v>
      </c>
      <c r="BY18" s="51">
        <f>IF(BY$4="X",'11M - LPS'!BY74+'Biz DRENE'!BY85,0)</f>
        <v>0</v>
      </c>
      <c r="BZ18" s="51">
        <f>IF(BZ$4="X",'11M - LPS'!BZ74+'Biz DRENE'!BZ85,0)</f>
        <v>0</v>
      </c>
      <c r="CA18" s="51">
        <f>IF(CA$4="X",'11M - LPS'!CA74+'Biz DRENE'!CA85,0)</f>
        <v>0</v>
      </c>
      <c r="CB18" s="51">
        <f>IF(CB$4="X",'11M - LPS'!CB74+'Biz DRENE'!CB85,0)</f>
        <v>0</v>
      </c>
      <c r="CC18" s="51">
        <f>IF(CC$4="X",'11M - LPS'!CC74+'Biz DRENE'!CC85,0)</f>
        <v>0</v>
      </c>
      <c r="CD18" s="51">
        <f>IF(CD$4="X",'11M - LPS'!CD74+'Biz DRENE'!CD85,0)</f>
        <v>0</v>
      </c>
      <c r="CE18" s="51">
        <f>IF(CE$4="X",'11M - LPS'!CE74+'Biz DRENE'!CE85,0)</f>
        <v>0</v>
      </c>
      <c r="CF18" s="51">
        <f>IF(CF$4="X",'11M - LPS'!CF74+'Biz DRENE'!CF85,0)</f>
        <v>0</v>
      </c>
      <c r="CG18" s="51">
        <f>IF(CG$4="X",'11M - LPS'!CG74+'Biz DRENE'!CG85,0)</f>
        <v>0</v>
      </c>
      <c r="CH18" s="149">
        <f>IF(CH$4="X",'11M - LPS'!CH74+'Biz DRENE'!CH85,0)</f>
        <v>0</v>
      </c>
    </row>
    <row r="19" spans="1:99" ht="15.75" thickBot="1" x14ac:dyDescent="0.3">
      <c r="A19" s="1"/>
      <c r="B19" s="56" t="s">
        <v>34</v>
      </c>
      <c r="C19" s="57">
        <f>SUM(C14:C18)</f>
        <v>172.67344224990327</v>
      </c>
      <c r="D19" s="45">
        <f t="shared" ref="D19:BO19" si="12">SUM(D14:D18)</f>
        <v>3574.3045326386314</v>
      </c>
      <c r="E19" s="45">
        <f t="shared" si="12"/>
        <v>17524.720080582425</v>
      </c>
      <c r="F19" s="45">
        <f t="shared" si="12"/>
        <v>41361.909540741377</v>
      </c>
      <c r="G19" s="45">
        <f t="shared" si="12"/>
        <v>92162.786039958053</v>
      </c>
      <c r="H19" s="45">
        <f t="shared" si="12"/>
        <v>339940.9157805487</v>
      </c>
      <c r="I19" s="45">
        <f t="shared" si="12"/>
        <v>754763.83233624417</v>
      </c>
      <c r="J19" s="45">
        <f t="shared" si="12"/>
        <v>1251102.6606319305</v>
      </c>
      <c r="K19" s="45">
        <f t="shared" si="12"/>
        <v>1625640.6276392755</v>
      </c>
      <c r="L19" s="45">
        <f t="shared" si="12"/>
        <v>1773150.1456783926</v>
      </c>
      <c r="M19" s="45">
        <f t="shared" si="12"/>
        <v>1950354.8580716632</v>
      </c>
      <c r="N19" s="45">
        <f t="shared" si="12"/>
        <v>2258810.208127636</v>
      </c>
      <c r="O19" s="45">
        <f t="shared" si="12"/>
        <v>2641390.175636773</v>
      </c>
      <c r="P19" s="45">
        <f t="shared" si="12"/>
        <v>2953547.1315944279</v>
      </c>
      <c r="Q19" s="45">
        <f t="shared" si="12"/>
        <v>3254871.4123643958</v>
      </c>
      <c r="R19" s="45">
        <f t="shared" si="12"/>
        <v>3519323.8489173288</v>
      </c>
      <c r="S19" s="45">
        <f t="shared" si="12"/>
        <v>3882253.951565207</v>
      </c>
      <c r="T19" s="45">
        <f t="shared" si="12"/>
        <v>4193015.2661365378</v>
      </c>
      <c r="U19" s="45">
        <f t="shared" si="12"/>
        <v>0</v>
      </c>
      <c r="V19" s="45">
        <f t="shared" si="12"/>
        <v>0</v>
      </c>
      <c r="W19" s="45">
        <f t="shared" si="12"/>
        <v>0</v>
      </c>
      <c r="X19" s="45">
        <f t="shared" si="12"/>
        <v>0</v>
      </c>
      <c r="Y19" s="45">
        <f t="shared" si="12"/>
        <v>0</v>
      </c>
      <c r="Z19" s="45">
        <f t="shared" si="12"/>
        <v>0</v>
      </c>
      <c r="AA19" s="45">
        <f t="shared" si="12"/>
        <v>0</v>
      </c>
      <c r="AB19" s="45">
        <f t="shared" si="12"/>
        <v>0</v>
      </c>
      <c r="AC19" s="45">
        <f t="shared" si="12"/>
        <v>0</v>
      </c>
      <c r="AD19" s="45">
        <f t="shared" si="12"/>
        <v>0</v>
      </c>
      <c r="AE19" s="45">
        <f t="shared" si="12"/>
        <v>0</v>
      </c>
      <c r="AF19" s="45">
        <f t="shared" si="12"/>
        <v>0</v>
      </c>
      <c r="AG19" s="45">
        <f t="shared" si="12"/>
        <v>0</v>
      </c>
      <c r="AH19" s="45">
        <f t="shared" si="12"/>
        <v>0</v>
      </c>
      <c r="AI19" s="45">
        <f t="shared" si="12"/>
        <v>0</v>
      </c>
      <c r="AJ19" s="45">
        <f t="shared" si="12"/>
        <v>0</v>
      </c>
      <c r="AK19" s="45">
        <f t="shared" si="12"/>
        <v>0</v>
      </c>
      <c r="AL19" s="45">
        <f t="shared" si="12"/>
        <v>0</v>
      </c>
      <c r="AM19" s="45">
        <f t="shared" si="12"/>
        <v>0</v>
      </c>
      <c r="AN19" s="45">
        <f t="shared" si="12"/>
        <v>0</v>
      </c>
      <c r="AO19" s="45">
        <f t="shared" si="12"/>
        <v>0</v>
      </c>
      <c r="AP19" s="45">
        <f t="shared" si="12"/>
        <v>0</v>
      </c>
      <c r="AQ19" s="45">
        <f t="shared" si="12"/>
        <v>0</v>
      </c>
      <c r="AR19" s="45">
        <f t="shared" si="12"/>
        <v>0</v>
      </c>
      <c r="AS19" s="45">
        <f t="shared" si="12"/>
        <v>0</v>
      </c>
      <c r="AT19" s="45">
        <f t="shared" si="12"/>
        <v>0</v>
      </c>
      <c r="AU19" s="45">
        <f t="shared" si="12"/>
        <v>0</v>
      </c>
      <c r="AV19" s="45">
        <f t="shared" si="12"/>
        <v>0</v>
      </c>
      <c r="AW19" s="45">
        <f t="shared" si="12"/>
        <v>0</v>
      </c>
      <c r="AX19" s="45">
        <f t="shared" si="12"/>
        <v>0</v>
      </c>
      <c r="AY19" s="45">
        <f t="shared" si="12"/>
        <v>0</v>
      </c>
      <c r="AZ19" s="45">
        <f t="shared" si="12"/>
        <v>0</v>
      </c>
      <c r="BA19" s="45">
        <f t="shared" si="12"/>
        <v>0</v>
      </c>
      <c r="BB19" s="45">
        <f t="shared" si="12"/>
        <v>0</v>
      </c>
      <c r="BC19" s="45">
        <f t="shared" si="12"/>
        <v>0</v>
      </c>
      <c r="BD19" s="45">
        <f t="shared" si="12"/>
        <v>0</v>
      </c>
      <c r="BE19" s="45">
        <f t="shared" si="12"/>
        <v>0</v>
      </c>
      <c r="BF19" s="45">
        <f t="shared" si="12"/>
        <v>0</v>
      </c>
      <c r="BG19" s="45">
        <f t="shared" si="12"/>
        <v>0</v>
      </c>
      <c r="BH19" s="45">
        <f t="shared" si="12"/>
        <v>0</v>
      </c>
      <c r="BI19" s="45">
        <f t="shared" si="12"/>
        <v>0</v>
      </c>
      <c r="BJ19" s="45">
        <f t="shared" si="12"/>
        <v>0</v>
      </c>
      <c r="BK19" s="45">
        <f t="shared" si="12"/>
        <v>0</v>
      </c>
      <c r="BL19" s="45">
        <f t="shared" si="12"/>
        <v>0</v>
      </c>
      <c r="BM19" s="45">
        <f t="shared" si="12"/>
        <v>0</v>
      </c>
      <c r="BN19" s="45">
        <f t="shared" si="12"/>
        <v>0</v>
      </c>
      <c r="BO19" s="45">
        <f t="shared" si="12"/>
        <v>0</v>
      </c>
      <c r="BP19" s="45">
        <f t="shared" ref="BP19:CH19" si="13">SUM(BP14:BP18)</f>
        <v>0</v>
      </c>
      <c r="BQ19" s="45">
        <f t="shared" si="13"/>
        <v>0</v>
      </c>
      <c r="BR19" s="45">
        <f t="shared" si="13"/>
        <v>0</v>
      </c>
      <c r="BS19" s="45">
        <f t="shared" si="13"/>
        <v>0</v>
      </c>
      <c r="BT19" s="45">
        <f t="shared" si="13"/>
        <v>0</v>
      </c>
      <c r="BU19" s="45">
        <f t="shared" si="13"/>
        <v>0</v>
      </c>
      <c r="BV19" s="45">
        <f t="shared" si="13"/>
        <v>0</v>
      </c>
      <c r="BW19" s="45">
        <f t="shared" si="13"/>
        <v>0</v>
      </c>
      <c r="BX19" s="45">
        <f t="shared" si="13"/>
        <v>0</v>
      </c>
      <c r="BY19" s="45">
        <f t="shared" si="13"/>
        <v>0</v>
      </c>
      <c r="BZ19" s="45">
        <f t="shared" si="13"/>
        <v>0</v>
      </c>
      <c r="CA19" s="45">
        <f t="shared" si="13"/>
        <v>0</v>
      </c>
      <c r="CB19" s="45">
        <f t="shared" si="13"/>
        <v>0</v>
      </c>
      <c r="CC19" s="45">
        <f t="shared" si="13"/>
        <v>0</v>
      </c>
      <c r="CD19" s="45">
        <f t="shared" si="13"/>
        <v>0</v>
      </c>
      <c r="CE19" s="45">
        <f t="shared" si="13"/>
        <v>0</v>
      </c>
      <c r="CF19" s="45">
        <f t="shared" si="13"/>
        <v>0</v>
      </c>
      <c r="CG19" s="45">
        <f t="shared" si="13"/>
        <v>0</v>
      </c>
      <c r="CH19" s="63">
        <f t="shared" si="13"/>
        <v>0</v>
      </c>
    </row>
    <row r="20" spans="1:99" ht="15.75" thickBot="1" x14ac:dyDescent="0.3">
      <c r="B20" s="151"/>
      <c r="CH20" s="151"/>
    </row>
    <row r="21" spans="1:99" ht="15.75" thickBot="1" x14ac:dyDescent="0.3">
      <c r="B21" s="165" t="s">
        <v>169</v>
      </c>
      <c r="C21" s="140">
        <f>C13</f>
        <v>45292</v>
      </c>
      <c r="D21" s="164">
        <f>D5</f>
        <v>45323</v>
      </c>
      <c r="E21" s="164">
        <f t="shared" ref="E21:BP21" si="14">E5</f>
        <v>45352</v>
      </c>
      <c r="F21" s="164">
        <f t="shared" si="14"/>
        <v>45383</v>
      </c>
      <c r="G21" s="164">
        <f t="shared" si="14"/>
        <v>45413</v>
      </c>
      <c r="H21" s="164">
        <f t="shared" si="14"/>
        <v>45444</v>
      </c>
      <c r="I21" s="164">
        <f t="shared" si="14"/>
        <v>45474</v>
      </c>
      <c r="J21" s="164">
        <f t="shared" si="14"/>
        <v>45505</v>
      </c>
      <c r="K21" s="164">
        <f t="shared" si="14"/>
        <v>45536</v>
      </c>
      <c r="L21" s="164">
        <f t="shared" si="14"/>
        <v>45566</v>
      </c>
      <c r="M21" s="164">
        <f t="shared" si="14"/>
        <v>45597</v>
      </c>
      <c r="N21" s="164">
        <f t="shared" si="14"/>
        <v>45627</v>
      </c>
      <c r="O21" s="164">
        <f t="shared" si="14"/>
        <v>45658</v>
      </c>
      <c r="P21" s="164">
        <f t="shared" si="14"/>
        <v>45689</v>
      </c>
      <c r="Q21" s="164">
        <f t="shared" si="14"/>
        <v>45717</v>
      </c>
      <c r="R21" s="164">
        <f t="shared" si="14"/>
        <v>45748</v>
      </c>
      <c r="S21" s="164">
        <f t="shared" si="14"/>
        <v>45778</v>
      </c>
      <c r="T21" s="164">
        <f t="shared" si="14"/>
        <v>45809</v>
      </c>
      <c r="U21" s="164">
        <f t="shared" si="14"/>
        <v>45839</v>
      </c>
      <c r="V21" s="164">
        <f t="shared" si="14"/>
        <v>45870</v>
      </c>
      <c r="W21" s="164">
        <f t="shared" si="14"/>
        <v>45901</v>
      </c>
      <c r="X21" s="164">
        <f t="shared" si="14"/>
        <v>45931</v>
      </c>
      <c r="Y21" s="164">
        <f t="shared" si="14"/>
        <v>45962</v>
      </c>
      <c r="Z21" s="164">
        <f t="shared" si="14"/>
        <v>45992</v>
      </c>
      <c r="AA21" s="164">
        <f t="shared" si="14"/>
        <v>46023</v>
      </c>
      <c r="AB21" s="164">
        <f t="shared" si="14"/>
        <v>46054</v>
      </c>
      <c r="AC21" s="164">
        <f t="shared" si="14"/>
        <v>46082</v>
      </c>
      <c r="AD21" s="164">
        <f t="shared" si="14"/>
        <v>46113</v>
      </c>
      <c r="AE21" s="164">
        <f t="shared" si="14"/>
        <v>46143</v>
      </c>
      <c r="AF21" s="164">
        <f t="shared" si="14"/>
        <v>46174</v>
      </c>
      <c r="AG21" s="164">
        <f t="shared" si="14"/>
        <v>46204</v>
      </c>
      <c r="AH21" s="164">
        <f t="shared" si="14"/>
        <v>46235</v>
      </c>
      <c r="AI21" s="164">
        <f t="shared" si="14"/>
        <v>46266</v>
      </c>
      <c r="AJ21" s="164">
        <f t="shared" si="14"/>
        <v>46296</v>
      </c>
      <c r="AK21" s="164">
        <f t="shared" si="14"/>
        <v>46327</v>
      </c>
      <c r="AL21" s="164">
        <f t="shared" si="14"/>
        <v>46357</v>
      </c>
      <c r="AM21" s="164">
        <f t="shared" si="14"/>
        <v>46388</v>
      </c>
      <c r="AN21" s="164">
        <f t="shared" si="14"/>
        <v>46419</v>
      </c>
      <c r="AO21" s="164">
        <f t="shared" si="14"/>
        <v>46447</v>
      </c>
      <c r="AP21" s="164">
        <f t="shared" si="14"/>
        <v>46478</v>
      </c>
      <c r="AQ21" s="164">
        <f t="shared" si="14"/>
        <v>46508</v>
      </c>
      <c r="AR21" s="164">
        <f t="shared" si="14"/>
        <v>46539</v>
      </c>
      <c r="AS21" s="164">
        <f t="shared" si="14"/>
        <v>46569</v>
      </c>
      <c r="AT21" s="164">
        <f t="shared" si="14"/>
        <v>46600</v>
      </c>
      <c r="AU21" s="164">
        <f t="shared" si="14"/>
        <v>46631</v>
      </c>
      <c r="AV21" s="164">
        <f t="shared" si="14"/>
        <v>46661</v>
      </c>
      <c r="AW21" s="164">
        <f t="shared" si="14"/>
        <v>46692</v>
      </c>
      <c r="AX21" s="164">
        <f t="shared" si="14"/>
        <v>46722</v>
      </c>
      <c r="AY21" s="164">
        <f t="shared" si="14"/>
        <v>46753</v>
      </c>
      <c r="AZ21" s="164">
        <f t="shared" si="14"/>
        <v>46784</v>
      </c>
      <c r="BA21" s="164">
        <f t="shared" si="14"/>
        <v>46813</v>
      </c>
      <c r="BB21" s="164">
        <f t="shared" si="14"/>
        <v>46844</v>
      </c>
      <c r="BC21" s="164">
        <f t="shared" si="14"/>
        <v>46874</v>
      </c>
      <c r="BD21" s="164">
        <f t="shared" si="14"/>
        <v>46905</v>
      </c>
      <c r="BE21" s="164">
        <f t="shared" si="14"/>
        <v>46935</v>
      </c>
      <c r="BF21" s="164">
        <f t="shared" si="14"/>
        <v>46966</v>
      </c>
      <c r="BG21" s="164">
        <f t="shared" si="14"/>
        <v>46997</v>
      </c>
      <c r="BH21" s="164">
        <f t="shared" si="14"/>
        <v>47027</v>
      </c>
      <c r="BI21" s="164">
        <f t="shared" si="14"/>
        <v>47058</v>
      </c>
      <c r="BJ21" s="164">
        <f t="shared" si="14"/>
        <v>47088</v>
      </c>
      <c r="BK21" s="164">
        <f t="shared" si="14"/>
        <v>47119</v>
      </c>
      <c r="BL21" s="164">
        <f t="shared" si="14"/>
        <v>47150</v>
      </c>
      <c r="BM21" s="164">
        <f t="shared" si="14"/>
        <v>47178</v>
      </c>
      <c r="BN21" s="164">
        <f t="shared" si="14"/>
        <v>47209</v>
      </c>
      <c r="BO21" s="164">
        <f t="shared" si="14"/>
        <v>47239</v>
      </c>
      <c r="BP21" s="164">
        <f t="shared" si="14"/>
        <v>47270</v>
      </c>
      <c r="BQ21" s="164">
        <f t="shared" ref="BQ21:CH21" si="15">BQ5</f>
        <v>47300</v>
      </c>
      <c r="BR21" s="164">
        <f t="shared" si="15"/>
        <v>47331</v>
      </c>
      <c r="BS21" s="164">
        <f t="shared" si="15"/>
        <v>47362</v>
      </c>
      <c r="BT21" s="164">
        <f t="shared" si="15"/>
        <v>47392</v>
      </c>
      <c r="BU21" s="164">
        <f t="shared" si="15"/>
        <v>47423</v>
      </c>
      <c r="BV21" s="164">
        <f t="shared" si="15"/>
        <v>47453</v>
      </c>
      <c r="BW21" s="164">
        <f t="shared" si="15"/>
        <v>47484</v>
      </c>
      <c r="BX21" s="164">
        <f t="shared" si="15"/>
        <v>47515</v>
      </c>
      <c r="BY21" s="164">
        <f t="shared" si="15"/>
        <v>47543</v>
      </c>
      <c r="BZ21" s="164">
        <f t="shared" si="15"/>
        <v>47574</v>
      </c>
      <c r="CA21" s="164">
        <f t="shared" si="15"/>
        <v>47604</v>
      </c>
      <c r="CB21" s="164">
        <f t="shared" si="15"/>
        <v>47635</v>
      </c>
      <c r="CC21" s="164">
        <f t="shared" si="15"/>
        <v>47665</v>
      </c>
      <c r="CD21" s="164">
        <f t="shared" si="15"/>
        <v>47696</v>
      </c>
      <c r="CE21" s="164">
        <f t="shared" si="15"/>
        <v>47727</v>
      </c>
      <c r="CF21" s="164">
        <f t="shared" si="15"/>
        <v>47757</v>
      </c>
      <c r="CG21" s="164">
        <f t="shared" si="15"/>
        <v>47788</v>
      </c>
      <c r="CH21" s="164">
        <f t="shared" si="15"/>
        <v>47818</v>
      </c>
    </row>
    <row r="22" spans="1:99" x14ac:dyDescent="0.25">
      <c r="B22" s="62" t="s">
        <v>29</v>
      </c>
      <c r="C22" s="59">
        <f>IF(C$4="X",' LI 1M - RES'!C62,0)</f>
        <v>0</v>
      </c>
      <c r="D22" s="59">
        <f>IF(D$4="X",' LI 1M - RES'!D62,0)</f>
        <v>0</v>
      </c>
      <c r="E22" s="59">
        <f>IF(E$4="X",' LI 1M - RES'!E62,0)</f>
        <v>1341.2235665597234</v>
      </c>
      <c r="F22" s="59">
        <f>IF(F$4="X",' LI 1M - RES'!F62,0)</f>
        <v>4368.4673361315035</v>
      </c>
      <c r="G22" s="59">
        <f>IF(G$4="X",' LI 1M - RES'!G62,0)</f>
        <v>8437.2692203768238</v>
      </c>
      <c r="H22" s="59">
        <f>IF(H$4="X",' LI 1M - RES'!H62,0)</f>
        <v>31527.948871207533</v>
      </c>
      <c r="I22" s="59">
        <f>IF(I$4="X",' LI 1M - RES'!I62,0)</f>
        <v>73203.055914593162</v>
      </c>
      <c r="J22" s="59">
        <f>IF(J$4="X",' LI 1M - RES'!J62,0)</f>
        <v>117822.8930708734</v>
      </c>
      <c r="K22" s="59">
        <f>IF(K$4="X",' LI 1M - RES'!K62,0)</f>
        <v>145506.76955945272</v>
      </c>
      <c r="L22" s="59">
        <f>IF(L$4="X",' LI 1M - RES'!L62,0)</f>
        <v>159936.54365858505</v>
      </c>
      <c r="M22" s="59">
        <f>IF(M$4="X",' LI 1M - RES'!M62,0)</f>
        <v>190390.79868167377</v>
      </c>
      <c r="N22" s="59">
        <f>IF(N$4="X",' LI 1M - RES'!N62,0)</f>
        <v>246185.84753353617</v>
      </c>
      <c r="O22" s="59">
        <f>IF(O$4="X",' LI 1M - RES'!O62,0)</f>
        <v>304652.77812047309</v>
      </c>
      <c r="P22" s="59">
        <f>IF(P$4="X",' LI 1M - RES'!P62,0)</f>
        <v>353427.07006650773</v>
      </c>
      <c r="Q22" s="59">
        <f>IF(Q$4="X",' LI 1M - RES'!Q62,0)</f>
        <v>391236.02556141181</v>
      </c>
      <c r="R22" s="59">
        <f>IF(R$4="X",' LI 1M - RES'!R62,0)</f>
        <v>411539.40536797507</v>
      </c>
      <c r="S22" s="59">
        <f>IF(S$4="X",' LI 1M - RES'!S62,0)</f>
        <v>427818.95326271543</v>
      </c>
      <c r="T22" s="59">
        <f>IF(T$4="X",' LI 1M - RES'!T62,0)</f>
        <v>397238.39298847818</v>
      </c>
      <c r="U22" s="59">
        <f>IF(U$4="X",' LI 1M - RES'!U62,0)</f>
        <v>0</v>
      </c>
      <c r="V22" s="59">
        <f>IF(V$4="X",' LI 1M - RES'!V62,0)</f>
        <v>0</v>
      </c>
      <c r="W22" s="59">
        <f>IF(W$4="X",' LI 1M - RES'!W62,0)</f>
        <v>0</v>
      </c>
      <c r="X22" s="59">
        <f>IF(X$4="X",' LI 1M - RES'!X62,0)</f>
        <v>0</v>
      </c>
      <c r="Y22" s="59">
        <f>IF(Y$4="X",' LI 1M - RES'!Y62,0)</f>
        <v>0</v>
      </c>
      <c r="Z22" s="59">
        <f>IF(Z$4="X",' LI 1M - RES'!Z62,0)</f>
        <v>0</v>
      </c>
      <c r="AA22" s="59">
        <f>IF(AA$4="X",' LI 1M - RES'!AA62,0)</f>
        <v>0</v>
      </c>
      <c r="AB22" s="59">
        <f>IF(AB$4="X",' LI 1M - RES'!AB62,0)</f>
        <v>0</v>
      </c>
      <c r="AC22" s="59">
        <f>IF(AC$4="X",' LI 1M - RES'!AC62,0)</f>
        <v>0</v>
      </c>
      <c r="AD22" s="59">
        <f>IF(AD$4="X",' LI 1M - RES'!AD62,0)</f>
        <v>0</v>
      </c>
      <c r="AE22" s="59">
        <f>IF(AE$4="X",' LI 1M - RES'!AE62,0)</f>
        <v>0</v>
      </c>
      <c r="AF22" s="59">
        <f>IF(AF$4="X",' LI 1M - RES'!AF62,0)</f>
        <v>0</v>
      </c>
      <c r="AG22" s="59">
        <f>IF(AG$4="X",' LI 1M - RES'!AG62,0)</f>
        <v>0</v>
      </c>
      <c r="AH22" s="59">
        <f>IF(AH$4="X",' LI 1M - RES'!AH62,0)</f>
        <v>0</v>
      </c>
      <c r="AI22" s="59">
        <f>IF(AI$4="X",' LI 1M - RES'!AI62,0)</f>
        <v>0</v>
      </c>
      <c r="AJ22" s="59">
        <f>IF(AJ$4="X",' LI 1M - RES'!AJ62,0)</f>
        <v>0</v>
      </c>
      <c r="AK22" s="59">
        <f>IF(AK$4="X",' LI 1M - RES'!AK62,0)</f>
        <v>0</v>
      </c>
      <c r="AL22" s="59">
        <f>IF(AL$4="X",' LI 1M - RES'!AL62,0)</f>
        <v>0</v>
      </c>
      <c r="AM22" s="59">
        <f>IF(AM$4="X",' LI 1M - RES'!AM62,0)</f>
        <v>0</v>
      </c>
      <c r="AN22" s="59">
        <f>IF(AN$4="X",' LI 1M - RES'!AN62,0)</f>
        <v>0</v>
      </c>
      <c r="AO22" s="59">
        <f>IF(AO$4="X",' LI 1M - RES'!AO62,0)</f>
        <v>0</v>
      </c>
      <c r="AP22" s="59">
        <f>IF(AP$4="X",' LI 1M - RES'!AP62,0)</f>
        <v>0</v>
      </c>
      <c r="AQ22" s="59">
        <f>IF(AQ$4="X",' LI 1M - RES'!AQ62,0)</f>
        <v>0</v>
      </c>
      <c r="AR22" s="59">
        <f>IF(AR$4="X",' LI 1M - RES'!AR62,0)</f>
        <v>0</v>
      </c>
      <c r="AS22" s="59">
        <f>IF(AS$4="X",' LI 1M - RES'!AS62,0)</f>
        <v>0</v>
      </c>
      <c r="AT22" s="59">
        <f>IF(AT$4="X",' LI 1M - RES'!AT62,0)</f>
        <v>0</v>
      </c>
      <c r="AU22" s="59">
        <f>IF(AU$4="X",' LI 1M - RES'!AU62,0)</f>
        <v>0</v>
      </c>
      <c r="AV22" s="59">
        <f>IF(AV$4="X",' LI 1M - RES'!AV62,0)</f>
        <v>0</v>
      </c>
      <c r="AW22" s="59">
        <f>IF(AW$4="X",' LI 1M - RES'!AW62,0)</f>
        <v>0</v>
      </c>
      <c r="AX22" s="59">
        <f>IF(AX$4="X",' LI 1M - RES'!AX62,0)</f>
        <v>0</v>
      </c>
      <c r="AY22" s="59">
        <f>IF(AY$4="X",' LI 1M - RES'!AY62,0)</f>
        <v>0</v>
      </c>
      <c r="AZ22" s="59">
        <f>IF(AZ$4="X",' LI 1M - RES'!AZ62,0)</f>
        <v>0</v>
      </c>
      <c r="BA22" s="59">
        <f>IF(BA$4="X",' LI 1M - RES'!BA62,0)</f>
        <v>0</v>
      </c>
      <c r="BB22" s="59">
        <f>IF(BB$4="X",' LI 1M - RES'!BB62,0)</f>
        <v>0</v>
      </c>
      <c r="BC22" s="59">
        <f>IF(BC$4="X",' LI 1M - RES'!BC62,0)</f>
        <v>0</v>
      </c>
      <c r="BD22" s="59">
        <f>IF(BD$4="X",' LI 1M - RES'!BD62,0)</f>
        <v>0</v>
      </c>
      <c r="BE22" s="59">
        <f>IF(BE$4="X",' LI 1M - RES'!BE62,0)</f>
        <v>0</v>
      </c>
      <c r="BF22" s="59">
        <f>IF(BF$4="X",' LI 1M - RES'!BF62,0)</f>
        <v>0</v>
      </c>
      <c r="BG22" s="59">
        <f>IF(BG$4="X",' LI 1M - RES'!BG62,0)</f>
        <v>0</v>
      </c>
      <c r="BH22" s="59">
        <f>IF(BH$4="X",' LI 1M - RES'!BH62,0)</f>
        <v>0</v>
      </c>
      <c r="BI22" s="59">
        <f>IF(BI$4="X",' LI 1M - RES'!BI62,0)</f>
        <v>0</v>
      </c>
      <c r="BJ22" s="59">
        <f>IF(BJ$4="X",' LI 1M - RES'!BJ62,0)</f>
        <v>0</v>
      </c>
      <c r="BK22" s="59">
        <f>IF(BK$4="X",' LI 1M - RES'!BK62,0)</f>
        <v>0</v>
      </c>
      <c r="BL22" s="59">
        <f>IF(BL$4="X",' LI 1M - RES'!BL62,0)</f>
        <v>0</v>
      </c>
      <c r="BM22" s="59">
        <f>IF(BM$4="X",' LI 1M - RES'!BM62,0)</f>
        <v>0</v>
      </c>
      <c r="BN22" s="59">
        <f>IF(BN$4="X",' LI 1M - RES'!BN62,0)</f>
        <v>0</v>
      </c>
      <c r="BO22" s="59">
        <f>IF(BO$4="X",' LI 1M - RES'!BO62,0)</f>
        <v>0</v>
      </c>
      <c r="BP22" s="59">
        <f>IF(BP$4="X",' LI 1M - RES'!BP62,0)</f>
        <v>0</v>
      </c>
      <c r="BQ22" s="59">
        <f>IF(BQ$4="X",' LI 1M - RES'!BQ62,0)</f>
        <v>0</v>
      </c>
      <c r="BR22" s="59">
        <f>IF(BR$4="X",' LI 1M - RES'!BR62,0)</f>
        <v>0</v>
      </c>
      <c r="BS22" s="59">
        <f>IF(BS$4="X",' LI 1M - RES'!BS62,0)</f>
        <v>0</v>
      </c>
      <c r="BT22" s="59">
        <f>IF(BT$4="X",' LI 1M - RES'!BT62,0)</f>
        <v>0</v>
      </c>
      <c r="BU22" s="59">
        <f>IF(BU$4="X",' LI 1M - RES'!BU62,0)</f>
        <v>0</v>
      </c>
      <c r="BV22" s="59">
        <f>IF(BV$4="X",' LI 1M - RES'!BV62,0)</f>
        <v>0</v>
      </c>
      <c r="BW22" s="59">
        <f>IF(BW$4="X",' LI 1M - RES'!BW62,0)</f>
        <v>0</v>
      </c>
      <c r="BX22" s="59">
        <f>IF(BX$4="X",' LI 1M - RES'!BX62,0)</f>
        <v>0</v>
      </c>
      <c r="BY22" s="59">
        <f>IF(BY$4="X",' LI 1M - RES'!BY62,0)</f>
        <v>0</v>
      </c>
      <c r="BZ22" s="59">
        <f>IF(BZ$4="X",' LI 1M - RES'!BZ62,0)</f>
        <v>0</v>
      </c>
      <c r="CA22" s="59">
        <f>IF(CA$4="X",' LI 1M - RES'!CA62,0)</f>
        <v>0</v>
      </c>
      <c r="CB22" s="59">
        <f>IF(CB$4="X",' LI 1M - RES'!CB62,0)</f>
        <v>0</v>
      </c>
      <c r="CC22" s="59">
        <f>IF(CC$4="X",' LI 1M - RES'!CC62,0)</f>
        <v>0</v>
      </c>
      <c r="CD22" s="59">
        <f>IF(CD$4="X",' LI 1M - RES'!CD62,0)</f>
        <v>0</v>
      </c>
      <c r="CE22" s="59">
        <f>IF(CE$4="X",' LI 1M - RES'!CE62,0)</f>
        <v>0</v>
      </c>
      <c r="CF22" s="59">
        <f>IF(CF$4="X",' LI 1M - RES'!CF62,0)</f>
        <v>0</v>
      </c>
      <c r="CG22" s="59">
        <f>IF(CG$4="X",' LI 1M - RES'!CG62,0)</f>
        <v>0</v>
      </c>
      <c r="CH22" s="146">
        <f>IF(CH$4="X",' LI 1M - RES'!CH62,0)</f>
        <v>0</v>
      </c>
    </row>
    <row r="23" spans="1:99" x14ac:dyDescent="0.25">
      <c r="B23" s="55" t="s">
        <v>30</v>
      </c>
      <c r="C23" s="50">
        <f>IF(C$4="X",'LI 2M - SGS'!C74,0)</f>
        <v>0</v>
      </c>
      <c r="D23" s="50">
        <f>IF(D$4="X",'LI 2M - SGS'!D74,0)</f>
        <v>324.73332722472372</v>
      </c>
      <c r="E23" s="50">
        <f>IF(E$4="X",'LI 2M - SGS'!E74,0)</f>
        <v>1784.4003292044913</v>
      </c>
      <c r="F23" s="50">
        <f>IF(F$4="X",'LI 2M - SGS'!F74,0)</f>
        <v>5315.6298745812073</v>
      </c>
      <c r="G23" s="50">
        <f>IF(G$4="X",'LI 2M - SGS'!G74,0)</f>
        <v>11385.371954682696</v>
      </c>
      <c r="H23" s="50">
        <f>IF(H$4="X",'LI 2M - SGS'!H74,0)</f>
        <v>19791.724185803956</v>
      </c>
      <c r="I23" s="50">
        <f>IF(I$4="X",'LI 2M - SGS'!I74,0)</f>
        <v>32465.673040494738</v>
      </c>
      <c r="J23" s="50">
        <f>IF(J$4="X",'LI 2M - SGS'!J74,0)</f>
        <v>43794.78722756631</v>
      </c>
      <c r="K23" s="50">
        <f>IF(K$4="X",'LI 2M - SGS'!K74,0)</f>
        <v>55899.650735788746</v>
      </c>
      <c r="L23" s="50">
        <f>IF(L$4="X",'LI 2M - SGS'!L74,0)</f>
        <v>65860.464523178656</v>
      </c>
      <c r="M23" s="50">
        <f>IF(M$4="X",'LI 2M - SGS'!M74,0)</f>
        <v>75649.700736368774</v>
      </c>
      <c r="N23" s="50">
        <f>IF(N$4="X",'LI 2M - SGS'!N74,0)</f>
        <v>86961.690731104842</v>
      </c>
      <c r="O23" s="50">
        <f>IF(O$4="X",'LI 2M - SGS'!O74,0)</f>
        <v>99152.495659376727</v>
      </c>
      <c r="P23" s="50">
        <f>IF(P$4="X",'LI 2M - SGS'!P74,0)</f>
        <v>108352.33066070187</v>
      </c>
      <c r="Q23" s="50">
        <f>IF(Q$4="X",'LI 2M - SGS'!Q74,0)</f>
        <v>118638.9113168871</v>
      </c>
      <c r="R23" s="50">
        <f>IF(R$4="X",'LI 2M - SGS'!R74,0)</f>
        <v>129823.1761525422</v>
      </c>
      <c r="S23" s="50">
        <f>IF(S$4="X",'LI 2M - SGS'!S74,0)</f>
        <v>144188.49915907695</v>
      </c>
      <c r="T23" s="50">
        <f>IF(T$4="X",'LI 2M - SGS'!T74,0)</f>
        <v>135538.76347556271</v>
      </c>
      <c r="U23" s="50">
        <f>IF(U$4="X",'LI 2M - SGS'!U74,0)</f>
        <v>0</v>
      </c>
      <c r="V23" s="50">
        <f>IF(V$4="X",'LI 2M - SGS'!V74,0)</f>
        <v>0</v>
      </c>
      <c r="W23" s="50">
        <f>IF(W$4="X",'LI 2M - SGS'!W74,0)</f>
        <v>0</v>
      </c>
      <c r="X23" s="50">
        <f>IF(X$4="X",'LI 2M - SGS'!X74,0)</f>
        <v>0</v>
      </c>
      <c r="Y23" s="50">
        <f>IF(Y$4="X",'LI 2M - SGS'!Y74,0)</f>
        <v>0</v>
      </c>
      <c r="Z23" s="50">
        <f>IF(Z$4="X",'LI 2M - SGS'!Z74,0)</f>
        <v>0</v>
      </c>
      <c r="AA23" s="50">
        <f>IF(AA$4="X",'LI 2M - SGS'!AA74,0)</f>
        <v>0</v>
      </c>
      <c r="AB23" s="50">
        <f>IF(AB$4="X",'LI 2M - SGS'!AB74,0)</f>
        <v>0</v>
      </c>
      <c r="AC23" s="50">
        <f>IF(AC$4="X",'LI 2M - SGS'!AC74,0)</f>
        <v>0</v>
      </c>
      <c r="AD23" s="50">
        <f>IF(AD$4="X",'LI 2M - SGS'!AD74,0)</f>
        <v>0</v>
      </c>
      <c r="AE23" s="50">
        <f>IF(AE$4="X",'LI 2M - SGS'!AE74,0)</f>
        <v>0</v>
      </c>
      <c r="AF23" s="50">
        <f>IF(AF$4="X",'LI 2M - SGS'!AF74,0)</f>
        <v>0</v>
      </c>
      <c r="AG23" s="50">
        <f>IF(AG$4="X",'LI 2M - SGS'!AG74,0)</f>
        <v>0</v>
      </c>
      <c r="AH23" s="50">
        <f>IF(AH$4="X",'LI 2M - SGS'!AH74,0)</f>
        <v>0</v>
      </c>
      <c r="AI23" s="50">
        <f>IF(AI$4="X",'LI 2M - SGS'!AI74,0)</f>
        <v>0</v>
      </c>
      <c r="AJ23" s="50">
        <f>IF(AJ$4="X",'LI 2M - SGS'!AJ74,0)</f>
        <v>0</v>
      </c>
      <c r="AK23" s="50">
        <f>IF(AK$4="X",'LI 2M - SGS'!AK74,0)</f>
        <v>0</v>
      </c>
      <c r="AL23" s="50">
        <f>IF(AL$4="X",'LI 2M - SGS'!AL74,0)</f>
        <v>0</v>
      </c>
      <c r="AM23" s="50">
        <f>IF(AM$4="X",'LI 2M - SGS'!AM74,0)</f>
        <v>0</v>
      </c>
      <c r="AN23" s="50">
        <f>IF(AN$4="X",'LI 2M - SGS'!AN74,0)</f>
        <v>0</v>
      </c>
      <c r="AO23" s="50">
        <f>IF(AO$4="X",'LI 2M - SGS'!AO74,0)</f>
        <v>0</v>
      </c>
      <c r="AP23" s="50">
        <f>IF(AP$4="X",'LI 2M - SGS'!AP74,0)</f>
        <v>0</v>
      </c>
      <c r="AQ23" s="50">
        <f>IF(AQ$4="X",'LI 2M - SGS'!AQ74,0)</f>
        <v>0</v>
      </c>
      <c r="AR23" s="50">
        <f>IF(AR$4="X",'LI 2M - SGS'!AR74,0)</f>
        <v>0</v>
      </c>
      <c r="AS23" s="50">
        <f>IF(AS$4="X",'LI 2M - SGS'!AS74,0)</f>
        <v>0</v>
      </c>
      <c r="AT23" s="50">
        <f>IF(AT$4="X",'LI 2M - SGS'!AT74,0)</f>
        <v>0</v>
      </c>
      <c r="AU23" s="50">
        <f>IF(AU$4="X",'LI 2M - SGS'!AU74,0)</f>
        <v>0</v>
      </c>
      <c r="AV23" s="50">
        <f>IF(AV$4="X",'LI 2M - SGS'!AV74,0)</f>
        <v>0</v>
      </c>
      <c r="AW23" s="50">
        <f>IF(AW$4="X",'LI 2M - SGS'!AW74,0)</f>
        <v>0</v>
      </c>
      <c r="AX23" s="50">
        <f>IF(AX$4="X",'LI 2M - SGS'!AX74,0)</f>
        <v>0</v>
      </c>
      <c r="AY23" s="50">
        <f>IF(AY$4="X",'LI 2M - SGS'!AY74,0)</f>
        <v>0</v>
      </c>
      <c r="AZ23" s="50">
        <f>IF(AZ$4="X",'LI 2M - SGS'!AZ74,0)</f>
        <v>0</v>
      </c>
      <c r="BA23" s="50">
        <f>IF(BA$4="X",'LI 2M - SGS'!BA74,0)</f>
        <v>0</v>
      </c>
      <c r="BB23" s="50">
        <f>IF(BB$4="X",'LI 2M - SGS'!BB74,0)</f>
        <v>0</v>
      </c>
      <c r="BC23" s="50">
        <f>IF(BC$4="X",'LI 2M - SGS'!BC74,0)</f>
        <v>0</v>
      </c>
      <c r="BD23" s="50">
        <f>IF(BD$4="X",'LI 2M - SGS'!BD74,0)</f>
        <v>0</v>
      </c>
      <c r="BE23" s="50">
        <f>IF(BE$4="X",'LI 2M - SGS'!BE74,0)</f>
        <v>0</v>
      </c>
      <c r="BF23" s="50">
        <f>IF(BF$4="X",'LI 2M - SGS'!BF74,0)</f>
        <v>0</v>
      </c>
      <c r="BG23" s="50">
        <f>IF(BG$4="X",'LI 2M - SGS'!BG74,0)</f>
        <v>0</v>
      </c>
      <c r="BH23" s="50">
        <f>IF(BH$4="X",'LI 2M - SGS'!BH74,0)</f>
        <v>0</v>
      </c>
      <c r="BI23" s="50">
        <f>IF(BI$4="X",'LI 2M - SGS'!BI74,0)</f>
        <v>0</v>
      </c>
      <c r="BJ23" s="50">
        <f>IF(BJ$4="X",'LI 2M - SGS'!BJ74,0)</f>
        <v>0</v>
      </c>
      <c r="BK23" s="50">
        <f>IF(BK$4="X",'LI 2M - SGS'!BK74,0)</f>
        <v>0</v>
      </c>
      <c r="BL23" s="50">
        <f>IF(BL$4="X",'LI 2M - SGS'!BL74,0)</f>
        <v>0</v>
      </c>
      <c r="BM23" s="50">
        <f>IF(BM$4="X",'LI 2M - SGS'!BM74,0)</f>
        <v>0</v>
      </c>
      <c r="BN23" s="50">
        <f>IF(BN$4="X",'LI 2M - SGS'!BN74,0)</f>
        <v>0</v>
      </c>
      <c r="BO23" s="50">
        <f>IF(BO$4="X",'LI 2M - SGS'!BO74,0)</f>
        <v>0</v>
      </c>
      <c r="BP23" s="50">
        <f>IF(BP$4="X",'LI 2M - SGS'!BP74,0)</f>
        <v>0</v>
      </c>
      <c r="BQ23" s="50">
        <f>IF(BQ$4="X",'LI 2M - SGS'!BQ74,0)</f>
        <v>0</v>
      </c>
      <c r="BR23" s="50">
        <f>IF(BR$4="X",'LI 2M - SGS'!BR74,0)</f>
        <v>0</v>
      </c>
      <c r="BS23" s="50">
        <f>IF(BS$4="X",'LI 2M - SGS'!BS74,0)</f>
        <v>0</v>
      </c>
      <c r="BT23" s="50">
        <f>IF(BT$4="X",'LI 2M - SGS'!BT74,0)</f>
        <v>0</v>
      </c>
      <c r="BU23" s="50">
        <f>IF(BU$4="X",'LI 2M - SGS'!BU74,0)</f>
        <v>0</v>
      </c>
      <c r="BV23" s="50">
        <f>IF(BV$4="X",'LI 2M - SGS'!BV74,0)</f>
        <v>0</v>
      </c>
      <c r="BW23" s="50">
        <f>IF(BW$4="X",'LI 2M - SGS'!BW74,0)</f>
        <v>0</v>
      </c>
      <c r="BX23" s="50">
        <f>IF(BX$4="X",'LI 2M - SGS'!BX74,0)</f>
        <v>0</v>
      </c>
      <c r="BY23" s="50">
        <f>IF(BY$4="X",'LI 2M - SGS'!BY74,0)</f>
        <v>0</v>
      </c>
      <c r="BZ23" s="50">
        <f>IF(BZ$4="X",'LI 2M - SGS'!BZ74,0)</f>
        <v>0</v>
      </c>
      <c r="CA23" s="50">
        <f>IF(CA$4="X",'LI 2M - SGS'!CA74,0)</f>
        <v>0</v>
      </c>
      <c r="CB23" s="50">
        <f>IF(CB$4="X",'LI 2M - SGS'!CB74,0)</f>
        <v>0</v>
      </c>
      <c r="CC23" s="50">
        <f>IF(CC$4="X",'LI 2M - SGS'!CC74,0)</f>
        <v>0</v>
      </c>
      <c r="CD23" s="50">
        <f>IF(CD$4="X",'LI 2M - SGS'!CD74,0)</f>
        <v>0</v>
      </c>
      <c r="CE23" s="50">
        <f>IF(CE$4="X",'LI 2M - SGS'!CE74,0)</f>
        <v>0</v>
      </c>
      <c r="CF23" s="50">
        <f>IF(CF$4="X",'LI 2M - SGS'!CF74,0)</f>
        <v>0</v>
      </c>
      <c r="CG23" s="50">
        <f>IF(CG$4="X",'LI 2M - SGS'!CG74,0)</f>
        <v>0</v>
      </c>
      <c r="CH23" s="147">
        <f>IF(CH$4="X",'LI 2M - SGS'!CH74,0)</f>
        <v>0</v>
      </c>
    </row>
    <row r="24" spans="1:99" x14ac:dyDescent="0.25">
      <c r="B24" s="55" t="s">
        <v>31</v>
      </c>
      <c r="C24" s="50">
        <f>IF(C$4="X",'LI 3M - LGS'!C74,0)</f>
        <v>0</v>
      </c>
      <c r="D24" s="50">
        <f>IF(D$4="X",'LI 3M - LGS'!D74,0)</f>
        <v>86.251304116058051</v>
      </c>
      <c r="E24" s="50">
        <f>IF(E$4="X",'LI 3M - LGS'!E74,0)</f>
        <v>3314.3861113021853</v>
      </c>
      <c r="F24" s="50">
        <f>IF(F$4="X",'LI 3M - LGS'!F74,0)</f>
        <v>10591.903835955345</v>
      </c>
      <c r="G24" s="50">
        <f>IF(G$4="X",'LI 3M - LGS'!G74,0)</f>
        <v>22277.448121701971</v>
      </c>
      <c r="H24" s="50">
        <f>IF(H$4="X",'LI 3M - LGS'!H74,0)</f>
        <v>46105.565217246032</v>
      </c>
      <c r="I24" s="50">
        <f>IF(I$4="X",'LI 3M - LGS'!I74,0)</f>
        <v>83746.274685344644</v>
      </c>
      <c r="J24" s="50">
        <f>IF(J$4="X",'LI 3M - LGS'!J74,0)</f>
        <v>118671.38933110562</v>
      </c>
      <c r="K24" s="50">
        <f>IF(K$4="X",'LI 3M - LGS'!K74,0)</f>
        <v>154757.80853578084</v>
      </c>
      <c r="L24" s="50">
        <f>IF(L$4="X",'LI 3M - LGS'!L74,0)</f>
        <v>177551.93979573247</v>
      </c>
      <c r="M24" s="50">
        <f>IF(M$4="X",'LI 3M - LGS'!M74,0)</f>
        <v>196388.40690448377</v>
      </c>
      <c r="N24" s="50">
        <f>IF(N$4="X",'LI 3M - LGS'!N74,0)</f>
        <v>216100.06830085808</v>
      </c>
      <c r="O24" s="50">
        <f>IF(O$4="X",'LI 3M - LGS'!O74,0)</f>
        <v>237933.26558687619</v>
      </c>
      <c r="P24" s="50">
        <f>IF(P$4="X",'LI 3M - LGS'!P74,0)</f>
        <v>254647.00649503595</v>
      </c>
      <c r="Q24" s="50">
        <f>IF(Q$4="X",'LI 3M - LGS'!Q74,0)</f>
        <v>273413.59606058052</v>
      </c>
      <c r="R24" s="50">
        <f>IF(R$4="X",'LI 3M - LGS'!R74,0)</f>
        <v>292019.18210638099</v>
      </c>
      <c r="S24" s="50">
        <f>IF(S$4="X",'LI 3M - LGS'!S74,0)</f>
        <v>315442.65793650894</v>
      </c>
      <c r="T24" s="50">
        <f>IF(T$4="X",'LI 3M - LGS'!T74,0)</f>
        <v>317511.91470639542</v>
      </c>
      <c r="U24" s="50">
        <f>IF(U$4="X",'LI 3M - LGS'!U74,0)</f>
        <v>0</v>
      </c>
      <c r="V24" s="50">
        <f>IF(V$4="X",'LI 3M - LGS'!V74,0)</f>
        <v>0</v>
      </c>
      <c r="W24" s="50">
        <f>IF(W$4="X",'LI 3M - LGS'!W74,0)</f>
        <v>0</v>
      </c>
      <c r="X24" s="50">
        <f>IF(X$4="X",'LI 3M - LGS'!X74,0)</f>
        <v>0</v>
      </c>
      <c r="Y24" s="50">
        <f>IF(Y$4="X",'LI 3M - LGS'!Y74,0)</f>
        <v>0</v>
      </c>
      <c r="Z24" s="50">
        <f>IF(Z$4="X",'LI 3M - LGS'!Z74,0)</f>
        <v>0</v>
      </c>
      <c r="AA24" s="50">
        <f>IF(AA$4="X",'LI 3M - LGS'!AA74,0)</f>
        <v>0</v>
      </c>
      <c r="AB24" s="50">
        <f>IF(AB$4="X",'LI 3M - LGS'!AB74,0)</f>
        <v>0</v>
      </c>
      <c r="AC24" s="50">
        <f>IF(AC$4="X",'LI 3M - LGS'!AC74,0)</f>
        <v>0</v>
      </c>
      <c r="AD24" s="50">
        <f>IF(AD$4="X",'LI 3M - LGS'!AD74,0)</f>
        <v>0</v>
      </c>
      <c r="AE24" s="50">
        <f>IF(AE$4="X",'LI 3M - LGS'!AE74,0)</f>
        <v>0</v>
      </c>
      <c r="AF24" s="50">
        <f>IF(AF$4="X",'LI 3M - LGS'!AF74,0)</f>
        <v>0</v>
      </c>
      <c r="AG24" s="50">
        <f>IF(AG$4="X",'LI 3M - LGS'!AG74,0)</f>
        <v>0</v>
      </c>
      <c r="AH24" s="50">
        <f>IF(AH$4="X",'LI 3M - LGS'!AH74,0)</f>
        <v>0</v>
      </c>
      <c r="AI24" s="50">
        <f>IF(AI$4="X",'LI 3M - LGS'!AI74,0)</f>
        <v>0</v>
      </c>
      <c r="AJ24" s="50">
        <f>IF(AJ$4="X",'LI 3M - LGS'!AJ74,0)</f>
        <v>0</v>
      </c>
      <c r="AK24" s="50">
        <f>IF(AK$4="X",'LI 3M - LGS'!AK74,0)</f>
        <v>0</v>
      </c>
      <c r="AL24" s="50">
        <f>IF(AL$4="X",'LI 3M - LGS'!AL74,0)</f>
        <v>0</v>
      </c>
      <c r="AM24" s="50">
        <f>IF(AM$4="X",'LI 3M - LGS'!AM74,0)</f>
        <v>0</v>
      </c>
      <c r="AN24" s="50">
        <f>IF(AN$4="X",'LI 3M - LGS'!AN74,0)</f>
        <v>0</v>
      </c>
      <c r="AO24" s="50">
        <f>IF(AO$4="X",'LI 3M - LGS'!AO74,0)</f>
        <v>0</v>
      </c>
      <c r="AP24" s="50">
        <f>IF(AP$4="X",'LI 3M - LGS'!AP74,0)</f>
        <v>0</v>
      </c>
      <c r="AQ24" s="50">
        <f>IF(AQ$4="X",'LI 3M - LGS'!AQ74,0)</f>
        <v>0</v>
      </c>
      <c r="AR24" s="50">
        <f>IF(AR$4="X",'LI 3M - LGS'!AR74,0)</f>
        <v>0</v>
      </c>
      <c r="AS24" s="50">
        <f>IF(AS$4="X",'LI 3M - LGS'!AS74,0)</f>
        <v>0</v>
      </c>
      <c r="AT24" s="50">
        <f>IF(AT$4="X",'LI 3M - LGS'!AT74,0)</f>
        <v>0</v>
      </c>
      <c r="AU24" s="50">
        <f>IF(AU$4="X",'LI 3M - LGS'!AU74,0)</f>
        <v>0</v>
      </c>
      <c r="AV24" s="50">
        <f>IF(AV$4="X",'LI 3M - LGS'!AV74,0)</f>
        <v>0</v>
      </c>
      <c r="AW24" s="50">
        <f>IF(AW$4="X",'LI 3M - LGS'!AW74,0)</f>
        <v>0</v>
      </c>
      <c r="AX24" s="50">
        <f>IF(AX$4="X",'LI 3M - LGS'!AX74,0)</f>
        <v>0</v>
      </c>
      <c r="AY24" s="50">
        <f>IF(AY$4="X",'LI 3M - LGS'!AY74,0)</f>
        <v>0</v>
      </c>
      <c r="AZ24" s="50">
        <f>IF(AZ$4="X",'LI 3M - LGS'!AZ74,0)</f>
        <v>0</v>
      </c>
      <c r="BA24" s="50">
        <f>IF(BA$4="X",'LI 3M - LGS'!BA74,0)</f>
        <v>0</v>
      </c>
      <c r="BB24" s="50">
        <f>IF(BB$4="X",'LI 3M - LGS'!BB74,0)</f>
        <v>0</v>
      </c>
      <c r="BC24" s="50">
        <f>IF(BC$4="X",'LI 3M - LGS'!BC74,0)</f>
        <v>0</v>
      </c>
      <c r="BD24" s="50">
        <f>IF(BD$4="X",'LI 3M - LGS'!BD74,0)</f>
        <v>0</v>
      </c>
      <c r="BE24" s="50">
        <f>IF(BE$4="X",'LI 3M - LGS'!BE74,0)</f>
        <v>0</v>
      </c>
      <c r="BF24" s="50">
        <f>IF(BF$4="X",'LI 3M - LGS'!BF74,0)</f>
        <v>0</v>
      </c>
      <c r="BG24" s="50">
        <f>IF(BG$4="X",'LI 3M - LGS'!BG74,0)</f>
        <v>0</v>
      </c>
      <c r="BH24" s="50">
        <f>IF(BH$4="X",'LI 3M - LGS'!BH74,0)</f>
        <v>0</v>
      </c>
      <c r="BI24" s="50">
        <f>IF(BI$4="X",'LI 3M - LGS'!BI74,0)</f>
        <v>0</v>
      </c>
      <c r="BJ24" s="50">
        <f>IF(BJ$4="X",'LI 3M - LGS'!BJ74,0)</f>
        <v>0</v>
      </c>
      <c r="BK24" s="50">
        <f>IF(BK$4="X",'LI 3M - LGS'!BK74,0)</f>
        <v>0</v>
      </c>
      <c r="BL24" s="50">
        <f>IF(BL$4="X",'LI 3M - LGS'!BL74,0)</f>
        <v>0</v>
      </c>
      <c r="BM24" s="50">
        <f>IF(BM$4="X",'LI 3M - LGS'!BM74,0)</f>
        <v>0</v>
      </c>
      <c r="BN24" s="50">
        <f>IF(BN$4="X",'LI 3M - LGS'!BN74,0)</f>
        <v>0</v>
      </c>
      <c r="BO24" s="50">
        <f>IF(BO$4="X",'LI 3M - LGS'!BO74,0)</f>
        <v>0</v>
      </c>
      <c r="BP24" s="50">
        <f>IF(BP$4="X",'LI 3M - LGS'!BP74,0)</f>
        <v>0</v>
      </c>
      <c r="BQ24" s="50">
        <f>IF(BQ$4="X",'LI 3M - LGS'!BQ74,0)</f>
        <v>0</v>
      </c>
      <c r="BR24" s="50">
        <f>IF(BR$4="X",'LI 3M - LGS'!BR74,0)</f>
        <v>0</v>
      </c>
      <c r="BS24" s="50">
        <f>IF(BS$4="X",'LI 3M - LGS'!BS74,0)</f>
        <v>0</v>
      </c>
      <c r="BT24" s="50">
        <f>IF(BT$4="X",'LI 3M - LGS'!BT74,0)</f>
        <v>0</v>
      </c>
      <c r="BU24" s="50">
        <f>IF(BU$4="X",'LI 3M - LGS'!BU74,0)</f>
        <v>0</v>
      </c>
      <c r="BV24" s="50">
        <f>IF(BV$4="X",'LI 3M - LGS'!BV74,0)</f>
        <v>0</v>
      </c>
      <c r="BW24" s="50">
        <f>IF(BW$4="X",'LI 3M - LGS'!BW74,0)</f>
        <v>0</v>
      </c>
      <c r="BX24" s="50">
        <f>IF(BX$4="X",'LI 3M - LGS'!BX74,0)</f>
        <v>0</v>
      </c>
      <c r="BY24" s="50">
        <f>IF(BY$4="X",'LI 3M - LGS'!BY74,0)</f>
        <v>0</v>
      </c>
      <c r="BZ24" s="50">
        <f>IF(BZ$4="X",'LI 3M - LGS'!BZ74,0)</f>
        <v>0</v>
      </c>
      <c r="CA24" s="50">
        <f>IF(CA$4="X",'LI 3M - LGS'!CA74,0)</f>
        <v>0</v>
      </c>
      <c r="CB24" s="50">
        <f>IF(CB$4="X",'LI 3M - LGS'!CB74,0)</f>
        <v>0</v>
      </c>
      <c r="CC24" s="50">
        <f>IF(CC$4="X",'LI 3M - LGS'!CC74,0)</f>
        <v>0</v>
      </c>
      <c r="CD24" s="50">
        <f>IF(CD$4="X",'LI 3M - LGS'!CD74,0)</f>
        <v>0</v>
      </c>
      <c r="CE24" s="50">
        <f>IF(CE$4="X",'LI 3M - LGS'!CE74,0)</f>
        <v>0</v>
      </c>
      <c r="CF24" s="50">
        <f>IF(CF$4="X",'LI 3M - LGS'!CF74,0)</f>
        <v>0</v>
      </c>
      <c r="CG24" s="50">
        <f>IF(CG$4="X",'LI 3M - LGS'!CG74,0)</f>
        <v>0</v>
      </c>
      <c r="CH24" s="147">
        <f>IF(CH$4="X",'LI 3M - LGS'!CH74,0)</f>
        <v>0</v>
      </c>
    </row>
    <row r="25" spans="1:99" x14ac:dyDescent="0.25">
      <c r="B25" s="55" t="s">
        <v>32</v>
      </c>
      <c r="C25" s="50">
        <f>IF(C$4="X",'LI 4M - SPS'!C74,0)</f>
        <v>0</v>
      </c>
      <c r="D25" s="50">
        <f>IF(D$4="X",'LI 4M - SPS'!D74,0)</f>
        <v>0</v>
      </c>
      <c r="E25" s="50">
        <f>IF(E$4="X",'LI 4M - SPS'!E74,0)</f>
        <v>0</v>
      </c>
      <c r="F25" s="50">
        <f>IF(F$4="X",'LI 4M - SPS'!F74,0)</f>
        <v>0</v>
      </c>
      <c r="G25" s="50">
        <f>IF(G$4="X",'LI 4M - SPS'!G74,0)</f>
        <v>0</v>
      </c>
      <c r="H25" s="50">
        <f>IF(H$4="X",'LI 4M - SPS'!H74,0)</f>
        <v>0</v>
      </c>
      <c r="I25" s="50">
        <f>IF(I$4="X",'LI 4M - SPS'!I74,0)</f>
        <v>0</v>
      </c>
      <c r="J25" s="50">
        <f>IF(J$4="X",'LI 4M - SPS'!J74,0)</f>
        <v>0</v>
      </c>
      <c r="K25" s="50">
        <f>IF(K$4="X",'LI 4M - SPS'!K74,0)</f>
        <v>0</v>
      </c>
      <c r="L25" s="50">
        <f>IF(L$4="X",'LI 4M - SPS'!L74,0)</f>
        <v>0</v>
      </c>
      <c r="M25" s="50">
        <f>IF(M$4="X",'LI 4M - SPS'!M74,0)</f>
        <v>0</v>
      </c>
      <c r="N25" s="50">
        <f>IF(N$4="X",'LI 4M - SPS'!N74,0)</f>
        <v>0</v>
      </c>
      <c r="O25" s="50">
        <f>IF(O$4="X",'LI 4M - SPS'!O74,0)</f>
        <v>0</v>
      </c>
      <c r="P25" s="50">
        <f>IF(P$4="X",'LI 4M - SPS'!P74,0)</f>
        <v>0</v>
      </c>
      <c r="Q25" s="50">
        <f>IF(Q$4="X",'LI 4M - SPS'!Q74,0)</f>
        <v>0</v>
      </c>
      <c r="R25" s="50">
        <f>IF(R$4="X",'LI 4M - SPS'!R74,0)</f>
        <v>0</v>
      </c>
      <c r="S25" s="50">
        <f>IF(S$4="X",'LI 4M - SPS'!S74,0)</f>
        <v>0</v>
      </c>
      <c r="T25" s="50">
        <f>IF(T$4="X",'LI 4M - SPS'!T74,0)</f>
        <v>0</v>
      </c>
      <c r="U25" s="50">
        <f>IF(U$4="X",'LI 4M - SPS'!U74,0)</f>
        <v>0</v>
      </c>
      <c r="V25" s="50">
        <f>IF(V$4="X",'LI 4M - SPS'!V74,0)</f>
        <v>0</v>
      </c>
      <c r="W25" s="50">
        <f>IF(W$4="X",'LI 4M - SPS'!W74,0)</f>
        <v>0</v>
      </c>
      <c r="X25" s="50">
        <f>IF(X$4="X",'LI 4M - SPS'!X74,0)</f>
        <v>0</v>
      </c>
      <c r="Y25" s="50">
        <f>IF(Y$4="X",'LI 4M - SPS'!Y74,0)</f>
        <v>0</v>
      </c>
      <c r="Z25" s="50">
        <f>IF(Z$4="X",'LI 4M - SPS'!Z74,0)</f>
        <v>0</v>
      </c>
      <c r="AA25" s="50">
        <f>IF(AA$4="X",'LI 4M - SPS'!AA74,0)</f>
        <v>0</v>
      </c>
      <c r="AB25" s="50">
        <f>IF(AB$4="X",'LI 4M - SPS'!AB74,0)</f>
        <v>0</v>
      </c>
      <c r="AC25" s="50">
        <f>IF(AC$4="X",'LI 4M - SPS'!AC74,0)</f>
        <v>0</v>
      </c>
      <c r="AD25" s="50">
        <f>IF(AD$4="X",'LI 4M - SPS'!AD74,0)</f>
        <v>0</v>
      </c>
      <c r="AE25" s="50">
        <f>IF(AE$4="X",'LI 4M - SPS'!AE74,0)</f>
        <v>0</v>
      </c>
      <c r="AF25" s="50">
        <f>IF(AF$4="X",'LI 4M - SPS'!AF74,0)</f>
        <v>0</v>
      </c>
      <c r="AG25" s="50">
        <f>IF(AG$4="X",'LI 4M - SPS'!AG74,0)</f>
        <v>0</v>
      </c>
      <c r="AH25" s="50">
        <f>IF(AH$4="X",'LI 4M - SPS'!AH74,0)</f>
        <v>0</v>
      </c>
      <c r="AI25" s="50">
        <f>IF(AI$4="X",'LI 4M - SPS'!AI74,0)</f>
        <v>0</v>
      </c>
      <c r="AJ25" s="50">
        <f>IF(AJ$4="X",'LI 4M - SPS'!AJ74,0)</f>
        <v>0</v>
      </c>
      <c r="AK25" s="50">
        <f>IF(AK$4="X",'LI 4M - SPS'!AK74,0)</f>
        <v>0</v>
      </c>
      <c r="AL25" s="50">
        <f>IF(AL$4="X",'LI 4M - SPS'!AL74,0)</f>
        <v>0</v>
      </c>
      <c r="AM25" s="50">
        <f>IF(AM$4="X",'LI 4M - SPS'!AM74,0)</f>
        <v>0</v>
      </c>
      <c r="AN25" s="50">
        <f>IF(AN$4="X",'LI 4M - SPS'!AN74,0)</f>
        <v>0</v>
      </c>
      <c r="AO25" s="50">
        <f>IF(AO$4="X",'LI 4M - SPS'!AO74,0)</f>
        <v>0</v>
      </c>
      <c r="AP25" s="50">
        <f>IF(AP$4="X",'LI 4M - SPS'!AP74,0)</f>
        <v>0</v>
      </c>
      <c r="AQ25" s="50">
        <f>IF(AQ$4="X",'LI 4M - SPS'!AQ74,0)</f>
        <v>0</v>
      </c>
      <c r="AR25" s="50">
        <f>IF(AR$4="X",'LI 4M - SPS'!AR74,0)</f>
        <v>0</v>
      </c>
      <c r="AS25" s="50">
        <f>IF(AS$4="X",'LI 4M - SPS'!AS74,0)</f>
        <v>0</v>
      </c>
      <c r="AT25" s="50">
        <f>IF(AT$4="X",'LI 4M - SPS'!AT74,0)</f>
        <v>0</v>
      </c>
      <c r="AU25" s="50">
        <f>IF(AU$4="X",'LI 4M - SPS'!AU74,0)</f>
        <v>0</v>
      </c>
      <c r="AV25" s="50">
        <f>IF(AV$4="X",'LI 4M - SPS'!AV74,0)</f>
        <v>0</v>
      </c>
      <c r="AW25" s="50">
        <f>IF(AW$4="X",'LI 4M - SPS'!AW74,0)</f>
        <v>0</v>
      </c>
      <c r="AX25" s="50">
        <f>IF(AX$4="X",'LI 4M - SPS'!AX74,0)</f>
        <v>0</v>
      </c>
      <c r="AY25" s="50">
        <f>IF(AY$4="X",'LI 4M - SPS'!AY74,0)</f>
        <v>0</v>
      </c>
      <c r="AZ25" s="50">
        <f>IF(AZ$4="X",'LI 4M - SPS'!AZ74,0)</f>
        <v>0</v>
      </c>
      <c r="BA25" s="50">
        <f>IF(BA$4="X",'LI 4M - SPS'!BA74,0)</f>
        <v>0</v>
      </c>
      <c r="BB25" s="50">
        <f>IF(BB$4="X",'LI 4M - SPS'!BB74,0)</f>
        <v>0</v>
      </c>
      <c r="BC25" s="50">
        <f>IF(BC$4="X",'LI 4M - SPS'!BC74,0)</f>
        <v>0</v>
      </c>
      <c r="BD25" s="50">
        <f>IF(BD$4="X",'LI 4M - SPS'!BD74,0)</f>
        <v>0</v>
      </c>
      <c r="BE25" s="50">
        <f>IF(BE$4="X",'LI 4M - SPS'!BE74,0)</f>
        <v>0</v>
      </c>
      <c r="BF25" s="50">
        <f>IF(BF$4="X",'LI 4M - SPS'!BF74,0)</f>
        <v>0</v>
      </c>
      <c r="BG25" s="50">
        <f>IF(BG$4="X",'LI 4M - SPS'!BG74,0)</f>
        <v>0</v>
      </c>
      <c r="BH25" s="50">
        <f>IF(BH$4="X",'LI 4M - SPS'!BH74,0)</f>
        <v>0</v>
      </c>
      <c r="BI25" s="50">
        <f>IF(BI$4="X",'LI 4M - SPS'!BI74,0)</f>
        <v>0</v>
      </c>
      <c r="BJ25" s="50">
        <f>IF(BJ$4="X",'LI 4M - SPS'!BJ74,0)</f>
        <v>0</v>
      </c>
      <c r="BK25" s="50">
        <f>IF(BK$4="X",'LI 4M - SPS'!BK74,0)</f>
        <v>0</v>
      </c>
      <c r="BL25" s="50">
        <f>IF(BL$4="X",'LI 4M - SPS'!BL74,0)</f>
        <v>0</v>
      </c>
      <c r="BM25" s="50">
        <f>IF(BM$4="X",'LI 4M - SPS'!BM74,0)</f>
        <v>0</v>
      </c>
      <c r="BN25" s="50">
        <f>IF(BN$4="X",'LI 4M - SPS'!BN74,0)</f>
        <v>0</v>
      </c>
      <c r="BO25" s="50">
        <f>IF(BO$4="X",'LI 4M - SPS'!BO74,0)</f>
        <v>0</v>
      </c>
      <c r="BP25" s="50">
        <f>IF(BP$4="X",'LI 4M - SPS'!BP74,0)</f>
        <v>0</v>
      </c>
      <c r="BQ25" s="50">
        <f>IF(BQ$4="X",'LI 4M - SPS'!BQ74,0)</f>
        <v>0</v>
      </c>
      <c r="BR25" s="50">
        <f>IF(BR$4="X",'LI 4M - SPS'!BR74,0)</f>
        <v>0</v>
      </c>
      <c r="BS25" s="50">
        <f>IF(BS$4="X",'LI 4M - SPS'!BS74,0)</f>
        <v>0</v>
      </c>
      <c r="BT25" s="50">
        <f>IF(BT$4="X",'LI 4M - SPS'!BT74,0)</f>
        <v>0</v>
      </c>
      <c r="BU25" s="50">
        <f>IF(BU$4="X",'LI 4M - SPS'!BU74,0)</f>
        <v>0</v>
      </c>
      <c r="BV25" s="50">
        <f>IF(BV$4="X",'LI 4M - SPS'!BV74,0)</f>
        <v>0</v>
      </c>
      <c r="BW25" s="50">
        <f>IF(BW$4="X",'LI 4M - SPS'!BW74,0)</f>
        <v>0</v>
      </c>
      <c r="BX25" s="50">
        <f>IF(BX$4="X",'LI 4M - SPS'!BX74,0)</f>
        <v>0</v>
      </c>
      <c r="BY25" s="50">
        <f>IF(BY$4="X",'LI 4M - SPS'!BY74,0)</f>
        <v>0</v>
      </c>
      <c r="BZ25" s="50">
        <f>IF(BZ$4="X",'LI 4M - SPS'!BZ74,0)</f>
        <v>0</v>
      </c>
      <c r="CA25" s="50">
        <f>IF(CA$4="X",'LI 4M - SPS'!CA74,0)</f>
        <v>0</v>
      </c>
      <c r="CB25" s="50">
        <f>IF(CB$4="X",'LI 4M - SPS'!CB74,0)</f>
        <v>0</v>
      </c>
      <c r="CC25" s="50">
        <f>IF(CC$4="X",'LI 4M - SPS'!CC74,0)</f>
        <v>0</v>
      </c>
      <c r="CD25" s="50">
        <f>IF(CD$4="X",'LI 4M - SPS'!CD74,0)</f>
        <v>0</v>
      </c>
      <c r="CE25" s="50">
        <f>IF(CE$4="X",'LI 4M - SPS'!CE74,0)</f>
        <v>0</v>
      </c>
      <c r="CF25" s="50">
        <f>IF(CF$4="X",'LI 4M - SPS'!CF74,0)</f>
        <v>0</v>
      </c>
      <c r="CG25" s="50">
        <f>IF(CG$4="X",'LI 4M - SPS'!CG74,0)</f>
        <v>0</v>
      </c>
      <c r="CH25" s="147">
        <f>IF(CH$4="X",'LI 4M - SPS'!CH74,0)</f>
        <v>0</v>
      </c>
    </row>
    <row r="26" spans="1:99" ht="15.75" thickBot="1" x14ac:dyDescent="0.3">
      <c r="B26" s="31" t="s">
        <v>33</v>
      </c>
      <c r="C26" s="60">
        <f>IF(C$4="X",'LI 11M - LPS'!C74,0)</f>
        <v>0</v>
      </c>
      <c r="D26" s="60">
        <f>IF(D$4="X",'LI 11M - LPS'!D74,0)</f>
        <v>0</v>
      </c>
      <c r="E26" s="60">
        <f>IF(E$4="X",'LI 11M - LPS'!E74,0)</f>
        <v>0</v>
      </c>
      <c r="F26" s="60">
        <f>IF(F$4="X",'LI 11M - LPS'!F74,0)</f>
        <v>0</v>
      </c>
      <c r="G26" s="60">
        <f>IF(G$4="X",'LI 11M - LPS'!G74,0)</f>
        <v>0</v>
      </c>
      <c r="H26" s="60">
        <f>IF(H$4="X",'LI 11M - LPS'!H74,0)</f>
        <v>0</v>
      </c>
      <c r="I26" s="60">
        <f>IF(I$4="X",'LI 11M - LPS'!I74,0)</f>
        <v>0</v>
      </c>
      <c r="J26" s="60">
        <f>IF(J$4="X",'LI 11M - LPS'!J74,0)</f>
        <v>0</v>
      </c>
      <c r="K26" s="60">
        <f>IF(K$4="X",'LI 11M - LPS'!K74,0)</f>
        <v>0</v>
      </c>
      <c r="L26" s="60">
        <f>IF(L$4="X",'LI 11M - LPS'!L74,0)</f>
        <v>0</v>
      </c>
      <c r="M26" s="60">
        <f>IF(M$4="X",'LI 11M - LPS'!M74,0)</f>
        <v>0</v>
      </c>
      <c r="N26" s="60">
        <f>IF(N$4="X",'LI 11M - LPS'!N74,0)</f>
        <v>0</v>
      </c>
      <c r="O26" s="60">
        <f>IF(O$4="X",'LI 11M - LPS'!O74,0)</f>
        <v>0</v>
      </c>
      <c r="P26" s="60">
        <f>IF(P$4="X",'LI 11M - LPS'!P74,0)</f>
        <v>0</v>
      </c>
      <c r="Q26" s="60">
        <f>IF(Q$4="X",'LI 11M - LPS'!Q74,0)</f>
        <v>0</v>
      </c>
      <c r="R26" s="60">
        <f>IF(R$4="X",'LI 11M - LPS'!R74,0)</f>
        <v>0</v>
      </c>
      <c r="S26" s="60">
        <f>IF(S$4="X",'LI 11M - LPS'!S74,0)</f>
        <v>0</v>
      </c>
      <c r="T26" s="60">
        <f>IF(T$4="X",'LI 11M - LPS'!T74,0)</f>
        <v>0</v>
      </c>
      <c r="U26" s="60">
        <f>IF(U$4="X",'LI 11M - LPS'!U74,0)</f>
        <v>0</v>
      </c>
      <c r="V26" s="60">
        <f>IF(V$4="X",'LI 11M - LPS'!V74,0)</f>
        <v>0</v>
      </c>
      <c r="W26" s="60">
        <f>IF(W$4="X",'LI 11M - LPS'!W74,0)</f>
        <v>0</v>
      </c>
      <c r="X26" s="60">
        <f>IF(X$4="X",'LI 11M - LPS'!X74,0)</f>
        <v>0</v>
      </c>
      <c r="Y26" s="60">
        <f>IF(Y$4="X",'LI 11M - LPS'!Y74,0)</f>
        <v>0</v>
      </c>
      <c r="Z26" s="60">
        <f>IF(Z$4="X",'LI 11M - LPS'!Z74,0)</f>
        <v>0</v>
      </c>
      <c r="AA26" s="60">
        <f>IF(AA$4="X",'LI 11M - LPS'!AA74,0)</f>
        <v>0</v>
      </c>
      <c r="AB26" s="60">
        <f>IF(AB$4="X",'LI 11M - LPS'!AB74,0)</f>
        <v>0</v>
      </c>
      <c r="AC26" s="60">
        <f>IF(AC$4="X",'LI 11M - LPS'!AC74,0)</f>
        <v>0</v>
      </c>
      <c r="AD26" s="60">
        <f>IF(AD$4="X",'LI 11M - LPS'!AD74,0)</f>
        <v>0</v>
      </c>
      <c r="AE26" s="60">
        <f>IF(AE$4="X",'LI 11M - LPS'!AE74,0)</f>
        <v>0</v>
      </c>
      <c r="AF26" s="60">
        <f>IF(AF$4="X",'LI 11M - LPS'!AF74,0)</f>
        <v>0</v>
      </c>
      <c r="AG26" s="60">
        <f>IF(AG$4="X",'LI 11M - LPS'!AG74,0)</f>
        <v>0</v>
      </c>
      <c r="AH26" s="60">
        <f>IF(AH$4="X",'LI 11M - LPS'!AH74,0)</f>
        <v>0</v>
      </c>
      <c r="AI26" s="60">
        <f>IF(AI$4="X",'LI 11M - LPS'!AI74,0)</f>
        <v>0</v>
      </c>
      <c r="AJ26" s="60">
        <f>IF(AJ$4="X",'LI 11M - LPS'!AJ74,0)</f>
        <v>0</v>
      </c>
      <c r="AK26" s="60">
        <f>IF(AK$4="X",'LI 11M - LPS'!AK74,0)</f>
        <v>0</v>
      </c>
      <c r="AL26" s="60">
        <f>IF(AL$4="X",'LI 11M - LPS'!AL74,0)</f>
        <v>0</v>
      </c>
      <c r="AM26" s="60">
        <f>IF(AM$4="X",'LI 11M - LPS'!AM74,0)</f>
        <v>0</v>
      </c>
      <c r="AN26" s="60">
        <f>IF(AN$4="X",'LI 11M - LPS'!AN74,0)</f>
        <v>0</v>
      </c>
      <c r="AO26" s="60">
        <f>IF(AO$4="X",'LI 11M - LPS'!AO74,0)</f>
        <v>0</v>
      </c>
      <c r="AP26" s="60">
        <f>IF(AP$4="X",'LI 11M - LPS'!AP74,0)</f>
        <v>0</v>
      </c>
      <c r="AQ26" s="60">
        <f>IF(AQ$4="X",'LI 11M - LPS'!AQ74,0)</f>
        <v>0</v>
      </c>
      <c r="AR26" s="60">
        <f>IF(AR$4="X",'LI 11M - LPS'!AR74,0)</f>
        <v>0</v>
      </c>
      <c r="AS26" s="60">
        <f>IF(AS$4="X",'LI 11M - LPS'!AS74,0)</f>
        <v>0</v>
      </c>
      <c r="AT26" s="60">
        <f>IF(AT$4="X",'LI 11M - LPS'!AT74,0)</f>
        <v>0</v>
      </c>
      <c r="AU26" s="60">
        <f>IF(AU$4="X",'LI 11M - LPS'!AU74,0)</f>
        <v>0</v>
      </c>
      <c r="AV26" s="60">
        <f>IF(AV$4="X",'LI 11M - LPS'!AV74,0)</f>
        <v>0</v>
      </c>
      <c r="AW26" s="60">
        <f>IF(AW$4="X",'LI 11M - LPS'!AW74,0)</f>
        <v>0</v>
      </c>
      <c r="AX26" s="60">
        <f>IF(AX$4="X",'LI 11M - LPS'!AX74,0)</f>
        <v>0</v>
      </c>
      <c r="AY26" s="60">
        <f>IF(AY$4="X",'LI 11M - LPS'!AY74,0)</f>
        <v>0</v>
      </c>
      <c r="AZ26" s="60">
        <f>IF(AZ$4="X",'LI 11M - LPS'!AZ74,0)</f>
        <v>0</v>
      </c>
      <c r="BA26" s="60">
        <f>IF(BA$4="X",'LI 11M - LPS'!BA74,0)</f>
        <v>0</v>
      </c>
      <c r="BB26" s="60">
        <f>IF(BB$4="X",'LI 11M - LPS'!BB74,0)</f>
        <v>0</v>
      </c>
      <c r="BC26" s="60">
        <f>IF(BC$4="X",'LI 11M - LPS'!BC74,0)</f>
        <v>0</v>
      </c>
      <c r="BD26" s="60">
        <f>IF(BD$4="X",'LI 11M - LPS'!BD74,0)</f>
        <v>0</v>
      </c>
      <c r="BE26" s="60">
        <f>IF(BE$4="X",'LI 11M - LPS'!BE74,0)</f>
        <v>0</v>
      </c>
      <c r="BF26" s="60">
        <f>IF(BF$4="X",'LI 11M - LPS'!BF74,0)</f>
        <v>0</v>
      </c>
      <c r="BG26" s="60">
        <f>IF(BG$4="X",'LI 11M - LPS'!BG74,0)</f>
        <v>0</v>
      </c>
      <c r="BH26" s="60">
        <f>IF(BH$4="X",'LI 11M - LPS'!BH74,0)</f>
        <v>0</v>
      </c>
      <c r="BI26" s="60">
        <f>IF(BI$4="X",'LI 11M - LPS'!BI74,0)</f>
        <v>0</v>
      </c>
      <c r="BJ26" s="60">
        <f>IF(BJ$4="X",'LI 11M - LPS'!BJ74,0)</f>
        <v>0</v>
      </c>
      <c r="BK26" s="60">
        <f>IF(BK$4="X",'LI 11M - LPS'!BK74,0)</f>
        <v>0</v>
      </c>
      <c r="BL26" s="60">
        <f>IF(BL$4="X",'LI 11M - LPS'!BL74,0)</f>
        <v>0</v>
      </c>
      <c r="BM26" s="60">
        <f>IF(BM$4="X",'LI 11M - LPS'!BM74,0)</f>
        <v>0</v>
      </c>
      <c r="BN26" s="60">
        <f>IF(BN$4="X",'LI 11M - LPS'!BN74,0)</f>
        <v>0</v>
      </c>
      <c r="BO26" s="60">
        <f>IF(BO$4="X",'LI 11M - LPS'!BO74,0)</f>
        <v>0</v>
      </c>
      <c r="BP26" s="60">
        <f>IF(BP$4="X",'LI 11M - LPS'!BP74,0)</f>
        <v>0</v>
      </c>
      <c r="BQ26" s="60">
        <f>IF(BQ$4="X",'LI 11M - LPS'!BQ74,0)</f>
        <v>0</v>
      </c>
      <c r="BR26" s="60">
        <f>IF(BR$4="X",'LI 11M - LPS'!BR74,0)</f>
        <v>0</v>
      </c>
      <c r="BS26" s="60">
        <f>IF(BS$4="X",'LI 11M - LPS'!BS74,0)</f>
        <v>0</v>
      </c>
      <c r="BT26" s="60">
        <f>IF(BT$4="X",'LI 11M - LPS'!BT74,0)</f>
        <v>0</v>
      </c>
      <c r="BU26" s="60">
        <f>IF(BU$4="X",'LI 11M - LPS'!BU74,0)</f>
        <v>0</v>
      </c>
      <c r="BV26" s="60">
        <f>IF(BV$4="X",'LI 11M - LPS'!BV74,0)</f>
        <v>0</v>
      </c>
      <c r="BW26" s="60">
        <f>IF(BW$4="X",'LI 11M - LPS'!BW74,0)</f>
        <v>0</v>
      </c>
      <c r="BX26" s="60">
        <f>IF(BX$4="X",'LI 11M - LPS'!BX74,0)</f>
        <v>0</v>
      </c>
      <c r="BY26" s="60">
        <f>IF(BY$4="X",'LI 11M - LPS'!BY74,0)</f>
        <v>0</v>
      </c>
      <c r="BZ26" s="60">
        <f>IF(BZ$4="X",'LI 11M - LPS'!BZ74,0)</f>
        <v>0</v>
      </c>
      <c r="CA26" s="60">
        <f>IF(CA$4="X",'LI 11M - LPS'!CA74,0)</f>
        <v>0</v>
      </c>
      <c r="CB26" s="60">
        <f>IF(CB$4="X",'LI 11M - LPS'!CB74,0)</f>
        <v>0</v>
      </c>
      <c r="CC26" s="60">
        <f>IF(CC$4="X",'LI 11M - LPS'!CC74,0)</f>
        <v>0</v>
      </c>
      <c r="CD26" s="60">
        <f>IF(CD$4="X",'LI 11M - LPS'!CD74,0)</f>
        <v>0</v>
      </c>
      <c r="CE26" s="60">
        <f>IF(CE$4="X",'LI 11M - LPS'!CE74,0)</f>
        <v>0</v>
      </c>
      <c r="CF26" s="60">
        <f>IF(CF$4="X",'LI 11M - LPS'!CF74,0)</f>
        <v>0</v>
      </c>
      <c r="CG26" s="60">
        <f>IF(CG$4="X",'LI 11M - LPS'!CG74,0)</f>
        <v>0</v>
      </c>
      <c r="CH26" s="150">
        <f>IF(CH$4="X",'LI 11M - LPS'!CH74,0)</f>
        <v>0</v>
      </c>
    </row>
    <row r="27" spans="1:99" ht="15.75" thickBot="1" x14ac:dyDescent="0.3">
      <c r="A27" s="1"/>
      <c r="B27" s="56" t="s">
        <v>34</v>
      </c>
      <c r="C27" s="52">
        <f>SUM(C22:C26)</f>
        <v>0</v>
      </c>
      <c r="D27" s="46">
        <f t="shared" ref="D27:BO27" si="16">SUM(D22:D26)</f>
        <v>410.98463134078179</v>
      </c>
      <c r="E27" s="46">
        <f t="shared" si="16"/>
        <v>6440.0100070663993</v>
      </c>
      <c r="F27" s="46">
        <f t="shared" si="16"/>
        <v>20276.001046668054</v>
      </c>
      <c r="G27" s="46">
        <f t="shared" si="16"/>
        <v>42100.089296761493</v>
      </c>
      <c r="H27" s="46">
        <f t="shared" si="16"/>
        <v>97425.238274257514</v>
      </c>
      <c r="I27" s="46">
        <f t="shared" si="16"/>
        <v>189415.00364043255</v>
      </c>
      <c r="J27" s="46">
        <f t="shared" si="16"/>
        <v>280289.06962954532</v>
      </c>
      <c r="K27" s="46">
        <f t="shared" si="16"/>
        <v>356164.22883102228</v>
      </c>
      <c r="L27" s="46">
        <f t="shared" si="16"/>
        <v>403348.94797749619</v>
      </c>
      <c r="M27" s="46">
        <f t="shared" si="16"/>
        <v>462428.90632252628</v>
      </c>
      <c r="N27" s="46">
        <f t="shared" si="16"/>
        <v>549247.6065654991</v>
      </c>
      <c r="O27" s="46">
        <f t="shared" si="16"/>
        <v>641738.53936672607</v>
      </c>
      <c r="P27" s="46">
        <f t="shared" si="16"/>
        <v>716426.40722224559</v>
      </c>
      <c r="Q27" s="46">
        <f t="shared" si="16"/>
        <v>783288.53293887945</v>
      </c>
      <c r="R27" s="46">
        <f t="shared" si="16"/>
        <v>833381.76362689817</v>
      </c>
      <c r="S27" s="46">
        <f t="shared" si="16"/>
        <v>887450.11035830132</v>
      </c>
      <c r="T27" s="46">
        <f t="shared" si="16"/>
        <v>850289.07117043622</v>
      </c>
      <c r="U27" s="46">
        <f t="shared" si="16"/>
        <v>0</v>
      </c>
      <c r="V27" s="46">
        <f t="shared" si="16"/>
        <v>0</v>
      </c>
      <c r="W27" s="46">
        <f t="shared" si="16"/>
        <v>0</v>
      </c>
      <c r="X27" s="46">
        <f t="shared" si="16"/>
        <v>0</v>
      </c>
      <c r="Y27" s="46">
        <f t="shared" si="16"/>
        <v>0</v>
      </c>
      <c r="Z27" s="46">
        <f t="shared" si="16"/>
        <v>0</v>
      </c>
      <c r="AA27" s="46">
        <f t="shared" si="16"/>
        <v>0</v>
      </c>
      <c r="AB27" s="46">
        <f t="shared" si="16"/>
        <v>0</v>
      </c>
      <c r="AC27" s="46">
        <f t="shared" si="16"/>
        <v>0</v>
      </c>
      <c r="AD27" s="46">
        <f t="shared" si="16"/>
        <v>0</v>
      </c>
      <c r="AE27" s="46">
        <f t="shared" si="16"/>
        <v>0</v>
      </c>
      <c r="AF27" s="46">
        <f t="shared" si="16"/>
        <v>0</v>
      </c>
      <c r="AG27" s="46">
        <f t="shared" si="16"/>
        <v>0</v>
      </c>
      <c r="AH27" s="46">
        <f t="shared" si="16"/>
        <v>0</v>
      </c>
      <c r="AI27" s="46">
        <f t="shared" si="16"/>
        <v>0</v>
      </c>
      <c r="AJ27" s="46">
        <f t="shared" si="16"/>
        <v>0</v>
      </c>
      <c r="AK27" s="46">
        <f t="shared" si="16"/>
        <v>0</v>
      </c>
      <c r="AL27" s="46">
        <f t="shared" si="16"/>
        <v>0</v>
      </c>
      <c r="AM27" s="46">
        <f t="shared" si="16"/>
        <v>0</v>
      </c>
      <c r="AN27" s="46">
        <f t="shared" si="16"/>
        <v>0</v>
      </c>
      <c r="AO27" s="46">
        <f t="shared" si="16"/>
        <v>0</v>
      </c>
      <c r="AP27" s="46">
        <f t="shared" si="16"/>
        <v>0</v>
      </c>
      <c r="AQ27" s="46">
        <f t="shared" si="16"/>
        <v>0</v>
      </c>
      <c r="AR27" s="46">
        <f t="shared" si="16"/>
        <v>0</v>
      </c>
      <c r="AS27" s="46">
        <f t="shared" si="16"/>
        <v>0</v>
      </c>
      <c r="AT27" s="46">
        <f t="shared" si="16"/>
        <v>0</v>
      </c>
      <c r="AU27" s="46">
        <f t="shared" si="16"/>
        <v>0</v>
      </c>
      <c r="AV27" s="46">
        <f t="shared" si="16"/>
        <v>0</v>
      </c>
      <c r="AW27" s="46">
        <f t="shared" si="16"/>
        <v>0</v>
      </c>
      <c r="AX27" s="46">
        <f t="shared" si="16"/>
        <v>0</v>
      </c>
      <c r="AY27" s="46">
        <f t="shared" si="16"/>
        <v>0</v>
      </c>
      <c r="AZ27" s="46">
        <f t="shared" si="16"/>
        <v>0</v>
      </c>
      <c r="BA27" s="46">
        <f t="shared" si="16"/>
        <v>0</v>
      </c>
      <c r="BB27" s="46">
        <f t="shared" si="16"/>
        <v>0</v>
      </c>
      <c r="BC27" s="46">
        <f t="shared" si="16"/>
        <v>0</v>
      </c>
      <c r="BD27" s="46">
        <f t="shared" si="16"/>
        <v>0</v>
      </c>
      <c r="BE27" s="46">
        <f t="shared" si="16"/>
        <v>0</v>
      </c>
      <c r="BF27" s="46">
        <f t="shared" si="16"/>
        <v>0</v>
      </c>
      <c r="BG27" s="46">
        <f t="shared" si="16"/>
        <v>0</v>
      </c>
      <c r="BH27" s="46">
        <f t="shared" si="16"/>
        <v>0</v>
      </c>
      <c r="BI27" s="46">
        <f t="shared" si="16"/>
        <v>0</v>
      </c>
      <c r="BJ27" s="46">
        <f t="shared" si="16"/>
        <v>0</v>
      </c>
      <c r="BK27" s="46">
        <f t="shared" si="16"/>
        <v>0</v>
      </c>
      <c r="BL27" s="46">
        <f t="shared" si="16"/>
        <v>0</v>
      </c>
      <c r="BM27" s="46">
        <f t="shared" si="16"/>
        <v>0</v>
      </c>
      <c r="BN27" s="46">
        <f t="shared" si="16"/>
        <v>0</v>
      </c>
      <c r="BO27" s="46">
        <f t="shared" si="16"/>
        <v>0</v>
      </c>
      <c r="BP27" s="46">
        <f t="shared" ref="BP27:CH27" si="17">SUM(BP22:BP26)</f>
        <v>0</v>
      </c>
      <c r="BQ27" s="46">
        <f t="shared" si="17"/>
        <v>0</v>
      </c>
      <c r="BR27" s="46">
        <f t="shared" si="17"/>
        <v>0</v>
      </c>
      <c r="BS27" s="46">
        <f t="shared" si="17"/>
        <v>0</v>
      </c>
      <c r="BT27" s="46">
        <f t="shared" si="17"/>
        <v>0</v>
      </c>
      <c r="BU27" s="46">
        <f t="shared" si="17"/>
        <v>0</v>
      </c>
      <c r="BV27" s="46">
        <f t="shared" si="17"/>
        <v>0</v>
      </c>
      <c r="BW27" s="46">
        <f t="shared" si="17"/>
        <v>0</v>
      </c>
      <c r="BX27" s="46">
        <f t="shared" si="17"/>
        <v>0</v>
      </c>
      <c r="BY27" s="46">
        <f t="shared" si="17"/>
        <v>0</v>
      </c>
      <c r="BZ27" s="46">
        <f t="shared" si="17"/>
        <v>0</v>
      </c>
      <c r="CA27" s="46">
        <f t="shared" si="17"/>
        <v>0</v>
      </c>
      <c r="CB27" s="46">
        <f t="shared" si="17"/>
        <v>0</v>
      </c>
      <c r="CC27" s="46">
        <f t="shared" si="17"/>
        <v>0</v>
      </c>
      <c r="CD27" s="46">
        <f t="shared" si="17"/>
        <v>0</v>
      </c>
      <c r="CE27" s="46">
        <f t="shared" si="17"/>
        <v>0</v>
      </c>
      <c r="CF27" s="46">
        <f t="shared" si="17"/>
        <v>0</v>
      </c>
      <c r="CG27" s="46">
        <f t="shared" si="17"/>
        <v>0</v>
      </c>
      <c r="CH27" s="47">
        <f t="shared" si="17"/>
        <v>0</v>
      </c>
    </row>
    <row r="28" spans="1:99" x14ac:dyDescent="0.25">
      <c r="A28" s="1"/>
      <c r="B28" s="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</row>
    <row r="29" spans="1:99" x14ac:dyDescent="0.25">
      <c r="A29" s="1"/>
      <c r="B29" s="1"/>
      <c r="C29" s="72"/>
      <c r="D29" s="72"/>
      <c r="E29" s="184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</row>
    <row r="30" spans="1:99" x14ac:dyDescent="0.25">
      <c r="A30" s="1"/>
      <c r="B30" s="1"/>
      <c r="C30" s="72"/>
      <c r="D30" s="72"/>
      <c r="E30" s="186"/>
      <c r="F30" s="187"/>
      <c r="G30" s="187"/>
      <c r="H30" s="187"/>
      <c r="I30" s="187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</row>
    <row r="31" spans="1:99" x14ac:dyDescent="0.25">
      <c r="A31" s="1"/>
      <c r="B31" s="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</row>
    <row r="32" spans="1:99" ht="15" customHeight="1" x14ac:dyDescent="0.25">
      <c r="A32" s="532" t="s">
        <v>41</v>
      </c>
      <c r="B32" s="532"/>
      <c r="C32" s="190" t="s">
        <v>224</v>
      </c>
      <c r="I32" s="191" t="s">
        <v>178</v>
      </c>
      <c r="CJ32" s="190" t="s">
        <v>176</v>
      </c>
      <c r="CU32" s="190" t="s">
        <v>237</v>
      </c>
    </row>
    <row r="33" spans="1:108" ht="15" customHeight="1" thickBot="1" x14ac:dyDescent="0.3">
      <c r="A33" s="532"/>
      <c r="B33" s="532"/>
    </row>
    <row r="34" spans="1:108" ht="15.75" customHeight="1" thickBot="1" x14ac:dyDescent="0.3">
      <c r="A34" s="533"/>
      <c r="B34" s="533"/>
      <c r="C34" s="161">
        <f t="shared" ref="C34:AH34" si="18">C21</f>
        <v>45292</v>
      </c>
      <c r="D34" s="58">
        <f t="shared" si="18"/>
        <v>45323</v>
      </c>
      <c r="E34" s="43">
        <f t="shared" si="18"/>
        <v>45352</v>
      </c>
      <c r="F34" s="43">
        <f t="shared" si="18"/>
        <v>45383</v>
      </c>
      <c r="G34" s="43">
        <f t="shared" si="18"/>
        <v>45413</v>
      </c>
      <c r="H34" s="43">
        <f t="shared" si="18"/>
        <v>45444</v>
      </c>
      <c r="I34" s="43">
        <f t="shared" si="18"/>
        <v>45474</v>
      </c>
      <c r="J34" s="43">
        <f t="shared" si="18"/>
        <v>45505</v>
      </c>
      <c r="K34" s="43">
        <f t="shared" si="18"/>
        <v>45536</v>
      </c>
      <c r="L34" s="43">
        <f t="shared" si="18"/>
        <v>45566</v>
      </c>
      <c r="M34" s="43">
        <f t="shared" si="18"/>
        <v>45597</v>
      </c>
      <c r="N34" s="43">
        <f t="shared" si="18"/>
        <v>45627</v>
      </c>
      <c r="O34" s="43">
        <f t="shared" si="18"/>
        <v>45658</v>
      </c>
      <c r="P34" s="43">
        <f t="shared" si="18"/>
        <v>45689</v>
      </c>
      <c r="Q34" s="43">
        <f t="shared" si="18"/>
        <v>45717</v>
      </c>
      <c r="R34" s="43">
        <f t="shared" si="18"/>
        <v>45748</v>
      </c>
      <c r="S34" s="43">
        <f t="shared" si="18"/>
        <v>45778</v>
      </c>
      <c r="T34" s="43">
        <f t="shared" si="18"/>
        <v>45809</v>
      </c>
      <c r="U34" s="43">
        <f t="shared" si="18"/>
        <v>45839</v>
      </c>
      <c r="V34" s="43">
        <f t="shared" si="18"/>
        <v>45870</v>
      </c>
      <c r="W34" s="43">
        <f t="shared" si="18"/>
        <v>45901</v>
      </c>
      <c r="X34" s="43">
        <f t="shared" si="18"/>
        <v>45931</v>
      </c>
      <c r="Y34" s="43">
        <f t="shared" si="18"/>
        <v>45962</v>
      </c>
      <c r="Z34" s="43">
        <f t="shared" si="18"/>
        <v>45992</v>
      </c>
      <c r="AA34" s="43">
        <f t="shared" si="18"/>
        <v>46023</v>
      </c>
      <c r="AB34" s="43">
        <f t="shared" si="18"/>
        <v>46054</v>
      </c>
      <c r="AC34" s="43">
        <f t="shared" si="18"/>
        <v>46082</v>
      </c>
      <c r="AD34" s="43">
        <f t="shared" si="18"/>
        <v>46113</v>
      </c>
      <c r="AE34" s="43">
        <f t="shared" si="18"/>
        <v>46143</v>
      </c>
      <c r="AF34" s="43">
        <f t="shared" si="18"/>
        <v>46174</v>
      </c>
      <c r="AG34" s="43">
        <f t="shared" si="18"/>
        <v>46204</v>
      </c>
      <c r="AH34" s="43">
        <f t="shared" si="18"/>
        <v>46235</v>
      </c>
      <c r="AI34" s="43">
        <f t="shared" ref="AI34:BN34" si="19">AI21</f>
        <v>46266</v>
      </c>
      <c r="AJ34" s="43">
        <f t="shared" si="19"/>
        <v>46296</v>
      </c>
      <c r="AK34" s="43">
        <f t="shared" si="19"/>
        <v>46327</v>
      </c>
      <c r="AL34" s="43">
        <f t="shared" si="19"/>
        <v>46357</v>
      </c>
      <c r="AM34" s="43">
        <f t="shared" si="19"/>
        <v>46388</v>
      </c>
      <c r="AN34" s="43">
        <f t="shared" si="19"/>
        <v>46419</v>
      </c>
      <c r="AO34" s="43">
        <f t="shared" si="19"/>
        <v>46447</v>
      </c>
      <c r="AP34" s="43">
        <f t="shared" si="19"/>
        <v>46478</v>
      </c>
      <c r="AQ34" s="43">
        <f t="shared" si="19"/>
        <v>46508</v>
      </c>
      <c r="AR34" s="43">
        <f t="shared" si="19"/>
        <v>46539</v>
      </c>
      <c r="AS34" s="43">
        <f t="shared" si="19"/>
        <v>46569</v>
      </c>
      <c r="AT34" s="43">
        <f t="shared" si="19"/>
        <v>46600</v>
      </c>
      <c r="AU34" s="43">
        <f t="shared" si="19"/>
        <v>46631</v>
      </c>
      <c r="AV34" s="43">
        <f t="shared" si="19"/>
        <v>46661</v>
      </c>
      <c r="AW34" s="43">
        <f t="shared" si="19"/>
        <v>46692</v>
      </c>
      <c r="AX34" s="43">
        <f t="shared" si="19"/>
        <v>46722</v>
      </c>
      <c r="AY34" s="43">
        <f t="shared" si="19"/>
        <v>46753</v>
      </c>
      <c r="AZ34" s="43">
        <f t="shared" si="19"/>
        <v>46784</v>
      </c>
      <c r="BA34" s="43">
        <f t="shared" si="19"/>
        <v>46813</v>
      </c>
      <c r="BB34" s="43">
        <f t="shared" si="19"/>
        <v>46844</v>
      </c>
      <c r="BC34" s="43">
        <f t="shared" si="19"/>
        <v>46874</v>
      </c>
      <c r="BD34" s="43">
        <f t="shared" si="19"/>
        <v>46905</v>
      </c>
      <c r="BE34" s="43">
        <f t="shared" si="19"/>
        <v>46935</v>
      </c>
      <c r="BF34" s="43">
        <f t="shared" si="19"/>
        <v>46966</v>
      </c>
      <c r="BG34" s="43">
        <f t="shared" si="19"/>
        <v>46997</v>
      </c>
      <c r="BH34" s="43">
        <f t="shared" si="19"/>
        <v>47027</v>
      </c>
      <c r="BI34" s="43">
        <f t="shared" si="19"/>
        <v>47058</v>
      </c>
      <c r="BJ34" s="43">
        <f t="shared" si="19"/>
        <v>47088</v>
      </c>
      <c r="BK34" s="43">
        <f t="shared" si="19"/>
        <v>47119</v>
      </c>
      <c r="BL34" s="43">
        <f t="shared" si="19"/>
        <v>47150</v>
      </c>
      <c r="BM34" s="43">
        <f t="shared" si="19"/>
        <v>47178</v>
      </c>
      <c r="BN34" s="43">
        <f t="shared" si="19"/>
        <v>47209</v>
      </c>
      <c r="BO34" s="43">
        <f t="shared" ref="BO34:CH34" si="20">BO21</f>
        <v>47239</v>
      </c>
      <c r="BP34" s="43">
        <f t="shared" si="20"/>
        <v>47270</v>
      </c>
      <c r="BQ34" s="43">
        <f t="shared" si="20"/>
        <v>47300</v>
      </c>
      <c r="BR34" s="43">
        <f t="shared" si="20"/>
        <v>47331</v>
      </c>
      <c r="BS34" s="43">
        <f t="shared" si="20"/>
        <v>47362</v>
      </c>
      <c r="BT34" s="43">
        <f t="shared" si="20"/>
        <v>47392</v>
      </c>
      <c r="BU34" s="43">
        <f t="shared" si="20"/>
        <v>47423</v>
      </c>
      <c r="BV34" s="43">
        <f t="shared" si="20"/>
        <v>47453</v>
      </c>
      <c r="BW34" s="43">
        <f t="shared" si="20"/>
        <v>47484</v>
      </c>
      <c r="BX34" s="43">
        <f t="shared" si="20"/>
        <v>47515</v>
      </c>
      <c r="BY34" s="43">
        <f t="shared" si="20"/>
        <v>47543</v>
      </c>
      <c r="BZ34" s="43">
        <f t="shared" si="20"/>
        <v>47574</v>
      </c>
      <c r="CA34" s="43">
        <f t="shared" si="20"/>
        <v>47604</v>
      </c>
      <c r="CB34" s="43">
        <f t="shared" si="20"/>
        <v>47635</v>
      </c>
      <c r="CC34" s="43">
        <f t="shared" si="20"/>
        <v>47665</v>
      </c>
      <c r="CD34" s="43">
        <f t="shared" si="20"/>
        <v>47696</v>
      </c>
      <c r="CE34" s="43">
        <f t="shared" si="20"/>
        <v>47727</v>
      </c>
      <c r="CF34" s="43">
        <f t="shared" si="20"/>
        <v>47757</v>
      </c>
      <c r="CG34" s="43">
        <f t="shared" si="20"/>
        <v>47788</v>
      </c>
      <c r="CH34" s="44">
        <f t="shared" si="20"/>
        <v>47818</v>
      </c>
      <c r="CJ34" s="42">
        <f>C34</f>
        <v>45292</v>
      </c>
      <c r="CK34" s="42">
        <f t="shared" ref="CK34:DA34" si="21">D34</f>
        <v>45323</v>
      </c>
      <c r="CL34" s="42">
        <f t="shared" si="21"/>
        <v>45352</v>
      </c>
      <c r="CM34" s="42">
        <f t="shared" si="21"/>
        <v>45383</v>
      </c>
      <c r="CN34" s="42">
        <f t="shared" si="21"/>
        <v>45413</v>
      </c>
      <c r="CO34" s="42">
        <f t="shared" si="21"/>
        <v>45444</v>
      </c>
      <c r="CP34" s="42">
        <f t="shared" si="21"/>
        <v>45474</v>
      </c>
      <c r="CQ34" s="42">
        <f t="shared" si="21"/>
        <v>45505</v>
      </c>
      <c r="CR34" s="42">
        <f t="shared" si="21"/>
        <v>45536</v>
      </c>
      <c r="CS34" s="42">
        <f t="shared" si="21"/>
        <v>45566</v>
      </c>
      <c r="CT34" s="42">
        <f t="shared" si="21"/>
        <v>45597</v>
      </c>
      <c r="CU34" s="42">
        <f t="shared" si="21"/>
        <v>45627</v>
      </c>
      <c r="CV34" s="42">
        <f t="shared" si="21"/>
        <v>45658</v>
      </c>
      <c r="CW34" s="42">
        <f t="shared" si="21"/>
        <v>45689</v>
      </c>
      <c r="CX34" s="42">
        <f t="shared" si="21"/>
        <v>45717</v>
      </c>
      <c r="CY34" s="42">
        <f t="shared" si="21"/>
        <v>45748</v>
      </c>
      <c r="CZ34" s="42">
        <f t="shared" si="21"/>
        <v>45778</v>
      </c>
      <c r="DA34" s="42">
        <f t="shared" si="21"/>
        <v>45809</v>
      </c>
      <c r="DD34" t="s">
        <v>34</v>
      </c>
    </row>
    <row r="35" spans="1:108" x14ac:dyDescent="0.25">
      <c r="A35" s="535" t="s">
        <v>30</v>
      </c>
      <c r="B35" s="73" t="s">
        <v>39</v>
      </c>
      <c r="C35" s="195">
        <f>IF(CJ38=0,0,CJ35/SUM(CJ35:CJ36))</f>
        <v>0</v>
      </c>
      <c r="D35" s="195">
        <f t="shared" ref="D35:M35" si="22">IF(CK38=0,0,CK35/SUM(CK35:CK36))</f>
        <v>1</v>
      </c>
      <c r="E35" s="195">
        <f t="shared" si="22"/>
        <v>0.99507317080203161</v>
      </c>
      <c r="F35" s="195">
        <f t="shared" si="22"/>
        <v>1</v>
      </c>
      <c r="G35" s="195">
        <f t="shared" si="22"/>
        <v>1</v>
      </c>
      <c r="H35" s="195">
        <f t="shared" si="22"/>
        <v>0.56174707355483255</v>
      </c>
      <c r="I35" s="195">
        <f t="shared" si="22"/>
        <v>1</v>
      </c>
      <c r="J35" s="195">
        <f t="shared" si="22"/>
        <v>1</v>
      </c>
      <c r="K35" s="195">
        <f t="shared" si="22"/>
        <v>1</v>
      </c>
      <c r="L35" s="195">
        <f t="shared" si="22"/>
        <v>1</v>
      </c>
      <c r="M35" s="195">
        <f t="shared" si="22"/>
        <v>1</v>
      </c>
      <c r="N35" s="195">
        <f>IF(SUM(CU38:DA38)=0,0,SUM(CU35:DA35)/SUM(CU35:DA36))</f>
        <v>0.9942810319438985</v>
      </c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J35" s="198"/>
      <c r="CK35" s="198">
        <v>545207</v>
      </c>
      <c r="CL35" s="198">
        <v>1380467</v>
      </c>
      <c r="CM35" s="198">
        <v>540271</v>
      </c>
      <c r="CN35" s="198">
        <v>1665468</v>
      </c>
      <c r="CO35" s="198">
        <v>840045</v>
      </c>
      <c r="CP35" s="198">
        <v>586313</v>
      </c>
      <c r="CQ35" s="198">
        <v>858709</v>
      </c>
      <c r="CR35" s="198">
        <v>1731378</v>
      </c>
      <c r="CS35" s="198">
        <v>542901</v>
      </c>
      <c r="CT35" s="198">
        <v>1739862</v>
      </c>
      <c r="CU35" s="204">
        <v>2714598</v>
      </c>
      <c r="CV35" s="198">
        <v>6404187</v>
      </c>
      <c r="CW35" s="198"/>
      <c r="CX35" s="198"/>
      <c r="CY35" s="198"/>
      <c r="CZ35" s="198"/>
      <c r="DA35" s="198"/>
      <c r="DD35" s="198">
        <f>SUM(CJ35:DA35)</f>
        <v>19549406</v>
      </c>
    </row>
    <row r="36" spans="1:108" x14ac:dyDescent="0.25">
      <c r="A36" s="535"/>
      <c r="B36" s="70" t="s">
        <v>37</v>
      </c>
      <c r="C36" s="196">
        <f>IF(CJ38=0,0,CJ36/SUM(CJ35:CJ36))</f>
        <v>0</v>
      </c>
      <c r="D36" s="196">
        <f t="shared" ref="D36:M36" si="23">IF(CK38=0,0,CK36/SUM(CK35:CK36))</f>
        <v>0</v>
      </c>
      <c r="E36" s="196">
        <f t="shared" si="23"/>
        <v>4.9268291979684305E-3</v>
      </c>
      <c r="F36" s="196">
        <f t="shared" si="23"/>
        <v>0</v>
      </c>
      <c r="G36" s="196">
        <f t="shared" si="23"/>
        <v>0</v>
      </c>
      <c r="H36" s="196">
        <f t="shared" si="23"/>
        <v>0.43825292644516739</v>
      </c>
      <c r="I36" s="196">
        <f t="shared" si="23"/>
        <v>0</v>
      </c>
      <c r="J36" s="196">
        <f t="shared" si="23"/>
        <v>0</v>
      </c>
      <c r="K36" s="196">
        <f t="shared" si="23"/>
        <v>0</v>
      </c>
      <c r="L36" s="196">
        <f t="shared" si="23"/>
        <v>0</v>
      </c>
      <c r="M36" s="196">
        <f t="shared" si="23"/>
        <v>0</v>
      </c>
      <c r="N36" s="196">
        <f>IF(SUM(CU38:DA38)=0,0,SUM(CU36:DA36)/SUM(CU35:DA36))</f>
        <v>5.7189680561014955E-3</v>
      </c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J36" s="198"/>
      <c r="CK36" s="198"/>
      <c r="CL36" s="198">
        <v>6835</v>
      </c>
      <c r="CM36" s="198">
        <v>0</v>
      </c>
      <c r="CN36" s="198">
        <v>0</v>
      </c>
      <c r="CO36" s="198">
        <v>655370</v>
      </c>
      <c r="CP36" s="198">
        <v>0</v>
      </c>
      <c r="CQ36" s="198">
        <v>0</v>
      </c>
      <c r="CR36" s="198">
        <v>0</v>
      </c>
      <c r="CS36" s="198">
        <v>0</v>
      </c>
      <c r="CT36" s="198">
        <v>0</v>
      </c>
      <c r="CU36" s="204">
        <v>0</v>
      </c>
      <c r="CV36" s="198">
        <v>52450</v>
      </c>
      <c r="CW36" s="198"/>
      <c r="CX36" s="198"/>
      <c r="CY36" s="198"/>
      <c r="CZ36" s="198"/>
      <c r="DA36" s="198"/>
      <c r="DD36" s="198">
        <f t="shared" ref="DD36:DD54" si="24">SUM(CJ36:DA36)</f>
        <v>714655</v>
      </c>
    </row>
    <row r="37" spans="1:108" x14ac:dyDescent="0.25">
      <c r="A37" s="535"/>
      <c r="B37" s="203" t="s">
        <v>177</v>
      </c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202"/>
      <c r="BQ37" s="202"/>
      <c r="BR37" s="202"/>
      <c r="BS37" s="202"/>
      <c r="BT37" s="202"/>
      <c r="BU37" s="202"/>
      <c r="BV37" s="202"/>
      <c r="BW37" s="202"/>
      <c r="BX37" s="202"/>
      <c r="BY37" s="202"/>
      <c r="BZ37" s="202"/>
      <c r="CA37" s="202"/>
      <c r="CB37" s="202"/>
      <c r="CC37" s="202"/>
      <c r="CD37" s="202"/>
      <c r="CE37" s="202"/>
      <c r="CF37" s="202"/>
      <c r="CG37" s="202"/>
      <c r="CH37" s="202"/>
      <c r="CJ37" s="198"/>
      <c r="CK37" s="198">
        <v>1368</v>
      </c>
      <c r="CL37" s="198">
        <v>173059</v>
      </c>
      <c r="CM37" s="198">
        <v>437602</v>
      </c>
      <c r="CN37" s="198">
        <v>-496532</v>
      </c>
      <c r="CO37" s="198">
        <v>30686</v>
      </c>
      <c r="CP37" s="198">
        <v>6040</v>
      </c>
      <c r="CQ37" s="198"/>
      <c r="CR37" s="198">
        <v>-10306</v>
      </c>
      <c r="CS37" s="198"/>
      <c r="CT37" s="198">
        <v>185585</v>
      </c>
      <c r="CU37" s="204">
        <v>183654</v>
      </c>
      <c r="CV37" s="198">
        <v>1933967</v>
      </c>
      <c r="CW37" s="198"/>
      <c r="CX37" s="198"/>
      <c r="CY37" s="198"/>
      <c r="CZ37" s="198"/>
      <c r="DA37" s="198"/>
      <c r="DD37" s="198">
        <f t="shared" si="24"/>
        <v>2445123</v>
      </c>
    </row>
    <row r="38" spans="1:108" s="74" customFormat="1" ht="15.75" thickBot="1" x14ac:dyDescent="0.3">
      <c r="A38" s="536"/>
      <c r="B38" s="201" t="s">
        <v>34</v>
      </c>
      <c r="C38" s="185">
        <f t="shared" ref="C38" si="25">SUM(C35:C36)</f>
        <v>0</v>
      </c>
      <c r="D38" s="185">
        <f t="shared" ref="D38:M38" si="26">SUM(D35:D36)</f>
        <v>1</v>
      </c>
      <c r="E38" s="185">
        <f t="shared" si="26"/>
        <v>1</v>
      </c>
      <c r="F38" s="185">
        <f t="shared" si="26"/>
        <v>1</v>
      </c>
      <c r="G38" s="185">
        <f t="shared" si="26"/>
        <v>1</v>
      </c>
      <c r="H38" s="185">
        <f t="shared" si="26"/>
        <v>1</v>
      </c>
      <c r="I38" s="185">
        <f t="shared" si="26"/>
        <v>1</v>
      </c>
      <c r="J38" s="185">
        <f t="shared" si="26"/>
        <v>1</v>
      </c>
      <c r="K38" s="185">
        <f t="shared" si="26"/>
        <v>1</v>
      </c>
      <c r="L38" s="185">
        <f t="shared" si="26"/>
        <v>1</v>
      </c>
      <c r="M38" s="185">
        <f t="shared" si="26"/>
        <v>1</v>
      </c>
      <c r="N38" s="185">
        <f>SUM(N35:N36)</f>
        <v>1</v>
      </c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J38" s="199">
        <f t="shared" ref="CJ38:CT38" si="27">SUM(CJ35:CJ37)</f>
        <v>0</v>
      </c>
      <c r="CK38" s="199">
        <f t="shared" si="27"/>
        <v>546575</v>
      </c>
      <c r="CL38" s="199">
        <f t="shared" si="27"/>
        <v>1560361</v>
      </c>
      <c r="CM38" s="199">
        <f t="shared" si="27"/>
        <v>977873</v>
      </c>
      <c r="CN38" s="199">
        <f t="shared" si="27"/>
        <v>1168936</v>
      </c>
      <c r="CO38" s="199">
        <f t="shared" si="27"/>
        <v>1526101</v>
      </c>
      <c r="CP38" s="199">
        <f t="shared" si="27"/>
        <v>592353</v>
      </c>
      <c r="CQ38" s="199">
        <f t="shared" si="27"/>
        <v>858709</v>
      </c>
      <c r="CR38" s="199">
        <f t="shared" si="27"/>
        <v>1721072</v>
      </c>
      <c r="CS38" s="199">
        <f t="shared" si="27"/>
        <v>542901</v>
      </c>
      <c r="CT38" s="199">
        <f t="shared" si="27"/>
        <v>1925447</v>
      </c>
      <c r="CU38" s="200">
        <f>SUM(CU35:CU37)</f>
        <v>2898252</v>
      </c>
      <c r="CV38" s="199">
        <f t="shared" ref="CV38:DA38" si="28">SUM(CV35:CV37)</f>
        <v>8390604</v>
      </c>
      <c r="CW38" s="199">
        <f t="shared" si="28"/>
        <v>0</v>
      </c>
      <c r="CX38" s="199">
        <f t="shared" si="28"/>
        <v>0</v>
      </c>
      <c r="CY38" s="199">
        <f t="shared" si="28"/>
        <v>0</v>
      </c>
      <c r="CZ38" s="199">
        <f t="shared" si="28"/>
        <v>0</v>
      </c>
      <c r="DA38" s="199">
        <f t="shared" si="28"/>
        <v>0</v>
      </c>
      <c r="DD38" s="199">
        <f t="shared" si="24"/>
        <v>22709184</v>
      </c>
    </row>
    <row r="39" spans="1:108" x14ac:dyDescent="0.25">
      <c r="A39" s="534" t="s">
        <v>31</v>
      </c>
      <c r="B39" s="71" t="s">
        <v>39</v>
      </c>
      <c r="C39" s="195">
        <f>IF(CJ42=0,0,CJ39/SUM(CJ39:CJ40))</f>
        <v>0</v>
      </c>
      <c r="D39" s="195">
        <f t="shared" ref="D39:M39" si="29">IF(CK42=0,0,CK39/SUM(CK39:CK40))</f>
        <v>1</v>
      </c>
      <c r="E39" s="195">
        <f t="shared" si="29"/>
        <v>1</v>
      </c>
      <c r="F39" s="195">
        <f t="shared" si="29"/>
        <v>1</v>
      </c>
      <c r="G39" s="195">
        <f t="shared" si="29"/>
        <v>1</v>
      </c>
      <c r="H39" s="195">
        <f t="shared" si="29"/>
        <v>1</v>
      </c>
      <c r="I39" s="195">
        <f t="shared" si="29"/>
        <v>1</v>
      </c>
      <c r="J39" s="195">
        <f t="shared" si="29"/>
        <v>1</v>
      </c>
      <c r="K39" s="195">
        <f t="shared" si="29"/>
        <v>1</v>
      </c>
      <c r="L39" s="195">
        <f t="shared" si="29"/>
        <v>1</v>
      </c>
      <c r="M39" s="195">
        <f t="shared" si="29"/>
        <v>1</v>
      </c>
      <c r="N39" s="195">
        <f>IF(SUM(CU42:DA42)=0,0,SUM(CU39:DA39)/SUM(CU39:DA40))</f>
        <v>0.99050729880893962</v>
      </c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J39" s="198"/>
      <c r="CK39" s="198">
        <v>439834</v>
      </c>
      <c r="CL39" s="198">
        <v>3483675</v>
      </c>
      <c r="CM39" s="198">
        <v>2449036</v>
      </c>
      <c r="CN39" s="198">
        <v>2411837</v>
      </c>
      <c r="CO39" s="198">
        <v>3385452</v>
      </c>
      <c r="CP39" s="198">
        <v>2000471</v>
      </c>
      <c r="CQ39" s="198">
        <v>10045536</v>
      </c>
      <c r="CR39" s="198">
        <v>5981970</v>
      </c>
      <c r="CS39" s="198">
        <v>4517216</v>
      </c>
      <c r="CT39" s="198">
        <v>2996535</v>
      </c>
      <c r="CU39" s="204">
        <v>8083082</v>
      </c>
      <c r="CV39" s="198">
        <v>9782818</v>
      </c>
      <c r="CW39" s="198"/>
      <c r="CX39" s="198"/>
      <c r="CY39" s="198"/>
      <c r="CZ39" s="198"/>
      <c r="DA39" s="198"/>
      <c r="DD39" s="198">
        <f t="shared" si="24"/>
        <v>55577462</v>
      </c>
    </row>
    <row r="40" spans="1:108" x14ac:dyDescent="0.25">
      <c r="A40" s="535"/>
      <c r="B40" s="70" t="s">
        <v>37</v>
      </c>
      <c r="C40" s="196">
        <f>IF(CJ42=0,0,CJ40/SUM(CJ39:CJ40))</f>
        <v>0</v>
      </c>
      <c r="D40" s="196">
        <f t="shared" ref="D40:M40" si="30">IF(CK42=0,0,CK40/SUM(CK39:CK40))</f>
        <v>0</v>
      </c>
      <c r="E40" s="196">
        <f t="shared" si="30"/>
        <v>0</v>
      </c>
      <c r="F40" s="196">
        <f t="shared" si="30"/>
        <v>0</v>
      </c>
      <c r="G40" s="196">
        <f t="shared" si="30"/>
        <v>0</v>
      </c>
      <c r="H40" s="196">
        <f t="shared" si="30"/>
        <v>0</v>
      </c>
      <c r="I40" s="196">
        <f t="shared" si="30"/>
        <v>0</v>
      </c>
      <c r="J40" s="196">
        <f t="shared" si="30"/>
        <v>0</v>
      </c>
      <c r="K40" s="196">
        <f t="shared" si="30"/>
        <v>0</v>
      </c>
      <c r="L40" s="196">
        <f t="shared" si="30"/>
        <v>0</v>
      </c>
      <c r="M40" s="196">
        <f t="shared" si="30"/>
        <v>0</v>
      </c>
      <c r="N40" s="196">
        <f>IF(SUM(CU42:DA42)=0,0,SUM(CU40:DA40)/SUM(CU39:DA40))</f>
        <v>9.4927011910603699E-3</v>
      </c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J40" s="198"/>
      <c r="CK40" s="198"/>
      <c r="CL40" s="198">
        <v>0</v>
      </c>
      <c r="CM40" s="198">
        <v>0</v>
      </c>
      <c r="CN40" s="198">
        <v>0</v>
      </c>
      <c r="CO40" s="198">
        <v>0</v>
      </c>
      <c r="CP40" s="198">
        <v>0</v>
      </c>
      <c r="CQ40" s="198">
        <v>0</v>
      </c>
      <c r="CR40" s="198">
        <v>0</v>
      </c>
      <c r="CS40" s="198">
        <v>0</v>
      </c>
      <c r="CT40" s="198">
        <v>0</v>
      </c>
      <c r="CU40" s="204">
        <v>0</v>
      </c>
      <c r="CV40" s="198">
        <v>171221</v>
      </c>
      <c r="CW40" s="198"/>
      <c r="CX40" s="198"/>
      <c r="CY40" s="198"/>
      <c r="CZ40" s="198"/>
      <c r="DA40" s="198"/>
      <c r="DD40" s="198">
        <f t="shared" si="24"/>
        <v>171221</v>
      </c>
    </row>
    <row r="41" spans="1:108" x14ac:dyDescent="0.25">
      <c r="A41" s="535"/>
      <c r="B41" s="203" t="s">
        <v>177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2"/>
      <c r="BK41" s="202"/>
      <c r="BL41" s="202"/>
      <c r="BM41" s="202"/>
      <c r="BN41" s="202"/>
      <c r="BO41" s="202"/>
      <c r="BP41" s="202"/>
      <c r="BQ41" s="202"/>
      <c r="BR41" s="202"/>
      <c r="BS41" s="202"/>
      <c r="BT41" s="202"/>
      <c r="BU41" s="202"/>
      <c r="BV41" s="202"/>
      <c r="BW41" s="202"/>
      <c r="BX41" s="202"/>
      <c r="BY41" s="202"/>
      <c r="BZ41" s="202"/>
      <c r="CA41" s="202"/>
      <c r="CB41" s="202"/>
      <c r="CC41" s="202"/>
      <c r="CD41" s="202"/>
      <c r="CE41" s="202"/>
      <c r="CF41" s="202"/>
      <c r="CG41" s="202"/>
      <c r="CH41" s="202"/>
      <c r="CJ41" s="198"/>
      <c r="CK41" s="198">
        <v>10592</v>
      </c>
      <c r="CL41" s="198"/>
      <c r="CM41" s="198"/>
      <c r="CN41" s="198"/>
      <c r="CO41" s="198">
        <v>255300</v>
      </c>
      <c r="CP41" s="198">
        <v>18115</v>
      </c>
      <c r="CQ41" s="198">
        <v>193308</v>
      </c>
      <c r="CR41" s="198">
        <v>199380</v>
      </c>
      <c r="CS41" s="198">
        <v>-199380</v>
      </c>
      <c r="CT41" s="198">
        <v>1686</v>
      </c>
      <c r="CU41" s="204"/>
      <c r="CV41" s="198">
        <v>1468194</v>
      </c>
      <c r="CW41" s="198"/>
      <c r="CX41" s="198"/>
      <c r="CY41" s="198"/>
      <c r="CZ41" s="198"/>
      <c r="DA41" s="198"/>
      <c r="DD41" s="198">
        <f t="shared" si="24"/>
        <v>1947195</v>
      </c>
    </row>
    <row r="42" spans="1:108" s="74" customFormat="1" ht="15.75" thickBot="1" x14ac:dyDescent="0.3">
      <c r="A42" s="536"/>
      <c r="B42" s="201" t="s">
        <v>34</v>
      </c>
      <c r="C42" s="185">
        <f t="shared" ref="C42" si="31">SUM(C39:C40)</f>
        <v>0</v>
      </c>
      <c r="D42" s="185">
        <f t="shared" ref="D42:M42" si="32">SUM(D39:D40)</f>
        <v>1</v>
      </c>
      <c r="E42" s="185">
        <f t="shared" si="32"/>
        <v>1</v>
      </c>
      <c r="F42" s="185">
        <f t="shared" si="32"/>
        <v>1</v>
      </c>
      <c r="G42" s="185">
        <f t="shared" si="32"/>
        <v>1</v>
      </c>
      <c r="H42" s="185">
        <f t="shared" si="32"/>
        <v>1</v>
      </c>
      <c r="I42" s="185">
        <f t="shared" si="32"/>
        <v>1</v>
      </c>
      <c r="J42" s="185">
        <f t="shared" si="32"/>
        <v>1</v>
      </c>
      <c r="K42" s="185">
        <f t="shared" si="32"/>
        <v>1</v>
      </c>
      <c r="L42" s="185">
        <f t="shared" si="32"/>
        <v>1</v>
      </c>
      <c r="M42" s="185">
        <f t="shared" si="32"/>
        <v>1</v>
      </c>
      <c r="N42" s="185">
        <f>SUM(N39:N40)</f>
        <v>1</v>
      </c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4"/>
      <c r="CE42" s="194"/>
      <c r="CF42" s="194"/>
      <c r="CG42" s="194"/>
      <c r="CH42" s="194"/>
      <c r="CJ42" s="199">
        <f t="shared" ref="CJ42:CT42" si="33">SUM(CJ39:CJ41)</f>
        <v>0</v>
      </c>
      <c r="CK42" s="199">
        <f t="shared" si="33"/>
        <v>450426</v>
      </c>
      <c r="CL42" s="199">
        <f t="shared" si="33"/>
        <v>3483675</v>
      </c>
      <c r="CM42" s="199">
        <f t="shared" si="33"/>
        <v>2449036</v>
      </c>
      <c r="CN42" s="199">
        <f t="shared" si="33"/>
        <v>2411837</v>
      </c>
      <c r="CO42" s="199">
        <f t="shared" si="33"/>
        <v>3640752</v>
      </c>
      <c r="CP42" s="199">
        <f t="shared" si="33"/>
        <v>2018586</v>
      </c>
      <c r="CQ42" s="199">
        <f t="shared" si="33"/>
        <v>10238844</v>
      </c>
      <c r="CR42" s="199">
        <f t="shared" si="33"/>
        <v>6181350</v>
      </c>
      <c r="CS42" s="199">
        <f t="shared" si="33"/>
        <v>4317836</v>
      </c>
      <c r="CT42" s="199">
        <f t="shared" si="33"/>
        <v>2998221</v>
      </c>
      <c r="CU42" s="200">
        <f>SUM(CU39:CU41)</f>
        <v>8083082</v>
      </c>
      <c r="CV42" s="199">
        <f t="shared" ref="CV42:DA42" si="34">SUM(CV39:CV41)</f>
        <v>11422233</v>
      </c>
      <c r="CW42" s="199">
        <f t="shared" si="34"/>
        <v>0</v>
      </c>
      <c r="CX42" s="199">
        <f t="shared" si="34"/>
        <v>0</v>
      </c>
      <c r="CY42" s="199">
        <f t="shared" si="34"/>
        <v>0</v>
      </c>
      <c r="CZ42" s="199">
        <f t="shared" si="34"/>
        <v>0</v>
      </c>
      <c r="DA42" s="199">
        <f t="shared" si="34"/>
        <v>0</v>
      </c>
      <c r="DD42" s="199">
        <f t="shared" si="24"/>
        <v>57695878</v>
      </c>
    </row>
    <row r="43" spans="1:108" x14ac:dyDescent="0.25">
      <c r="A43" s="534" t="s">
        <v>32</v>
      </c>
      <c r="B43" s="71" t="s">
        <v>39</v>
      </c>
      <c r="C43" s="195">
        <f>IF(CJ46=0,0,CJ43/SUM(CJ43:CJ44))</f>
        <v>0</v>
      </c>
      <c r="D43" s="195">
        <f t="shared" ref="D43:M43" si="35">IF(CK46=0,0,CK43/SUM(CK43:CK44))</f>
        <v>1</v>
      </c>
      <c r="E43" s="195">
        <f t="shared" si="35"/>
        <v>1</v>
      </c>
      <c r="F43" s="195">
        <f t="shared" si="35"/>
        <v>0.45144590283951264</v>
      </c>
      <c r="G43" s="195">
        <f t="shared" si="35"/>
        <v>1</v>
      </c>
      <c r="H43" s="195">
        <f t="shared" si="35"/>
        <v>1</v>
      </c>
      <c r="I43" s="195">
        <f t="shared" si="35"/>
        <v>1</v>
      </c>
      <c r="J43" s="195">
        <f t="shared" si="35"/>
        <v>1</v>
      </c>
      <c r="K43" s="195">
        <f t="shared" si="35"/>
        <v>0.986478236718493</v>
      </c>
      <c r="L43" s="195">
        <f t="shared" si="35"/>
        <v>1</v>
      </c>
      <c r="M43" s="195">
        <f t="shared" si="35"/>
        <v>0.91894503098118752</v>
      </c>
      <c r="N43" s="195">
        <f>IF(SUM(CU46:DA46)=0,0,SUM(CU43:DA43)/SUM(CU43:DA44))</f>
        <v>0.96579796110085825</v>
      </c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2"/>
      <c r="BU43" s="192"/>
      <c r="BV43" s="192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J43" s="198"/>
      <c r="CK43" s="198">
        <v>88766</v>
      </c>
      <c r="CL43" s="198">
        <v>150868</v>
      </c>
      <c r="CM43" s="198">
        <v>43165</v>
      </c>
      <c r="CN43" s="198">
        <v>823338</v>
      </c>
      <c r="CO43" s="198">
        <v>807699</v>
      </c>
      <c r="CP43" s="198">
        <v>135557</v>
      </c>
      <c r="CQ43" s="198">
        <v>2694831</v>
      </c>
      <c r="CR43" s="198">
        <v>1829197</v>
      </c>
      <c r="CS43" s="198">
        <v>383323</v>
      </c>
      <c r="CT43" s="198">
        <v>5741110</v>
      </c>
      <c r="CU43" s="204">
        <v>4049211</v>
      </c>
      <c r="CV43" s="198">
        <v>9278797</v>
      </c>
      <c r="CW43" s="198"/>
      <c r="CX43" s="198"/>
      <c r="CY43" s="198"/>
      <c r="CZ43" s="198"/>
      <c r="DA43" s="198"/>
      <c r="DD43" s="198">
        <f t="shared" si="24"/>
        <v>26025862</v>
      </c>
    </row>
    <row r="44" spans="1:108" x14ac:dyDescent="0.25">
      <c r="A44" s="535"/>
      <c r="B44" s="70" t="s">
        <v>37</v>
      </c>
      <c r="C44" s="196">
        <f>IF(CJ46=0,0,CJ44/SUM(CJ43:CJ44))</f>
        <v>0</v>
      </c>
      <c r="D44" s="196">
        <f t="shared" ref="D44:M44" si="36">IF(CK46=0,0,CK44/SUM(CK43:CK44))</f>
        <v>0</v>
      </c>
      <c r="E44" s="196">
        <f t="shared" si="36"/>
        <v>0</v>
      </c>
      <c r="F44" s="196">
        <f t="shared" si="36"/>
        <v>0.54855409716048742</v>
      </c>
      <c r="G44" s="196">
        <f t="shared" si="36"/>
        <v>0</v>
      </c>
      <c r="H44" s="196">
        <f t="shared" si="36"/>
        <v>0</v>
      </c>
      <c r="I44" s="196">
        <f t="shared" si="36"/>
        <v>0</v>
      </c>
      <c r="J44" s="196">
        <f t="shared" si="36"/>
        <v>0</v>
      </c>
      <c r="K44" s="196">
        <f t="shared" si="36"/>
        <v>1.3521763281507008E-2</v>
      </c>
      <c r="L44" s="196">
        <f t="shared" si="36"/>
        <v>0</v>
      </c>
      <c r="M44" s="196">
        <f t="shared" si="36"/>
        <v>8.1054969018812484E-2</v>
      </c>
      <c r="N44" s="196">
        <f>IF(SUM(CU46:DA46)=0,0,SUM(CU44:DA44)/SUM(CU43:DA44))</f>
        <v>3.420203889914171E-2</v>
      </c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J44" s="198"/>
      <c r="CK44" s="198"/>
      <c r="CL44" s="198">
        <v>0</v>
      </c>
      <c r="CM44" s="198">
        <v>52450</v>
      </c>
      <c r="CN44" s="198">
        <v>0</v>
      </c>
      <c r="CO44" s="198">
        <v>0</v>
      </c>
      <c r="CP44" s="198">
        <v>0</v>
      </c>
      <c r="CQ44" s="198">
        <v>0</v>
      </c>
      <c r="CR44" s="198">
        <v>25073</v>
      </c>
      <c r="CS44" s="198">
        <v>0</v>
      </c>
      <c r="CT44" s="198">
        <v>506391</v>
      </c>
      <c r="CU44" s="204">
        <v>0</v>
      </c>
      <c r="CV44" s="198">
        <v>471988</v>
      </c>
      <c r="CW44" s="198"/>
      <c r="CX44" s="198"/>
      <c r="CY44" s="198"/>
      <c r="CZ44" s="198"/>
      <c r="DA44" s="198"/>
      <c r="DD44" s="198">
        <f t="shared" si="24"/>
        <v>1055902</v>
      </c>
    </row>
    <row r="45" spans="1:108" x14ac:dyDescent="0.25">
      <c r="A45" s="535"/>
      <c r="B45" s="203" t="s">
        <v>177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/>
      <c r="CD45" s="202"/>
      <c r="CE45" s="202"/>
      <c r="CF45" s="202"/>
      <c r="CG45" s="202"/>
      <c r="CH45" s="202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204"/>
      <c r="CV45" s="198">
        <v>0</v>
      </c>
      <c r="CW45" s="198"/>
      <c r="CX45" s="198"/>
      <c r="CY45" s="198"/>
      <c r="CZ45" s="198"/>
      <c r="DA45" s="198"/>
      <c r="DD45" s="198">
        <f t="shared" si="24"/>
        <v>0</v>
      </c>
    </row>
    <row r="46" spans="1:108" s="74" customFormat="1" ht="15.75" thickBot="1" x14ac:dyDescent="0.3">
      <c r="A46" s="536"/>
      <c r="B46" s="201" t="s">
        <v>34</v>
      </c>
      <c r="C46" s="185">
        <f t="shared" ref="C46" si="37">SUM(C43:C44)</f>
        <v>0</v>
      </c>
      <c r="D46" s="185">
        <f t="shared" ref="D46:M46" si="38">SUM(D43:D44)</f>
        <v>1</v>
      </c>
      <c r="E46" s="185">
        <f t="shared" si="38"/>
        <v>1</v>
      </c>
      <c r="F46" s="185">
        <f t="shared" si="38"/>
        <v>1</v>
      </c>
      <c r="G46" s="185">
        <f t="shared" si="38"/>
        <v>1</v>
      </c>
      <c r="H46" s="185">
        <f t="shared" si="38"/>
        <v>1</v>
      </c>
      <c r="I46" s="185">
        <f t="shared" si="38"/>
        <v>1</v>
      </c>
      <c r="J46" s="185">
        <f t="shared" si="38"/>
        <v>1</v>
      </c>
      <c r="K46" s="185">
        <f t="shared" si="38"/>
        <v>1</v>
      </c>
      <c r="L46" s="185">
        <f t="shared" si="38"/>
        <v>1</v>
      </c>
      <c r="M46" s="185">
        <f t="shared" si="38"/>
        <v>1</v>
      </c>
      <c r="N46" s="185">
        <f>SUM(N43:N44)</f>
        <v>1</v>
      </c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J46" s="199">
        <f t="shared" ref="CJ46:CT46" si="39">SUM(CJ43:CJ45)</f>
        <v>0</v>
      </c>
      <c r="CK46" s="199">
        <f t="shared" si="39"/>
        <v>88766</v>
      </c>
      <c r="CL46" s="199">
        <f t="shared" si="39"/>
        <v>150868</v>
      </c>
      <c r="CM46" s="199">
        <f t="shared" si="39"/>
        <v>95615</v>
      </c>
      <c r="CN46" s="199">
        <f t="shared" si="39"/>
        <v>823338</v>
      </c>
      <c r="CO46" s="199">
        <f t="shared" si="39"/>
        <v>807699</v>
      </c>
      <c r="CP46" s="199">
        <f t="shared" si="39"/>
        <v>135557</v>
      </c>
      <c r="CQ46" s="199">
        <f t="shared" si="39"/>
        <v>2694831</v>
      </c>
      <c r="CR46" s="199">
        <f t="shared" si="39"/>
        <v>1854270</v>
      </c>
      <c r="CS46" s="199">
        <f t="shared" si="39"/>
        <v>383323</v>
      </c>
      <c r="CT46" s="199">
        <f t="shared" si="39"/>
        <v>6247501</v>
      </c>
      <c r="CU46" s="200">
        <f>SUM(CU43:CU45)</f>
        <v>4049211</v>
      </c>
      <c r="CV46" s="199">
        <f t="shared" ref="CV46:DA46" si="40">SUM(CV43:CV45)</f>
        <v>9750785</v>
      </c>
      <c r="CW46" s="199">
        <f t="shared" si="40"/>
        <v>0</v>
      </c>
      <c r="CX46" s="199">
        <f t="shared" si="40"/>
        <v>0</v>
      </c>
      <c r="CY46" s="199">
        <f t="shared" si="40"/>
        <v>0</v>
      </c>
      <c r="CZ46" s="199">
        <f t="shared" si="40"/>
        <v>0</v>
      </c>
      <c r="DA46" s="199">
        <f t="shared" si="40"/>
        <v>0</v>
      </c>
      <c r="DD46" s="199">
        <f t="shared" si="24"/>
        <v>27081764</v>
      </c>
    </row>
    <row r="47" spans="1:108" x14ac:dyDescent="0.25">
      <c r="A47" s="534" t="s">
        <v>33</v>
      </c>
      <c r="B47" s="71" t="s">
        <v>39</v>
      </c>
      <c r="C47" s="195">
        <f>IF(CJ50=0,0,CJ47/SUM(CJ47:CJ48))</f>
        <v>0</v>
      </c>
      <c r="D47" s="195">
        <f t="shared" ref="D47:L47" si="41">IF(CK50=0,0,CK47/SUM(CK47:CK48))</f>
        <v>1</v>
      </c>
      <c r="E47" s="195">
        <f t="shared" si="41"/>
        <v>1</v>
      </c>
      <c r="F47" s="195">
        <f t="shared" si="41"/>
        <v>0</v>
      </c>
      <c r="G47" s="195">
        <f t="shared" si="41"/>
        <v>1</v>
      </c>
      <c r="H47" s="195">
        <f t="shared" si="41"/>
        <v>0</v>
      </c>
      <c r="I47" s="195">
        <f t="shared" si="41"/>
        <v>1</v>
      </c>
      <c r="J47" s="195">
        <f t="shared" si="41"/>
        <v>1</v>
      </c>
      <c r="K47" s="195">
        <f t="shared" si="41"/>
        <v>0</v>
      </c>
      <c r="L47" s="195">
        <f t="shared" si="41"/>
        <v>1</v>
      </c>
      <c r="M47" s="195">
        <f>IF(CT50=0,0,IF(CT47=0,0,CT47/SUM(CT47:CT48)))</f>
        <v>1</v>
      </c>
      <c r="N47" s="195">
        <f>IF(SUM(CU50:DA50)=0,0,SUM(CU47:DA47)/SUM(CU47:DA48))</f>
        <v>1</v>
      </c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  <c r="BR47" s="192"/>
      <c r="BS47" s="192"/>
      <c r="BT47" s="192"/>
      <c r="BU47" s="192"/>
      <c r="BV47" s="192"/>
      <c r="BW47" s="192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J47" s="198"/>
      <c r="CK47" s="198">
        <v>46229</v>
      </c>
      <c r="CL47" s="198">
        <v>16559</v>
      </c>
      <c r="CM47" s="198">
        <v>0</v>
      </c>
      <c r="CN47" s="198">
        <v>5376</v>
      </c>
      <c r="CO47" s="198">
        <v>0</v>
      </c>
      <c r="CP47" s="390">
        <v>61292</v>
      </c>
      <c r="CQ47" s="198">
        <v>131213</v>
      </c>
      <c r="CR47" s="198">
        <v>0</v>
      </c>
      <c r="CS47" s="198">
        <v>101472</v>
      </c>
      <c r="CT47" s="198">
        <v>16282</v>
      </c>
      <c r="CU47" s="204">
        <v>1072401</v>
      </c>
      <c r="CV47" s="198">
        <v>682649</v>
      </c>
      <c r="CW47" s="198"/>
      <c r="CX47" s="198"/>
      <c r="CY47" s="198"/>
      <c r="CZ47" s="198"/>
      <c r="DA47" s="198"/>
      <c r="DD47" s="198">
        <f t="shared" si="24"/>
        <v>2133473</v>
      </c>
    </row>
    <row r="48" spans="1:108" x14ac:dyDescent="0.25">
      <c r="A48" s="535"/>
      <c r="B48" s="70" t="s">
        <v>37</v>
      </c>
      <c r="C48" s="196">
        <f>IF(CJ50=0,0,CJ48/SUM(CJ47:CJ48))</f>
        <v>0</v>
      </c>
      <c r="D48" s="196">
        <f t="shared" ref="D48:L48" si="42">IF(CK50=0,0,CK48/SUM(CK47:CK48))</f>
        <v>0</v>
      </c>
      <c r="E48" s="196">
        <f t="shared" si="42"/>
        <v>0</v>
      </c>
      <c r="F48" s="196">
        <f t="shared" si="42"/>
        <v>0</v>
      </c>
      <c r="G48" s="196">
        <f t="shared" si="42"/>
        <v>0</v>
      </c>
      <c r="H48" s="196">
        <f t="shared" si="42"/>
        <v>0</v>
      </c>
      <c r="I48" s="196">
        <f t="shared" si="42"/>
        <v>0</v>
      </c>
      <c r="J48" s="196">
        <f t="shared" si="42"/>
        <v>0</v>
      </c>
      <c r="K48" s="196">
        <f t="shared" si="42"/>
        <v>0</v>
      </c>
      <c r="L48" s="196">
        <f t="shared" si="42"/>
        <v>0</v>
      </c>
      <c r="M48" s="196">
        <f>IF(CT50=0,0,IF(CT48=0,0,CT48/SUM(CT47:CT48)))</f>
        <v>0</v>
      </c>
      <c r="N48" s="196">
        <f>IF(SUM(CU50:DA50)=0,0,SUM(CU48:DA48)/SUM(CU47:DA48))</f>
        <v>0</v>
      </c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J48" s="198"/>
      <c r="CK48" s="198"/>
      <c r="CL48" s="198">
        <v>0</v>
      </c>
      <c r="CM48" s="198">
        <v>0</v>
      </c>
      <c r="CN48" s="198">
        <v>0</v>
      </c>
      <c r="CO48" s="198">
        <v>0</v>
      </c>
      <c r="CP48" s="390">
        <v>0</v>
      </c>
      <c r="CQ48" s="198">
        <v>0</v>
      </c>
      <c r="CR48" s="198">
        <v>0</v>
      </c>
      <c r="CS48" s="198">
        <v>0</v>
      </c>
      <c r="CT48" s="198">
        <v>0</v>
      </c>
      <c r="CU48" s="204">
        <v>0</v>
      </c>
      <c r="CV48" s="198">
        <v>0</v>
      </c>
      <c r="CW48" s="198"/>
      <c r="CX48" s="198"/>
      <c r="CY48" s="198"/>
      <c r="CZ48" s="198"/>
      <c r="DA48" s="198"/>
      <c r="DD48" s="198">
        <f t="shared" si="24"/>
        <v>0</v>
      </c>
    </row>
    <row r="49" spans="1:108" x14ac:dyDescent="0.25">
      <c r="A49" s="535"/>
      <c r="B49" s="203" t="s">
        <v>177</v>
      </c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J49" s="198"/>
      <c r="CK49" s="198"/>
      <c r="CL49" s="198"/>
      <c r="CM49" s="198"/>
      <c r="CN49" s="198"/>
      <c r="CO49" s="198"/>
      <c r="CP49" s="390"/>
      <c r="CQ49" s="198"/>
      <c r="CR49" s="198"/>
      <c r="CS49" s="198"/>
      <c r="CT49" s="198"/>
      <c r="CU49" s="204"/>
      <c r="CV49" s="198">
        <v>0</v>
      </c>
      <c r="CW49" s="198"/>
      <c r="CX49" s="198"/>
      <c r="CY49" s="198"/>
      <c r="CZ49" s="198"/>
      <c r="DA49" s="198"/>
      <c r="DD49" s="198">
        <f t="shared" si="24"/>
        <v>0</v>
      </c>
    </row>
    <row r="50" spans="1:108" s="74" customFormat="1" ht="15.75" thickBot="1" x14ac:dyDescent="0.3">
      <c r="A50" s="536"/>
      <c r="B50" s="201" t="s">
        <v>34</v>
      </c>
      <c r="C50" s="185">
        <f t="shared" ref="C50" si="43">SUM(C47:C48)</f>
        <v>0</v>
      </c>
      <c r="D50" s="185">
        <f t="shared" ref="D50:M50" si="44">SUM(D47:D48)</f>
        <v>1</v>
      </c>
      <c r="E50" s="185">
        <f t="shared" si="44"/>
        <v>1</v>
      </c>
      <c r="F50" s="185">
        <f t="shared" si="44"/>
        <v>0</v>
      </c>
      <c r="G50" s="185">
        <f t="shared" si="44"/>
        <v>1</v>
      </c>
      <c r="H50" s="185">
        <f t="shared" si="44"/>
        <v>0</v>
      </c>
      <c r="I50" s="185">
        <f t="shared" si="44"/>
        <v>1</v>
      </c>
      <c r="J50" s="185">
        <f t="shared" si="44"/>
        <v>1</v>
      </c>
      <c r="K50" s="185">
        <f t="shared" si="44"/>
        <v>0</v>
      </c>
      <c r="L50" s="185">
        <f t="shared" si="44"/>
        <v>1</v>
      </c>
      <c r="M50" s="185">
        <f t="shared" si="44"/>
        <v>1</v>
      </c>
      <c r="N50" s="185">
        <f>SUM(N47:N48)</f>
        <v>1</v>
      </c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J50" s="199">
        <f t="shared" ref="CJ50:CT50" si="45">SUM(CJ47:CJ49)</f>
        <v>0</v>
      </c>
      <c r="CK50" s="199">
        <f t="shared" si="45"/>
        <v>46229</v>
      </c>
      <c r="CL50" s="199">
        <f t="shared" si="45"/>
        <v>16559</v>
      </c>
      <c r="CM50" s="199">
        <f t="shared" si="45"/>
        <v>0</v>
      </c>
      <c r="CN50" s="199">
        <f t="shared" si="45"/>
        <v>5376</v>
      </c>
      <c r="CO50" s="199">
        <f t="shared" si="45"/>
        <v>0</v>
      </c>
      <c r="CP50" s="199">
        <f t="shared" si="45"/>
        <v>61292</v>
      </c>
      <c r="CQ50" s="199">
        <f t="shared" si="45"/>
        <v>131213</v>
      </c>
      <c r="CR50" s="199">
        <f t="shared" si="45"/>
        <v>0</v>
      </c>
      <c r="CS50" s="199">
        <f t="shared" si="45"/>
        <v>101472</v>
      </c>
      <c r="CT50" s="199">
        <f t="shared" si="45"/>
        <v>16282</v>
      </c>
      <c r="CU50" s="200">
        <f>SUM(CU47:CU49)</f>
        <v>1072401</v>
      </c>
      <c r="CV50" s="199">
        <f t="shared" ref="CV50:DA50" si="46">SUM(CV47:CV49)</f>
        <v>682649</v>
      </c>
      <c r="CW50" s="199">
        <f t="shared" si="46"/>
        <v>0</v>
      </c>
      <c r="CX50" s="199">
        <f t="shared" si="46"/>
        <v>0</v>
      </c>
      <c r="CY50" s="199">
        <f t="shared" si="46"/>
        <v>0</v>
      </c>
      <c r="CZ50" s="199">
        <f t="shared" si="46"/>
        <v>0</v>
      </c>
      <c r="DA50" s="199">
        <f t="shared" si="46"/>
        <v>0</v>
      </c>
      <c r="DD50" s="199">
        <f t="shared" si="24"/>
        <v>2133473</v>
      </c>
    </row>
    <row r="51" spans="1:108" x14ac:dyDescent="0.25">
      <c r="A51" s="537" t="s">
        <v>40</v>
      </c>
      <c r="B51" s="73" t="s">
        <v>39</v>
      </c>
      <c r="C51" s="195">
        <f>IF(CJ54=0,0,CJ51/SUM(CJ51:CJ52))</f>
        <v>0</v>
      </c>
      <c r="D51" s="195">
        <f t="shared" ref="D51:M51" si="47">IF(CK54=0,0,CK51/SUM(CK51:CK52))</f>
        <v>1</v>
      </c>
      <c r="E51" s="195">
        <f t="shared" si="47"/>
        <v>0.99864341962256298</v>
      </c>
      <c r="F51" s="195">
        <f t="shared" si="47"/>
        <v>0.98299794938089191</v>
      </c>
      <c r="G51" s="195">
        <f t="shared" si="47"/>
        <v>1</v>
      </c>
      <c r="H51" s="195">
        <f t="shared" si="47"/>
        <v>0.88479170321659273</v>
      </c>
      <c r="I51" s="195">
        <f t="shared" si="47"/>
        <v>1</v>
      </c>
      <c r="J51" s="195">
        <f t="shared" si="47"/>
        <v>1</v>
      </c>
      <c r="K51" s="195">
        <f t="shared" si="47"/>
        <v>0.9973793895199411</v>
      </c>
      <c r="L51" s="195">
        <f t="shared" si="47"/>
        <v>1</v>
      </c>
      <c r="M51" s="195">
        <f t="shared" si="47"/>
        <v>0.95396520784205352</v>
      </c>
      <c r="N51" s="195">
        <f>IF(SUM(CU54:DA54)=0,0,SUM(CU51:DA51)/SUM(CU51:DA52))</f>
        <v>0.98373237470676445</v>
      </c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2"/>
      <c r="BR51" s="192"/>
      <c r="BS51" s="192"/>
      <c r="BT51" s="192"/>
      <c r="BU51" s="192"/>
      <c r="BV51" s="192"/>
      <c r="BW51" s="192"/>
      <c r="BX51" s="192"/>
      <c r="BY51" s="192"/>
      <c r="BZ51" s="192"/>
      <c r="CA51" s="192"/>
      <c r="CB51" s="192"/>
      <c r="CC51" s="192"/>
      <c r="CD51" s="192"/>
      <c r="CE51" s="192"/>
      <c r="CF51" s="192"/>
      <c r="CG51" s="192"/>
      <c r="CH51" s="192"/>
      <c r="CJ51" s="198">
        <f t="shared" ref="CJ51:CU51" si="48">CJ35+CJ39+CJ43+CJ47</f>
        <v>0</v>
      </c>
      <c r="CK51" s="198">
        <f t="shared" si="48"/>
        <v>1120036</v>
      </c>
      <c r="CL51" s="198">
        <f t="shared" si="48"/>
        <v>5031569</v>
      </c>
      <c r="CM51" s="198">
        <f t="shared" si="48"/>
        <v>3032472</v>
      </c>
      <c r="CN51" s="198">
        <f t="shared" si="48"/>
        <v>4906019</v>
      </c>
      <c r="CO51" s="198">
        <f t="shared" si="48"/>
        <v>5033196</v>
      </c>
      <c r="CP51" s="198">
        <f t="shared" si="48"/>
        <v>2783633</v>
      </c>
      <c r="CQ51" s="198">
        <f t="shared" si="48"/>
        <v>13730289</v>
      </c>
      <c r="CR51" s="198">
        <f t="shared" si="48"/>
        <v>9542545</v>
      </c>
      <c r="CS51" s="198">
        <f t="shared" si="48"/>
        <v>5544912</v>
      </c>
      <c r="CT51" s="198">
        <f t="shared" si="48"/>
        <v>10493789</v>
      </c>
      <c r="CU51" s="204">
        <f t="shared" si="48"/>
        <v>15919292</v>
      </c>
      <c r="CV51" s="198">
        <f t="shared" ref="CV51:DA51" si="49">CV35+CV39+CV43+CV47</f>
        <v>26148451</v>
      </c>
      <c r="CW51" s="198">
        <f t="shared" si="49"/>
        <v>0</v>
      </c>
      <c r="CX51" s="198">
        <f t="shared" si="49"/>
        <v>0</v>
      </c>
      <c r="CY51" s="198">
        <f t="shared" si="49"/>
        <v>0</v>
      </c>
      <c r="CZ51" s="198">
        <f t="shared" si="49"/>
        <v>0</v>
      </c>
      <c r="DA51" s="198">
        <f t="shared" si="49"/>
        <v>0</v>
      </c>
      <c r="DD51" s="198">
        <f t="shared" si="24"/>
        <v>103286203</v>
      </c>
    </row>
    <row r="52" spans="1:108" x14ac:dyDescent="0.25">
      <c r="A52" s="538"/>
      <c r="B52" s="70" t="s">
        <v>37</v>
      </c>
      <c r="C52" s="196">
        <f>IF(CJ54=0,0,CJ52/SUM(CJ51:CJ52))</f>
        <v>0</v>
      </c>
      <c r="D52" s="196">
        <f t="shared" ref="D52:M52" si="50">IF(CK54=0,0,CK52/SUM(CK51:CK52))</f>
        <v>0</v>
      </c>
      <c r="E52" s="196">
        <f t="shared" si="50"/>
        <v>1.3565803774369821E-3</v>
      </c>
      <c r="F52" s="196">
        <f t="shared" si="50"/>
        <v>1.7002050619108037E-2</v>
      </c>
      <c r="G52" s="196">
        <f t="shared" si="50"/>
        <v>0</v>
      </c>
      <c r="H52" s="196">
        <f t="shared" si="50"/>
        <v>0.11520829678340727</v>
      </c>
      <c r="I52" s="196">
        <f t="shared" si="50"/>
        <v>0</v>
      </c>
      <c r="J52" s="196">
        <f t="shared" si="50"/>
        <v>0</v>
      </c>
      <c r="K52" s="196">
        <f t="shared" si="50"/>
        <v>2.6206104800588817E-3</v>
      </c>
      <c r="L52" s="196">
        <f t="shared" si="50"/>
        <v>0</v>
      </c>
      <c r="M52" s="196">
        <f t="shared" si="50"/>
        <v>4.6034792157946508E-2</v>
      </c>
      <c r="N52" s="196">
        <f>IF(SUM(CU54:DA54)=0,0,SUM(CU52:DA52)/SUM(CU51:DA52))</f>
        <v>1.6267625293235558E-2</v>
      </c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J52" s="198">
        <f t="shared" ref="CJ52:CU52" si="51">CJ36+CJ40+CJ44+CJ48</f>
        <v>0</v>
      </c>
      <c r="CK52" s="198">
        <f t="shared" si="51"/>
        <v>0</v>
      </c>
      <c r="CL52" s="198">
        <f t="shared" si="51"/>
        <v>6835</v>
      </c>
      <c r="CM52" s="198">
        <f t="shared" si="51"/>
        <v>52450</v>
      </c>
      <c r="CN52" s="198">
        <f t="shared" si="51"/>
        <v>0</v>
      </c>
      <c r="CO52" s="198">
        <f t="shared" si="51"/>
        <v>655370</v>
      </c>
      <c r="CP52" s="198">
        <f t="shared" si="51"/>
        <v>0</v>
      </c>
      <c r="CQ52" s="198">
        <f t="shared" si="51"/>
        <v>0</v>
      </c>
      <c r="CR52" s="198">
        <f t="shared" si="51"/>
        <v>25073</v>
      </c>
      <c r="CS52" s="198">
        <f t="shared" si="51"/>
        <v>0</v>
      </c>
      <c r="CT52" s="198">
        <f t="shared" si="51"/>
        <v>506391</v>
      </c>
      <c r="CU52" s="204">
        <f t="shared" si="51"/>
        <v>0</v>
      </c>
      <c r="CV52" s="198">
        <f t="shared" ref="CV52:DA52" si="52">CV36+CV40+CV44+CV48</f>
        <v>695659</v>
      </c>
      <c r="CW52" s="198">
        <f t="shared" si="52"/>
        <v>0</v>
      </c>
      <c r="CX52" s="198">
        <f t="shared" si="52"/>
        <v>0</v>
      </c>
      <c r="CY52" s="198">
        <f t="shared" si="52"/>
        <v>0</v>
      </c>
      <c r="CZ52" s="198">
        <f t="shared" si="52"/>
        <v>0</v>
      </c>
      <c r="DA52" s="198">
        <f t="shared" si="52"/>
        <v>0</v>
      </c>
      <c r="DD52" s="198">
        <f t="shared" si="24"/>
        <v>1941778</v>
      </c>
    </row>
    <row r="53" spans="1:108" x14ac:dyDescent="0.25">
      <c r="A53" s="538"/>
      <c r="B53" s="203" t="s">
        <v>177</v>
      </c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2"/>
      <c r="BN53" s="202"/>
      <c r="BO53" s="202"/>
      <c r="BP53" s="202"/>
      <c r="BQ53" s="202"/>
      <c r="BR53" s="202"/>
      <c r="BS53" s="202"/>
      <c r="BT53" s="202"/>
      <c r="BU53" s="202"/>
      <c r="BV53" s="202"/>
      <c r="BW53" s="202"/>
      <c r="BX53" s="202"/>
      <c r="BY53" s="202"/>
      <c r="BZ53" s="202"/>
      <c r="CA53" s="202"/>
      <c r="CB53" s="202"/>
      <c r="CC53" s="202"/>
      <c r="CD53" s="202"/>
      <c r="CE53" s="202"/>
      <c r="CF53" s="202"/>
      <c r="CG53" s="202"/>
      <c r="CH53" s="202"/>
      <c r="CJ53" s="198">
        <f t="shared" ref="CJ53:CU53" si="53">CJ37+CJ41+CJ45+CJ49</f>
        <v>0</v>
      </c>
      <c r="CK53" s="198">
        <f t="shared" si="53"/>
        <v>11960</v>
      </c>
      <c r="CL53" s="198">
        <f t="shared" si="53"/>
        <v>173059</v>
      </c>
      <c r="CM53" s="198">
        <f t="shared" si="53"/>
        <v>437602</v>
      </c>
      <c r="CN53" s="198">
        <f t="shared" si="53"/>
        <v>-496532</v>
      </c>
      <c r="CO53" s="198">
        <f t="shared" si="53"/>
        <v>285986</v>
      </c>
      <c r="CP53" s="198">
        <f t="shared" si="53"/>
        <v>24155</v>
      </c>
      <c r="CQ53" s="198">
        <f t="shared" si="53"/>
        <v>193308</v>
      </c>
      <c r="CR53" s="198">
        <f t="shared" si="53"/>
        <v>189074</v>
      </c>
      <c r="CS53" s="198">
        <f t="shared" si="53"/>
        <v>-199380</v>
      </c>
      <c r="CT53" s="198">
        <f>CT37+CT41+CT45+CT49</f>
        <v>187271</v>
      </c>
      <c r="CU53" s="204">
        <f t="shared" si="53"/>
        <v>183654</v>
      </c>
      <c r="CV53" s="198">
        <f t="shared" ref="CV53:DA53" si="54">CV37+CV41+CV45+CV49</f>
        <v>3402161</v>
      </c>
      <c r="CW53" s="198">
        <f t="shared" si="54"/>
        <v>0</v>
      </c>
      <c r="CX53" s="198">
        <f t="shared" si="54"/>
        <v>0</v>
      </c>
      <c r="CY53" s="198">
        <f t="shared" si="54"/>
        <v>0</v>
      </c>
      <c r="CZ53" s="198">
        <f t="shared" si="54"/>
        <v>0</v>
      </c>
      <c r="DA53" s="198">
        <f t="shared" si="54"/>
        <v>0</v>
      </c>
      <c r="DD53" s="198">
        <f t="shared" si="24"/>
        <v>4392318</v>
      </c>
    </row>
    <row r="54" spans="1:108" s="74" customFormat="1" ht="15.75" thickBot="1" x14ac:dyDescent="0.3">
      <c r="A54" s="539"/>
      <c r="B54" s="201" t="s">
        <v>34</v>
      </c>
      <c r="C54" s="185">
        <f t="shared" ref="C54" si="55">SUM(C51:C52)</f>
        <v>0</v>
      </c>
      <c r="D54" s="185">
        <f t="shared" ref="D54:M54" si="56">SUM(D51:D52)</f>
        <v>1</v>
      </c>
      <c r="E54" s="185">
        <f t="shared" si="56"/>
        <v>1</v>
      </c>
      <c r="F54" s="185">
        <f t="shared" si="56"/>
        <v>1</v>
      </c>
      <c r="G54" s="185">
        <f t="shared" si="56"/>
        <v>1</v>
      </c>
      <c r="H54" s="185">
        <f t="shared" si="56"/>
        <v>1</v>
      </c>
      <c r="I54" s="185">
        <f t="shared" si="56"/>
        <v>1</v>
      </c>
      <c r="J54" s="185">
        <f t="shared" si="56"/>
        <v>1</v>
      </c>
      <c r="K54" s="185">
        <f t="shared" si="56"/>
        <v>1</v>
      </c>
      <c r="L54" s="185">
        <f t="shared" si="56"/>
        <v>1</v>
      </c>
      <c r="M54" s="185">
        <f t="shared" si="56"/>
        <v>1</v>
      </c>
      <c r="N54" s="185">
        <f>SUM(N51:N52)</f>
        <v>1</v>
      </c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194"/>
      <c r="AK54" s="194"/>
      <c r="AL54" s="194"/>
      <c r="AM54" s="194"/>
      <c r="AN54" s="194"/>
      <c r="AO54" s="194"/>
      <c r="AP54" s="194"/>
      <c r="AQ54" s="194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4"/>
      <c r="CG54" s="194"/>
      <c r="CH54" s="194"/>
      <c r="CJ54" s="199">
        <f t="shared" ref="CJ54:CT54" si="57">SUM(CJ51:CJ53)</f>
        <v>0</v>
      </c>
      <c r="CK54" s="199">
        <f t="shared" si="57"/>
        <v>1131996</v>
      </c>
      <c r="CL54" s="199">
        <f t="shared" si="57"/>
        <v>5211463</v>
      </c>
      <c r="CM54" s="199">
        <f t="shared" si="57"/>
        <v>3522524</v>
      </c>
      <c r="CN54" s="199">
        <f t="shared" si="57"/>
        <v>4409487</v>
      </c>
      <c r="CO54" s="199">
        <f t="shared" si="57"/>
        <v>5974552</v>
      </c>
      <c r="CP54" s="199">
        <f t="shared" si="57"/>
        <v>2807788</v>
      </c>
      <c r="CQ54" s="199">
        <f t="shared" si="57"/>
        <v>13923597</v>
      </c>
      <c r="CR54" s="199">
        <f t="shared" si="57"/>
        <v>9756692</v>
      </c>
      <c r="CS54" s="199">
        <f t="shared" si="57"/>
        <v>5345532</v>
      </c>
      <c r="CT54" s="199">
        <f t="shared" si="57"/>
        <v>11187451</v>
      </c>
      <c r="CU54" s="200">
        <f>SUM(CU51:CU53)</f>
        <v>16102946</v>
      </c>
      <c r="CV54" s="199">
        <f t="shared" ref="CV54:DA54" si="58">SUM(CV51:CV53)</f>
        <v>30246271</v>
      </c>
      <c r="CW54" s="199">
        <f t="shared" si="58"/>
        <v>0</v>
      </c>
      <c r="CX54" s="199">
        <f t="shared" si="58"/>
        <v>0</v>
      </c>
      <c r="CY54" s="199">
        <f t="shared" si="58"/>
        <v>0</v>
      </c>
      <c r="CZ54" s="199">
        <f t="shared" si="58"/>
        <v>0</v>
      </c>
      <c r="DA54" s="199">
        <f t="shared" si="58"/>
        <v>0</v>
      </c>
      <c r="DD54" s="199">
        <f t="shared" si="24"/>
        <v>109620299</v>
      </c>
    </row>
    <row r="55" spans="1:108" x14ac:dyDescent="0.25">
      <c r="E55" s="92"/>
      <c r="F55" s="92"/>
      <c r="G55" s="92"/>
      <c r="H55" s="92"/>
    </row>
    <row r="56" spans="1:108" x14ac:dyDescent="0.25"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</row>
    <row r="57" spans="1:108" x14ac:dyDescent="0.25">
      <c r="A57" s="531" t="s">
        <v>36</v>
      </c>
      <c r="B57" s="531"/>
      <c r="C57" s="190" t="s">
        <v>179</v>
      </c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</row>
    <row r="58" spans="1:108" ht="15.75" thickBot="1" x14ac:dyDescent="0.3">
      <c r="A58" s="531"/>
      <c r="B58" s="531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</row>
    <row r="59" spans="1:108" ht="15.75" thickBot="1" x14ac:dyDescent="0.3">
      <c r="B59" s="53" t="s">
        <v>35</v>
      </c>
      <c r="C59" s="48">
        <f>C34</f>
        <v>45292</v>
      </c>
      <c r="D59" s="48">
        <f t="shared" ref="D59:BO59" si="59">D34</f>
        <v>45323</v>
      </c>
      <c r="E59" s="48">
        <f t="shared" si="59"/>
        <v>45352</v>
      </c>
      <c r="F59" s="48">
        <f t="shared" si="59"/>
        <v>45383</v>
      </c>
      <c r="G59" s="48">
        <f t="shared" si="59"/>
        <v>45413</v>
      </c>
      <c r="H59" s="48">
        <f t="shared" si="59"/>
        <v>45444</v>
      </c>
      <c r="I59" s="48">
        <f t="shared" si="59"/>
        <v>45474</v>
      </c>
      <c r="J59" s="48">
        <f t="shared" si="59"/>
        <v>45505</v>
      </c>
      <c r="K59" s="48">
        <f t="shared" si="59"/>
        <v>45536</v>
      </c>
      <c r="L59" s="48">
        <f t="shared" si="59"/>
        <v>45566</v>
      </c>
      <c r="M59" s="48">
        <f t="shared" si="59"/>
        <v>45597</v>
      </c>
      <c r="N59" s="48">
        <f t="shared" si="59"/>
        <v>45627</v>
      </c>
      <c r="O59" s="48">
        <f t="shared" si="59"/>
        <v>45658</v>
      </c>
      <c r="P59" s="48">
        <f t="shared" si="59"/>
        <v>45689</v>
      </c>
      <c r="Q59" s="48">
        <f t="shared" si="59"/>
        <v>45717</v>
      </c>
      <c r="R59" s="48">
        <f t="shared" si="59"/>
        <v>45748</v>
      </c>
      <c r="S59" s="48">
        <f t="shared" si="59"/>
        <v>45778</v>
      </c>
      <c r="T59" s="48">
        <f t="shared" si="59"/>
        <v>45809</v>
      </c>
      <c r="U59" s="48">
        <f t="shared" si="59"/>
        <v>45839</v>
      </c>
      <c r="V59" s="48">
        <f t="shared" si="59"/>
        <v>45870</v>
      </c>
      <c r="W59" s="48">
        <f t="shared" si="59"/>
        <v>45901</v>
      </c>
      <c r="X59" s="48">
        <f t="shared" si="59"/>
        <v>45931</v>
      </c>
      <c r="Y59" s="48">
        <f t="shared" si="59"/>
        <v>45962</v>
      </c>
      <c r="Z59" s="48">
        <f t="shared" si="59"/>
        <v>45992</v>
      </c>
      <c r="AA59" s="48">
        <f t="shared" si="59"/>
        <v>46023</v>
      </c>
      <c r="AB59" s="48">
        <f t="shared" si="59"/>
        <v>46054</v>
      </c>
      <c r="AC59" s="48">
        <f t="shared" si="59"/>
        <v>46082</v>
      </c>
      <c r="AD59" s="48">
        <f t="shared" si="59"/>
        <v>46113</v>
      </c>
      <c r="AE59" s="48">
        <f t="shared" si="59"/>
        <v>46143</v>
      </c>
      <c r="AF59" s="48">
        <f t="shared" si="59"/>
        <v>46174</v>
      </c>
      <c r="AG59" s="48">
        <f t="shared" si="59"/>
        <v>46204</v>
      </c>
      <c r="AH59" s="48">
        <f t="shared" si="59"/>
        <v>46235</v>
      </c>
      <c r="AI59" s="48">
        <f t="shared" si="59"/>
        <v>46266</v>
      </c>
      <c r="AJ59" s="48">
        <f t="shared" si="59"/>
        <v>46296</v>
      </c>
      <c r="AK59" s="48">
        <f t="shared" si="59"/>
        <v>46327</v>
      </c>
      <c r="AL59" s="48">
        <f t="shared" si="59"/>
        <v>46357</v>
      </c>
      <c r="AM59" s="48">
        <f t="shared" si="59"/>
        <v>46388</v>
      </c>
      <c r="AN59" s="48">
        <f t="shared" si="59"/>
        <v>46419</v>
      </c>
      <c r="AO59" s="48">
        <f t="shared" si="59"/>
        <v>46447</v>
      </c>
      <c r="AP59" s="48">
        <f t="shared" si="59"/>
        <v>46478</v>
      </c>
      <c r="AQ59" s="48">
        <f t="shared" si="59"/>
        <v>46508</v>
      </c>
      <c r="AR59" s="48">
        <f t="shared" si="59"/>
        <v>46539</v>
      </c>
      <c r="AS59" s="48">
        <f t="shared" si="59"/>
        <v>46569</v>
      </c>
      <c r="AT59" s="48">
        <f t="shared" si="59"/>
        <v>46600</v>
      </c>
      <c r="AU59" s="48">
        <f t="shared" si="59"/>
        <v>46631</v>
      </c>
      <c r="AV59" s="48">
        <f t="shared" si="59"/>
        <v>46661</v>
      </c>
      <c r="AW59" s="48">
        <f t="shared" si="59"/>
        <v>46692</v>
      </c>
      <c r="AX59" s="48">
        <f t="shared" si="59"/>
        <v>46722</v>
      </c>
      <c r="AY59" s="48">
        <f t="shared" si="59"/>
        <v>46753</v>
      </c>
      <c r="AZ59" s="48">
        <f t="shared" si="59"/>
        <v>46784</v>
      </c>
      <c r="BA59" s="48">
        <f t="shared" si="59"/>
        <v>46813</v>
      </c>
      <c r="BB59" s="48">
        <f t="shared" si="59"/>
        <v>46844</v>
      </c>
      <c r="BC59" s="48">
        <f t="shared" si="59"/>
        <v>46874</v>
      </c>
      <c r="BD59" s="48">
        <f t="shared" si="59"/>
        <v>46905</v>
      </c>
      <c r="BE59" s="48">
        <f t="shared" si="59"/>
        <v>46935</v>
      </c>
      <c r="BF59" s="48">
        <f t="shared" si="59"/>
        <v>46966</v>
      </c>
      <c r="BG59" s="48">
        <f t="shared" si="59"/>
        <v>46997</v>
      </c>
      <c r="BH59" s="48">
        <f t="shared" si="59"/>
        <v>47027</v>
      </c>
      <c r="BI59" s="48">
        <f t="shared" si="59"/>
        <v>47058</v>
      </c>
      <c r="BJ59" s="48">
        <f t="shared" si="59"/>
        <v>47088</v>
      </c>
      <c r="BK59" s="48">
        <f t="shared" si="59"/>
        <v>47119</v>
      </c>
      <c r="BL59" s="48">
        <f t="shared" si="59"/>
        <v>47150</v>
      </c>
      <c r="BM59" s="48">
        <f t="shared" si="59"/>
        <v>47178</v>
      </c>
      <c r="BN59" s="48">
        <f t="shared" si="59"/>
        <v>47209</v>
      </c>
      <c r="BO59" s="48">
        <f t="shared" si="59"/>
        <v>47239</v>
      </c>
      <c r="BP59" s="48">
        <f t="shared" ref="BP59:CH59" si="60">BP34</f>
        <v>47270</v>
      </c>
      <c r="BQ59" s="48">
        <f t="shared" si="60"/>
        <v>47300</v>
      </c>
      <c r="BR59" s="48">
        <f t="shared" si="60"/>
        <v>47331</v>
      </c>
      <c r="BS59" s="48">
        <f t="shared" si="60"/>
        <v>47362</v>
      </c>
      <c r="BT59" s="48">
        <f t="shared" si="60"/>
        <v>47392</v>
      </c>
      <c r="BU59" s="48">
        <f t="shared" si="60"/>
        <v>47423</v>
      </c>
      <c r="BV59" s="48">
        <f t="shared" si="60"/>
        <v>47453</v>
      </c>
      <c r="BW59" s="48">
        <f t="shared" si="60"/>
        <v>47484</v>
      </c>
      <c r="BX59" s="48">
        <f t="shared" si="60"/>
        <v>47515</v>
      </c>
      <c r="BY59" s="48">
        <f t="shared" si="60"/>
        <v>47543</v>
      </c>
      <c r="BZ59" s="48">
        <f t="shared" si="60"/>
        <v>47574</v>
      </c>
      <c r="CA59" s="48">
        <f t="shared" si="60"/>
        <v>47604</v>
      </c>
      <c r="CB59" s="48">
        <f t="shared" si="60"/>
        <v>47635</v>
      </c>
      <c r="CC59" s="48">
        <f t="shared" si="60"/>
        <v>47665</v>
      </c>
      <c r="CD59" s="48">
        <f t="shared" si="60"/>
        <v>47696</v>
      </c>
      <c r="CE59" s="48">
        <f t="shared" si="60"/>
        <v>47727</v>
      </c>
      <c r="CF59" s="48">
        <f t="shared" si="60"/>
        <v>47757</v>
      </c>
      <c r="CG59" s="48">
        <f t="shared" si="60"/>
        <v>47788</v>
      </c>
      <c r="CH59" s="48">
        <f t="shared" si="60"/>
        <v>47818</v>
      </c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</row>
    <row r="60" spans="1:108" x14ac:dyDescent="0.25">
      <c r="B60" s="54" t="s">
        <v>29</v>
      </c>
      <c r="C60" s="65">
        <f t="shared" ref="C60" si="61">SUM(C68,C76)</f>
        <v>92084.37878380873</v>
      </c>
      <c r="D60" s="65">
        <f t="shared" ref="D60:BO60" si="62">SUM(D68,D76)</f>
        <v>2149165.1950797229</v>
      </c>
      <c r="E60" s="65">
        <f t="shared" si="62"/>
        <v>3741925.7483163886</v>
      </c>
      <c r="F60" s="65">
        <f t="shared" si="62"/>
        <v>3647612.9863054473</v>
      </c>
      <c r="G60" s="65">
        <f t="shared" si="62"/>
        <v>5542742.6070007337</v>
      </c>
      <c r="H60" s="65">
        <f t="shared" si="62"/>
        <v>5199936.4847952053</v>
      </c>
      <c r="I60" s="65">
        <f t="shared" si="62"/>
        <v>5583172.2095649987</v>
      </c>
      <c r="J60" s="65">
        <f t="shared" si="62"/>
        <v>5190531.2892574957</v>
      </c>
      <c r="K60" s="65">
        <f t="shared" si="62"/>
        <v>4654114.2391431229</v>
      </c>
      <c r="L60" s="65">
        <f t="shared" si="62"/>
        <v>4790013.6935302056</v>
      </c>
      <c r="M60" s="65">
        <f t="shared" si="62"/>
        <v>3741490.8556266413</v>
      </c>
      <c r="N60" s="65">
        <f t="shared" si="62"/>
        <v>10214996.075473195</v>
      </c>
      <c r="O60" s="65">
        <f t="shared" si="62"/>
        <v>0</v>
      </c>
      <c r="P60" s="65">
        <f t="shared" si="62"/>
        <v>0</v>
      </c>
      <c r="Q60" s="65">
        <f t="shared" si="62"/>
        <v>0</v>
      </c>
      <c r="R60" s="65">
        <f t="shared" si="62"/>
        <v>0</v>
      </c>
      <c r="S60" s="65">
        <f t="shared" si="62"/>
        <v>0</v>
      </c>
      <c r="T60" s="65">
        <f t="shared" si="62"/>
        <v>0</v>
      </c>
      <c r="U60" s="65">
        <f t="shared" si="62"/>
        <v>0</v>
      </c>
      <c r="V60" s="65">
        <f t="shared" si="62"/>
        <v>0</v>
      </c>
      <c r="W60" s="65">
        <f t="shared" si="62"/>
        <v>0</v>
      </c>
      <c r="X60" s="65">
        <f t="shared" si="62"/>
        <v>0</v>
      </c>
      <c r="Y60" s="65">
        <f t="shared" si="62"/>
        <v>0</v>
      </c>
      <c r="Z60" s="65">
        <f t="shared" si="62"/>
        <v>0</v>
      </c>
      <c r="AA60" s="65">
        <f t="shared" si="62"/>
        <v>0</v>
      </c>
      <c r="AB60" s="65">
        <f t="shared" si="62"/>
        <v>0</v>
      </c>
      <c r="AC60" s="65">
        <f t="shared" si="62"/>
        <v>0</v>
      </c>
      <c r="AD60" s="65">
        <f t="shared" si="62"/>
        <v>0</v>
      </c>
      <c r="AE60" s="65">
        <f t="shared" si="62"/>
        <v>0</v>
      </c>
      <c r="AF60" s="65">
        <f t="shared" si="62"/>
        <v>0</v>
      </c>
      <c r="AG60" s="65">
        <f t="shared" si="62"/>
        <v>0</v>
      </c>
      <c r="AH60" s="65">
        <f t="shared" si="62"/>
        <v>0</v>
      </c>
      <c r="AI60" s="65">
        <f t="shared" si="62"/>
        <v>0</v>
      </c>
      <c r="AJ60" s="65">
        <f t="shared" si="62"/>
        <v>0</v>
      </c>
      <c r="AK60" s="65">
        <f t="shared" si="62"/>
        <v>0</v>
      </c>
      <c r="AL60" s="65">
        <f t="shared" si="62"/>
        <v>0</v>
      </c>
      <c r="AM60" s="65">
        <f t="shared" si="62"/>
        <v>0</v>
      </c>
      <c r="AN60" s="65">
        <f t="shared" si="62"/>
        <v>0</v>
      </c>
      <c r="AO60" s="65">
        <f t="shared" si="62"/>
        <v>0</v>
      </c>
      <c r="AP60" s="65">
        <f t="shared" si="62"/>
        <v>0</v>
      </c>
      <c r="AQ60" s="65">
        <f t="shared" si="62"/>
        <v>0</v>
      </c>
      <c r="AR60" s="65">
        <f t="shared" si="62"/>
        <v>0</v>
      </c>
      <c r="AS60" s="65">
        <f t="shared" si="62"/>
        <v>0</v>
      </c>
      <c r="AT60" s="65">
        <f t="shared" si="62"/>
        <v>0</v>
      </c>
      <c r="AU60" s="65">
        <f t="shared" si="62"/>
        <v>0</v>
      </c>
      <c r="AV60" s="65">
        <f t="shared" si="62"/>
        <v>0</v>
      </c>
      <c r="AW60" s="65">
        <f t="shared" si="62"/>
        <v>0</v>
      </c>
      <c r="AX60" s="65">
        <f t="shared" si="62"/>
        <v>0</v>
      </c>
      <c r="AY60" s="65">
        <f t="shared" si="62"/>
        <v>0</v>
      </c>
      <c r="AZ60" s="65">
        <f t="shared" si="62"/>
        <v>0</v>
      </c>
      <c r="BA60" s="65">
        <f t="shared" si="62"/>
        <v>0</v>
      </c>
      <c r="BB60" s="65">
        <f t="shared" si="62"/>
        <v>0</v>
      </c>
      <c r="BC60" s="65">
        <f t="shared" si="62"/>
        <v>0</v>
      </c>
      <c r="BD60" s="65">
        <f t="shared" si="62"/>
        <v>0</v>
      </c>
      <c r="BE60" s="65">
        <f t="shared" si="62"/>
        <v>0</v>
      </c>
      <c r="BF60" s="65">
        <f t="shared" si="62"/>
        <v>0</v>
      </c>
      <c r="BG60" s="65">
        <f t="shared" si="62"/>
        <v>0</v>
      </c>
      <c r="BH60" s="65">
        <f t="shared" si="62"/>
        <v>0</v>
      </c>
      <c r="BI60" s="65">
        <f t="shared" si="62"/>
        <v>0</v>
      </c>
      <c r="BJ60" s="65">
        <f t="shared" si="62"/>
        <v>0</v>
      </c>
      <c r="BK60" s="65">
        <f t="shared" si="62"/>
        <v>0</v>
      </c>
      <c r="BL60" s="65">
        <f t="shared" si="62"/>
        <v>0</v>
      </c>
      <c r="BM60" s="65">
        <f t="shared" si="62"/>
        <v>0</v>
      </c>
      <c r="BN60" s="65">
        <f t="shared" si="62"/>
        <v>0</v>
      </c>
      <c r="BO60" s="65">
        <f t="shared" si="62"/>
        <v>0</v>
      </c>
      <c r="BP60" s="65">
        <f t="shared" ref="BP60:CH60" si="63">SUM(BP68,BP76)</f>
        <v>0</v>
      </c>
      <c r="BQ60" s="65">
        <f t="shared" si="63"/>
        <v>0</v>
      </c>
      <c r="BR60" s="65">
        <f t="shared" si="63"/>
        <v>0</v>
      </c>
      <c r="BS60" s="65">
        <f t="shared" si="63"/>
        <v>0</v>
      </c>
      <c r="BT60" s="65">
        <f t="shared" si="63"/>
        <v>0</v>
      </c>
      <c r="BU60" s="65">
        <f t="shared" si="63"/>
        <v>0</v>
      </c>
      <c r="BV60" s="65">
        <f t="shared" si="63"/>
        <v>0</v>
      </c>
      <c r="BW60" s="65">
        <f t="shared" si="63"/>
        <v>0</v>
      </c>
      <c r="BX60" s="65">
        <f t="shared" si="63"/>
        <v>0</v>
      </c>
      <c r="BY60" s="65">
        <f t="shared" si="63"/>
        <v>0</v>
      </c>
      <c r="BZ60" s="65">
        <f t="shared" si="63"/>
        <v>0</v>
      </c>
      <c r="CA60" s="65">
        <f t="shared" si="63"/>
        <v>0</v>
      </c>
      <c r="CB60" s="65">
        <f t="shared" si="63"/>
        <v>0</v>
      </c>
      <c r="CC60" s="65">
        <f t="shared" si="63"/>
        <v>0</v>
      </c>
      <c r="CD60" s="65">
        <f t="shared" si="63"/>
        <v>0</v>
      </c>
      <c r="CE60" s="65">
        <f t="shared" si="63"/>
        <v>0</v>
      </c>
      <c r="CF60" s="65">
        <f t="shared" si="63"/>
        <v>0</v>
      </c>
      <c r="CG60" s="65">
        <f t="shared" si="63"/>
        <v>0</v>
      </c>
      <c r="CH60" s="68">
        <f t="shared" si="63"/>
        <v>0</v>
      </c>
    </row>
    <row r="61" spans="1:108" x14ac:dyDescent="0.25">
      <c r="B61" s="55" t="s">
        <v>30</v>
      </c>
      <c r="C61" s="65">
        <f t="shared" ref="C61" si="64">SUM(C69,C77)</f>
        <v>0</v>
      </c>
      <c r="D61" s="65">
        <f t="shared" ref="D61:BO61" si="65">SUM(D69,D77)</f>
        <v>550030.9134929562</v>
      </c>
      <c r="E61" s="65">
        <f t="shared" si="65"/>
        <v>2094781.3357113546</v>
      </c>
      <c r="F61" s="65">
        <f t="shared" si="65"/>
        <v>1486493.9982326007</v>
      </c>
      <c r="G61" s="65">
        <f t="shared" si="65"/>
        <v>1178233.8783606507</v>
      </c>
      <c r="H61" s="65">
        <f t="shared" si="65"/>
        <v>1690251.5153206438</v>
      </c>
      <c r="I61" s="65">
        <f t="shared" si="65"/>
        <v>713778.31234019517</v>
      </c>
      <c r="J61" s="65">
        <f t="shared" si="65"/>
        <v>950413.28795343149</v>
      </c>
      <c r="K61" s="65">
        <f t="shared" si="65"/>
        <v>2131402.5053669522</v>
      </c>
      <c r="L61" s="65">
        <f t="shared" si="65"/>
        <v>1110318.6355845525</v>
      </c>
      <c r="M61" s="65">
        <f t="shared" si="65"/>
        <v>2077320.0686413946</v>
      </c>
      <c r="N61" s="65">
        <f t="shared" si="65"/>
        <v>9376701.2241219208</v>
      </c>
      <c r="O61" s="65">
        <f t="shared" si="65"/>
        <v>0</v>
      </c>
      <c r="P61" s="65">
        <f t="shared" si="65"/>
        <v>0</v>
      </c>
      <c r="Q61" s="65">
        <f t="shared" si="65"/>
        <v>0</v>
      </c>
      <c r="R61" s="65">
        <f t="shared" si="65"/>
        <v>0</v>
      </c>
      <c r="S61" s="65">
        <f t="shared" si="65"/>
        <v>0</v>
      </c>
      <c r="T61" s="65">
        <f t="shared" si="65"/>
        <v>0</v>
      </c>
      <c r="U61" s="65">
        <f t="shared" si="65"/>
        <v>0</v>
      </c>
      <c r="V61" s="65">
        <f t="shared" si="65"/>
        <v>0</v>
      </c>
      <c r="W61" s="65">
        <f t="shared" si="65"/>
        <v>0</v>
      </c>
      <c r="X61" s="65">
        <f t="shared" si="65"/>
        <v>0</v>
      </c>
      <c r="Y61" s="65">
        <f t="shared" si="65"/>
        <v>0</v>
      </c>
      <c r="Z61" s="65">
        <f t="shared" si="65"/>
        <v>0</v>
      </c>
      <c r="AA61" s="65">
        <f t="shared" si="65"/>
        <v>0</v>
      </c>
      <c r="AB61" s="65">
        <f t="shared" si="65"/>
        <v>0</v>
      </c>
      <c r="AC61" s="65">
        <f t="shared" si="65"/>
        <v>0</v>
      </c>
      <c r="AD61" s="65">
        <f t="shared" si="65"/>
        <v>0</v>
      </c>
      <c r="AE61" s="65">
        <f t="shared" si="65"/>
        <v>0</v>
      </c>
      <c r="AF61" s="65">
        <f t="shared" si="65"/>
        <v>0</v>
      </c>
      <c r="AG61" s="65">
        <f t="shared" si="65"/>
        <v>0</v>
      </c>
      <c r="AH61" s="65">
        <f t="shared" si="65"/>
        <v>0</v>
      </c>
      <c r="AI61" s="65">
        <f t="shared" si="65"/>
        <v>0</v>
      </c>
      <c r="AJ61" s="65">
        <f t="shared" si="65"/>
        <v>0</v>
      </c>
      <c r="AK61" s="65">
        <f t="shared" si="65"/>
        <v>0</v>
      </c>
      <c r="AL61" s="65">
        <f t="shared" si="65"/>
        <v>0</v>
      </c>
      <c r="AM61" s="65">
        <f t="shared" si="65"/>
        <v>0</v>
      </c>
      <c r="AN61" s="65">
        <f t="shared" si="65"/>
        <v>0</v>
      </c>
      <c r="AO61" s="65">
        <f t="shared" si="65"/>
        <v>0</v>
      </c>
      <c r="AP61" s="65">
        <f t="shared" si="65"/>
        <v>0</v>
      </c>
      <c r="AQ61" s="65">
        <f t="shared" si="65"/>
        <v>0</v>
      </c>
      <c r="AR61" s="65">
        <f t="shared" si="65"/>
        <v>0</v>
      </c>
      <c r="AS61" s="65">
        <f t="shared" si="65"/>
        <v>0</v>
      </c>
      <c r="AT61" s="65">
        <f t="shared" si="65"/>
        <v>0</v>
      </c>
      <c r="AU61" s="65">
        <f t="shared" si="65"/>
        <v>0</v>
      </c>
      <c r="AV61" s="65">
        <f t="shared" si="65"/>
        <v>0</v>
      </c>
      <c r="AW61" s="65">
        <f t="shared" si="65"/>
        <v>0</v>
      </c>
      <c r="AX61" s="65">
        <f t="shared" si="65"/>
        <v>0</v>
      </c>
      <c r="AY61" s="65">
        <f t="shared" si="65"/>
        <v>0</v>
      </c>
      <c r="AZ61" s="65">
        <f t="shared" si="65"/>
        <v>0</v>
      </c>
      <c r="BA61" s="65">
        <f t="shared" si="65"/>
        <v>0</v>
      </c>
      <c r="BB61" s="65">
        <f t="shared" si="65"/>
        <v>0</v>
      </c>
      <c r="BC61" s="65">
        <f t="shared" si="65"/>
        <v>0</v>
      </c>
      <c r="BD61" s="65">
        <f t="shared" si="65"/>
        <v>0</v>
      </c>
      <c r="BE61" s="65">
        <f t="shared" si="65"/>
        <v>0</v>
      </c>
      <c r="BF61" s="65">
        <f t="shared" si="65"/>
        <v>0</v>
      </c>
      <c r="BG61" s="65">
        <f t="shared" si="65"/>
        <v>0</v>
      </c>
      <c r="BH61" s="65">
        <f t="shared" si="65"/>
        <v>0</v>
      </c>
      <c r="BI61" s="65">
        <f t="shared" si="65"/>
        <v>0</v>
      </c>
      <c r="BJ61" s="65">
        <f t="shared" si="65"/>
        <v>0</v>
      </c>
      <c r="BK61" s="65">
        <f t="shared" si="65"/>
        <v>0</v>
      </c>
      <c r="BL61" s="65">
        <f t="shared" si="65"/>
        <v>0</v>
      </c>
      <c r="BM61" s="65">
        <f t="shared" si="65"/>
        <v>0</v>
      </c>
      <c r="BN61" s="65">
        <f t="shared" si="65"/>
        <v>0</v>
      </c>
      <c r="BO61" s="65">
        <f t="shared" si="65"/>
        <v>0</v>
      </c>
      <c r="BP61" s="65">
        <f t="shared" ref="BP61:CH61" si="66">SUM(BP69,BP77)</f>
        <v>0</v>
      </c>
      <c r="BQ61" s="65">
        <f t="shared" si="66"/>
        <v>0</v>
      </c>
      <c r="BR61" s="65">
        <f t="shared" si="66"/>
        <v>0</v>
      </c>
      <c r="BS61" s="65">
        <f t="shared" si="66"/>
        <v>0</v>
      </c>
      <c r="BT61" s="65">
        <f t="shared" si="66"/>
        <v>0</v>
      </c>
      <c r="BU61" s="65">
        <f t="shared" si="66"/>
        <v>0</v>
      </c>
      <c r="BV61" s="65">
        <f t="shared" si="66"/>
        <v>0</v>
      </c>
      <c r="BW61" s="65">
        <f t="shared" si="66"/>
        <v>0</v>
      </c>
      <c r="BX61" s="65">
        <f t="shared" si="66"/>
        <v>0</v>
      </c>
      <c r="BY61" s="65">
        <f t="shared" si="66"/>
        <v>0</v>
      </c>
      <c r="BZ61" s="65">
        <f t="shared" si="66"/>
        <v>0</v>
      </c>
      <c r="CA61" s="65">
        <f t="shared" si="66"/>
        <v>0</v>
      </c>
      <c r="CB61" s="65">
        <f t="shared" si="66"/>
        <v>0</v>
      </c>
      <c r="CC61" s="65">
        <f t="shared" si="66"/>
        <v>0</v>
      </c>
      <c r="CD61" s="65">
        <f t="shared" si="66"/>
        <v>0</v>
      </c>
      <c r="CE61" s="65">
        <f t="shared" si="66"/>
        <v>0</v>
      </c>
      <c r="CF61" s="65">
        <f t="shared" si="66"/>
        <v>0</v>
      </c>
      <c r="CG61" s="65">
        <f t="shared" si="66"/>
        <v>0</v>
      </c>
      <c r="CH61" s="68">
        <f t="shared" si="66"/>
        <v>0</v>
      </c>
    </row>
    <row r="62" spans="1:108" x14ac:dyDescent="0.25">
      <c r="B62" s="55" t="s">
        <v>31</v>
      </c>
      <c r="C62" s="65">
        <f t="shared" ref="C62" si="67">SUM(C70,C78)</f>
        <v>0</v>
      </c>
      <c r="D62" s="65">
        <f t="shared" ref="D62:BO62" si="68">SUM(D70,D78)</f>
        <v>464242.7961012068</v>
      </c>
      <c r="E62" s="65">
        <f t="shared" si="68"/>
        <v>3658419.3054605704</v>
      </c>
      <c r="F62" s="65">
        <f t="shared" si="68"/>
        <v>2442094.0394618711</v>
      </c>
      <c r="G62" s="65">
        <f t="shared" si="68"/>
        <v>2437711.6361325872</v>
      </c>
      <c r="H62" s="65">
        <f t="shared" si="68"/>
        <v>3821395.8334030937</v>
      </c>
      <c r="I62" s="65">
        <f t="shared" si="68"/>
        <v>2050502.2531438004</v>
      </c>
      <c r="J62" s="65">
        <f t="shared" si="68"/>
        <v>9977297.7243153006</v>
      </c>
      <c r="K62" s="65">
        <f t="shared" si="68"/>
        <v>6955708.2633528551</v>
      </c>
      <c r="L62" s="65">
        <f t="shared" si="68"/>
        <v>3998780.9530611173</v>
      </c>
      <c r="M62" s="65">
        <f t="shared" si="68"/>
        <v>3104270.9358177977</v>
      </c>
      <c r="N62" s="65">
        <f t="shared" si="68"/>
        <v>19160513.907041922</v>
      </c>
      <c r="O62" s="65">
        <f t="shared" si="68"/>
        <v>0</v>
      </c>
      <c r="P62" s="65">
        <f t="shared" si="68"/>
        <v>0</v>
      </c>
      <c r="Q62" s="65">
        <f t="shared" si="68"/>
        <v>0</v>
      </c>
      <c r="R62" s="65">
        <f t="shared" si="68"/>
        <v>0</v>
      </c>
      <c r="S62" s="65">
        <f t="shared" si="68"/>
        <v>0</v>
      </c>
      <c r="T62" s="65">
        <f t="shared" si="68"/>
        <v>0</v>
      </c>
      <c r="U62" s="65">
        <f t="shared" si="68"/>
        <v>0</v>
      </c>
      <c r="V62" s="65">
        <f t="shared" si="68"/>
        <v>0</v>
      </c>
      <c r="W62" s="65">
        <f t="shared" si="68"/>
        <v>0</v>
      </c>
      <c r="X62" s="65">
        <f t="shared" si="68"/>
        <v>0</v>
      </c>
      <c r="Y62" s="65">
        <f t="shared" si="68"/>
        <v>0</v>
      </c>
      <c r="Z62" s="65">
        <f t="shared" si="68"/>
        <v>0</v>
      </c>
      <c r="AA62" s="65">
        <f t="shared" si="68"/>
        <v>0</v>
      </c>
      <c r="AB62" s="65">
        <f t="shared" si="68"/>
        <v>0</v>
      </c>
      <c r="AC62" s="65">
        <f t="shared" si="68"/>
        <v>0</v>
      </c>
      <c r="AD62" s="65">
        <f t="shared" si="68"/>
        <v>0</v>
      </c>
      <c r="AE62" s="65">
        <f t="shared" si="68"/>
        <v>0</v>
      </c>
      <c r="AF62" s="65">
        <f t="shared" si="68"/>
        <v>0</v>
      </c>
      <c r="AG62" s="65">
        <f t="shared" si="68"/>
        <v>0</v>
      </c>
      <c r="AH62" s="65">
        <f t="shared" si="68"/>
        <v>0</v>
      </c>
      <c r="AI62" s="65">
        <f t="shared" si="68"/>
        <v>0</v>
      </c>
      <c r="AJ62" s="65">
        <f t="shared" si="68"/>
        <v>0</v>
      </c>
      <c r="AK62" s="65">
        <f t="shared" si="68"/>
        <v>0</v>
      </c>
      <c r="AL62" s="65">
        <f t="shared" si="68"/>
        <v>0</v>
      </c>
      <c r="AM62" s="65">
        <f t="shared" si="68"/>
        <v>0</v>
      </c>
      <c r="AN62" s="65">
        <f t="shared" si="68"/>
        <v>0</v>
      </c>
      <c r="AO62" s="65">
        <f t="shared" si="68"/>
        <v>0</v>
      </c>
      <c r="AP62" s="65">
        <f t="shared" si="68"/>
        <v>0</v>
      </c>
      <c r="AQ62" s="65">
        <f t="shared" si="68"/>
        <v>0</v>
      </c>
      <c r="AR62" s="65">
        <f t="shared" si="68"/>
        <v>0</v>
      </c>
      <c r="AS62" s="65">
        <f t="shared" si="68"/>
        <v>0</v>
      </c>
      <c r="AT62" s="65">
        <f t="shared" si="68"/>
        <v>0</v>
      </c>
      <c r="AU62" s="65">
        <f t="shared" si="68"/>
        <v>0</v>
      </c>
      <c r="AV62" s="65">
        <f t="shared" si="68"/>
        <v>0</v>
      </c>
      <c r="AW62" s="65">
        <f t="shared" si="68"/>
        <v>0</v>
      </c>
      <c r="AX62" s="65">
        <f t="shared" si="68"/>
        <v>0</v>
      </c>
      <c r="AY62" s="65">
        <f t="shared" si="68"/>
        <v>0</v>
      </c>
      <c r="AZ62" s="65">
        <f t="shared" si="68"/>
        <v>0</v>
      </c>
      <c r="BA62" s="65">
        <f t="shared" si="68"/>
        <v>0</v>
      </c>
      <c r="BB62" s="65">
        <f t="shared" si="68"/>
        <v>0</v>
      </c>
      <c r="BC62" s="65">
        <f t="shared" si="68"/>
        <v>0</v>
      </c>
      <c r="BD62" s="65">
        <f t="shared" si="68"/>
        <v>0</v>
      </c>
      <c r="BE62" s="65">
        <f t="shared" si="68"/>
        <v>0</v>
      </c>
      <c r="BF62" s="65">
        <f t="shared" si="68"/>
        <v>0</v>
      </c>
      <c r="BG62" s="65">
        <f t="shared" si="68"/>
        <v>0</v>
      </c>
      <c r="BH62" s="65">
        <f t="shared" si="68"/>
        <v>0</v>
      </c>
      <c r="BI62" s="65">
        <f t="shared" si="68"/>
        <v>0</v>
      </c>
      <c r="BJ62" s="65">
        <f t="shared" si="68"/>
        <v>0</v>
      </c>
      <c r="BK62" s="65">
        <f t="shared" si="68"/>
        <v>0</v>
      </c>
      <c r="BL62" s="65">
        <f t="shared" si="68"/>
        <v>0</v>
      </c>
      <c r="BM62" s="65">
        <f t="shared" si="68"/>
        <v>0</v>
      </c>
      <c r="BN62" s="65">
        <f t="shared" si="68"/>
        <v>0</v>
      </c>
      <c r="BO62" s="65">
        <f t="shared" si="68"/>
        <v>0</v>
      </c>
      <c r="BP62" s="65">
        <f t="shared" ref="BP62:CH62" si="69">SUM(BP70,BP78)</f>
        <v>0</v>
      </c>
      <c r="BQ62" s="65">
        <f t="shared" si="69"/>
        <v>0</v>
      </c>
      <c r="BR62" s="65">
        <f t="shared" si="69"/>
        <v>0</v>
      </c>
      <c r="BS62" s="65">
        <f t="shared" si="69"/>
        <v>0</v>
      </c>
      <c r="BT62" s="65">
        <f t="shared" si="69"/>
        <v>0</v>
      </c>
      <c r="BU62" s="65">
        <f t="shared" si="69"/>
        <v>0</v>
      </c>
      <c r="BV62" s="65">
        <f t="shared" si="69"/>
        <v>0</v>
      </c>
      <c r="BW62" s="65">
        <f t="shared" si="69"/>
        <v>0</v>
      </c>
      <c r="BX62" s="65">
        <f t="shared" si="69"/>
        <v>0</v>
      </c>
      <c r="BY62" s="65">
        <f t="shared" si="69"/>
        <v>0</v>
      </c>
      <c r="BZ62" s="65">
        <f t="shared" si="69"/>
        <v>0</v>
      </c>
      <c r="CA62" s="65">
        <f t="shared" si="69"/>
        <v>0</v>
      </c>
      <c r="CB62" s="65">
        <f t="shared" si="69"/>
        <v>0</v>
      </c>
      <c r="CC62" s="65">
        <f t="shared" si="69"/>
        <v>0</v>
      </c>
      <c r="CD62" s="65">
        <f t="shared" si="69"/>
        <v>0</v>
      </c>
      <c r="CE62" s="65">
        <f t="shared" si="69"/>
        <v>0</v>
      </c>
      <c r="CF62" s="65">
        <f t="shared" si="69"/>
        <v>0</v>
      </c>
      <c r="CG62" s="65">
        <f t="shared" si="69"/>
        <v>0</v>
      </c>
      <c r="CH62" s="68">
        <f t="shared" si="69"/>
        <v>0</v>
      </c>
    </row>
    <row r="63" spans="1:108" x14ac:dyDescent="0.25">
      <c r="B63" s="55" t="s">
        <v>32</v>
      </c>
      <c r="C63" s="65">
        <f t="shared" ref="C63" si="70">SUM(C71,C79)</f>
        <v>0</v>
      </c>
      <c r="D63" s="65">
        <f t="shared" ref="D63:BO63" si="71">SUM(D71,D79)</f>
        <v>93330.631342806853</v>
      </c>
      <c r="E63" s="65">
        <f t="shared" si="71"/>
        <v>106392.01384482108</v>
      </c>
      <c r="F63" s="65">
        <f t="shared" si="71"/>
        <v>44474.913756008849</v>
      </c>
      <c r="G63" s="65">
        <f t="shared" si="71"/>
        <v>819491.08175354113</v>
      </c>
      <c r="H63" s="65">
        <f t="shared" si="71"/>
        <v>840881.43718015077</v>
      </c>
      <c r="I63" s="65">
        <f t="shared" si="71"/>
        <v>136364.76716093507</v>
      </c>
      <c r="J63" s="65">
        <f t="shared" si="71"/>
        <v>2735542.5500110006</v>
      </c>
      <c r="K63" s="65">
        <f t="shared" si="71"/>
        <v>1051491.9717598232</v>
      </c>
      <c r="L63" s="65">
        <f t="shared" si="71"/>
        <v>380996.50569171365</v>
      </c>
      <c r="M63" s="65">
        <f t="shared" si="71"/>
        <v>6252952.6907653455</v>
      </c>
      <c r="N63" s="65">
        <f t="shared" si="71"/>
        <v>12814335.900795164</v>
      </c>
      <c r="O63" s="65">
        <f t="shared" si="71"/>
        <v>0</v>
      </c>
      <c r="P63" s="65">
        <f t="shared" si="71"/>
        <v>0</v>
      </c>
      <c r="Q63" s="65">
        <f t="shared" si="71"/>
        <v>0</v>
      </c>
      <c r="R63" s="65">
        <f t="shared" si="71"/>
        <v>0</v>
      </c>
      <c r="S63" s="65">
        <f t="shared" si="71"/>
        <v>0</v>
      </c>
      <c r="T63" s="65">
        <f t="shared" si="71"/>
        <v>0</v>
      </c>
      <c r="U63" s="65">
        <f t="shared" si="71"/>
        <v>0</v>
      </c>
      <c r="V63" s="65">
        <f t="shared" si="71"/>
        <v>0</v>
      </c>
      <c r="W63" s="65">
        <f t="shared" si="71"/>
        <v>0</v>
      </c>
      <c r="X63" s="65">
        <f t="shared" si="71"/>
        <v>0</v>
      </c>
      <c r="Y63" s="65">
        <f t="shared" si="71"/>
        <v>0</v>
      </c>
      <c r="Z63" s="65">
        <f t="shared" si="71"/>
        <v>0</v>
      </c>
      <c r="AA63" s="65">
        <f t="shared" si="71"/>
        <v>0</v>
      </c>
      <c r="AB63" s="65">
        <f t="shared" si="71"/>
        <v>0</v>
      </c>
      <c r="AC63" s="65">
        <f t="shared" si="71"/>
        <v>0</v>
      </c>
      <c r="AD63" s="65">
        <f t="shared" si="71"/>
        <v>0</v>
      </c>
      <c r="AE63" s="65">
        <f t="shared" si="71"/>
        <v>0</v>
      </c>
      <c r="AF63" s="65">
        <f t="shared" si="71"/>
        <v>0</v>
      </c>
      <c r="AG63" s="65">
        <f t="shared" si="71"/>
        <v>0</v>
      </c>
      <c r="AH63" s="65">
        <f t="shared" si="71"/>
        <v>0</v>
      </c>
      <c r="AI63" s="65">
        <f t="shared" si="71"/>
        <v>0</v>
      </c>
      <c r="AJ63" s="65">
        <f t="shared" si="71"/>
        <v>0</v>
      </c>
      <c r="AK63" s="65">
        <f t="shared" si="71"/>
        <v>0</v>
      </c>
      <c r="AL63" s="65">
        <f t="shared" si="71"/>
        <v>0</v>
      </c>
      <c r="AM63" s="65">
        <f t="shared" si="71"/>
        <v>0</v>
      </c>
      <c r="AN63" s="65">
        <f t="shared" si="71"/>
        <v>0</v>
      </c>
      <c r="AO63" s="65">
        <f t="shared" si="71"/>
        <v>0</v>
      </c>
      <c r="AP63" s="65">
        <f t="shared" si="71"/>
        <v>0</v>
      </c>
      <c r="AQ63" s="65">
        <f t="shared" si="71"/>
        <v>0</v>
      </c>
      <c r="AR63" s="65">
        <f t="shared" si="71"/>
        <v>0</v>
      </c>
      <c r="AS63" s="65">
        <f t="shared" si="71"/>
        <v>0</v>
      </c>
      <c r="AT63" s="65">
        <f t="shared" si="71"/>
        <v>0</v>
      </c>
      <c r="AU63" s="65">
        <f t="shared" si="71"/>
        <v>0</v>
      </c>
      <c r="AV63" s="65">
        <f t="shared" si="71"/>
        <v>0</v>
      </c>
      <c r="AW63" s="65">
        <f t="shared" si="71"/>
        <v>0</v>
      </c>
      <c r="AX63" s="65">
        <f t="shared" si="71"/>
        <v>0</v>
      </c>
      <c r="AY63" s="65">
        <f t="shared" si="71"/>
        <v>0</v>
      </c>
      <c r="AZ63" s="65">
        <f t="shared" si="71"/>
        <v>0</v>
      </c>
      <c r="BA63" s="65">
        <f t="shared" si="71"/>
        <v>0</v>
      </c>
      <c r="BB63" s="65">
        <f t="shared" si="71"/>
        <v>0</v>
      </c>
      <c r="BC63" s="65">
        <f t="shared" si="71"/>
        <v>0</v>
      </c>
      <c r="BD63" s="65">
        <f t="shared" si="71"/>
        <v>0</v>
      </c>
      <c r="BE63" s="65">
        <f t="shared" si="71"/>
        <v>0</v>
      </c>
      <c r="BF63" s="65">
        <f t="shared" si="71"/>
        <v>0</v>
      </c>
      <c r="BG63" s="65">
        <f t="shared" si="71"/>
        <v>0</v>
      </c>
      <c r="BH63" s="65">
        <f t="shared" si="71"/>
        <v>0</v>
      </c>
      <c r="BI63" s="65">
        <f t="shared" si="71"/>
        <v>0</v>
      </c>
      <c r="BJ63" s="65">
        <f t="shared" si="71"/>
        <v>0</v>
      </c>
      <c r="BK63" s="65">
        <f t="shared" si="71"/>
        <v>0</v>
      </c>
      <c r="BL63" s="65">
        <f t="shared" si="71"/>
        <v>0</v>
      </c>
      <c r="BM63" s="65">
        <f t="shared" si="71"/>
        <v>0</v>
      </c>
      <c r="BN63" s="65">
        <f t="shared" si="71"/>
        <v>0</v>
      </c>
      <c r="BO63" s="65">
        <f t="shared" si="71"/>
        <v>0</v>
      </c>
      <c r="BP63" s="65">
        <f t="shared" ref="BP63:CH63" si="72">SUM(BP71,BP79)</f>
        <v>0</v>
      </c>
      <c r="BQ63" s="65">
        <f t="shared" si="72"/>
        <v>0</v>
      </c>
      <c r="BR63" s="65">
        <f t="shared" si="72"/>
        <v>0</v>
      </c>
      <c r="BS63" s="65">
        <f t="shared" si="72"/>
        <v>0</v>
      </c>
      <c r="BT63" s="65">
        <f t="shared" si="72"/>
        <v>0</v>
      </c>
      <c r="BU63" s="65">
        <f t="shared" si="72"/>
        <v>0</v>
      </c>
      <c r="BV63" s="65">
        <f t="shared" si="72"/>
        <v>0</v>
      </c>
      <c r="BW63" s="65">
        <f t="shared" si="72"/>
        <v>0</v>
      </c>
      <c r="BX63" s="65">
        <f t="shared" si="72"/>
        <v>0</v>
      </c>
      <c r="BY63" s="65">
        <f t="shared" si="72"/>
        <v>0</v>
      </c>
      <c r="BZ63" s="65">
        <f t="shared" si="72"/>
        <v>0</v>
      </c>
      <c r="CA63" s="65">
        <f t="shared" si="72"/>
        <v>0</v>
      </c>
      <c r="CB63" s="65">
        <f t="shared" si="72"/>
        <v>0</v>
      </c>
      <c r="CC63" s="65">
        <f t="shared" si="72"/>
        <v>0</v>
      </c>
      <c r="CD63" s="65">
        <f t="shared" si="72"/>
        <v>0</v>
      </c>
      <c r="CE63" s="65">
        <f t="shared" si="72"/>
        <v>0</v>
      </c>
      <c r="CF63" s="65">
        <f t="shared" si="72"/>
        <v>0</v>
      </c>
      <c r="CG63" s="65">
        <f t="shared" si="72"/>
        <v>0</v>
      </c>
      <c r="CH63" s="68">
        <f t="shared" si="72"/>
        <v>0</v>
      </c>
    </row>
    <row r="64" spans="1:108" ht="15.75" thickBot="1" x14ac:dyDescent="0.3">
      <c r="B64" s="31" t="s">
        <v>33</v>
      </c>
      <c r="C64" s="75">
        <f t="shared" ref="C64" si="73">SUM(C72,C80)</f>
        <v>0</v>
      </c>
      <c r="D64" s="75">
        <f t="shared" ref="D64:BO64" si="74">SUM(D72,D80)</f>
        <v>39862.177680000001</v>
      </c>
      <c r="E64" s="75">
        <f t="shared" si="74"/>
        <v>17196.990236487061</v>
      </c>
      <c r="F64" s="75">
        <f t="shared" si="74"/>
        <v>0</v>
      </c>
      <c r="G64" s="75">
        <f t="shared" si="74"/>
        <v>5481.2067978932091</v>
      </c>
      <c r="H64" s="75">
        <f t="shared" si="74"/>
        <v>0</v>
      </c>
      <c r="I64" s="75">
        <f t="shared" si="74"/>
        <v>59595.954965012155</v>
      </c>
      <c r="J64" s="75">
        <f t="shared" si="74"/>
        <v>247520.64089700871</v>
      </c>
      <c r="K64" s="75">
        <f t="shared" si="74"/>
        <v>132324.55371835022</v>
      </c>
      <c r="L64" s="75">
        <f t="shared" si="74"/>
        <v>106707.30620076697</v>
      </c>
      <c r="M64" s="75">
        <f t="shared" si="74"/>
        <v>16600.634130077608</v>
      </c>
      <c r="N64" s="75">
        <f t="shared" si="74"/>
        <v>1766992.7679268685</v>
      </c>
      <c r="O64" s="75">
        <f t="shared" si="74"/>
        <v>0</v>
      </c>
      <c r="P64" s="75">
        <f t="shared" si="74"/>
        <v>0</v>
      </c>
      <c r="Q64" s="75">
        <f t="shared" si="74"/>
        <v>0</v>
      </c>
      <c r="R64" s="75">
        <f t="shared" si="74"/>
        <v>0</v>
      </c>
      <c r="S64" s="75">
        <f t="shared" si="74"/>
        <v>0</v>
      </c>
      <c r="T64" s="75">
        <f t="shared" si="74"/>
        <v>0</v>
      </c>
      <c r="U64" s="75">
        <f t="shared" si="74"/>
        <v>0</v>
      </c>
      <c r="V64" s="75">
        <f t="shared" si="74"/>
        <v>0</v>
      </c>
      <c r="W64" s="75">
        <f t="shared" si="74"/>
        <v>0</v>
      </c>
      <c r="X64" s="75">
        <f t="shared" si="74"/>
        <v>0</v>
      </c>
      <c r="Y64" s="75">
        <f t="shared" si="74"/>
        <v>0</v>
      </c>
      <c r="Z64" s="75">
        <f t="shared" si="74"/>
        <v>0</v>
      </c>
      <c r="AA64" s="75">
        <f t="shared" si="74"/>
        <v>0</v>
      </c>
      <c r="AB64" s="75">
        <f t="shared" si="74"/>
        <v>0</v>
      </c>
      <c r="AC64" s="75">
        <f t="shared" si="74"/>
        <v>0</v>
      </c>
      <c r="AD64" s="75">
        <f t="shared" si="74"/>
        <v>0</v>
      </c>
      <c r="AE64" s="75">
        <f t="shared" si="74"/>
        <v>0</v>
      </c>
      <c r="AF64" s="75">
        <f t="shared" si="74"/>
        <v>0</v>
      </c>
      <c r="AG64" s="75">
        <f t="shared" si="74"/>
        <v>0</v>
      </c>
      <c r="AH64" s="75">
        <f t="shared" si="74"/>
        <v>0</v>
      </c>
      <c r="AI64" s="75">
        <f t="shared" si="74"/>
        <v>0</v>
      </c>
      <c r="AJ64" s="75">
        <f t="shared" si="74"/>
        <v>0</v>
      </c>
      <c r="AK64" s="75">
        <f t="shared" si="74"/>
        <v>0</v>
      </c>
      <c r="AL64" s="75">
        <f t="shared" si="74"/>
        <v>0</v>
      </c>
      <c r="AM64" s="75">
        <f t="shared" si="74"/>
        <v>0</v>
      </c>
      <c r="AN64" s="75">
        <f t="shared" si="74"/>
        <v>0</v>
      </c>
      <c r="AO64" s="75">
        <f t="shared" si="74"/>
        <v>0</v>
      </c>
      <c r="AP64" s="75">
        <f t="shared" si="74"/>
        <v>0</v>
      </c>
      <c r="AQ64" s="75">
        <f t="shared" si="74"/>
        <v>0</v>
      </c>
      <c r="AR64" s="75">
        <f t="shared" si="74"/>
        <v>0</v>
      </c>
      <c r="AS64" s="75">
        <f t="shared" si="74"/>
        <v>0</v>
      </c>
      <c r="AT64" s="75">
        <f t="shared" si="74"/>
        <v>0</v>
      </c>
      <c r="AU64" s="75">
        <f t="shared" si="74"/>
        <v>0</v>
      </c>
      <c r="AV64" s="75">
        <f t="shared" si="74"/>
        <v>0</v>
      </c>
      <c r="AW64" s="75">
        <f t="shared" si="74"/>
        <v>0</v>
      </c>
      <c r="AX64" s="75">
        <f t="shared" si="74"/>
        <v>0</v>
      </c>
      <c r="AY64" s="75">
        <f t="shared" si="74"/>
        <v>0</v>
      </c>
      <c r="AZ64" s="75">
        <f t="shared" si="74"/>
        <v>0</v>
      </c>
      <c r="BA64" s="75">
        <f t="shared" si="74"/>
        <v>0</v>
      </c>
      <c r="BB64" s="75">
        <f t="shared" si="74"/>
        <v>0</v>
      </c>
      <c r="BC64" s="75">
        <f t="shared" si="74"/>
        <v>0</v>
      </c>
      <c r="BD64" s="75">
        <f t="shared" si="74"/>
        <v>0</v>
      </c>
      <c r="BE64" s="75">
        <f t="shared" si="74"/>
        <v>0</v>
      </c>
      <c r="BF64" s="75">
        <f t="shared" si="74"/>
        <v>0</v>
      </c>
      <c r="BG64" s="75">
        <f t="shared" si="74"/>
        <v>0</v>
      </c>
      <c r="BH64" s="75">
        <f t="shared" si="74"/>
        <v>0</v>
      </c>
      <c r="BI64" s="75">
        <f t="shared" si="74"/>
        <v>0</v>
      </c>
      <c r="BJ64" s="75">
        <f t="shared" si="74"/>
        <v>0</v>
      </c>
      <c r="BK64" s="75">
        <f t="shared" si="74"/>
        <v>0</v>
      </c>
      <c r="BL64" s="75">
        <f t="shared" si="74"/>
        <v>0</v>
      </c>
      <c r="BM64" s="75">
        <f t="shared" si="74"/>
        <v>0</v>
      </c>
      <c r="BN64" s="75">
        <f t="shared" si="74"/>
        <v>0</v>
      </c>
      <c r="BO64" s="75">
        <f t="shared" si="74"/>
        <v>0</v>
      </c>
      <c r="BP64" s="75">
        <f t="shared" ref="BP64:CH64" si="75">SUM(BP72,BP80)</f>
        <v>0</v>
      </c>
      <c r="BQ64" s="75">
        <f t="shared" si="75"/>
        <v>0</v>
      </c>
      <c r="BR64" s="75">
        <f t="shared" si="75"/>
        <v>0</v>
      </c>
      <c r="BS64" s="75">
        <f t="shared" si="75"/>
        <v>0</v>
      </c>
      <c r="BT64" s="75">
        <f t="shared" si="75"/>
        <v>0</v>
      </c>
      <c r="BU64" s="75">
        <f t="shared" si="75"/>
        <v>0</v>
      </c>
      <c r="BV64" s="75">
        <f t="shared" si="75"/>
        <v>0</v>
      </c>
      <c r="BW64" s="75">
        <f t="shared" si="75"/>
        <v>0</v>
      </c>
      <c r="BX64" s="75">
        <f t="shared" si="75"/>
        <v>0</v>
      </c>
      <c r="BY64" s="75">
        <f t="shared" si="75"/>
        <v>0</v>
      </c>
      <c r="BZ64" s="75">
        <f t="shared" si="75"/>
        <v>0</v>
      </c>
      <c r="CA64" s="75">
        <f t="shared" si="75"/>
        <v>0</v>
      </c>
      <c r="CB64" s="75">
        <f t="shared" si="75"/>
        <v>0</v>
      </c>
      <c r="CC64" s="75">
        <f t="shared" si="75"/>
        <v>0</v>
      </c>
      <c r="CD64" s="75">
        <f t="shared" si="75"/>
        <v>0</v>
      </c>
      <c r="CE64" s="75">
        <f t="shared" si="75"/>
        <v>0</v>
      </c>
      <c r="CF64" s="75">
        <f t="shared" si="75"/>
        <v>0</v>
      </c>
      <c r="CG64" s="75">
        <f t="shared" si="75"/>
        <v>0</v>
      </c>
      <c r="CH64" s="22">
        <f t="shared" si="75"/>
        <v>0</v>
      </c>
      <c r="CI64" s="324" t="s">
        <v>190</v>
      </c>
    </row>
    <row r="65" spans="2:87" ht="15.75" thickBot="1" x14ac:dyDescent="0.3">
      <c r="B65" s="56" t="s">
        <v>34</v>
      </c>
      <c r="C65" s="76">
        <f>SUM(C60:C64)</f>
        <v>92084.37878380873</v>
      </c>
      <c r="D65" s="77">
        <f t="shared" ref="D65:BO65" si="76">SUM(D60:D64)</f>
        <v>3296631.7136966931</v>
      </c>
      <c r="E65" s="77">
        <f t="shared" si="76"/>
        <v>9618715.3935696222</v>
      </c>
      <c r="F65" s="77">
        <f t="shared" si="76"/>
        <v>7620675.9377559293</v>
      </c>
      <c r="G65" s="77">
        <f t="shared" si="76"/>
        <v>9983660.4100454058</v>
      </c>
      <c r="H65" s="77">
        <f t="shared" si="76"/>
        <v>11552465.270699093</v>
      </c>
      <c r="I65" s="77">
        <f t="shared" si="76"/>
        <v>8543413.497174941</v>
      </c>
      <c r="J65" s="77">
        <f t="shared" si="76"/>
        <v>19101305.492434237</v>
      </c>
      <c r="K65" s="77">
        <f t="shared" si="76"/>
        <v>14925041.533341102</v>
      </c>
      <c r="L65" s="77">
        <f t="shared" si="76"/>
        <v>10386817.094068358</v>
      </c>
      <c r="M65" s="77">
        <f t="shared" si="76"/>
        <v>15192635.184981257</v>
      </c>
      <c r="N65" s="77">
        <f t="shared" si="76"/>
        <v>53333539.875359073</v>
      </c>
      <c r="O65" s="77">
        <f t="shared" si="76"/>
        <v>0</v>
      </c>
      <c r="P65" s="77">
        <f t="shared" si="76"/>
        <v>0</v>
      </c>
      <c r="Q65" s="77">
        <f t="shared" si="76"/>
        <v>0</v>
      </c>
      <c r="R65" s="77">
        <f t="shared" si="76"/>
        <v>0</v>
      </c>
      <c r="S65" s="77">
        <f t="shared" si="76"/>
        <v>0</v>
      </c>
      <c r="T65" s="77">
        <f t="shared" si="76"/>
        <v>0</v>
      </c>
      <c r="U65" s="77">
        <f t="shared" si="76"/>
        <v>0</v>
      </c>
      <c r="V65" s="77">
        <f t="shared" si="76"/>
        <v>0</v>
      </c>
      <c r="W65" s="77">
        <f t="shared" si="76"/>
        <v>0</v>
      </c>
      <c r="X65" s="77">
        <f t="shared" si="76"/>
        <v>0</v>
      </c>
      <c r="Y65" s="77">
        <f t="shared" si="76"/>
        <v>0</v>
      </c>
      <c r="Z65" s="77">
        <f t="shared" si="76"/>
        <v>0</v>
      </c>
      <c r="AA65" s="77">
        <f t="shared" si="76"/>
        <v>0</v>
      </c>
      <c r="AB65" s="77">
        <f t="shared" si="76"/>
        <v>0</v>
      </c>
      <c r="AC65" s="77">
        <f t="shared" si="76"/>
        <v>0</v>
      </c>
      <c r="AD65" s="77">
        <f t="shared" si="76"/>
        <v>0</v>
      </c>
      <c r="AE65" s="77">
        <f t="shared" si="76"/>
        <v>0</v>
      </c>
      <c r="AF65" s="77">
        <f t="shared" si="76"/>
        <v>0</v>
      </c>
      <c r="AG65" s="77">
        <f t="shared" si="76"/>
        <v>0</v>
      </c>
      <c r="AH65" s="77">
        <f t="shared" si="76"/>
        <v>0</v>
      </c>
      <c r="AI65" s="77">
        <f t="shared" si="76"/>
        <v>0</v>
      </c>
      <c r="AJ65" s="77">
        <f t="shared" si="76"/>
        <v>0</v>
      </c>
      <c r="AK65" s="77">
        <f t="shared" si="76"/>
        <v>0</v>
      </c>
      <c r="AL65" s="77">
        <f t="shared" si="76"/>
        <v>0</v>
      </c>
      <c r="AM65" s="77">
        <f t="shared" si="76"/>
        <v>0</v>
      </c>
      <c r="AN65" s="77">
        <f t="shared" si="76"/>
        <v>0</v>
      </c>
      <c r="AO65" s="77">
        <f t="shared" si="76"/>
        <v>0</v>
      </c>
      <c r="AP65" s="77">
        <f t="shared" si="76"/>
        <v>0</v>
      </c>
      <c r="AQ65" s="77">
        <f t="shared" si="76"/>
        <v>0</v>
      </c>
      <c r="AR65" s="77">
        <f t="shared" si="76"/>
        <v>0</v>
      </c>
      <c r="AS65" s="77">
        <f t="shared" si="76"/>
        <v>0</v>
      </c>
      <c r="AT65" s="77">
        <f t="shared" si="76"/>
        <v>0</v>
      </c>
      <c r="AU65" s="77">
        <f t="shared" si="76"/>
        <v>0</v>
      </c>
      <c r="AV65" s="77">
        <f t="shared" si="76"/>
        <v>0</v>
      </c>
      <c r="AW65" s="77">
        <f t="shared" si="76"/>
        <v>0</v>
      </c>
      <c r="AX65" s="77">
        <f t="shared" si="76"/>
        <v>0</v>
      </c>
      <c r="AY65" s="77">
        <f t="shared" si="76"/>
        <v>0</v>
      </c>
      <c r="AZ65" s="77">
        <f t="shared" si="76"/>
        <v>0</v>
      </c>
      <c r="BA65" s="77">
        <f t="shared" si="76"/>
        <v>0</v>
      </c>
      <c r="BB65" s="77">
        <f t="shared" si="76"/>
        <v>0</v>
      </c>
      <c r="BC65" s="77">
        <f t="shared" si="76"/>
        <v>0</v>
      </c>
      <c r="BD65" s="77">
        <f t="shared" si="76"/>
        <v>0</v>
      </c>
      <c r="BE65" s="77">
        <f t="shared" si="76"/>
        <v>0</v>
      </c>
      <c r="BF65" s="77">
        <f t="shared" si="76"/>
        <v>0</v>
      </c>
      <c r="BG65" s="77">
        <f t="shared" si="76"/>
        <v>0</v>
      </c>
      <c r="BH65" s="77">
        <f t="shared" si="76"/>
        <v>0</v>
      </c>
      <c r="BI65" s="77">
        <f t="shared" si="76"/>
        <v>0</v>
      </c>
      <c r="BJ65" s="77">
        <f t="shared" si="76"/>
        <v>0</v>
      </c>
      <c r="BK65" s="77">
        <f t="shared" si="76"/>
        <v>0</v>
      </c>
      <c r="BL65" s="77">
        <f t="shared" si="76"/>
        <v>0</v>
      </c>
      <c r="BM65" s="77">
        <f t="shared" si="76"/>
        <v>0</v>
      </c>
      <c r="BN65" s="77">
        <f t="shared" si="76"/>
        <v>0</v>
      </c>
      <c r="BO65" s="77">
        <f t="shared" si="76"/>
        <v>0</v>
      </c>
      <c r="BP65" s="77">
        <f t="shared" ref="BP65:CH65" si="77">SUM(BP60:BP64)</f>
        <v>0</v>
      </c>
      <c r="BQ65" s="77">
        <f t="shared" si="77"/>
        <v>0</v>
      </c>
      <c r="BR65" s="77">
        <f t="shared" si="77"/>
        <v>0</v>
      </c>
      <c r="BS65" s="77">
        <f t="shared" si="77"/>
        <v>0</v>
      </c>
      <c r="BT65" s="77">
        <f t="shared" si="77"/>
        <v>0</v>
      </c>
      <c r="BU65" s="77">
        <f t="shared" si="77"/>
        <v>0</v>
      </c>
      <c r="BV65" s="77">
        <f t="shared" si="77"/>
        <v>0</v>
      </c>
      <c r="BW65" s="77">
        <f t="shared" si="77"/>
        <v>0</v>
      </c>
      <c r="BX65" s="77">
        <f t="shared" si="77"/>
        <v>0</v>
      </c>
      <c r="BY65" s="77">
        <f t="shared" si="77"/>
        <v>0</v>
      </c>
      <c r="BZ65" s="77">
        <f t="shared" si="77"/>
        <v>0</v>
      </c>
      <c r="CA65" s="77">
        <f t="shared" si="77"/>
        <v>0</v>
      </c>
      <c r="CB65" s="77">
        <f t="shared" si="77"/>
        <v>0</v>
      </c>
      <c r="CC65" s="77">
        <f t="shared" si="77"/>
        <v>0</v>
      </c>
      <c r="CD65" s="77">
        <f t="shared" si="77"/>
        <v>0</v>
      </c>
      <c r="CE65" s="77">
        <f t="shared" si="77"/>
        <v>0</v>
      </c>
      <c r="CF65" s="77">
        <f t="shared" si="77"/>
        <v>0</v>
      </c>
      <c r="CG65" s="77">
        <f t="shared" si="77"/>
        <v>0</v>
      </c>
      <c r="CH65" s="78">
        <f t="shared" si="77"/>
        <v>0</v>
      </c>
      <c r="CI65" s="325">
        <f>SUM(C65:CH65)</f>
        <v>163646985.78190953</v>
      </c>
    </row>
    <row r="66" spans="2:87" ht="15.75" thickBot="1" x14ac:dyDescent="0.3"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325">
        <f>' 1M - RES'!O32-' 1M - RES'!C17+'2M - SGS'!O38+'3M - LGS'!O38+'4M - SPS'!O38+'11M - LPS'!O38+' LI 1M - RES'!O32+'LI 2M - SGS'!O38+'LI 3M - LGS'!O38+'LI 4M - SPS'!O38+'Biz DRENE'!P75</f>
        <v>163628687.37825182</v>
      </c>
    </row>
    <row r="67" spans="2:87" ht="15.75" thickBot="1" x14ac:dyDescent="0.3">
      <c r="B67" s="53" t="s">
        <v>168</v>
      </c>
      <c r="C67" s="48">
        <f>C59</f>
        <v>45292</v>
      </c>
      <c r="D67" s="48">
        <f t="shared" ref="D67:BO67" si="78">D59</f>
        <v>45323</v>
      </c>
      <c r="E67" s="48">
        <f t="shared" si="78"/>
        <v>45352</v>
      </c>
      <c r="F67" s="48">
        <f t="shared" si="78"/>
        <v>45383</v>
      </c>
      <c r="G67" s="48">
        <f t="shared" si="78"/>
        <v>45413</v>
      </c>
      <c r="H67" s="48">
        <f t="shared" si="78"/>
        <v>45444</v>
      </c>
      <c r="I67" s="48">
        <f t="shared" si="78"/>
        <v>45474</v>
      </c>
      <c r="J67" s="48">
        <f t="shared" si="78"/>
        <v>45505</v>
      </c>
      <c r="K67" s="48">
        <f t="shared" si="78"/>
        <v>45536</v>
      </c>
      <c r="L67" s="48">
        <f t="shared" si="78"/>
        <v>45566</v>
      </c>
      <c r="M67" s="48">
        <f t="shared" si="78"/>
        <v>45597</v>
      </c>
      <c r="N67" s="48">
        <f t="shared" si="78"/>
        <v>45627</v>
      </c>
      <c r="O67" s="48">
        <f t="shared" si="78"/>
        <v>45658</v>
      </c>
      <c r="P67" s="48">
        <f t="shared" si="78"/>
        <v>45689</v>
      </c>
      <c r="Q67" s="48">
        <f t="shared" si="78"/>
        <v>45717</v>
      </c>
      <c r="R67" s="48">
        <f t="shared" si="78"/>
        <v>45748</v>
      </c>
      <c r="S67" s="48">
        <f t="shared" si="78"/>
        <v>45778</v>
      </c>
      <c r="T67" s="48">
        <f t="shared" si="78"/>
        <v>45809</v>
      </c>
      <c r="U67" s="48">
        <f t="shared" si="78"/>
        <v>45839</v>
      </c>
      <c r="V67" s="48">
        <f t="shared" si="78"/>
        <v>45870</v>
      </c>
      <c r="W67" s="48">
        <f t="shared" si="78"/>
        <v>45901</v>
      </c>
      <c r="X67" s="48">
        <f t="shared" si="78"/>
        <v>45931</v>
      </c>
      <c r="Y67" s="48">
        <f t="shared" si="78"/>
        <v>45962</v>
      </c>
      <c r="Z67" s="48">
        <f t="shared" si="78"/>
        <v>45992</v>
      </c>
      <c r="AA67" s="48">
        <f t="shared" si="78"/>
        <v>46023</v>
      </c>
      <c r="AB67" s="48">
        <f t="shared" si="78"/>
        <v>46054</v>
      </c>
      <c r="AC67" s="48">
        <f t="shared" si="78"/>
        <v>46082</v>
      </c>
      <c r="AD67" s="48">
        <f t="shared" si="78"/>
        <v>46113</v>
      </c>
      <c r="AE67" s="48">
        <f t="shared" si="78"/>
        <v>46143</v>
      </c>
      <c r="AF67" s="48">
        <f t="shared" si="78"/>
        <v>46174</v>
      </c>
      <c r="AG67" s="48">
        <f t="shared" si="78"/>
        <v>46204</v>
      </c>
      <c r="AH67" s="48">
        <f t="shared" si="78"/>
        <v>46235</v>
      </c>
      <c r="AI67" s="48">
        <f t="shared" si="78"/>
        <v>46266</v>
      </c>
      <c r="AJ67" s="48">
        <f t="shared" si="78"/>
        <v>46296</v>
      </c>
      <c r="AK67" s="48">
        <f t="shared" si="78"/>
        <v>46327</v>
      </c>
      <c r="AL67" s="48">
        <f t="shared" si="78"/>
        <v>46357</v>
      </c>
      <c r="AM67" s="48">
        <f t="shared" si="78"/>
        <v>46388</v>
      </c>
      <c r="AN67" s="48">
        <f t="shared" si="78"/>
        <v>46419</v>
      </c>
      <c r="AO67" s="48">
        <f t="shared" si="78"/>
        <v>46447</v>
      </c>
      <c r="AP67" s="48">
        <f t="shared" si="78"/>
        <v>46478</v>
      </c>
      <c r="AQ67" s="48">
        <f t="shared" si="78"/>
        <v>46508</v>
      </c>
      <c r="AR67" s="48">
        <f t="shared" si="78"/>
        <v>46539</v>
      </c>
      <c r="AS67" s="48">
        <f t="shared" si="78"/>
        <v>46569</v>
      </c>
      <c r="AT67" s="48">
        <f t="shared" si="78"/>
        <v>46600</v>
      </c>
      <c r="AU67" s="48">
        <f t="shared" si="78"/>
        <v>46631</v>
      </c>
      <c r="AV67" s="48">
        <f t="shared" si="78"/>
        <v>46661</v>
      </c>
      <c r="AW67" s="48">
        <f t="shared" si="78"/>
        <v>46692</v>
      </c>
      <c r="AX67" s="48">
        <f t="shared" si="78"/>
        <v>46722</v>
      </c>
      <c r="AY67" s="48">
        <f t="shared" si="78"/>
        <v>46753</v>
      </c>
      <c r="AZ67" s="48">
        <f t="shared" si="78"/>
        <v>46784</v>
      </c>
      <c r="BA67" s="48">
        <f t="shared" si="78"/>
        <v>46813</v>
      </c>
      <c r="BB67" s="48">
        <f t="shared" si="78"/>
        <v>46844</v>
      </c>
      <c r="BC67" s="48">
        <f t="shared" si="78"/>
        <v>46874</v>
      </c>
      <c r="BD67" s="48">
        <f t="shared" si="78"/>
        <v>46905</v>
      </c>
      <c r="BE67" s="48">
        <f t="shared" si="78"/>
        <v>46935</v>
      </c>
      <c r="BF67" s="48">
        <f t="shared" si="78"/>
        <v>46966</v>
      </c>
      <c r="BG67" s="48">
        <f t="shared" si="78"/>
        <v>46997</v>
      </c>
      <c r="BH67" s="48">
        <f t="shared" si="78"/>
        <v>47027</v>
      </c>
      <c r="BI67" s="48">
        <f t="shared" si="78"/>
        <v>47058</v>
      </c>
      <c r="BJ67" s="48">
        <f t="shared" si="78"/>
        <v>47088</v>
      </c>
      <c r="BK67" s="48">
        <f t="shared" si="78"/>
        <v>47119</v>
      </c>
      <c r="BL67" s="48">
        <f t="shared" si="78"/>
        <v>47150</v>
      </c>
      <c r="BM67" s="48">
        <f t="shared" si="78"/>
        <v>47178</v>
      </c>
      <c r="BN67" s="48">
        <f t="shared" si="78"/>
        <v>47209</v>
      </c>
      <c r="BO67" s="48">
        <f t="shared" si="78"/>
        <v>47239</v>
      </c>
      <c r="BP67" s="48">
        <f t="shared" ref="BP67:CH67" si="79">BP59</f>
        <v>47270</v>
      </c>
      <c r="BQ67" s="48">
        <f t="shared" si="79"/>
        <v>47300</v>
      </c>
      <c r="BR67" s="48">
        <f t="shared" si="79"/>
        <v>47331</v>
      </c>
      <c r="BS67" s="48">
        <f t="shared" si="79"/>
        <v>47362</v>
      </c>
      <c r="BT67" s="48">
        <f t="shared" si="79"/>
        <v>47392</v>
      </c>
      <c r="BU67" s="48">
        <f t="shared" si="79"/>
        <v>47423</v>
      </c>
      <c r="BV67" s="48">
        <f t="shared" si="79"/>
        <v>47453</v>
      </c>
      <c r="BW67" s="48">
        <f t="shared" si="79"/>
        <v>47484</v>
      </c>
      <c r="BX67" s="48">
        <f t="shared" si="79"/>
        <v>47515</v>
      </c>
      <c r="BY67" s="48">
        <f t="shared" si="79"/>
        <v>47543</v>
      </c>
      <c r="BZ67" s="48">
        <f t="shared" si="79"/>
        <v>47574</v>
      </c>
      <c r="CA67" s="48">
        <f t="shared" si="79"/>
        <v>47604</v>
      </c>
      <c r="CB67" s="48">
        <f t="shared" si="79"/>
        <v>47635</v>
      </c>
      <c r="CC67" s="48">
        <f t="shared" si="79"/>
        <v>47665</v>
      </c>
      <c r="CD67" s="48">
        <f t="shared" si="79"/>
        <v>47696</v>
      </c>
      <c r="CE67" s="48">
        <f t="shared" si="79"/>
        <v>47727</v>
      </c>
      <c r="CF67" s="48">
        <f t="shared" si="79"/>
        <v>47757</v>
      </c>
      <c r="CG67" s="48">
        <f t="shared" si="79"/>
        <v>47788</v>
      </c>
      <c r="CH67" s="48">
        <f t="shared" si="79"/>
        <v>47818</v>
      </c>
      <c r="CI67" s="371">
        <f>'RES kWh ENTRY'!O184+'BIZ SUM'!O194</f>
        <v>163646985.78190953</v>
      </c>
    </row>
    <row r="68" spans="2:87" x14ac:dyDescent="0.25">
      <c r="B68" s="54" t="s">
        <v>29</v>
      </c>
      <c r="C68" s="65">
        <f>' 1M - RES'!C16+'Res DRENE'!C17</f>
        <v>92084.37878380873</v>
      </c>
      <c r="D68" s="65">
        <f>' 1M - RES'!D16+'Res DRENE'!D17</f>
        <v>2149165.1950797229</v>
      </c>
      <c r="E68" s="65">
        <f>' 1M - RES'!E16+'Res DRENE'!E17</f>
        <v>3276443.9455091292</v>
      </c>
      <c r="F68" s="65">
        <f>' 1M - RES'!F16+'Res DRENE'!F17</f>
        <v>2495503.4549024682</v>
      </c>
      <c r="G68" s="65">
        <f>' 1M - RES'!G16+'Res DRENE'!G17</f>
        <v>4172194.0725215939</v>
      </c>
      <c r="H68" s="65">
        <f>' 1M - RES'!H16+'Res DRENE'!H17</f>
        <v>4253447.9151988849</v>
      </c>
      <c r="I68" s="65">
        <f>' 1M - RES'!I16+'Res DRENE'!I17</f>
        <v>4845645.6713829888</v>
      </c>
      <c r="J68" s="65">
        <f>' 1M - RES'!J16+'Res DRENE'!J17</f>
        <v>5029378.7871252028</v>
      </c>
      <c r="K68" s="65">
        <f>' 1M - RES'!K16+'Res DRENE'!K17</f>
        <v>4058376.6163956001</v>
      </c>
      <c r="L68" s="65">
        <f>' 1M - RES'!L16+'Res DRENE'!L17</f>
        <v>4086051.0253999764</v>
      </c>
      <c r="M68" s="65">
        <f>' 1M - RES'!M16+'Res DRENE'!M17</f>
        <v>3095633.9102335726</v>
      </c>
      <c r="N68" s="65">
        <f>' 1M - RES'!N16+'Res DRENE'!N17</f>
        <v>9307392.1000444479</v>
      </c>
      <c r="O68" s="65">
        <f>' 1M - RES'!O16+'Res DRENE'!O17</f>
        <v>0</v>
      </c>
      <c r="P68" s="65">
        <f>' 1M - RES'!P16+'Res DRENE'!P17</f>
        <v>0</v>
      </c>
      <c r="Q68" s="65">
        <f>' 1M - RES'!Q16+'Res DRENE'!Q17</f>
        <v>0</v>
      </c>
      <c r="R68" s="65">
        <f>' 1M - RES'!R16+'Res DRENE'!R17</f>
        <v>0</v>
      </c>
      <c r="S68" s="65">
        <f>' 1M - RES'!S16+'Res DRENE'!S17</f>
        <v>0</v>
      </c>
      <c r="T68" s="65">
        <f>' 1M - RES'!T16+'Res DRENE'!T17</f>
        <v>0</v>
      </c>
      <c r="U68" s="65">
        <f>' 1M - RES'!U16+'Res DRENE'!U17</f>
        <v>0</v>
      </c>
      <c r="V68" s="65">
        <f>' 1M - RES'!V16+'Res DRENE'!V17</f>
        <v>0</v>
      </c>
      <c r="W68" s="65">
        <f>' 1M - RES'!W16+'Res DRENE'!W17</f>
        <v>0</v>
      </c>
      <c r="X68" s="65">
        <f>' 1M - RES'!X16+'Res DRENE'!X17</f>
        <v>0</v>
      </c>
      <c r="Y68" s="65">
        <f>' 1M - RES'!Y16+'Res DRENE'!Y17</f>
        <v>0</v>
      </c>
      <c r="Z68" s="65">
        <f>' 1M - RES'!Z16+'Res DRENE'!Z17</f>
        <v>0</v>
      </c>
      <c r="AA68" s="65">
        <f>' 1M - RES'!AA16+'Res DRENE'!AA17</f>
        <v>0</v>
      </c>
      <c r="AB68" s="65">
        <f>' 1M - RES'!AB16+'Res DRENE'!AB17</f>
        <v>0</v>
      </c>
      <c r="AC68" s="65">
        <f>' 1M - RES'!AC16+'Res DRENE'!AC17</f>
        <v>0</v>
      </c>
      <c r="AD68" s="65">
        <f>' 1M - RES'!AD16+'Res DRENE'!AD17</f>
        <v>0</v>
      </c>
      <c r="AE68" s="65">
        <f>' 1M - RES'!AE16+'Res DRENE'!AE17</f>
        <v>0</v>
      </c>
      <c r="AF68" s="65">
        <f>' 1M - RES'!AF16+'Res DRENE'!AF17</f>
        <v>0</v>
      </c>
      <c r="AG68" s="65">
        <f>' 1M - RES'!AG16+'Res DRENE'!AG17</f>
        <v>0</v>
      </c>
      <c r="AH68" s="65">
        <f>' 1M - RES'!AH16+'Res DRENE'!AH17</f>
        <v>0</v>
      </c>
      <c r="AI68" s="65">
        <f>' 1M - RES'!AI16+'Res DRENE'!AI17</f>
        <v>0</v>
      </c>
      <c r="AJ68" s="65">
        <f>' 1M - RES'!AJ16+'Res DRENE'!AJ17</f>
        <v>0</v>
      </c>
      <c r="AK68" s="65">
        <f>' 1M - RES'!AK16+'Res DRENE'!AK17</f>
        <v>0</v>
      </c>
      <c r="AL68" s="65">
        <f>' 1M - RES'!AL16+'Res DRENE'!AL17</f>
        <v>0</v>
      </c>
      <c r="AM68" s="65">
        <f>' 1M - RES'!AM16+'Res DRENE'!AM17</f>
        <v>0</v>
      </c>
      <c r="AN68" s="65">
        <f>' 1M - RES'!AN16+'Res DRENE'!AN17</f>
        <v>0</v>
      </c>
      <c r="AO68" s="65">
        <f>' 1M - RES'!AO16+'Res DRENE'!AO17</f>
        <v>0</v>
      </c>
      <c r="AP68" s="65">
        <f>' 1M - RES'!AP16+'Res DRENE'!AP17</f>
        <v>0</v>
      </c>
      <c r="AQ68" s="65">
        <f>' 1M - RES'!AQ16+'Res DRENE'!AQ17</f>
        <v>0</v>
      </c>
      <c r="AR68" s="65">
        <f>' 1M - RES'!AR16+'Res DRENE'!AR17</f>
        <v>0</v>
      </c>
      <c r="AS68" s="65">
        <f>' 1M - RES'!AS16+'Res DRENE'!AS17</f>
        <v>0</v>
      </c>
      <c r="AT68" s="65">
        <f>' 1M - RES'!AT16+'Res DRENE'!AT17</f>
        <v>0</v>
      </c>
      <c r="AU68" s="65">
        <f>' 1M - RES'!AU16+'Res DRENE'!AU17</f>
        <v>0</v>
      </c>
      <c r="AV68" s="65">
        <f>' 1M - RES'!AV16+'Res DRENE'!AV17</f>
        <v>0</v>
      </c>
      <c r="AW68" s="65">
        <f>' 1M - RES'!AW16+'Res DRENE'!AW17</f>
        <v>0</v>
      </c>
      <c r="AX68" s="65">
        <f>' 1M - RES'!AX16+'Res DRENE'!AX17</f>
        <v>0</v>
      </c>
      <c r="AY68" s="65">
        <f>' 1M - RES'!AY16+'Res DRENE'!AY17</f>
        <v>0</v>
      </c>
      <c r="AZ68" s="65">
        <f>' 1M - RES'!AZ16+'Res DRENE'!AZ17</f>
        <v>0</v>
      </c>
      <c r="BA68" s="65">
        <f>' 1M - RES'!BA16+'Res DRENE'!BA17</f>
        <v>0</v>
      </c>
      <c r="BB68" s="65">
        <f>' 1M - RES'!BB16+'Res DRENE'!BB17</f>
        <v>0</v>
      </c>
      <c r="BC68" s="65">
        <f>' 1M - RES'!BC16+'Res DRENE'!BC17</f>
        <v>0</v>
      </c>
      <c r="BD68" s="65">
        <f>' 1M - RES'!BD16+'Res DRENE'!BD17</f>
        <v>0</v>
      </c>
      <c r="BE68" s="65">
        <f>' 1M - RES'!BE16+'Res DRENE'!BE17</f>
        <v>0</v>
      </c>
      <c r="BF68" s="65">
        <f>' 1M - RES'!BF16+'Res DRENE'!BF17</f>
        <v>0</v>
      </c>
      <c r="BG68" s="65">
        <f>' 1M - RES'!BG16+'Res DRENE'!BG17</f>
        <v>0</v>
      </c>
      <c r="BH68" s="65">
        <f>' 1M - RES'!BH16+'Res DRENE'!BH17</f>
        <v>0</v>
      </c>
      <c r="BI68" s="65">
        <f>' 1M - RES'!BI16+'Res DRENE'!BI17</f>
        <v>0</v>
      </c>
      <c r="BJ68" s="65">
        <f>' 1M - RES'!BJ16+'Res DRENE'!BJ17</f>
        <v>0</v>
      </c>
      <c r="BK68" s="65">
        <f>' 1M - RES'!BK16+'Res DRENE'!BK17</f>
        <v>0</v>
      </c>
      <c r="BL68" s="65">
        <f>' 1M - RES'!BL16+'Res DRENE'!BL17</f>
        <v>0</v>
      </c>
      <c r="BM68" s="65">
        <f>' 1M - RES'!BM16+'Res DRENE'!BM17</f>
        <v>0</v>
      </c>
      <c r="BN68" s="65">
        <f>' 1M - RES'!BN16+'Res DRENE'!BN17</f>
        <v>0</v>
      </c>
      <c r="BO68" s="65">
        <f>' 1M - RES'!BO16+'Res DRENE'!BO17</f>
        <v>0</v>
      </c>
      <c r="BP68" s="65">
        <f>' 1M - RES'!BP16+'Res DRENE'!BP17</f>
        <v>0</v>
      </c>
      <c r="BQ68" s="65">
        <f>' 1M - RES'!BQ16+'Res DRENE'!BQ17</f>
        <v>0</v>
      </c>
      <c r="BR68" s="65">
        <f>' 1M - RES'!BR16+'Res DRENE'!BR17</f>
        <v>0</v>
      </c>
      <c r="BS68" s="65">
        <f>' 1M - RES'!BS16+'Res DRENE'!BS17</f>
        <v>0</v>
      </c>
      <c r="BT68" s="65">
        <f>' 1M - RES'!BT16+'Res DRENE'!BT17</f>
        <v>0</v>
      </c>
      <c r="BU68" s="65">
        <f>' 1M - RES'!BU16+'Res DRENE'!BU17</f>
        <v>0</v>
      </c>
      <c r="BV68" s="65">
        <f>' 1M - RES'!BV16+'Res DRENE'!BV17</f>
        <v>0</v>
      </c>
      <c r="BW68" s="65">
        <f>' 1M - RES'!BW16+'Res DRENE'!BW17</f>
        <v>0</v>
      </c>
      <c r="BX68" s="65">
        <f>' 1M - RES'!BX16+'Res DRENE'!BX17</f>
        <v>0</v>
      </c>
      <c r="BY68" s="65">
        <f>' 1M - RES'!BY16+'Res DRENE'!BY17</f>
        <v>0</v>
      </c>
      <c r="BZ68" s="65">
        <f>' 1M - RES'!BZ16+'Res DRENE'!BZ17</f>
        <v>0</v>
      </c>
      <c r="CA68" s="65">
        <f>' 1M - RES'!CA16+'Res DRENE'!CA17</f>
        <v>0</v>
      </c>
      <c r="CB68" s="65">
        <f>' 1M - RES'!CB16+'Res DRENE'!CB17</f>
        <v>0</v>
      </c>
      <c r="CC68" s="65">
        <f>' 1M - RES'!CC16+'Res DRENE'!CC17</f>
        <v>0</v>
      </c>
      <c r="CD68" s="65">
        <f>' 1M - RES'!CD16+'Res DRENE'!CD17</f>
        <v>0</v>
      </c>
      <c r="CE68" s="65">
        <f>' 1M - RES'!CE16+'Res DRENE'!CE17</f>
        <v>0</v>
      </c>
      <c r="CF68" s="65">
        <f>' 1M - RES'!CF16+'Res DRENE'!CF17</f>
        <v>0</v>
      </c>
      <c r="CG68" s="65">
        <f>' 1M - RES'!CG16+'Res DRENE'!CG17</f>
        <v>0</v>
      </c>
      <c r="CH68" s="65">
        <f>' 1M - RES'!CH16+'Res DRENE'!CH17</f>
        <v>0</v>
      </c>
    </row>
    <row r="69" spans="2:87" x14ac:dyDescent="0.25">
      <c r="B69" s="55" t="s">
        <v>30</v>
      </c>
      <c r="C69" s="65">
        <f>'2M - SGS'!C19+'Biz DRENE'!C19</f>
        <v>0</v>
      </c>
      <c r="D69" s="65">
        <f>'2M - SGS'!D19+'Biz DRENE'!D19</f>
        <v>396016.84824589745</v>
      </c>
      <c r="E69" s="65">
        <f>'2M - SGS'!E19+'Biz DRENE'!E19</f>
        <v>1791976.2802768599</v>
      </c>
      <c r="F69" s="65">
        <f>'2M - SGS'!F19+'Biz DRENE'!F19</f>
        <v>1039212.5348498046</v>
      </c>
      <c r="G69" s="65">
        <f>'2M - SGS'!G19+'Biz DRENE'!G19</f>
        <v>1139403.3536729298</v>
      </c>
      <c r="H69" s="65">
        <f>'2M - SGS'!H19+'Biz DRENE'!H19</f>
        <v>1518759.9081254022</v>
      </c>
      <c r="I69" s="65">
        <f>'2M - SGS'!I19+'Biz DRENE'!I19</f>
        <v>507378.27994308277</v>
      </c>
      <c r="J69" s="65">
        <f>'2M - SGS'!J19+'Biz DRENE'!J19</f>
        <v>912862.49503578187</v>
      </c>
      <c r="K69" s="65">
        <f>'2M - SGS'!K19+'Biz DRENE'!K19</f>
        <v>1950373.111794078</v>
      </c>
      <c r="L69" s="65">
        <f>'2M - SGS'!L19+'Biz DRENE'!L19</f>
        <v>862778.30050468806</v>
      </c>
      <c r="M69" s="65">
        <f>'2M - SGS'!M19+'Biz DRENE'!M19</f>
        <v>1882003.6868635779</v>
      </c>
      <c r="N69" s="65">
        <f>'2M - SGS'!N19+'Biz DRENE'!N19</f>
        <v>9203163.5640267115</v>
      </c>
      <c r="O69" s="65">
        <f>'2M - SGS'!O19+'Biz DRENE'!O19</f>
        <v>0</v>
      </c>
      <c r="P69" s="65">
        <f>'2M - SGS'!P19+'Biz DRENE'!P19</f>
        <v>0</v>
      </c>
      <c r="Q69" s="65">
        <f>'2M - SGS'!Q19+'Biz DRENE'!Q19</f>
        <v>0</v>
      </c>
      <c r="R69" s="65">
        <f>'2M - SGS'!R19+'Biz DRENE'!R19</f>
        <v>0</v>
      </c>
      <c r="S69" s="65">
        <f>'2M - SGS'!S19+'Biz DRENE'!S19</f>
        <v>0</v>
      </c>
      <c r="T69" s="65">
        <f>'2M - SGS'!T19+'Biz DRENE'!T19</f>
        <v>0</v>
      </c>
      <c r="U69" s="65">
        <f>'2M - SGS'!U19+'Biz DRENE'!U19</f>
        <v>0</v>
      </c>
      <c r="V69" s="65">
        <f>'2M - SGS'!V19+'Biz DRENE'!V19</f>
        <v>0</v>
      </c>
      <c r="W69" s="65">
        <f>'2M - SGS'!W19+'Biz DRENE'!W19</f>
        <v>0</v>
      </c>
      <c r="X69" s="65">
        <f>'2M - SGS'!X19+'Biz DRENE'!X19</f>
        <v>0</v>
      </c>
      <c r="Y69" s="65">
        <f>'2M - SGS'!Y19+'Biz DRENE'!Y19</f>
        <v>0</v>
      </c>
      <c r="Z69" s="65">
        <f>'2M - SGS'!Z19+'Biz DRENE'!Z19</f>
        <v>0</v>
      </c>
      <c r="AA69" s="65">
        <f>'2M - SGS'!AA19+'Biz DRENE'!AA19</f>
        <v>0</v>
      </c>
      <c r="AB69" s="65">
        <f>'2M - SGS'!AB19+'Biz DRENE'!AB19</f>
        <v>0</v>
      </c>
      <c r="AC69" s="65">
        <f>'2M - SGS'!AC19+'Biz DRENE'!AC19</f>
        <v>0</v>
      </c>
      <c r="AD69" s="65">
        <f>'2M - SGS'!AD19+'Biz DRENE'!AD19</f>
        <v>0</v>
      </c>
      <c r="AE69" s="65">
        <f>'2M - SGS'!AE19+'Biz DRENE'!AE19</f>
        <v>0</v>
      </c>
      <c r="AF69" s="65">
        <f>'2M - SGS'!AF19+'Biz DRENE'!AF19</f>
        <v>0</v>
      </c>
      <c r="AG69" s="65">
        <f>'2M - SGS'!AG19+'Biz DRENE'!AG19</f>
        <v>0</v>
      </c>
      <c r="AH69" s="65">
        <f>'2M - SGS'!AH19+'Biz DRENE'!AH19</f>
        <v>0</v>
      </c>
      <c r="AI69" s="65">
        <f>'2M - SGS'!AI19+'Biz DRENE'!AI19</f>
        <v>0</v>
      </c>
      <c r="AJ69" s="65">
        <f>'2M - SGS'!AJ19+'Biz DRENE'!AJ19</f>
        <v>0</v>
      </c>
      <c r="AK69" s="65">
        <f>'2M - SGS'!AK19+'Biz DRENE'!AK19</f>
        <v>0</v>
      </c>
      <c r="AL69" s="65">
        <f>'2M - SGS'!AL19+'Biz DRENE'!AL19</f>
        <v>0</v>
      </c>
      <c r="AM69" s="65">
        <f>'2M - SGS'!AM19+'Biz DRENE'!AM19</f>
        <v>0</v>
      </c>
      <c r="AN69" s="65">
        <f>'2M - SGS'!AN19+'Biz DRENE'!AN19</f>
        <v>0</v>
      </c>
      <c r="AO69" s="65">
        <f>'2M - SGS'!AO19+'Biz DRENE'!AO19</f>
        <v>0</v>
      </c>
      <c r="AP69" s="65">
        <f>'2M - SGS'!AP19+'Biz DRENE'!AP19</f>
        <v>0</v>
      </c>
      <c r="AQ69" s="65">
        <f>'2M - SGS'!AQ19+'Biz DRENE'!AQ19</f>
        <v>0</v>
      </c>
      <c r="AR69" s="65">
        <f>'2M - SGS'!AR19+'Biz DRENE'!AR19</f>
        <v>0</v>
      </c>
      <c r="AS69" s="65">
        <f>'2M - SGS'!AS19+'Biz DRENE'!AS19</f>
        <v>0</v>
      </c>
      <c r="AT69" s="65">
        <f>'2M - SGS'!AT19+'Biz DRENE'!AT19</f>
        <v>0</v>
      </c>
      <c r="AU69" s="65">
        <f>'2M - SGS'!AU19+'Biz DRENE'!AU19</f>
        <v>0</v>
      </c>
      <c r="AV69" s="65">
        <f>'2M - SGS'!AV19+'Biz DRENE'!AV19</f>
        <v>0</v>
      </c>
      <c r="AW69" s="65">
        <f>'2M - SGS'!AW19+'Biz DRENE'!AW19</f>
        <v>0</v>
      </c>
      <c r="AX69" s="65">
        <f>'2M - SGS'!AX19+'Biz DRENE'!AX19</f>
        <v>0</v>
      </c>
      <c r="AY69" s="65">
        <f>'2M - SGS'!AY19+'Biz DRENE'!AY19</f>
        <v>0</v>
      </c>
      <c r="AZ69" s="65">
        <f>'2M - SGS'!AZ19+'Biz DRENE'!AZ19</f>
        <v>0</v>
      </c>
      <c r="BA69" s="65">
        <f>'2M - SGS'!BA19+'Biz DRENE'!BA19</f>
        <v>0</v>
      </c>
      <c r="BB69" s="65">
        <f>'2M - SGS'!BB19+'Biz DRENE'!BB19</f>
        <v>0</v>
      </c>
      <c r="BC69" s="65">
        <f>'2M - SGS'!BC19+'Biz DRENE'!BC19</f>
        <v>0</v>
      </c>
      <c r="BD69" s="65">
        <f>'2M - SGS'!BD19+'Biz DRENE'!BD19</f>
        <v>0</v>
      </c>
      <c r="BE69" s="65">
        <f>'2M - SGS'!BE19+'Biz DRENE'!BE19</f>
        <v>0</v>
      </c>
      <c r="BF69" s="65">
        <f>'2M - SGS'!BF19+'Biz DRENE'!BF19</f>
        <v>0</v>
      </c>
      <c r="BG69" s="65">
        <f>'2M - SGS'!BG19+'Biz DRENE'!BG19</f>
        <v>0</v>
      </c>
      <c r="BH69" s="65">
        <f>'2M - SGS'!BH19+'Biz DRENE'!BH19</f>
        <v>0</v>
      </c>
      <c r="BI69" s="65">
        <f>'2M - SGS'!BI19+'Biz DRENE'!BI19</f>
        <v>0</v>
      </c>
      <c r="BJ69" s="65">
        <f>'2M - SGS'!BJ19+'Biz DRENE'!BJ19</f>
        <v>0</v>
      </c>
      <c r="BK69" s="65">
        <f>'2M - SGS'!BK19+'Biz DRENE'!BK19</f>
        <v>0</v>
      </c>
      <c r="BL69" s="65">
        <f>'2M - SGS'!BL19+'Biz DRENE'!BL19</f>
        <v>0</v>
      </c>
      <c r="BM69" s="65">
        <f>'2M - SGS'!BM19+'Biz DRENE'!BM19</f>
        <v>0</v>
      </c>
      <c r="BN69" s="65">
        <f>'2M - SGS'!BN19+'Biz DRENE'!BN19</f>
        <v>0</v>
      </c>
      <c r="BO69" s="65">
        <f>'2M - SGS'!BO19+'Biz DRENE'!BO19</f>
        <v>0</v>
      </c>
      <c r="BP69" s="65">
        <f>'2M - SGS'!BP19+'Biz DRENE'!BP19</f>
        <v>0</v>
      </c>
      <c r="BQ69" s="65">
        <f>'2M - SGS'!BQ19+'Biz DRENE'!BQ19</f>
        <v>0</v>
      </c>
      <c r="BR69" s="65">
        <f>'2M - SGS'!BR19+'Biz DRENE'!BR19</f>
        <v>0</v>
      </c>
      <c r="BS69" s="65">
        <f>'2M - SGS'!BS19+'Biz DRENE'!BS19</f>
        <v>0</v>
      </c>
      <c r="BT69" s="65">
        <f>'2M - SGS'!BT19+'Biz DRENE'!BT19</f>
        <v>0</v>
      </c>
      <c r="BU69" s="65">
        <f>'2M - SGS'!BU19+'Biz DRENE'!BU19</f>
        <v>0</v>
      </c>
      <c r="BV69" s="65">
        <f>'2M - SGS'!BV19+'Biz DRENE'!BV19</f>
        <v>0</v>
      </c>
      <c r="BW69" s="65">
        <f>'2M - SGS'!BW19+'Biz DRENE'!BW19</f>
        <v>0</v>
      </c>
      <c r="BX69" s="65">
        <f>'2M - SGS'!BX19+'Biz DRENE'!BX19</f>
        <v>0</v>
      </c>
      <c r="BY69" s="65">
        <f>'2M - SGS'!BY19+'Biz DRENE'!BY19</f>
        <v>0</v>
      </c>
      <c r="BZ69" s="65">
        <f>'2M - SGS'!BZ19+'Biz DRENE'!BZ19</f>
        <v>0</v>
      </c>
      <c r="CA69" s="65">
        <f>'2M - SGS'!CA19+'Biz DRENE'!CA19</f>
        <v>0</v>
      </c>
      <c r="CB69" s="65">
        <f>'2M - SGS'!CB19+'Biz DRENE'!CB19</f>
        <v>0</v>
      </c>
      <c r="CC69" s="65">
        <f>'2M - SGS'!CC19+'Biz DRENE'!CC19</f>
        <v>0</v>
      </c>
      <c r="CD69" s="65">
        <f>'2M - SGS'!CD19+'Biz DRENE'!CD19</f>
        <v>0</v>
      </c>
      <c r="CE69" s="65">
        <f>'2M - SGS'!CE19+'Biz DRENE'!CE19</f>
        <v>0</v>
      </c>
      <c r="CF69" s="65">
        <f>'2M - SGS'!CF19+'Biz DRENE'!CF19</f>
        <v>0</v>
      </c>
      <c r="CG69" s="65">
        <f>'2M - SGS'!CG19+'Biz DRENE'!CG19</f>
        <v>0</v>
      </c>
      <c r="CH69" s="65">
        <f>'2M - SGS'!CH19+'Biz DRENE'!CH19</f>
        <v>0</v>
      </c>
      <c r="CI69" s="407" t="s">
        <v>244</v>
      </c>
    </row>
    <row r="70" spans="2:87" x14ac:dyDescent="0.25">
      <c r="B70" s="55" t="s">
        <v>31</v>
      </c>
      <c r="C70" s="65">
        <f>'3M - LGS'!C19+'Biz DRENE'!C37</f>
        <v>0</v>
      </c>
      <c r="D70" s="65">
        <f>'3M - LGS'!D19+'Biz DRENE'!D37</f>
        <v>406991.01293953147</v>
      </c>
      <c r="E70" s="65">
        <f>'3M - LGS'!E19+'Biz DRENE'!E37</f>
        <v>1864549.6244787974</v>
      </c>
      <c r="F70" s="65">
        <f>'3M - LGS'!F19+'Biz DRENE'!F37</f>
        <v>1804864.5657179109</v>
      </c>
      <c r="G70" s="65">
        <f>'3M - LGS'!G19+'Biz DRENE'!G37</f>
        <v>1879706.7294982709</v>
      </c>
      <c r="H70" s="65">
        <f>'3M - LGS'!H19+'Biz DRENE'!H37</f>
        <v>2761731.5748227541</v>
      </c>
      <c r="I70" s="65">
        <f>'3M - LGS'!I19+'Biz DRENE'!I37</f>
        <v>1013731.6381438007</v>
      </c>
      <c r="J70" s="65">
        <f>'3M - LGS'!J19+'Biz DRENE'!J37</f>
        <v>9615529.8963153008</v>
      </c>
      <c r="K70" s="65">
        <f>'3M - LGS'!K19+'Biz DRENE'!K37</f>
        <v>6955708.2633528551</v>
      </c>
      <c r="L70" s="65">
        <f>'3M - LGS'!L19+'Biz DRENE'!L37</f>
        <v>3998780.9530611173</v>
      </c>
      <c r="M70" s="65">
        <f>'3M - LGS'!M19+'Biz DRENE'!M37</f>
        <v>3104270.9358177977</v>
      </c>
      <c r="N70" s="65">
        <f>'3M - LGS'!N19+'Biz DRENE'!N37</f>
        <v>19117959.397283345</v>
      </c>
      <c r="O70" s="65">
        <f>'3M - LGS'!O19+'Biz DRENE'!O37</f>
        <v>0</v>
      </c>
      <c r="P70" s="65">
        <f>'3M - LGS'!P19+'Biz DRENE'!P37</f>
        <v>0</v>
      </c>
      <c r="Q70" s="65">
        <f>'3M - LGS'!Q19+'Biz DRENE'!Q37</f>
        <v>0</v>
      </c>
      <c r="R70" s="65">
        <f>'3M - LGS'!R19+'Biz DRENE'!R37</f>
        <v>0</v>
      </c>
      <c r="S70" s="65">
        <f>'3M - LGS'!S19+'Biz DRENE'!S37</f>
        <v>0</v>
      </c>
      <c r="T70" s="65">
        <f>'3M - LGS'!T19+'Biz DRENE'!T37</f>
        <v>0</v>
      </c>
      <c r="U70" s="65">
        <f>'3M - LGS'!U19+'Biz DRENE'!U37</f>
        <v>0</v>
      </c>
      <c r="V70" s="65">
        <f>'3M - LGS'!V19+'Biz DRENE'!V37</f>
        <v>0</v>
      </c>
      <c r="W70" s="65">
        <f>'3M - LGS'!W19+'Biz DRENE'!W37</f>
        <v>0</v>
      </c>
      <c r="X70" s="65">
        <f>'3M - LGS'!X19+'Biz DRENE'!X37</f>
        <v>0</v>
      </c>
      <c r="Y70" s="65">
        <f>'3M - LGS'!Y19+'Biz DRENE'!Y37</f>
        <v>0</v>
      </c>
      <c r="Z70" s="65">
        <f>'3M - LGS'!Z19+'Biz DRENE'!Z37</f>
        <v>0</v>
      </c>
      <c r="AA70" s="65">
        <f>'3M - LGS'!AA19+'Biz DRENE'!AA37</f>
        <v>0</v>
      </c>
      <c r="AB70" s="65">
        <f>'3M - LGS'!AB19+'Biz DRENE'!AB37</f>
        <v>0</v>
      </c>
      <c r="AC70" s="65">
        <f>'3M - LGS'!AC19+'Biz DRENE'!AC37</f>
        <v>0</v>
      </c>
      <c r="AD70" s="65">
        <f>'3M - LGS'!AD19+'Biz DRENE'!AD37</f>
        <v>0</v>
      </c>
      <c r="AE70" s="65">
        <f>'3M - LGS'!AE19+'Biz DRENE'!AE37</f>
        <v>0</v>
      </c>
      <c r="AF70" s="65">
        <f>'3M - LGS'!AF19+'Biz DRENE'!AF37</f>
        <v>0</v>
      </c>
      <c r="AG70" s="65">
        <f>'3M - LGS'!AG19+'Biz DRENE'!AG37</f>
        <v>0</v>
      </c>
      <c r="AH70" s="65">
        <f>'3M - LGS'!AH19+'Biz DRENE'!AH37</f>
        <v>0</v>
      </c>
      <c r="AI70" s="65">
        <f>'3M - LGS'!AI19+'Biz DRENE'!AI37</f>
        <v>0</v>
      </c>
      <c r="AJ70" s="65">
        <f>'3M - LGS'!AJ19+'Biz DRENE'!AJ37</f>
        <v>0</v>
      </c>
      <c r="AK70" s="65">
        <f>'3M - LGS'!AK19+'Biz DRENE'!AK37</f>
        <v>0</v>
      </c>
      <c r="AL70" s="65">
        <f>'3M - LGS'!AL19+'Biz DRENE'!AL37</f>
        <v>0</v>
      </c>
      <c r="AM70" s="65">
        <f>'3M - LGS'!AM19+'Biz DRENE'!AM37</f>
        <v>0</v>
      </c>
      <c r="AN70" s="65">
        <f>'3M - LGS'!AN19+'Biz DRENE'!AN37</f>
        <v>0</v>
      </c>
      <c r="AO70" s="65">
        <f>'3M - LGS'!AO19+'Biz DRENE'!AO37</f>
        <v>0</v>
      </c>
      <c r="AP70" s="65">
        <f>'3M - LGS'!AP19+'Biz DRENE'!AP37</f>
        <v>0</v>
      </c>
      <c r="AQ70" s="65">
        <f>'3M - LGS'!AQ19+'Biz DRENE'!AQ37</f>
        <v>0</v>
      </c>
      <c r="AR70" s="65">
        <f>'3M - LGS'!AR19+'Biz DRENE'!AR37</f>
        <v>0</v>
      </c>
      <c r="AS70" s="65">
        <f>'3M - LGS'!AS19+'Biz DRENE'!AS37</f>
        <v>0</v>
      </c>
      <c r="AT70" s="65">
        <f>'3M - LGS'!AT19+'Biz DRENE'!AT37</f>
        <v>0</v>
      </c>
      <c r="AU70" s="65">
        <f>'3M - LGS'!AU19+'Biz DRENE'!AU37</f>
        <v>0</v>
      </c>
      <c r="AV70" s="65">
        <f>'3M - LGS'!AV19+'Biz DRENE'!AV37</f>
        <v>0</v>
      </c>
      <c r="AW70" s="65">
        <f>'3M - LGS'!AW19+'Biz DRENE'!AW37</f>
        <v>0</v>
      </c>
      <c r="AX70" s="65">
        <f>'3M - LGS'!AX19+'Biz DRENE'!AX37</f>
        <v>0</v>
      </c>
      <c r="AY70" s="65">
        <f>'3M - LGS'!AY19+'Biz DRENE'!AY37</f>
        <v>0</v>
      </c>
      <c r="AZ70" s="65">
        <f>'3M - LGS'!AZ19+'Biz DRENE'!AZ37</f>
        <v>0</v>
      </c>
      <c r="BA70" s="65">
        <f>'3M - LGS'!BA19+'Biz DRENE'!BA37</f>
        <v>0</v>
      </c>
      <c r="BB70" s="65">
        <f>'3M - LGS'!BB19+'Biz DRENE'!BB37</f>
        <v>0</v>
      </c>
      <c r="BC70" s="65">
        <f>'3M - LGS'!BC19+'Biz DRENE'!BC37</f>
        <v>0</v>
      </c>
      <c r="BD70" s="65">
        <f>'3M - LGS'!BD19+'Biz DRENE'!BD37</f>
        <v>0</v>
      </c>
      <c r="BE70" s="65">
        <f>'3M - LGS'!BE19+'Biz DRENE'!BE37</f>
        <v>0</v>
      </c>
      <c r="BF70" s="65">
        <f>'3M - LGS'!BF19+'Biz DRENE'!BF37</f>
        <v>0</v>
      </c>
      <c r="BG70" s="65">
        <f>'3M - LGS'!BG19+'Biz DRENE'!BG37</f>
        <v>0</v>
      </c>
      <c r="BH70" s="65">
        <f>'3M - LGS'!BH19+'Biz DRENE'!BH37</f>
        <v>0</v>
      </c>
      <c r="BI70" s="65">
        <f>'3M - LGS'!BI19+'Biz DRENE'!BI37</f>
        <v>0</v>
      </c>
      <c r="BJ70" s="65">
        <f>'3M - LGS'!BJ19+'Biz DRENE'!BJ37</f>
        <v>0</v>
      </c>
      <c r="BK70" s="65">
        <f>'3M - LGS'!BK19+'Biz DRENE'!BK37</f>
        <v>0</v>
      </c>
      <c r="BL70" s="65">
        <f>'3M - LGS'!BL19+'Biz DRENE'!BL37</f>
        <v>0</v>
      </c>
      <c r="BM70" s="65">
        <f>'3M - LGS'!BM19+'Biz DRENE'!BM37</f>
        <v>0</v>
      </c>
      <c r="BN70" s="65">
        <f>'3M - LGS'!BN19+'Biz DRENE'!BN37</f>
        <v>0</v>
      </c>
      <c r="BO70" s="65">
        <f>'3M - LGS'!BO19+'Biz DRENE'!BO37</f>
        <v>0</v>
      </c>
      <c r="BP70" s="65">
        <f>'3M - LGS'!BP19+'Biz DRENE'!BP37</f>
        <v>0</v>
      </c>
      <c r="BQ70" s="65">
        <f>'3M - LGS'!BQ19+'Biz DRENE'!BQ37</f>
        <v>0</v>
      </c>
      <c r="BR70" s="65">
        <f>'3M - LGS'!BR19+'Biz DRENE'!BR37</f>
        <v>0</v>
      </c>
      <c r="BS70" s="65">
        <f>'3M - LGS'!BS19+'Biz DRENE'!BS37</f>
        <v>0</v>
      </c>
      <c r="BT70" s="65">
        <f>'3M - LGS'!BT19+'Biz DRENE'!BT37</f>
        <v>0</v>
      </c>
      <c r="BU70" s="65">
        <f>'3M - LGS'!BU19+'Biz DRENE'!BU37</f>
        <v>0</v>
      </c>
      <c r="BV70" s="65">
        <f>'3M - LGS'!BV19+'Biz DRENE'!BV37</f>
        <v>0</v>
      </c>
      <c r="BW70" s="65">
        <f>'3M - LGS'!BW19+'Biz DRENE'!BW37</f>
        <v>0</v>
      </c>
      <c r="BX70" s="65">
        <f>'3M - LGS'!BX19+'Biz DRENE'!BX37</f>
        <v>0</v>
      </c>
      <c r="BY70" s="65">
        <f>'3M - LGS'!BY19+'Biz DRENE'!BY37</f>
        <v>0</v>
      </c>
      <c r="BZ70" s="65">
        <f>'3M - LGS'!BZ19+'Biz DRENE'!BZ37</f>
        <v>0</v>
      </c>
      <c r="CA70" s="65">
        <f>'3M - LGS'!CA19+'Biz DRENE'!CA37</f>
        <v>0</v>
      </c>
      <c r="CB70" s="65">
        <f>'3M - LGS'!CB19+'Biz DRENE'!CB37</f>
        <v>0</v>
      </c>
      <c r="CC70" s="65">
        <f>'3M - LGS'!CC19+'Biz DRENE'!CC37</f>
        <v>0</v>
      </c>
      <c r="CD70" s="65">
        <f>'3M - LGS'!CD19+'Biz DRENE'!CD37</f>
        <v>0</v>
      </c>
      <c r="CE70" s="65">
        <f>'3M - LGS'!CE19+'Biz DRENE'!CE37</f>
        <v>0</v>
      </c>
      <c r="CF70" s="65">
        <f>'3M - LGS'!CF19+'Biz DRENE'!CF37</f>
        <v>0</v>
      </c>
      <c r="CG70" s="65">
        <f>'3M - LGS'!CG19+'Biz DRENE'!CG37</f>
        <v>0</v>
      </c>
      <c r="CH70" s="65">
        <f>'3M - LGS'!CH19+'Biz DRENE'!CH37</f>
        <v>0</v>
      </c>
      <c r="CI70" s="410">
        <f>' 1M - RES'!C18</f>
        <v>586557.21416531468</v>
      </c>
    </row>
    <row r="71" spans="2:87" x14ac:dyDescent="0.25">
      <c r="B71" s="55" t="s">
        <v>32</v>
      </c>
      <c r="C71" s="65">
        <f>'4M - SPS'!C19+'Biz DRENE'!C55</f>
        <v>0</v>
      </c>
      <c r="D71" s="65">
        <f>'4M - SPS'!D19+'Biz DRENE'!D55</f>
        <v>93330.631342806853</v>
      </c>
      <c r="E71" s="65">
        <f>'4M - SPS'!E19+'Biz DRENE'!E55</f>
        <v>106392.01384482108</v>
      </c>
      <c r="F71" s="65">
        <f>'4M - SPS'!F19+'Biz DRENE'!F55</f>
        <v>44474.913756008849</v>
      </c>
      <c r="G71" s="65">
        <f>'4M - SPS'!G19+'Biz DRENE'!G55</f>
        <v>819491.08175354113</v>
      </c>
      <c r="H71" s="65">
        <f>'4M - SPS'!H19+'Biz DRENE'!H55</f>
        <v>840881.43718015077</v>
      </c>
      <c r="I71" s="65">
        <f>'4M - SPS'!I19+'Biz DRENE'!I55</f>
        <v>136364.76716093507</v>
      </c>
      <c r="J71" s="65">
        <f>'4M - SPS'!J19+'Biz DRENE'!J55</f>
        <v>2735542.5500110006</v>
      </c>
      <c r="K71" s="65">
        <f>'4M - SPS'!K19+'Biz DRENE'!K55</f>
        <v>1051491.9717598232</v>
      </c>
      <c r="L71" s="65">
        <f>'4M - SPS'!L19+'Biz DRENE'!L55</f>
        <v>380996.50569171365</v>
      </c>
      <c r="M71" s="65">
        <f>'4M - SPS'!M19+'Biz DRENE'!M55</f>
        <v>6252952.6907653455</v>
      </c>
      <c r="N71" s="65">
        <f>'4M - SPS'!N19+'Biz DRENE'!N55</f>
        <v>12814335.900795164</v>
      </c>
      <c r="O71" s="65">
        <f>'4M - SPS'!O19+'Biz DRENE'!O55</f>
        <v>0</v>
      </c>
      <c r="P71" s="65">
        <f>'4M - SPS'!P19+'Biz DRENE'!P55</f>
        <v>0</v>
      </c>
      <c r="Q71" s="65">
        <f>'4M - SPS'!Q19+'Biz DRENE'!Q55</f>
        <v>0</v>
      </c>
      <c r="R71" s="65">
        <f>'4M - SPS'!R19+'Biz DRENE'!R55</f>
        <v>0</v>
      </c>
      <c r="S71" s="65">
        <f>'4M - SPS'!S19+'Biz DRENE'!S55</f>
        <v>0</v>
      </c>
      <c r="T71" s="65">
        <f>'4M - SPS'!T19+'Biz DRENE'!T55</f>
        <v>0</v>
      </c>
      <c r="U71" s="65">
        <f>'4M - SPS'!U19+'Biz DRENE'!U55</f>
        <v>0</v>
      </c>
      <c r="V71" s="65">
        <f>'4M - SPS'!V19+'Biz DRENE'!V55</f>
        <v>0</v>
      </c>
      <c r="W71" s="65">
        <f>'4M - SPS'!W19+'Biz DRENE'!W55</f>
        <v>0</v>
      </c>
      <c r="X71" s="65">
        <f>'4M - SPS'!X19+'Biz DRENE'!X55</f>
        <v>0</v>
      </c>
      <c r="Y71" s="65">
        <f>'4M - SPS'!Y19+'Biz DRENE'!Y55</f>
        <v>0</v>
      </c>
      <c r="Z71" s="65">
        <f>'4M - SPS'!Z19+'Biz DRENE'!Z55</f>
        <v>0</v>
      </c>
      <c r="AA71" s="65">
        <f>'4M - SPS'!AA19+'Biz DRENE'!AA55</f>
        <v>0</v>
      </c>
      <c r="AB71" s="65">
        <f>'4M - SPS'!AB19+'Biz DRENE'!AB55</f>
        <v>0</v>
      </c>
      <c r="AC71" s="65">
        <f>'4M - SPS'!AC19+'Biz DRENE'!AC55</f>
        <v>0</v>
      </c>
      <c r="AD71" s="65">
        <f>'4M - SPS'!AD19+'Biz DRENE'!AD55</f>
        <v>0</v>
      </c>
      <c r="AE71" s="65">
        <f>'4M - SPS'!AE19+'Biz DRENE'!AE55</f>
        <v>0</v>
      </c>
      <c r="AF71" s="65">
        <f>'4M - SPS'!AF19+'Biz DRENE'!AF55</f>
        <v>0</v>
      </c>
      <c r="AG71" s="65">
        <f>'4M - SPS'!AG19+'Biz DRENE'!AG55</f>
        <v>0</v>
      </c>
      <c r="AH71" s="65">
        <f>'4M - SPS'!AH19+'Biz DRENE'!AH55</f>
        <v>0</v>
      </c>
      <c r="AI71" s="65">
        <f>'4M - SPS'!AI19+'Biz DRENE'!AI55</f>
        <v>0</v>
      </c>
      <c r="AJ71" s="65">
        <f>'4M - SPS'!AJ19+'Biz DRENE'!AJ55</f>
        <v>0</v>
      </c>
      <c r="AK71" s="65">
        <f>'4M - SPS'!AK19+'Biz DRENE'!AK55</f>
        <v>0</v>
      </c>
      <c r="AL71" s="65">
        <f>'4M - SPS'!AL19+'Biz DRENE'!AL55</f>
        <v>0</v>
      </c>
      <c r="AM71" s="65">
        <f>'4M - SPS'!AM19+'Biz DRENE'!AM55</f>
        <v>0</v>
      </c>
      <c r="AN71" s="65">
        <f>'4M - SPS'!AN19+'Biz DRENE'!AN55</f>
        <v>0</v>
      </c>
      <c r="AO71" s="65">
        <f>'4M - SPS'!AO19+'Biz DRENE'!AO55</f>
        <v>0</v>
      </c>
      <c r="AP71" s="65">
        <f>'4M - SPS'!AP19+'Biz DRENE'!AP55</f>
        <v>0</v>
      </c>
      <c r="AQ71" s="65">
        <f>'4M - SPS'!AQ19+'Biz DRENE'!AQ55</f>
        <v>0</v>
      </c>
      <c r="AR71" s="65">
        <f>'4M - SPS'!AR19+'Biz DRENE'!AR55</f>
        <v>0</v>
      </c>
      <c r="AS71" s="65">
        <f>'4M - SPS'!AS19+'Biz DRENE'!AS55</f>
        <v>0</v>
      </c>
      <c r="AT71" s="65">
        <f>'4M - SPS'!AT19+'Biz DRENE'!AT55</f>
        <v>0</v>
      </c>
      <c r="AU71" s="65">
        <f>'4M - SPS'!AU19+'Biz DRENE'!AU55</f>
        <v>0</v>
      </c>
      <c r="AV71" s="65">
        <f>'4M - SPS'!AV19+'Biz DRENE'!AV55</f>
        <v>0</v>
      </c>
      <c r="AW71" s="65">
        <f>'4M - SPS'!AW19+'Biz DRENE'!AW55</f>
        <v>0</v>
      </c>
      <c r="AX71" s="65">
        <f>'4M - SPS'!AX19+'Biz DRENE'!AX55</f>
        <v>0</v>
      </c>
      <c r="AY71" s="65">
        <f>'4M - SPS'!AY19+'Biz DRENE'!AY55</f>
        <v>0</v>
      </c>
      <c r="AZ71" s="65">
        <f>'4M - SPS'!AZ19+'Biz DRENE'!AZ55</f>
        <v>0</v>
      </c>
      <c r="BA71" s="65">
        <f>'4M - SPS'!BA19+'Biz DRENE'!BA55</f>
        <v>0</v>
      </c>
      <c r="BB71" s="65">
        <f>'4M - SPS'!BB19+'Biz DRENE'!BB55</f>
        <v>0</v>
      </c>
      <c r="BC71" s="65">
        <f>'4M - SPS'!BC19+'Biz DRENE'!BC55</f>
        <v>0</v>
      </c>
      <c r="BD71" s="65">
        <f>'4M - SPS'!BD19+'Biz DRENE'!BD55</f>
        <v>0</v>
      </c>
      <c r="BE71" s="65">
        <f>'4M - SPS'!BE19+'Biz DRENE'!BE55</f>
        <v>0</v>
      </c>
      <c r="BF71" s="65">
        <f>'4M - SPS'!BF19+'Biz DRENE'!BF55</f>
        <v>0</v>
      </c>
      <c r="BG71" s="65">
        <f>'4M - SPS'!BG19+'Biz DRENE'!BG55</f>
        <v>0</v>
      </c>
      <c r="BH71" s="65">
        <f>'4M - SPS'!BH19+'Biz DRENE'!BH55</f>
        <v>0</v>
      </c>
      <c r="BI71" s="65">
        <f>'4M - SPS'!BI19+'Biz DRENE'!BI55</f>
        <v>0</v>
      </c>
      <c r="BJ71" s="65">
        <f>'4M - SPS'!BJ19+'Biz DRENE'!BJ55</f>
        <v>0</v>
      </c>
      <c r="BK71" s="65">
        <f>'4M - SPS'!BK19+'Biz DRENE'!BK55</f>
        <v>0</v>
      </c>
      <c r="BL71" s="65">
        <f>'4M - SPS'!BL19+'Biz DRENE'!BL55</f>
        <v>0</v>
      </c>
      <c r="BM71" s="65">
        <f>'4M - SPS'!BM19+'Biz DRENE'!BM55</f>
        <v>0</v>
      </c>
      <c r="BN71" s="65">
        <f>'4M - SPS'!BN19+'Biz DRENE'!BN55</f>
        <v>0</v>
      </c>
      <c r="BO71" s="65">
        <f>'4M - SPS'!BO19+'Biz DRENE'!BO55</f>
        <v>0</v>
      </c>
      <c r="BP71" s="65">
        <f>'4M - SPS'!BP19+'Biz DRENE'!BP55</f>
        <v>0</v>
      </c>
      <c r="BQ71" s="65">
        <f>'4M - SPS'!BQ19+'Biz DRENE'!BQ55</f>
        <v>0</v>
      </c>
      <c r="BR71" s="65">
        <f>'4M - SPS'!BR19+'Biz DRENE'!BR55</f>
        <v>0</v>
      </c>
      <c r="BS71" s="65">
        <f>'4M - SPS'!BS19+'Biz DRENE'!BS55</f>
        <v>0</v>
      </c>
      <c r="BT71" s="65">
        <f>'4M - SPS'!BT19+'Biz DRENE'!BT55</f>
        <v>0</v>
      </c>
      <c r="BU71" s="65">
        <f>'4M - SPS'!BU19+'Biz DRENE'!BU55</f>
        <v>0</v>
      </c>
      <c r="BV71" s="65">
        <f>'4M - SPS'!BV19+'Biz DRENE'!BV55</f>
        <v>0</v>
      </c>
      <c r="BW71" s="65">
        <f>'4M - SPS'!BW19+'Biz DRENE'!BW55</f>
        <v>0</v>
      </c>
      <c r="BX71" s="65">
        <f>'4M - SPS'!BX19+'Biz DRENE'!BX55</f>
        <v>0</v>
      </c>
      <c r="BY71" s="65">
        <f>'4M - SPS'!BY19+'Biz DRENE'!BY55</f>
        <v>0</v>
      </c>
      <c r="BZ71" s="65">
        <f>'4M - SPS'!BZ19+'Biz DRENE'!BZ55</f>
        <v>0</v>
      </c>
      <c r="CA71" s="65">
        <f>'4M - SPS'!CA19+'Biz DRENE'!CA55</f>
        <v>0</v>
      </c>
      <c r="CB71" s="65">
        <f>'4M - SPS'!CB19+'Biz DRENE'!CB55</f>
        <v>0</v>
      </c>
      <c r="CC71" s="65">
        <f>'4M - SPS'!CC19+'Biz DRENE'!CC55</f>
        <v>0</v>
      </c>
      <c r="CD71" s="65">
        <f>'4M - SPS'!CD19+'Biz DRENE'!CD55</f>
        <v>0</v>
      </c>
      <c r="CE71" s="65">
        <f>'4M - SPS'!CE19+'Biz DRENE'!CE55</f>
        <v>0</v>
      </c>
      <c r="CF71" s="65">
        <f>'4M - SPS'!CF19+'Biz DRENE'!CF55</f>
        <v>0</v>
      </c>
      <c r="CG71" s="65">
        <f>'4M - SPS'!CG19+'Biz DRENE'!CG55</f>
        <v>0</v>
      </c>
      <c r="CH71" s="65">
        <f>'4M - SPS'!CH19+'Biz DRENE'!CH55</f>
        <v>0</v>
      </c>
      <c r="CI71" s="407" t="s">
        <v>245</v>
      </c>
    </row>
    <row r="72" spans="2:87" ht="15.75" thickBot="1" x14ac:dyDescent="0.3">
      <c r="B72" s="31" t="s">
        <v>33</v>
      </c>
      <c r="C72" s="75">
        <f>'11M - LPS'!C19+'Biz DRENE'!C73</f>
        <v>0</v>
      </c>
      <c r="D72" s="75">
        <f>'11M - LPS'!D19+'Biz DRENE'!D73</f>
        <v>39862.177680000001</v>
      </c>
      <c r="E72" s="75">
        <f>'11M - LPS'!E19+'Biz DRENE'!E73</f>
        <v>17196.990236487061</v>
      </c>
      <c r="F72" s="75">
        <f>'11M - LPS'!F19+'Biz DRENE'!F73</f>
        <v>0</v>
      </c>
      <c r="G72" s="75">
        <f>'11M - LPS'!G19+'Biz DRENE'!G73</f>
        <v>5481.2067978932091</v>
      </c>
      <c r="H72" s="75">
        <f>'11M - LPS'!H19+'Biz DRENE'!H73</f>
        <v>0</v>
      </c>
      <c r="I72" s="75">
        <f>'11M - LPS'!I19+'Biz DRENE'!I73</f>
        <v>59595.954965012155</v>
      </c>
      <c r="J72" s="75">
        <f>'11M - LPS'!J19+'Biz DRENE'!J73</f>
        <v>247520.64089700871</v>
      </c>
      <c r="K72" s="75">
        <f>'11M - LPS'!K19+'Biz DRENE'!K73</f>
        <v>132324.55371835022</v>
      </c>
      <c r="L72" s="75">
        <f>'11M - LPS'!L19+'Biz DRENE'!L73</f>
        <v>106707.30620076697</v>
      </c>
      <c r="M72" s="75">
        <f>'11M - LPS'!M19+'Biz DRENE'!M73</f>
        <v>16600.634130077608</v>
      </c>
      <c r="N72" s="75">
        <f>'11M - LPS'!N19+'Biz DRENE'!N73</f>
        <v>1766992.7679268685</v>
      </c>
      <c r="O72" s="75">
        <f>'11M - LPS'!O19+'Biz DRENE'!O73</f>
        <v>0</v>
      </c>
      <c r="P72" s="75">
        <f>'11M - LPS'!P19+'Biz DRENE'!P73</f>
        <v>0</v>
      </c>
      <c r="Q72" s="75">
        <f>'11M - LPS'!Q19+'Biz DRENE'!Q73</f>
        <v>0</v>
      </c>
      <c r="R72" s="75">
        <f>'11M - LPS'!R19+'Biz DRENE'!R73</f>
        <v>0</v>
      </c>
      <c r="S72" s="75">
        <f>'11M - LPS'!S19+'Biz DRENE'!S73</f>
        <v>0</v>
      </c>
      <c r="T72" s="75">
        <f>'11M - LPS'!T19+'Biz DRENE'!T73</f>
        <v>0</v>
      </c>
      <c r="U72" s="75">
        <f>'11M - LPS'!U19+'Biz DRENE'!U73</f>
        <v>0</v>
      </c>
      <c r="V72" s="75">
        <f>'11M - LPS'!V19+'Biz DRENE'!V73</f>
        <v>0</v>
      </c>
      <c r="W72" s="75">
        <f>'11M - LPS'!W19+'Biz DRENE'!W73</f>
        <v>0</v>
      </c>
      <c r="X72" s="75">
        <f>'11M - LPS'!X19+'Biz DRENE'!X73</f>
        <v>0</v>
      </c>
      <c r="Y72" s="75">
        <f>'11M - LPS'!Y19+'Biz DRENE'!Y73</f>
        <v>0</v>
      </c>
      <c r="Z72" s="75">
        <f>'11M - LPS'!Z19+'Biz DRENE'!Z73</f>
        <v>0</v>
      </c>
      <c r="AA72" s="75">
        <f>'11M - LPS'!AA19+'Biz DRENE'!AA73</f>
        <v>0</v>
      </c>
      <c r="AB72" s="75">
        <f>'11M - LPS'!AB19+'Biz DRENE'!AB73</f>
        <v>0</v>
      </c>
      <c r="AC72" s="75">
        <f>'11M - LPS'!AC19+'Biz DRENE'!AC73</f>
        <v>0</v>
      </c>
      <c r="AD72" s="75">
        <f>'11M - LPS'!AD19+'Biz DRENE'!AD73</f>
        <v>0</v>
      </c>
      <c r="AE72" s="75">
        <f>'11M - LPS'!AE19+'Biz DRENE'!AE73</f>
        <v>0</v>
      </c>
      <c r="AF72" s="75">
        <f>'11M - LPS'!AF19+'Biz DRENE'!AF73</f>
        <v>0</v>
      </c>
      <c r="AG72" s="75">
        <f>'11M - LPS'!AG19+'Biz DRENE'!AG73</f>
        <v>0</v>
      </c>
      <c r="AH72" s="75">
        <f>'11M - LPS'!AH19+'Biz DRENE'!AH73</f>
        <v>0</v>
      </c>
      <c r="AI72" s="75">
        <f>'11M - LPS'!AI19+'Biz DRENE'!AI73</f>
        <v>0</v>
      </c>
      <c r="AJ72" s="75">
        <f>'11M - LPS'!AJ19+'Biz DRENE'!AJ73</f>
        <v>0</v>
      </c>
      <c r="AK72" s="75">
        <f>'11M - LPS'!AK19+'Biz DRENE'!AK73</f>
        <v>0</v>
      </c>
      <c r="AL72" s="75">
        <f>'11M - LPS'!AL19+'Biz DRENE'!AL73</f>
        <v>0</v>
      </c>
      <c r="AM72" s="75">
        <f>'11M - LPS'!AM19+'Biz DRENE'!AM73</f>
        <v>0</v>
      </c>
      <c r="AN72" s="75">
        <f>'11M - LPS'!AN19+'Biz DRENE'!AN73</f>
        <v>0</v>
      </c>
      <c r="AO72" s="75">
        <f>'11M - LPS'!AO19+'Biz DRENE'!AO73</f>
        <v>0</v>
      </c>
      <c r="AP72" s="75">
        <f>'11M - LPS'!AP19+'Biz DRENE'!AP73</f>
        <v>0</v>
      </c>
      <c r="AQ72" s="75">
        <f>'11M - LPS'!AQ19+'Biz DRENE'!AQ73</f>
        <v>0</v>
      </c>
      <c r="AR72" s="75">
        <f>'11M - LPS'!AR19+'Biz DRENE'!AR73</f>
        <v>0</v>
      </c>
      <c r="AS72" s="75">
        <f>'11M - LPS'!AS19+'Biz DRENE'!AS73</f>
        <v>0</v>
      </c>
      <c r="AT72" s="75">
        <f>'11M - LPS'!AT19+'Biz DRENE'!AT73</f>
        <v>0</v>
      </c>
      <c r="AU72" s="75">
        <f>'11M - LPS'!AU19+'Biz DRENE'!AU73</f>
        <v>0</v>
      </c>
      <c r="AV72" s="75">
        <f>'11M - LPS'!AV19+'Biz DRENE'!AV73</f>
        <v>0</v>
      </c>
      <c r="AW72" s="75">
        <f>'11M - LPS'!AW19+'Biz DRENE'!AW73</f>
        <v>0</v>
      </c>
      <c r="AX72" s="75">
        <f>'11M - LPS'!AX19+'Biz DRENE'!AX73</f>
        <v>0</v>
      </c>
      <c r="AY72" s="75">
        <f>'11M - LPS'!AY19+'Biz DRENE'!AY73</f>
        <v>0</v>
      </c>
      <c r="AZ72" s="75">
        <f>'11M - LPS'!AZ19+'Biz DRENE'!AZ73</f>
        <v>0</v>
      </c>
      <c r="BA72" s="75">
        <f>'11M - LPS'!BA19+'Biz DRENE'!BA73</f>
        <v>0</v>
      </c>
      <c r="BB72" s="75">
        <f>'11M - LPS'!BB19+'Biz DRENE'!BB73</f>
        <v>0</v>
      </c>
      <c r="BC72" s="75">
        <f>'11M - LPS'!BC19+'Biz DRENE'!BC73</f>
        <v>0</v>
      </c>
      <c r="BD72" s="75">
        <f>'11M - LPS'!BD19+'Biz DRENE'!BD73</f>
        <v>0</v>
      </c>
      <c r="BE72" s="75">
        <f>'11M - LPS'!BE19+'Biz DRENE'!BE73</f>
        <v>0</v>
      </c>
      <c r="BF72" s="75">
        <f>'11M - LPS'!BF19+'Biz DRENE'!BF73</f>
        <v>0</v>
      </c>
      <c r="BG72" s="75">
        <f>'11M - LPS'!BG19+'Biz DRENE'!BG73</f>
        <v>0</v>
      </c>
      <c r="BH72" s="75">
        <f>'11M - LPS'!BH19+'Biz DRENE'!BH73</f>
        <v>0</v>
      </c>
      <c r="BI72" s="75">
        <f>'11M - LPS'!BI19+'Biz DRENE'!BI73</f>
        <v>0</v>
      </c>
      <c r="BJ72" s="75">
        <f>'11M - LPS'!BJ19+'Biz DRENE'!BJ73</f>
        <v>0</v>
      </c>
      <c r="BK72" s="75">
        <f>'11M - LPS'!BK19+'Biz DRENE'!BK73</f>
        <v>0</v>
      </c>
      <c r="BL72" s="75">
        <f>'11M - LPS'!BL19+'Biz DRENE'!BL73</f>
        <v>0</v>
      </c>
      <c r="BM72" s="75">
        <f>'11M - LPS'!BM19+'Biz DRENE'!BM73</f>
        <v>0</v>
      </c>
      <c r="BN72" s="75">
        <f>'11M - LPS'!BN19+'Biz DRENE'!BN73</f>
        <v>0</v>
      </c>
      <c r="BO72" s="75">
        <f>'11M - LPS'!BO19+'Biz DRENE'!BO73</f>
        <v>0</v>
      </c>
      <c r="BP72" s="75">
        <f>'11M - LPS'!BP19+'Biz DRENE'!BP73</f>
        <v>0</v>
      </c>
      <c r="BQ72" s="75">
        <f>'11M - LPS'!BQ19+'Biz DRENE'!BQ73</f>
        <v>0</v>
      </c>
      <c r="BR72" s="75">
        <f>'11M - LPS'!BR19+'Biz DRENE'!BR73</f>
        <v>0</v>
      </c>
      <c r="BS72" s="75">
        <f>'11M - LPS'!BS19+'Biz DRENE'!BS73</f>
        <v>0</v>
      </c>
      <c r="BT72" s="75">
        <f>'11M - LPS'!BT19+'Biz DRENE'!BT73</f>
        <v>0</v>
      </c>
      <c r="BU72" s="75">
        <f>'11M - LPS'!BU19+'Biz DRENE'!BU73</f>
        <v>0</v>
      </c>
      <c r="BV72" s="75">
        <f>'11M - LPS'!BV19+'Biz DRENE'!BV73</f>
        <v>0</v>
      </c>
      <c r="BW72" s="75">
        <f>'11M - LPS'!BW19+'Biz DRENE'!BW73</f>
        <v>0</v>
      </c>
      <c r="BX72" s="75">
        <f>'11M - LPS'!BX19+'Biz DRENE'!BX73</f>
        <v>0</v>
      </c>
      <c r="BY72" s="75">
        <f>'11M - LPS'!BY19+'Biz DRENE'!BY73</f>
        <v>0</v>
      </c>
      <c r="BZ72" s="75">
        <f>'11M - LPS'!BZ19+'Biz DRENE'!BZ73</f>
        <v>0</v>
      </c>
      <c r="CA72" s="75">
        <f>'11M - LPS'!CA19+'Biz DRENE'!CA73</f>
        <v>0</v>
      </c>
      <c r="CB72" s="75">
        <f>'11M - LPS'!CB19+'Biz DRENE'!CB73</f>
        <v>0</v>
      </c>
      <c r="CC72" s="75">
        <f>'11M - LPS'!CC19+'Biz DRENE'!CC73</f>
        <v>0</v>
      </c>
      <c r="CD72" s="75">
        <f>'11M - LPS'!CD19+'Biz DRENE'!CD73</f>
        <v>0</v>
      </c>
      <c r="CE72" s="75">
        <f>'11M - LPS'!CE19+'Biz DRENE'!CE73</f>
        <v>0</v>
      </c>
      <c r="CF72" s="75">
        <f>'11M - LPS'!CF19+'Biz DRENE'!CF73</f>
        <v>0</v>
      </c>
      <c r="CG72" s="75">
        <f>'11M - LPS'!CG19+'Biz DRENE'!CG73</f>
        <v>0</v>
      </c>
      <c r="CH72" s="75">
        <f>'11M - LPS'!CH19+'Biz DRENE'!CH73</f>
        <v>0</v>
      </c>
      <c r="CI72" s="410">
        <f>CI65+CI70</f>
        <v>164233542.99607483</v>
      </c>
    </row>
    <row r="73" spans="2:87" ht="15.75" thickBot="1" x14ac:dyDescent="0.3">
      <c r="B73" s="56" t="s">
        <v>34</v>
      </c>
      <c r="C73" s="76">
        <f>SUM(C68:C72)</f>
        <v>92084.37878380873</v>
      </c>
      <c r="D73" s="77">
        <f t="shared" ref="D73:BO73" si="80">SUM(D68:D72)</f>
        <v>3085365.8652879586</v>
      </c>
      <c r="E73" s="77">
        <f t="shared" si="80"/>
        <v>7056558.8543460947</v>
      </c>
      <c r="F73" s="77">
        <f t="shared" si="80"/>
        <v>5384055.4692261927</v>
      </c>
      <c r="G73" s="77">
        <f t="shared" si="80"/>
        <v>8016276.4442442283</v>
      </c>
      <c r="H73" s="77">
        <f t="shared" si="80"/>
        <v>9374820.8353271913</v>
      </c>
      <c r="I73" s="77">
        <f t="shared" si="80"/>
        <v>6562716.3115958199</v>
      </c>
      <c r="J73" s="77">
        <f t="shared" si="80"/>
        <v>18540834.369384296</v>
      </c>
      <c r="K73" s="77">
        <f t="shared" si="80"/>
        <v>14148274.517020706</v>
      </c>
      <c r="L73" s="77">
        <f t="shared" si="80"/>
        <v>9435314.0908582639</v>
      </c>
      <c r="M73" s="77">
        <f t="shared" si="80"/>
        <v>14351461.857810372</v>
      </c>
      <c r="N73" s="77">
        <f t="shared" si="80"/>
        <v>52209843.730076537</v>
      </c>
      <c r="O73" s="77">
        <f t="shared" si="80"/>
        <v>0</v>
      </c>
      <c r="P73" s="77">
        <f t="shared" si="80"/>
        <v>0</v>
      </c>
      <c r="Q73" s="77">
        <f t="shared" si="80"/>
        <v>0</v>
      </c>
      <c r="R73" s="77">
        <f t="shared" si="80"/>
        <v>0</v>
      </c>
      <c r="S73" s="77">
        <f t="shared" si="80"/>
        <v>0</v>
      </c>
      <c r="T73" s="77">
        <f t="shared" si="80"/>
        <v>0</v>
      </c>
      <c r="U73" s="77">
        <f t="shared" si="80"/>
        <v>0</v>
      </c>
      <c r="V73" s="77">
        <f t="shared" si="80"/>
        <v>0</v>
      </c>
      <c r="W73" s="77">
        <f t="shared" si="80"/>
        <v>0</v>
      </c>
      <c r="X73" s="77">
        <f t="shared" si="80"/>
        <v>0</v>
      </c>
      <c r="Y73" s="77">
        <f t="shared" si="80"/>
        <v>0</v>
      </c>
      <c r="Z73" s="77">
        <f t="shared" si="80"/>
        <v>0</v>
      </c>
      <c r="AA73" s="77">
        <f t="shared" si="80"/>
        <v>0</v>
      </c>
      <c r="AB73" s="77">
        <f t="shared" si="80"/>
        <v>0</v>
      </c>
      <c r="AC73" s="77">
        <f t="shared" si="80"/>
        <v>0</v>
      </c>
      <c r="AD73" s="77">
        <f t="shared" si="80"/>
        <v>0</v>
      </c>
      <c r="AE73" s="77">
        <f t="shared" si="80"/>
        <v>0</v>
      </c>
      <c r="AF73" s="77">
        <f t="shared" si="80"/>
        <v>0</v>
      </c>
      <c r="AG73" s="77">
        <f t="shared" si="80"/>
        <v>0</v>
      </c>
      <c r="AH73" s="77">
        <f t="shared" si="80"/>
        <v>0</v>
      </c>
      <c r="AI73" s="77">
        <f t="shared" si="80"/>
        <v>0</v>
      </c>
      <c r="AJ73" s="77">
        <f t="shared" si="80"/>
        <v>0</v>
      </c>
      <c r="AK73" s="77">
        <f t="shared" si="80"/>
        <v>0</v>
      </c>
      <c r="AL73" s="77">
        <f t="shared" si="80"/>
        <v>0</v>
      </c>
      <c r="AM73" s="77">
        <f t="shared" si="80"/>
        <v>0</v>
      </c>
      <c r="AN73" s="77">
        <f t="shared" si="80"/>
        <v>0</v>
      </c>
      <c r="AO73" s="77">
        <f t="shared" si="80"/>
        <v>0</v>
      </c>
      <c r="AP73" s="77">
        <f t="shared" si="80"/>
        <v>0</v>
      </c>
      <c r="AQ73" s="77">
        <f t="shared" si="80"/>
        <v>0</v>
      </c>
      <c r="AR73" s="77">
        <f t="shared" si="80"/>
        <v>0</v>
      </c>
      <c r="AS73" s="77">
        <f t="shared" si="80"/>
        <v>0</v>
      </c>
      <c r="AT73" s="77">
        <f t="shared" si="80"/>
        <v>0</v>
      </c>
      <c r="AU73" s="77">
        <f t="shared" si="80"/>
        <v>0</v>
      </c>
      <c r="AV73" s="77">
        <f t="shared" si="80"/>
        <v>0</v>
      </c>
      <c r="AW73" s="77">
        <f t="shared" si="80"/>
        <v>0</v>
      </c>
      <c r="AX73" s="77">
        <f t="shared" si="80"/>
        <v>0</v>
      </c>
      <c r="AY73" s="77">
        <f t="shared" si="80"/>
        <v>0</v>
      </c>
      <c r="AZ73" s="77">
        <f t="shared" si="80"/>
        <v>0</v>
      </c>
      <c r="BA73" s="77">
        <f t="shared" si="80"/>
        <v>0</v>
      </c>
      <c r="BB73" s="77">
        <f t="shared" si="80"/>
        <v>0</v>
      </c>
      <c r="BC73" s="77">
        <f t="shared" si="80"/>
        <v>0</v>
      </c>
      <c r="BD73" s="77">
        <f t="shared" si="80"/>
        <v>0</v>
      </c>
      <c r="BE73" s="77">
        <f t="shared" si="80"/>
        <v>0</v>
      </c>
      <c r="BF73" s="77">
        <f t="shared" si="80"/>
        <v>0</v>
      </c>
      <c r="BG73" s="77">
        <f t="shared" si="80"/>
        <v>0</v>
      </c>
      <c r="BH73" s="77">
        <f t="shared" si="80"/>
        <v>0</v>
      </c>
      <c r="BI73" s="77">
        <f t="shared" si="80"/>
        <v>0</v>
      </c>
      <c r="BJ73" s="77">
        <f t="shared" si="80"/>
        <v>0</v>
      </c>
      <c r="BK73" s="77">
        <f t="shared" si="80"/>
        <v>0</v>
      </c>
      <c r="BL73" s="77">
        <f t="shared" si="80"/>
        <v>0</v>
      </c>
      <c r="BM73" s="77">
        <f t="shared" si="80"/>
        <v>0</v>
      </c>
      <c r="BN73" s="77">
        <f t="shared" si="80"/>
        <v>0</v>
      </c>
      <c r="BO73" s="77">
        <f t="shared" si="80"/>
        <v>0</v>
      </c>
      <c r="BP73" s="77">
        <f t="shared" ref="BP73:CH73" si="81">SUM(BP68:BP72)</f>
        <v>0</v>
      </c>
      <c r="BQ73" s="77">
        <f t="shared" si="81"/>
        <v>0</v>
      </c>
      <c r="BR73" s="77">
        <f t="shared" si="81"/>
        <v>0</v>
      </c>
      <c r="BS73" s="77">
        <f t="shared" si="81"/>
        <v>0</v>
      </c>
      <c r="BT73" s="77">
        <f t="shared" si="81"/>
        <v>0</v>
      </c>
      <c r="BU73" s="77">
        <f t="shared" si="81"/>
        <v>0</v>
      </c>
      <c r="BV73" s="77">
        <f t="shared" si="81"/>
        <v>0</v>
      </c>
      <c r="BW73" s="77">
        <f t="shared" si="81"/>
        <v>0</v>
      </c>
      <c r="BX73" s="77">
        <f t="shared" si="81"/>
        <v>0</v>
      </c>
      <c r="BY73" s="77">
        <f t="shared" si="81"/>
        <v>0</v>
      </c>
      <c r="BZ73" s="77">
        <f t="shared" si="81"/>
        <v>0</v>
      </c>
      <c r="CA73" s="77">
        <f t="shared" si="81"/>
        <v>0</v>
      </c>
      <c r="CB73" s="77">
        <f t="shared" si="81"/>
        <v>0</v>
      </c>
      <c r="CC73" s="77">
        <f t="shared" si="81"/>
        <v>0</v>
      </c>
      <c r="CD73" s="77">
        <f t="shared" si="81"/>
        <v>0</v>
      </c>
      <c r="CE73" s="77">
        <f t="shared" si="81"/>
        <v>0</v>
      </c>
      <c r="CF73" s="77">
        <f t="shared" si="81"/>
        <v>0</v>
      </c>
      <c r="CG73" s="77">
        <f t="shared" si="81"/>
        <v>0</v>
      </c>
      <c r="CH73" s="78">
        <f t="shared" si="81"/>
        <v>0</v>
      </c>
    </row>
    <row r="74" spans="2:87" ht="15.75" thickBot="1" x14ac:dyDescent="0.3"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</row>
    <row r="75" spans="2:87" ht="15.75" thickBot="1" x14ac:dyDescent="0.3">
      <c r="B75" s="61" t="s">
        <v>169</v>
      </c>
      <c r="C75" s="48">
        <f>C67</f>
        <v>45292</v>
      </c>
      <c r="D75" s="48">
        <f t="shared" ref="D75:BO75" si="82">D67</f>
        <v>45323</v>
      </c>
      <c r="E75" s="48">
        <f t="shared" si="82"/>
        <v>45352</v>
      </c>
      <c r="F75" s="48">
        <f t="shared" si="82"/>
        <v>45383</v>
      </c>
      <c r="G75" s="48">
        <f t="shared" si="82"/>
        <v>45413</v>
      </c>
      <c r="H75" s="48">
        <f t="shared" si="82"/>
        <v>45444</v>
      </c>
      <c r="I75" s="48">
        <f t="shared" si="82"/>
        <v>45474</v>
      </c>
      <c r="J75" s="48">
        <f t="shared" si="82"/>
        <v>45505</v>
      </c>
      <c r="K75" s="48">
        <f t="shared" si="82"/>
        <v>45536</v>
      </c>
      <c r="L75" s="48">
        <f t="shared" si="82"/>
        <v>45566</v>
      </c>
      <c r="M75" s="48">
        <f t="shared" si="82"/>
        <v>45597</v>
      </c>
      <c r="N75" s="48">
        <f t="shared" si="82"/>
        <v>45627</v>
      </c>
      <c r="O75" s="48">
        <f t="shared" si="82"/>
        <v>45658</v>
      </c>
      <c r="P75" s="48">
        <f t="shared" si="82"/>
        <v>45689</v>
      </c>
      <c r="Q75" s="48">
        <f t="shared" si="82"/>
        <v>45717</v>
      </c>
      <c r="R75" s="48">
        <f t="shared" si="82"/>
        <v>45748</v>
      </c>
      <c r="S75" s="48">
        <f t="shared" si="82"/>
        <v>45778</v>
      </c>
      <c r="T75" s="48">
        <f t="shared" si="82"/>
        <v>45809</v>
      </c>
      <c r="U75" s="48">
        <f t="shared" si="82"/>
        <v>45839</v>
      </c>
      <c r="V75" s="48">
        <f t="shared" si="82"/>
        <v>45870</v>
      </c>
      <c r="W75" s="48">
        <f t="shared" si="82"/>
        <v>45901</v>
      </c>
      <c r="X75" s="48">
        <f t="shared" si="82"/>
        <v>45931</v>
      </c>
      <c r="Y75" s="48">
        <f t="shared" si="82"/>
        <v>45962</v>
      </c>
      <c r="Z75" s="48">
        <f t="shared" si="82"/>
        <v>45992</v>
      </c>
      <c r="AA75" s="48">
        <f t="shared" si="82"/>
        <v>46023</v>
      </c>
      <c r="AB75" s="48">
        <f t="shared" si="82"/>
        <v>46054</v>
      </c>
      <c r="AC75" s="48">
        <f t="shared" si="82"/>
        <v>46082</v>
      </c>
      <c r="AD75" s="48">
        <f t="shared" si="82"/>
        <v>46113</v>
      </c>
      <c r="AE75" s="48">
        <f t="shared" si="82"/>
        <v>46143</v>
      </c>
      <c r="AF75" s="48">
        <f t="shared" si="82"/>
        <v>46174</v>
      </c>
      <c r="AG75" s="48">
        <f t="shared" si="82"/>
        <v>46204</v>
      </c>
      <c r="AH75" s="48">
        <f t="shared" si="82"/>
        <v>46235</v>
      </c>
      <c r="AI75" s="48">
        <f t="shared" si="82"/>
        <v>46266</v>
      </c>
      <c r="AJ75" s="48">
        <f t="shared" si="82"/>
        <v>46296</v>
      </c>
      <c r="AK75" s="48">
        <f t="shared" si="82"/>
        <v>46327</v>
      </c>
      <c r="AL75" s="48">
        <f t="shared" si="82"/>
        <v>46357</v>
      </c>
      <c r="AM75" s="48">
        <f t="shared" si="82"/>
        <v>46388</v>
      </c>
      <c r="AN75" s="48">
        <f t="shared" si="82"/>
        <v>46419</v>
      </c>
      <c r="AO75" s="48">
        <f t="shared" si="82"/>
        <v>46447</v>
      </c>
      <c r="AP75" s="48">
        <f t="shared" si="82"/>
        <v>46478</v>
      </c>
      <c r="AQ75" s="48">
        <f t="shared" si="82"/>
        <v>46508</v>
      </c>
      <c r="AR75" s="48">
        <f t="shared" si="82"/>
        <v>46539</v>
      </c>
      <c r="AS75" s="48">
        <f t="shared" si="82"/>
        <v>46569</v>
      </c>
      <c r="AT75" s="48">
        <f t="shared" si="82"/>
        <v>46600</v>
      </c>
      <c r="AU75" s="48">
        <f t="shared" si="82"/>
        <v>46631</v>
      </c>
      <c r="AV75" s="48">
        <f t="shared" si="82"/>
        <v>46661</v>
      </c>
      <c r="AW75" s="48">
        <f t="shared" si="82"/>
        <v>46692</v>
      </c>
      <c r="AX75" s="48">
        <f t="shared" si="82"/>
        <v>46722</v>
      </c>
      <c r="AY75" s="48">
        <f t="shared" si="82"/>
        <v>46753</v>
      </c>
      <c r="AZ75" s="48">
        <f t="shared" si="82"/>
        <v>46784</v>
      </c>
      <c r="BA75" s="48">
        <f t="shared" si="82"/>
        <v>46813</v>
      </c>
      <c r="BB75" s="48">
        <f t="shared" si="82"/>
        <v>46844</v>
      </c>
      <c r="BC75" s="48">
        <f t="shared" si="82"/>
        <v>46874</v>
      </c>
      <c r="BD75" s="48">
        <f t="shared" si="82"/>
        <v>46905</v>
      </c>
      <c r="BE75" s="48">
        <f t="shared" si="82"/>
        <v>46935</v>
      </c>
      <c r="BF75" s="48">
        <f t="shared" si="82"/>
        <v>46966</v>
      </c>
      <c r="BG75" s="48">
        <f t="shared" si="82"/>
        <v>46997</v>
      </c>
      <c r="BH75" s="48">
        <f t="shared" si="82"/>
        <v>47027</v>
      </c>
      <c r="BI75" s="48">
        <f t="shared" si="82"/>
        <v>47058</v>
      </c>
      <c r="BJ75" s="48">
        <f t="shared" si="82"/>
        <v>47088</v>
      </c>
      <c r="BK75" s="48">
        <f t="shared" si="82"/>
        <v>47119</v>
      </c>
      <c r="BL75" s="48">
        <f t="shared" si="82"/>
        <v>47150</v>
      </c>
      <c r="BM75" s="48">
        <f t="shared" si="82"/>
        <v>47178</v>
      </c>
      <c r="BN75" s="48">
        <f t="shared" si="82"/>
        <v>47209</v>
      </c>
      <c r="BO75" s="48">
        <f t="shared" si="82"/>
        <v>47239</v>
      </c>
      <c r="BP75" s="48">
        <f t="shared" ref="BP75:CH75" si="83">BP67</f>
        <v>47270</v>
      </c>
      <c r="BQ75" s="48">
        <f t="shared" si="83"/>
        <v>47300</v>
      </c>
      <c r="BR75" s="48">
        <f t="shared" si="83"/>
        <v>47331</v>
      </c>
      <c r="BS75" s="48">
        <f t="shared" si="83"/>
        <v>47362</v>
      </c>
      <c r="BT75" s="48">
        <f t="shared" si="83"/>
        <v>47392</v>
      </c>
      <c r="BU75" s="48">
        <f t="shared" si="83"/>
        <v>47423</v>
      </c>
      <c r="BV75" s="48">
        <f t="shared" si="83"/>
        <v>47453</v>
      </c>
      <c r="BW75" s="48">
        <f t="shared" si="83"/>
        <v>47484</v>
      </c>
      <c r="BX75" s="48">
        <f t="shared" si="83"/>
        <v>47515</v>
      </c>
      <c r="BY75" s="48">
        <f t="shared" si="83"/>
        <v>47543</v>
      </c>
      <c r="BZ75" s="48">
        <f t="shared" si="83"/>
        <v>47574</v>
      </c>
      <c r="CA75" s="48">
        <f t="shared" si="83"/>
        <v>47604</v>
      </c>
      <c r="CB75" s="48">
        <f t="shared" si="83"/>
        <v>47635</v>
      </c>
      <c r="CC75" s="48">
        <f t="shared" si="83"/>
        <v>47665</v>
      </c>
      <c r="CD75" s="48">
        <f t="shared" si="83"/>
        <v>47696</v>
      </c>
      <c r="CE75" s="48">
        <f t="shared" si="83"/>
        <v>47727</v>
      </c>
      <c r="CF75" s="48">
        <f t="shared" si="83"/>
        <v>47757</v>
      </c>
      <c r="CG75" s="48">
        <f t="shared" si="83"/>
        <v>47788</v>
      </c>
      <c r="CH75" s="48">
        <f t="shared" si="83"/>
        <v>47818</v>
      </c>
    </row>
    <row r="76" spans="2:87" x14ac:dyDescent="0.25">
      <c r="B76" s="62" t="s">
        <v>29</v>
      </c>
      <c r="C76" s="65">
        <f>' LI 1M - RES'!C16</f>
        <v>0</v>
      </c>
      <c r="D76" s="65">
        <f>' LI 1M - RES'!D16</f>
        <v>0</v>
      </c>
      <c r="E76" s="65">
        <f>' LI 1M - RES'!E16</f>
        <v>465481.80280725943</v>
      </c>
      <c r="F76" s="65">
        <f>' LI 1M - RES'!F16</f>
        <v>1152109.531402979</v>
      </c>
      <c r="G76" s="65">
        <f>' LI 1M - RES'!G16</f>
        <v>1370548.5344791396</v>
      </c>
      <c r="H76" s="65">
        <f>' LI 1M - RES'!H16</f>
        <v>946488.56959632051</v>
      </c>
      <c r="I76" s="65">
        <f>' LI 1M - RES'!I16</f>
        <v>737526.53818201029</v>
      </c>
      <c r="J76" s="65">
        <f>' LI 1M - RES'!J16</f>
        <v>161152.50213229298</v>
      </c>
      <c r="K76" s="65">
        <f>' LI 1M - RES'!K16</f>
        <v>595737.62274752301</v>
      </c>
      <c r="L76" s="65">
        <f>' LI 1M - RES'!L16</f>
        <v>703962.66813022888</v>
      </c>
      <c r="M76" s="65">
        <f>' LI 1M - RES'!M16</f>
        <v>645856.94539306872</v>
      </c>
      <c r="N76" s="65">
        <f>' LI 1M - RES'!N16</f>
        <v>907603.97542874643</v>
      </c>
      <c r="O76" s="65">
        <f>' LI 1M - RES'!O16</f>
        <v>0</v>
      </c>
      <c r="P76" s="65">
        <f>' LI 1M - RES'!P16</f>
        <v>0</v>
      </c>
      <c r="Q76" s="65">
        <f>' LI 1M - RES'!Q16</f>
        <v>0</v>
      </c>
      <c r="R76" s="65">
        <f>' LI 1M - RES'!R16</f>
        <v>0</v>
      </c>
      <c r="S76" s="65">
        <f>' LI 1M - RES'!S16</f>
        <v>0</v>
      </c>
      <c r="T76" s="65">
        <f>' LI 1M - RES'!T16</f>
        <v>0</v>
      </c>
      <c r="U76" s="65">
        <f>' LI 1M - RES'!U16</f>
        <v>0</v>
      </c>
      <c r="V76" s="65">
        <f>' LI 1M - RES'!V16</f>
        <v>0</v>
      </c>
      <c r="W76" s="65">
        <f>' LI 1M - RES'!W16</f>
        <v>0</v>
      </c>
      <c r="X76" s="65">
        <f>' LI 1M - RES'!X16</f>
        <v>0</v>
      </c>
      <c r="Y76" s="65">
        <f>' LI 1M - RES'!Y16</f>
        <v>0</v>
      </c>
      <c r="Z76" s="65">
        <f>' LI 1M - RES'!Z16</f>
        <v>0</v>
      </c>
      <c r="AA76" s="65">
        <f>' LI 1M - RES'!AA16</f>
        <v>0</v>
      </c>
      <c r="AB76" s="65">
        <f>' LI 1M - RES'!AB16</f>
        <v>0</v>
      </c>
      <c r="AC76" s="65">
        <f>' LI 1M - RES'!AC16</f>
        <v>0</v>
      </c>
      <c r="AD76" s="65">
        <f>' LI 1M - RES'!AD16</f>
        <v>0</v>
      </c>
      <c r="AE76" s="65">
        <f>' LI 1M - RES'!AE16</f>
        <v>0</v>
      </c>
      <c r="AF76" s="65">
        <f>' LI 1M - RES'!AF16</f>
        <v>0</v>
      </c>
      <c r="AG76" s="65">
        <f>' LI 1M - RES'!AG16</f>
        <v>0</v>
      </c>
      <c r="AH76" s="65">
        <f>' LI 1M - RES'!AH16</f>
        <v>0</v>
      </c>
      <c r="AI76" s="65">
        <f>' LI 1M - RES'!AI16</f>
        <v>0</v>
      </c>
      <c r="AJ76" s="65">
        <f>' LI 1M - RES'!AJ16</f>
        <v>0</v>
      </c>
      <c r="AK76" s="65">
        <f>' LI 1M - RES'!AK16</f>
        <v>0</v>
      </c>
      <c r="AL76" s="65">
        <f>' LI 1M - RES'!AL16</f>
        <v>0</v>
      </c>
      <c r="AM76" s="65">
        <f>' LI 1M - RES'!AM16</f>
        <v>0</v>
      </c>
      <c r="AN76" s="65">
        <f>' LI 1M - RES'!AN16</f>
        <v>0</v>
      </c>
      <c r="AO76" s="65">
        <f>' LI 1M - RES'!AO16</f>
        <v>0</v>
      </c>
      <c r="AP76" s="65">
        <f>' LI 1M - RES'!AP16</f>
        <v>0</v>
      </c>
      <c r="AQ76" s="65">
        <f>' LI 1M - RES'!AQ16</f>
        <v>0</v>
      </c>
      <c r="AR76" s="65">
        <f>' LI 1M - RES'!AR16</f>
        <v>0</v>
      </c>
      <c r="AS76" s="65">
        <f>' LI 1M - RES'!AS16</f>
        <v>0</v>
      </c>
      <c r="AT76" s="65">
        <f>' LI 1M - RES'!AT16</f>
        <v>0</v>
      </c>
      <c r="AU76" s="65">
        <f>' LI 1M - RES'!AU16</f>
        <v>0</v>
      </c>
      <c r="AV76" s="65">
        <f>' LI 1M - RES'!AV16</f>
        <v>0</v>
      </c>
      <c r="AW76" s="65">
        <f>' LI 1M - RES'!AW16</f>
        <v>0</v>
      </c>
      <c r="AX76" s="65">
        <f>' LI 1M - RES'!AX16</f>
        <v>0</v>
      </c>
      <c r="AY76" s="65">
        <f>' LI 1M - RES'!AY16</f>
        <v>0</v>
      </c>
      <c r="AZ76" s="65">
        <f>' LI 1M - RES'!AZ16</f>
        <v>0</v>
      </c>
      <c r="BA76" s="65">
        <f>' LI 1M - RES'!BA16</f>
        <v>0</v>
      </c>
      <c r="BB76" s="65">
        <f>' LI 1M - RES'!BB16</f>
        <v>0</v>
      </c>
      <c r="BC76" s="65">
        <f>' LI 1M - RES'!BC16</f>
        <v>0</v>
      </c>
      <c r="BD76" s="65">
        <f>' LI 1M - RES'!BD16</f>
        <v>0</v>
      </c>
      <c r="BE76" s="65">
        <f>' LI 1M - RES'!BE16</f>
        <v>0</v>
      </c>
      <c r="BF76" s="65">
        <f>' LI 1M - RES'!BF16</f>
        <v>0</v>
      </c>
      <c r="BG76" s="65">
        <f>' LI 1M - RES'!BG16</f>
        <v>0</v>
      </c>
      <c r="BH76" s="65">
        <f>' LI 1M - RES'!BH16</f>
        <v>0</v>
      </c>
      <c r="BI76" s="65">
        <f>' LI 1M - RES'!BI16</f>
        <v>0</v>
      </c>
      <c r="BJ76" s="65">
        <f>' LI 1M - RES'!BJ16</f>
        <v>0</v>
      </c>
      <c r="BK76" s="65">
        <f>' LI 1M - RES'!BK16</f>
        <v>0</v>
      </c>
      <c r="BL76" s="65">
        <f>' LI 1M - RES'!BL16</f>
        <v>0</v>
      </c>
      <c r="BM76" s="65">
        <f>' LI 1M - RES'!BM16</f>
        <v>0</v>
      </c>
      <c r="BN76" s="65">
        <f>' LI 1M - RES'!BN16</f>
        <v>0</v>
      </c>
      <c r="BO76" s="65">
        <f>' LI 1M - RES'!BO16</f>
        <v>0</v>
      </c>
      <c r="BP76" s="65">
        <f>' LI 1M - RES'!BP16</f>
        <v>0</v>
      </c>
      <c r="BQ76" s="65">
        <f>' LI 1M - RES'!BQ16</f>
        <v>0</v>
      </c>
      <c r="BR76" s="65">
        <f>' LI 1M - RES'!BR16</f>
        <v>0</v>
      </c>
      <c r="BS76" s="65">
        <f>' LI 1M - RES'!BS16</f>
        <v>0</v>
      </c>
      <c r="BT76" s="65">
        <f>' LI 1M - RES'!BT16</f>
        <v>0</v>
      </c>
      <c r="BU76" s="65">
        <f>' LI 1M - RES'!BU16</f>
        <v>0</v>
      </c>
      <c r="BV76" s="65">
        <f>' LI 1M - RES'!BV16</f>
        <v>0</v>
      </c>
      <c r="BW76" s="65">
        <f>' LI 1M - RES'!BW16</f>
        <v>0</v>
      </c>
      <c r="BX76" s="65">
        <f>' LI 1M - RES'!BX16</f>
        <v>0</v>
      </c>
      <c r="BY76" s="65">
        <f>' LI 1M - RES'!BY16</f>
        <v>0</v>
      </c>
      <c r="BZ76" s="65">
        <f>' LI 1M - RES'!BZ16</f>
        <v>0</v>
      </c>
      <c r="CA76" s="65">
        <f>' LI 1M - RES'!CA16</f>
        <v>0</v>
      </c>
      <c r="CB76" s="65">
        <f>' LI 1M - RES'!CB16</f>
        <v>0</v>
      </c>
      <c r="CC76" s="65">
        <f>' LI 1M - RES'!CC16</f>
        <v>0</v>
      </c>
      <c r="CD76" s="65">
        <f>' LI 1M - RES'!CD16</f>
        <v>0</v>
      </c>
      <c r="CE76" s="65">
        <f>' LI 1M - RES'!CE16</f>
        <v>0</v>
      </c>
      <c r="CF76" s="65">
        <f>' LI 1M - RES'!CF16</f>
        <v>0</v>
      </c>
      <c r="CG76" s="65">
        <f>' LI 1M - RES'!CG16</f>
        <v>0</v>
      </c>
      <c r="CH76" s="65">
        <f>' LI 1M - RES'!CH16</f>
        <v>0</v>
      </c>
    </row>
    <row r="77" spans="2:87" x14ac:dyDescent="0.25">
      <c r="B77" s="55" t="s">
        <v>30</v>
      </c>
      <c r="C77" s="10">
        <f>'LI 2M - SGS'!C19</f>
        <v>0</v>
      </c>
      <c r="D77" s="10">
        <f>'LI 2M - SGS'!D19</f>
        <v>154014.06524705878</v>
      </c>
      <c r="E77" s="10">
        <f>'LI 2M - SGS'!E19</f>
        <v>302805.05543449469</v>
      </c>
      <c r="F77" s="10">
        <f>'LI 2M - SGS'!F19</f>
        <v>447281.46338279615</v>
      </c>
      <c r="G77" s="10">
        <f>'LI 2M - SGS'!G19</f>
        <v>38830.524687720863</v>
      </c>
      <c r="H77" s="10">
        <f>'LI 2M - SGS'!H19</f>
        <v>171491.60719524149</v>
      </c>
      <c r="I77" s="10">
        <f>'LI 2M - SGS'!I19</f>
        <v>206400.03239711243</v>
      </c>
      <c r="J77" s="10">
        <f>'LI 2M - SGS'!J19</f>
        <v>37550.792917649633</v>
      </c>
      <c r="K77" s="10">
        <f>'LI 2M - SGS'!K19</f>
        <v>181029.39357287425</v>
      </c>
      <c r="L77" s="10">
        <f>'LI 2M - SGS'!L19</f>
        <v>247540.33507986451</v>
      </c>
      <c r="M77" s="10">
        <f>'LI 2M - SGS'!M19</f>
        <v>195316.38177781671</v>
      </c>
      <c r="N77" s="10">
        <f>'LI 2M - SGS'!N19</f>
        <v>173537.66009520928</v>
      </c>
      <c r="O77" s="10">
        <f>'LI 2M - SGS'!O19</f>
        <v>0</v>
      </c>
      <c r="P77" s="10">
        <f>'LI 2M - SGS'!P19</f>
        <v>0</v>
      </c>
      <c r="Q77" s="10">
        <f>'LI 2M - SGS'!Q19</f>
        <v>0</v>
      </c>
      <c r="R77" s="10">
        <f>'LI 2M - SGS'!R19</f>
        <v>0</v>
      </c>
      <c r="S77" s="10">
        <f>'LI 2M - SGS'!S19</f>
        <v>0</v>
      </c>
      <c r="T77" s="10">
        <f>'LI 2M - SGS'!T19</f>
        <v>0</v>
      </c>
      <c r="U77" s="10">
        <f>'LI 2M - SGS'!U19</f>
        <v>0</v>
      </c>
      <c r="V77" s="10">
        <f>'LI 2M - SGS'!V19</f>
        <v>0</v>
      </c>
      <c r="W77" s="10">
        <f>'LI 2M - SGS'!W19</f>
        <v>0</v>
      </c>
      <c r="X77" s="10">
        <f>'LI 2M - SGS'!X19</f>
        <v>0</v>
      </c>
      <c r="Y77" s="10">
        <f>'LI 2M - SGS'!Y19</f>
        <v>0</v>
      </c>
      <c r="Z77" s="10">
        <f>'LI 2M - SGS'!Z19</f>
        <v>0</v>
      </c>
      <c r="AA77" s="10">
        <f>'LI 2M - SGS'!AA19</f>
        <v>0</v>
      </c>
      <c r="AB77" s="10">
        <f>'LI 2M - SGS'!AB19</f>
        <v>0</v>
      </c>
      <c r="AC77" s="10">
        <f>'LI 2M - SGS'!AC19</f>
        <v>0</v>
      </c>
      <c r="AD77" s="10">
        <f>'LI 2M - SGS'!AD19</f>
        <v>0</v>
      </c>
      <c r="AE77" s="10">
        <f>'LI 2M - SGS'!AE19</f>
        <v>0</v>
      </c>
      <c r="AF77" s="10">
        <f>'LI 2M - SGS'!AF19</f>
        <v>0</v>
      </c>
      <c r="AG77" s="10">
        <f>'LI 2M - SGS'!AG19</f>
        <v>0</v>
      </c>
      <c r="AH77" s="10">
        <f>'LI 2M - SGS'!AH19</f>
        <v>0</v>
      </c>
      <c r="AI77" s="10">
        <f>'LI 2M - SGS'!AI19</f>
        <v>0</v>
      </c>
      <c r="AJ77" s="10">
        <f>'LI 2M - SGS'!AJ19</f>
        <v>0</v>
      </c>
      <c r="AK77" s="10">
        <f>'LI 2M - SGS'!AK19</f>
        <v>0</v>
      </c>
      <c r="AL77" s="10">
        <f>'LI 2M - SGS'!AL19</f>
        <v>0</v>
      </c>
      <c r="AM77" s="10">
        <f>'LI 2M - SGS'!AM19</f>
        <v>0</v>
      </c>
      <c r="AN77" s="10">
        <f>'LI 2M - SGS'!AN19</f>
        <v>0</v>
      </c>
      <c r="AO77" s="10">
        <f>'LI 2M - SGS'!AO19</f>
        <v>0</v>
      </c>
      <c r="AP77" s="10">
        <f>'LI 2M - SGS'!AP19</f>
        <v>0</v>
      </c>
      <c r="AQ77" s="10">
        <f>'LI 2M - SGS'!AQ19</f>
        <v>0</v>
      </c>
      <c r="AR77" s="10">
        <f>'LI 2M - SGS'!AR19</f>
        <v>0</v>
      </c>
      <c r="AS77" s="10">
        <f>'LI 2M - SGS'!AS19</f>
        <v>0</v>
      </c>
      <c r="AT77" s="10">
        <f>'LI 2M - SGS'!AT19</f>
        <v>0</v>
      </c>
      <c r="AU77" s="10">
        <f>'LI 2M - SGS'!AU19</f>
        <v>0</v>
      </c>
      <c r="AV77" s="10">
        <f>'LI 2M - SGS'!AV19</f>
        <v>0</v>
      </c>
      <c r="AW77" s="10">
        <f>'LI 2M - SGS'!AW19</f>
        <v>0</v>
      </c>
      <c r="AX77" s="10">
        <f>'LI 2M - SGS'!AX19</f>
        <v>0</v>
      </c>
      <c r="AY77" s="10">
        <f>'LI 2M - SGS'!AY19</f>
        <v>0</v>
      </c>
      <c r="AZ77" s="10">
        <f>'LI 2M - SGS'!AZ19</f>
        <v>0</v>
      </c>
      <c r="BA77" s="10">
        <f>'LI 2M - SGS'!BA19</f>
        <v>0</v>
      </c>
      <c r="BB77" s="10">
        <f>'LI 2M - SGS'!BB19</f>
        <v>0</v>
      </c>
      <c r="BC77" s="10">
        <f>'LI 2M - SGS'!BC19</f>
        <v>0</v>
      </c>
      <c r="BD77" s="10">
        <f>'LI 2M - SGS'!BD19</f>
        <v>0</v>
      </c>
      <c r="BE77" s="10">
        <f>'LI 2M - SGS'!BE19</f>
        <v>0</v>
      </c>
      <c r="BF77" s="10">
        <f>'LI 2M - SGS'!BF19</f>
        <v>0</v>
      </c>
      <c r="BG77" s="10">
        <f>'LI 2M - SGS'!BG19</f>
        <v>0</v>
      </c>
      <c r="BH77" s="10">
        <f>'LI 2M - SGS'!BH19</f>
        <v>0</v>
      </c>
      <c r="BI77" s="10">
        <f>'LI 2M - SGS'!BI19</f>
        <v>0</v>
      </c>
      <c r="BJ77" s="10">
        <f>'LI 2M - SGS'!BJ19</f>
        <v>0</v>
      </c>
      <c r="BK77" s="10">
        <f>'LI 2M - SGS'!BK19</f>
        <v>0</v>
      </c>
      <c r="BL77" s="10">
        <f>'LI 2M - SGS'!BL19</f>
        <v>0</v>
      </c>
      <c r="BM77" s="10">
        <f>'LI 2M - SGS'!BM19</f>
        <v>0</v>
      </c>
      <c r="BN77" s="10">
        <f>'LI 2M - SGS'!BN19</f>
        <v>0</v>
      </c>
      <c r="BO77" s="10">
        <f>'LI 2M - SGS'!BO19</f>
        <v>0</v>
      </c>
      <c r="BP77" s="10">
        <f>'LI 2M - SGS'!BP19</f>
        <v>0</v>
      </c>
      <c r="BQ77" s="10">
        <f>'LI 2M - SGS'!BQ19</f>
        <v>0</v>
      </c>
      <c r="BR77" s="10">
        <f>'LI 2M - SGS'!BR19</f>
        <v>0</v>
      </c>
      <c r="BS77" s="10">
        <f>'LI 2M - SGS'!BS19</f>
        <v>0</v>
      </c>
      <c r="BT77" s="10">
        <f>'LI 2M - SGS'!BT19</f>
        <v>0</v>
      </c>
      <c r="BU77" s="10">
        <f>'LI 2M - SGS'!BU19</f>
        <v>0</v>
      </c>
      <c r="BV77" s="10">
        <f>'LI 2M - SGS'!BV19</f>
        <v>0</v>
      </c>
      <c r="BW77" s="10">
        <f>'LI 2M - SGS'!BW19</f>
        <v>0</v>
      </c>
      <c r="BX77" s="10">
        <f>'LI 2M - SGS'!BX19</f>
        <v>0</v>
      </c>
      <c r="BY77" s="10">
        <f>'LI 2M - SGS'!BY19</f>
        <v>0</v>
      </c>
      <c r="BZ77" s="10">
        <f>'LI 2M - SGS'!BZ19</f>
        <v>0</v>
      </c>
      <c r="CA77" s="10">
        <f>'LI 2M - SGS'!CA19</f>
        <v>0</v>
      </c>
      <c r="CB77" s="10">
        <f>'LI 2M - SGS'!CB19</f>
        <v>0</v>
      </c>
      <c r="CC77" s="10">
        <f>'LI 2M - SGS'!CC19</f>
        <v>0</v>
      </c>
      <c r="CD77" s="10">
        <f>'LI 2M - SGS'!CD19</f>
        <v>0</v>
      </c>
      <c r="CE77" s="10">
        <f>'LI 2M - SGS'!CE19</f>
        <v>0</v>
      </c>
      <c r="CF77" s="10">
        <f>'LI 2M - SGS'!CF19</f>
        <v>0</v>
      </c>
      <c r="CG77" s="10">
        <f>'LI 2M - SGS'!CG19</f>
        <v>0</v>
      </c>
      <c r="CH77" s="10">
        <f>'LI 2M - SGS'!CH19</f>
        <v>0</v>
      </c>
    </row>
    <row r="78" spans="2:87" x14ac:dyDescent="0.25">
      <c r="B78" s="55" t="s">
        <v>31</v>
      </c>
      <c r="C78" s="10">
        <f>'LI 3M - LGS'!C19</f>
        <v>0</v>
      </c>
      <c r="D78" s="10">
        <f>'LI 3M - LGS'!D19</f>
        <v>57251.783161675339</v>
      </c>
      <c r="E78" s="10">
        <f>'LI 3M - LGS'!E19</f>
        <v>1793869.6809817727</v>
      </c>
      <c r="F78" s="10">
        <f>'LI 3M - LGS'!F19</f>
        <v>637229.47374396038</v>
      </c>
      <c r="G78" s="10">
        <f>'LI 3M - LGS'!G19</f>
        <v>558004.90663431643</v>
      </c>
      <c r="H78" s="10">
        <f>'LI 3M - LGS'!H19</f>
        <v>1059664.2585803398</v>
      </c>
      <c r="I78" s="10">
        <f>'LI 3M - LGS'!I19</f>
        <v>1036770.6149999999</v>
      </c>
      <c r="J78" s="10">
        <f>'LI 3M - LGS'!J19</f>
        <v>361767.82799999992</v>
      </c>
      <c r="K78" s="10">
        <f>'LI 3M - LGS'!K19</f>
        <v>0</v>
      </c>
      <c r="L78" s="10">
        <f>'LI 3M - LGS'!L19</f>
        <v>0</v>
      </c>
      <c r="M78" s="10">
        <f>'LI 3M - LGS'!M19</f>
        <v>0</v>
      </c>
      <c r="N78" s="10">
        <f>'LI 3M - LGS'!N19</f>
        <v>42554.509758575601</v>
      </c>
      <c r="O78" s="10">
        <f>'LI 3M - LGS'!O19</f>
        <v>0</v>
      </c>
      <c r="P78" s="10">
        <f>'LI 3M - LGS'!P19</f>
        <v>0</v>
      </c>
      <c r="Q78" s="10">
        <f>'LI 3M - LGS'!Q19</f>
        <v>0</v>
      </c>
      <c r="R78" s="10">
        <f>'LI 3M - LGS'!R19</f>
        <v>0</v>
      </c>
      <c r="S78" s="10">
        <f>'LI 3M - LGS'!S19</f>
        <v>0</v>
      </c>
      <c r="T78" s="10">
        <f>'LI 3M - LGS'!T19</f>
        <v>0</v>
      </c>
      <c r="U78" s="10">
        <f>'LI 3M - LGS'!U19</f>
        <v>0</v>
      </c>
      <c r="V78" s="10">
        <f>'LI 3M - LGS'!V19</f>
        <v>0</v>
      </c>
      <c r="W78" s="10">
        <f>'LI 3M - LGS'!W19</f>
        <v>0</v>
      </c>
      <c r="X78" s="10">
        <f>'LI 3M - LGS'!X19</f>
        <v>0</v>
      </c>
      <c r="Y78" s="10">
        <f>'LI 3M - LGS'!Y19</f>
        <v>0</v>
      </c>
      <c r="Z78" s="10">
        <f>'LI 3M - LGS'!Z19</f>
        <v>0</v>
      </c>
      <c r="AA78" s="10">
        <f>'LI 3M - LGS'!AA19</f>
        <v>0</v>
      </c>
      <c r="AB78" s="10">
        <f>'LI 3M - LGS'!AB19</f>
        <v>0</v>
      </c>
      <c r="AC78" s="10">
        <f>'LI 3M - LGS'!AC19</f>
        <v>0</v>
      </c>
      <c r="AD78" s="10">
        <f>'LI 3M - LGS'!AD19</f>
        <v>0</v>
      </c>
      <c r="AE78" s="10">
        <f>'LI 3M - LGS'!AE19</f>
        <v>0</v>
      </c>
      <c r="AF78" s="10">
        <f>'LI 3M - LGS'!AF19</f>
        <v>0</v>
      </c>
      <c r="AG78" s="10">
        <f>'LI 3M - LGS'!AG19</f>
        <v>0</v>
      </c>
      <c r="AH78" s="10">
        <f>'LI 3M - LGS'!AH19</f>
        <v>0</v>
      </c>
      <c r="AI78" s="10">
        <f>'LI 3M - LGS'!AI19</f>
        <v>0</v>
      </c>
      <c r="AJ78" s="10">
        <f>'LI 3M - LGS'!AJ19</f>
        <v>0</v>
      </c>
      <c r="AK78" s="10">
        <f>'LI 3M - LGS'!AK19</f>
        <v>0</v>
      </c>
      <c r="AL78" s="10">
        <f>'LI 3M - LGS'!AL19</f>
        <v>0</v>
      </c>
      <c r="AM78" s="10">
        <f>'LI 3M - LGS'!AM19</f>
        <v>0</v>
      </c>
      <c r="AN78" s="10">
        <f>'LI 3M - LGS'!AN19</f>
        <v>0</v>
      </c>
      <c r="AO78" s="10">
        <f>'LI 3M - LGS'!AO19</f>
        <v>0</v>
      </c>
      <c r="AP78" s="10">
        <f>'LI 3M - LGS'!AP19</f>
        <v>0</v>
      </c>
      <c r="AQ78" s="10">
        <f>'LI 3M - LGS'!AQ19</f>
        <v>0</v>
      </c>
      <c r="AR78" s="10">
        <f>'LI 3M - LGS'!AR19</f>
        <v>0</v>
      </c>
      <c r="AS78" s="10">
        <f>'LI 3M - LGS'!AS19</f>
        <v>0</v>
      </c>
      <c r="AT78" s="10">
        <f>'LI 3M - LGS'!AT19</f>
        <v>0</v>
      </c>
      <c r="AU78" s="10">
        <f>'LI 3M - LGS'!AU19</f>
        <v>0</v>
      </c>
      <c r="AV78" s="10">
        <f>'LI 3M - LGS'!AV19</f>
        <v>0</v>
      </c>
      <c r="AW78" s="10">
        <f>'LI 3M - LGS'!AW19</f>
        <v>0</v>
      </c>
      <c r="AX78" s="10">
        <f>'LI 3M - LGS'!AX19</f>
        <v>0</v>
      </c>
      <c r="AY78" s="10">
        <f>'LI 3M - LGS'!AY19</f>
        <v>0</v>
      </c>
      <c r="AZ78" s="10">
        <f>'LI 3M - LGS'!AZ19</f>
        <v>0</v>
      </c>
      <c r="BA78" s="10">
        <f>'LI 3M - LGS'!BA19</f>
        <v>0</v>
      </c>
      <c r="BB78" s="10">
        <f>'LI 3M - LGS'!BB19</f>
        <v>0</v>
      </c>
      <c r="BC78" s="10">
        <f>'LI 3M - LGS'!BC19</f>
        <v>0</v>
      </c>
      <c r="BD78" s="10">
        <f>'LI 3M - LGS'!BD19</f>
        <v>0</v>
      </c>
      <c r="BE78" s="10">
        <f>'LI 3M - LGS'!BE19</f>
        <v>0</v>
      </c>
      <c r="BF78" s="10">
        <f>'LI 3M - LGS'!BF19</f>
        <v>0</v>
      </c>
      <c r="BG78" s="10">
        <f>'LI 3M - LGS'!BG19</f>
        <v>0</v>
      </c>
      <c r="BH78" s="10">
        <f>'LI 3M - LGS'!BH19</f>
        <v>0</v>
      </c>
      <c r="BI78" s="10">
        <f>'LI 3M - LGS'!BI19</f>
        <v>0</v>
      </c>
      <c r="BJ78" s="10">
        <f>'LI 3M - LGS'!BJ19</f>
        <v>0</v>
      </c>
      <c r="BK78" s="10">
        <f>'LI 3M - LGS'!BK19</f>
        <v>0</v>
      </c>
      <c r="BL78" s="10">
        <f>'LI 3M - LGS'!BL19</f>
        <v>0</v>
      </c>
      <c r="BM78" s="10">
        <f>'LI 3M - LGS'!BM19</f>
        <v>0</v>
      </c>
      <c r="BN78" s="10">
        <f>'LI 3M - LGS'!BN19</f>
        <v>0</v>
      </c>
      <c r="BO78" s="10">
        <f>'LI 3M - LGS'!BO19</f>
        <v>0</v>
      </c>
      <c r="BP78" s="10">
        <f>'LI 3M - LGS'!BP19</f>
        <v>0</v>
      </c>
      <c r="BQ78" s="10">
        <f>'LI 3M - LGS'!BQ19</f>
        <v>0</v>
      </c>
      <c r="BR78" s="10">
        <f>'LI 3M - LGS'!BR19</f>
        <v>0</v>
      </c>
      <c r="BS78" s="10">
        <f>'LI 3M - LGS'!BS19</f>
        <v>0</v>
      </c>
      <c r="BT78" s="10">
        <f>'LI 3M - LGS'!BT19</f>
        <v>0</v>
      </c>
      <c r="BU78" s="10">
        <f>'LI 3M - LGS'!BU19</f>
        <v>0</v>
      </c>
      <c r="BV78" s="10">
        <f>'LI 3M - LGS'!BV19</f>
        <v>0</v>
      </c>
      <c r="BW78" s="10">
        <f>'LI 3M - LGS'!BW19</f>
        <v>0</v>
      </c>
      <c r="BX78" s="10">
        <f>'LI 3M - LGS'!BX19</f>
        <v>0</v>
      </c>
      <c r="BY78" s="10">
        <f>'LI 3M - LGS'!BY19</f>
        <v>0</v>
      </c>
      <c r="BZ78" s="10">
        <f>'LI 3M - LGS'!BZ19</f>
        <v>0</v>
      </c>
      <c r="CA78" s="10">
        <f>'LI 3M - LGS'!CA19</f>
        <v>0</v>
      </c>
      <c r="CB78" s="10">
        <f>'LI 3M - LGS'!CB19</f>
        <v>0</v>
      </c>
      <c r="CC78" s="10">
        <f>'LI 3M - LGS'!CC19</f>
        <v>0</v>
      </c>
      <c r="CD78" s="10">
        <f>'LI 3M - LGS'!CD19</f>
        <v>0</v>
      </c>
      <c r="CE78" s="10">
        <f>'LI 3M - LGS'!CE19</f>
        <v>0</v>
      </c>
      <c r="CF78" s="10">
        <f>'LI 3M - LGS'!CF19</f>
        <v>0</v>
      </c>
      <c r="CG78" s="10">
        <f>'LI 3M - LGS'!CG19</f>
        <v>0</v>
      </c>
      <c r="CH78" s="10">
        <f>'LI 3M - LGS'!CH19</f>
        <v>0</v>
      </c>
    </row>
    <row r="79" spans="2:87" x14ac:dyDescent="0.25">
      <c r="B79" s="55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0</v>
      </c>
      <c r="N79" s="10">
        <f>'LI 4M - SPS'!N19</f>
        <v>0</v>
      </c>
      <c r="O79" s="10">
        <f>'LI 4M - SPS'!O19</f>
        <v>0</v>
      </c>
      <c r="P79" s="10">
        <f>'LI 4M - SPS'!P19</f>
        <v>0</v>
      </c>
      <c r="Q79" s="10">
        <f>'LI 4M - SPS'!Q19</f>
        <v>0</v>
      </c>
      <c r="R79" s="10">
        <f>'LI 4M - SPS'!R19</f>
        <v>0</v>
      </c>
      <c r="S79" s="10">
        <f>'LI 4M - SPS'!S19</f>
        <v>0</v>
      </c>
      <c r="T79" s="10">
        <f>'LI 4M - SPS'!T19</f>
        <v>0</v>
      </c>
      <c r="U79" s="10">
        <f>'LI 4M - SPS'!U19</f>
        <v>0</v>
      </c>
      <c r="V79" s="10">
        <f>'LI 4M - SPS'!V19</f>
        <v>0</v>
      </c>
      <c r="W79" s="10">
        <f>'LI 4M - SPS'!W19</f>
        <v>0</v>
      </c>
      <c r="X79" s="10">
        <f>'LI 4M - SPS'!X19</f>
        <v>0</v>
      </c>
      <c r="Y79" s="10">
        <f>'LI 4M - SPS'!Y19</f>
        <v>0</v>
      </c>
      <c r="Z79" s="10">
        <f>'LI 4M - SPS'!Z19</f>
        <v>0</v>
      </c>
      <c r="AA79" s="10">
        <f>'LI 4M - SPS'!AA19</f>
        <v>0</v>
      </c>
      <c r="AB79" s="10">
        <f>'LI 4M - SPS'!AB19</f>
        <v>0</v>
      </c>
      <c r="AC79" s="10">
        <f>'LI 4M - SPS'!AC19</f>
        <v>0</v>
      </c>
      <c r="AD79" s="10">
        <f>'LI 4M - SPS'!AD19</f>
        <v>0</v>
      </c>
      <c r="AE79" s="10">
        <f>'LI 4M - SPS'!AE19</f>
        <v>0</v>
      </c>
      <c r="AF79" s="10">
        <f>'LI 4M - SPS'!AF19</f>
        <v>0</v>
      </c>
      <c r="AG79" s="10">
        <f>'LI 4M - SPS'!AG19</f>
        <v>0</v>
      </c>
      <c r="AH79" s="10">
        <f>'LI 4M - SPS'!AH19</f>
        <v>0</v>
      </c>
      <c r="AI79" s="10">
        <f>'LI 4M - SPS'!AI19</f>
        <v>0</v>
      </c>
      <c r="AJ79" s="10">
        <f>'LI 4M - SPS'!AJ19</f>
        <v>0</v>
      </c>
      <c r="AK79" s="10">
        <f>'LI 4M - SPS'!AK19</f>
        <v>0</v>
      </c>
      <c r="AL79" s="10">
        <f>'LI 4M - SPS'!AL19</f>
        <v>0</v>
      </c>
      <c r="AM79" s="10">
        <f>'LI 4M - SPS'!AM19</f>
        <v>0</v>
      </c>
      <c r="AN79" s="10">
        <f>'LI 4M - SPS'!AN19</f>
        <v>0</v>
      </c>
      <c r="AO79" s="10">
        <f>'LI 4M - SPS'!AO19</f>
        <v>0</v>
      </c>
      <c r="AP79" s="10">
        <f>'LI 4M - SPS'!AP19</f>
        <v>0</v>
      </c>
      <c r="AQ79" s="10">
        <f>'LI 4M - SPS'!AQ19</f>
        <v>0</v>
      </c>
      <c r="AR79" s="10">
        <f>'LI 4M - SPS'!AR19</f>
        <v>0</v>
      </c>
      <c r="AS79" s="10">
        <f>'LI 4M - SPS'!AS19</f>
        <v>0</v>
      </c>
      <c r="AT79" s="10">
        <f>'LI 4M - SPS'!AT19</f>
        <v>0</v>
      </c>
      <c r="AU79" s="10">
        <f>'LI 4M - SPS'!AU19</f>
        <v>0</v>
      </c>
      <c r="AV79" s="10">
        <f>'LI 4M - SPS'!AV19</f>
        <v>0</v>
      </c>
      <c r="AW79" s="10">
        <f>'LI 4M - SPS'!AW19</f>
        <v>0</v>
      </c>
      <c r="AX79" s="10">
        <f>'LI 4M - SPS'!AX19</f>
        <v>0</v>
      </c>
      <c r="AY79" s="10">
        <f>'LI 4M - SPS'!AY19</f>
        <v>0</v>
      </c>
      <c r="AZ79" s="10">
        <f>'LI 4M - SPS'!AZ19</f>
        <v>0</v>
      </c>
      <c r="BA79" s="10">
        <f>'LI 4M - SPS'!BA19</f>
        <v>0</v>
      </c>
      <c r="BB79" s="10">
        <f>'LI 4M - SPS'!BB19</f>
        <v>0</v>
      </c>
      <c r="BC79" s="10">
        <f>'LI 4M - SPS'!BC19</f>
        <v>0</v>
      </c>
      <c r="BD79" s="10">
        <f>'LI 4M - SPS'!BD19</f>
        <v>0</v>
      </c>
      <c r="BE79" s="10">
        <f>'LI 4M - SPS'!BE19</f>
        <v>0</v>
      </c>
      <c r="BF79" s="10">
        <f>'LI 4M - SPS'!BF19</f>
        <v>0</v>
      </c>
      <c r="BG79" s="10">
        <f>'LI 4M - SPS'!BG19</f>
        <v>0</v>
      </c>
      <c r="BH79" s="10">
        <f>'LI 4M - SPS'!BH19</f>
        <v>0</v>
      </c>
      <c r="BI79" s="10">
        <f>'LI 4M - SPS'!BI19</f>
        <v>0</v>
      </c>
      <c r="BJ79" s="10">
        <f>'LI 4M - SPS'!BJ19</f>
        <v>0</v>
      </c>
      <c r="BK79" s="10">
        <f>'LI 4M - SPS'!BK19</f>
        <v>0</v>
      </c>
      <c r="BL79" s="10">
        <f>'LI 4M - SPS'!BL19</f>
        <v>0</v>
      </c>
      <c r="BM79" s="10">
        <f>'LI 4M - SPS'!BM19</f>
        <v>0</v>
      </c>
      <c r="BN79" s="10">
        <f>'LI 4M - SPS'!BN19</f>
        <v>0</v>
      </c>
      <c r="BO79" s="10">
        <f>'LI 4M - SPS'!BO19</f>
        <v>0</v>
      </c>
      <c r="BP79" s="10">
        <f>'LI 4M - SPS'!BP19</f>
        <v>0</v>
      </c>
      <c r="BQ79" s="10">
        <f>'LI 4M - SPS'!BQ19</f>
        <v>0</v>
      </c>
      <c r="BR79" s="10">
        <f>'LI 4M - SPS'!BR19</f>
        <v>0</v>
      </c>
      <c r="BS79" s="10">
        <f>'LI 4M - SPS'!BS19</f>
        <v>0</v>
      </c>
      <c r="BT79" s="10">
        <f>'LI 4M - SPS'!BT19</f>
        <v>0</v>
      </c>
      <c r="BU79" s="10">
        <f>'LI 4M - SPS'!BU19</f>
        <v>0</v>
      </c>
      <c r="BV79" s="10">
        <f>'LI 4M - SPS'!BV19</f>
        <v>0</v>
      </c>
      <c r="BW79" s="10">
        <f>'LI 4M - SPS'!BW19</f>
        <v>0</v>
      </c>
      <c r="BX79" s="10">
        <f>'LI 4M - SPS'!BX19</f>
        <v>0</v>
      </c>
      <c r="BY79" s="10">
        <f>'LI 4M - SPS'!BY19</f>
        <v>0</v>
      </c>
      <c r="BZ79" s="10">
        <f>'LI 4M - SPS'!BZ19</f>
        <v>0</v>
      </c>
      <c r="CA79" s="10">
        <f>'LI 4M - SPS'!CA19</f>
        <v>0</v>
      </c>
      <c r="CB79" s="10">
        <f>'LI 4M - SPS'!CB19</f>
        <v>0</v>
      </c>
      <c r="CC79" s="10">
        <f>'LI 4M - SPS'!CC19</f>
        <v>0</v>
      </c>
      <c r="CD79" s="10">
        <f>'LI 4M - SPS'!CD19</f>
        <v>0</v>
      </c>
      <c r="CE79" s="10">
        <f>'LI 4M - SPS'!CE19</f>
        <v>0</v>
      </c>
      <c r="CF79" s="10">
        <f>'LI 4M - SPS'!CF19</f>
        <v>0</v>
      </c>
      <c r="CG79" s="10">
        <f>'LI 4M - SPS'!CG19</f>
        <v>0</v>
      </c>
      <c r="CH79" s="10">
        <f>'LI 4M - SPS'!CH19</f>
        <v>0</v>
      </c>
    </row>
    <row r="80" spans="2:87" ht="15.75" thickBot="1" x14ac:dyDescent="0.3">
      <c r="B80" s="31" t="s">
        <v>33</v>
      </c>
      <c r="C80" s="132">
        <f>'LI 11M - LPS'!C19</f>
        <v>0</v>
      </c>
      <c r="D80" s="132">
        <f>'LI 11M - LPS'!D19</f>
        <v>0</v>
      </c>
      <c r="E80" s="132">
        <f>'LI 11M - LPS'!E19</f>
        <v>0</v>
      </c>
      <c r="F80" s="132">
        <f>'LI 11M - LPS'!F19</f>
        <v>0</v>
      </c>
      <c r="G80" s="132">
        <f>'LI 11M - LPS'!G19</f>
        <v>0</v>
      </c>
      <c r="H80" s="132">
        <f>'LI 11M - LPS'!H19</f>
        <v>0</v>
      </c>
      <c r="I80" s="132">
        <f>'LI 11M - LPS'!I19</f>
        <v>0</v>
      </c>
      <c r="J80" s="132">
        <f>'LI 11M - LPS'!J19</f>
        <v>0</v>
      </c>
      <c r="K80" s="132">
        <f>'LI 11M - LPS'!K19</f>
        <v>0</v>
      </c>
      <c r="L80" s="132">
        <f>'LI 11M - LPS'!L19</f>
        <v>0</v>
      </c>
      <c r="M80" s="132">
        <f>'LI 11M - LPS'!M19</f>
        <v>0</v>
      </c>
      <c r="N80" s="132">
        <f>'LI 11M - LPS'!N19</f>
        <v>0</v>
      </c>
      <c r="O80" s="132">
        <f>'LI 11M - LPS'!O19</f>
        <v>0</v>
      </c>
      <c r="P80" s="132">
        <f>'LI 11M - LPS'!P19</f>
        <v>0</v>
      </c>
      <c r="Q80" s="66">
        <f>'LI 11M - LPS'!Q19</f>
        <v>0</v>
      </c>
      <c r="R80" s="66">
        <f>'LI 11M - LPS'!R19</f>
        <v>0</v>
      </c>
      <c r="S80" s="66">
        <f>'LI 11M - LPS'!S19</f>
        <v>0</v>
      </c>
      <c r="T80" s="66">
        <f>'LI 11M - LPS'!T19</f>
        <v>0</v>
      </c>
      <c r="U80" s="66">
        <f>'LI 11M - LPS'!U19</f>
        <v>0</v>
      </c>
      <c r="V80" s="66">
        <f>'LI 11M - LPS'!V19</f>
        <v>0</v>
      </c>
      <c r="W80" s="66">
        <f>'LI 11M - LPS'!W19</f>
        <v>0</v>
      </c>
      <c r="X80" s="66">
        <f>'LI 11M - LPS'!X19</f>
        <v>0</v>
      </c>
      <c r="Y80" s="66">
        <f>'LI 11M - LPS'!Y19</f>
        <v>0</v>
      </c>
      <c r="Z80" s="66">
        <f>'LI 11M - LPS'!Z19</f>
        <v>0</v>
      </c>
      <c r="AA80" s="66">
        <f>'LI 11M - LPS'!AA19</f>
        <v>0</v>
      </c>
      <c r="AB80" s="66">
        <f>'LI 11M - LPS'!AB19</f>
        <v>0</v>
      </c>
      <c r="AC80" s="66">
        <f>'LI 11M - LPS'!AC19</f>
        <v>0</v>
      </c>
      <c r="AD80" s="66">
        <f>'LI 11M - LPS'!AD19</f>
        <v>0</v>
      </c>
      <c r="AE80" s="66">
        <f>'LI 11M - LPS'!AE19</f>
        <v>0</v>
      </c>
      <c r="AF80" s="66">
        <f>'LI 11M - LPS'!AF19</f>
        <v>0</v>
      </c>
      <c r="AG80" s="66">
        <f>'LI 11M - LPS'!AG19</f>
        <v>0</v>
      </c>
      <c r="AH80" s="66">
        <f>'LI 11M - LPS'!AH19</f>
        <v>0</v>
      </c>
      <c r="AI80" s="66">
        <f>'LI 11M - LPS'!AI19</f>
        <v>0</v>
      </c>
      <c r="AJ80" s="66">
        <f>'LI 11M - LPS'!AJ19</f>
        <v>0</v>
      </c>
      <c r="AK80" s="66">
        <f>'LI 11M - LPS'!AK19</f>
        <v>0</v>
      </c>
      <c r="AL80" s="66">
        <f>'LI 11M - LPS'!AL19</f>
        <v>0</v>
      </c>
      <c r="AM80" s="66">
        <f>'LI 11M - LPS'!AM19</f>
        <v>0</v>
      </c>
      <c r="AN80" s="66">
        <f>'LI 11M - LPS'!AN19</f>
        <v>0</v>
      </c>
      <c r="AO80" s="66">
        <f>'LI 11M - LPS'!AO19</f>
        <v>0</v>
      </c>
      <c r="AP80" s="66">
        <f>'LI 11M - LPS'!AP19</f>
        <v>0</v>
      </c>
      <c r="AQ80" s="66">
        <f>'LI 11M - LPS'!AQ19</f>
        <v>0</v>
      </c>
      <c r="AR80" s="66">
        <f>'LI 11M - LPS'!AR19</f>
        <v>0</v>
      </c>
      <c r="AS80" s="66">
        <f>'LI 11M - LPS'!AS19</f>
        <v>0</v>
      </c>
      <c r="AT80" s="66">
        <f>'LI 11M - LPS'!AT19</f>
        <v>0</v>
      </c>
      <c r="AU80" s="66">
        <f>'LI 11M - LPS'!AU19</f>
        <v>0</v>
      </c>
      <c r="AV80" s="66">
        <f>'LI 11M - LPS'!AV19</f>
        <v>0</v>
      </c>
      <c r="AW80" s="66">
        <f>'LI 11M - LPS'!AW19</f>
        <v>0</v>
      </c>
      <c r="AX80" s="66">
        <f>'LI 11M - LPS'!AX19</f>
        <v>0</v>
      </c>
      <c r="AY80" s="66">
        <f>'LI 11M - LPS'!AY19</f>
        <v>0</v>
      </c>
      <c r="AZ80" s="66">
        <f>'LI 11M - LPS'!AZ19</f>
        <v>0</v>
      </c>
      <c r="BA80" s="66">
        <f>'LI 11M - LPS'!BA19</f>
        <v>0</v>
      </c>
      <c r="BB80" s="66">
        <f>'LI 11M - LPS'!BB19</f>
        <v>0</v>
      </c>
      <c r="BC80" s="66">
        <f>'LI 11M - LPS'!BC19</f>
        <v>0</v>
      </c>
      <c r="BD80" s="66">
        <f>'LI 11M - LPS'!BD19</f>
        <v>0</v>
      </c>
      <c r="BE80" s="66">
        <f>'LI 11M - LPS'!BE19</f>
        <v>0</v>
      </c>
      <c r="BF80" s="66">
        <f>'LI 11M - LPS'!BF19</f>
        <v>0</v>
      </c>
      <c r="BG80" s="66">
        <f>'LI 11M - LPS'!BG19</f>
        <v>0</v>
      </c>
      <c r="BH80" s="66">
        <f>'LI 11M - LPS'!BH19</f>
        <v>0</v>
      </c>
      <c r="BI80" s="66">
        <f>'LI 11M - LPS'!BI19</f>
        <v>0</v>
      </c>
      <c r="BJ80" s="66">
        <f>'LI 11M - LPS'!BJ19</f>
        <v>0</v>
      </c>
      <c r="BK80" s="66">
        <f>'LI 11M - LPS'!BK19</f>
        <v>0</v>
      </c>
      <c r="BL80" s="66">
        <f>'LI 11M - LPS'!BL19</f>
        <v>0</v>
      </c>
      <c r="BM80" s="66">
        <f>'LI 11M - LPS'!BM19</f>
        <v>0</v>
      </c>
      <c r="BN80" s="66">
        <f>'LI 11M - LPS'!BN19</f>
        <v>0</v>
      </c>
      <c r="BO80" s="66">
        <f>'LI 11M - LPS'!BO19</f>
        <v>0</v>
      </c>
      <c r="BP80" s="66">
        <f>'LI 11M - LPS'!BP19</f>
        <v>0</v>
      </c>
      <c r="BQ80" s="66">
        <f>'LI 11M - LPS'!BQ19</f>
        <v>0</v>
      </c>
      <c r="BR80" s="66">
        <f>'LI 11M - LPS'!BR19</f>
        <v>0</v>
      </c>
      <c r="BS80" s="66">
        <f>'LI 11M - LPS'!BS19</f>
        <v>0</v>
      </c>
      <c r="BT80" s="66">
        <f>'LI 11M - LPS'!BT19</f>
        <v>0</v>
      </c>
      <c r="BU80" s="66">
        <f>'LI 11M - LPS'!BU19</f>
        <v>0</v>
      </c>
      <c r="BV80" s="66">
        <f>'LI 11M - LPS'!BV19</f>
        <v>0</v>
      </c>
      <c r="BW80" s="66">
        <f>'LI 11M - LPS'!BW19</f>
        <v>0</v>
      </c>
      <c r="BX80" s="66">
        <f>'LI 11M - LPS'!BX19</f>
        <v>0</v>
      </c>
      <c r="BY80" s="66">
        <f>'LI 11M - LPS'!BY19</f>
        <v>0</v>
      </c>
      <c r="BZ80" s="66">
        <f>'LI 11M - LPS'!BZ19</f>
        <v>0</v>
      </c>
      <c r="CA80" s="66">
        <f>'LI 11M - LPS'!CA19</f>
        <v>0</v>
      </c>
      <c r="CB80" s="66">
        <f>'LI 11M - LPS'!CB19</f>
        <v>0</v>
      </c>
      <c r="CC80" s="66">
        <f>'LI 11M - LPS'!CC19</f>
        <v>0</v>
      </c>
      <c r="CD80" s="66">
        <f>'LI 11M - LPS'!CD19</f>
        <v>0</v>
      </c>
      <c r="CE80" s="66">
        <f>'LI 11M - LPS'!CE19</f>
        <v>0</v>
      </c>
      <c r="CF80" s="66">
        <f>'LI 11M - LPS'!CF19</f>
        <v>0</v>
      </c>
      <c r="CG80" s="66">
        <f>'LI 11M - LPS'!CG19</f>
        <v>0</v>
      </c>
      <c r="CH80" s="66">
        <f>'LI 11M - LPS'!CH19</f>
        <v>0</v>
      </c>
    </row>
    <row r="81" spans="1:99" ht="15.75" thickBot="1" x14ac:dyDescent="0.3">
      <c r="B81" s="56" t="s">
        <v>34</v>
      </c>
      <c r="C81" s="76">
        <f>SUM(C76:C80)</f>
        <v>0</v>
      </c>
      <c r="D81" s="77">
        <f t="shared" ref="D81:BO81" si="84">SUM(D76:D80)</f>
        <v>211265.84840873413</v>
      </c>
      <c r="E81" s="77">
        <f t="shared" si="84"/>
        <v>2562156.5392235266</v>
      </c>
      <c r="F81" s="77">
        <f t="shared" si="84"/>
        <v>2236620.4685297357</v>
      </c>
      <c r="G81" s="77">
        <f t="shared" si="84"/>
        <v>1967383.9658011771</v>
      </c>
      <c r="H81" s="77">
        <f t="shared" si="84"/>
        <v>2177644.4353719018</v>
      </c>
      <c r="I81" s="77">
        <f t="shared" si="84"/>
        <v>1980697.1855791225</v>
      </c>
      <c r="J81" s="77">
        <f t="shared" si="84"/>
        <v>560471.12304994254</v>
      </c>
      <c r="K81" s="77">
        <f t="shared" si="84"/>
        <v>776767.01632039726</v>
      </c>
      <c r="L81" s="77">
        <f t="shared" si="84"/>
        <v>951503.00321009336</v>
      </c>
      <c r="M81" s="77">
        <f t="shared" si="84"/>
        <v>841173.3271708854</v>
      </c>
      <c r="N81" s="77">
        <f t="shared" si="84"/>
        <v>1123696.1452825314</v>
      </c>
      <c r="O81" s="77">
        <f t="shared" si="84"/>
        <v>0</v>
      </c>
      <c r="P81" s="77">
        <f t="shared" si="84"/>
        <v>0</v>
      </c>
      <c r="Q81" s="67">
        <f t="shared" si="84"/>
        <v>0</v>
      </c>
      <c r="R81" s="67">
        <f t="shared" si="84"/>
        <v>0</v>
      </c>
      <c r="S81" s="67">
        <f t="shared" si="84"/>
        <v>0</v>
      </c>
      <c r="T81" s="67">
        <f t="shared" si="84"/>
        <v>0</v>
      </c>
      <c r="U81" s="67">
        <f t="shared" si="84"/>
        <v>0</v>
      </c>
      <c r="V81" s="67">
        <f t="shared" si="84"/>
        <v>0</v>
      </c>
      <c r="W81" s="67">
        <f t="shared" si="84"/>
        <v>0</v>
      </c>
      <c r="X81" s="67">
        <f t="shared" si="84"/>
        <v>0</v>
      </c>
      <c r="Y81" s="67">
        <f t="shared" si="84"/>
        <v>0</v>
      </c>
      <c r="Z81" s="67">
        <f t="shared" si="84"/>
        <v>0</v>
      </c>
      <c r="AA81" s="67">
        <f t="shared" si="84"/>
        <v>0</v>
      </c>
      <c r="AB81" s="67">
        <f t="shared" si="84"/>
        <v>0</v>
      </c>
      <c r="AC81" s="67">
        <f t="shared" si="84"/>
        <v>0</v>
      </c>
      <c r="AD81" s="67">
        <f t="shared" si="84"/>
        <v>0</v>
      </c>
      <c r="AE81" s="67">
        <f t="shared" si="84"/>
        <v>0</v>
      </c>
      <c r="AF81" s="67">
        <f t="shared" si="84"/>
        <v>0</v>
      </c>
      <c r="AG81" s="67">
        <f t="shared" si="84"/>
        <v>0</v>
      </c>
      <c r="AH81" s="67">
        <f t="shared" si="84"/>
        <v>0</v>
      </c>
      <c r="AI81" s="67">
        <f t="shared" si="84"/>
        <v>0</v>
      </c>
      <c r="AJ81" s="67">
        <f t="shared" si="84"/>
        <v>0</v>
      </c>
      <c r="AK81" s="67">
        <f t="shared" si="84"/>
        <v>0</v>
      </c>
      <c r="AL81" s="67">
        <f t="shared" si="84"/>
        <v>0</v>
      </c>
      <c r="AM81" s="67">
        <f t="shared" si="84"/>
        <v>0</v>
      </c>
      <c r="AN81" s="67">
        <f t="shared" si="84"/>
        <v>0</v>
      </c>
      <c r="AO81" s="67">
        <f t="shared" si="84"/>
        <v>0</v>
      </c>
      <c r="AP81" s="67">
        <f t="shared" si="84"/>
        <v>0</v>
      </c>
      <c r="AQ81" s="67">
        <f t="shared" si="84"/>
        <v>0</v>
      </c>
      <c r="AR81" s="67">
        <f t="shared" si="84"/>
        <v>0</v>
      </c>
      <c r="AS81" s="67">
        <f t="shared" si="84"/>
        <v>0</v>
      </c>
      <c r="AT81" s="67">
        <f t="shared" si="84"/>
        <v>0</v>
      </c>
      <c r="AU81" s="67">
        <f t="shared" si="84"/>
        <v>0</v>
      </c>
      <c r="AV81" s="67">
        <f t="shared" si="84"/>
        <v>0</v>
      </c>
      <c r="AW81" s="67">
        <f t="shared" si="84"/>
        <v>0</v>
      </c>
      <c r="AX81" s="67">
        <f t="shared" si="84"/>
        <v>0</v>
      </c>
      <c r="AY81" s="67">
        <f t="shared" si="84"/>
        <v>0</v>
      </c>
      <c r="AZ81" s="67">
        <f t="shared" si="84"/>
        <v>0</v>
      </c>
      <c r="BA81" s="67">
        <f t="shared" si="84"/>
        <v>0</v>
      </c>
      <c r="BB81" s="67">
        <f t="shared" si="84"/>
        <v>0</v>
      </c>
      <c r="BC81" s="67">
        <f t="shared" si="84"/>
        <v>0</v>
      </c>
      <c r="BD81" s="67">
        <f t="shared" si="84"/>
        <v>0</v>
      </c>
      <c r="BE81" s="67">
        <f t="shared" si="84"/>
        <v>0</v>
      </c>
      <c r="BF81" s="67">
        <f t="shared" si="84"/>
        <v>0</v>
      </c>
      <c r="BG81" s="67">
        <f t="shared" si="84"/>
        <v>0</v>
      </c>
      <c r="BH81" s="67">
        <f t="shared" si="84"/>
        <v>0</v>
      </c>
      <c r="BI81" s="67">
        <f t="shared" si="84"/>
        <v>0</v>
      </c>
      <c r="BJ81" s="67">
        <f t="shared" si="84"/>
        <v>0</v>
      </c>
      <c r="BK81" s="67">
        <f t="shared" si="84"/>
        <v>0</v>
      </c>
      <c r="BL81" s="67">
        <f t="shared" si="84"/>
        <v>0</v>
      </c>
      <c r="BM81" s="67">
        <f t="shared" si="84"/>
        <v>0</v>
      </c>
      <c r="BN81" s="67">
        <f t="shared" si="84"/>
        <v>0</v>
      </c>
      <c r="BO81" s="67">
        <f t="shared" si="84"/>
        <v>0</v>
      </c>
      <c r="BP81" s="67">
        <f t="shared" ref="BP81:CH81" si="85">SUM(BP76:BP80)</f>
        <v>0</v>
      </c>
      <c r="BQ81" s="67">
        <f t="shared" si="85"/>
        <v>0</v>
      </c>
      <c r="BR81" s="67">
        <f t="shared" si="85"/>
        <v>0</v>
      </c>
      <c r="BS81" s="67">
        <f t="shared" si="85"/>
        <v>0</v>
      </c>
      <c r="BT81" s="67">
        <f t="shared" si="85"/>
        <v>0</v>
      </c>
      <c r="BU81" s="67">
        <f t="shared" si="85"/>
        <v>0</v>
      </c>
      <c r="BV81" s="67">
        <f t="shared" si="85"/>
        <v>0</v>
      </c>
      <c r="BW81" s="67">
        <f t="shared" si="85"/>
        <v>0</v>
      </c>
      <c r="BX81" s="67">
        <f t="shared" si="85"/>
        <v>0</v>
      </c>
      <c r="BY81" s="67">
        <f t="shared" si="85"/>
        <v>0</v>
      </c>
      <c r="BZ81" s="67">
        <f t="shared" si="85"/>
        <v>0</v>
      </c>
      <c r="CA81" s="67">
        <f t="shared" si="85"/>
        <v>0</v>
      </c>
      <c r="CB81" s="67">
        <f t="shared" si="85"/>
        <v>0</v>
      </c>
      <c r="CC81" s="67">
        <f t="shared" si="85"/>
        <v>0</v>
      </c>
      <c r="CD81" s="67">
        <f t="shared" si="85"/>
        <v>0</v>
      </c>
      <c r="CE81" s="67">
        <f t="shared" si="85"/>
        <v>0</v>
      </c>
      <c r="CF81" s="67">
        <f t="shared" si="85"/>
        <v>0</v>
      </c>
      <c r="CG81" s="67">
        <f t="shared" si="85"/>
        <v>0</v>
      </c>
      <c r="CH81" s="69">
        <f t="shared" si="85"/>
        <v>0</v>
      </c>
    </row>
    <row r="85" spans="1:99" ht="18" customHeight="1" x14ac:dyDescent="0.25">
      <c r="A85" s="532" t="s">
        <v>97</v>
      </c>
      <c r="B85" s="532"/>
      <c r="C85" s="190" t="s">
        <v>179</v>
      </c>
    </row>
    <row r="86" spans="1:99" ht="15.75" thickBot="1" x14ac:dyDescent="0.3">
      <c r="A86" s="532"/>
      <c r="B86" s="532"/>
    </row>
    <row r="87" spans="1:99" ht="15.75" thickBot="1" x14ac:dyDescent="0.3">
      <c r="B87" s="53" t="s">
        <v>35</v>
      </c>
      <c r="C87" s="48">
        <f>C59</f>
        <v>45292</v>
      </c>
      <c r="D87" s="48">
        <f t="shared" ref="D87:BO87" si="86">D59</f>
        <v>45323</v>
      </c>
      <c r="E87" s="48">
        <f t="shared" si="86"/>
        <v>45352</v>
      </c>
      <c r="F87" s="48">
        <f t="shared" si="86"/>
        <v>45383</v>
      </c>
      <c r="G87" s="48">
        <f t="shared" si="86"/>
        <v>45413</v>
      </c>
      <c r="H87" s="48">
        <f t="shared" si="86"/>
        <v>45444</v>
      </c>
      <c r="I87" s="48">
        <f t="shared" si="86"/>
        <v>45474</v>
      </c>
      <c r="J87" s="48">
        <f t="shared" si="86"/>
        <v>45505</v>
      </c>
      <c r="K87" s="48">
        <f t="shared" si="86"/>
        <v>45536</v>
      </c>
      <c r="L87" s="48">
        <f t="shared" si="86"/>
        <v>45566</v>
      </c>
      <c r="M87" s="48">
        <f t="shared" si="86"/>
        <v>45597</v>
      </c>
      <c r="N87" s="48">
        <f t="shared" si="86"/>
        <v>45627</v>
      </c>
      <c r="O87" s="48">
        <f t="shared" si="86"/>
        <v>45658</v>
      </c>
      <c r="P87" s="48">
        <f t="shared" si="86"/>
        <v>45689</v>
      </c>
      <c r="Q87" s="48">
        <f t="shared" si="86"/>
        <v>45717</v>
      </c>
      <c r="R87" s="48">
        <f t="shared" si="86"/>
        <v>45748</v>
      </c>
      <c r="S87" s="48">
        <f t="shared" si="86"/>
        <v>45778</v>
      </c>
      <c r="T87" s="48">
        <f t="shared" si="86"/>
        <v>45809</v>
      </c>
      <c r="U87" s="48">
        <f t="shared" si="86"/>
        <v>45839</v>
      </c>
      <c r="V87" s="48">
        <f t="shared" si="86"/>
        <v>45870</v>
      </c>
      <c r="W87" s="48">
        <f t="shared" si="86"/>
        <v>45901</v>
      </c>
      <c r="X87" s="48">
        <f t="shared" si="86"/>
        <v>45931</v>
      </c>
      <c r="Y87" s="48">
        <f t="shared" si="86"/>
        <v>45962</v>
      </c>
      <c r="Z87" s="48">
        <f t="shared" si="86"/>
        <v>45992</v>
      </c>
      <c r="AA87" s="48">
        <f t="shared" si="86"/>
        <v>46023</v>
      </c>
      <c r="AB87" s="48">
        <f t="shared" si="86"/>
        <v>46054</v>
      </c>
      <c r="AC87" s="48">
        <f t="shared" si="86"/>
        <v>46082</v>
      </c>
      <c r="AD87" s="48">
        <f t="shared" si="86"/>
        <v>46113</v>
      </c>
      <c r="AE87" s="48">
        <f t="shared" si="86"/>
        <v>46143</v>
      </c>
      <c r="AF87" s="48">
        <f t="shared" si="86"/>
        <v>46174</v>
      </c>
      <c r="AG87" s="48">
        <f t="shared" si="86"/>
        <v>46204</v>
      </c>
      <c r="AH87" s="48">
        <f t="shared" si="86"/>
        <v>46235</v>
      </c>
      <c r="AI87" s="48">
        <f t="shared" si="86"/>
        <v>46266</v>
      </c>
      <c r="AJ87" s="48">
        <f t="shared" si="86"/>
        <v>46296</v>
      </c>
      <c r="AK87" s="48">
        <f t="shared" si="86"/>
        <v>46327</v>
      </c>
      <c r="AL87" s="48">
        <f t="shared" si="86"/>
        <v>46357</v>
      </c>
      <c r="AM87" s="48">
        <f t="shared" si="86"/>
        <v>46388</v>
      </c>
      <c r="AN87" s="48">
        <f t="shared" si="86"/>
        <v>46419</v>
      </c>
      <c r="AO87" s="48">
        <f t="shared" si="86"/>
        <v>46447</v>
      </c>
      <c r="AP87" s="48">
        <f t="shared" si="86"/>
        <v>46478</v>
      </c>
      <c r="AQ87" s="48">
        <f t="shared" si="86"/>
        <v>46508</v>
      </c>
      <c r="AR87" s="48">
        <f t="shared" si="86"/>
        <v>46539</v>
      </c>
      <c r="AS87" s="48">
        <f t="shared" si="86"/>
        <v>46569</v>
      </c>
      <c r="AT87" s="48">
        <f t="shared" si="86"/>
        <v>46600</v>
      </c>
      <c r="AU87" s="48">
        <f t="shared" si="86"/>
        <v>46631</v>
      </c>
      <c r="AV87" s="48">
        <f t="shared" si="86"/>
        <v>46661</v>
      </c>
      <c r="AW87" s="48">
        <f t="shared" si="86"/>
        <v>46692</v>
      </c>
      <c r="AX87" s="48">
        <f t="shared" si="86"/>
        <v>46722</v>
      </c>
      <c r="AY87" s="48">
        <f t="shared" si="86"/>
        <v>46753</v>
      </c>
      <c r="AZ87" s="48">
        <f t="shared" si="86"/>
        <v>46784</v>
      </c>
      <c r="BA87" s="48">
        <f t="shared" si="86"/>
        <v>46813</v>
      </c>
      <c r="BB87" s="48">
        <f t="shared" si="86"/>
        <v>46844</v>
      </c>
      <c r="BC87" s="48">
        <f t="shared" si="86"/>
        <v>46874</v>
      </c>
      <c r="BD87" s="48">
        <f t="shared" si="86"/>
        <v>46905</v>
      </c>
      <c r="BE87" s="48">
        <f t="shared" si="86"/>
        <v>46935</v>
      </c>
      <c r="BF87" s="48">
        <f t="shared" si="86"/>
        <v>46966</v>
      </c>
      <c r="BG87" s="48">
        <f t="shared" si="86"/>
        <v>46997</v>
      </c>
      <c r="BH87" s="48">
        <f t="shared" si="86"/>
        <v>47027</v>
      </c>
      <c r="BI87" s="48">
        <f t="shared" si="86"/>
        <v>47058</v>
      </c>
      <c r="BJ87" s="48">
        <f t="shared" si="86"/>
        <v>47088</v>
      </c>
      <c r="BK87" s="48">
        <f t="shared" si="86"/>
        <v>47119</v>
      </c>
      <c r="BL87" s="48">
        <f t="shared" si="86"/>
        <v>47150</v>
      </c>
      <c r="BM87" s="48">
        <f t="shared" si="86"/>
        <v>47178</v>
      </c>
      <c r="BN87" s="48">
        <f t="shared" si="86"/>
        <v>47209</v>
      </c>
      <c r="BO87" s="48">
        <f t="shared" si="86"/>
        <v>47239</v>
      </c>
      <c r="BP87" s="48">
        <f t="shared" ref="BP87:CH87" si="87">BP59</f>
        <v>47270</v>
      </c>
      <c r="BQ87" s="48">
        <f t="shared" si="87"/>
        <v>47300</v>
      </c>
      <c r="BR87" s="48">
        <f t="shared" si="87"/>
        <v>47331</v>
      </c>
      <c r="BS87" s="48">
        <f t="shared" si="87"/>
        <v>47362</v>
      </c>
      <c r="BT87" s="48">
        <f t="shared" si="87"/>
        <v>47392</v>
      </c>
      <c r="BU87" s="48">
        <f t="shared" si="87"/>
        <v>47423</v>
      </c>
      <c r="BV87" s="48">
        <f t="shared" si="87"/>
        <v>47453</v>
      </c>
      <c r="BW87" s="48">
        <f t="shared" si="87"/>
        <v>47484</v>
      </c>
      <c r="BX87" s="48">
        <f t="shared" si="87"/>
        <v>47515</v>
      </c>
      <c r="BY87" s="48">
        <f t="shared" si="87"/>
        <v>47543</v>
      </c>
      <c r="BZ87" s="48">
        <f t="shared" si="87"/>
        <v>47574</v>
      </c>
      <c r="CA87" s="48">
        <f t="shared" si="87"/>
        <v>47604</v>
      </c>
      <c r="CB87" s="48">
        <f t="shared" si="87"/>
        <v>47635</v>
      </c>
      <c r="CC87" s="48">
        <f t="shared" si="87"/>
        <v>47665</v>
      </c>
      <c r="CD87" s="48">
        <f t="shared" si="87"/>
        <v>47696</v>
      </c>
      <c r="CE87" s="48">
        <f t="shared" si="87"/>
        <v>47727</v>
      </c>
      <c r="CF87" s="48">
        <f t="shared" si="87"/>
        <v>47757</v>
      </c>
      <c r="CG87" s="48">
        <f t="shared" si="87"/>
        <v>47788</v>
      </c>
      <c r="CH87" s="160">
        <f t="shared" si="87"/>
        <v>47818</v>
      </c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</row>
    <row r="88" spans="1:99" x14ac:dyDescent="0.25">
      <c r="B88" s="54" t="s">
        <v>29</v>
      </c>
      <c r="C88" s="50">
        <f t="shared" ref="C88:K92" si="88">IF(C$4="X",C96+C104,0)</f>
        <v>172.67344224990327</v>
      </c>
      <c r="D88" s="50">
        <f t="shared" si="88"/>
        <v>2447.157114158756</v>
      </c>
      <c r="E88" s="50">
        <f t="shared" si="88"/>
        <v>8908.4741288222867</v>
      </c>
      <c r="F88" s="50">
        <f t="shared" si="88"/>
        <v>11916.128762774759</v>
      </c>
      <c r="G88" s="50">
        <f t="shared" si="88"/>
        <v>24004.737487894025</v>
      </c>
      <c r="H88" s="50">
        <f t="shared" si="88"/>
        <v>180466.66302208445</v>
      </c>
      <c r="I88" s="50">
        <f t="shared" si="88"/>
        <v>316375.20245309256</v>
      </c>
      <c r="J88" s="50">
        <f t="shared" si="88"/>
        <v>368056.7452886118</v>
      </c>
      <c r="K88" s="50">
        <f t="shared" si="88"/>
        <v>215848.76749960185</v>
      </c>
      <c r="L88" s="50">
        <f t="shared" ref="L88:BW88" si="89">IF(L$4="X",L96+L104,0)</f>
        <v>53376.479163113392</v>
      </c>
      <c r="M88" s="50">
        <f t="shared" si="89"/>
        <v>93059.120711050724</v>
      </c>
      <c r="N88" s="50">
        <f t="shared" si="89"/>
        <v>177874.38027060466</v>
      </c>
      <c r="O88" s="50">
        <f t="shared" si="89"/>
        <v>193144.04681635133</v>
      </c>
      <c r="P88" s="50">
        <f t="shared" si="89"/>
        <v>161131.29239413043</v>
      </c>
      <c r="Q88" s="50">
        <f t="shared" si="89"/>
        <v>126130.71089521344</v>
      </c>
      <c r="R88" s="50">
        <f t="shared" si="89"/>
        <v>77419.157857817074</v>
      </c>
      <c r="S88" s="50">
        <f t="shared" si="89"/>
        <v>103682.69074648109</v>
      </c>
      <c r="T88" s="50">
        <f t="shared" si="89"/>
        <v>97777.988521685067</v>
      </c>
      <c r="U88" s="50">
        <f t="shared" si="89"/>
        <v>0</v>
      </c>
      <c r="V88" s="50">
        <f t="shared" si="89"/>
        <v>0</v>
      </c>
      <c r="W88" s="50">
        <f t="shared" si="89"/>
        <v>0</v>
      </c>
      <c r="X88" s="50">
        <f t="shared" si="89"/>
        <v>0</v>
      </c>
      <c r="Y88" s="50">
        <f t="shared" si="89"/>
        <v>0</v>
      </c>
      <c r="Z88" s="50">
        <f t="shared" si="89"/>
        <v>0</v>
      </c>
      <c r="AA88" s="50">
        <f t="shared" si="89"/>
        <v>0</v>
      </c>
      <c r="AB88" s="50">
        <f t="shared" si="89"/>
        <v>0</v>
      </c>
      <c r="AC88" s="50">
        <f t="shared" si="89"/>
        <v>0</v>
      </c>
      <c r="AD88" s="50">
        <f t="shared" si="89"/>
        <v>0</v>
      </c>
      <c r="AE88" s="50">
        <f t="shared" si="89"/>
        <v>0</v>
      </c>
      <c r="AF88" s="50">
        <f t="shared" si="89"/>
        <v>0</v>
      </c>
      <c r="AG88" s="50">
        <f t="shared" si="89"/>
        <v>0</v>
      </c>
      <c r="AH88" s="50">
        <f t="shared" si="89"/>
        <v>0</v>
      </c>
      <c r="AI88" s="50">
        <f t="shared" si="89"/>
        <v>0</v>
      </c>
      <c r="AJ88" s="50">
        <f t="shared" si="89"/>
        <v>0</v>
      </c>
      <c r="AK88" s="50">
        <f t="shared" si="89"/>
        <v>0</v>
      </c>
      <c r="AL88" s="50">
        <f t="shared" si="89"/>
        <v>0</v>
      </c>
      <c r="AM88" s="50">
        <f t="shared" si="89"/>
        <v>0</v>
      </c>
      <c r="AN88" s="50">
        <f t="shared" si="89"/>
        <v>0</v>
      </c>
      <c r="AO88" s="50">
        <f t="shared" si="89"/>
        <v>0</v>
      </c>
      <c r="AP88" s="50">
        <f t="shared" si="89"/>
        <v>0</v>
      </c>
      <c r="AQ88" s="50">
        <f t="shared" si="89"/>
        <v>0</v>
      </c>
      <c r="AR88" s="50">
        <f t="shared" si="89"/>
        <v>0</v>
      </c>
      <c r="AS88" s="50">
        <f t="shared" si="89"/>
        <v>0</v>
      </c>
      <c r="AT88" s="50">
        <f t="shared" si="89"/>
        <v>0</v>
      </c>
      <c r="AU88" s="50">
        <f t="shared" si="89"/>
        <v>0</v>
      </c>
      <c r="AV88" s="50">
        <f t="shared" si="89"/>
        <v>0</v>
      </c>
      <c r="AW88" s="50">
        <f t="shared" si="89"/>
        <v>0</v>
      </c>
      <c r="AX88" s="50">
        <f t="shared" si="89"/>
        <v>0</v>
      </c>
      <c r="AY88" s="50">
        <f t="shared" si="89"/>
        <v>0</v>
      </c>
      <c r="AZ88" s="50">
        <f t="shared" si="89"/>
        <v>0</v>
      </c>
      <c r="BA88" s="50">
        <f t="shared" si="89"/>
        <v>0</v>
      </c>
      <c r="BB88" s="50">
        <f t="shared" si="89"/>
        <v>0</v>
      </c>
      <c r="BC88" s="50">
        <f t="shared" si="89"/>
        <v>0</v>
      </c>
      <c r="BD88" s="50">
        <f t="shared" si="89"/>
        <v>0</v>
      </c>
      <c r="BE88" s="50">
        <f t="shared" si="89"/>
        <v>0</v>
      </c>
      <c r="BF88" s="50">
        <f t="shared" si="89"/>
        <v>0</v>
      </c>
      <c r="BG88" s="50">
        <f t="shared" si="89"/>
        <v>0</v>
      </c>
      <c r="BH88" s="50">
        <f t="shared" si="89"/>
        <v>0</v>
      </c>
      <c r="BI88" s="50">
        <f t="shared" si="89"/>
        <v>0</v>
      </c>
      <c r="BJ88" s="50">
        <f t="shared" si="89"/>
        <v>0</v>
      </c>
      <c r="BK88" s="50">
        <f t="shared" si="89"/>
        <v>0</v>
      </c>
      <c r="BL88" s="50">
        <f t="shared" si="89"/>
        <v>0</v>
      </c>
      <c r="BM88" s="50">
        <f t="shared" si="89"/>
        <v>0</v>
      </c>
      <c r="BN88" s="50">
        <f t="shared" si="89"/>
        <v>0</v>
      </c>
      <c r="BO88" s="50">
        <f t="shared" si="89"/>
        <v>0</v>
      </c>
      <c r="BP88" s="50">
        <f t="shared" si="89"/>
        <v>0</v>
      </c>
      <c r="BQ88" s="50">
        <f t="shared" si="89"/>
        <v>0</v>
      </c>
      <c r="BR88" s="50">
        <f t="shared" si="89"/>
        <v>0</v>
      </c>
      <c r="BS88" s="50">
        <f t="shared" si="89"/>
        <v>0</v>
      </c>
      <c r="BT88" s="50">
        <f t="shared" si="89"/>
        <v>0</v>
      </c>
      <c r="BU88" s="50">
        <f t="shared" si="89"/>
        <v>0</v>
      </c>
      <c r="BV88" s="50">
        <f t="shared" si="89"/>
        <v>0</v>
      </c>
      <c r="BW88" s="50">
        <f t="shared" si="89"/>
        <v>0</v>
      </c>
      <c r="BX88" s="50">
        <f t="shared" ref="BX88:CH88" si="90">IF(BX$4="X",BX96+BX104,0)</f>
        <v>0</v>
      </c>
      <c r="BY88" s="50">
        <f t="shared" si="90"/>
        <v>0</v>
      </c>
      <c r="BZ88" s="50">
        <f t="shared" si="90"/>
        <v>0</v>
      </c>
      <c r="CA88" s="50">
        <f t="shared" si="90"/>
        <v>0</v>
      </c>
      <c r="CB88" s="50">
        <f t="shared" si="90"/>
        <v>0</v>
      </c>
      <c r="CC88" s="50">
        <f t="shared" si="90"/>
        <v>0</v>
      </c>
      <c r="CD88" s="50">
        <f t="shared" si="90"/>
        <v>0</v>
      </c>
      <c r="CE88" s="50">
        <f t="shared" si="90"/>
        <v>0</v>
      </c>
      <c r="CF88" s="50">
        <f t="shared" si="90"/>
        <v>0</v>
      </c>
      <c r="CG88" s="50">
        <f t="shared" si="90"/>
        <v>0</v>
      </c>
      <c r="CH88" s="50">
        <f t="shared" si="90"/>
        <v>0</v>
      </c>
    </row>
    <row r="89" spans="1:99" x14ac:dyDescent="0.25">
      <c r="B89" s="55" t="s">
        <v>30</v>
      </c>
      <c r="C89" s="50">
        <f t="shared" si="88"/>
        <v>0</v>
      </c>
      <c r="D89" s="50">
        <f t="shared" si="88"/>
        <v>861.39431588549223</v>
      </c>
      <c r="E89" s="50">
        <f t="shared" si="88"/>
        <v>5445.1780330286037</v>
      </c>
      <c r="F89" s="50">
        <f t="shared" si="88"/>
        <v>12537.540754552774</v>
      </c>
      <c r="G89" s="50">
        <f t="shared" si="88"/>
        <v>22384.2693562329</v>
      </c>
      <c r="H89" s="50">
        <f t="shared" si="88"/>
        <v>38031.287731807017</v>
      </c>
      <c r="I89" s="50">
        <f t="shared" si="88"/>
        <v>57431.835496226857</v>
      </c>
      <c r="J89" s="50">
        <f t="shared" si="88"/>
        <v>52549.666654064567</v>
      </c>
      <c r="K89" s="50">
        <f t="shared" si="88"/>
        <v>58531.764049720769</v>
      </c>
      <c r="L89" s="50">
        <f t="shared" ref="L89:BW89" si="91">IF(L$4="X",L97+L105,0)</f>
        <v>46780.546202595375</v>
      </c>
      <c r="M89" s="50">
        <f t="shared" si="91"/>
        <v>45657.506485691192</v>
      </c>
      <c r="N89" s="50">
        <f t="shared" si="91"/>
        <v>66657.169718216872</v>
      </c>
      <c r="O89" s="50">
        <f t="shared" si="91"/>
        <v>83953.64110403863</v>
      </c>
      <c r="P89" s="50">
        <f t="shared" si="91"/>
        <v>64023.692118581916</v>
      </c>
      <c r="Q89" s="50">
        <f t="shared" si="91"/>
        <v>70915.985723627586</v>
      </c>
      <c r="R89" s="50">
        <f t="shared" si="91"/>
        <v>76822.763670870583</v>
      </c>
      <c r="S89" s="50">
        <f t="shared" si="91"/>
        <v>100865.11178488708</v>
      </c>
      <c r="T89" s="50">
        <f t="shared" si="91"/>
        <v>38037.024227668779</v>
      </c>
      <c r="U89" s="50">
        <f t="shared" si="91"/>
        <v>0</v>
      </c>
      <c r="V89" s="50">
        <f t="shared" si="91"/>
        <v>0</v>
      </c>
      <c r="W89" s="50">
        <f t="shared" si="91"/>
        <v>0</v>
      </c>
      <c r="X89" s="50">
        <f t="shared" si="91"/>
        <v>0</v>
      </c>
      <c r="Y89" s="50">
        <f t="shared" si="91"/>
        <v>0</v>
      </c>
      <c r="Z89" s="50">
        <f t="shared" si="91"/>
        <v>0</v>
      </c>
      <c r="AA89" s="50">
        <f t="shared" si="91"/>
        <v>0</v>
      </c>
      <c r="AB89" s="50">
        <f t="shared" si="91"/>
        <v>0</v>
      </c>
      <c r="AC89" s="50">
        <f t="shared" si="91"/>
        <v>0</v>
      </c>
      <c r="AD89" s="50">
        <f t="shared" si="91"/>
        <v>0</v>
      </c>
      <c r="AE89" s="50">
        <f t="shared" si="91"/>
        <v>0</v>
      </c>
      <c r="AF89" s="50">
        <f t="shared" si="91"/>
        <v>0</v>
      </c>
      <c r="AG89" s="50">
        <f t="shared" si="91"/>
        <v>0</v>
      </c>
      <c r="AH89" s="50">
        <f t="shared" si="91"/>
        <v>0</v>
      </c>
      <c r="AI89" s="50">
        <f t="shared" si="91"/>
        <v>0</v>
      </c>
      <c r="AJ89" s="50">
        <f t="shared" si="91"/>
        <v>0</v>
      </c>
      <c r="AK89" s="50">
        <f t="shared" si="91"/>
        <v>0</v>
      </c>
      <c r="AL89" s="50">
        <f t="shared" si="91"/>
        <v>0</v>
      </c>
      <c r="AM89" s="50">
        <f t="shared" si="91"/>
        <v>0</v>
      </c>
      <c r="AN89" s="50">
        <f t="shared" si="91"/>
        <v>0</v>
      </c>
      <c r="AO89" s="50">
        <f t="shared" si="91"/>
        <v>0</v>
      </c>
      <c r="AP89" s="50">
        <f t="shared" si="91"/>
        <v>0</v>
      </c>
      <c r="AQ89" s="50">
        <f t="shared" si="91"/>
        <v>0</v>
      </c>
      <c r="AR89" s="50">
        <f t="shared" si="91"/>
        <v>0</v>
      </c>
      <c r="AS89" s="50">
        <f t="shared" si="91"/>
        <v>0</v>
      </c>
      <c r="AT89" s="50">
        <f t="shared" si="91"/>
        <v>0</v>
      </c>
      <c r="AU89" s="50">
        <f t="shared" si="91"/>
        <v>0</v>
      </c>
      <c r="AV89" s="50">
        <f t="shared" si="91"/>
        <v>0</v>
      </c>
      <c r="AW89" s="50">
        <f t="shared" si="91"/>
        <v>0</v>
      </c>
      <c r="AX89" s="50">
        <f t="shared" si="91"/>
        <v>0</v>
      </c>
      <c r="AY89" s="50">
        <f t="shared" si="91"/>
        <v>0</v>
      </c>
      <c r="AZ89" s="50">
        <f t="shared" si="91"/>
        <v>0</v>
      </c>
      <c r="BA89" s="50">
        <f t="shared" si="91"/>
        <v>0</v>
      </c>
      <c r="BB89" s="50">
        <f t="shared" si="91"/>
        <v>0</v>
      </c>
      <c r="BC89" s="50">
        <f t="shared" si="91"/>
        <v>0</v>
      </c>
      <c r="BD89" s="50">
        <f t="shared" si="91"/>
        <v>0</v>
      </c>
      <c r="BE89" s="50">
        <f t="shared" si="91"/>
        <v>0</v>
      </c>
      <c r="BF89" s="50">
        <f t="shared" si="91"/>
        <v>0</v>
      </c>
      <c r="BG89" s="50">
        <f t="shared" si="91"/>
        <v>0</v>
      </c>
      <c r="BH89" s="50">
        <f t="shared" si="91"/>
        <v>0</v>
      </c>
      <c r="BI89" s="50">
        <f t="shared" si="91"/>
        <v>0</v>
      </c>
      <c r="BJ89" s="50">
        <f t="shared" si="91"/>
        <v>0</v>
      </c>
      <c r="BK89" s="50">
        <f t="shared" si="91"/>
        <v>0</v>
      </c>
      <c r="BL89" s="50">
        <f t="shared" si="91"/>
        <v>0</v>
      </c>
      <c r="BM89" s="50">
        <f t="shared" si="91"/>
        <v>0</v>
      </c>
      <c r="BN89" s="50">
        <f t="shared" si="91"/>
        <v>0</v>
      </c>
      <c r="BO89" s="50">
        <f t="shared" si="91"/>
        <v>0</v>
      </c>
      <c r="BP89" s="50">
        <f t="shared" si="91"/>
        <v>0</v>
      </c>
      <c r="BQ89" s="50">
        <f t="shared" si="91"/>
        <v>0</v>
      </c>
      <c r="BR89" s="50">
        <f t="shared" si="91"/>
        <v>0</v>
      </c>
      <c r="BS89" s="50">
        <f t="shared" si="91"/>
        <v>0</v>
      </c>
      <c r="BT89" s="50">
        <f t="shared" si="91"/>
        <v>0</v>
      </c>
      <c r="BU89" s="50">
        <f t="shared" si="91"/>
        <v>0</v>
      </c>
      <c r="BV89" s="50">
        <f t="shared" si="91"/>
        <v>0</v>
      </c>
      <c r="BW89" s="50">
        <f t="shared" si="91"/>
        <v>0</v>
      </c>
      <c r="BX89" s="50">
        <f t="shared" ref="BX89:CH89" si="92">IF(BX$4="X",BX97+BX105,0)</f>
        <v>0</v>
      </c>
      <c r="BY89" s="50">
        <f t="shared" si="92"/>
        <v>0</v>
      </c>
      <c r="BZ89" s="50">
        <f t="shared" si="92"/>
        <v>0</v>
      </c>
      <c r="CA89" s="50">
        <f t="shared" si="92"/>
        <v>0</v>
      </c>
      <c r="CB89" s="50">
        <f t="shared" si="92"/>
        <v>0</v>
      </c>
      <c r="CC89" s="50">
        <f t="shared" si="92"/>
        <v>0</v>
      </c>
      <c r="CD89" s="50">
        <f t="shared" si="92"/>
        <v>0</v>
      </c>
      <c r="CE89" s="50">
        <f t="shared" si="92"/>
        <v>0</v>
      </c>
      <c r="CF89" s="50">
        <f t="shared" si="92"/>
        <v>0</v>
      </c>
      <c r="CG89" s="50">
        <f t="shared" si="92"/>
        <v>0</v>
      </c>
      <c r="CH89" s="50">
        <f t="shared" si="92"/>
        <v>0</v>
      </c>
    </row>
    <row r="90" spans="1:99" x14ac:dyDescent="0.25">
      <c r="B90" s="55" t="s">
        <v>31</v>
      </c>
      <c r="C90" s="50">
        <f t="shared" si="88"/>
        <v>0</v>
      </c>
      <c r="D90" s="50">
        <f t="shared" si="88"/>
        <v>396.04307531161965</v>
      </c>
      <c r="E90" s="50">
        <f t="shared" si="88"/>
        <v>5255.1716707127143</v>
      </c>
      <c r="F90" s="50">
        <f t="shared" si="88"/>
        <v>12658.578987843015</v>
      </c>
      <c r="G90" s="50">
        <f t="shared" si="88"/>
        <v>24324.67974997377</v>
      </c>
      <c r="H90" s="50">
        <f t="shared" si="88"/>
        <v>75474.171582578972</v>
      </c>
      <c r="I90" s="50">
        <f t="shared" si="88"/>
        <v>118415.73190933064</v>
      </c>
      <c r="J90" s="50">
        <f t="shared" si="88"/>
        <v>139086.74050132991</v>
      </c>
      <c r="K90" s="50">
        <f t="shared" si="88"/>
        <v>141855.01674450305</v>
      </c>
      <c r="L90" s="50">
        <f t="shared" ref="L90:BW90" si="93">IF(L$4="X",L98+L106,0)</f>
        <v>80609.567854028064</v>
      </c>
      <c r="M90" s="50">
        <f t="shared" si="93"/>
        <v>78202.39480548272</v>
      </c>
      <c r="N90" s="50">
        <f t="shared" si="93"/>
        <v>110535.45560363692</v>
      </c>
      <c r="O90" s="50">
        <f t="shared" si="93"/>
        <v>140529.34193530612</v>
      </c>
      <c r="P90" s="50">
        <f t="shared" si="93"/>
        <v>113291.31598122054</v>
      </c>
      <c r="Q90" s="50">
        <f t="shared" si="93"/>
        <v>119497.65820612785</v>
      </c>
      <c r="R90" s="50">
        <f t="shared" si="93"/>
        <v>110418.68322233498</v>
      </c>
      <c r="S90" s="50">
        <f t="shared" si="93"/>
        <v>145592.10127598915</v>
      </c>
      <c r="T90" s="50">
        <f t="shared" si="93"/>
        <v>81582.236431400117</v>
      </c>
      <c r="U90" s="50">
        <f t="shared" si="93"/>
        <v>0</v>
      </c>
      <c r="V90" s="50">
        <f t="shared" si="93"/>
        <v>0</v>
      </c>
      <c r="W90" s="50">
        <f t="shared" si="93"/>
        <v>0</v>
      </c>
      <c r="X90" s="50">
        <f t="shared" si="93"/>
        <v>0</v>
      </c>
      <c r="Y90" s="50">
        <f t="shared" si="93"/>
        <v>0</v>
      </c>
      <c r="Z90" s="50">
        <f t="shared" si="93"/>
        <v>0</v>
      </c>
      <c r="AA90" s="50">
        <f t="shared" si="93"/>
        <v>0</v>
      </c>
      <c r="AB90" s="50">
        <f t="shared" si="93"/>
        <v>0</v>
      </c>
      <c r="AC90" s="50">
        <f t="shared" si="93"/>
        <v>0</v>
      </c>
      <c r="AD90" s="50">
        <f t="shared" si="93"/>
        <v>0</v>
      </c>
      <c r="AE90" s="50">
        <f t="shared" si="93"/>
        <v>0</v>
      </c>
      <c r="AF90" s="50">
        <f t="shared" si="93"/>
        <v>0</v>
      </c>
      <c r="AG90" s="50">
        <f t="shared" si="93"/>
        <v>0</v>
      </c>
      <c r="AH90" s="50">
        <f t="shared" si="93"/>
        <v>0</v>
      </c>
      <c r="AI90" s="50">
        <f t="shared" si="93"/>
        <v>0</v>
      </c>
      <c r="AJ90" s="50">
        <f t="shared" si="93"/>
        <v>0</v>
      </c>
      <c r="AK90" s="50">
        <f t="shared" si="93"/>
        <v>0</v>
      </c>
      <c r="AL90" s="50">
        <f t="shared" si="93"/>
        <v>0</v>
      </c>
      <c r="AM90" s="50">
        <f t="shared" si="93"/>
        <v>0</v>
      </c>
      <c r="AN90" s="50">
        <f t="shared" si="93"/>
        <v>0</v>
      </c>
      <c r="AO90" s="50">
        <f t="shared" si="93"/>
        <v>0</v>
      </c>
      <c r="AP90" s="50">
        <f t="shared" si="93"/>
        <v>0</v>
      </c>
      <c r="AQ90" s="50">
        <f t="shared" si="93"/>
        <v>0</v>
      </c>
      <c r="AR90" s="50">
        <f t="shared" si="93"/>
        <v>0</v>
      </c>
      <c r="AS90" s="50">
        <f t="shared" si="93"/>
        <v>0</v>
      </c>
      <c r="AT90" s="50">
        <f t="shared" si="93"/>
        <v>0</v>
      </c>
      <c r="AU90" s="50">
        <f t="shared" si="93"/>
        <v>0</v>
      </c>
      <c r="AV90" s="50">
        <f t="shared" si="93"/>
        <v>0</v>
      </c>
      <c r="AW90" s="50">
        <f t="shared" si="93"/>
        <v>0</v>
      </c>
      <c r="AX90" s="50">
        <f t="shared" si="93"/>
        <v>0</v>
      </c>
      <c r="AY90" s="50">
        <f t="shared" si="93"/>
        <v>0</v>
      </c>
      <c r="AZ90" s="50">
        <f t="shared" si="93"/>
        <v>0</v>
      </c>
      <c r="BA90" s="50">
        <f t="shared" si="93"/>
        <v>0</v>
      </c>
      <c r="BB90" s="50">
        <f t="shared" si="93"/>
        <v>0</v>
      </c>
      <c r="BC90" s="50">
        <f t="shared" si="93"/>
        <v>0</v>
      </c>
      <c r="BD90" s="50">
        <f t="shared" si="93"/>
        <v>0</v>
      </c>
      <c r="BE90" s="50">
        <f t="shared" si="93"/>
        <v>0</v>
      </c>
      <c r="BF90" s="50">
        <f t="shared" si="93"/>
        <v>0</v>
      </c>
      <c r="BG90" s="50">
        <f t="shared" si="93"/>
        <v>0</v>
      </c>
      <c r="BH90" s="50">
        <f t="shared" si="93"/>
        <v>0</v>
      </c>
      <c r="BI90" s="50">
        <f t="shared" si="93"/>
        <v>0</v>
      </c>
      <c r="BJ90" s="50">
        <f t="shared" si="93"/>
        <v>0</v>
      </c>
      <c r="BK90" s="50">
        <f t="shared" si="93"/>
        <v>0</v>
      </c>
      <c r="BL90" s="50">
        <f t="shared" si="93"/>
        <v>0</v>
      </c>
      <c r="BM90" s="50">
        <f t="shared" si="93"/>
        <v>0</v>
      </c>
      <c r="BN90" s="50">
        <f t="shared" si="93"/>
        <v>0</v>
      </c>
      <c r="BO90" s="50">
        <f t="shared" si="93"/>
        <v>0</v>
      </c>
      <c r="BP90" s="50">
        <f t="shared" si="93"/>
        <v>0</v>
      </c>
      <c r="BQ90" s="50">
        <f t="shared" si="93"/>
        <v>0</v>
      </c>
      <c r="BR90" s="50">
        <f t="shared" si="93"/>
        <v>0</v>
      </c>
      <c r="BS90" s="50">
        <f t="shared" si="93"/>
        <v>0</v>
      </c>
      <c r="BT90" s="50">
        <f t="shared" si="93"/>
        <v>0</v>
      </c>
      <c r="BU90" s="50">
        <f t="shared" si="93"/>
        <v>0</v>
      </c>
      <c r="BV90" s="50">
        <f t="shared" si="93"/>
        <v>0</v>
      </c>
      <c r="BW90" s="50">
        <f t="shared" si="93"/>
        <v>0</v>
      </c>
      <c r="BX90" s="50">
        <f t="shared" ref="BX90:CH90" si="94">IF(BX$4="X",BX98+BX106,0)</f>
        <v>0</v>
      </c>
      <c r="BY90" s="50">
        <f t="shared" si="94"/>
        <v>0</v>
      </c>
      <c r="BZ90" s="50">
        <f t="shared" si="94"/>
        <v>0</v>
      </c>
      <c r="CA90" s="50">
        <f t="shared" si="94"/>
        <v>0</v>
      </c>
      <c r="CB90" s="50">
        <f t="shared" si="94"/>
        <v>0</v>
      </c>
      <c r="CC90" s="50">
        <f t="shared" si="94"/>
        <v>0</v>
      </c>
      <c r="CD90" s="50">
        <f t="shared" si="94"/>
        <v>0</v>
      </c>
      <c r="CE90" s="50">
        <f t="shared" si="94"/>
        <v>0</v>
      </c>
      <c r="CF90" s="50">
        <f t="shared" si="94"/>
        <v>0</v>
      </c>
      <c r="CG90" s="50">
        <f t="shared" si="94"/>
        <v>0</v>
      </c>
      <c r="CH90" s="50">
        <f t="shared" si="94"/>
        <v>0</v>
      </c>
    </row>
    <row r="91" spans="1:99" x14ac:dyDescent="0.25">
      <c r="B91" s="55" t="s">
        <v>32</v>
      </c>
      <c r="C91" s="50">
        <f t="shared" si="88"/>
        <v>0</v>
      </c>
      <c r="D91" s="50">
        <f t="shared" si="88"/>
        <v>82.378565618850558</v>
      </c>
      <c r="E91" s="50">
        <f t="shared" si="88"/>
        <v>299.53071908427751</v>
      </c>
      <c r="F91" s="50">
        <f t="shared" si="88"/>
        <v>461.80491515534015</v>
      </c>
      <c r="G91" s="50">
        <f t="shared" si="88"/>
        <v>1770.3411045767634</v>
      </c>
      <c r="H91" s="50">
        <f t="shared" si="88"/>
        <v>8937.1395382724622</v>
      </c>
      <c r="I91" s="50">
        <f t="shared" si="88"/>
        <v>14236.294280497459</v>
      </c>
      <c r="J91" s="50">
        <f t="shared" si="88"/>
        <v>22991.782385332732</v>
      </c>
      <c r="K91" s="50">
        <f t="shared" si="88"/>
        <v>28631.450915721332</v>
      </c>
      <c r="L91" s="50">
        <f t="shared" ref="L91:BW91" si="95">IF(L$4="X",L99+L107,0)</f>
        <v>13276.136236453602</v>
      </c>
      <c r="M91" s="50">
        <f t="shared" si="95"/>
        <v>18926.969508287842</v>
      </c>
      <c r="N91" s="50">
        <f t="shared" si="95"/>
        <v>39120.890647264445</v>
      </c>
      <c r="O91" s="50">
        <f t="shared" si="95"/>
        <v>55693.494502337264</v>
      </c>
      <c r="P91" s="50">
        <f t="shared" si="95"/>
        <v>47119.782671426656</v>
      </c>
      <c r="Q91" s="50">
        <f t="shared" si="95"/>
        <v>50079.754797578797</v>
      </c>
      <c r="R91" s="50">
        <f t="shared" si="95"/>
        <v>47626.846391274841</v>
      </c>
      <c r="S91" s="50">
        <f t="shared" si="95"/>
        <v>61874.289743627553</v>
      </c>
      <c r="T91" s="50">
        <f t="shared" si="95"/>
        <v>53587.086872394022</v>
      </c>
      <c r="U91" s="50">
        <f t="shared" si="95"/>
        <v>0</v>
      </c>
      <c r="V91" s="50">
        <f t="shared" si="95"/>
        <v>0</v>
      </c>
      <c r="W91" s="50">
        <f t="shared" si="95"/>
        <v>0</v>
      </c>
      <c r="X91" s="50">
        <f t="shared" si="95"/>
        <v>0</v>
      </c>
      <c r="Y91" s="50">
        <f t="shared" si="95"/>
        <v>0</v>
      </c>
      <c r="Z91" s="50">
        <f t="shared" si="95"/>
        <v>0</v>
      </c>
      <c r="AA91" s="50">
        <f t="shared" si="95"/>
        <v>0</v>
      </c>
      <c r="AB91" s="50">
        <f t="shared" si="95"/>
        <v>0</v>
      </c>
      <c r="AC91" s="50">
        <f t="shared" si="95"/>
        <v>0</v>
      </c>
      <c r="AD91" s="50">
        <f t="shared" si="95"/>
        <v>0</v>
      </c>
      <c r="AE91" s="50">
        <f t="shared" si="95"/>
        <v>0</v>
      </c>
      <c r="AF91" s="50">
        <f t="shared" si="95"/>
        <v>0</v>
      </c>
      <c r="AG91" s="50">
        <f t="shared" si="95"/>
        <v>0</v>
      </c>
      <c r="AH91" s="50">
        <f t="shared" si="95"/>
        <v>0</v>
      </c>
      <c r="AI91" s="50">
        <f t="shared" si="95"/>
        <v>0</v>
      </c>
      <c r="AJ91" s="50">
        <f t="shared" si="95"/>
        <v>0</v>
      </c>
      <c r="AK91" s="50">
        <f t="shared" si="95"/>
        <v>0</v>
      </c>
      <c r="AL91" s="50">
        <f t="shared" si="95"/>
        <v>0</v>
      </c>
      <c r="AM91" s="50">
        <f t="shared" si="95"/>
        <v>0</v>
      </c>
      <c r="AN91" s="50">
        <f t="shared" si="95"/>
        <v>0</v>
      </c>
      <c r="AO91" s="50">
        <f t="shared" si="95"/>
        <v>0</v>
      </c>
      <c r="AP91" s="50">
        <f t="shared" si="95"/>
        <v>0</v>
      </c>
      <c r="AQ91" s="50">
        <f t="shared" si="95"/>
        <v>0</v>
      </c>
      <c r="AR91" s="50">
        <f t="shared" si="95"/>
        <v>0</v>
      </c>
      <c r="AS91" s="50">
        <f t="shared" si="95"/>
        <v>0</v>
      </c>
      <c r="AT91" s="50">
        <f t="shared" si="95"/>
        <v>0</v>
      </c>
      <c r="AU91" s="50">
        <f t="shared" si="95"/>
        <v>0</v>
      </c>
      <c r="AV91" s="50">
        <f t="shared" si="95"/>
        <v>0</v>
      </c>
      <c r="AW91" s="50">
        <f t="shared" si="95"/>
        <v>0</v>
      </c>
      <c r="AX91" s="50">
        <f t="shared" si="95"/>
        <v>0</v>
      </c>
      <c r="AY91" s="50">
        <f t="shared" si="95"/>
        <v>0</v>
      </c>
      <c r="AZ91" s="50">
        <f t="shared" si="95"/>
        <v>0</v>
      </c>
      <c r="BA91" s="50">
        <f t="shared" si="95"/>
        <v>0</v>
      </c>
      <c r="BB91" s="50">
        <f t="shared" si="95"/>
        <v>0</v>
      </c>
      <c r="BC91" s="50">
        <f t="shared" si="95"/>
        <v>0</v>
      </c>
      <c r="BD91" s="50">
        <f t="shared" si="95"/>
        <v>0</v>
      </c>
      <c r="BE91" s="50">
        <f t="shared" si="95"/>
        <v>0</v>
      </c>
      <c r="BF91" s="50">
        <f t="shared" si="95"/>
        <v>0</v>
      </c>
      <c r="BG91" s="50">
        <f t="shared" si="95"/>
        <v>0</v>
      </c>
      <c r="BH91" s="50">
        <f t="shared" si="95"/>
        <v>0</v>
      </c>
      <c r="BI91" s="50">
        <f t="shared" si="95"/>
        <v>0</v>
      </c>
      <c r="BJ91" s="50">
        <f t="shared" si="95"/>
        <v>0</v>
      </c>
      <c r="BK91" s="50">
        <f t="shared" si="95"/>
        <v>0</v>
      </c>
      <c r="BL91" s="50">
        <f t="shared" si="95"/>
        <v>0</v>
      </c>
      <c r="BM91" s="50">
        <f t="shared" si="95"/>
        <v>0</v>
      </c>
      <c r="BN91" s="50">
        <f t="shared" si="95"/>
        <v>0</v>
      </c>
      <c r="BO91" s="50">
        <f t="shared" si="95"/>
        <v>0</v>
      </c>
      <c r="BP91" s="50">
        <f t="shared" si="95"/>
        <v>0</v>
      </c>
      <c r="BQ91" s="50">
        <f t="shared" si="95"/>
        <v>0</v>
      </c>
      <c r="BR91" s="50">
        <f t="shared" si="95"/>
        <v>0</v>
      </c>
      <c r="BS91" s="50">
        <f t="shared" si="95"/>
        <v>0</v>
      </c>
      <c r="BT91" s="50">
        <f t="shared" si="95"/>
        <v>0</v>
      </c>
      <c r="BU91" s="50">
        <f t="shared" si="95"/>
        <v>0</v>
      </c>
      <c r="BV91" s="50">
        <f t="shared" si="95"/>
        <v>0</v>
      </c>
      <c r="BW91" s="50">
        <f t="shared" si="95"/>
        <v>0</v>
      </c>
      <c r="BX91" s="50">
        <f t="shared" ref="BX91:CH91" si="96">IF(BX$4="X",BX99+BX107,0)</f>
        <v>0</v>
      </c>
      <c r="BY91" s="50">
        <f t="shared" si="96"/>
        <v>0</v>
      </c>
      <c r="BZ91" s="50">
        <f t="shared" si="96"/>
        <v>0</v>
      </c>
      <c r="CA91" s="50">
        <f t="shared" si="96"/>
        <v>0</v>
      </c>
      <c r="CB91" s="50">
        <f t="shared" si="96"/>
        <v>0</v>
      </c>
      <c r="CC91" s="50">
        <f t="shared" si="96"/>
        <v>0</v>
      </c>
      <c r="CD91" s="50">
        <f t="shared" si="96"/>
        <v>0</v>
      </c>
      <c r="CE91" s="50">
        <f t="shared" si="96"/>
        <v>0</v>
      </c>
      <c r="CF91" s="50">
        <f t="shared" si="96"/>
        <v>0</v>
      </c>
      <c r="CG91" s="50">
        <f t="shared" si="96"/>
        <v>0</v>
      </c>
      <c r="CH91" s="50">
        <f t="shared" si="96"/>
        <v>0</v>
      </c>
    </row>
    <row r="92" spans="1:99" ht="15.75" thickBot="1" x14ac:dyDescent="0.3">
      <c r="B92" s="31" t="s">
        <v>33</v>
      </c>
      <c r="C92" s="152">
        <f t="shared" si="88"/>
        <v>0</v>
      </c>
      <c r="D92" s="152">
        <f t="shared" si="88"/>
        <v>25.642650754791383</v>
      </c>
      <c r="E92" s="152">
        <f t="shared" si="88"/>
        <v>71.086372021532426</v>
      </c>
      <c r="F92" s="152">
        <f t="shared" si="88"/>
        <v>99.127079434723441</v>
      </c>
      <c r="G92" s="152">
        <f t="shared" si="88"/>
        <v>140.93705063266265</v>
      </c>
      <c r="H92" s="152">
        <f t="shared" si="88"/>
        <v>194.01684334374136</v>
      </c>
      <c r="I92" s="152">
        <f t="shared" si="88"/>
        <v>353.61778272289013</v>
      </c>
      <c r="J92" s="152">
        <f t="shared" si="88"/>
        <v>4527.9594554601499</v>
      </c>
      <c r="K92" s="152">
        <f t="shared" si="88"/>
        <v>5546.1269992750076</v>
      </c>
      <c r="L92" s="152">
        <f t="shared" ref="L92:BW92" si="97">IF(L$4="X",L100+L108,0)</f>
        <v>651.50772940049876</v>
      </c>
      <c r="M92" s="152">
        <f t="shared" si="97"/>
        <v>438.67922778839056</v>
      </c>
      <c r="N92" s="152">
        <f t="shared" si="97"/>
        <v>1086.1540592226738</v>
      </c>
      <c r="O92" s="152">
        <f t="shared" si="97"/>
        <v>1750.3759523308627</v>
      </c>
      <c r="P92" s="152">
        <f t="shared" si="97"/>
        <v>1278.7406478138735</v>
      </c>
      <c r="Q92" s="152">
        <f t="shared" si="97"/>
        <v>1562.296864054174</v>
      </c>
      <c r="R92" s="152">
        <f t="shared" si="97"/>
        <v>2258.2160986546642</v>
      </c>
      <c r="S92" s="152">
        <f t="shared" si="97"/>
        <v>4984.2558282957707</v>
      </c>
      <c r="T92" s="152">
        <f t="shared" si="97"/>
        <v>2615.9393303181901</v>
      </c>
      <c r="U92" s="152">
        <f t="shared" si="97"/>
        <v>0</v>
      </c>
      <c r="V92" s="152">
        <f t="shared" si="97"/>
        <v>0</v>
      </c>
      <c r="W92" s="152">
        <f t="shared" si="97"/>
        <v>0</v>
      </c>
      <c r="X92" s="152">
        <f t="shared" si="97"/>
        <v>0</v>
      </c>
      <c r="Y92" s="152">
        <f t="shared" si="97"/>
        <v>0</v>
      </c>
      <c r="Z92" s="152">
        <f t="shared" si="97"/>
        <v>0</v>
      </c>
      <c r="AA92" s="152">
        <f t="shared" si="97"/>
        <v>0</v>
      </c>
      <c r="AB92" s="152">
        <f t="shared" si="97"/>
        <v>0</v>
      </c>
      <c r="AC92" s="152">
        <f t="shared" si="97"/>
        <v>0</v>
      </c>
      <c r="AD92" s="152">
        <f t="shared" si="97"/>
        <v>0</v>
      </c>
      <c r="AE92" s="152">
        <f t="shared" si="97"/>
        <v>0</v>
      </c>
      <c r="AF92" s="152">
        <f t="shared" si="97"/>
        <v>0</v>
      </c>
      <c r="AG92" s="152">
        <f t="shared" si="97"/>
        <v>0</v>
      </c>
      <c r="AH92" s="152">
        <f t="shared" si="97"/>
        <v>0</v>
      </c>
      <c r="AI92" s="152">
        <f t="shared" si="97"/>
        <v>0</v>
      </c>
      <c r="AJ92" s="152">
        <f t="shared" si="97"/>
        <v>0</v>
      </c>
      <c r="AK92" s="152">
        <f t="shared" si="97"/>
        <v>0</v>
      </c>
      <c r="AL92" s="152">
        <f t="shared" si="97"/>
        <v>0</v>
      </c>
      <c r="AM92" s="152">
        <f t="shared" si="97"/>
        <v>0</v>
      </c>
      <c r="AN92" s="152">
        <f t="shared" si="97"/>
        <v>0</v>
      </c>
      <c r="AO92" s="152">
        <f t="shared" si="97"/>
        <v>0</v>
      </c>
      <c r="AP92" s="152">
        <f t="shared" si="97"/>
        <v>0</v>
      </c>
      <c r="AQ92" s="152">
        <f t="shared" si="97"/>
        <v>0</v>
      </c>
      <c r="AR92" s="152">
        <f t="shared" si="97"/>
        <v>0</v>
      </c>
      <c r="AS92" s="152">
        <f t="shared" si="97"/>
        <v>0</v>
      </c>
      <c r="AT92" s="152">
        <f t="shared" si="97"/>
        <v>0</v>
      </c>
      <c r="AU92" s="152">
        <f t="shared" si="97"/>
        <v>0</v>
      </c>
      <c r="AV92" s="152">
        <f t="shared" si="97"/>
        <v>0</v>
      </c>
      <c r="AW92" s="152">
        <f t="shared" si="97"/>
        <v>0</v>
      </c>
      <c r="AX92" s="152">
        <f t="shared" si="97"/>
        <v>0</v>
      </c>
      <c r="AY92" s="152">
        <f t="shared" si="97"/>
        <v>0</v>
      </c>
      <c r="AZ92" s="152">
        <f t="shared" si="97"/>
        <v>0</v>
      </c>
      <c r="BA92" s="152">
        <f t="shared" si="97"/>
        <v>0</v>
      </c>
      <c r="BB92" s="152">
        <f t="shared" si="97"/>
        <v>0</v>
      </c>
      <c r="BC92" s="152">
        <f t="shared" si="97"/>
        <v>0</v>
      </c>
      <c r="BD92" s="152">
        <f t="shared" si="97"/>
        <v>0</v>
      </c>
      <c r="BE92" s="152">
        <f t="shared" si="97"/>
        <v>0</v>
      </c>
      <c r="BF92" s="152">
        <f t="shared" si="97"/>
        <v>0</v>
      </c>
      <c r="BG92" s="152">
        <f t="shared" si="97"/>
        <v>0</v>
      </c>
      <c r="BH92" s="152">
        <f t="shared" si="97"/>
        <v>0</v>
      </c>
      <c r="BI92" s="152">
        <f t="shared" si="97"/>
        <v>0</v>
      </c>
      <c r="BJ92" s="152">
        <f t="shared" si="97"/>
        <v>0</v>
      </c>
      <c r="BK92" s="152">
        <f t="shared" si="97"/>
        <v>0</v>
      </c>
      <c r="BL92" s="152">
        <f t="shared" si="97"/>
        <v>0</v>
      </c>
      <c r="BM92" s="152">
        <f t="shared" si="97"/>
        <v>0</v>
      </c>
      <c r="BN92" s="152">
        <f t="shared" si="97"/>
        <v>0</v>
      </c>
      <c r="BO92" s="152">
        <f t="shared" si="97"/>
        <v>0</v>
      </c>
      <c r="BP92" s="152">
        <f t="shared" si="97"/>
        <v>0</v>
      </c>
      <c r="BQ92" s="152">
        <f t="shared" si="97"/>
        <v>0</v>
      </c>
      <c r="BR92" s="152">
        <f t="shared" si="97"/>
        <v>0</v>
      </c>
      <c r="BS92" s="152">
        <f t="shared" si="97"/>
        <v>0</v>
      </c>
      <c r="BT92" s="152">
        <f t="shared" si="97"/>
        <v>0</v>
      </c>
      <c r="BU92" s="152">
        <f t="shared" si="97"/>
        <v>0</v>
      </c>
      <c r="BV92" s="152">
        <f t="shared" si="97"/>
        <v>0</v>
      </c>
      <c r="BW92" s="152">
        <f t="shared" si="97"/>
        <v>0</v>
      </c>
      <c r="BX92" s="152">
        <f t="shared" ref="BX92:CH92" si="98">IF(BX$4="X",BX100+BX108,0)</f>
        <v>0</v>
      </c>
      <c r="BY92" s="152">
        <f t="shared" si="98"/>
        <v>0</v>
      </c>
      <c r="BZ92" s="152">
        <f t="shared" si="98"/>
        <v>0</v>
      </c>
      <c r="CA92" s="152">
        <f t="shared" si="98"/>
        <v>0</v>
      </c>
      <c r="CB92" s="152">
        <f t="shared" si="98"/>
        <v>0</v>
      </c>
      <c r="CC92" s="152">
        <f t="shared" si="98"/>
        <v>0</v>
      </c>
      <c r="CD92" s="152">
        <f t="shared" si="98"/>
        <v>0</v>
      </c>
      <c r="CE92" s="152">
        <f t="shared" si="98"/>
        <v>0</v>
      </c>
      <c r="CF92" s="152">
        <f t="shared" si="98"/>
        <v>0</v>
      </c>
      <c r="CG92" s="152">
        <f t="shared" si="98"/>
        <v>0</v>
      </c>
      <c r="CH92" s="152">
        <f t="shared" si="98"/>
        <v>0</v>
      </c>
      <c r="CI92" s="324" t="s">
        <v>191</v>
      </c>
    </row>
    <row r="93" spans="1:99" s="1" customFormat="1" ht="15.75" thickBot="1" x14ac:dyDescent="0.3">
      <c r="B93" s="56" t="s">
        <v>34</v>
      </c>
      <c r="C93" s="154">
        <f t="shared" ref="C93:K93" si="99">SUM(C88:C92)</f>
        <v>172.67344224990327</v>
      </c>
      <c r="D93" s="155">
        <f t="shared" si="99"/>
        <v>3812.6157217295099</v>
      </c>
      <c r="E93" s="155">
        <f t="shared" si="99"/>
        <v>19979.440923669412</v>
      </c>
      <c r="F93" s="155">
        <f t="shared" si="99"/>
        <v>37673.180499760609</v>
      </c>
      <c r="G93" s="155">
        <f t="shared" si="99"/>
        <v>72624.964749310122</v>
      </c>
      <c r="H93" s="155">
        <f t="shared" si="99"/>
        <v>303103.2787180866</v>
      </c>
      <c r="I93" s="155">
        <f t="shared" si="99"/>
        <v>506812.68192187039</v>
      </c>
      <c r="J93" s="155">
        <f t="shared" si="99"/>
        <v>587212.89428479923</v>
      </c>
      <c r="K93" s="155">
        <f t="shared" si="99"/>
        <v>450413.12620882195</v>
      </c>
      <c r="L93" s="155">
        <f t="shared" ref="L93:BW93" si="100">SUM(L88:L92)</f>
        <v>194694.23718559093</v>
      </c>
      <c r="M93" s="155">
        <f t="shared" si="100"/>
        <v>236284.67073830086</v>
      </c>
      <c r="N93" s="155">
        <f t="shared" si="100"/>
        <v>395274.05029894551</v>
      </c>
      <c r="O93" s="155">
        <f t="shared" si="100"/>
        <v>475070.90031036414</v>
      </c>
      <c r="P93" s="155">
        <f t="shared" si="100"/>
        <v>386844.82381317345</v>
      </c>
      <c r="Q93" s="155">
        <f t="shared" si="100"/>
        <v>368186.4064866018</v>
      </c>
      <c r="R93" s="155">
        <f t="shared" si="100"/>
        <v>314545.66724095214</v>
      </c>
      <c r="S93" s="155">
        <f t="shared" si="100"/>
        <v>416998.44937928062</v>
      </c>
      <c r="T93" s="155">
        <f t="shared" si="100"/>
        <v>273600.27538346616</v>
      </c>
      <c r="U93" s="155">
        <f t="shared" si="100"/>
        <v>0</v>
      </c>
      <c r="V93" s="155">
        <f t="shared" si="100"/>
        <v>0</v>
      </c>
      <c r="W93" s="155">
        <f t="shared" si="100"/>
        <v>0</v>
      </c>
      <c r="X93" s="155">
        <f t="shared" si="100"/>
        <v>0</v>
      </c>
      <c r="Y93" s="155">
        <f t="shared" si="100"/>
        <v>0</v>
      </c>
      <c r="Z93" s="155">
        <f t="shared" si="100"/>
        <v>0</v>
      </c>
      <c r="AA93" s="155">
        <f t="shared" si="100"/>
        <v>0</v>
      </c>
      <c r="AB93" s="155">
        <f t="shared" si="100"/>
        <v>0</v>
      </c>
      <c r="AC93" s="155">
        <f t="shared" si="100"/>
        <v>0</v>
      </c>
      <c r="AD93" s="155">
        <f t="shared" si="100"/>
        <v>0</v>
      </c>
      <c r="AE93" s="155">
        <f t="shared" si="100"/>
        <v>0</v>
      </c>
      <c r="AF93" s="155">
        <f t="shared" si="100"/>
        <v>0</v>
      </c>
      <c r="AG93" s="155">
        <f t="shared" si="100"/>
        <v>0</v>
      </c>
      <c r="AH93" s="155">
        <f t="shared" si="100"/>
        <v>0</v>
      </c>
      <c r="AI93" s="155">
        <f t="shared" si="100"/>
        <v>0</v>
      </c>
      <c r="AJ93" s="155">
        <f t="shared" si="100"/>
        <v>0</v>
      </c>
      <c r="AK93" s="155">
        <f t="shared" si="100"/>
        <v>0</v>
      </c>
      <c r="AL93" s="155">
        <f t="shared" si="100"/>
        <v>0</v>
      </c>
      <c r="AM93" s="155">
        <f t="shared" si="100"/>
        <v>0</v>
      </c>
      <c r="AN93" s="155">
        <f t="shared" si="100"/>
        <v>0</v>
      </c>
      <c r="AO93" s="155">
        <f t="shared" si="100"/>
        <v>0</v>
      </c>
      <c r="AP93" s="155">
        <f t="shared" si="100"/>
        <v>0</v>
      </c>
      <c r="AQ93" s="155">
        <f t="shared" si="100"/>
        <v>0</v>
      </c>
      <c r="AR93" s="155">
        <f t="shared" si="100"/>
        <v>0</v>
      </c>
      <c r="AS93" s="155">
        <f t="shared" si="100"/>
        <v>0</v>
      </c>
      <c r="AT93" s="155">
        <f t="shared" si="100"/>
        <v>0</v>
      </c>
      <c r="AU93" s="155">
        <f t="shared" si="100"/>
        <v>0</v>
      </c>
      <c r="AV93" s="155">
        <f t="shared" si="100"/>
        <v>0</v>
      </c>
      <c r="AW93" s="155">
        <f t="shared" si="100"/>
        <v>0</v>
      </c>
      <c r="AX93" s="155">
        <f t="shared" si="100"/>
        <v>0</v>
      </c>
      <c r="AY93" s="155">
        <f t="shared" si="100"/>
        <v>0</v>
      </c>
      <c r="AZ93" s="155">
        <f t="shared" si="100"/>
        <v>0</v>
      </c>
      <c r="BA93" s="155">
        <f t="shared" si="100"/>
        <v>0</v>
      </c>
      <c r="BB93" s="155">
        <f t="shared" si="100"/>
        <v>0</v>
      </c>
      <c r="BC93" s="155">
        <f t="shared" si="100"/>
        <v>0</v>
      </c>
      <c r="BD93" s="155">
        <f t="shared" si="100"/>
        <v>0</v>
      </c>
      <c r="BE93" s="155">
        <f t="shared" si="100"/>
        <v>0</v>
      </c>
      <c r="BF93" s="155">
        <f t="shared" si="100"/>
        <v>0</v>
      </c>
      <c r="BG93" s="155">
        <f t="shared" si="100"/>
        <v>0</v>
      </c>
      <c r="BH93" s="155">
        <f t="shared" si="100"/>
        <v>0</v>
      </c>
      <c r="BI93" s="155">
        <f t="shared" si="100"/>
        <v>0</v>
      </c>
      <c r="BJ93" s="155">
        <f t="shared" si="100"/>
        <v>0</v>
      </c>
      <c r="BK93" s="155">
        <f t="shared" si="100"/>
        <v>0</v>
      </c>
      <c r="BL93" s="155">
        <f t="shared" si="100"/>
        <v>0</v>
      </c>
      <c r="BM93" s="155">
        <f t="shared" si="100"/>
        <v>0</v>
      </c>
      <c r="BN93" s="155">
        <f t="shared" si="100"/>
        <v>0</v>
      </c>
      <c r="BO93" s="155">
        <f t="shared" si="100"/>
        <v>0</v>
      </c>
      <c r="BP93" s="155">
        <f t="shared" si="100"/>
        <v>0</v>
      </c>
      <c r="BQ93" s="155">
        <f t="shared" si="100"/>
        <v>0</v>
      </c>
      <c r="BR93" s="155">
        <f t="shared" si="100"/>
        <v>0</v>
      </c>
      <c r="BS93" s="155">
        <f t="shared" si="100"/>
        <v>0</v>
      </c>
      <c r="BT93" s="155">
        <f t="shared" si="100"/>
        <v>0</v>
      </c>
      <c r="BU93" s="155">
        <f t="shared" si="100"/>
        <v>0</v>
      </c>
      <c r="BV93" s="155">
        <f t="shared" si="100"/>
        <v>0</v>
      </c>
      <c r="BW93" s="155">
        <f t="shared" si="100"/>
        <v>0</v>
      </c>
      <c r="BX93" s="155">
        <f t="shared" ref="BX93:CH93" si="101">SUM(BX88:BX92)</f>
        <v>0</v>
      </c>
      <c r="BY93" s="155">
        <f t="shared" si="101"/>
        <v>0</v>
      </c>
      <c r="BZ93" s="155">
        <f t="shared" si="101"/>
        <v>0</v>
      </c>
      <c r="CA93" s="155">
        <f t="shared" si="101"/>
        <v>0</v>
      </c>
      <c r="CB93" s="155">
        <f t="shared" si="101"/>
        <v>0</v>
      </c>
      <c r="CC93" s="155">
        <f t="shared" si="101"/>
        <v>0</v>
      </c>
      <c r="CD93" s="155">
        <f t="shared" si="101"/>
        <v>0</v>
      </c>
      <c r="CE93" s="155">
        <f t="shared" si="101"/>
        <v>0</v>
      </c>
      <c r="CF93" s="155">
        <f t="shared" si="101"/>
        <v>0</v>
      </c>
      <c r="CG93" s="155">
        <f t="shared" si="101"/>
        <v>0</v>
      </c>
      <c r="CH93" s="155">
        <f t="shared" si="101"/>
        <v>0</v>
      </c>
      <c r="CI93" s="326">
        <f>SUM(C93:CH93)</f>
        <v>5043304.3373069726</v>
      </c>
    </row>
    <row r="94" spans="1:99" ht="15.75" thickBot="1" x14ac:dyDescent="0.3">
      <c r="CH94" s="151"/>
    </row>
    <row r="95" spans="1:99" ht="15.75" thickBot="1" x14ac:dyDescent="0.3">
      <c r="B95" s="53" t="s">
        <v>159</v>
      </c>
      <c r="C95" s="48">
        <f>C87</f>
        <v>45292</v>
      </c>
      <c r="D95" s="48">
        <f t="shared" ref="D95:BO95" si="102">D87</f>
        <v>45323</v>
      </c>
      <c r="E95" s="48">
        <f t="shared" si="102"/>
        <v>45352</v>
      </c>
      <c r="F95" s="48">
        <f t="shared" si="102"/>
        <v>45383</v>
      </c>
      <c r="G95" s="48">
        <f t="shared" si="102"/>
        <v>45413</v>
      </c>
      <c r="H95" s="48">
        <f t="shared" si="102"/>
        <v>45444</v>
      </c>
      <c r="I95" s="48">
        <f t="shared" si="102"/>
        <v>45474</v>
      </c>
      <c r="J95" s="48">
        <f t="shared" si="102"/>
        <v>45505</v>
      </c>
      <c r="K95" s="48">
        <f t="shared" si="102"/>
        <v>45536</v>
      </c>
      <c r="L95" s="48">
        <f t="shared" si="102"/>
        <v>45566</v>
      </c>
      <c r="M95" s="48">
        <f t="shared" si="102"/>
        <v>45597</v>
      </c>
      <c r="N95" s="48">
        <f t="shared" si="102"/>
        <v>45627</v>
      </c>
      <c r="O95" s="48">
        <f t="shared" si="102"/>
        <v>45658</v>
      </c>
      <c r="P95" s="48">
        <f t="shared" si="102"/>
        <v>45689</v>
      </c>
      <c r="Q95" s="48">
        <f t="shared" si="102"/>
        <v>45717</v>
      </c>
      <c r="R95" s="48">
        <f t="shared" si="102"/>
        <v>45748</v>
      </c>
      <c r="S95" s="48">
        <f t="shared" si="102"/>
        <v>45778</v>
      </c>
      <c r="T95" s="48">
        <f t="shared" si="102"/>
        <v>45809</v>
      </c>
      <c r="U95" s="48">
        <f t="shared" si="102"/>
        <v>45839</v>
      </c>
      <c r="V95" s="48">
        <f t="shared" si="102"/>
        <v>45870</v>
      </c>
      <c r="W95" s="48">
        <f t="shared" si="102"/>
        <v>45901</v>
      </c>
      <c r="X95" s="48">
        <f t="shared" si="102"/>
        <v>45931</v>
      </c>
      <c r="Y95" s="48">
        <f t="shared" si="102"/>
        <v>45962</v>
      </c>
      <c r="Z95" s="48">
        <f t="shared" si="102"/>
        <v>45992</v>
      </c>
      <c r="AA95" s="48">
        <f t="shared" si="102"/>
        <v>46023</v>
      </c>
      <c r="AB95" s="48">
        <f t="shared" si="102"/>
        <v>46054</v>
      </c>
      <c r="AC95" s="48">
        <f t="shared" si="102"/>
        <v>46082</v>
      </c>
      <c r="AD95" s="48">
        <f t="shared" si="102"/>
        <v>46113</v>
      </c>
      <c r="AE95" s="48">
        <f t="shared" si="102"/>
        <v>46143</v>
      </c>
      <c r="AF95" s="48">
        <f t="shared" si="102"/>
        <v>46174</v>
      </c>
      <c r="AG95" s="48">
        <f t="shared" si="102"/>
        <v>46204</v>
      </c>
      <c r="AH95" s="48">
        <f t="shared" si="102"/>
        <v>46235</v>
      </c>
      <c r="AI95" s="48">
        <f t="shared" si="102"/>
        <v>46266</v>
      </c>
      <c r="AJ95" s="48">
        <f t="shared" si="102"/>
        <v>46296</v>
      </c>
      <c r="AK95" s="48">
        <f t="shared" si="102"/>
        <v>46327</v>
      </c>
      <c r="AL95" s="48">
        <f t="shared" si="102"/>
        <v>46357</v>
      </c>
      <c r="AM95" s="48">
        <f t="shared" si="102"/>
        <v>46388</v>
      </c>
      <c r="AN95" s="48">
        <f t="shared" si="102"/>
        <v>46419</v>
      </c>
      <c r="AO95" s="48">
        <f t="shared" si="102"/>
        <v>46447</v>
      </c>
      <c r="AP95" s="48">
        <f t="shared" si="102"/>
        <v>46478</v>
      </c>
      <c r="AQ95" s="48">
        <f t="shared" si="102"/>
        <v>46508</v>
      </c>
      <c r="AR95" s="48">
        <f t="shared" si="102"/>
        <v>46539</v>
      </c>
      <c r="AS95" s="48">
        <f t="shared" si="102"/>
        <v>46569</v>
      </c>
      <c r="AT95" s="48">
        <f t="shared" si="102"/>
        <v>46600</v>
      </c>
      <c r="AU95" s="48">
        <f t="shared" si="102"/>
        <v>46631</v>
      </c>
      <c r="AV95" s="48">
        <f t="shared" si="102"/>
        <v>46661</v>
      </c>
      <c r="AW95" s="48">
        <f t="shared" si="102"/>
        <v>46692</v>
      </c>
      <c r="AX95" s="48">
        <f t="shared" si="102"/>
        <v>46722</v>
      </c>
      <c r="AY95" s="48">
        <f t="shared" si="102"/>
        <v>46753</v>
      </c>
      <c r="AZ95" s="48">
        <f t="shared" si="102"/>
        <v>46784</v>
      </c>
      <c r="BA95" s="48">
        <f t="shared" si="102"/>
        <v>46813</v>
      </c>
      <c r="BB95" s="48">
        <f t="shared" si="102"/>
        <v>46844</v>
      </c>
      <c r="BC95" s="48">
        <f t="shared" si="102"/>
        <v>46874</v>
      </c>
      <c r="BD95" s="48">
        <f t="shared" si="102"/>
        <v>46905</v>
      </c>
      <c r="BE95" s="48">
        <f t="shared" si="102"/>
        <v>46935</v>
      </c>
      <c r="BF95" s="48">
        <f t="shared" si="102"/>
        <v>46966</v>
      </c>
      <c r="BG95" s="48">
        <f t="shared" si="102"/>
        <v>46997</v>
      </c>
      <c r="BH95" s="48">
        <f t="shared" si="102"/>
        <v>47027</v>
      </c>
      <c r="BI95" s="48">
        <f t="shared" si="102"/>
        <v>47058</v>
      </c>
      <c r="BJ95" s="48">
        <f t="shared" si="102"/>
        <v>47088</v>
      </c>
      <c r="BK95" s="48">
        <f t="shared" si="102"/>
        <v>47119</v>
      </c>
      <c r="BL95" s="48">
        <f t="shared" si="102"/>
        <v>47150</v>
      </c>
      <c r="BM95" s="48">
        <f t="shared" si="102"/>
        <v>47178</v>
      </c>
      <c r="BN95" s="48">
        <f t="shared" si="102"/>
        <v>47209</v>
      </c>
      <c r="BO95" s="48">
        <f t="shared" si="102"/>
        <v>47239</v>
      </c>
      <c r="BP95" s="48">
        <f t="shared" ref="BP95:CH95" si="103">BP87</f>
        <v>47270</v>
      </c>
      <c r="BQ95" s="48">
        <f t="shared" si="103"/>
        <v>47300</v>
      </c>
      <c r="BR95" s="48">
        <f t="shared" si="103"/>
        <v>47331</v>
      </c>
      <c r="BS95" s="48">
        <f t="shared" si="103"/>
        <v>47362</v>
      </c>
      <c r="BT95" s="48">
        <f t="shared" si="103"/>
        <v>47392</v>
      </c>
      <c r="BU95" s="48">
        <f t="shared" si="103"/>
        <v>47423</v>
      </c>
      <c r="BV95" s="48">
        <f t="shared" si="103"/>
        <v>47453</v>
      </c>
      <c r="BW95" s="48">
        <f t="shared" si="103"/>
        <v>47484</v>
      </c>
      <c r="BX95" s="48">
        <f t="shared" si="103"/>
        <v>47515</v>
      </c>
      <c r="BY95" s="48">
        <f t="shared" si="103"/>
        <v>47543</v>
      </c>
      <c r="BZ95" s="48">
        <f t="shared" si="103"/>
        <v>47574</v>
      </c>
      <c r="CA95" s="48">
        <f t="shared" si="103"/>
        <v>47604</v>
      </c>
      <c r="CB95" s="48">
        <f t="shared" si="103"/>
        <v>47635</v>
      </c>
      <c r="CC95" s="48">
        <f t="shared" si="103"/>
        <v>47665</v>
      </c>
      <c r="CD95" s="48">
        <f t="shared" si="103"/>
        <v>47696</v>
      </c>
      <c r="CE95" s="48">
        <f t="shared" si="103"/>
        <v>47727</v>
      </c>
      <c r="CF95" s="48">
        <f t="shared" si="103"/>
        <v>47757</v>
      </c>
      <c r="CG95" s="48">
        <f t="shared" si="103"/>
        <v>47788</v>
      </c>
      <c r="CH95" s="160">
        <f t="shared" si="103"/>
        <v>47818</v>
      </c>
    </row>
    <row r="96" spans="1:99" x14ac:dyDescent="0.25">
      <c r="B96" s="54" t="s">
        <v>29</v>
      </c>
      <c r="C96" s="49">
        <f>IF(C$4="X",' 1M - RES'!C61+'Res DRENE'!C21,0)</f>
        <v>172.67344224990327</v>
      </c>
      <c r="D96" s="49">
        <f>IF(D$4="X",' 1M - RES'!D61+'Res DRENE'!D21,0)</f>
        <v>2447.157114158756</v>
      </c>
      <c r="E96" s="49">
        <f>IF(E$4="X",' 1M - RES'!E61+'Res DRENE'!E21,0)</f>
        <v>7567.250562262564</v>
      </c>
      <c r="F96" s="49">
        <f>IF(F$4="X",' 1M - RES'!F61+'Res DRENE'!F21,0)</f>
        <v>8888.8849932029789</v>
      </c>
      <c r="G96" s="49">
        <f>IF(G$4="X",' 1M - RES'!G61+'Res DRENE'!G21,0)</f>
        <v>19935.935603648704</v>
      </c>
      <c r="H96" s="49">
        <f>IF(H$4="X",' 1M - RES'!H61+'Res DRENE'!H21,0)</f>
        <v>157375.98337125374</v>
      </c>
      <c r="I96" s="49">
        <f>IF(I$4="X",' 1M - RES'!I61+'Res DRENE'!I21,0)</f>
        <v>274700.09540970693</v>
      </c>
      <c r="J96" s="49">
        <f>IF(J$4="X",' 1M - RES'!J61+'Res DRENE'!J21,0)</f>
        <v>323436.90813233156</v>
      </c>
      <c r="K96" s="49">
        <f>IF(K$4="X",' 1M - RES'!K61+'Res DRENE'!K21,0)</f>
        <v>188164.89101102253</v>
      </c>
      <c r="L96" s="49">
        <f>IF(L$4="X",' 1M - RES'!L61+'Res DRENE'!L21,0)</f>
        <v>38946.70506398107</v>
      </c>
      <c r="M96" s="49">
        <f>IF(M$4="X",' 1M - RES'!M61+'Res DRENE'!M21,0)</f>
        <v>62604.865687962032</v>
      </c>
      <c r="N96" s="49">
        <f>IF(N$4="X",' 1M - RES'!N61+'Res DRENE'!N21,0)</f>
        <v>122079.33141874225</v>
      </c>
      <c r="O96" s="49">
        <f>IF(O$4="X",' 1M - RES'!O61+'Res DRENE'!O21,0)</f>
        <v>134677.11622941439</v>
      </c>
      <c r="P96" s="49">
        <f>IF(P$4="X",' 1M - RES'!P61+'Res DRENE'!P21,0)</f>
        <v>112357.00044809582</v>
      </c>
      <c r="Q96" s="49">
        <f>IF(Q$4="X",' 1M - RES'!Q61+'Res DRENE'!Q21,0)</f>
        <v>88321.755400309354</v>
      </c>
      <c r="R96" s="49">
        <f>IF(R$4="X",' 1M - RES'!R61+'Res DRENE'!R21,0)</f>
        <v>57115.778051253787</v>
      </c>
      <c r="S96" s="49">
        <f>IF(S$4="X",' 1M - RES'!S61+'Res DRENE'!S21,0)</f>
        <v>87403.142851740762</v>
      </c>
      <c r="T96" s="49">
        <f>IF(T$4="X",' 1M - RES'!T61+'Res DRENE'!T21,0)</f>
        <v>128358.54879592231</v>
      </c>
      <c r="U96" s="49">
        <f>IF(U$4="X",' 1M - RES'!U61+'Res DRENE'!U21,0)</f>
        <v>0</v>
      </c>
      <c r="V96" s="49">
        <f>IF(V$4="X",' 1M - RES'!V61+'Res DRENE'!V21,0)</f>
        <v>0</v>
      </c>
      <c r="W96" s="49">
        <f>IF(W$4="X",' 1M - RES'!W61+'Res DRENE'!W21,0)</f>
        <v>0</v>
      </c>
      <c r="X96" s="49">
        <f>IF(X$4="X",' 1M - RES'!X61+'Res DRENE'!X21,0)</f>
        <v>0</v>
      </c>
      <c r="Y96" s="49">
        <f>IF(Y$4="X",' 1M - RES'!Y61+'Res DRENE'!Y21,0)</f>
        <v>0</v>
      </c>
      <c r="Z96" s="49">
        <f>IF(Z$4="X",' 1M - RES'!Z61+'Res DRENE'!Z21,0)</f>
        <v>0</v>
      </c>
      <c r="AA96" s="49">
        <f>IF(AA$4="X",' 1M - RES'!AA61+'Res DRENE'!AA21,0)</f>
        <v>0</v>
      </c>
      <c r="AB96" s="49">
        <f>IF(AB$4="X",' 1M - RES'!AB61+'Res DRENE'!AB21,0)</f>
        <v>0</v>
      </c>
      <c r="AC96" s="49">
        <f>IF(AC$4="X",' 1M - RES'!AC61+'Res DRENE'!AC21,0)</f>
        <v>0</v>
      </c>
      <c r="AD96" s="49">
        <f>IF(AD$4="X",' 1M - RES'!AD61+'Res DRENE'!AD21,0)</f>
        <v>0</v>
      </c>
      <c r="AE96" s="49">
        <f>IF(AE$4="X",' 1M - RES'!AE61+'Res DRENE'!AE21,0)</f>
        <v>0</v>
      </c>
      <c r="AF96" s="49">
        <f>IF(AF$4="X",' 1M - RES'!AF61+'Res DRENE'!AF21,0)</f>
        <v>0</v>
      </c>
      <c r="AG96" s="49">
        <f>IF(AG$4="X",' 1M - RES'!AG61+'Res DRENE'!AG21,0)</f>
        <v>0</v>
      </c>
      <c r="AH96" s="49">
        <f>IF(AH$4="X",' 1M - RES'!AH61+'Res DRENE'!AH21,0)</f>
        <v>0</v>
      </c>
      <c r="AI96" s="49">
        <f>IF(AI$4="X",' 1M - RES'!AI61+'Res DRENE'!AI21,0)</f>
        <v>0</v>
      </c>
      <c r="AJ96" s="49">
        <f>IF(AJ$4="X",' 1M - RES'!AJ61+'Res DRENE'!AJ21,0)</f>
        <v>0</v>
      </c>
      <c r="AK96" s="49">
        <f>IF(AK$4="X",' 1M - RES'!AK61+'Res DRENE'!AK21,0)</f>
        <v>0</v>
      </c>
      <c r="AL96" s="49">
        <f>IF(AL$4="X",' 1M - RES'!AL61+'Res DRENE'!AL21,0)</f>
        <v>0</v>
      </c>
      <c r="AM96" s="49">
        <f>IF(AM$4="X",' 1M - RES'!AM61+'Res DRENE'!AM21,0)</f>
        <v>0</v>
      </c>
      <c r="AN96" s="49">
        <f>IF(AN$4="X",' 1M - RES'!AN61+'Res DRENE'!AN21,0)</f>
        <v>0</v>
      </c>
      <c r="AO96" s="49">
        <f>IF(AO$4="X",' 1M - RES'!AO61+'Res DRENE'!AO21,0)</f>
        <v>0</v>
      </c>
      <c r="AP96" s="49">
        <f>IF(AP$4="X",' 1M - RES'!AP61+'Res DRENE'!AP21,0)</f>
        <v>0</v>
      </c>
      <c r="AQ96" s="49">
        <f>IF(AQ$4="X",' 1M - RES'!AQ61+'Res DRENE'!AQ21,0)</f>
        <v>0</v>
      </c>
      <c r="AR96" s="49">
        <f>IF(AR$4="X",' 1M - RES'!AR61+'Res DRENE'!AR21,0)</f>
        <v>0</v>
      </c>
      <c r="AS96" s="49">
        <f>IF(AS$4="X",' 1M - RES'!AS61+'Res DRENE'!AS21,0)</f>
        <v>0</v>
      </c>
      <c r="AT96" s="49">
        <f>IF(AT$4="X",' 1M - RES'!AT61+'Res DRENE'!AT21,0)</f>
        <v>0</v>
      </c>
      <c r="AU96" s="49">
        <f>IF(AU$4="X",' 1M - RES'!AU61+'Res DRENE'!AU21,0)</f>
        <v>0</v>
      </c>
      <c r="AV96" s="49">
        <f>IF(AV$4="X",' 1M - RES'!AV61+'Res DRENE'!AV21,0)</f>
        <v>0</v>
      </c>
      <c r="AW96" s="49">
        <f>IF(AW$4="X",' 1M - RES'!AW61+'Res DRENE'!AW21,0)</f>
        <v>0</v>
      </c>
      <c r="AX96" s="49">
        <f>IF(AX$4="X",' 1M - RES'!AX61+'Res DRENE'!AX21,0)</f>
        <v>0</v>
      </c>
      <c r="AY96" s="49">
        <f>IF(AY$4="X",' 1M - RES'!AY61+'Res DRENE'!AY21,0)</f>
        <v>0</v>
      </c>
      <c r="AZ96" s="49">
        <f>IF(AZ$4="X",' 1M - RES'!AZ61+'Res DRENE'!AZ21,0)</f>
        <v>0</v>
      </c>
      <c r="BA96" s="49">
        <f>IF(BA$4="X",' 1M - RES'!BA61+'Res DRENE'!BA21,0)</f>
        <v>0</v>
      </c>
      <c r="BB96" s="49">
        <f>IF(BB$4="X",' 1M - RES'!BB61+'Res DRENE'!BB21,0)</f>
        <v>0</v>
      </c>
      <c r="BC96" s="49">
        <f>IF(BC$4="X",' 1M - RES'!BC61+'Res DRENE'!BC21,0)</f>
        <v>0</v>
      </c>
      <c r="BD96" s="49">
        <f>IF(BD$4="X",' 1M - RES'!BD61+'Res DRENE'!BD21,0)</f>
        <v>0</v>
      </c>
      <c r="BE96" s="49">
        <f>IF(BE$4="X",' 1M - RES'!BE61+'Res DRENE'!BE21,0)</f>
        <v>0</v>
      </c>
      <c r="BF96" s="49">
        <f>IF(BF$4="X",' 1M - RES'!BF61+'Res DRENE'!BF21,0)</f>
        <v>0</v>
      </c>
      <c r="BG96" s="49">
        <f>IF(BG$4="X",' 1M - RES'!BG61+'Res DRENE'!BG21,0)</f>
        <v>0</v>
      </c>
      <c r="BH96" s="49">
        <f>IF(BH$4="X",' 1M - RES'!BH61+'Res DRENE'!BH21,0)</f>
        <v>0</v>
      </c>
      <c r="BI96" s="49">
        <f>IF(BI$4="X",' 1M - RES'!BI61+'Res DRENE'!BI21,0)</f>
        <v>0</v>
      </c>
      <c r="BJ96" s="49">
        <f>IF(BJ$4="X",' 1M - RES'!BJ61+'Res DRENE'!BJ21,0)</f>
        <v>0</v>
      </c>
      <c r="BK96" s="49">
        <f>IF(BK$4="X",' 1M - RES'!BK61+'Res DRENE'!BK21,0)</f>
        <v>0</v>
      </c>
      <c r="BL96" s="49">
        <f>IF(BL$4="X",' 1M - RES'!BL61+'Res DRENE'!BL21,0)</f>
        <v>0</v>
      </c>
      <c r="BM96" s="49">
        <f>IF(BM$4="X",' 1M - RES'!BM61+'Res DRENE'!BM21,0)</f>
        <v>0</v>
      </c>
      <c r="BN96" s="49">
        <f>IF(BN$4="X",' 1M - RES'!BN61+'Res DRENE'!BN21,0)</f>
        <v>0</v>
      </c>
      <c r="BO96" s="49">
        <f>IF(BO$4="X",' 1M - RES'!BO61+'Res DRENE'!BO21,0)</f>
        <v>0</v>
      </c>
      <c r="BP96" s="49">
        <f>IF(BP$4="X",' 1M - RES'!BP61+'Res DRENE'!BP21,0)</f>
        <v>0</v>
      </c>
      <c r="BQ96" s="49">
        <f>IF(BQ$4="X",' 1M - RES'!BQ61+'Res DRENE'!BQ21,0)</f>
        <v>0</v>
      </c>
      <c r="BR96" s="49">
        <f>IF(BR$4="X",' 1M - RES'!BR61+'Res DRENE'!BR21,0)</f>
        <v>0</v>
      </c>
      <c r="BS96" s="49">
        <f>IF(BS$4="X",' 1M - RES'!BS61+'Res DRENE'!BS21,0)</f>
        <v>0</v>
      </c>
      <c r="BT96" s="49">
        <f>IF(BT$4="X",' 1M - RES'!BT61+'Res DRENE'!BT21,0)</f>
        <v>0</v>
      </c>
      <c r="BU96" s="49">
        <f>IF(BU$4="X",' 1M - RES'!BU61+'Res DRENE'!BU21,0)</f>
        <v>0</v>
      </c>
      <c r="BV96" s="49">
        <f>IF(BV$4="X",' 1M - RES'!BV61+'Res DRENE'!BV21,0)</f>
        <v>0</v>
      </c>
      <c r="BW96" s="49">
        <f>IF(BW$4="X",' 1M - RES'!BW61+'Res DRENE'!BW21,0)</f>
        <v>0</v>
      </c>
      <c r="BX96" s="49">
        <f>IF(BX$4="X",' 1M - RES'!BX61+'Res DRENE'!BX21,0)</f>
        <v>0</v>
      </c>
      <c r="BY96" s="49">
        <f>IF(BY$4="X",' 1M - RES'!BY61+'Res DRENE'!BY21,0)</f>
        <v>0</v>
      </c>
      <c r="BZ96" s="49">
        <f>IF(BZ$4="X",' 1M - RES'!BZ61+'Res DRENE'!BZ21,0)</f>
        <v>0</v>
      </c>
      <c r="CA96" s="49">
        <f>IF(CA$4="X",' 1M - RES'!CA61+'Res DRENE'!CA21,0)</f>
        <v>0</v>
      </c>
      <c r="CB96" s="49">
        <f>IF(CB$4="X",' 1M - RES'!CB61+'Res DRENE'!CB21,0)</f>
        <v>0</v>
      </c>
      <c r="CC96" s="49">
        <f>IF(CC$4="X",' 1M - RES'!CC61+'Res DRENE'!CC21,0)</f>
        <v>0</v>
      </c>
      <c r="CD96" s="49">
        <f>IF(CD$4="X",' 1M - RES'!CD61+'Res DRENE'!CD21,0)</f>
        <v>0</v>
      </c>
      <c r="CE96" s="49">
        <f>IF(CE$4="X",' 1M - RES'!CE61+'Res DRENE'!CE21,0)</f>
        <v>0</v>
      </c>
      <c r="CF96" s="49">
        <f>IF(CF$4="X",' 1M - RES'!CF61+'Res DRENE'!CF21,0)</f>
        <v>0</v>
      </c>
      <c r="CG96" s="49">
        <f>IF(CG$4="X",' 1M - RES'!CG61+'Res DRENE'!CG21,0)</f>
        <v>0</v>
      </c>
      <c r="CH96" s="49">
        <f>IF(CH$4="X",' 1M - RES'!CH61+'Res DRENE'!CH21,0)</f>
        <v>0</v>
      </c>
    </row>
    <row r="97" spans="2:86" x14ac:dyDescent="0.25">
      <c r="B97" s="55" t="s">
        <v>30</v>
      </c>
      <c r="C97" s="50">
        <f>IF(C$4="X",'2M - SGS'!C73+'Biz DRENE'!C77,0)</f>
        <v>0</v>
      </c>
      <c r="D97" s="50">
        <f>IF(D$4="X",'2M - SGS'!D73+'Biz DRENE'!D77,0)</f>
        <v>536.66098866076845</v>
      </c>
      <c r="E97" s="50">
        <f>IF(E$4="X",'2M - SGS'!E73+'Biz DRENE'!E77,0)</f>
        <v>3985.5110310488362</v>
      </c>
      <c r="F97" s="50">
        <f>IF(F$4="X",'2M - SGS'!F73+'Biz DRENE'!F77,0)</f>
        <v>9006.3112091760577</v>
      </c>
      <c r="G97" s="50">
        <f>IF(G$4="X",'2M - SGS'!G73+'Biz DRENE'!G77,0)</f>
        <v>16314.527276131414</v>
      </c>
      <c r="H97" s="50">
        <f>IF(H$4="X",'2M - SGS'!H73+'Biz DRENE'!H77,0)</f>
        <v>29624.935500685755</v>
      </c>
      <c r="I97" s="50">
        <f>IF(I$4="X",'2M - SGS'!I73+'Biz DRENE'!I77,0)</f>
        <v>44757.886641536075</v>
      </c>
      <c r="J97" s="50">
        <f>IF(J$4="X",'2M - SGS'!J73+'Biz DRENE'!J77,0)</f>
        <v>41220.552466993002</v>
      </c>
      <c r="K97" s="50">
        <f>IF(K$4="X",'2M - SGS'!K73+'Biz DRENE'!K77,0)</f>
        <v>46426.900541498333</v>
      </c>
      <c r="L97" s="50">
        <f>IF(L$4="X",'2M - SGS'!L73+'Biz DRENE'!L77,0)</f>
        <v>36819.732415205457</v>
      </c>
      <c r="M97" s="50">
        <f>IF(M$4="X",'2M - SGS'!M73+'Biz DRENE'!M77,0)</f>
        <v>35868.270272501082</v>
      </c>
      <c r="N97" s="50">
        <f>IF(N$4="X",'2M - SGS'!N73+'Biz DRENE'!N77,0)</f>
        <v>55345.179723480811</v>
      </c>
      <c r="O97" s="50">
        <f>IF(O$4="X",'2M - SGS'!O73+'Biz DRENE'!O77,0)</f>
        <v>71762.836175766744</v>
      </c>
      <c r="P97" s="50">
        <f>IF(P$4="X",'2M - SGS'!P73+'Biz DRENE'!P77,0)</f>
        <v>54823.857117256768</v>
      </c>
      <c r="Q97" s="50">
        <f>IF(Q$4="X",'2M - SGS'!Q73+'Biz DRENE'!Q77,0)</f>
        <v>60629.405067442371</v>
      </c>
      <c r="R97" s="50">
        <f>IF(R$4="X",'2M - SGS'!R73+'Biz DRENE'!R77,0)</f>
        <v>65638.498835215476</v>
      </c>
      <c r="S97" s="50">
        <f>IF(S$4="X",'2M - SGS'!S73+'Biz DRENE'!S77,0)</f>
        <v>86499.788778352318</v>
      </c>
      <c r="T97" s="50">
        <f>IF(T$4="X",'2M - SGS'!T73+'Biz DRENE'!T77,0)</f>
        <v>46686.75991118302</v>
      </c>
      <c r="U97" s="50">
        <f>IF(U$4="X",'2M - SGS'!U73+'Biz DRENE'!U77,0)</f>
        <v>0</v>
      </c>
      <c r="V97" s="50">
        <f>IF(V$4="X",'2M - SGS'!V73+'Biz DRENE'!V77,0)</f>
        <v>0</v>
      </c>
      <c r="W97" s="50">
        <f>IF(W$4="X",'2M - SGS'!W73+'Biz DRENE'!W77,0)</f>
        <v>0</v>
      </c>
      <c r="X97" s="50">
        <f>IF(X$4="X",'2M - SGS'!X73+'Biz DRENE'!X77,0)</f>
        <v>0</v>
      </c>
      <c r="Y97" s="50">
        <f>IF(Y$4="X",'2M - SGS'!Y73+'Biz DRENE'!Y77,0)</f>
        <v>0</v>
      </c>
      <c r="Z97" s="50">
        <f>IF(Z$4="X",'2M - SGS'!Z73+'Biz DRENE'!Z77,0)</f>
        <v>0</v>
      </c>
      <c r="AA97" s="50">
        <f>IF(AA$4="X",'2M - SGS'!AA73+'Biz DRENE'!AA77,0)</f>
        <v>0</v>
      </c>
      <c r="AB97" s="50">
        <f>IF(AB$4="X",'2M - SGS'!AB73+'Biz DRENE'!AB77,0)</f>
        <v>0</v>
      </c>
      <c r="AC97" s="50">
        <f>IF(AC$4="X",'2M - SGS'!AC73+'Biz DRENE'!AC77,0)</f>
        <v>0</v>
      </c>
      <c r="AD97" s="50">
        <f>IF(AD$4="X",'2M - SGS'!AD73+'Biz DRENE'!AD77,0)</f>
        <v>0</v>
      </c>
      <c r="AE97" s="50">
        <f>IF(AE$4="X",'2M - SGS'!AE73+'Biz DRENE'!AE77,0)</f>
        <v>0</v>
      </c>
      <c r="AF97" s="50">
        <f>IF(AF$4="X",'2M - SGS'!AF73+'Biz DRENE'!AF77,0)</f>
        <v>0</v>
      </c>
      <c r="AG97" s="50">
        <f>IF(AG$4="X",'2M - SGS'!AG73+'Biz DRENE'!AG77,0)</f>
        <v>0</v>
      </c>
      <c r="AH97" s="50">
        <f>IF(AH$4="X",'2M - SGS'!AH73+'Biz DRENE'!AH77,0)</f>
        <v>0</v>
      </c>
      <c r="AI97" s="50">
        <f>IF(AI$4="X",'2M - SGS'!AI73+'Biz DRENE'!AI77,0)</f>
        <v>0</v>
      </c>
      <c r="AJ97" s="50">
        <f>IF(AJ$4="X",'2M - SGS'!AJ73+'Biz DRENE'!AJ77,0)</f>
        <v>0</v>
      </c>
      <c r="AK97" s="50">
        <f>IF(AK$4="X",'2M - SGS'!AK73+'Biz DRENE'!AK77,0)</f>
        <v>0</v>
      </c>
      <c r="AL97" s="50">
        <f>IF(AL$4="X",'2M - SGS'!AL73+'Biz DRENE'!AL77,0)</f>
        <v>0</v>
      </c>
      <c r="AM97" s="50">
        <f>IF(AM$4="X",'2M - SGS'!AM73+'Biz DRENE'!AM77,0)</f>
        <v>0</v>
      </c>
      <c r="AN97" s="50">
        <f>IF(AN$4="X",'2M - SGS'!AN73+'Biz DRENE'!AN77,0)</f>
        <v>0</v>
      </c>
      <c r="AO97" s="50">
        <f>IF(AO$4="X",'2M - SGS'!AO73+'Biz DRENE'!AO77,0)</f>
        <v>0</v>
      </c>
      <c r="AP97" s="50">
        <f>IF(AP$4="X",'2M - SGS'!AP73+'Biz DRENE'!AP77,0)</f>
        <v>0</v>
      </c>
      <c r="AQ97" s="50">
        <f>IF(AQ$4="X",'2M - SGS'!AQ73+'Biz DRENE'!AQ77,0)</f>
        <v>0</v>
      </c>
      <c r="AR97" s="50">
        <f>IF(AR$4="X",'2M - SGS'!AR73+'Biz DRENE'!AR77,0)</f>
        <v>0</v>
      </c>
      <c r="AS97" s="50">
        <f>IF(AS$4="X",'2M - SGS'!AS73+'Biz DRENE'!AS77,0)</f>
        <v>0</v>
      </c>
      <c r="AT97" s="50">
        <f>IF(AT$4="X",'2M - SGS'!AT73+'Biz DRENE'!AT77,0)</f>
        <v>0</v>
      </c>
      <c r="AU97" s="50">
        <f>IF(AU$4="X",'2M - SGS'!AU73+'Biz DRENE'!AU77,0)</f>
        <v>0</v>
      </c>
      <c r="AV97" s="50">
        <f>IF(AV$4="X",'2M - SGS'!AV73+'Biz DRENE'!AV77,0)</f>
        <v>0</v>
      </c>
      <c r="AW97" s="50">
        <f>IF(AW$4="X",'2M - SGS'!AW73+'Biz DRENE'!AW77,0)</f>
        <v>0</v>
      </c>
      <c r="AX97" s="50">
        <f>IF(AX$4="X",'2M - SGS'!AX73+'Biz DRENE'!AX77,0)</f>
        <v>0</v>
      </c>
      <c r="AY97" s="50">
        <f>IF(AY$4="X",'2M - SGS'!AY73+'Biz DRENE'!AY77,0)</f>
        <v>0</v>
      </c>
      <c r="AZ97" s="50">
        <f>IF(AZ$4="X",'2M - SGS'!AZ73+'Biz DRENE'!AZ77,0)</f>
        <v>0</v>
      </c>
      <c r="BA97" s="50">
        <f>IF(BA$4="X",'2M - SGS'!BA73+'Biz DRENE'!BA77,0)</f>
        <v>0</v>
      </c>
      <c r="BB97" s="50">
        <f>IF(BB$4="X",'2M - SGS'!BB73+'Biz DRENE'!BB77,0)</f>
        <v>0</v>
      </c>
      <c r="BC97" s="50">
        <f>IF(BC$4="X",'2M - SGS'!BC73+'Biz DRENE'!BC77,0)</f>
        <v>0</v>
      </c>
      <c r="BD97" s="50">
        <f>IF(BD$4="X",'2M - SGS'!BD73+'Biz DRENE'!BD77,0)</f>
        <v>0</v>
      </c>
      <c r="BE97" s="50">
        <f>IF(BE$4="X",'2M - SGS'!BE73+'Biz DRENE'!BE77,0)</f>
        <v>0</v>
      </c>
      <c r="BF97" s="50">
        <f>IF(BF$4="X",'2M - SGS'!BF73+'Biz DRENE'!BF77,0)</f>
        <v>0</v>
      </c>
      <c r="BG97" s="50">
        <f>IF(BG$4="X",'2M - SGS'!BG73+'Biz DRENE'!BG77,0)</f>
        <v>0</v>
      </c>
      <c r="BH97" s="50">
        <f>IF(BH$4="X",'2M - SGS'!BH73+'Biz DRENE'!BH77,0)</f>
        <v>0</v>
      </c>
      <c r="BI97" s="50">
        <f>IF(BI$4="X",'2M - SGS'!BI73+'Biz DRENE'!BI77,0)</f>
        <v>0</v>
      </c>
      <c r="BJ97" s="50">
        <f>IF(BJ$4="X",'2M - SGS'!BJ73+'Biz DRENE'!BJ77,0)</f>
        <v>0</v>
      </c>
      <c r="BK97" s="50">
        <f>IF(BK$4="X",'2M - SGS'!BK73+'Biz DRENE'!BK77,0)</f>
        <v>0</v>
      </c>
      <c r="BL97" s="50">
        <f>IF(BL$4="X",'2M - SGS'!BL73+'Biz DRENE'!BL77,0)</f>
        <v>0</v>
      </c>
      <c r="BM97" s="50">
        <f>IF(BM$4="X",'2M - SGS'!BM73+'Biz DRENE'!BM77,0)</f>
        <v>0</v>
      </c>
      <c r="BN97" s="50">
        <f>IF(BN$4="X",'2M - SGS'!BN73+'Biz DRENE'!BN77,0)</f>
        <v>0</v>
      </c>
      <c r="BO97" s="50">
        <f>IF(BO$4="X",'2M - SGS'!BO73+'Biz DRENE'!BO77,0)</f>
        <v>0</v>
      </c>
      <c r="BP97" s="50">
        <f>IF(BP$4="X",'2M - SGS'!BP73+'Biz DRENE'!BP77,0)</f>
        <v>0</v>
      </c>
      <c r="BQ97" s="50">
        <f>IF(BQ$4="X",'2M - SGS'!BQ73+'Biz DRENE'!BQ77,0)</f>
        <v>0</v>
      </c>
      <c r="BR97" s="50">
        <f>IF(BR$4="X",'2M - SGS'!BR73+'Biz DRENE'!BR77,0)</f>
        <v>0</v>
      </c>
      <c r="BS97" s="50">
        <f>IF(BS$4="X",'2M - SGS'!BS73+'Biz DRENE'!BS77,0)</f>
        <v>0</v>
      </c>
      <c r="BT97" s="50">
        <f>IF(BT$4="X",'2M - SGS'!BT73+'Biz DRENE'!BT77,0)</f>
        <v>0</v>
      </c>
      <c r="BU97" s="50">
        <f>IF(BU$4="X",'2M - SGS'!BU73+'Biz DRENE'!BU77,0)</f>
        <v>0</v>
      </c>
      <c r="BV97" s="50">
        <f>IF(BV$4="X",'2M - SGS'!BV73+'Biz DRENE'!BV77,0)</f>
        <v>0</v>
      </c>
      <c r="BW97" s="50">
        <f>IF(BW$4="X",'2M - SGS'!BW73+'Biz DRENE'!BW77,0)</f>
        <v>0</v>
      </c>
      <c r="BX97" s="50">
        <f>IF(BX$4="X",'2M - SGS'!BX73+'Biz DRENE'!BX77,0)</f>
        <v>0</v>
      </c>
      <c r="BY97" s="50">
        <f>IF(BY$4="X",'2M - SGS'!BY73+'Biz DRENE'!BY77,0)</f>
        <v>0</v>
      </c>
      <c r="BZ97" s="50">
        <f>IF(BZ$4="X",'2M - SGS'!BZ73+'Biz DRENE'!BZ77,0)</f>
        <v>0</v>
      </c>
      <c r="CA97" s="50">
        <f>IF(CA$4="X",'2M - SGS'!CA73+'Biz DRENE'!CA77,0)</f>
        <v>0</v>
      </c>
      <c r="CB97" s="50">
        <f>IF(CB$4="X",'2M - SGS'!CB73+'Biz DRENE'!CB77,0)</f>
        <v>0</v>
      </c>
      <c r="CC97" s="50">
        <f>IF(CC$4="X",'2M - SGS'!CC73+'Biz DRENE'!CC77,0)</f>
        <v>0</v>
      </c>
      <c r="CD97" s="50">
        <f>IF(CD$4="X",'2M - SGS'!CD73+'Biz DRENE'!CD77,0)</f>
        <v>0</v>
      </c>
      <c r="CE97" s="50">
        <f>IF(CE$4="X",'2M - SGS'!CE73+'Biz DRENE'!CE77,0)</f>
        <v>0</v>
      </c>
      <c r="CF97" s="50">
        <f>IF(CF$4="X",'2M - SGS'!CF73+'Biz DRENE'!CF77,0)</f>
        <v>0</v>
      </c>
      <c r="CG97" s="50">
        <f>IF(CG$4="X",'2M - SGS'!CG73+'Biz DRENE'!CG77,0)</f>
        <v>0</v>
      </c>
      <c r="CH97" s="50">
        <f>IF(CH$4="X",'2M - SGS'!CH73+'Biz DRENE'!CH77,0)</f>
        <v>0</v>
      </c>
    </row>
    <row r="98" spans="2:86" x14ac:dyDescent="0.25">
      <c r="B98" s="55" t="s">
        <v>31</v>
      </c>
      <c r="C98" s="50">
        <f>IF(C$4="X",'3M - LGS'!C73+'Biz DRENE'!C78,0)</f>
        <v>0</v>
      </c>
      <c r="D98" s="50">
        <f>IF(D$4="X",'3M - LGS'!D73+'Biz DRENE'!D78,0)</f>
        <v>309.79177119556158</v>
      </c>
      <c r="E98" s="50">
        <f>IF(E$4="X",'3M - LGS'!E73+'Biz DRENE'!E78,0)</f>
        <v>2027.0368635265872</v>
      </c>
      <c r="F98" s="50">
        <f>IF(F$4="X",'3M - LGS'!F73+'Biz DRENE'!F78,0)</f>
        <v>5381.0612631898539</v>
      </c>
      <c r="G98" s="50">
        <f>IF(G$4="X",'3M - LGS'!G73+'Biz DRENE'!G78,0)</f>
        <v>12639.135464227144</v>
      </c>
      <c r="H98" s="50">
        <f>IF(H$4="X",'3M - LGS'!H73+'Biz DRENE'!H78,0)</f>
        <v>51646.054487034904</v>
      </c>
      <c r="I98" s="50">
        <f>IF(I$4="X",'3M - LGS'!I73+'Biz DRENE'!I78,0)</f>
        <v>80775.022441232024</v>
      </c>
      <c r="J98" s="50">
        <f>IF(J$4="X",'3M - LGS'!J73+'Biz DRENE'!J78,0)</f>
        <v>104161.62585556894</v>
      </c>
      <c r="K98" s="50">
        <f>IF(K$4="X",'3M - LGS'!K73+'Biz DRENE'!K78,0)</f>
        <v>105768.59753982784</v>
      </c>
      <c r="L98" s="50">
        <f>IF(L$4="X",'3M - LGS'!L73+'Biz DRENE'!L78,0)</f>
        <v>57815.43659407644</v>
      </c>
      <c r="M98" s="50">
        <f>IF(M$4="X",'3M - LGS'!M73+'Biz DRENE'!M78,0)</f>
        <v>59365.927696731414</v>
      </c>
      <c r="N98" s="50">
        <f>IF(N$4="X",'3M - LGS'!N73+'Biz DRENE'!N78,0)</f>
        <v>90823.794207262588</v>
      </c>
      <c r="O98" s="50">
        <f>IF(O$4="X",'3M - LGS'!O73+'Biz DRENE'!O78,0)</f>
        <v>118696.14464928802</v>
      </c>
      <c r="P98" s="50">
        <f>IF(P$4="X",'3M - LGS'!P73+'Biz DRENE'!P78,0)</f>
        <v>96577.575073060798</v>
      </c>
      <c r="Q98" s="50">
        <f>IF(Q$4="X",'3M - LGS'!Q73+'Biz DRENE'!Q78,0)</f>
        <v>100731.06864058331</v>
      </c>
      <c r="R98" s="50">
        <f>IF(R$4="X",'3M - LGS'!R73+'Biz DRENE'!R78,0)</f>
        <v>91813.097176534502</v>
      </c>
      <c r="S98" s="50">
        <f>IF(S$4="X",'3M - LGS'!S73+'Biz DRENE'!S78,0)</f>
        <v>122168.62544586118</v>
      </c>
      <c r="T98" s="50">
        <f>IF(T$4="X",'3M - LGS'!T73+'Biz DRENE'!T78,0)</f>
        <v>79512.979661513673</v>
      </c>
      <c r="U98" s="50">
        <f>IF(U$4="X",'3M - LGS'!U73+'Biz DRENE'!U78,0)</f>
        <v>0</v>
      </c>
      <c r="V98" s="50">
        <f>IF(V$4="X",'3M - LGS'!V73+'Biz DRENE'!V78,0)</f>
        <v>0</v>
      </c>
      <c r="W98" s="50">
        <f>IF(W$4="X",'3M - LGS'!W73+'Biz DRENE'!W78,0)</f>
        <v>0</v>
      </c>
      <c r="X98" s="50">
        <f>IF(X$4="X",'3M - LGS'!X73+'Biz DRENE'!X78,0)</f>
        <v>0</v>
      </c>
      <c r="Y98" s="50">
        <f>IF(Y$4="X",'3M - LGS'!Y73+'Biz DRENE'!Y78,0)</f>
        <v>0</v>
      </c>
      <c r="Z98" s="50">
        <f>IF(Z$4="X",'3M - LGS'!Z73+'Biz DRENE'!Z78,0)</f>
        <v>0</v>
      </c>
      <c r="AA98" s="50">
        <f>IF(AA$4="X",'3M - LGS'!AA73+'Biz DRENE'!AA78,0)</f>
        <v>0</v>
      </c>
      <c r="AB98" s="50">
        <f>IF(AB$4="X",'3M - LGS'!AB73+'Biz DRENE'!AB78,0)</f>
        <v>0</v>
      </c>
      <c r="AC98" s="50">
        <f>IF(AC$4="X",'3M - LGS'!AC73+'Biz DRENE'!AC78,0)</f>
        <v>0</v>
      </c>
      <c r="AD98" s="50">
        <f>IF(AD$4="X",'3M - LGS'!AD73+'Biz DRENE'!AD78,0)</f>
        <v>0</v>
      </c>
      <c r="AE98" s="50">
        <f>IF(AE$4="X",'3M - LGS'!AE73+'Biz DRENE'!AE78,0)</f>
        <v>0</v>
      </c>
      <c r="AF98" s="50">
        <f>IF(AF$4="X",'3M - LGS'!AF73+'Biz DRENE'!AF78,0)</f>
        <v>0</v>
      </c>
      <c r="AG98" s="50">
        <f>IF(AG$4="X",'3M - LGS'!AG73+'Biz DRENE'!AG78,0)</f>
        <v>0</v>
      </c>
      <c r="AH98" s="50">
        <f>IF(AH$4="X",'3M - LGS'!AH73+'Biz DRENE'!AH78,0)</f>
        <v>0</v>
      </c>
      <c r="AI98" s="50">
        <f>IF(AI$4="X",'3M - LGS'!AI73+'Biz DRENE'!AI78,0)</f>
        <v>0</v>
      </c>
      <c r="AJ98" s="50">
        <f>IF(AJ$4="X",'3M - LGS'!AJ73+'Biz DRENE'!AJ78,0)</f>
        <v>0</v>
      </c>
      <c r="AK98" s="50">
        <f>IF(AK$4="X",'3M - LGS'!AK73+'Biz DRENE'!AK78,0)</f>
        <v>0</v>
      </c>
      <c r="AL98" s="50">
        <f>IF(AL$4="X",'3M - LGS'!AL73+'Biz DRENE'!AL78,0)</f>
        <v>0</v>
      </c>
      <c r="AM98" s="50">
        <f>IF(AM$4="X",'3M - LGS'!AM73+'Biz DRENE'!AM78,0)</f>
        <v>0</v>
      </c>
      <c r="AN98" s="50">
        <f>IF(AN$4="X",'3M - LGS'!AN73+'Biz DRENE'!AN78,0)</f>
        <v>0</v>
      </c>
      <c r="AO98" s="50">
        <f>IF(AO$4="X",'3M - LGS'!AO73+'Biz DRENE'!AO78,0)</f>
        <v>0</v>
      </c>
      <c r="AP98" s="50">
        <f>IF(AP$4="X",'3M - LGS'!AP73+'Biz DRENE'!AP78,0)</f>
        <v>0</v>
      </c>
      <c r="AQ98" s="50">
        <f>IF(AQ$4="X",'3M - LGS'!AQ73+'Biz DRENE'!AQ78,0)</f>
        <v>0</v>
      </c>
      <c r="AR98" s="50">
        <f>IF(AR$4="X",'3M - LGS'!AR73+'Biz DRENE'!AR78,0)</f>
        <v>0</v>
      </c>
      <c r="AS98" s="50">
        <f>IF(AS$4="X",'3M - LGS'!AS73+'Biz DRENE'!AS78,0)</f>
        <v>0</v>
      </c>
      <c r="AT98" s="50">
        <f>IF(AT$4="X",'3M - LGS'!AT73+'Biz DRENE'!AT78,0)</f>
        <v>0</v>
      </c>
      <c r="AU98" s="50">
        <f>IF(AU$4="X",'3M - LGS'!AU73+'Biz DRENE'!AU78,0)</f>
        <v>0</v>
      </c>
      <c r="AV98" s="50">
        <f>IF(AV$4="X",'3M - LGS'!AV73+'Biz DRENE'!AV78,0)</f>
        <v>0</v>
      </c>
      <c r="AW98" s="50">
        <f>IF(AW$4="X",'3M - LGS'!AW73+'Biz DRENE'!AW78,0)</f>
        <v>0</v>
      </c>
      <c r="AX98" s="50">
        <f>IF(AX$4="X",'3M - LGS'!AX73+'Biz DRENE'!AX78,0)</f>
        <v>0</v>
      </c>
      <c r="AY98" s="50">
        <f>IF(AY$4="X",'3M - LGS'!AY73+'Biz DRENE'!AY78,0)</f>
        <v>0</v>
      </c>
      <c r="AZ98" s="50">
        <f>IF(AZ$4="X",'3M - LGS'!AZ73+'Biz DRENE'!AZ78,0)</f>
        <v>0</v>
      </c>
      <c r="BA98" s="50">
        <f>IF(BA$4="X",'3M - LGS'!BA73+'Biz DRENE'!BA78,0)</f>
        <v>0</v>
      </c>
      <c r="BB98" s="50">
        <f>IF(BB$4="X",'3M - LGS'!BB73+'Biz DRENE'!BB78,0)</f>
        <v>0</v>
      </c>
      <c r="BC98" s="50">
        <f>IF(BC$4="X",'3M - LGS'!BC73+'Biz DRENE'!BC78,0)</f>
        <v>0</v>
      </c>
      <c r="BD98" s="50">
        <f>IF(BD$4="X",'3M - LGS'!BD73+'Biz DRENE'!BD78,0)</f>
        <v>0</v>
      </c>
      <c r="BE98" s="50">
        <f>IF(BE$4="X",'3M - LGS'!BE73+'Biz DRENE'!BE78,0)</f>
        <v>0</v>
      </c>
      <c r="BF98" s="50">
        <f>IF(BF$4="X",'3M - LGS'!BF73+'Biz DRENE'!BF78,0)</f>
        <v>0</v>
      </c>
      <c r="BG98" s="50">
        <f>IF(BG$4="X",'3M - LGS'!BG73+'Biz DRENE'!BG78,0)</f>
        <v>0</v>
      </c>
      <c r="BH98" s="50">
        <f>IF(BH$4="X",'3M - LGS'!BH73+'Biz DRENE'!BH78,0)</f>
        <v>0</v>
      </c>
      <c r="BI98" s="50">
        <f>IF(BI$4="X",'3M - LGS'!BI73+'Biz DRENE'!BI78,0)</f>
        <v>0</v>
      </c>
      <c r="BJ98" s="50">
        <f>IF(BJ$4="X",'3M - LGS'!BJ73+'Biz DRENE'!BJ78,0)</f>
        <v>0</v>
      </c>
      <c r="BK98" s="50">
        <f>IF(BK$4="X",'3M - LGS'!BK73+'Biz DRENE'!BK78,0)</f>
        <v>0</v>
      </c>
      <c r="BL98" s="50">
        <f>IF(BL$4="X",'3M - LGS'!BL73+'Biz DRENE'!BL78,0)</f>
        <v>0</v>
      </c>
      <c r="BM98" s="50">
        <f>IF(BM$4="X",'3M - LGS'!BM73+'Biz DRENE'!BM78,0)</f>
        <v>0</v>
      </c>
      <c r="BN98" s="50">
        <f>IF(BN$4="X",'3M - LGS'!BN73+'Biz DRENE'!BN78,0)</f>
        <v>0</v>
      </c>
      <c r="BO98" s="50">
        <f>IF(BO$4="X",'3M - LGS'!BO73+'Biz DRENE'!BO78,0)</f>
        <v>0</v>
      </c>
      <c r="BP98" s="50">
        <f>IF(BP$4="X",'3M - LGS'!BP73+'Biz DRENE'!BP78,0)</f>
        <v>0</v>
      </c>
      <c r="BQ98" s="50">
        <f>IF(BQ$4="X",'3M - LGS'!BQ73+'Biz DRENE'!BQ78,0)</f>
        <v>0</v>
      </c>
      <c r="BR98" s="50">
        <f>IF(BR$4="X",'3M - LGS'!BR73+'Biz DRENE'!BR78,0)</f>
        <v>0</v>
      </c>
      <c r="BS98" s="50">
        <f>IF(BS$4="X",'3M - LGS'!BS73+'Biz DRENE'!BS78,0)</f>
        <v>0</v>
      </c>
      <c r="BT98" s="50">
        <f>IF(BT$4="X",'3M - LGS'!BT73+'Biz DRENE'!BT78,0)</f>
        <v>0</v>
      </c>
      <c r="BU98" s="50">
        <f>IF(BU$4="X",'3M - LGS'!BU73+'Biz DRENE'!BU78,0)</f>
        <v>0</v>
      </c>
      <c r="BV98" s="50">
        <f>IF(BV$4="X",'3M - LGS'!BV73+'Biz DRENE'!BV78,0)</f>
        <v>0</v>
      </c>
      <c r="BW98" s="50">
        <f>IF(BW$4="X",'3M - LGS'!BW73+'Biz DRENE'!BW78,0)</f>
        <v>0</v>
      </c>
      <c r="BX98" s="50">
        <f>IF(BX$4="X",'3M - LGS'!BX73+'Biz DRENE'!BX78,0)</f>
        <v>0</v>
      </c>
      <c r="BY98" s="50">
        <f>IF(BY$4="X",'3M - LGS'!BY73+'Biz DRENE'!BY78,0)</f>
        <v>0</v>
      </c>
      <c r="BZ98" s="50">
        <f>IF(BZ$4="X",'3M - LGS'!BZ73+'Biz DRENE'!BZ78,0)</f>
        <v>0</v>
      </c>
      <c r="CA98" s="50">
        <f>IF(CA$4="X",'3M - LGS'!CA73+'Biz DRENE'!CA78,0)</f>
        <v>0</v>
      </c>
      <c r="CB98" s="50">
        <f>IF(CB$4="X",'3M - LGS'!CB73+'Biz DRENE'!CB78,0)</f>
        <v>0</v>
      </c>
      <c r="CC98" s="50">
        <f>IF(CC$4="X",'3M - LGS'!CC73+'Biz DRENE'!CC78,0)</f>
        <v>0</v>
      </c>
      <c r="CD98" s="50">
        <f>IF(CD$4="X",'3M - LGS'!CD73+'Biz DRENE'!CD78,0)</f>
        <v>0</v>
      </c>
      <c r="CE98" s="50">
        <f>IF(CE$4="X",'3M - LGS'!CE73+'Biz DRENE'!CE78,0)</f>
        <v>0</v>
      </c>
      <c r="CF98" s="50">
        <f>IF(CF$4="X",'3M - LGS'!CF73+'Biz DRENE'!CF78,0)</f>
        <v>0</v>
      </c>
      <c r="CG98" s="50">
        <f>IF(CG$4="X",'3M - LGS'!CG73+'Biz DRENE'!CG78,0)</f>
        <v>0</v>
      </c>
      <c r="CH98" s="50">
        <f>IF(CH$4="X",'3M - LGS'!CH73+'Biz DRENE'!CH78,0)</f>
        <v>0</v>
      </c>
    </row>
    <row r="99" spans="2:86" x14ac:dyDescent="0.25">
      <c r="B99" s="55" t="s">
        <v>32</v>
      </c>
      <c r="C99" s="50">
        <f>IF(C$4="X",'4M - SPS'!C73+'Biz DRENE'!C79,0)</f>
        <v>0</v>
      </c>
      <c r="D99" s="50">
        <f>IF(D$4="X",'4M - SPS'!D73+'Biz DRENE'!D79,0)</f>
        <v>82.378565618850558</v>
      </c>
      <c r="E99" s="50">
        <f>IF(E$4="X",'4M - SPS'!E73+'Biz DRENE'!E79,0)</f>
        <v>299.53071908427751</v>
      </c>
      <c r="F99" s="50">
        <f>IF(F$4="X",'4M - SPS'!F73+'Biz DRENE'!F79,0)</f>
        <v>461.80491515534015</v>
      </c>
      <c r="G99" s="50">
        <f>IF(G$4="X",'4M - SPS'!G73+'Biz DRENE'!G79,0)</f>
        <v>1770.3411045767634</v>
      </c>
      <c r="H99" s="50">
        <f>IF(H$4="X",'4M - SPS'!H73+'Biz DRENE'!H79,0)</f>
        <v>8937.1395382724622</v>
      </c>
      <c r="I99" s="50">
        <f>IF(I$4="X",'4M - SPS'!I73+'Biz DRENE'!I79,0)</f>
        <v>14236.294280497459</v>
      </c>
      <c r="J99" s="50">
        <f>IF(J$4="X",'4M - SPS'!J73+'Biz DRENE'!J79,0)</f>
        <v>22991.782385332732</v>
      </c>
      <c r="K99" s="50">
        <f>IF(K$4="X",'4M - SPS'!K73+'Biz DRENE'!K79,0)</f>
        <v>28631.450915721332</v>
      </c>
      <c r="L99" s="50">
        <f>IF(L$4="X",'4M - SPS'!L73+'Biz DRENE'!L79,0)</f>
        <v>13276.136236453602</v>
      </c>
      <c r="M99" s="50">
        <f>IF(M$4="X",'4M - SPS'!M73+'Biz DRENE'!M79,0)</f>
        <v>18926.969508287842</v>
      </c>
      <c r="N99" s="50">
        <f>IF(N$4="X",'4M - SPS'!N73+'Biz DRENE'!N79,0)</f>
        <v>39120.890647264445</v>
      </c>
      <c r="O99" s="50">
        <f>IF(O$4="X",'4M - SPS'!O73+'Biz DRENE'!O79,0)</f>
        <v>55693.494502337264</v>
      </c>
      <c r="P99" s="50">
        <f>IF(P$4="X",'4M - SPS'!P73+'Biz DRENE'!P79,0)</f>
        <v>47119.782671426656</v>
      </c>
      <c r="Q99" s="50">
        <f>IF(Q$4="X",'4M - SPS'!Q73+'Biz DRENE'!Q79,0)</f>
        <v>50079.754797578797</v>
      </c>
      <c r="R99" s="50">
        <f>IF(R$4="X",'4M - SPS'!R73+'Biz DRENE'!R79,0)</f>
        <v>47626.846391274841</v>
      </c>
      <c r="S99" s="50">
        <f>IF(S$4="X",'4M - SPS'!S73+'Biz DRENE'!S79,0)</f>
        <v>61874.289743627553</v>
      </c>
      <c r="T99" s="50">
        <f>IF(T$4="X",'4M - SPS'!T73+'Biz DRENE'!T79,0)</f>
        <v>53587.086872394022</v>
      </c>
      <c r="U99" s="50">
        <f>IF(U$4="X",'4M - SPS'!U73+'Biz DRENE'!U79,0)</f>
        <v>0</v>
      </c>
      <c r="V99" s="50">
        <f>IF(V$4="X",'4M - SPS'!V73+'Biz DRENE'!V79,0)</f>
        <v>0</v>
      </c>
      <c r="W99" s="50">
        <f>IF(W$4="X",'4M - SPS'!W73+'Biz DRENE'!W79,0)</f>
        <v>0</v>
      </c>
      <c r="X99" s="50">
        <f>IF(X$4="X",'4M - SPS'!X73+'Biz DRENE'!X79,0)</f>
        <v>0</v>
      </c>
      <c r="Y99" s="50">
        <f>IF(Y$4="X",'4M - SPS'!Y73+'Biz DRENE'!Y79,0)</f>
        <v>0</v>
      </c>
      <c r="Z99" s="50">
        <f>IF(Z$4="X",'4M - SPS'!Z73+'Biz DRENE'!Z79,0)</f>
        <v>0</v>
      </c>
      <c r="AA99" s="50">
        <f>IF(AA$4="X",'4M - SPS'!AA73+'Biz DRENE'!AA79,0)</f>
        <v>0</v>
      </c>
      <c r="AB99" s="50">
        <f>IF(AB$4="X",'4M - SPS'!AB73+'Biz DRENE'!AB79,0)</f>
        <v>0</v>
      </c>
      <c r="AC99" s="50">
        <f>IF(AC$4="X",'4M - SPS'!AC73+'Biz DRENE'!AC79,0)</f>
        <v>0</v>
      </c>
      <c r="AD99" s="50">
        <f>IF(AD$4="X",'4M - SPS'!AD73+'Biz DRENE'!AD79,0)</f>
        <v>0</v>
      </c>
      <c r="AE99" s="50">
        <f>IF(AE$4="X",'4M - SPS'!AE73+'Biz DRENE'!AE79,0)</f>
        <v>0</v>
      </c>
      <c r="AF99" s="50">
        <f>IF(AF$4="X",'4M - SPS'!AF73+'Biz DRENE'!AF79,0)</f>
        <v>0</v>
      </c>
      <c r="AG99" s="50">
        <f>IF(AG$4="X",'4M - SPS'!AG73+'Biz DRENE'!AG79,0)</f>
        <v>0</v>
      </c>
      <c r="AH99" s="50">
        <f>IF(AH$4="X",'4M - SPS'!AH73+'Biz DRENE'!AH79,0)</f>
        <v>0</v>
      </c>
      <c r="AI99" s="50">
        <f>IF(AI$4="X",'4M - SPS'!AI73+'Biz DRENE'!AI79,0)</f>
        <v>0</v>
      </c>
      <c r="AJ99" s="50">
        <f>IF(AJ$4="X",'4M - SPS'!AJ73+'Biz DRENE'!AJ79,0)</f>
        <v>0</v>
      </c>
      <c r="AK99" s="50">
        <f>IF(AK$4="X",'4M - SPS'!AK73+'Biz DRENE'!AK79,0)</f>
        <v>0</v>
      </c>
      <c r="AL99" s="50">
        <f>IF(AL$4="X",'4M - SPS'!AL73+'Biz DRENE'!AL79,0)</f>
        <v>0</v>
      </c>
      <c r="AM99" s="50">
        <f>IF(AM$4="X",'4M - SPS'!AM73+'Biz DRENE'!AM79,0)</f>
        <v>0</v>
      </c>
      <c r="AN99" s="50">
        <f>IF(AN$4="X",'4M - SPS'!AN73+'Biz DRENE'!AN79,0)</f>
        <v>0</v>
      </c>
      <c r="AO99" s="50">
        <f>IF(AO$4="X",'4M - SPS'!AO73+'Biz DRENE'!AO79,0)</f>
        <v>0</v>
      </c>
      <c r="AP99" s="50">
        <f>IF(AP$4="X",'4M - SPS'!AP73+'Biz DRENE'!AP79,0)</f>
        <v>0</v>
      </c>
      <c r="AQ99" s="50">
        <f>IF(AQ$4="X",'4M - SPS'!AQ73+'Biz DRENE'!AQ79,0)</f>
        <v>0</v>
      </c>
      <c r="AR99" s="50">
        <f>IF(AR$4="X",'4M - SPS'!AR73+'Biz DRENE'!AR79,0)</f>
        <v>0</v>
      </c>
      <c r="AS99" s="50">
        <f>IF(AS$4="X",'4M - SPS'!AS73+'Biz DRENE'!AS79,0)</f>
        <v>0</v>
      </c>
      <c r="AT99" s="50">
        <f>IF(AT$4="X",'4M - SPS'!AT73+'Biz DRENE'!AT79,0)</f>
        <v>0</v>
      </c>
      <c r="AU99" s="50">
        <f>IF(AU$4="X",'4M - SPS'!AU73+'Biz DRENE'!AU79,0)</f>
        <v>0</v>
      </c>
      <c r="AV99" s="50">
        <f>IF(AV$4="X",'4M - SPS'!AV73+'Biz DRENE'!AV79,0)</f>
        <v>0</v>
      </c>
      <c r="AW99" s="50">
        <f>IF(AW$4="X",'4M - SPS'!AW73+'Biz DRENE'!AW79,0)</f>
        <v>0</v>
      </c>
      <c r="AX99" s="50">
        <f>IF(AX$4="X",'4M - SPS'!AX73+'Biz DRENE'!AX79,0)</f>
        <v>0</v>
      </c>
      <c r="AY99" s="50">
        <f>IF(AY$4="X",'4M - SPS'!AY73+'Biz DRENE'!AY79,0)</f>
        <v>0</v>
      </c>
      <c r="AZ99" s="50">
        <f>IF(AZ$4="X",'4M - SPS'!AZ73+'Biz DRENE'!AZ79,0)</f>
        <v>0</v>
      </c>
      <c r="BA99" s="50">
        <f>IF(BA$4="X",'4M - SPS'!BA73+'Biz DRENE'!BA79,0)</f>
        <v>0</v>
      </c>
      <c r="BB99" s="50">
        <f>IF(BB$4="X",'4M - SPS'!BB73+'Biz DRENE'!BB79,0)</f>
        <v>0</v>
      </c>
      <c r="BC99" s="50">
        <f>IF(BC$4="X",'4M - SPS'!BC73+'Biz DRENE'!BC79,0)</f>
        <v>0</v>
      </c>
      <c r="BD99" s="50">
        <f>IF(BD$4="X",'4M - SPS'!BD73+'Biz DRENE'!BD79,0)</f>
        <v>0</v>
      </c>
      <c r="BE99" s="50">
        <f>IF(BE$4="X",'4M - SPS'!BE73+'Biz DRENE'!BE79,0)</f>
        <v>0</v>
      </c>
      <c r="BF99" s="50">
        <f>IF(BF$4="X",'4M - SPS'!BF73+'Biz DRENE'!BF79,0)</f>
        <v>0</v>
      </c>
      <c r="BG99" s="50">
        <f>IF(BG$4="X",'4M - SPS'!BG73+'Biz DRENE'!BG79,0)</f>
        <v>0</v>
      </c>
      <c r="BH99" s="50">
        <f>IF(BH$4="X",'4M - SPS'!BH73+'Biz DRENE'!BH79,0)</f>
        <v>0</v>
      </c>
      <c r="BI99" s="50">
        <f>IF(BI$4="X",'4M - SPS'!BI73+'Biz DRENE'!BI79,0)</f>
        <v>0</v>
      </c>
      <c r="BJ99" s="50">
        <f>IF(BJ$4="X",'4M - SPS'!BJ73+'Biz DRENE'!BJ79,0)</f>
        <v>0</v>
      </c>
      <c r="BK99" s="50">
        <f>IF(BK$4="X",'4M - SPS'!BK73+'Biz DRENE'!BK79,0)</f>
        <v>0</v>
      </c>
      <c r="BL99" s="50">
        <f>IF(BL$4="X",'4M - SPS'!BL73+'Biz DRENE'!BL79,0)</f>
        <v>0</v>
      </c>
      <c r="BM99" s="50">
        <f>IF(BM$4="X",'4M - SPS'!BM73+'Biz DRENE'!BM79,0)</f>
        <v>0</v>
      </c>
      <c r="BN99" s="50">
        <f>IF(BN$4="X",'4M - SPS'!BN73+'Biz DRENE'!BN79,0)</f>
        <v>0</v>
      </c>
      <c r="BO99" s="50">
        <f>IF(BO$4="X",'4M - SPS'!BO73+'Biz DRENE'!BO79,0)</f>
        <v>0</v>
      </c>
      <c r="BP99" s="50">
        <f>IF(BP$4="X",'4M - SPS'!BP73+'Biz DRENE'!BP79,0)</f>
        <v>0</v>
      </c>
      <c r="BQ99" s="50">
        <f>IF(BQ$4="X",'4M - SPS'!BQ73+'Biz DRENE'!BQ79,0)</f>
        <v>0</v>
      </c>
      <c r="BR99" s="50">
        <f>IF(BR$4="X",'4M - SPS'!BR73+'Biz DRENE'!BR79,0)</f>
        <v>0</v>
      </c>
      <c r="BS99" s="50">
        <f>IF(BS$4="X",'4M - SPS'!BS73+'Biz DRENE'!BS79,0)</f>
        <v>0</v>
      </c>
      <c r="BT99" s="50">
        <f>IF(BT$4="X",'4M - SPS'!BT73+'Biz DRENE'!BT79,0)</f>
        <v>0</v>
      </c>
      <c r="BU99" s="50">
        <f>IF(BU$4="X",'4M - SPS'!BU73+'Biz DRENE'!BU79,0)</f>
        <v>0</v>
      </c>
      <c r="BV99" s="50">
        <f>IF(BV$4="X",'4M - SPS'!BV73+'Biz DRENE'!BV79,0)</f>
        <v>0</v>
      </c>
      <c r="BW99" s="50">
        <f>IF(BW$4="X",'4M - SPS'!BW73+'Biz DRENE'!BW79,0)</f>
        <v>0</v>
      </c>
      <c r="BX99" s="50">
        <f>IF(BX$4="X",'4M - SPS'!BX73+'Biz DRENE'!BX79,0)</f>
        <v>0</v>
      </c>
      <c r="BY99" s="50">
        <f>IF(BY$4="X",'4M - SPS'!BY73+'Biz DRENE'!BY79,0)</f>
        <v>0</v>
      </c>
      <c r="BZ99" s="50">
        <f>IF(BZ$4="X",'4M - SPS'!BZ73+'Biz DRENE'!BZ79,0)</f>
        <v>0</v>
      </c>
      <c r="CA99" s="50">
        <f>IF(CA$4="X",'4M - SPS'!CA73+'Biz DRENE'!CA79,0)</f>
        <v>0</v>
      </c>
      <c r="CB99" s="50">
        <f>IF(CB$4="X",'4M - SPS'!CB73+'Biz DRENE'!CB79,0)</f>
        <v>0</v>
      </c>
      <c r="CC99" s="50">
        <f>IF(CC$4="X",'4M - SPS'!CC73+'Biz DRENE'!CC79,0)</f>
        <v>0</v>
      </c>
      <c r="CD99" s="50">
        <f>IF(CD$4="X",'4M - SPS'!CD73+'Biz DRENE'!CD79,0)</f>
        <v>0</v>
      </c>
      <c r="CE99" s="50">
        <f>IF(CE$4="X",'4M - SPS'!CE73+'Biz DRENE'!CE79,0)</f>
        <v>0</v>
      </c>
      <c r="CF99" s="50">
        <f>IF(CF$4="X",'4M - SPS'!CF73+'Biz DRENE'!CF79,0)</f>
        <v>0</v>
      </c>
      <c r="CG99" s="50">
        <f>IF(CG$4="X",'4M - SPS'!CG73+'Biz DRENE'!CG79,0)</f>
        <v>0</v>
      </c>
      <c r="CH99" s="50">
        <f>IF(CH$4="X",'4M - SPS'!CH73+'Biz DRENE'!CH79,0)</f>
        <v>0</v>
      </c>
    </row>
    <row r="100" spans="2:86" ht="15.75" thickBot="1" x14ac:dyDescent="0.3">
      <c r="B100" s="31" t="s">
        <v>33</v>
      </c>
      <c r="C100" s="51">
        <f>IF(C$4="X",'11M - LPS'!C73+'Biz DRENE'!C80,0)</f>
        <v>0</v>
      </c>
      <c r="D100" s="51">
        <f>IF(D$4="X",'11M - LPS'!D73+'Biz DRENE'!D80,0)</f>
        <v>25.642650754791383</v>
      </c>
      <c r="E100" s="51">
        <f>IF(E$4="X",'11M - LPS'!E73+'Biz DRENE'!E80,0)</f>
        <v>71.086372021532426</v>
      </c>
      <c r="F100" s="51">
        <f>IF(F$4="X",'11M - LPS'!F73+'Biz DRENE'!F80,0)</f>
        <v>99.127079434723441</v>
      </c>
      <c r="G100" s="51">
        <f>IF(G$4="X",'11M - LPS'!G73+'Biz DRENE'!G80,0)</f>
        <v>140.93705063266265</v>
      </c>
      <c r="H100" s="51">
        <f>IF(H$4="X",'11M - LPS'!H73+'Biz DRENE'!H80,0)</f>
        <v>194.01684334374136</v>
      </c>
      <c r="I100" s="51">
        <f>IF(I$4="X",'11M - LPS'!I73+'Biz DRENE'!I80,0)</f>
        <v>353.61778272289013</v>
      </c>
      <c r="J100" s="51">
        <f>IF(J$4="X",'11M - LPS'!J73+'Biz DRENE'!J80,0)</f>
        <v>4527.9594554601499</v>
      </c>
      <c r="K100" s="51">
        <f>IF(K$4="X",'11M - LPS'!K73+'Biz DRENE'!K80,0)</f>
        <v>5546.1269992750076</v>
      </c>
      <c r="L100" s="51">
        <f>IF(L$4="X",'11M - LPS'!L73+'Biz DRENE'!L80,0)</f>
        <v>651.50772940049876</v>
      </c>
      <c r="M100" s="51">
        <f>IF(M$4="X",'11M - LPS'!M73+'Biz DRENE'!M80,0)</f>
        <v>438.67922778839056</v>
      </c>
      <c r="N100" s="51">
        <f>IF(N$4="X",'11M - LPS'!N73+'Biz DRENE'!N80,0)</f>
        <v>1086.1540592226738</v>
      </c>
      <c r="O100" s="51">
        <f>IF(O$4="X",'11M - LPS'!O73+'Biz DRENE'!O80,0)</f>
        <v>1750.3759523308627</v>
      </c>
      <c r="P100" s="51">
        <f>IF(P$4="X",'11M - LPS'!P73+'Biz DRENE'!P80,0)</f>
        <v>1278.7406478138735</v>
      </c>
      <c r="Q100" s="51">
        <f>IF(Q$4="X",'11M - LPS'!Q73+'Biz DRENE'!Q80,0)</f>
        <v>1562.296864054174</v>
      </c>
      <c r="R100" s="51">
        <f>IF(R$4="X",'11M - LPS'!R73+'Biz DRENE'!R80,0)</f>
        <v>2258.2160986546642</v>
      </c>
      <c r="S100" s="51">
        <f>IF(S$4="X",'11M - LPS'!S73+'Biz DRENE'!S80,0)</f>
        <v>4984.2558282957707</v>
      </c>
      <c r="T100" s="51">
        <f>IF(T$4="X",'11M - LPS'!T73+'Biz DRENE'!T80,0)</f>
        <v>2615.9393303181901</v>
      </c>
      <c r="U100" s="51">
        <f>IF(U$4="X",'11M - LPS'!U73+'Biz DRENE'!U80,0)</f>
        <v>0</v>
      </c>
      <c r="V100" s="51">
        <f>IF(V$4="X",'11M - LPS'!V73+'Biz DRENE'!V80,0)</f>
        <v>0</v>
      </c>
      <c r="W100" s="51">
        <f>IF(W$4="X",'11M - LPS'!W73+'Biz DRENE'!W80,0)</f>
        <v>0</v>
      </c>
      <c r="X100" s="51">
        <f>IF(X$4="X",'11M - LPS'!X73+'Biz DRENE'!X80,0)</f>
        <v>0</v>
      </c>
      <c r="Y100" s="51">
        <f>IF(Y$4="X",'11M - LPS'!Y73+'Biz DRENE'!Y80,0)</f>
        <v>0</v>
      </c>
      <c r="Z100" s="51">
        <f>IF(Z$4="X",'11M - LPS'!Z73+'Biz DRENE'!Z80,0)</f>
        <v>0</v>
      </c>
      <c r="AA100" s="51">
        <f>IF(AA$4="X",'11M - LPS'!AA73+'Biz DRENE'!AA80,0)</f>
        <v>0</v>
      </c>
      <c r="AB100" s="51">
        <f>IF(AB$4="X",'11M - LPS'!AB73+'Biz DRENE'!AB80,0)</f>
        <v>0</v>
      </c>
      <c r="AC100" s="51">
        <f>IF(AC$4="X",'11M - LPS'!AC73+'Biz DRENE'!AC80,0)</f>
        <v>0</v>
      </c>
      <c r="AD100" s="51">
        <f>IF(AD$4="X",'11M - LPS'!AD73+'Biz DRENE'!AD80,0)</f>
        <v>0</v>
      </c>
      <c r="AE100" s="51">
        <f>IF(AE$4="X",'11M - LPS'!AE73+'Biz DRENE'!AE80,0)</f>
        <v>0</v>
      </c>
      <c r="AF100" s="51">
        <f>IF(AF$4="X",'11M - LPS'!AF73+'Biz DRENE'!AF80,0)</f>
        <v>0</v>
      </c>
      <c r="AG100" s="51">
        <f>IF(AG$4="X",'11M - LPS'!AG73+'Biz DRENE'!AG80,0)</f>
        <v>0</v>
      </c>
      <c r="AH100" s="51">
        <f>IF(AH$4="X",'11M - LPS'!AH73+'Biz DRENE'!AH80,0)</f>
        <v>0</v>
      </c>
      <c r="AI100" s="51">
        <f>IF(AI$4="X",'11M - LPS'!AI73+'Biz DRENE'!AI80,0)</f>
        <v>0</v>
      </c>
      <c r="AJ100" s="51">
        <f>IF(AJ$4="X",'11M - LPS'!AJ73+'Biz DRENE'!AJ80,0)</f>
        <v>0</v>
      </c>
      <c r="AK100" s="51">
        <f>IF(AK$4="X",'11M - LPS'!AK73+'Biz DRENE'!AK80,0)</f>
        <v>0</v>
      </c>
      <c r="AL100" s="51">
        <f>IF(AL$4="X",'11M - LPS'!AL73+'Biz DRENE'!AL80,0)</f>
        <v>0</v>
      </c>
      <c r="AM100" s="51">
        <f>IF(AM$4="X",'11M - LPS'!AM73+'Biz DRENE'!AM80,0)</f>
        <v>0</v>
      </c>
      <c r="AN100" s="51">
        <f>IF(AN$4="X",'11M - LPS'!AN73+'Biz DRENE'!AN80,0)</f>
        <v>0</v>
      </c>
      <c r="AO100" s="51">
        <f>IF(AO$4="X",'11M - LPS'!AO73+'Biz DRENE'!AO80,0)</f>
        <v>0</v>
      </c>
      <c r="AP100" s="51">
        <f>IF(AP$4="X",'11M - LPS'!AP73+'Biz DRENE'!AP80,0)</f>
        <v>0</v>
      </c>
      <c r="AQ100" s="51">
        <f>IF(AQ$4="X",'11M - LPS'!AQ73+'Biz DRENE'!AQ80,0)</f>
        <v>0</v>
      </c>
      <c r="AR100" s="51">
        <f>IF(AR$4="X",'11M - LPS'!AR73+'Biz DRENE'!AR80,0)</f>
        <v>0</v>
      </c>
      <c r="AS100" s="51">
        <f>IF(AS$4="X",'11M - LPS'!AS73+'Biz DRENE'!AS80,0)</f>
        <v>0</v>
      </c>
      <c r="AT100" s="51">
        <f>IF(AT$4="X",'11M - LPS'!AT73+'Biz DRENE'!AT80,0)</f>
        <v>0</v>
      </c>
      <c r="AU100" s="51">
        <f>IF(AU$4="X",'11M - LPS'!AU73+'Biz DRENE'!AU80,0)</f>
        <v>0</v>
      </c>
      <c r="AV100" s="51">
        <f>IF(AV$4="X",'11M - LPS'!AV73+'Biz DRENE'!AV80,0)</f>
        <v>0</v>
      </c>
      <c r="AW100" s="51">
        <f>IF(AW$4="X",'11M - LPS'!AW73+'Biz DRENE'!AW80,0)</f>
        <v>0</v>
      </c>
      <c r="AX100" s="51">
        <f>IF(AX$4="X",'11M - LPS'!AX73+'Biz DRENE'!AX80,0)</f>
        <v>0</v>
      </c>
      <c r="AY100" s="51">
        <f>IF(AY$4="X",'11M - LPS'!AY73+'Biz DRENE'!AY80,0)</f>
        <v>0</v>
      </c>
      <c r="AZ100" s="51">
        <f>IF(AZ$4="X",'11M - LPS'!AZ73+'Biz DRENE'!AZ80,0)</f>
        <v>0</v>
      </c>
      <c r="BA100" s="51">
        <f>IF(BA$4="X",'11M - LPS'!BA73+'Biz DRENE'!BA80,0)</f>
        <v>0</v>
      </c>
      <c r="BB100" s="51">
        <f>IF(BB$4="X",'11M - LPS'!BB73+'Biz DRENE'!BB80,0)</f>
        <v>0</v>
      </c>
      <c r="BC100" s="51">
        <f>IF(BC$4="X",'11M - LPS'!BC73+'Biz DRENE'!BC80,0)</f>
        <v>0</v>
      </c>
      <c r="BD100" s="51">
        <f>IF(BD$4="X",'11M - LPS'!BD73+'Biz DRENE'!BD80,0)</f>
        <v>0</v>
      </c>
      <c r="BE100" s="51">
        <f>IF(BE$4="X",'11M - LPS'!BE73+'Biz DRENE'!BE80,0)</f>
        <v>0</v>
      </c>
      <c r="BF100" s="51">
        <f>IF(BF$4="X",'11M - LPS'!BF73+'Biz DRENE'!BF80,0)</f>
        <v>0</v>
      </c>
      <c r="BG100" s="51">
        <f>IF(BG$4="X",'11M - LPS'!BG73+'Biz DRENE'!BG80,0)</f>
        <v>0</v>
      </c>
      <c r="BH100" s="51">
        <f>IF(BH$4="X",'11M - LPS'!BH73+'Biz DRENE'!BH80,0)</f>
        <v>0</v>
      </c>
      <c r="BI100" s="51">
        <f>IF(BI$4="X",'11M - LPS'!BI73+'Biz DRENE'!BI80,0)</f>
        <v>0</v>
      </c>
      <c r="BJ100" s="51">
        <f>IF(BJ$4="X",'11M - LPS'!BJ73+'Biz DRENE'!BJ80,0)</f>
        <v>0</v>
      </c>
      <c r="BK100" s="51">
        <f>IF(BK$4="X",'11M - LPS'!BK73+'Biz DRENE'!BK80,0)</f>
        <v>0</v>
      </c>
      <c r="BL100" s="51">
        <f>IF(BL$4="X",'11M - LPS'!BL73+'Biz DRENE'!BL80,0)</f>
        <v>0</v>
      </c>
      <c r="BM100" s="51">
        <f>IF(BM$4="X",'11M - LPS'!BM73+'Biz DRENE'!BM80,0)</f>
        <v>0</v>
      </c>
      <c r="BN100" s="51">
        <f>IF(BN$4="X",'11M - LPS'!BN73+'Biz DRENE'!BN80,0)</f>
        <v>0</v>
      </c>
      <c r="BO100" s="51">
        <f>IF(BO$4="X",'11M - LPS'!BO73+'Biz DRENE'!BO80,0)</f>
        <v>0</v>
      </c>
      <c r="BP100" s="51">
        <f>IF(BP$4="X",'11M - LPS'!BP73+'Biz DRENE'!BP80,0)</f>
        <v>0</v>
      </c>
      <c r="BQ100" s="51">
        <f>IF(BQ$4="X",'11M - LPS'!BQ73+'Biz DRENE'!BQ80,0)</f>
        <v>0</v>
      </c>
      <c r="BR100" s="51">
        <f>IF(BR$4="X",'11M - LPS'!BR73+'Biz DRENE'!BR80,0)</f>
        <v>0</v>
      </c>
      <c r="BS100" s="51">
        <f>IF(BS$4="X",'11M - LPS'!BS73+'Biz DRENE'!BS80,0)</f>
        <v>0</v>
      </c>
      <c r="BT100" s="51">
        <f>IF(BT$4="X",'11M - LPS'!BT73+'Biz DRENE'!BT80,0)</f>
        <v>0</v>
      </c>
      <c r="BU100" s="51">
        <f>IF(BU$4="X",'11M - LPS'!BU73+'Biz DRENE'!BU80,0)</f>
        <v>0</v>
      </c>
      <c r="BV100" s="51">
        <f>IF(BV$4="X",'11M - LPS'!BV73+'Biz DRENE'!BV80,0)</f>
        <v>0</v>
      </c>
      <c r="BW100" s="51">
        <f>IF(BW$4="X",'11M - LPS'!BW73+'Biz DRENE'!BW80,0)</f>
        <v>0</v>
      </c>
      <c r="BX100" s="51">
        <f>IF(BX$4="X",'11M - LPS'!BX73+'Biz DRENE'!BX80,0)</f>
        <v>0</v>
      </c>
      <c r="BY100" s="51">
        <f>IF(BY$4="X",'11M - LPS'!BY73+'Biz DRENE'!BY80,0)</f>
        <v>0</v>
      </c>
      <c r="BZ100" s="51">
        <f>IF(BZ$4="X",'11M - LPS'!BZ73+'Biz DRENE'!BZ80,0)</f>
        <v>0</v>
      </c>
      <c r="CA100" s="51">
        <f>IF(CA$4="X",'11M - LPS'!CA73+'Biz DRENE'!CA80,0)</f>
        <v>0</v>
      </c>
      <c r="CB100" s="51">
        <f>IF(CB$4="X",'11M - LPS'!CB73+'Biz DRENE'!CB80,0)</f>
        <v>0</v>
      </c>
      <c r="CC100" s="51">
        <f>IF(CC$4="X",'11M - LPS'!CC73+'Biz DRENE'!CC80,0)</f>
        <v>0</v>
      </c>
      <c r="CD100" s="51">
        <f>IF(CD$4="X",'11M - LPS'!CD73+'Biz DRENE'!CD80,0)</f>
        <v>0</v>
      </c>
      <c r="CE100" s="51">
        <f>IF(CE$4="X",'11M - LPS'!CE73+'Biz DRENE'!CE80,0)</f>
        <v>0</v>
      </c>
      <c r="CF100" s="51">
        <f>IF(CF$4="X",'11M - LPS'!CF73+'Biz DRENE'!CF80,0)</f>
        <v>0</v>
      </c>
      <c r="CG100" s="51">
        <f>IF(CG$4="X",'11M - LPS'!CG73+'Biz DRENE'!CG80,0)</f>
        <v>0</v>
      </c>
      <c r="CH100" s="51">
        <f>IF(CH$4="X",'11M - LPS'!CH73+'Biz DRENE'!CH80,0)</f>
        <v>0</v>
      </c>
    </row>
    <row r="101" spans="2:86" s="1" customFormat="1" ht="15.75" thickBot="1" x14ac:dyDescent="0.3">
      <c r="B101" s="56" t="s">
        <v>34</v>
      </c>
      <c r="C101" s="57">
        <f>SUM(C96:C100)</f>
        <v>172.67344224990327</v>
      </c>
      <c r="D101" s="45">
        <f t="shared" ref="D101:K101" si="104">SUM(D96:D100)</f>
        <v>3401.6310903887279</v>
      </c>
      <c r="E101" s="45">
        <f t="shared" si="104"/>
        <v>13950.415547943798</v>
      </c>
      <c r="F101" s="45">
        <f t="shared" si="104"/>
        <v>23837.189460158952</v>
      </c>
      <c r="G101" s="45">
        <f t="shared" si="104"/>
        <v>50800.876499216683</v>
      </c>
      <c r="H101" s="45">
        <f t="shared" si="104"/>
        <v>247778.12974059061</v>
      </c>
      <c r="I101" s="45">
        <f t="shared" si="104"/>
        <v>414822.91655569541</v>
      </c>
      <c r="J101" s="45">
        <f t="shared" si="104"/>
        <v>496338.82829568634</v>
      </c>
      <c r="K101" s="45">
        <f t="shared" si="104"/>
        <v>374537.967007345</v>
      </c>
      <c r="L101" s="45">
        <f t="shared" ref="L101:BW101" si="105">SUM(L96:L100)</f>
        <v>147509.51803911707</v>
      </c>
      <c r="M101" s="45">
        <f t="shared" si="105"/>
        <v>177204.71239327075</v>
      </c>
      <c r="N101" s="45">
        <f t="shared" si="105"/>
        <v>308455.35005597275</v>
      </c>
      <c r="O101" s="45">
        <f t="shared" si="105"/>
        <v>382579.96750913729</v>
      </c>
      <c r="P101" s="45">
        <f t="shared" si="105"/>
        <v>312156.95595765393</v>
      </c>
      <c r="Q101" s="45">
        <f t="shared" si="105"/>
        <v>301324.280769968</v>
      </c>
      <c r="R101" s="45">
        <f t="shared" si="105"/>
        <v>264452.43655293324</v>
      </c>
      <c r="S101" s="45">
        <f t="shared" si="105"/>
        <v>362930.10264787759</v>
      </c>
      <c r="T101" s="45">
        <f t="shared" si="105"/>
        <v>310761.3145713312</v>
      </c>
      <c r="U101" s="45">
        <f t="shared" si="105"/>
        <v>0</v>
      </c>
      <c r="V101" s="45">
        <f t="shared" si="105"/>
        <v>0</v>
      </c>
      <c r="W101" s="45">
        <f t="shared" si="105"/>
        <v>0</v>
      </c>
      <c r="X101" s="45">
        <f t="shared" si="105"/>
        <v>0</v>
      </c>
      <c r="Y101" s="45">
        <f t="shared" si="105"/>
        <v>0</v>
      </c>
      <c r="Z101" s="45">
        <f t="shared" si="105"/>
        <v>0</v>
      </c>
      <c r="AA101" s="45">
        <f t="shared" si="105"/>
        <v>0</v>
      </c>
      <c r="AB101" s="45">
        <f t="shared" si="105"/>
        <v>0</v>
      </c>
      <c r="AC101" s="45">
        <f t="shared" si="105"/>
        <v>0</v>
      </c>
      <c r="AD101" s="45">
        <f t="shared" si="105"/>
        <v>0</v>
      </c>
      <c r="AE101" s="45">
        <f t="shared" si="105"/>
        <v>0</v>
      </c>
      <c r="AF101" s="45">
        <f t="shared" si="105"/>
        <v>0</v>
      </c>
      <c r="AG101" s="45">
        <f t="shared" si="105"/>
        <v>0</v>
      </c>
      <c r="AH101" s="45">
        <f t="shared" si="105"/>
        <v>0</v>
      </c>
      <c r="AI101" s="45">
        <f t="shared" si="105"/>
        <v>0</v>
      </c>
      <c r="AJ101" s="45">
        <f t="shared" si="105"/>
        <v>0</v>
      </c>
      <c r="AK101" s="45">
        <f t="shared" si="105"/>
        <v>0</v>
      </c>
      <c r="AL101" s="45">
        <f t="shared" si="105"/>
        <v>0</v>
      </c>
      <c r="AM101" s="45">
        <f t="shared" si="105"/>
        <v>0</v>
      </c>
      <c r="AN101" s="45">
        <f t="shared" si="105"/>
        <v>0</v>
      </c>
      <c r="AO101" s="45">
        <f t="shared" si="105"/>
        <v>0</v>
      </c>
      <c r="AP101" s="45">
        <f t="shared" si="105"/>
        <v>0</v>
      </c>
      <c r="AQ101" s="45">
        <f t="shared" si="105"/>
        <v>0</v>
      </c>
      <c r="AR101" s="45">
        <f t="shared" si="105"/>
        <v>0</v>
      </c>
      <c r="AS101" s="45">
        <f t="shared" si="105"/>
        <v>0</v>
      </c>
      <c r="AT101" s="45">
        <f t="shared" si="105"/>
        <v>0</v>
      </c>
      <c r="AU101" s="45">
        <f t="shared" si="105"/>
        <v>0</v>
      </c>
      <c r="AV101" s="45">
        <f t="shared" si="105"/>
        <v>0</v>
      </c>
      <c r="AW101" s="45">
        <f t="shared" si="105"/>
        <v>0</v>
      </c>
      <c r="AX101" s="45">
        <f t="shared" si="105"/>
        <v>0</v>
      </c>
      <c r="AY101" s="45">
        <f t="shared" si="105"/>
        <v>0</v>
      </c>
      <c r="AZ101" s="45">
        <f t="shared" si="105"/>
        <v>0</v>
      </c>
      <c r="BA101" s="45">
        <f t="shared" si="105"/>
        <v>0</v>
      </c>
      <c r="BB101" s="45">
        <f t="shared" si="105"/>
        <v>0</v>
      </c>
      <c r="BC101" s="45">
        <f t="shared" si="105"/>
        <v>0</v>
      </c>
      <c r="BD101" s="45">
        <f t="shared" si="105"/>
        <v>0</v>
      </c>
      <c r="BE101" s="45">
        <f t="shared" si="105"/>
        <v>0</v>
      </c>
      <c r="BF101" s="45">
        <f t="shared" si="105"/>
        <v>0</v>
      </c>
      <c r="BG101" s="45">
        <f t="shared" si="105"/>
        <v>0</v>
      </c>
      <c r="BH101" s="45">
        <f t="shared" si="105"/>
        <v>0</v>
      </c>
      <c r="BI101" s="45">
        <f t="shared" si="105"/>
        <v>0</v>
      </c>
      <c r="BJ101" s="45">
        <f t="shared" si="105"/>
        <v>0</v>
      </c>
      <c r="BK101" s="45">
        <f t="shared" si="105"/>
        <v>0</v>
      </c>
      <c r="BL101" s="45">
        <f t="shared" si="105"/>
        <v>0</v>
      </c>
      <c r="BM101" s="45">
        <f t="shared" si="105"/>
        <v>0</v>
      </c>
      <c r="BN101" s="45">
        <f t="shared" si="105"/>
        <v>0</v>
      </c>
      <c r="BO101" s="45">
        <f t="shared" si="105"/>
        <v>0</v>
      </c>
      <c r="BP101" s="45">
        <f t="shared" si="105"/>
        <v>0</v>
      </c>
      <c r="BQ101" s="45">
        <f t="shared" si="105"/>
        <v>0</v>
      </c>
      <c r="BR101" s="45">
        <f t="shared" si="105"/>
        <v>0</v>
      </c>
      <c r="BS101" s="45">
        <f t="shared" si="105"/>
        <v>0</v>
      </c>
      <c r="BT101" s="45">
        <f t="shared" si="105"/>
        <v>0</v>
      </c>
      <c r="BU101" s="45">
        <f t="shared" si="105"/>
        <v>0</v>
      </c>
      <c r="BV101" s="45">
        <f t="shared" si="105"/>
        <v>0</v>
      </c>
      <c r="BW101" s="45">
        <f t="shared" si="105"/>
        <v>0</v>
      </c>
      <c r="BX101" s="45">
        <f t="shared" ref="BX101:CH101" si="106">SUM(BX96:BX100)</f>
        <v>0</v>
      </c>
      <c r="BY101" s="45">
        <f t="shared" si="106"/>
        <v>0</v>
      </c>
      <c r="BZ101" s="45">
        <f t="shared" si="106"/>
        <v>0</v>
      </c>
      <c r="CA101" s="45">
        <f t="shared" si="106"/>
        <v>0</v>
      </c>
      <c r="CB101" s="45">
        <f t="shared" si="106"/>
        <v>0</v>
      </c>
      <c r="CC101" s="45">
        <f t="shared" si="106"/>
        <v>0</v>
      </c>
      <c r="CD101" s="45">
        <f t="shared" si="106"/>
        <v>0</v>
      </c>
      <c r="CE101" s="45">
        <f t="shared" si="106"/>
        <v>0</v>
      </c>
      <c r="CF101" s="45">
        <f t="shared" si="106"/>
        <v>0</v>
      </c>
      <c r="CG101" s="45">
        <f t="shared" si="106"/>
        <v>0</v>
      </c>
      <c r="CH101" s="45">
        <f t="shared" si="106"/>
        <v>0</v>
      </c>
    </row>
    <row r="102" spans="2:86" ht="15.75" thickBot="1" x14ac:dyDescent="0.3">
      <c r="CH102" s="151"/>
    </row>
    <row r="103" spans="2:86" ht="15.75" thickBot="1" x14ac:dyDescent="0.3">
      <c r="B103" s="61" t="s">
        <v>158</v>
      </c>
      <c r="C103" s="58">
        <f>C95</f>
        <v>45292</v>
      </c>
      <c r="D103" s="58">
        <f t="shared" ref="D103:BO103" si="107">D95</f>
        <v>45323</v>
      </c>
      <c r="E103" s="58">
        <f t="shared" si="107"/>
        <v>45352</v>
      </c>
      <c r="F103" s="58">
        <f t="shared" si="107"/>
        <v>45383</v>
      </c>
      <c r="G103" s="58">
        <f t="shared" si="107"/>
        <v>45413</v>
      </c>
      <c r="H103" s="58">
        <f t="shared" si="107"/>
        <v>45444</v>
      </c>
      <c r="I103" s="58">
        <f t="shared" si="107"/>
        <v>45474</v>
      </c>
      <c r="J103" s="58">
        <f t="shared" si="107"/>
        <v>45505</v>
      </c>
      <c r="K103" s="58">
        <f t="shared" si="107"/>
        <v>45536</v>
      </c>
      <c r="L103" s="58">
        <f t="shared" si="107"/>
        <v>45566</v>
      </c>
      <c r="M103" s="58">
        <f t="shared" si="107"/>
        <v>45597</v>
      </c>
      <c r="N103" s="58">
        <f t="shared" si="107"/>
        <v>45627</v>
      </c>
      <c r="O103" s="58">
        <f t="shared" si="107"/>
        <v>45658</v>
      </c>
      <c r="P103" s="58">
        <f t="shared" si="107"/>
        <v>45689</v>
      </c>
      <c r="Q103" s="58">
        <f t="shared" si="107"/>
        <v>45717</v>
      </c>
      <c r="R103" s="58">
        <f t="shared" si="107"/>
        <v>45748</v>
      </c>
      <c r="S103" s="58">
        <f t="shared" si="107"/>
        <v>45778</v>
      </c>
      <c r="T103" s="58">
        <f t="shared" si="107"/>
        <v>45809</v>
      </c>
      <c r="U103" s="58">
        <f t="shared" si="107"/>
        <v>45839</v>
      </c>
      <c r="V103" s="58">
        <f t="shared" si="107"/>
        <v>45870</v>
      </c>
      <c r="W103" s="58">
        <f t="shared" si="107"/>
        <v>45901</v>
      </c>
      <c r="X103" s="58">
        <f t="shared" si="107"/>
        <v>45931</v>
      </c>
      <c r="Y103" s="58">
        <f t="shared" si="107"/>
        <v>45962</v>
      </c>
      <c r="Z103" s="58">
        <f t="shared" si="107"/>
        <v>45992</v>
      </c>
      <c r="AA103" s="58">
        <f t="shared" si="107"/>
        <v>46023</v>
      </c>
      <c r="AB103" s="58">
        <f t="shared" si="107"/>
        <v>46054</v>
      </c>
      <c r="AC103" s="58">
        <f t="shared" si="107"/>
        <v>46082</v>
      </c>
      <c r="AD103" s="58">
        <f t="shared" si="107"/>
        <v>46113</v>
      </c>
      <c r="AE103" s="58">
        <f t="shared" si="107"/>
        <v>46143</v>
      </c>
      <c r="AF103" s="58">
        <f t="shared" si="107"/>
        <v>46174</v>
      </c>
      <c r="AG103" s="58">
        <f t="shared" si="107"/>
        <v>46204</v>
      </c>
      <c r="AH103" s="58">
        <f t="shared" si="107"/>
        <v>46235</v>
      </c>
      <c r="AI103" s="58">
        <f t="shared" si="107"/>
        <v>46266</v>
      </c>
      <c r="AJ103" s="58">
        <f t="shared" si="107"/>
        <v>46296</v>
      </c>
      <c r="AK103" s="58">
        <f t="shared" si="107"/>
        <v>46327</v>
      </c>
      <c r="AL103" s="58">
        <f t="shared" si="107"/>
        <v>46357</v>
      </c>
      <c r="AM103" s="58">
        <f t="shared" si="107"/>
        <v>46388</v>
      </c>
      <c r="AN103" s="58">
        <f t="shared" si="107"/>
        <v>46419</v>
      </c>
      <c r="AO103" s="58">
        <f t="shared" si="107"/>
        <v>46447</v>
      </c>
      <c r="AP103" s="58">
        <f t="shared" si="107"/>
        <v>46478</v>
      </c>
      <c r="AQ103" s="58">
        <f t="shared" si="107"/>
        <v>46508</v>
      </c>
      <c r="AR103" s="58">
        <f t="shared" si="107"/>
        <v>46539</v>
      </c>
      <c r="AS103" s="58">
        <f t="shared" si="107"/>
        <v>46569</v>
      </c>
      <c r="AT103" s="58">
        <f t="shared" si="107"/>
        <v>46600</v>
      </c>
      <c r="AU103" s="58">
        <f t="shared" si="107"/>
        <v>46631</v>
      </c>
      <c r="AV103" s="58">
        <f t="shared" si="107"/>
        <v>46661</v>
      </c>
      <c r="AW103" s="58">
        <f t="shared" si="107"/>
        <v>46692</v>
      </c>
      <c r="AX103" s="58">
        <f t="shared" si="107"/>
        <v>46722</v>
      </c>
      <c r="AY103" s="58">
        <f t="shared" si="107"/>
        <v>46753</v>
      </c>
      <c r="AZ103" s="58">
        <f t="shared" si="107"/>
        <v>46784</v>
      </c>
      <c r="BA103" s="58">
        <f t="shared" si="107"/>
        <v>46813</v>
      </c>
      <c r="BB103" s="58">
        <f t="shared" si="107"/>
        <v>46844</v>
      </c>
      <c r="BC103" s="58">
        <f t="shared" si="107"/>
        <v>46874</v>
      </c>
      <c r="BD103" s="58">
        <f t="shared" si="107"/>
        <v>46905</v>
      </c>
      <c r="BE103" s="58">
        <f t="shared" si="107"/>
        <v>46935</v>
      </c>
      <c r="BF103" s="58">
        <f t="shared" si="107"/>
        <v>46966</v>
      </c>
      <c r="BG103" s="58">
        <f t="shared" si="107"/>
        <v>46997</v>
      </c>
      <c r="BH103" s="58">
        <f t="shared" si="107"/>
        <v>47027</v>
      </c>
      <c r="BI103" s="58">
        <f t="shared" si="107"/>
        <v>47058</v>
      </c>
      <c r="BJ103" s="58">
        <f t="shared" si="107"/>
        <v>47088</v>
      </c>
      <c r="BK103" s="58">
        <f t="shared" si="107"/>
        <v>47119</v>
      </c>
      <c r="BL103" s="58">
        <f t="shared" si="107"/>
        <v>47150</v>
      </c>
      <c r="BM103" s="58">
        <f t="shared" si="107"/>
        <v>47178</v>
      </c>
      <c r="BN103" s="58">
        <f t="shared" si="107"/>
        <v>47209</v>
      </c>
      <c r="BO103" s="58">
        <f t="shared" si="107"/>
        <v>47239</v>
      </c>
      <c r="BP103" s="58">
        <f t="shared" ref="BP103:CH103" si="108">BP95</f>
        <v>47270</v>
      </c>
      <c r="BQ103" s="58">
        <f t="shared" si="108"/>
        <v>47300</v>
      </c>
      <c r="BR103" s="58">
        <f t="shared" si="108"/>
        <v>47331</v>
      </c>
      <c r="BS103" s="58">
        <f t="shared" si="108"/>
        <v>47362</v>
      </c>
      <c r="BT103" s="58">
        <f t="shared" si="108"/>
        <v>47392</v>
      </c>
      <c r="BU103" s="58">
        <f t="shared" si="108"/>
        <v>47423</v>
      </c>
      <c r="BV103" s="58">
        <f t="shared" si="108"/>
        <v>47453</v>
      </c>
      <c r="BW103" s="58">
        <f t="shared" si="108"/>
        <v>47484</v>
      </c>
      <c r="BX103" s="58">
        <f t="shared" si="108"/>
        <v>47515</v>
      </c>
      <c r="BY103" s="58">
        <f t="shared" si="108"/>
        <v>47543</v>
      </c>
      <c r="BZ103" s="58">
        <f t="shared" si="108"/>
        <v>47574</v>
      </c>
      <c r="CA103" s="58">
        <f t="shared" si="108"/>
        <v>47604</v>
      </c>
      <c r="CB103" s="58">
        <f t="shared" si="108"/>
        <v>47635</v>
      </c>
      <c r="CC103" s="58">
        <f t="shared" si="108"/>
        <v>47665</v>
      </c>
      <c r="CD103" s="58">
        <f t="shared" si="108"/>
        <v>47696</v>
      </c>
      <c r="CE103" s="58">
        <f t="shared" si="108"/>
        <v>47727</v>
      </c>
      <c r="CF103" s="58">
        <f t="shared" si="108"/>
        <v>47757</v>
      </c>
      <c r="CG103" s="58">
        <f t="shared" si="108"/>
        <v>47788</v>
      </c>
      <c r="CH103" s="44">
        <f t="shared" si="108"/>
        <v>47818</v>
      </c>
    </row>
    <row r="104" spans="2:86" x14ac:dyDescent="0.25">
      <c r="B104" s="62" t="s">
        <v>29</v>
      </c>
      <c r="C104" s="59">
        <f>IF(C$4="X",' LI 1M - RES'!C61,0)</f>
        <v>0</v>
      </c>
      <c r="D104" s="59">
        <f>IF(D$4="X",' LI 1M - RES'!D61,0)</f>
        <v>0</v>
      </c>
      <c r="E104" s="59">
        <f>IF(E$4="X",' LI 1M - RES'!E61,0)</f>
        <v>1341.2235665597234</v>
      </c>
      <c r="F104" s="59">
        <f>IF(F$4="X",' LI 1M - RES'!F61,0)</f>
        <v>3027.2437695717799</v>
      </c>
      <c r="G104" s="59">
        <f>IF(G$4="X",' LI 1M - RES'!G61,0)</f>
        <v>4068.8018842453207</v>
      </c>
      <c r="H104" s="59">
        <f>IF(H$4="X",' LI 1M - RES'!H61,0)</f>
        <v>23090.679650830709</v>
      </c>
      <c r="I104" s="59">
        <f>IF(I$4="X",' LI 1M - RES'!I61,0)</f>
        <v>41675.107043385629</v>
      </c>
      <c r="J104" s="59">
        <f>IF(J$4="X",' LI 1M - RES'!J61,0)</f>
        <v>44619.837156280235</v>
      </c>
      <c r="K104" s="59">
        <f>IF(K$4="X",' LI 1M - RES'!K61,0)</f>
        <v>27683.876488579332</v>
      </c>
      <c r="L104" s="59">
        <f>IF(L$4="X",' LI 1M - RES'!L61,0)</f>
        <v>14429.774099132324</v>
      </c>
      <c r="M104" s="59">
        <f>IF(M$4="X",' LI 1M - RES'!M61,0)</f>
        <v>30454.255023088699</v>
      </c>
      <c r="N104" s="59">
        <f>IF(N$4="X",' LI 1M - RES'!N61,0)</f>
        <v>55795.048851862397</v>
      </c>
      <c r="O104" s="59">
        <f>IF(O$4="X",' LI 1M - RES'!O61,0)</f>
        <v>58466.930586936935</v>
      </c>
      <c r="P104" s="59">
        <f>IF(P$4="X",' LI 1M - RES'!P61,0)</f>
        <v>48774.291946034624</v>
      </c>
      <c r="Q104" s="59">
        <f>IF(Q$4="X",' LI 1M - RES'!Q61,0)</f>
        <v>37808.95549490409</v>
      </c>
      <c r="R104" s="59">
        <f>IF(R$4="X",' LI 1M - RES'!R61,0)</f>
        <v>20303.379806563284</v>
      </c>
      <c r="S104" s="59">
        <f>IF(S$4="X",' LI 1M - RES'!S61,0)</f>
        <v>16279.547894740335</v>
      </c>
      <c r="T104" s="59">
        <f>IF(T$4="X",' LI 1M - RES'!T61,0)</f>
        <v>-30580.560274237239</v>
      </c>
      <c r="U104" s="59">
        <f>IF(U$4="X",' LI 1M - RES'!U61,0)</f>
        <v>0</v>
      </c>
      <c r="V104" s="59">
        <f>IF(V$4="X",' LI 1M - RES'!V61,0)</f>
        <v>0</v>
      </c>
      <c r="W104" s="59">
        <f>IF(W$4="X",' LI 1M - RES'!W61,0)</f>
        <v>0</v>
      </c>
      <c r="X104" s="59">
        <f>IF(X$4="X",' LI 1M - RES'!X61,0)</f>
        <v>0</v>
      </c>
      <c r="Y104" s="59">
        <f>IF(Y$4="X",' LI 1M - RES'!Y61,0)</f>
        <v>0</v>
      </c>
      <c r="Z104" s="59">
        <f>IF(Z$4="X",' LI 1M - RES'!Z61,0)</f>
        <v>0</v>
      </c>
      <c r="AA104" s="59">
        <f>IF(AA$4="X",' LI 1M - RES'!AA61,0)</f>
        <v>0</v>
      </c>
      <c r="AB104" s="59">
        <f>IF(AB$4="X",' LI 1M - RES'!AB61,0)</f>
        <v>0</v>
      </c>
      <c r="AC104" s="59">
        <f>IF(AC$4="X",' LI 1M - RES'!AC61,0)</f>
        <v>0</v>
      </c>
      <c r="AD104" s="59">
        <f>IF(AD$4="X",' LI 1M - RES'!AD61,0)</f>
        <v>0</v>
      </c>
      <c r="AE104" s="59">
        <f>IF(AE$4="X",' LI 1M - RES'!AE61,0)</f>
        <v>0</v>
      </c>
      <c r="AF104" s="59">
        <f>IF(AF$4="X",' LI 1M - RES'!AF61,0)</f>
        <v>0</v>
      </c>
      <c r="AG104" s="59">
        <f>IF(AG$4="X",' LI 1M - RES'!AG61,0)</f>
        <v>0</v>
      </c>
      <c r="AH104" s="59">
        <f>IF(AH$4="X",' LI 1M - RES'!AH61,0)</f>
        <v>0</v>
      </c>
      <c r="AI104" s="59">
        <f>IF(AI$4="X",' LI 1M - RES'!AI61,0)</f>
        <v>0</v>
      </c>
      <c r="AJ104" s="59">
        <f>IF(AJ$4="X",' LI 1M - RES'!AJ61,0)</f>
        <v>0</v>
      </c>
      <c r="AK104" s="59">
        <f>IF(AK$4="X",' LI 1M - RES'!AK61,0)</f>
        <v>0</v>
      </c>
      <c r="AL104" s="59">
        <f>IF(AL$4="X",' LI 1M - RES'!AL61,0)</f>
        <v>0</v>
      </c>
      <c r="AM104" s="59">
        <f>IF(AM$4="X",' LI 1M - RES'!AM61,0)</f>
        <v>0</v>
      </c>
      <c r="AN104" s="59">
        <f>IF(AN$4="X",' LI 1M - RES'!AN61,0)</f>
        <v>0</v>
      </c>
      <c r="AO104" s="59">
        <f>IF(AO$4="X",' LI 1M - RES'!AO61,0)</f>
        <v>0</v>
      </c>
      <c r="AP104" s="59">
        <f>IF(AP$4="X",' LI 1M - RES'!AP61,0)</f>
        <v>0</v>
      </c>
      <c r="AQ104" s="59">
        <f>IF(AQ$4="X",' LI 1M - RES'!AQ61,0)</f>
        <v>0</v>
      </c>
      <c r="AR104" s="59">
        <f>IF(AR$4="X",' LI 1M - RES'!AR61,0)</f>
        <v>0</v>
      </c>
      <c r="AS104" s="59">
        <f>IF(AS$4="X",' LI 1M - RES'!AS61,0)</f>
        <v>0</v>
      </c>
      <c r="AT104" s="59">
        <f>IF(AT$4="X",' LI 1M - RES'!AT61,0)</f>
        <v>0</v>
      </c>
      <c r="AU104" s="59">
        <f>IF(AU$4="X",' LI 1M - RES'!AU61,0)</f>
        <v>0</v>
      </c>
      <c r="AV104" s="59">
        <f>IF(AV$4="X",' LI 1M - RES'!AV61,0)</f>
        <v>0</v>
      </c>
      <c r="AW104" s="59">
        <f>IF(AW$4="X",' LI 1M - RES'!AW61,0)</f>
        <v>0</v>
      </c>
      <c r="AX104" s="59">
        <f>IF(AX$4="X",' LI 1M - RES'!AX61,0)</f>
        <v>0</v>
      </c>
      <c r="AY104" s="59">
        <f>IF(AY$4="X",' LI 1M - RES'!AY61,0)</f>
        <v>0</v>
      </c>
      <c r="AZ104" s="59">
        <f>IF(AZ$4="X",' LI 1M - RES'!AZ61,0)</f>
        <v>0</v>
      </c>
      <c r="BA104" s="59">
        <f>IF(BA$4="X",' LI 1M - RES'!BA61,0)</f>
        <v>0</v>
      </c>
      <c r="BB104" s="59">
        <f>IF(BB$4="X",' LI 1M - RES'!BB61,0)</f>
        <v>0</v>
      </c>
      <c r="BC104" s="59">
        <f>IF(BC$4="X",' LI 1M - RES'!BC61,0)</f>
        <v>0</v>
      </c>
      <c r="BD104" s="59">
        <f>IF(BD$4="X",' LI 1M - RES'!BD61,0)</f>
        <v>0</v>
      </c>
      <c r="BE104" s="59">
        <f>IF(BE$4="X",' LI 1M - RES'!BE61,0)</f>
        <v>0</v>
      </c>
      <c r="BF104" s="59">
        <f>IF(BF$4="X",' LI 1M - RES'!BF61,0)</f>
        <v>0</v>
      </c>
      <c r="BG104" s="59">
        <f>IF(BG$4="X",' LI 1M - RES'!BG61,0)</f>
        <v>0</v>
      </c>
      <c r="BH104" s="59">
        <f>IF(BH$4="X",' LI 1M - RES'!BH61,0)</f>
        <v>0</v>
      </c>
      <c r="BI104" s="59">
        <f>IF(BI$4="X",' LI 1M - RES'!BI61,0)</f>
        <v>0</v>
      </c>
      <c r="BJ104" s="59">
        <f>IF(BJ$4="X",' LI 1M - RES'!BJ61,0)</f>
        <v>0</v>
      </c>
      <c r="BK104" s="59">
        <f>IF(BK$4="X",' LI 1M - RES'!BK61,0)</f>
        <v>0</v>
      </c>
      <c r="BL104" s="59">
        <f>IF(BL$4="X",' LI 1M - RES'!BL61,0)</f>
        <v>0</v>
      </c>
      <c r="BM104" s="59">
        <f>IF(BM$4="X",' LI 1M - RES'!BM61,0)</f>
        <v>0</v>
      </c>
      <c r="BN104" s="59">
        <f>IF(BN$4="X",' LI 1M - RES'!BN61,0)</f>
        <v>0</v>
      </c>
      <c r="BO104" s="59">
        <f>IF(BO$4="X",' LI 1M - RES'!BO61,0)</f>
        <v>0</v>
      </c>
      <c r="BP104" s="59">
        <f>IF(BP$4="X",' LI 1M - RES'!BP61,0)</f>
        <v>0</v>
      </c>
      <c r="BQ104" s="59">
        <f>IF(BQ$4="X",' LI 1M - RES'!BQ61,0)</f>
        <v>0</v>
      </c>
      <c r="BR104" s="59">
        <f>IF(BR$4="X",' LI 1M - RES'!BR61,0)</f>
        <v>0</v>
      </c>
      <c r="BS104" s="59">
        <f>IF(BS$4="X",' LI 1M - RES'!BS61,0)</f>
        <v>0</v>
      </c>
      <c r="BT104" s="59">
        <f>IF(BT$4="X",' LI 1M - RES'!BT61,0)</f>
        <v>0</v>
      </c>
      <c r="BU104" s="59">
        <f>IF(BU$4="X",' LI 1M - RES'!BU61,0)</f>
        <v>0</v>
      </c>
      <c r="BV104" s="59">
        <f>IF(BV$4="X",' LI 1M - RES'!BV61,0)</f>
        <v>0</v>
      </c>
      <c r="BW104" s="59">
        <f>IF(BW$4="X",' LI 1M - RES'!BW61,0)</f>
        <v>0</v>
      </c>
      <c r="BX104" s="59">
        <f>IF(BX$4="X",' LI 1M - RES'!BX61,0)</f>
        <v>0</v>
      </c>
      <c r="BY104" s="59">
        <f>IF(BY$4="X",' LI 1M - RES'!BY61,0)</f>
        <v>0</v>
      </c>
      <c r="BZ104" s="59">
        <f>IF(BZ$4="X",' LI 1M - RES'!BZ61,0)</f>
        <v>0</v>
      </c>
      <c r="CA104" s="59">
        <f>IF(CA$4="X",' LI 1M - RES'!CA61,0)</f>
        <v>0</v>
      </c>
      <c r="CB104" s="59">
        <f>IF(CB$4="X",' LI 1M - RES'!CB61,0)</f>
        <v>0</v>
      </c>
      <c r="CC104" s="59">
        <f>IF(CC$4="X",' LI 1M - RES'!CC61,0)</f>
        <v>0</v>
      </c>
      <c r="CD104" s="59">
        <f>IF(CD$4="X",' LI 1M - RES'!CD61,0)</f>
        <v>0</v>
      </c>
      <c r="CE104" s="59">
        <f>IF(CE$4="X",' LI 1M - RES'!CE61,0)</f>
        <v>0</v>
      </c>
      <c r="CF104" s="59">
        <f>IF(CF$4="X",' LI 1M - RES'!CF61,0)</f>
        <v>0</v>
      </c>
      <c r="CG104" s="59">
        <f>IF(CG$4="X",' LI 1M - RES'!CG61,0)</f>
        <v>0</v>
      </c>
      <c r="CH104" s="59">
        <f>IF(CH$4="X",' LI 1M - RES'!CH61,0)</f>
        <v>0</v>
      </c>
    </row>
    <row r="105" spans="2:86" x14ac:dyDescent="0.25">
      <c r="B105" s="55" t="s">
        <v>30</v>
      </c>
      <c r="C105" s="50">
        <f>IF(C$4="X",'LI 2M - SGS'!C73,0)</f>
        <v>0</v>
      </c>
      <c r="D105" s="50">
        <f>IF(D$4="X",'LI 2M - SGS'!D73,0)</f>
        <v>324.73332722472372</v>
      </c>
      <c r="E105" s="50">
        <f>IF(E$4="X",'LI 2M - SGS'!E73,0)</f>
        <v>1459.6670019797675</v>
      </c>
      <c r="F105" s="50">
        <f>IF(F$4="X",'LI 2M - SGS'!F73,0)</f>
        <v>3531.229545376716</v>
      </c>
      <c r="G105" s="50">
        <f>IF(G$4="X",'LI 2M - SGS'!G73,0)</f>
        <v>6069.7420801014887</v>
      </c>
      <c r="H105" s="50">
        <f>IF(H$4="X",'LI 2M - SGS'!H73,0)</f>
        <v>8406.35223112126</v>
      </c>
      <c r="I105" s="50">
        <f>IF(I$4="X",'LI 2M - SGS'!I73,0)</f>
        <v>12673.948854690781</v>
      </c>
      <c r="J105" s="50">
        <f>IF(J$4="X",'LI 2M - SGS'!J73,0)</f>
        <v>11329.114187071569</v>
      </c>
      <c r="K105" s="50">
        <f>IF(K$4="X",'LI 2M - SGS'!K73,0)</f>
        <v>12104.863508222435</v>
      </c>
      <c r="L105" s="50">
        <f>IF(L$4="X",'LI 2M - SGS'!L73,0)</f>
        <v>9960.8137873899141</v>
      </c>
      <c r="M105" s="50">
        <f>IF(M$4="X",'LI 2M - SGS'!M73,0)</f>
        <v>9789.2362131901118</v>
      </c>
      <c r="N105" s="50">
        <f>IF(N$4="X",'LI 2M - SGS'!N73,0)</f>
        <v>11311.989994736061</v>
      </c>
      <c r="O105" s="50">
        <f>IF(O$4="X",'LI 2M - SGS'!O73,0)</f>
        <v>12190.80492827188</v>
      </c>
      <c r="P105" s="50">
        <f>IF(P$4="X",'LI 2M - SGS'!P73,0)</f>
        <v>9199.8350013251493</v>
      </c>
      <c r="Q105" s="50">
        <f>IF(Q$4="X",'LI 2M - SGS'!Q73,0)</f>
        <v>10286.580656185219</v>
      </c>
      <c r="R105" s="50">
        <f>IF(R$4="X",'LI 2M - SGS'!R73,0)</f>
        <v>11184.264835655102</v>
      </c>
      <c r="S105" s="50">
        <f>IF(S$4="X",'LI 2M - SGS'!S73,0)</f>
        <v>14365.32300653476</v>
      </c>
      <c r="T105" s="50">
        <f>IF(T$4="X",'LI 2M - SGS'!T73,0)</f>
        <v>-8649.7356835142418</v>
      </c>
      <c r="U105" s="50">
        <f>IF(U$4="X",'LI 2M - SGS'!U73,0)</f>
        <v>0</v>
      </c>
      <c r="V105" s="50">
        <f>IF(V$4="X",'LI 2M - SGS'!V73,0)</f>
        <v>0</v>
      </c>
      <c r="W105" s="50">
        <f>IF(W$4="X",'LI 2M - SGS'!W73,0)</f>
        <v>0</v>
      </c>
      <c r="X105" s="50">
        <f>IF(X$4="X",'LI 2M - SGS'!X73,0)</f>
        <v>0</v>
      </c>
      <c r="Y105" s="50">
        <f>IF(Y$4="X",'LI 2M - SGS'!Y73,0)</f>
        <v>0</v>
      </c>
      <c r="Z105" s="50">
        <f>IF(Z$4="X",'LI 2M - SGS'!Z73,0)</f>
        <v>0</v>
      </c>
      <c r="AA105" s="50">
        <f>IF(AA$4="X",'LI 2M - SGS'!AA73,0)</f>
        <v>0</v>
      </c>
      <c r="AB105" s="50">
        <f>IF(AB$4="X",'LI 2M - SGS'!AB73,0)</f>
        <v>0</v>
      </c>
      <c r="AC105" s="50">
        <f>IF(AC$4="X",'LI 2M - SGS'!AC73,0)</f>
        <v>0</v>
      </c>
      <c r="AD105" s="50">
        <f>IF(AD$4="X",'LI 2M - SGS'!AD73,0)</f>
        <v>0</v>
      </c>
      <c r="AE105" s="50">
        <f>IF(AE$4="X",'LI 2M - SGS'!AE73,0)</f>
        <v>0</v>
      </c>
      <c r="AF105" s="50">
        <f>IF(AF$4="X",'LI 2M - SGS'!AF73,0)</f>
        <v>0</v>
      </c>
      <c r="AG105" s="50">
        <f>IF(AG$4="X",'LI 2M - SGS'!AG73,0)</f>
        <v>0</v>
      </c>
      <c r="AH105" s="50">
        <f>IF(AH$4="X",'LI 2M - SGS'!AH73,0)</f>
        <v>0</v>
      </c>
      <c r="AI105" s="50">
        <f>IF(AI$4="X",'LI 2M - SGS'!AI73,0)</f>
        <v>0</v>
      </c>
      <c r="AJ105" s="50">
        <f>IF(AJ$4="X",'LI 2M - SGS'!AJ73,0)</f>
        <v>0</v>
      </c>
      <c r="AK105" s="50">
        <f>IF(AK$4="X",'LI 2M - SGS'!AK73,0)</f>
        <v>0</v>
      </c>
      <c r="AL105" s="50">
        <f>IF(AL$4="X",'LI 2M - SGS'!AL73,0)</f>
        <v>0</v>
      </c>
      <c r="AM105" s="50">
        <f>IF(AM$4="X",'LI 2M - SGS'!AM73,0)</f>
        <v>0</v>
      </c>
      <c r="AN105" s="50">
        <f>IF(AN$4="X",'LI 2M - SGS'!AN73,0)</f>
        <v>0</v>
      </c>
      <c r="AO105" s="50">
        <f>IF(AO$4="X",'LI 2M - SGS'!AO73,0)</f>
        <v>0</v>
      </c>
      <c r="AP105" s="50">
        <f>IF(AP$4="X",'LI 2M - SGS'!AP73,0)</f>
        <v>0</v>
      </c>
      <c r="AQ105" s="50">
        <f>IF(AQ$4="X",'LI 2M - SGS'!AQ73,0)</f>
        <v>0</v>
      </c>
      <c r="AR105" s="50">
        <f>IF(AR$4="X",'LI 2M - SGS'!AR73,0)</f>
        <v>0</v>
      </c>
      <c r="AS105" s="50">
        <f>IF(AS$4="X",'LI 2M - SGS'!AS73,0)</f>
        <v>0</v>
      </c>
      <c r="AT105" s="50">
        <f>IF(AT$4="X",'LI 2M - SGS'!AT73,0)</f>
        <v>0</v>
      </c>
      <c r="AU105" s="50">
        <f>IF(AU$4="X",'LI 2M - SGS'!AU73,0)</f>
        <v>0</v>
      </c>
      <c r="AV105" s="50">
        <f>IF(AV$4="X",'LI 2M - SGS'!AV73,0)</f>
        <v>0</v>
      </c>
      <c r="AW105" s="50">
        <f>IF(AW$4="X",'LI 2M - SGS'!AW73,0)</f>
        <v>0</v>
      </c>
      <c r="AX105" s="50">
        <f>IF(AX$4="X",'LI 2M - SGS'!AX73,0)</f>
        <v>0</v>
      </c>
      <c r="AY105" s="50">
        <f>IF(AY$4="X",'LI 2M - SGS'!AY73,0)</f>
        <v>0</v>
      </c>
      <c r="AZ105" s="50">
        <f>IF(AZ$4="X",'LI 2M - SGS'!AZ73,0)</f>
        <v>0</v>
      </c>
      <c r="BA105" s="50">
        <f>IF(BA$4="X",'LI 2M - SGS'!BA73,0)</f>
        <v>0</v>
      </c>
      <c r="BB105" s="50">
        <f>IF(BB$4="X",'LI 2M - SGS'!BB73,0)</f>
        <v>0</v>
      </c>
      <c r="BC105" s="50">
        <f>IF(BC$4="X",'LI 2M - SGS'!BC73,0)</f>
        <v>0</v>
      </c>
      <c r="BD105" s="50">
        <f>IF(BD$4="X",'LI 2M - SGS'!BD73,0)</f>
        <v>0</v>
      </c>
      <c r="BE105" s="50">
        <f>IF(BE$4="X",'LI 2M - SGS'!BE73,0)</f>
        <v>0</v>
      </c>
      <c r="BF105" s="50">
        <f>IF(BF$4="X",'LI 2M - SGS'!BF73,0)</f>
        <v>0</v>
      </c>
      <c r="BG105" s="50">
        <f>IF(BG$4="X",'LI 2M - SGS'!BG73,0)</f>
        <v>0</v>
      </c>
      <c r="BH105" s="50">
        <f>IF(BH$4="X",'LI 2M - SGS'!BH73,0)</f>
        <v>0</v>
      </c>
      <c r="BI105" s="50">
        <f>IF(BI$4="X",'LI 2M - SGS'!BI73,0)</f>
        <v>0</v>
      </c>
      <c r="BJ105" s="50">
        <f>IF(BJ$4="X",'LI 2M - SGS'!BJ73,0)</f>
        <v>0</v>
      </c>
      <c r="BK105" s="50">
        <f>IF(BK$4="X",'LI 2M - SGS'!BK73,0)</f>
        <v>0</v>
      </c>
      <c r="BL105" s="50">
        <f>IF(BL$4="X",'LI 2M - SGS'!BL73,0)</f>
        <v>0</v>
      </c>
      <c r="BM105" s="50">
        <f>IF(BM$4="X",'LI 2M - SGS'!BM73,0)</f>
        <v>0</v>
      </c>
      <c r="BN105" s="50">
        <f>IF(BN$4="X",'LI 2M - SGS'!BN73,0)</f>
        <v>0</v>
      </c>
      <c r="BO105" s="50">
        <f>IF(BO$4="X",'LI 2M - SGS'!BO73,0)</f>
        <v>0</v>
      </c>
      <c r="BP105" s="50">
        <f>IF(BP$4="X",'LI 2M - SGS'!BP73,0)</f>
        <v>0</v>
      </c>
      <c r="BQ105" s="50">
        <f>IF(BQ$4="X",'LI 2M - SGS'!BQ73,0)</f>
        <v>0</v>
      </c>
      <c r="BR105" s="50">
        <f>IF(BR$4="X",'LI 2M - SGS'!BR73,0)</f>
        <v>0</v>
      </c>
      <c r="BS105" s="50">
        <f>IF(BS$4="X",'LI 2M - SGS'!BS73,0)</f>
        <v>0</v>
      </c>
      <c r="BT105" s="50">
        <f>IF(BT$4="X",'LI 2M - SGS'!BT73,0)</f>
        <v>0</v>
      </c>
      <c r="BU105" s="50">
        <f>IF(BU$4="X",'LI 2M - SGS'!BU73,0)</f>
        <v>0</v>
      </c>
      <c r="BV105" s="50">
        <f>IF(BV$4="X",'LI 2M - SGS'!BV73,0)</f>
        <v>0</v>
      </c>
      <c r="BW105" s="50">
        <f>IF(BW$4="X",'LI 2M - SGS'!BW73,0)</f>
        <v>0</v>
      </c>
      <c r="BX105" s="50">
        <f>IF(BX$4="X",'LI 2M - SGS'!BX73,0)</f>
        <v>0</v>
      </c>
      <c r="BY105" s="50">
        <f>IF(BY$4="X",'LI 2M - SGS'!BY73,0)</f>
        <v>0</v>
      </c>
      <c r="BZ105" s="50">
        <f>IF(BZ$4="X",'LI 2M - SGS'!BZ73,0)</f>
        <v>0</v>
      </c>
      <c r="CA105" s="50">
        <f>IF(CA$4="X",'LI 2M - SGS'!CA73,0)</f>
        <v>0</v>
      </c>
      <c r="CB105" s="50">
        <f>IF(CB$4="X",'LI 2M - SGS'!CB73,0)</f>
        <v>0</v>
      </c>
      <c r="CC105" s="50">
        <f>IF(CC$4="X",'LI 2M - SGS'!CC73,0)</f>
        <v>0</v>
      </c>
      <c r="CD105" s="50">
        <f>IF(CD$4="X",'LI 2M - SGS'!CD73,0)</f>
        <v>0</v>
      </c>
      <c r="CE105" s="50">
        <f>IF(CE$4="X",'LI 2M - SGS'!CE73,0)</f>
        <v>0</v>
      </c>
      <c r="CF105" s="50">
        <f>IF(CF$4="X",'LI 2M - SGS'!CF73,0)</f>
        <v>0</v>
      </c>
      <c r="CG105" s="50">
        <f>IF(CG$4="X",'LI 2M - SGS'!CG73,0)</f>
        <v>0</v>
      </c>
      <c r="CH105" s="50">
        <f>IF(CH$4="X",'LI 2M - SGS'!CH73,0)</f>
        <v>0</v>
      </c>
    </row>
    <row r="106" spans="2:86" x14ac:dyDescent="0.25">
      <c r="B106" s="55" t="s">
        <v>31</v>
      </c>
      <c r="C106" s="50">
        <f>IF(C$4="X",'LI 3M - LGS'!C73,0)</f>
        <v>0</v>
      </c>
      <c r="D106" s="50">
        <f>IF(D$4="X",'LI 3M - LGS'!D73,0)</f>
        <v>86.251304116058051</v>
      </c>
      <c r="E106" s="50">
        <f>IF(E$4="X",'LI 3M - LGS'!E73,0)</f>
        <v>3228.1348071861271</v>
      </c>
      <c r="F106" s="50">
        <f>IF(F$4="X",'LI 3M - LGS'!F73,0)</f>
        <v>7277.5177246531603</v>
      </c>
      <c r="G106" s="50">
        <f>IF(G$4="X",'LI 3M - LGS'!G73,0)</f>
        <v>11685.544285746626</v>
      </c>
      <c r="H106" s="50">
        <f>IF(H$4="X",'LI 3M - LGS'!H73,0)</f>
        <v>23828.117095544061</v>
      </c>
      <c r="I106" s="50">
        <f>IF(I$4="X",'LI 3M - LGS'!I73,0)</f>
        <v>37640.709468098612</v>
      </c>
      <c r="J106" s="50">
        <f>IF(J$4="X",'LI 3M - LGS'!J73,0)</f>
        <v>34925.114645760972</v>
      </c>
      <c r="K106" s="50">
        <f>IF(K$4="X",'LI 3M - LGS'!K73,0)</f>
        <v>36086.419204675229</v>
      </c>
      <c r="L106" s="50">
        <f>IF(L$4="X",'LI 3M - LGS'!L73,0)</f>
        <v>22794.13125995162</v>
      </c>
      <c r="M106" s="50">
        <f>IF(M$4="X",'LI 3M - LGS'!M73,0)</f>
        <v>18836.467108751309</v>
      </c>
      <c r="N106" s="50">
        <f>IF(N$4="X",'LI 3M - LGS'!N73,0)</f>
        <v>19711.661396374322</v>
      </c>
      <c r="O106" s="50">
        <f>IF(O$4="X",'LI 3M - LGS'!O73,0)</f>
        <v>21833.197286018109</v>
      </c>
      <c r="P106" s="50">
        <f>IF(P$4="X",'LI 3M - LGS'!P73,0)</f>
        <v>16713.740908159747</v>
      </c>
      <c r="Q106" s="50">
        <f>IF(Q$4="X",'LI 3M - LGS'!Q73,0)</f>
        <v>18766.589565544538</v>
      </c>
      <c r="R106" s="50">
        <f>IF(R$4="X",'LI 3M - LGS'!R73,0)</f>
        <v>18605.586045800468</v>
      </c>
      <c r="S106" s="50">
        <f>IF(S$4="X",'LI 3M - LGS'!S73,0)</f>
        <v>23423.475830127962</v>
      </c>
      <c r="T106" s="50">
        <f>IF(T$4="X",'LI 3M - LGS'!T73,0)</f>
        <v>2069.2567698864514</v>
      </c>
      <c r="U106" s="50">
        <f>IF(U$4="X",'LI 3M - LGS'!U73,0)</f>
        <v>0</v>
      </c>
      <c r="V106" s="50">
        <f>IF(V$4="X",'LI 3M - LGS'!V73,0)</f>
        <v>0</v>
      </c>
      <c r="W106" s="50">
        <f>IF(W$4="X",'LI 3M - LGS'!W73,0)</f>
        <v>0</v>
      </c>
      <c r="X106" s="50">
        <f>IF(X$4="X",'LI 3M - LGS'!X73,0)</f>
        <v>0</v>
      </c>
      <c r="Y106" s="50">
        <f>IF(Y$4="X",'LI 3M - LGS'!Y73,0)</f>
        <v>0</v>
      </c>
      <c r="Z106" s="50">
        <f>IF(Z$4="X",'LI 3M - LGS'!Z73,0)</f>
        <v>0</v>
      </c>
      <c r="AA106" s="50">
        <f>IF(AA$4="X",'LI 3M - LGS'!AA73,0)</f>
        <v>0</v>
      </c>
      <c r="AB106" s="50">
        <f>IF(AB$4="X",'LI 3M - LGS'!AB73,0)</f>
        <v>0</v>
      </c>
      <c r="AC106" s="50">
        <f>IF(AC$4="X",'LI 3M - LGS'!AC73,0)</f>
        <v>0</v>
      </c>
      <c r="AD106" s="50">
        <f>IF(AD$4="X",'LI 3M - LGS'!AD73,0)</f>
        <v>0</v>
      </c>
      <c r="AE106" s="50">
        <f>IF(AE$4="X",'LI 3M - LGS'!AE73,0)</f>
        <v>0</v>
      </c>
      <c r="AF106" s="50">
        <f>IF(AF$4="X",'LI 3M - LGS'!AF73,0)</f>
        <v>0</v>
      </c>
      <c r="AG106" s="50">
        <f>IF(AG$4="X",'LI 3M - LGS'!AG73,0)</f>
        <v>0</v>
      </c>
      <c r="AH106" s="50">
        <f>IF(AH$4="X",'LI 3M - LGS'!AH73,0)</f>
        <v>0</v>
      </c>
      <c r="AI106" s="50">
        <f>IF(AI$4="X",'LI 3M - LGS'!AI73,0)</f>
        <v>0</v>
      </c>
      <c r="AJ106" s="50">
        <f>IF(AJ$4="X",'LI 3M - LGS'!AJ73,0)</f>
        <v>0</v>
      </c>
      <c r="AK106" s="50">
        <f>IF(AK$4="X",'LI 3M - LGS'!AK73,0)</f>
        <v>0</v>
      </c>
      <c r="AL106" s="50">
        <f>IF(AL$4="X",'LI 3M - LGS'!AL73,0)</f>
        <v>0</v>
      </c>
      <c r="AM106" s="50">
        <f>IF(AM$4="X",'LI 3M - LGS'!AM73,0)</f>
        <v>0</v>
      </c>
      <c r="AN106" s="50">
        <f>IF(AN$4="X",'LI 3M - LGS'!AN73,0)</f>
        <v>0</v>
      </c>
      <c r="AO106" s="50">
        <f>IF(AO$4="X",'LI 3M - LGS'!AO73,0)</f>
        <v>0</v>
      </c>
      <c r="AP106" s="50">
        <f>IF(AP$4="X",'LI 3M - LGS'!AP73,0)</f>
        <v>0</v>
      </c>
      <c r="AQ106" s="50">
        <f>IF(AQ$4="X",'LI 3M - LGS'!AQ73,0)</f>
        <v>0</v>
      </c>
      <c r="AR106" s="50">
        <f>IF(AR$4="X",'LI 3M - LGS'!AR73,0)</f>
        <v>0</v>
      </c>
      <c r="AS106" s="50">
        <f>IF(AS$4="X",'LI 3M - LGS'!AS73,0)</f>
        <v>0</v>
      </c>
      <c r="AT106" s="50">
        <f>IF(AT$4="X",'LI 3M - LGS'!AT73,0)</f>
        <v>0</v>
      </c>
      <c r="AU106" s="50">
        <f>IF(AU$4="X",'LI 3M - LGS'!AU73,0)</f>
        <v>0</v>
      </c>
      <c r="AV106" s="50">
        <f>IF(AV$4="X",'LI 3M - LGS'!AV73,0)</f>
        <v>0</v>
      </c>
      <c r="AW106" s="50">
        <f>IF(AW$4="X",'LI 3M - LGS'!AW73,0)</f>
        <v>0</v>
      </c>
      <c r="AX106" s="50">
        <f>IF(AX$4="X",'LI 3M - LGS'!AX73,0)</f>
        <v>0</v>
      </c>
      <c r="AY106" s="50">
        <f>IF(AY$4="X",'LI 3M - LGS'!AY73,0)</f>
        <v>0</v>
      </c>
      <c r="AZ106" s="50">
        <f>IF(AZ$4="X",'LI 3M - LGS'!AZ73,0)</f>
        <v>0</v>
      </c>
      <c r="BA106" s="50">
        <f>IF(BA$4="X",'LI 3M - LGS'!BA73,0)</f>
        <v>0</v>
      </c>
      <c r="BB106" s="50">
        <f>IF(BB$4="X",'LI 3M - LGS'!BB73,0)</f>
        <v>0</v>
      </c>
      <c r="BC106" s="50">
        <f>IF(BC$4="X",'LI 3M - LGS'!BC73,0)</f>
        <v>0</v>
      </c>
      <c r="BD106" s="50">
        <f>IF(BD$4="X",'LI 3M - LGS'!BD73,0)</f>
        <v>0</v>
      </c>
      <c r="BE106" s="50">
        <f>IF(BE$4="X",'LI 3M - LGS'!BE73,0)</f>
        <v>0</v>
      </c>
      <c r="BF106" s="50">
        <f>IF(BF$4="X",'LI 3M - LGS'!BF73,0)</f>
        <v>0</v>
      </c>
      <c r="BG106" s="50">
        <f>IF(BG$4="X",'LI 3M - LGS'!BG73,0)</f>
        <v>0</v>
      </c>
      <c r="BH106" s="50">
        <f>IF(BH$4="X",'LI 3M - LGS'!BH73,0)</f>
        <v>0</v>
      </c>
      <c r="BI106" s="50">
        <f>IF(BI$4="X",'LI 3M - LGS'!BI73,0)</f>
        <v>0</v>
      </c>
      <c r="BJ106" s="50">
        <f>IF(BJ$4="X",'LI 3M - LGS'!BJ73,0)</f>
        <v>0</v>
      </c>
      <c r="BK106" s="50">
        <f>IF(BK$4="X",'LI 3M - LGS'!BK73,0)</f>
        <v>0</v>
      </c>
      <c r="BL106" s="50">
        <f>IF(BL$4="X",'LI 3M - LGS'!BL73,0)</f>
        <v>0</v>
      </c>
      <c r="BM106" s="50">
        <f>IF(BM$4="X",'LI 3M - LGS'!BM73,0)</f>
        <v>0</v>
      </c>
      <c r="BN106" s="50">
        <f>IF(BN$4="X",'LI 3M - LGS'!BN73,0)</f>
        <v>0</v>
      </c>
      <c r="BO106" s="50">
        <f>IF(BO$4="X",'LI 3M - LGS'!BO73,0)</f>
        <v>0</v>
      </c>
      <c r="BP106" s="50">
        <f>IF(BP$4="X",'LI 3M - LGS'!BP73,0)</f>
        <v>0</v>
      </c>
      <c r="BQ106" s="50">
        <f>IF(BQ$4="X",'LI 3M - LGS'!BQ73,0)</f>
        <v>0</v>
      </c>
      <c r="BR106" s="50">
        <f>IF(BR$4="X",'LI 3M - LGS'!BR73,0)</f>
        <v>0</v>
      </c>
      <c r="BS106" s="50">
        <f>IF(BS$4="X",'LI 3M - LGS'!BS73,0)</f>
        <v>0</v>
      </c>
      <c r="BT106" s="50">
        <f>IF(BT$4="X",'LI 3M - LGS'!BT73,0)</f>
        <v>0</v>
      </c>
      <c r="BU106" s="50">
        <f>IF(BU$4="X",'LI 3M - LGS'!BU73,0)</f>
        <v>0</v>
      </c>
      <c r="BV106" s="50">
        <f>IF(BV$4="X",'LI 3M - LGS'!BV73,0)</f>
        <v>0</v>
      </c>
      <c r="BW106" s="50">
        <f>IF(BW$4="X",'LI 3M - LGS'!BW73,0)</f>
        <v>0</v>
      </c>
      <c r="BX106" s="50">
        <f>IF(BX$4="X",'LI 3M - LGS'!BX73,0)</f>
        <v>0</v>
      </c>
      <c r="BY106" s="50">
        <f>IF(BY$4="X",'LI 3M - LGS'!BY73,0)</f>
        <v>0</v>
      </c>
      <c r="BZ106" s="50">
        <f>IF(BZ$4="X",'LI 3M - LGS'!BZ73,0)</f>
        <v>0</v>
      </c>
      <c r="CA106" s="50">
        <f>IF(CA$4="X",'LI 3M - LGS'!CA73,0)</f>
        <v>0</v>
      </c>
      <c r="CB106" s="50">
        <f>IF(CB$4="X",'LI 3M - LGS'!CB73,0)</f>
        <v>0</v>
      </c>
      <c r="CC106" s="50">
        <f>IF(CC$4="X",'LI 3M - LGS'!CC73,0)</f>
        <v>0</v>
      </c>
      <c r="CD106" s="50">
        <f>IF(CD$4="X",'LI 3M - LGS'!CD73,0)</f>
        <v>0</v>
      </c>
      <c r="CE106" s="50">
        <f>IF(CE$4="X",'LI 3M - LGS'!CE73,0)</f>
        <v>0</v>
      </c>
      <c r="CF106" s="50">
        <f>IF(CF$4="X",'LI 3M - LGS'!CF73,0)</f>
        <v>0</v>
      </c>
      <c r="CG106" s="50">
        <f>IF(CG$4="X",'LI 3M - LGS'!CG73,0)</f>
        <v>0</v>
      </c>
      <c r="CH106" s="50">
        <f>IF(CH$4="X",'LI 3M - LGS'!CH73,0)</f>
        <v>0</v>
      </c>
    </row>
    <row r="107" spans="2:86" x14ac:dyDescent="0.25">
      <c r="B107" s="55" t="s">
        <v>32</v>
      </c>
      <c r="C107" s="50">
        <f>IF(C$4="X",'LI 4M - SPS'!C73,0)</f>
        <v>0</v>
      </c>
      <c r="D107" s="50">
        <f>IF(D$4="X",'LI 4M - SPS'!D73,0)</f>
        <v>0</v>
      </c>
      <c r="E107" s="50">
        <f>IF(E$4="X",'LI 4M - SPS'!E73,0)</f>
        <v>0</v>
      </c>
      <c r="F107" s="50">
        <f>IF(F$4="X",'LI 4M - SPS'!F73,0)</f>
        <v>0</v>
      </c>
      <c r="G107" s="50">
        <f>IF(G$4="X",'LI 4M - SPS'!G73,0)</f>
        <v>0</v>
      </c>
      <c r="H107" s="50">
        <f>IF(H$4="X",'LI 4M - SPS'!H73,0)</f>
        <v>0</v>
      </c>
      <c r="I107" s="50">
        <f>IF(I$4="X",'LI 4M - SPS'!I73,0)</f>
        <v>0</v>
      </c>
      <c r="J107" s="50">
        <f>IF(J$4="X",'LI 4M - SPS'!J73,0)</f>
        <v>0</v>
      </c>
      <c r="K107" s="50">
        <f>IF(K$4="X",'LI 4M - SPS'!K73,0)</f>
        <v>0</v>
      </c>
      <c r="L107" s="50">
        <f>IF(L$4="X",'LI 4M - SPS'!L73,0)</f>
        <v>0</v>
      </c>
      <c r="M107" s="50">
        <f>IF(M$4="X",'LI 4M - SPS'!M73,0)</f>
        <v>0</v>
      </c>
      <c r="N107" s="50">
        <f>IF(N$4="X",'LI 4M - SPS'!N73,0)</f>
        <v>0</v>
      </c>
      <c r="O107" s="50">
        <f>IF(O$4="X",'LI 4M - SPS'!O73,0)</f>
        <v>0</v>
      </c>
      <c r="P107" s="50">
        <f>IF(P$4="X",'LI 4M - SPS'!P73,0)</f>
        <v>0</v>
      </c>
      <c r="Q107" s="50">
        <f>IF(Q$4="X",'LI 4M - SPS'!Q73,0)</f>
        <v>0</v>
      </c>
      <c r="R107" s="50">
        <f>IF(R$4="X",'LI 4M - SPS'!R73,0)</f>
        <v>0</v>
      </c>
      <c r="S107" s="50">
        <f>IF(S$4="X",'LI 4M - SPS'!S73,0)</f>
        <v>0</v>
      </c>
      <c r="T107" s="50">
        <f>IF(T$4="X",'LI 4M - SPS'!T73,0)</f>
        <v>0</v>
      </c>
      <c r="U107" s="50">
        <f>IF(U$4="X",'LI 4M - SPS'!U73,0)</f>
        <v>0</v>
      </c>
      <c r="V107" s="50">
        <f>IF(V$4="X",'LI 4M - SPS'!V73,0)</f>
        <v>0</v>
      </c>
      <c r="W107" s="50">
        <f>IF(W$4="X",'LI 4M - SPS'!W73,0)</f>
        <v>0</v>
      </c>
      <c r="X107" s="50">
        <f>IF(X$4="X",'LI 4M - SPS'!X73,0)</f>
        <v>0</v>
      </c>
      <c r="Y107" s="50">
        <f>IF(Y$4="X",'LI 4M - SPS'!Y73,0)</f>
        <v>0</v>
      </c>
      <c r="Z107" s="50">
        <f>IF(Z$4="X",'LI 4M - SPS'!Z73,0)</f>
        <v>0</v>
      </c>
      <c r="AA107" s="50">
        <f>IF(AA$4="X",'LI 4M - SPS'!AA73,0)</f>
        <v>0</v>
      </c>
      <c r="AB107" s="50">
        <f>IF(AB$4="X",'LI 4M - SPS'!AB73,0)</f>
        <v>0</v>
      </c>
      <c r="AC107" s="50">
        <f>IF(AC$4="X",'LI 4M - SPS'!AC73,0)</f>
        <v>0</v>
      </c>
      <c r="AD107" s="50">
        <f>IF(AD$4="X",'LI 4M - SPS'!AD73,0)</f>
        <v>0</v>
      </c>
      <c r="AE107" s="50">
        <f>IF(AE$4="X",'LI 4M - SPS'!AE73,0)</f>
        <v>0</v>
      </c>
      <c r="AF107" s="50">
        <f>IF(AF$4="X",'LI 4M - SPS'!AF73,0)</f>
        <v>0</v>
      </c>
      <c r="AG107" s="50">
        <f>IF(AG$4="X",'LI 4M - SPS'!AG73,0)</f>
        <v>0</v>
      </c>
      <c r="AH107" s="50">
        <f>IF(AH$4="X",'LI 4M - SPS'!AH73,0)</f>
        <v>0</v>
      </c>
      <c r="AI107" s="50">
        <f>IF(AI$4="X",'LI 4M - SPS'!AI73,0)</f>
        <v>0</v>
      </c>
      <c r="AJ107" s="50">
        <f>IF(AJ$4="X",'LI 4M - SPS'!AJ73,0)</f>
        <v>0</v>
      </c>
      <c r="AK107" s="50">
        <f>IF(AK$4="X",'LI 4M - SPS'!AK73,0)</f>
        <v>0</v>
      </c>
      <c r="AL107" s="50">
        <f>IF(AL$4="X",'LI 4M - SPS'!AL73,0)</f>
        <v>0</v>
      </c>
      <c r="AM107" s="50">
        <f>IF(AM$4="X",'LI 4M - SPS'!AM73,0)</f>
        <v>0</v>
      </c>
      <c r="AN107" s="50">
        <f>IF(AN$4="X",'LI 4M - SPS'!AN73,0)</f>
        <v>0</v>
      </c>
      <c r="AO107" s="50">
        <f>IF(AO$4="X",'LI 4M - SPS'!AO73,0)</f>
        <v>0</v>
      </c>
      <c r="AP107" s="50">
        <f>IF(AP$4="X",'LI 4M - SPS'!AP73,0)</f>
        <v>0</v>
      </c>
      <c r="AQ107" s="50">
        <f>IF(AQ$4="X",'LI 4M - SPS'!AQ73,0)</f>
        <v>0</v>
      </c>
      <c r="AR107" s="50">
        <f>IF(AR$4="X",'LI 4M - SPS'!AR73,0)</f>
        <v>0</v>
      </c>
      <c r="AS107" s="50">
        <f>IF(AS$4="X",'LI 4M - SPS'!AS73,0)</f>
        <v>0</v>
      </c>
      <c r="AT107" s="50">
        <f>IF(AT$4="X",'LI 4M - SPS'!AT73,0)</f>
        <v>0</v>
      </c>
      <c r="AU107" s="50">
        <f>IF(AU$4="X",'LI 4M - SPS'!AU73,0)</f>
        <v>0</v>
      </c>
      <c r="AV107" s="50">
        <f>IF(AV$4="X",'LI 4M - SPS'!AV73,0)</f>
        <v>0</v>
      </c>
      <c r="AW107" s="50">
        <f>IF(AW$4="X",'LI 4M - SPS'!AW73,0)</f>
        <v>0</v>
      </c>
      <c r="AX107" s="50">
        <f>IF(AX$4="X",'LI 4M - SPS'!AX73,0)</f>
        <v>0</v>
      </c>
      <c r="AY107" s="50">
        <f>IF(AY$4="X",'LI 4M - SPS'!AY73,0)</f>
        <v>0</v>
      </c>
      <c r="AZ107" s="50">
        <f>IF(AZ$4="X",'LI 4M - SPS'!AZ73,0)</f>
        <v>0</v>
      </c>
      <c r="BA107" s="50">
        <f>IF(BA$4="X",'LI 4M - SPS'!BA73,0)</f>
        <v>0</v>
      </c>
      <c r="BB107" s="50">
        <f>IF(BB$4="X",'LI 4M - SPS'!BB73,0)</f>
        <v>0</v>
      </c>
      <c r="BC107" s="50">
        <f>IF(BC$4="X",'LI 4M - SPS'!BC73,0)</f>
        <v>0</v>
      </c>
      <c r="BD107" s="50">
        <f>IF(BD$4="X",'LI 4M - SPS'!BD73,0)</f>
        <v>0</v>
      </c>
      <c r="BE107" s="50">
        <f>IF(BE$4="X",'LI 4M - SPS'!BE73,0)</f>
        <v>0</v>
      </c>
      <c r="BF107" s="50">
        <f>IF(BF$4="X",'LI 4M - SPS'!BF73,0)</f>
        <v>0</v>
      </c>
      <c r="BG107" s="50">
        <f>IF(BG$4="X",'LI 4M - SPS'!BG73,0)</f>
        <v>0</v>
      </c>
      <c r="BH107" s="50">
        <f>IF(BH$4="X",'LI 4M - SPS'!BH73,0)</f>
        <v>0</v>
      </c>
      <c r="BI107" s="50">
        <f>IF(BI$4="X",'LI 4M - SPS'!BI73,0)</f>
        <v>0</v>
      </c>
      <c r="BJ107" s="50">
        <f>IF(BJ$4="X",'LI 4M - SPS'!BJ73,0)</f>
        <v>0</v>
      </c>
      <c r="BK107" s="50">
        <f>IF(BK$4="X",'LI 4M - SPS'!BK73,0)</f>
        <v>0</v>
      </c>
      <c r="BL107" s="50">
        <f>IF(BL$4="X",'LI 4M - SPS'!BL73,0)</f>
        <v>0</v>
      </c>
      <c r="BM107" s="50">
        <f>IF(BM$4="X",'LI 4M - SPS'!BM73,0)</f>
        <v>0</v>
      </c>
      <c r="BN107" s="50">
        <f>IF(BN$4="X",'LI 4M - SPS'!BN73,0)</f>
        <v>0</v>
      </c>
      <c r="BO107" s="50">
        <f>IF(BO$4="X",'LI 4M - SPS'!BO73,0)</f>
        <v>0</v>
      </c>
      <c r="BP107" s="50">
        <f>IF(BP$4="X",'LI 4M - SPS'!BP73,0)</f>
        <v>0</v>
      </c>
      <c r="BQ107" s="50">
        <f>IF(BQ$4="X",'LI 4M - SPS'!BQ73,0)</f>
        <v>0</v>
      </c>
      <c r="BR107" s="50">
        <f>IF(BR$4="X",'LI 4M - SPS'!BR73,0)</f>
        <v>0</v>
      </c>
      <c r="BS107" s="50">
        <f>IF(BS$4="X",'LI 4M - SPS'!BS73,0)</f>
        <v>0</v>
      </c>
      <c r="BT107" s="50">
        <f>IF(BT$4="X",'LI 4M - SPS'!BT73,0)</f>
        <v>0</v>
      </c>
      <c r="BU107" s="50">
        <f>IF(BU$4="X",'LI 4M - SPS'!BU73,0)</f>
        <v>0</v>
      </c>
      <c r="BV107" s="50">
        <f>IF(BV$4="X",'LI 4M - SPS'!BV73,0)</f>
        <v>0</v>
      </c>
      <c r="BW107" s="50">
        <f>IF(BW$4="X",'LI 4M - SPS'!BW73,0)</f>
        <v>0</v>
      </c>
      <c r="BX107" s="50">
        <f>IF(BX$4="X",'LI 4M - SPS'!BX73,0)</f>
        <v>0</v>
      </c>
      <c r="BY107" s="50">
        <f>IF(BY$4="X",'LI 4M - SPS'!BY73,0)</f>
        <v>0</v>
      </c>
      <c r="BZ107" s="50">
        <f>IF(BZ$4="X",'LI 4M - SPS'!BZ73,0)</f>
        <v>0</v>
      </c>
      <c r="CA107" s="50">
        <f>IF(CA$4="X",'LI 4M - SPS'!CA73,0)</f>
        <v>0</v>
      </c>
      <c r="CB107" s="50">
        <f>IF(CB$4="X",'LI 4M - SPS'!CB73,0)</f>
        <v>0</v>
      </c>
      <c r="CC107" s="50">
        <f>IF(CC$4="X",'LI 4M - SPS'!CC73,0)</f>
        <v>0</v>
      </c>
      <c r="CD107" s="50">
        <f>IF(CD$4="X",'LI 4M - SPS'!CD73,0)</f>
        <v>0</v>
      </c>
      <c r="CE107" s="50">
        <f>IF(CE$4="X",'LI 4M - SPS'!CE73,0)</f>
        <v>0</v>
      </c>
      <c r="CF107" s="50">
        <f>IF(CF$4="X",'LI 4M - SPS'!CF73,0)</f>
        <v>0</v>
      </c>
      <c r="CG107" s="50">
        <f>IF(CG$4="X",'LI 4M - SPS'!CG73,0)</f>
        <v>0</v>
      </c>
      <c r="CH107" s="50">
        <f>IF(CH$4="X",'LI 4M - SPS'!CH73,0)</f>
        <v>0</v>
      </c>
    </row>
    <row r="108" spans="2:86" ht="15.75" thickBot="1" x14ac:dyDescent="0.3">
      <c r="B108" s="31" t="s">
        <v>33</v>
      </c>
      <c r="C108" s="152">
        <f>IF(C$4="X",'LI 11M - LPS'!C73,0)</f>
        <v>0</v>
      </c>
      <c r="D108" s="152">
        <f>IF(D$4="X",'LI 11M - LPS'!D73,0)</f>
        <v>0</v>
      </c>
      <c r="E108" s="152">
        <f>IF(E$4="X",'LI 11M - LPS'!E73,0)</f>
        <v>0</v>
      </c>
      <c r="F108" s="152">
        <f>IF(F$4="X",'LI 11M - LPS'!F73,0)</f>
        <v>0</v>
      </c>
      <c r="G108" s="152">
        <f>IF(G$4="X",'LI 11M - LPS'!G73,0)</f>
        <v>0</v>
      </c>
      <c r="H108" s="152">
        <f>IF(H$4="X",'LI 11M - LPS'!H73,0)</f>
        <v>0</v>
      </c>
      <c r="I108" s="152">
        <f>IF(I$4="X",'LI 11M - LPS'!I73,0)</f>
        <v>0</v>
      </c>
      <c r="J108" s="152">
        <f>IF(J$4="X",'LI 11M - LPS'!J73,0)</f>
        <v>0</v>
      </c>
      <c r="K108" s="152">
        <f>IF(K$4="X",'LI 11M - LPS'!K73,0)</f>
        <v>0</v>
      </c>
      <c r="L108" s="152">
        <f>IF(L$4="X",'LI 11M - LPS'!L73,0)</f>
        <v>0</v>
      </c>
      <c r="M108" s="152">
        <f>IF(M$4="X",'LI 11M - LPS'!M73,0)</f>
        <v>0</v>
      </c>
      <c r="N108" s="152">
        <f>IF(N$4="X",'LI 11M - LPS'!N73,0)</f>
        <v>0</v>
      </c>
      <c r="O108" s="152">
        <f>IF(O$4="X",'LI 11M - LPS'!O73,0)</f>
        <v>0</v>
      </c>
      <c r="P108" s="152">
        <f>IF(P$4="X",'LI 11M - LPS'!P73,0)</f>
        <v>0</v>
      </c>
      <c r="Q108" s="152">
        <f>IF(Q$4="X",'LI 11M - LPS'!Q73,0)</f>
        <v>0</v>
      </c>
      <c r="R108" s="152">
        <f>IF(R$4="X",'LI 11M - LPS'!R73,0)</f>
        <v>0</v>
      </c>
      <c r="S108" s="152">
        <f>IF(S$4="X",'LI 11M - LPS'!S73,0)</f>
        <v>0</v>
      </c>
      <c r="T108" s="152">
        <f>IF(T$4="X",'LI 11M - LPS'!T73,0)</f>
        <v>0</v>
      </c>
      <c r="U108" s="152">
        <f>IF(U$4="X",'LI 11M - LPS'!U73,0)</f>
        <v>0</v>
      </c>
      <c r="V108" s="152">
        <f>IF(V$4="X",'LI 11M - LPS'!V73,0)</f>
        <v>0</v>
      </c>
      <c r="W108" s="152">
        <f>IF(W$4="X",'LI 11M - LPS'!W73,0)</f>
        <v>0</v>
      </c>
      <c r="X108" s="152">
        <f>IF(X$4="X",'LI 11M - LPS'!X73,0)</f>
        <v>0</v>
      </c>
      <c r="Y108" s="152">
        <f>IF(Y$4="X",'LI 11M - LPS'!Y73,0)</f>
        <v>0</v>
      </c>
      <c r="Z108" s="152">
        <f>IF(Z$4="X",'LI 11M - LPS'!Z73,0)</f>
        <v>0</v>
      </c>
      <c r="AA108" s="152">
        <f>IF(AA$4="X",'LI 11M - LPS'!AA73,0)</f>
        <v>0</v>
      </c>
      <c r="AB108" s="152">
        <f>IF(AB$4="X",'LI 11M - LPS'!AB73,0)</f>
        <v>0</v>
      </c>
      <c r="AC108" s="152">
        <f>IF(AC$4="X",'LI 11M - LPS'!AC73,0)</f>
        <v>0</v>
      </c>
      <c r="AD108" s="152">
        <f>IF(AD$4="X",'LI 11M - LPS'!AD73,0)</f>
        <v>0</v>
      </c>
      <c r="AE108" s="152">
        <f>IF(AE$4="X",'LI 11M - LPS'!AE73,0)</f>
        <v>0</v>
      </c>
      <c r="AF108" s="152">
        <f>IF(AF$4="X",'LI 11M - LPS'!AF73,0)</f>
        <v>0</v>
      </c>
      <c r="AG108" s="152">
        <f>IF(AG$4="X",'LI 11M - LPS'!AG73,0)</f>
        <v>0</v>
      </c>
      <c r="AH108" s="152">
        <f>IF(AH$4="X",'LI 11M - LPS'!AH73,0)</f>
        <v>0</v>
      </c>
      <c r="AI108" s="152">
        <f>IF(AI$4="X",'LI 11M - LPS'!AI73,0)</f>
        <v>0</v>
      </c>
      <c r="AJ108" s="152">
        <f>IF(AJ$4="X",'LI 11M - LPS'!AJ73,0)</f>
        <v>0</v>
      </c>
      <c r="AK108" s="152">
        <f>IF(AK$4="X",'LI 11M - LPS'!AK73,0)</f>
        <v>0</v>
      </c>
      <c r="AL108" s="152">
        <f>IF(AL$4="X",'LI 11M - LPS'!AL73,0)</f>
        <v>0</v>
      </c>
      <c r="AM108" s="152">
        <f>IF(AM$4="X",'LI 11M - LPS'!AM73,0)</f>
        <v>0</v>
      </c>
      <c r="AN108" s="152">
        <f>IF(AN$4="X",'LI 11M - LPS'!AN73,0)</f>
        <v>0</v>
      </c>
      <c r="AO108" s="152">
        <f>IF(AO$4="X",'LI 11M - LPS'!AO73,0)</f>
        <v>0</v>
      </c>
      <c r="AP108" s="152">
        <f>IF(AP$4="X",'LI 11M - LPS'!AP73,0)</f>
        <v>0</v>
      </c>
      <c r="AQ108" s="152">
        <f>IF(AQ$4="X",'LI 11M - LPS'!AQ73,0)</f>
        <v>0</v>
      </c>
      <c r="AR108" s="152">
        <f>IF(AR$4="X",'LI 11M - LPS'!AR73,0)</f>
        <v>0</v>
      </c>
      <c r="AS108" s="152">
        <f>IF(AS$4="X",'LI 11M - LPS'!AS73,0)</f>
        <v>0</v>
      </c>
      <c r="AT108" s="152">
        <f>IF(AT$4="X",'LI 11M - LPS'!AT73,0)</f>
        <v>0</v>
      </c>
      <c r="AU108" s="152">
        <f>IF(AU$4="X",'LI 11M - LPS'!AU73,0)</f>
        <v>0</v>
      </c>
      <c r="AV108" s="152">
        <f>IF(AV$4="X",'LI 11M - LPS'!AV73,0)</f>
        <v>0</v>
      </c>
      <c r="AW108" s="152">
        <f>IF(AW$4="X",'LI 11M - LPS'!AW73,0)</f>
        <v>0</v>
      </c>
      <c r="AX108" s="152">
        <f>IF(AX$4="X",'LI 11M - LPS'!AX73,0)</f>
        <v>0</v>
      </c>
      <c r="AY108" s="152">
        <f>IF(AY$4="X",'LI 11M - LPS'!AY73,0)</f>
        <v>0</v>
      </c>
      <c r="AZ108" s="152">
        <f>IF(AZ$4="X",'LI 11M - LPS'!AZ73,0)</f>
        <v>0</v>
      </c>
      <c r="BA108" s="152">
        <f>IF(BA$4="X",'LI 11M - LPS'!BA73,0)</f>
        <v>0</v>
      </c>
      <c r="BB108" s="152">
        <f>IF(BB$4="X",'LI 11M - LPS'!BB73,0)</f>
        <v>0</v>
      </c>
      <c r="BC108" s="152">
        <f>IF(BC$4="X",'LI 11M - LPS'!BC73,0)</f>
        <v>0</v>
      </c>
      <c r="BD108" s="152">
        <f>IF(BD$4="X",'LI 11M - LPS'!BD73,0)</f>
        <v>0</v>
      </c>
      <c r="BE108" s="152">
        <f>IF(BE$4="X",'LI 11M - LPS'!BE73,0)</f>
        <v>0</v>
      </c>
      <c r="BF108" s="152">
        <f>IF(BF$4="X",'LI 11M - LPS'!BF73,0)</f>
        <v>0</v>
      </c>
      <c r="BG108" s="152">
        <f>IF(BG$4="X",'LI 11M - LPS'!BG73,0)</f>
        <v>0</v>
      </c>
      <c r="BH108" s="152">
        <f>IF(BH$4="X",'LI 11M - LPS'!BH73,0)</f>
        <v>0</v>
      </c>
      <c r="BI108" s="152">
        <f>IF(BI$4="X",'LI 11M - LPS'!BI73,0)</f>
        <v>0</v>
      </c>
      <c r="BJ108" s="152">
        <f>IF(BJ$4="X",'LI 11M - LPS'!BJ73,0)</f>
        <v>0</v>
      </c>
      <c r="BK108" s="152">
        <f>IF(BK$4="X",'LI 11M - LPS'!BK73,0)</f>
        <v>0</v>
      </c>
      <c r="BL108" s="152">
        <f>IF(BL$4="X",'LI 11M - LPS'!BL73,0)</f>
        <v>0</v>
      </c>
      <c r="BM108" s="152">
        <f>IF(BM$4="X",'LI 11M - LPS'!BM73,0)</f>
        <v>0</v>
      </c>
      <c r="BN108" s="152">
        <f>IF(BN$4="X",'LI 11M - LPS'!BN73,0)</f>
        <v>0</v>
      </c>
      <c r="BO108" s="152">
        <f>IF(BO$4="X",'LI 11M - LPS'!BO73,0)</f>
        <v>0</v>
      </c>
      <c r="BP108" s="152">
        <f>IF(BP$4="X",'LI 11M - LPS'!BP73,0)</f>
        <v>0</v>
      </c>
      <c r="BQ108" s="152">
        <f>IF(BQ$4="X",'LI 11M - LPS'!BQ73,0)</f>
        <v>0</v>
      </c>
      <c r="BR108" s="152">
        <f>IF(BR$4="X",'LI 11M - LPS'!BR73,0)</f>
        <v>0</v>
      </c>
      <c r="BS108" s="152">
        <f>IF(BS$4="X",'LI 11M - LPS'!BS73,0)</f>
        <v>0</v>
      </c>
      <c r="BT108" s="152">
        <f>IF(BT$4="X",'LI 11M - LPS'!BT73,0)</f>
        <v>0</v>
      </c>
      <c r="BU108" s="152">
        <f>IF(BU$4="X",'LI 11M - LPS'!BU73,0)</f>
        <v>0</v>
      </c>
      <c r="BV108" s="152">
        <f>IF(BV$4="X",'LI 11M - LPS'!BV73,0)</f>
        <v>0</v>
      </c>
      <c r="BW108" s="152">
        <f>IF(BW$4="X",'LI 11M - LPS'!BW73,0)</f>
        <v>0</v>
      </c>
      <c r="BX108" s="152">
        <f>IF(BX$4="X",'LI 11M - LPS'!BX73,0)</f>
        <v>0</v>
      </c>
      <c r="BY108" s="152">
        <f>IF(BY$4="X",'LI 11M - LPS'!BY73,0)</f>
        <v>0</v>
      </c>
      <c r="BZ108" s="152">
        <f>IF(BZ$4="X",'LI 11M - LPS'!BZ73,0)</f>
        <v>0</v>
      </c>
      <c r="CA108" s="152">
        <f>IF(CA$4="X",'LI 11M - LPS'!CA73,0)</f>
        <v>0</v>
      </c>
      <c r="CB108" s="152">
        <f>IF(CB$4="X",'LI 11M - LPS'!CB73,0)</f>
        <v>0</v>
      </c>
      <c r="CC108" s="152">
        <f>IF(CC$4="X",'LI 11M - LPS'!CC73,0)</f>
        <v>0</v>
      </c>
      <c r="CD108" s="152">
        <f>IF(CD$4="X",'LI 11M - LPS'!CD73,0)</f>
        <v>0</v>
      </c>
      <c r="CE108" s="152">
        <f>IF(CE$4="X",'LI 11M - LPS'!CE73,0)</f>
        <v>0</v>
      </c>
      <c r="CF108" s="152">
        <f>IF(CF$4="X",'LI 11M - LPS'!CF73,0)</f>
        <v>0</v>
      </c>
      <c r="CG108" s="152">
        <f>IF(CG$4="X",'LI 11M - LPS'!CG73,0)</f>
        <v>0</v>
      </c>
      <c r="CH108" s="152">
        <f>IF(CH$4="X",'LI 11M - LPS'!CH73,0)</f>
        <v>0</v>
      </c>
    </row>
    <row r="109" spans="2:86" s="1" customFormat="1" ht="15.75" thickBot="1" x14ac:dyDescent="0.3">
      <c r="B109" s="56" t="s">
        <v>34</v>
      </c>
      <c r="C109" s="154">
        <f>SUM(C104:C108)</f>
        <v>0</v>
      </c>
      <c r="D109" s="155">
        <f t="shared" ref="D109:K109" si="109">SUM(D104:D108)</f>
        <v>410.98463134078179</v>
      </c>
      <c r="E109" s="155">
        <f t="shared" si="109"/>
        <v>6029.0253757256178</v>
      </c>
      <c r="F109" s="155">
        <f t="shared" si="109"/>
        <v>13835.991039601657</v>
      </c>
      <c r="G109" s="155">
        <f t="shared" si="109"/>
        <v>21824.088250093435</v>
      </c>
      <c r="H109" s="155">
        <f t="shared" si="109"/>
        <v>55325.148977496028</v>
      </c>
      <c r="I109" s="155">
        <f t="shared" si="109"/>
        <v>91989.765366175023</v>
      </c>
      <c r="J109" s="155">
        <f t="shared" si="109"/>
        <v>90874.065989112773</v>
      </c>
      <c r="K109" s="155">
        <f t="shared" si="109"/>
        <v>75875.159201476999</v>
      </c>
      <c r="L109" s="155">
        <f t="shared" ref="L109:BW109" si="110">SUM(L104:L108)</f>
        <v>47184.719146473857</v>
      </c>
      <c r="M109" s="155">
        <f t="shared" si="110"/>
        <v>59079.958345030114</v>
      </c>
      <c r="N109" s="155">
        <f t="shared" si="110"/>
        <v>86818.700242972787</v>
      </c>
      <c r="O109" s="155">
        <f t="shared" si="110"/>
        <v>92490.932801226925</v>
      </c>
      <c r="P109" s="155">
        <f t="shared" si="110"/>
        <v>74687.867855519522</v>
      </c>
      <c r="Q109" s="155">
        <f t="shared" si="110"/>
        <v>66862.125716633847</v>
      </c>
      <c r="R109" s="155">
        <f t="shared" si="110"/>
        <v>50093.230688018855</v>
      </c>
      <c r="S109" s="155">
        <f t="shared" si="110"/>
        <v>54068.346731403057</v>
      </c>
      <c r="T109" s="155">
        <f t="shared" si="110"/>
        <v>-37161.039187865033</v>
      </c>
      <c r="U109" s="155">
        <f t="shared" si="110"/>
        <v>0</v>
      </c>
      <c r="V109" s="155">
        <f t="shared" si="110"/>
        <v>0</v>
      </c>
      <c r="W109" s="155">
        <f t="shared" si="110"/>
        <v>0</v>
      </c>
      <c r="X109" s="155">
        <f t="shared" si="110"/>
        <v>0</v>
      </c>
      <c r="Y109" s="155">
        <f t="shared" si="110"/>
        <v>0</v>
      </c>
      <c r="Z109" s="155">
        <f t="shared" si="110"/>
        <v>0</v>
      </c>
      <c r="AA109" s="155">
        <f t="shared" si="110"/>
        <v>0</v>
      </c>
      <c r="AB109" s="155">
        <f t="shared" si="110"/>
        <v>0</v>
      </c>
      <c r="AC109" s="155">
        <f t="shared" si="110"/>
        <v>0</v>
      </c>
      <c r="AD109" s="155">
        <f t="shared" si="110"/>
        <v>0</v>
      </c>
      <c r="AE109" s="155">
        <f t="shared" si="110"/>
        <v>0</v>
      </c>
      <c r="AF109" s="155">
        <f t="shared" si="110"/>
        <v>0</v>
      </c>
      <c r="AG109" s="155">
        <f t="shared" si="110"/>
        <v>0</v>
      </c>
      <c r="AH109" s="155">
        <f t="shared" si="110"/>
        <v>0</v>
      </c>
      <c r="AI109" s="155">
        <f t="shared" si="110"/>
        <v>0</v>
      </c>
      <c r="AJ109" s="155">
        <f t="shared" si="110"/>
        <v>0</v>
      </c>
      <c r="AK109" s="155">
        <f t="shared" si="110"/>
        <v>0</v>
      </c>
      <c r="AL109" s="155">
        <f t="shared" si="110"/>
        <v>0</v>
      </c>
      <c r="AM109" s="155">
        <f t="shared" si="110"/>
        <v>0</v>
      </c>
      <c r="AN109" s="155">
        <f t="shared" si="110"/>
        <v>0</v>
      </c>
      <c r="AO109" s="155">
        <f t="shared" si="110"/>
        <v>0</v>
      </c>
      <c r="AP109" s="155">
        <f t="shared" si="110"/>
        <v>0</v>
      </c>
      <c r="AQ109" s="155">
        <f t="shared" si="110"/>
        <v>0</v>
      </c>
      <c r="AR109" s="155">
        <f t="shared" si="110"/>
        <v>0</v>
      </c>
      <c r="AS109" s="155">
        <f t="shared" si="110"/>
        <v>0</v>
      </c>
      <c r="AT109" s="155">
        <f t="shared" si="110"/>
        <v>0</v>
      </c>
      <c r="AU109" s="155">
        <f t="shared" si="110"/>
        <v>0</v>
      </c>
      <c r="AV109" s="155">
        <f t="shared" si="110"/>
        <v>0</v>
      </c>
      <c r="AW109" s="155">
        <f t="shared" si="110"/>
        <v>0</v>
      </c>
      <c r="AX109" s="155">
        <f t="shared" si="110"/>
        <v>0</v>
      </c>
      <c r="AY109" s="155">
        <f t="shared" si="110"/>
        <v>0</v>
      </c>
      <c r="AZ109" s="155">
        <f t="shared" si="110"/>
        <v>0</v>
      </c>
      <c r="BA109" s="155">
        <f t="shared" si="110"/>
        <v>0</v>
      </c>
      <c r="BB109" s="155">
        <f t="shared" si="110"/>
        <v>0</v>
      </c>
      <c r="BC109" s="155">
        <f t="shared" si="110"/>
        <v>0</v>
      </c>
      <c r="BD109" s="155">
        <f t="shared" si="110"/>
        <v>0</v>
      </c>
      <c r="BE109" s="155">
        <f t="shared" si="110"/>
        <v>0</v>
      </c>
      <c r="BF109" s="155">
        <f t="shared" si="110"/>
        <v>0</v>
      </c>
      <c r="BG109" s="155">
        <f t="shared" si="110"/>
        <v>0</v>
      </c>
      <c r="BH109" s="155">
        <f t="shared" si="110"/>
        <v>0</v>
      </c>
      <c r="BI109" s="155">
        <f t="shared" si="110"/>
        <v>0</v>
      </c>
      <c r="BJ109" s="155">
        <f t="shared" si="110"/>
        <v>0</v>
      </c>
      <c r="BK109" s="155">
        <f t="shared" si="110"/>
        <v>0</v>
      </c>
      <c r="BL109" s="155">
        <f t="shared" si="110"/>
        <v>0</v>
      </c>
      <c r="BM109" s="155">
        <f t="shared" si="110"/>
        <v>0</v>
      </c>
      <c r="BN109" s="155">
        <f t="shared" si="110"/>
        <v>0</v>
      </c>
      <c r="BO109" s="155">
        <f t="shared" si="110"/>
        <v>0</v>
      </c>
      <c r="BP109" s="155">
        <f t="shared" si="110"/>
        <v>0</v>
      </c>
      <c r="BQ109" s="155">
        <f t="shared" si="110"/>
        <v>0</v>
      </c>
      <c r="BR109" s="155">
        <f t="shared" si="110"/>
        <v>0</v>
      </c>
      <c r="BS109" s="155">
        <f t="shared" si="110"/>
        <v>0</v>
      </c>
      <c r="BT109" s="155">
        <f t="shared" si="110"/>
        <v>0</v>
      </c>
      <c r="BU109" s="155">
        <f t="shared" si="110"/>
        <v>0</v>
      </c>
      <c r="BV109" s="155">
        <f t="shared" si="110"/>
        <v>0</v>
      </c>
      <c r="BW109" s="155">
        <f t="shared" si="110"/>
        <v>0</v>
      </c>
      <c r="BX109" s="155">
        <f t="shared" ref="BX109:CH109" si="111">SUM(BX104:BX108)</f>
        <v>0</v>
      </c>
      <c r="BY109" s="155">
        <f t="shared" si="111"/>
        <v>0</v>
      </c>
      <c r="BZ109" s="155">
        <f t="shared" si="111"/>
        <v>0</v>
      </c>
      <c r="CA109" s="155">
        <f t="shared" si="111"/>
        <v>0</v>
      </c>
      <c r="CB109" s="155">
        <f t="shared" si="111"/>
        <v>0</v>
      </c>
      <c r="CC109" s="155">
        <f t="shared" si="111"/>
        <v>0</v>
      </c>
      <c r="CD109" s="155">
        <f t="shared" si="111"/>
        <v>0</v>
      </c>
      <c r="CE109" s="155">
        <f t="shared" si="111"/>
        <v>0</v>
      </c>
      <c r="CF109" s="155">
        <f t="shared" si="111"/>
        <v>0</v>
      </c>
      <c r="CG109" s="155">
        <f t="shared" si="111"/>
        <v>0</v>
      </c>
      <c r="CH109" s="155">
        <f t="shared" si="111"/>
        <v>0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CP204"/>
  <sheetViews>
    <sheetView tabSelected="1" zoomScale="90" zoomScaleNormal="90" workbookViewId="0">
      <pane xSplit="2" ySplit="2" topLeftCell="C165" activePane="bottomRight" state="frozen"/>
      <selection activeCell="F39" sqref="B3:M39"/>
      <selection pane="topRight" activeCell="F39" sqref="B3:M39"/>
      <selection pane="bottomLeft" activeCell="F39" sqref="B3:M39"/>
      <selection pane="bottomRight" activeCell="F39" sqref="B3:M39"/>
    </sheetView>
  </sheetViews>
  <sheetFormatPr defaultRowHeight="15" x14ac:dyDescent="0.25"/>
  <cols>
    <col min="1" max="1" width="12.28515625" style="81" customWidth="1"/>
    <col min="2" max="2" width="28" bestFit="1" customWidth="1"/>
    <col min="3" max="4" width="11.5703125" bestFit="1" customWidth="1"/>
    <col min="5" max="5" width="12.5703125" customWidth="1"/>
    <col min="6" max="6" width="11.5703125" bestFit="1" customWidth="1"/>
    <col min="7" max="7" width="13.5703125" bestFit="1" customWidth="1"/>
    <col min="8" max="8" width="11.5703125" bestFit="1" customWidth="1"/>
    <col min="9" max="11" width="12.42578125" customWidth="1"/>
    <col min="12" max="14" width="11.5703125" bestFit="1" customWidth="1"/>
    <col min="15" max="15" width="15.28515625" style="1" bestFit="1" customWidth="1"/>
    <col min="16" max="16" width="14.5703125" customWidth="1"/>
    <col min="17" max="18" width="13.7109375" bestFit="1" customWidth="1"/>
    <col min="19" max="23" width="11.28515625" bestFit="1" customWidth="1"/>
  </cols>
  <sheetData>
    <row r="1" spans="1:94" ht="31.5" x14ac:dyDescent="0.4">
      <c r="A1" s="212" t="s">
        <v>179</v>
      </c>
      <c r="C1" s="551" t="s">
        <v>151</v>
      </c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3"/>
      <c r="O1" s="99"/>
      <c r="P1" s="215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</row>
    <row r="2" spans="1:94" ht="4.5" customHeight="1" thickBot="1" x14ac:dyDescent="0.95">
      <c r="C2" s="96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94" ht="21.75" customHeight="1" thickBot="1" x14ac:dyDescent="0.3">
      <c r="B3" s="205" t="s">
        <v>36</v>
      </c>
      <c r="C3" s="395">
        <v>45292</v>
      </c>
      <c r="D3" s="395">
        <v>45323</v>
      </c>
      <c r="E3" s="395">
        <v>45352</v>
      </c>
      <c r="F3" s="395">
        <v>45383</v>
      </c>
      <c r="G3" s="395">
        <v>45413</v>
      </c>
      <c r="H3" s="395">
        <v>45444</v>
      </c>
      <c r="I3" s="395">
        <v>45474</v>
      </c>
      <c r="J3" s="395">
        <v>45505</v>
      </c>
      <c r="K3" s="395">
        <v>45536</v>
      </c>
      <c r="L3" s="395">
        <v>45566</v>
      </c>
      <c r="M3" s="395">
        <v>45597</v>
      </c>
      <c r="N3" s="396" t="s">
        <v>232</v>
      </c>
      <c r="O3" s="207" t="s">
        <v>34</v>
      </c>
      <c r="Q3" s="42"/>
      <c r="R3" s="42"/>
      <c r="S3" s="42"/>
      <c r="T3" s="42"/>
      <c r="U3" s="42"/>
      <c r="V3" s="42"/>
      <c r="W3" s="42"/>
    </row>
    <row r="4" spans="1:94" ht="15" customHeight="1" x14ac:dyDescent="0.25">
      <c r="A4" s="540" t="s">
        <v>49</v>
      </c>
      <c r="B4" s="11" t="s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172">
        <v>0</v>
      </c>
      <c r="O4" s="82">
        <f t="shared" ref="O4:O15" si="0">SUM(C4:N4)</f>
        <v>0</v>
      </c>
      <c r="P4" s="215"/>
      <c r="Q4" s="198"/>
      <c r="R4" s="198"/>
      <c r="S4" s="198"/>
      <c r="T4" s="198"/>
      <c r="U4" s="198"/>
      <c r="V4" s="198"/>
      <c r="W4" s="198"/>
    </row>
    <row r="5" spans="1:94" x14ac:dyDescent="0.25">
      <c r="A5" s="541"/>
      <c r="B5" s="13" t="s">
        <v>1</v>
      </c>
      <c r="C5" s="3">
        <v>24351.465599996496</v>
      </c>
      <c r="D5" s="3">
        <v>35914.031999994833</v>
      </c>
      <c r="E5" s="3">
        <v>585135.93599991582</v>
      </c>
      <c r="F5" s="3">
        <v>32585.414399995312</v>
      </c>
      <c r="G5" s="3">
        <v>307459.15199995576</v>
      </c>
      <c r="H5" s="3">
        <v>91624.579199986823</v>
      </c>
      <c r="I5" s="3">
        <v>132093.56159998101</v>
      </c>
      <c r="J5" s="3">
        <v>629634.29759990948</v>
      </c>
      <c r="K5" s="3">
        <v>59564.735999991433</v>
      </c>
      <c r="L5" s="3">
        <v>52907.500799992391</v>
      </c>
      <c r="M5" s="3">
        <v>61316.639999991181</v>
      </c>
      <c r="N5" s="172">
        <v>73579.967999989414</v>
      </c>
      <c r="O5" s="82">
        <f t="shared" si="0"/>
        <v>2086167.2831997003</v>
      </c>
      <c r="Q5" s="198"/>
      <c r="R5" s="198"/>
      <c r="S5" s="198"/>
      <c r="T5" s="198"/>
      <c r="U5" s="198"/>
      <c r="V5" s="198"/>
      <c r="W5" s="198"/>
    </row>
    <row r="6" spans="1:94" x14ac:dyDescent="0.25">
      <c r="A6" s="541"/>
      <c r="B6" s="11" t="s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72">
        <v>0</v>
      </c>
      <c r="O6" s="82">
        <f t="shared" si="0"/>
        <v>0</v>
      </c>
      <c r="Q6" s="198"/>
      <c r="R6" s="198"/>
      <c r="S6" s="198"/>
      <c r="T6" s="198"/>
      <c r="U6" s="198"/>
      <c r="V6" s="198"/>
      <c r="W6" s="198"/>
    </row>
    <row r="7" spans="1:94" x14ac:dyDescent="0.25">
      <c r="A7" s="541"/>
      <c r="B7" s="11" t="s">
        <v>9</v>
      </c>
      <c r="C7" s="3">
        <v>37899.538371084018</v>
      </c>
      <c r="D7" s="3">
        <v>55895.00263361312</v>
      </c>
      <c r="E7" s="3">
        <v>910679.55510374543</v>
      </c>
      <c r="F7" s="3">
        <v>50714.490194400198</v>
      </c>
      <c r="G7" s="3">
        <v>478515.75425361475</v>
      </c>
      <c r="H7" s="3">
        <v>142600.42135307152</v>
      </c>
      <c r="I7" s="3">
        <v>205584.54627192338</v>
      </c>
      <c r="J7" s="3">
        <v>979934.82665953925</v>
      </c>
      <c r="K7" s="3">
        <v>92703.906806968094</v>
      </c>
      <c r="L7" s="3">
        <v>82342.881928542251</v>
      </c>
      <c r="M7" s="3">
        <v>95430.492301290695</v>
      </c>
      <c r="N7" s="172">
        <v>114516.59076154882</v>
      </c>
      <c r="O7" s="82">
        <f t="shared" si="0"/>
        <v>3246818.0066393414</v>
      </c>
      <c r="Q7" s="198"/>
      <c r="R7" s="198"/>
      <c r="S7" s="198"/>
      <c r="T7" s="198"/>
      <c r="U7" s="198"/>
      <c r="V7" s="198"/>
      <c r="W7" s="198"/>
    </row>
    <row r="8" spans="1:94" x14ac:dyDescent="0.25">
      <c r="A8" s="541"/>
      <c r="B8" s="13" t="s">
        <v>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172">
        <v>0</v>
      </c>
      <c r="O8" s="82">
        <f t="shared" si="0"/>
        <v>0</v>
      </c>
      <c r="Q8" s="198"/>
      <c r="R8" s="198"/>
      <c r="S8" s="198"/>
      <c r="T8" s="198"/>
      <c r="U8" s="198"/>
      <c r="V8" s="198"/>
      <c r="W8" s="198"/>
    </row>
    <row r="9" spans="1:94" x14ac:dyDescent="0.25">
      <c r="A9" s="541"/>
      <c r="B9" s="11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72">
        <v>0</v>
      </c>
      <c r="O9" s="82">
        <f t="shared" si="0"/>
        <v>0</v>
      </c>
      <c r="Q9" s="198"/>
      <c r="R9" s="198"/>
      <c r="S9" s="198"/>
      <c r="T9" s="198"/>
      <c r="U9" s="198"/>
      <c r="V9" s="198"/>
      <c r="W9" s="198"/>
    </row>
    <row r="10" spans="1:94" x14ac:dyDescent="0.25">
      <c r="A10" s="541"/>
      <c r="B10" s="11" t="s">
        <v>5</v>
      </c>
      <c r="C10" s="3">
        <v>0</v>
      </c>
      <c r="D10" s="3">
        <v>455.86800000000028</v>
      </c>
      <c r="E10" s="3">
        <v>1367.604000000001</v>
      </c>
      <c r="F10" s="3">
        <v>607.82400000000041</v>
      </c>
      <c r="G10" s="3">
        <v>0</v>
      </c>
      <c r="H10" s="3">
        <v>1671.5160000000012</v>
      </c>
      <c r="I10" s="3">
        <v>1063.6920000000007</v>
      </c>
      <c r="J10" s="3">
        <v>1975.4280000000012</v>
      </c>
      <c r="K10" s="3">
        <v>1671.5160000000012</v>
      </c>
      <c r="L10" s="3">
        <v>607.82400000000041</v>
      </c>
      <c r="M10" s="3">
        <v>455.86800000000028</v>
      </c>
      <c r="N10" s="172">
        <v>303.91200000000021</v>
      </c>
      <c r="O10" s="82">
        <f t="shared" si="0"/>
        <v>10181.052000000007</v>
      </c>
      <c r="Q10" s="198"/>
      <c r="R10" s="198"/>
      <c r="S10" s="198"/>
      <c r="T10" s="198"/>
      <c r="U10" s="198"/>
      <c r="V10" s="198"/>
      <c r="W10" s="198"/>
    </row>
    <row r="11" spans="1:94" x14ac:dyDescent="0.25">
      <c r="A11" s="541"/>
      <c r="B11" s="1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172">
        <v>0</v>
      </c>
      <c r="O11" s="82">
        <f t="shared" si="0"/>
        <v>0</v>
      </c>
      <c r="Q11" s="198"/>
      <c r="R11" s="198"/>
      <c r="S11" s="198"/>
      <c r="T11" s="198"/>
      <c r="U11" s="198"/>
      <c r="V11" s="198"/>
      <c r="W11" s="198"/>
    </row>
    <row r="12" spans="1:94" x14ac:dyDescent="0.25">
      <c r="A12" s="541"/>
      <c r="B12" s="1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172">
        <v>0</v>
      </c>
      <c r="O12" s="82">
        <f t="shared" si="0"/>
        <v>0</v>
      </c>
      <c r="Q12" s="198"/>
      <c r="R12" s="198"/>
      <c r="S12" s="198"/>
      <c r="T12" s="198"/>
      <c r="U12" s="198"/>
      <c r="V12" s="198"/>
      <c r="W12" s="198"/>
    </row>
    <row r="13" spans="1:94" x14ac:dyDescent="0.25">
      <c r="A13" s="541"/>
      <c r="B13" s="11" t="s">
        <v>8</v>
      </c>
      <c r="C13" s="3">
        <v>0</v>
      </c>
      <c r="D13" s="3">
        <v>2377.6982047241372</v>
      </c>
      <c r="E13" s="3">
        <v>9510.7928188965489</v>
      </c>
      <c r="F13" s="3">
        <v>4755.3964094482744</v>
      </c>
      <c r="G13" s="3">
        <v>0</v>
      </c>
      <c r="H13" s="3">
        <v>2377.6982047241372</v>
      </c>
      <c r="I13" s="3">
        <v>9510.7928188965489</v>
      </c>
      <c r="J13" s="3">
        <v>14266.189228344823</v>
      </c>
      <c r="K13" s="3">
        <v>0</v>
      </c>
      <c r="L13" s="3">
        <v>7133.0946141724116</v>
      </c>
      <c r="M13" s="3">
        <v>11888.491023620685</v>
      </c>
      <c r="N13" s="172">
        <v>7133.0946141724116</v>
      </c>
      <c r="O13" s="82">
        <f t="shared" si="0"/>
        <v>68953.247936999978</v>
      </c>
      <c r="Q13" s="198"/>
      <c r="R13" s="198"/>
      <c r="S13" s="198"/>
      <c r="T13" s="198"/>
      <c r="U13" s="198"/>
      <c r="V13" s="198"/>
      <c r="W13" s="198"/>
    </row>
    <row r="14" spans="1:94" ht="15.75" thickBot="1" x14ac:dyDescent="0.3">
      <c r="A14" s="542"/>
      <c r="B14" s="208" t="s">
        <v>42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72">
        <v>0</v>
      </c>
      <c r="O14" s="82">
        <f t="shared" si="0"/>
        <v>0</v>
      </c>
      <c r="Q14" s="198"/>
      <c r="R14" s="198"/>
      <c r="S14" s="198"/>
      <c r="T14" s="198"/>
      <c r="U14" s="198"/>
      <c r="V14" s="198"/>
      <c r="W14" s="198"/>
    </row>
    <row r="15" spans="1:94" ht="21.75" thickBot="1" x14ac:dyDescent="0.4">
      <c r="A15" s="84"/>
      <c r="B15" s="209" t="s">
        <v>43</v>
      </c>
      <c r="C15" s="210">
        <f t="shared" ref="C15:N15" si="1">SUM(C4:C14)</f>
        <v>62251.003971080514</v>
      </c>
      <c r="D15" s="210">
        <f t="shared" si="1"/>
        <v>94642.600838332088</v>
      </c>
      <c r="E15" s="210">
        <f t="shared" si="1"/>
        <v>1506693.8879225578</v>
      </c>
      <c r="F15" s="210">
        <f t="shared" si="1"/>
        <v>88663.125003843787</v>
      </c>
      <c r="G15" s="210">
        <f t="shared" si="1"/>
        <v>785974.90625357046</v>
      </c>
      <c r="H15" s="210">
        <f t="shared" si="1"/>
        <v>238274.21475778249</v>
      </c>
      <c r="I15" s="210">
        <f t="shared" si="1"/>
        <v>348252.5926908009</v>
      </c>
      <c r="J15" s="210">
        <f t="shared" si="1"/>
        <v>1625810.7414877934</v>
      </c>
      <c r="K15" s="210">
        <f t="shared" si="1"/>
        <v>153940.15880695952</v>
      </c>
      <c r="L15" s="211">
        <f t="shared" si="1"/>
        <v>142991.30134270704</v>
      </c>
      <c r="M15" s="211">
        <f t="shared" si="1"/>
        <v>169091.49132490254</v>
      </c>
      <c r="N15" s="214">
        <f t="shared" si="1"/>
        <v>195533.56537571066</v>
      </c>
      <c r="O15" s="85">
        <f t="shared" si="0"/>
        <v>5412119.589776041</v>
      </c>
    </row>
    <row r="16" spans="1:94" ht="21.75" thickBot="1" x14ac:dyDescent="0.4">
      <c r="A16" s="84"/>
      <c r="F16" s="83">
        <v>0</v>
      </c>
    </row>
    <row r="17" spans="1:23" ht="21.75" thickBot="1" x14ac:dyDescent="0.4">
      <c r="A17" s="84"/>
      <c r="B17" s="205" t="s">
        <v>36</v>
      </c>
      <c r="C17" s="206">
        <f>C$3</f>
        <v>45292</v>
      </c>
      <c r="D17" s="206">
        <f t="shared" ref="D17:N17" si="2">D$3</f>
        <v>45323</v>
      </c>
      <c r="E17" s="206">
        <f t="shared" si="2"/>
        <v>45352</v>
      </c>
      <c r="F17" s="206">
        <f t="shared" si="2"/>
        <v>45383</v>
      </c>
      <c r="G17" s="206">
        <f t="shared" si="2"/>
        <v>45413</v>
      </c>
      <c r="H17" s="206">
        <f t="shared" si="2"/>
        <v>45444</v>
      </c>
      <c r="I17" s="206">
        <f t="shared" si="2"/>
        <v>45474</v>
      </c>
      <c r="J17" s="206">
        <f t="shared" si="2"/>
        <v>45505</v>
      </c>
      <c r="K17" s="206">
        <f t="shared" si="2"/>
        <v>45536</v>
      </c>
      <c r="L17" s="206">
        <f t="shared" si="2"/>
        <v>45566</v>
      </c>
      <c r="M17" s="206">
        <f t="shared" si="2"/>
        <v>45597</v>
      </c>
      <c r="N17" s="213" t="str">
        <f t="shared" si="2"/>
        <v>Dec-24 +</v>
      </c>
      <c r="O17" s="207" t="s">
        <v>34</v>
      </c>
      <c r="Q17" s="42"/>
      <c r="R17" s="42"/>
      <c r="S17" s="42"/>
      <c r="T17" s="42"/>
      <c r="U17" s="42"/>
      <c r="V17" s="42"/>
      <c r="W17" s="42"/>
    </row>
    <row r="18" spans="1:23" x14ac:dyDescent="0.25">
      <c r="A18" s="540" t="s">
        <v>48</v>
      </c>
      <c r="B18" s="11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72">
        <v>0</v>
      </c>
      <c r="O18" s="82">
        <f t="shared" ref="O18:O29" si="3">SUM(C18:N18)</f>
        <v>0</v>
      </c>
      <c r="P18" s="215"/>
      <c r="Q18" s="198"/>
      <c r="R18" s="198"/>
      <c r="S18" s="198"/>
      <c r="T18" s="198"/>
      <c r="U18" s="198"/>
      <c r="V18" s="198"/>
      <c r="W18" s="198"/>
    </row>
    <row r="19" spans="1:23" x14ac:dyDescent="0.25">
      <c r="A19" s="541"/>
      <c r="B19" s="13" t="s">
        <v>1</v>
      </c>
      <c r="C19" s="3">
        <v>28879.561955658781</v>
      </c>
      <c r="D19" s="3">
        <v>1419294.2491148377</v>
      </c>
      <c r="E19" s="3">
        <v>1099001.2613600777</v>
      </c>
      <c r="F19" s="3">
        <v>1590253.292947745</v>
      </c>
      <c r="G19" s="3">
        <v>2065455.4182147381</v>
      </c>
      <c r="H19" s="3">
        <v>2393770.3255554554</v>
      </c>
      <c r="I19" s="3">
        <v>2879057.2380038663</v>
      </c>
      <c r="J19" s="3">
        <v>2273742.0370238344</v>
      </c>
      <c r="K19" s="3">
        <v>2338319.0119725093</v>
      </c>
      <c r="L19" s="3">
        <v>2422780.4795881445</v>
      </c>
      <c r="M19" s="3">
        <v>1602362.076854046</v>
      </c>
      <c r="N19" s="172">
        <v>5492361.1802462935</v>
      </c>
      <c r="O19" s="82">
        <f t="shared" si="3"/>
        <v>25605276.13283721</v>
      </c>
      <c r="Q19" s="198"/>
      <c r="R19" s="198"/>
      <c r="S19" s="198"/>
      <c r="T19" s="198"/>
      <c r="U19" s="198"/>
      <c r="V19" s="198"/>
      <c r="W19" s="198"/>
    </row>
    <row r="20" spans="1:23" ht="14.65" customHeight="1" x14ac:dyDescent="0.25">
      <c r="A20" s="541"/>
      <c r="B20" s="11" t="s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72">
        <v>0</v>
      </c>
      <c r="O20" s="82">
        <f t="shared" si="3"/>
        <v>0</v>
      </c>
      <c r="Q20" s="198"/>
      <c r="R20" s="198"/>
      <c r="S20" s="198"/>
      <c r="T20" s="198"/>
      <c r="U20" s="198"/>
      <c r="V20" s="198"/>
      <c r="W20" s="198"/>
    </row>
    <row r="21" spans="1:23" x14ac:dyDescent="0.25">
      <c r="A21" s="541"/>
      <c r="B21" s="11" t="s">
        <v>9</v>
      </c>
      <c r="C21" s="3">
        <v>953.81285706943436</v>
      </c>
      <c r="D21" s="3">
        <v>614301.70185561641</v>
      </c>
      <c r="E21" s="3">
        <v>560779.40161159844</v>
      </c>
      <c r="F21" s="3">
        <v>787558.27668932476</v>
      </c>
      <c r="G21" s="3">
        <v>1214008.7840462057</v>
      </c>
      <c r="H21" s="3">
        <v>1259190.5062009173</v>
      </c>
      <c r="I21" s="3">
        <v>1437189.345923855</v>
      </c>
      <c r="J21" s="3">
        <v>1066992.0463665901</v>
      </c>
      <c r="K21" s="3">
        <v>1230012.0769646415</v>
      </c>
      <c r="L21" s="3">
        <v>1221280.58686782</v>
      </c>
      <c r="M21" s="3">
        <v>774502.01723570435</v>
      </c>
      <c r="N21" s="172">
        <v>3121893.3681411021</v>
      </c>
      <c r="O21" s="82">
        <f t="shared" si="3"/>
        <v>13288661.924760444</v>
      </c>
      <c r="Q21" s="198"/>
      <c r="R21" s="198"/>
      <c r="S21" s="198"/>
      <c r="T21" s="198"/>
      <c r="U21" s="198"/>
      <c r="V21" s="198"/>
      <c r="W21" s="198"/>
    </row>
    <row r="22" spans="1:23" x14ac:dyDescent="0.25">
      <c r="A22" s="541"/>
      <c r="B22" s="13" t="s">
        <v>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72">
        <v>0</v>
      </c>
      <c r="O22" s="82">
        <f t="shared" si="3"/>
        <v>0</v>
      </c>
      <c r="Q22" s="198"/>
      <c r="R22" s="198"/>
      <c r="S22" s="198"/>
      <c r="T22" s="198"/>
      <c r="U22" s="198"/>
      <c r="V22" s="198"/>
      <c r="W22" s="198"/>
    </row>
    <row r="23" spans="1:23" x14ac:dyDescent="0.25">
      <c r="A23" s="541"/>
      <c r="B23" s="11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72">
        <v>0</v>
      </c>
      <c r="O23" s="82">
        <f t="shared" si="3"/>
        <v>0</v>
      </c>
      <c r="Q23" s="198"/>
      <c r="R23" s="198"/>
      <c r="S23" s="198"/>
      <c r="T23" s="198"/>
      <c r="U23" s="198"/>
      <c r="V23" s="198"/>
      <c r="W23" s="198"/>
    </row>
    <row r="24" spans="1:23" x14ac:dyDescent="0.25">
      <c r="A24" s="541"/>
      <c r="B24" s="11" t="s">
        <v>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72">
        <v>0</v>
      </c>
      <c r="O24" s="82">
        <f t="shared" si="3"/>
        <v>0</v>
      </c>
      <c r="Q24" s="198"/>
      <c r="R24" s="198"/>
      <c r="S24" s="198"/>
      <c r="T24" s="198"/>
      <c r="U24" s="198"/>
      <c r="V24" s="198"/>
      <c r="W24" s="198"/>
    </row>
    <row r="25" spans="1:23" x14ac:dyDescent="0.25">
      <c r="A25" s="541"/>
      <c r="B25" s="11" t="s">
        <v>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72">
        <v>0</v>
      </c>
      <c r="O25" s="82">
        <f t="shared" si="3"/>
        <v>0</v>
      </c>
      <c r="Q25" s="198"/>
      <c r="R25" s="198"/>
      <c r="S25" s="198"/>
      <c r="T25" s="198"/>
      <c r="U25" s="198"/>
      <c r="V25" s="198"/>
      <c r="W25" s="198"/>
    </row>
    <row r="26" spans="1:23" x14ac:dyDescent="0.25">
      <c r="A26" s="541"/>
      <c r="B26" s="11" t="s">
        <v>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72">
        <v>0</v>
      </c>
      <c r="O26" s="82">
        <f t="shared" si="3"/>
        <v>0</v>
      </c>
      <c r="Q26" s="198"/>
      <c r="R26" s="198"/>
      <c r="S26" s="198"/>
      <c r="T26" s="198"/>
      <c r="U26" s="198"/>
      <c r="V26" s="198"/>
      <c r="W26" s="198"/>
    </row>
    <row r="27" spans="1:23" x14ac:dyDescent="0.25">
      <c r="A27" s="541"/>
      <c r="B27" s="11" t="s">
        <v>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72">
        <v>0</v>
      </c>
      <c r="O27" s="82">
        <f t="shared" si="3"/>
        <v>0</v>
      </c>
      <c r="Q27" s="198"/>
      <c r="R27" s="198"/>
      <c r="S27" s="198"/>
      <c r="T27" s="198"/>
      <c r="U27" s="198"/>
      <c r="V27" s="198"/>
      <c r="W27" s="198"/>
    </row>
    <row r="28" spans="1:23" ht="15.75" thickBot="1" x14ac:dyDescent="0.3">
      <c r="A28" s="542"/>
      <c r="B28" s="208" t="s">
        <v>42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72">
        <v>0</v>
      </c>
      <c r="O28" s="82">
        <f t="shared" si="3"/>
        <v>0</v>
      </c>
      <c r="Q28" s="198"/>
      <c r="R28" s="198"/>
      <c r="S28" s="198"/>
      <c r="T28" s="198"/>
      <c r="U28" s="198"/>
      <c r="V28" s="198"/>
      <c r="W28" s="198"/>
    </row>
    <row r="29" spans="1:23" ht="21.75" thickBot="1" x14ac:dyDescent="0.4">
      <c r="A29" s="84"/>
      <c r="B29" s="209" t="s">
        <v>43</v>
      </c>
      <c r="C29" s="210">
        <f t="shared" ref="C29:N29" si="4">SUM(C18:C28)</f>
        <v>29833.374812728216</v>
      </c>
      <c r="D29" s="210">
        <f t="shared" si="4"/>
        <v>2033595.9509704541</v>
      </c>
      <c r="E29" s="210">
        <f t="shared" si="4"/>
        <v>1659780.6629716761</v>
      </c>
      <c r="F29" s="210">
        <f t="shared" si="4"/>
        <v>2377811.5696370695</v>
      </c>
      <c r="G29" s="210">
        <f t="shared" si="4"/>
        <v>3279464.2022609441</v>
      </c>
      <c r="H29" s="210">
        <f t="shared" si="4"/>
        <v>3652960.8317563729</v>
      </c>
      <c r="I29" s="210">
        <f t="shared" si="4"/>
        <v>4316246.5839277208</v>
      </c>
      <c r="J29" s="210">
        <f t="shared" si="4"/>
        <v>3340734.0833904245</v>
      </c>
      <c r="K29" s="210">
        <f t="shared" si="4"/>
        <v>3568331.0889371508</v>
      </c>
      <c r="L29" s="211">
        <f t="shared" si="4"/>
        <v>3644061.0664559645</v>
      </c>
      <c r="M29" s="211">
        <f t="shared" si="4"/>
        <v>2376864.0940897502</v>
      </c>
      <c r="N29" s="214">
        <f t="shared" si="4"/>
        <v>8614254.5483873952</v>
      </c>
      <c r="O29" s="85">
        <f t="shared" si="3"/>
        <v>38893938.057597652</v>
      </c>
    </row>
    <row r="30" spans="1:23" ht="21.75" thickBot="1" x14ac:dyDescent="0.4">
      <c r="A30" s="84"/>
      <c r="F30" s="83">
        <v>0</v>
      </c>
    </row>
    <row r="31" spans="1:23" ht="21.75" thickBot="1" x14ac:dyDescent="0.4">
      <c r="A31" s="84"/>
      <c r="B31" s="205" t="s">
        <v>36</v>
      </c>
      <c r="C31" s="206">
        <f>C$3</f>
        <v>45292</v>
      </c>
      <c r="D31" s="206">
        <f t="shared" ref="D31:N31" si="5">D$3</f>
        <v>45323</v>
      </c>
      <c r="E31" s="206">
        <f t="shared" si="5"/>
        <v>45352</v>
      </c>
      <c r="F31" s="206">
        <f t="shared" si="5"/>
        <v>45383</v>
      </c>
      <c r="G31" s="206">
        <f t="shared" si="5"/>
        <v>45413</v>
      </c>
      <c r="H31" s="206">
        <f t="shared" si="5"/>
        <v>45444</v>
      </c>
      <c r="I31" s="206">
        <f t="shared" si="5"/>
        <v>45474</v>
      </c>
      <c r="J31" s="206">
        <f t="shared" si="5"/>
        <v>45505</v>
      </c>
      <c r="K31" s="206">
        <f t="shared" si="5"/>
        <v>45536</v>
      </c>
      <c r="L31" s="206">
        <f t="shared" si="5"/>
        <v>45566</v>
      </c>
      <c r="M31" s="206">
        <f t="shared" si="5"/>
        <v>45597</v>
      </c>
      <c r="N31" s="213" t="str">
        <f t="shared" si="5"/>
        <v>Dec-24 +</v>
      </c>
      <c r="O31" s="207" t="s">
        <v>34</v>
      </c>
      <c r="Q31" s="42"/>
      <c r="R31" s="42"/>
      <c r="S31" s="42"/>
      <c r="T31" s="42"/>
      <c r="U31" s="42"/>
      <c r="V31" s="42"/>
      <c r="W31" s="42"/>
    </row>
    <row r="32" spans="1:23" ht="14.65" customHeight="1" x14ac:dyDescent="0.25">
      <c r="A32" s="543" t="s">
        <v>223</v>
      </c>
      <c r="B32" s="11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72">
        <f>SUM(Q32:W32)</f>
        <v>0</v>
      </c>
      <c r="O32" s="82">
        <f t="shared" ref="O32:O43" si="6">SUM(C32:N32)</f>
        <v>0</v>
      </c>
      <c r="P32" s="215"/>
      <c r="Q32" s="198"/>
      <c r="R32" s="198"/>
      <c r="S32" s="198"/>
      <c r="T32" s="198"/>
      <c r="U32" s="198"/>
      <c r="V32" s="198"/>
      <c r="W32" s="198"/>
    </row>
    <row r="33" spans="1:23" x14ac:dyDescent="0.25">
      <c r="A33" s="544"/>
      <c r="B33" s="13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72">
        <f t="shared" ref="N33:N42" si="7">SUM(Q33:W33)</f>
        <v>0</v>
      </c>
      <c r="O33" s="82">
        <f t="shared" si="6"/>
        <v>0</v>
      </c>
      <c r="Q33" s="198"/>
      <c r="R33" s="198"/>
      <c r="S33" s="198"/>
      <c r="T33" s="198"/>
      <c r="U33" s="198"/>
      <c r="V33" s="198"/>
      <c r="W33" s="198"/>
    </row>
    <row r="34" spans="1:23" x14ac:dyDescent="0.25">
      <c r="A34" s="544"/>
      <c r="B34" s="11" t="s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72">
        <f t="shared" si="7"/>
        <v>0</v>
      </c>
      <c r="O34" s="82">
        <f t="shared" si="6"/>
        <v>0</v>
      </c>
      <c r="Q34" s="198"/>
      <c r="R34" s="198"/>
      <c r="S34" s="198"/>
      <c r="T34" s="198"/>
      <c r="U34" s="198"/>
      <c r="V34" s="198"/>
      <c r="W34" s="198"/>
    </row>
    <row r="35" spans="1:23" x14ac:dyDescent="0.25">
      <c r="A35" s="544"/>
      <c r="B35" s="11" t="s">
        <v>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72">
        <f t="shared" si="7"/>
        <v>0</v>
      </c>
      <c r="O35" s="82">
        <f t="shared" si="6"/>
        <v>0</v>
      </c>
      <c r="Q35" s="198"/>
      <c r="R35" s="198"/>
      <c r="S35" s="198"/>
      <c r="T35" s="198"/>
      <c r="U35" s="198"/>
      <c r="V35" s="198"/>
      <c r="W35" s="198"/>
    </row>
    <row r="36" spans="1:23" x14ac:dyDescent="0.25">
      <c r="A36" s="544"/>
      <c r="B36" s="13" t="s">
        <v>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172">
        <f t="shared" si="7"/>
        <v>0</v>
      </c>
      <c r="O36" s="82">
        <f t="shared" si="6"/>
        <v>0</v>
      </c>
      <c r="Q36" s="198"/>
      <c r="R36" s="198"/>
      <c r="S36" s="198"/>
      <c r="T36" s="198"/>
      <c r="U36" s="198"/>
      <c r="V36" s="198"/>
      <c r="W36" s="198"/>
    </row>
    <row r="37" spans="1:23" x14ac:dyDescent="0.25">
      <c r="A37" s="544"/>
      <c r="B37" s="11" t="s">
        <v>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172">
        <f t="shared" si="7"/>
        <v>0</v>
      </c>
      <c r="O37" s="82">
        <f t="shared" si="6"/>
        <v>0</v>
      </c>
      <c r="Q37" s="198"/>
      <c r="R37" s="198"/>
      <c r="S37" s="198"/>
      <c r="T37" s="198"/>
      <c r="U37" s="198"/>
      <c r="V37" s="198"/>
      <c r="W37" s="198"/>
    </row>
    <row r="38" spans="1:23" x14ac:dyDescent="0.25">
      <c r="A38" s="544"/>
      <c r="B38" s="11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172">
        <f t="shared" si="7"/>
        <v>0</v>
      </c>
      <c r="O38" s="82">
        <f t="shared" si="6"/>
        <v>0</v>
      </c>
      <c r="Q38" s="198"/>
      <c r="R38" s="198"/>
      <c r="S38" s="198"/>
      <c r="T38" s="198"/>
      <c r="U38" s="198"/>
      <c r="V38" s="198"/>
      <c r="W38" s="198"/>
    </row>
    <row r="39" spans="1:23" x14ac:dyDescent="0.25">
      <c r="A39" s="544"/>
      <c r="B39" s="11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172">
        <f t="shared" si="7"/>
        <v>0</v>
      </c>
      <c r="O39" s="82">
        <f t="shared" si="6"/>
        <v>0</v>
      </c>
      <c r="Q39" s="198"/>
      <c r="R39" s="198"/>
      <c r="S39" s="198"/>
      <c r="T39" s="198"/>
      <c r="U39" s="198"/>
      <c r="V39" s="198"/>
      <c r="W39" s="198"/>
    </row>
    <row r="40" spans="1:23" x14ac:dyDescent="0.25">
      <c r="A40" s="544"/>
      <c r="B40" s="11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72">
        <f t="shared" si="7"/>
        <v>0</v>
      </c>
      <c r="O40" s="82">
        <f t="shared" si="6"/>
        <v>0</v>
      </c>
      <c r="Q40" s="198"/>
      <c r="R40" s="198"/>
      <c r="S40" s="198"/>
      <c r="T40" s="198"/>
      <c r="U40" s="198"/>
      <c r="V40" s="198"/>
      <c r="W40" s="198"/>
    </row>
    <row r="41" spans="1:23" x14ac:dyDescent="0.25">
      <c r="A41" s="544"/>
      <c r="B41" s="11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172">
        <f t="shared" si="7"/>
        <v>0</v>
      </c>
      <c r="O41" s="82">
        <f t="shared" si="6"/>
        <v>0</v>
      </c>
      <c r="Q41" s="198"/>
      <c r="R41" s="198"/>
      <c r="S41" s="198"/>
      <c r="T41" s="198"/>
      <c r="U41" s="198"/>
      <c r="V41" s="198"/>
      <c r="W41" s="198"/>
    </row>
    <row r="42" spans="1:23" ht="15.75" thickBot="1" x14ac:dyDescent="0.3">
      <c r="A42" s="545"/>
      <c r="B42" s="208" t="s">
        <v>42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72">
        <f t="shared" si="7"/>
        <v>0</v>
      </c>
      <c r="O42" s="82">
        <f t="shared" si="6"/>
        <v>0</v>
      </c>
      <c r="Q42" s="198"/>
      <c r="R42" s="198"/>
      <c r="S42" s="198"/>
      <c r="T42" s="198"/>
      <c r="U42" s="198"/>
      <c r="V42" s="198"/>
      <c r="W42" s="198"/>
    </row>
    <row r="43" spans="1:23" ht="21.75" thickBot="1" x14ac:dyDescent="0.4">
      <c r="A43" s="84"/>
      <c r="B43" s="209" t="s">
        <v>43</v>
      </c>
      <c r="C43" s="210">
        <f t="shared" ref="C43:N43" si="8">SUM(C32:C42)</f>
        <v>0</v>
      </c>
      <c r="D43" s="210">
        <f t="shared" si="8"/>
        <v>0</v>
      </c>
      <c r="E43" s="210">
        <f t="shared" si="8"/>
        <v>0</v>
      </c>
      <c r="F43" s="210">
        <f t="shared" si="8"/>
        <v>0</v>
      </c>
      <c r="G43" s="210">
        <f t="shared" si="8"/>
        <v>0</v>
      </c>
      <c r="H43" s="210">
        <f t="shared" si="8"/>
        <v>0</v>
      </c>
      <c r="I43" s="210">
        <f t="shared" si="8"/>
        <v>0</v>
      </c>
      <c r="J43" s="210">
        <f t="shared" si="8"/>
        <v>0</v>
      </c>
      <c r="K43" s="210">
        <f t="shared" si="8"/>
        <v>0</v>
      </c>
      <c r="L43" s="211">
        <f t="shared" si="8"/>
        <v>0</v>
      </c>
      <c r="M43" s="211">
        <f t="shared" si="8"/>
        <v>0</v>
      </c>
      <c r="N43" s="214">
        <f t="shared" si="8"/>
        <v>0</v>
      </c>
      <c r="O43" s="85">
        <f t="shared" si="6"/>
        <v>0</v>
      </c>
    </row>
    <row r="44" spans="1:23" ht="21.75" thickBot="1" x14ac:dyDescent="0.4">
      <c r="A44" s="84"/>
      <c r="F44" s="83">
        <v>0</v>
      </c>
    </row>
    <row r="45" spans="1:23" ht="21.75" thickBot="1" x14ac:dyDescent="0.4">
      <c r="A45" s="84"/>
      <c r="B45" s="205" t="s">
        <v>36</v>
      </c>
      <c r="C45" s="206">
        <f>C$3</f>
        <v>45292</v>
      </c>
      <c r="D45" s="206">
        <f t="shared" ref="D45:N45" si="9">D$3</f>
        <v>45323</v>
      </c>
      <c r="E45" s="206">
        <f t="shared" si="9"/>
        <v>45352</v>
      </c>
      <c r="F45" s="206">
        <f t="shared" si="9"/>
        <v>45383</v>
      </c>
      <c r="G45" s="206">
        <f t="shared" si="9"/>
        <v>45413</v>
      </c>
      <c r="H45" s="206">
        <f t="shared" si="9"/>
        <v>45444</v>
      </c>
      <c r="I45" s="206">
        <f t="shared" si="9"/>
        <v>45474</v>
      </c>
      <c r="J45" s="206">
        <f t="shared" si="9"/>
        <v>45505</v>
      </c>
      <c r="K45" s="206">
        <f t="shared" si="9"/>
        <v>45536</v>
      </c>
      <c r="L45" s="206">
        <f t="shared" si="9"/>
        <v>45566</v>
      </c>
      <c r="M45" s="206">
        <f t="shared" si="9"/>
        <v>45597</v>
      </c>
      <c r="N45" s="213" t="str">
        <f t="shared" si="9"/>
        <v>Dec-24 +</v>
      </c>
      <c r="O45" s="207" t="s">
        <v>34</v>
      </c>
      <c r="Q45" s="42"/>
      <c r="R45" s="42"/>
      <c r="S45" s="42"/>
      <c r="T45" s="42"/>
      <c r="U45" s="42"/>
      <c r="V45" s="42"/>
      <c r="W45" s="42"/>
    </row>
    <row r="46" spans="1:23" x14ac:dyDescent="0.25">
      <c r="A46" s="543" t="s">
        <v>47</v>
      </c>
      <c r="B46" s="11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12293.2955466</v>
      </c>
      <c r="J46" s="3">
        <v>0</v>
      </c>
      <c r="K46" s="3">
        <v>0</v>
      </c>
      <c r="L46" s="3">
        <v>0</v>
      </c>
      <c r="M46" s="3">
        <v>0</v>
      </c>
      <c r="N46" s="172">
        <v>49173.182186400001</v>
      </c>
      <c r="O46" s="82">
        <f t="shared" ref="O46:O57" si="10">SUM(C46:N46)</f>
        <v>61466.477733</v>
      </c>
      <c r="P46" s="215"/>
      <c r="Q46" s="198"/>
      <c r="R46" s="198"/>
      <c r="S46" s="198"/>
      <c r="T46" s="198"/>
      <c r="U46" s="198"/>
      <c r="V46" s="198"/>
      <c r="W46" s="198"/>
    </row>
    <row r="47" spans="1:23" x14ac:dyDescent="0.25">
      <c r="A47" s="544"/>
      <c r="B47" s="13" t="s">
        <v>1</v>
      </c>
      <c r="C47" s="3">
        <v>0</v>
      </c>
      <c r="D47" s="3">
        <v>0</v>
      </c>
      <c r="E47" s="3">
        <v>83167.964253465267</v>
      </c>
      <c r="F47" s="3">
        <v>216530.12653691074</v>
      </c>
      <c r="G47" s="3">
        <v>266935.54526825796</v>
      </c>
      <c r="H47" s="3">
        <v>254866.24611318775</v>
      </c>
      <c r="I47" s="3">
        <v>162734.89576406294</v>
      </c>
      <c r="J47" s="3">
        <v>33605.860897363906</v>
      </c>
      <c r="K47" s="3">
        <v>126856.89166684693</v>
      </c>
      <c r="L47" s="3">
        <v>171264.09604179417</v>
      </c>
      <c r="M47" s="3">
        <v>264571.34144913842</v>
      </c>
      <c r="N47" s="172">
        <v>263620.57331351761</v>
      </c>
      <c r="O47" s="82">
        <f t="shared" si="10"/>
        <v>1844153.5413045455</v>
      </c>
      <c r="Q47" s="198"/>
      <c r="R47" s="198"/>
      <c r="S47" s="198"/>
      <c r="T47" s="198"/>
      <c r="U47" s="198"/>
      <c r="V47" s="198"/>
      <c r="W47" s="198"/>
    </row>
    <row r="48" spans="1:23" x14ac:dyDescent="0.25">
      <c r="A48" s="544"/>
      <c r="B48" s="11" t="s">
        <v>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72"/>
      <c r="O48" s="82">
        <f t="shared" si="10"/>
        <v>0</v>
      </c>
      <c r="Q48" s="198"/>
      <c r="R48" s="198"/>
      <c r="S48" s="198"/>
      <c r="T48" s="198"/>
      <c r="U48" s="198"/>
      <c r="V48" s="198"/>
      <c r="W48" s="198"/>
    </row>
    <row r="49" spans="1:23" x14ac:dyDescent="0.25">
      <c r="A49" s="544"/>
      <c r="B49" s="11" t="s">
        <v>9</v>
      </c>
      <c r="C49" s="3">
        <v>0</v>
      </c>
      <c r="D49" s="3">
        <v>0</v>
      </c>
      <c r="E49" s="3">
        <v>343730.84891778452</v>
      </c>
      <c r="F49" s="3">
        <v>853455.14505108481</v>
      </c>
      <c r="G49" s="3">
        <v>979437.98905382294</v>
      </c>
      <c r="H49" s="3">
        <v>532208.08505780692</v>
      </c>
      <c r="I49" s="3">
        <v>399072.07332706195</v>
      </c>
      <c r="J49" s="3">
        <v>95802.650287709272</v>
      </c>
      <c r="K49" s="3">
        <v>266919.50461947109</v>
      </c>
      <c r="L49" s="3">
        <v>367858.05832314934</v>
      </c>
      <c r="M49" s="3">
        <v>229153.7995432381</v>
      </c>
      <c r="N49" s="172">
        <v>418063.45614427701</v>
      </c>
      <c r="O49" s="82">
        <f t="shared" si="10"/>
        <v>4485701.6103254054</v>
      </c>
      <c r="Q49" s="198"/>
      <c r="R49" s="198"/>
      <c r="S49" s="198"/>
      <c r="T49" s="198"/>
      <c r="U49" s="198"/>
      <c r="V49" s="198"/>
      <c r="W49" s="198"/>
    </row>
    <row r="50" spans="1:23" x14ac:dyDescent="0.25">
      <c r="A50" s="544"/>
      <c r="B50" s="13" t="s">
        <v>3</v>
      </c>
      <c r="C50" s="3">
        <v>0</v>
      </c>
      <c r="D50" s="3">
        <v>0</v>
      </c>
      <c r="E50" s="3">
        <v>27338.475060565306</v>
      </c>
      <c r="F50" s="3">
        <v>25891.109698762473</v>
      </c>
      <c r="G50" s="3">
        <v>43865.863623222205</v>
      </c>
      <c r="H50" s="3">
        <v>32907.423684013796</v>
      </c>
      <c r="I50" s="3">
        <v>55765.400867556316</v>
      </c>
      <c r="J50" s="3">
        <v>7594.0208501570296</v>
      </c>
      <c r="K50" s="3">
        <v>66521.144087744731</v>
      </c>
      <c r="L50" s="3">
        <v>33690.495323919502</v>
      </c>
      <c r="M50" s="3">
        <v>104022.50745482989</v>
      </c>
      <c r="N50" s="172">
        <v>64945.188871130464</v>
      </c>
      <c r="O50" s="82">
        <f t="shared" si="10"/>
        <v>462541.62952190166</v>
      </c>
      <c r="Q50" s="198"/>
      <c r="R50" s="198"/>
      <c r="S50" s="198"/>
      <c r="T50" s="198"/>
      <c r="U50" s="198"/>
      <c r="V50" s="198"/>
      <c r="W50" s="198"/>
    </row>
    <row r="51" spans="1:23" x14ac:dyDescent="0.25">
      <c r="A51" s="544"/>
      <c r="B51" s="11" t="s">
        <v>4</v>
      </c>
      <c r="C51" s="3">
        <v>0</v>
      </c>
      <c r="D51" s="3">
        <v>0</v>
      </c>
      <c r="E51" s="3">
        <v>0</v>
      </c>
      <c r="F51" s="3">
        <v>21717.597814753328</v>
      </c>
      <c r="G51" s="3">
        <v>4967.4015423806113</v>
      </c>
      <c r="H51" s="3">
        <v>0</v>
      </c>
      <c r="I51" s="3">
        <v>1559.7049485748646</v>
      </c>
      <c r="J51" s="3">
        <v>0</v>
      </c>
      <c r="K51" s="3">
        <v>2653.7160025515468</v>
      </c>
      <c r="L51" s="3">
        <v>24349.137917562104</v>
      </c>
      <c r="M51" s="3">
        <v>11376.236568041311</v>
      </c>
      <c r="N51" s="172">
        <v>13032.037082168183</v>
      </c>
      <c r="O51" s="82">
        <f t="shared" si="10"/>
        <v>79655.831876031953</v>
      </c>
      <c r="Q51" s="198"/>
      <c r="R51" s="198"/>
      <c r="S51" s="198"/>
      <c r="T51" s="198"/>
      <c r="U51" s="198"/>
      <c r="V51" s="198"/>
      <c r="W51" s="198"/>
    </row>
    <row r="52" spans="1:23" x14ac:dyDescent="0.25">
      <c r="A52" s="544"/>
      <c r="B52" s="11" t="s">
        <v>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72"/>
      <c r="O52" s="82">
        <f t="shared" si="10"/>
        <v>0</v>
      </c>
      <c r="Q52" s="198"/>
      <c r="R52" s="198"/>
      <c r="S52" s="198"/>
      <c r="T52" s="198"/>
      <c r="U52" s="198"/>
      <c r="V52" s="198"/>
      <c r="W52" s="198"/>
    </row>
    <row r="53" spans="1:23" x14ac:dyDescent="0.25">
      <c r="A53" s="544"/>
      <c r="B53" s="11" t="s">
        <v>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72"/>
      <c r="O53" s="82">
        <f t="shared" si="10"/>
        <v>0</v>
      </c>
      <c r="Q53" s="198"/>
      <c r="R53" s="198"/>
      <c r="S53" s="198"/>
      <c r="T53" s="198"/>
      <c r="U53" s="198"/>
      <c r="V53" s="198"/>
      <c r="W53" s="198"/>
    </row>
    <row r="54" spans="1:23" x14ac:dyDescent="0.25">
      <c r="A54" s="544"/>
      <c r="B54" s="11" t="s">
        <v>7</v>
      </c>
      <c r="C54" s="3">
        <v>0</v>
      </c>
      <c r="D54" s="3">
        <v>0</v>
      </c>
      <c r="E54" s="3">
        <v>0</v>
      </c>
      <c r="F54" s="3">
        <v>3789.9150441399979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72">
        <v>0</v>
      </c>
      <c r="O54" s="82">
        <f t="shared" si="10"/>
        <v>3789.9150441399979</v>
      </c>
      <c r="Q54" s="198"/>
      <c r="R54" s="198"/>
      <c r="S54" s="198"/>
      <c r="T54" s="198"/>
      <c r="U54" s="198"/>
      <c r="V54" s="198"/>
      <c r="W54" s="198"/>
    </row>
    <row r="55" spans="1:23" x14ac:dyDescent="0.25">
      <c r="A55" s="544"/>
      <c r="B55" s="11" t="s">
        <v>8</v>
      </c>
      <c r="C55" s="3">
        <v>0</v>
      </c>
      <c r="D55" s="3">
        <v>0</v>
      </c>
      <c r="E55" s="3">
        <v>0</v>
      </c>
      <c r="F55" s="3">
        <v>0</v>
      </c>
      <c r="G55" s="3">
        <v>34045.01590081834</v>
      </c>
      <c r="H55" s="3">
        <v>0</v>
      </c>
      <c r="I55" s="3">
        <v>28841.582527508759</v>
      </c>
      <c r="J55" s="3">
        <v>0</v>
      </c>
      <c r="K55" s="3">
        <v>0</v>
      </c>
      <c r="L55" s="3">
        <v>23838.595908765659</v>
      </c>
      <c r="M55" s="3">
        <v>0</v>
      </c>
      <c r="N55" s="172">
        <v>22938.110604877955</v>
      </c>
      <c r="O55" s="82">
        <f t="shared" si="10"/>
        <v>109663.30494197071</v>
      </c>
      <c r="Q55" s="198"/>
      <c r="R55" s="198"/>
      <c r="S55" s="198"/>
      <c r="T55" s="198"/>
      <c r="U55" s="198"/>
      <c r="V55" s="198"/>
      <c r="W55" s="198"/>
    </row>
    <row r="56" spans="1:23" ht="15.75" thickBot="1" x14ac:dyDescent="0.3">
      <c r="A56" s="545"/>
      <c r="B56" s="208" t="s">
        <v>42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72"/>
      <c r="O56" s="82">
        <f t="shared" si="10"/>
        <v>0</v>
      </c>
      <c r="Q56" s="198"/>
      <c r="R56" s="198"/>
      <c r="S56" s="198"/>
      <c r="T56" s="198"/>
      <c r="U56" s="198"/>
      <c r="V56" s="198"/>
      <c r="W56" s="198"/>
    </row>
    <row r="57" spans="1:23" ht="21.75" thickBot="1" x14ac:dyDescent="0.4">
      <c r="A57" s="84"/>
      <c r="B57" s="209" t="s">
        <v>43</v>
      </c>
      <c r="C57" s="210">
        <f t="shared" ref="C57:N57" si="11">SUM(C46:C56)</f>
        <v>0</v>
      </c>
      <c r="D57" s="210">
        <f t="shared" si="11"/>
        <v>0</v>
      </c>
      <c r="E57" s="210">
        <f t="shared" si="11"/>
        <v>454237.2882318151</v>
      </c>
      <c r="F57" s="210">
        <f t="shared" si="11"/>
        <v>1121383.8941456515</v>
      </c>
      <c r="G57" s="210">
        <f t="shared" si="11"/>
        <v>1329251.8153885021</v>
      </c>
      <c r="H57" s="210">
        <f t="shared" si="11"/>
        <v>819981.75485500845</v>
      </c>
      <c r="I57" s="210">
        <f t="shared" si="11"/>
        <v>660266.95298136491</v>
      </c>
      <c r="J57" s="210">
        <f t="shared" si="11"/>
        <v>137002.53203523019</v>
      </c>
      <c r="K57" s="210">
        <f t="shared" si="11"/>
        <v>462951.25637661427</v>
      </c>
      <c r="L57" s="211">
        <f t="shared" si="11"/>
        <v>621000.3835151908</v>
      </c>
      <c r="M57" s="211">
        <f t="shared" si="11"/>
        <v>609123.88501524762</v>
      </c>
      <c r="N57" s="214">
        <f t="shared" si="11"/>
        <v>831772.54820237111</v>
      </c>
      <c r="O57" s="85">
        <f t="shared" si="10"/>
        <v>7046972.3107469957</v>
      </c>
    </row>
    <row r="58" spans="1:23" ht="21.75" thickBot="1" x14ac:dyDescent="0.4">
      <c r="A58" s="84"/>
      <c r="F58" s="83">
        <v>0</v>
      </c>
    </row>
    <row r="59" spans="1:23" ht="21.75" thickBot="1" x14ac:dyDescent="0.4">
      <c r="A59" s="84"/>
      <c r="B59" s="205" t="s">
        <v>36</v>
      </c>
      <c r="C59" s="206">
        <f>C$3</f>
        <v>45292</v>
      </c>
      <c r="D59" s="206">
        <f t="shared" ref="D59:N59" si="12">D$3</f>
        <v>45323</v>
      </c>
      <c r="E59" s="206">
        <f t="shared" si="12"/>
        <v>45352</v>
      </c>
      <c r="F59" s="206">
        <f t="shared" si="12"/>
        <v>45383</v>
      </c>
      <c r="G59" s="206">
        <f t="shared" si="12"/>
        <v>45413</v>
      </c>
      <c r="H59" s="206">
        <f t="shared" si="12"/>
        <v>45444</v>
      </c>
      <c r="I59" s="206">
        <f t="shared" si="12"/>
        <v>45474</v>
      </c>
      <c r="J59" s="206">
        <f t="shared" si="12"/>
        <v>45505</v>
      </c>
      <c r="K59" s="206">
        <f t="shared" si="12"/>
        <v>45536</v>
      </c>
      <c r="L59" s="206">
        <f t="shared" si="12"/>
        <v>45566</v>
      </c>
      <c r="M59" s="206">
        <f t="shared" si="12"/>
        <v>45597</v>
      </c>
      <c r="N59" s="213" t="str">
        <f t="shared" si="12"/>
        <v>Dec-24 +</v>
      </c>
      <c r="O59" s="207" t="s">
        <v>34</v>
      </c>
      <c r="Q59" s="42"/>
      <c r="R59" s="42"/>
      <c r="S59" s="42"/>
      <c r="T59" s="42"/>
      <c r="U59" s="42"/>
      <c r="V59" s="42"/>
      <c r="W59" s="42"/>
    </row>
    <row r="60" spans="1:23" x14ac:dyDescent="0.25">
      <c r="A60" s="540" t="s">
        <v>46</v>
      </c>
      <c r="B60" s="11" t="s">
        <v>0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172"/>
      <c r="O60" s="82">
        <f t="shared" ref="O60:O71" si="13">SUM(C60:N60)</f>
        <v>0</v>
      </c>
      <c r="P60" s="215"/>
      <c r="Q60" s="198"/>
      <c r="R60" s="198"/>
      <c r="S60" s="198"/>
      <c r="T60" s="198"/>
      <c r="U60" s="198"/>
      <c r="V60" s="198"/>
      <c r="W60" s="198"/>
    </row>
    <row r="61" spans="1:23" x14ac:dyDescent="0.25">
      <c r="A61" s="541"/>
      <c r="B61" s="13" t="s">
        <v>1</v>
      </c>
      <c r="C61" s="3">
        <v>0</v>
      </c>
      <c r="D61" s="3">
        <v>0</v>
      </c>
      <c r="E61" s="3">
        <v>22016.84778204051</v>
      </c>
      <c r="F61" s="3">
        <v>0</v>
      </c>
      <c r="G61" s="3">
        <v>64016.360334901154</v>
      </c>
      <c r="H61" s="3">
        <v>108944.69813626497</v>
      </c>
      <c r="I61" s="3">
        <v>76400.568520688641</v>
      </c>
      <c r="J61" s="3">
        <v>0</v>
      </c>
      <c r="K61" s="3">
        <v>151056.90777671777</v>
      </c>
      <c r="L61" s="3">
        <v>120439.47860945466</v>
      </c>
      <c r="M61" s="3">
        <v>286469.10043375904</v>
      </c>
      <c r="N61" s="172">
        <v>146099.66962999612</v>
      </c>
      <c r="O61" s="82">
        <f t="shared" si="13"/>
        <v>975443.63122382294</v>
      </c>
      <c r="Q61" s="198"/>
      <c r="R61" s="198"/>
      <c r="S61" s="198"/>
      <c r="T61" s="198"/>
      <c r="U61" s="198"/>
      <c r="V61" s="198"/>
      <c r="W61" s="198"/>
    </row>
    <row r="62" spans="1:23" x14ac:dyDescent="0.25">
      <c r="A62" s="541"/>
      <c r="B62" s="11" t="s">
        <v>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172"/>
      <c r="O62" s="82">
        <f t="shared" si="13"/>
        <v>0</v>
      </c>
      <c r="Q62" s="198"/>
      <c r="R62" s="198"/>
      <c r="S62" s="198"/>
      <c r="T62" s="198"/>
      <c r="U62" s="198"/>
      <c r="V62" s="198"/>
      <c r="W62" s="198"/>
    </row>
    <row r="63" spans="1:23" x14ac:dyDescent="0.25">
      <c r="A63" s="541"/>
      <c r="B63" s="11" t="s">
        <v>9</v>
      </c>
      <c r="C63" s="3">
        <v>0</v>
      </c>
      <c r="D63" s="3">
        <v>0</v>
      </c>
      <c r="E63" s="3">
        <v>70286.724218750547</v>
      </c>
      <c r="F63" s="3">
        <v>0</v>
      </c>
      <c r="G63" s="3">
        <v>4327.703587485712</v>
      </c>
      <c r="H63" s="3">
        <v>62606.107262819671</v>
      </c>
      <c r="I63" s="3">
        <v>0</v>
      </c>
      <c r="J63" s="3">
        <v>0</v>
      </c>
      <c r="K63" s="3">
        <v>33088.824445409293</v>
      </c>
      <c r="L63" s="3">
        <v>14446.619865818182</v>
      </c>
      <c r="M63" s="3">
        <v>140363.55392420673</v>
      </c>
      <c r="N63" s="172">
        <v>141085.92876193288</v>
      </c>
      <c r="O63" s="82">
        <f t="shared" si="13"/>
        <v>466205.46206642303</v>
      </c>
      <c r="Q63" s="198"/>
      <c r="R63" s="198"/>
      <c r="S63" s="198"/>
      <c r="T63" s="198"/>
      <c r="U63" s="198"/>
      <c r="V63" s="198"/>
      <c r="W63" s="198"/>
    </row>
    <row r="64" spans="1:23" x14ac:dyDescent="0.25">
      <c r="A64" s="541"/>
      <c r="B64" s="13" t="s">
        <v>3</v>
      </c>
      <c r="C64" s="3">
        <v>0</v>
      </c>
      <c r="D64" s="3">
        <v>0</v>
      </c>
      <c r="E64" s="3">
        <v>0</v>
      </c>
      <c r="F64" s="3">
        <v>0</v>
      </c>
      <c r="G64" s="3">
        <v>32680.527570934668</v>
      </c>
      <c r="H64" s="3">
        <v>36836.304642497955</v>
      </c>
      <c r="I64" s="3">
        <v>28806.238462614012</v>
      </c>
      <c r="J64" s="3">
        <v>0</v>
      </c>
      <c r="K64" s="3">
        <v>62062.75447107284</v>
      </c>
      <c r="L64" s="3">
        <v>91916.95920137818</v>
      </c>
      <c r="M64" s="3">
        <v>88121.210950110559</v>
      </c>
      <c r="N64" s="172">
        <v>73937.201692691378</v>
      </c>
      <c r="O64" s="82">
        <f t="shared" si="13"/>
        <v>414361.19699129957</v>
      </c>
      <c r="Q64" s="198"/>
      <c r="R64" s="198"/>
      <c r="S64" s="198"/>
      <c r="T64" s="198"/>
      <c r="U64" s="198"/>
      <c r="V64" s="198"/>
      <c r="W64" s="198"/>
    </row>
    <row r="65" spans="1:23" x14ac:dyDescent="0.25">
      <c r="A65" s="541"/>
      <c r="B65" s="11" t="s">
        <v>4</v>
      </c>
      <c r="C65" s="3">
        <v>0</v>
      </c>
      <c r="D65" s="3">
        <v>0</v>
      </c>
      <c r="E65" s="3">
        <v>0</v>
      </c>
      <c r="F65" s="3">
        <v>6238.2267458895767</v>
      </c>
      <c r="G65" s="3">
        <v>0</v>
      </c>
      <c r="H65" s="3">
        <v>0</v>
      </c>
      <c r="I65" s="3">
        <v>0</v>
      </c>
      <c r="J65" s="3">
        <v>0</v>
      </c>
      <c r="K65" s="3">
        <v>17622.38372574254</v>
      </c>
      <c r="L65" s="3">
        <v>0</v>
      </c>
      <c r="M65" s="3">
        <v>0</v>
      </c>
      <c r="N65" s="172">
        <v>6335.3197691719051</v>
      </c>
      <c r="O65" s="82">
        <f t="shared" si="13"/>
        <v>30195.930240804024</v>
      </c>
      <c r="Q65" s="198"/>
      <c r="R65" s="198"/>
      <c r="S65" s="198"/>
      <c r="T65" s="198"/>
      <c r="U65" s="198"/>
      <c r="V65" s="198"/>
      <c r="W65" s="198"/>
    </row>
    <row r="66" spans="1:23" x14ac:dyDescent="0.25">
      <c r="A66" s="541"/>
      <c r="B66" s="11" t="s">
        <v>5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172"/>
      <c r="O66" s="82">
        <f t="shared" si="13"/>
        <v>0</v>
      </c>
      <c r="Q66" s="198"/>
      <c r="R66" s="198"/>
      <c r="S66" s="198"/>
      <c r="T66" s="198"/>
      <c r="U66" s="198"/>
      <c r="V66" s="198"/>
      <c r="W66" s="198"/>
    </row>
    <row r="67" spans="1:23" x14ac:dyDescent="0.25">
      <c r="A67" s="541"/>
      <c r="B67" s="11" t="s">
        <v>6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172"/>
      <c r="O67" s="82">
        <f t="shared" si="13"/>
        <v>0</v>
      </c>
      <c r="Q67" s="198"/>
      <c r="R67" s="198"/>
      <c r="S67" s="198"/>
      <c r="T67" s="198"/>
      <c r="U67" s="198"/>
      <c r="V67" s="198"/>
      <c r="W67" s="198"/>
    </row>
    <row r="68" spans="1:23" x14ac:dyDescent="0.25">
      <c r="A68" s="541"/>
      <c r="B68" s="11" t="s">
        <v>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72"/>
      <c r="O68" s="82">
        <f t="shared" si="13"/>
        <v>0</v>
      </c>
      <c r="Q68" s="198"/>
      <c r="R68" s="198"/>
      <c r="S68" s="198"/>
      <c r="T68" s="198"/>
      <c r="U68" s="198"/>
      <c r="V68" s="198"/>
      <c r="W68" s="198"/>
    </row>
    <row r="69" spans="1:23" x14ac:dyDescent="0.25">
      <c r="A69" s="541"/>
      <c r="B69" s="11" t="s">
        <v>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17986.181758900017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172">
        <v>27909.592384500025</v>
      </c>
      <c r="O69" s="82">
        <f t="shared" si="13"/>
        <v>45895.774143400042</v>
      </c>
      <c r="Q69" s="198"/>
      <c r="R69" s="198"/>
      <c r="S69" s="198"/>
      <c r="T69" s="198"/>
      <c r="U69" s="198"/>
      <c r="V69" s="198"/>
      <c r="W69" s="198"/>
    </row>
    <row r="70" spans="1:23" ht="15.75" thickBot="1" x14ac:dyDescent="0.3">
      <c r="A70" s="542"/>
      <c r="B70" s="208" t="s">
        <v>42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72"/>
      <c r="O70" s="82">
        <f t="shared" si="13"/>
        <v>0</v>
      </c>
      <c r="Q70" s="198"/>
      <c r="R70" s="198"/>
      <c r="S70" s="198"/>
      <c r="T70" s="198"/>
      <c r="U70" s="198"/>
      <c r="V70" s="198"/>
      <c r="W70" s="198"/>
    </row>
    <row r="71" spans="1:23" ht="21.75" thickBot="1" x14ac:dyDescent="0.4">
      <c r="A71" s="84"/>
      <c r="B71" s="209" t="s">
        <v>43</v>
      </c>
      <c r="C71" s="210">
        <f t="shared" ref="C71:N71" si="14">SUM(C60:C70)</f>
        <v>0</v>
      </c>
      <c r="D71" s="210">
        <f t="shared" si="14"/>
        <v>0</v>
      </c>
      <c r="E71" s="210">
        <f t="shared" si="14"/>
        <v>92303.572000791057</v>
      </c>
      <c r="F71" s="210">
        <f t="shared" si="14"/>
        <v>6238.2267458895767</v>
      </c>
      <c r="G71" s="210">
        <f t="shared" si="14"/>
        <v>101024.59149332152</v>
      </c>
      <c r="H71" s="210">
        <f t="shared" si="14"/>
        <v>226373.29180048264</v>
      </c>
      <c r="I71" s="210">
        <f t="shared" si="14"/>
        <v>105206.80698330265</v>
      </c>
      <c r="J71" s="210">
        <f t="shared" si="14"/>
        <v>0</v>
      </c>
      <c r="K71" s="210">
        <f t="shared" si="14"/>
        <v>263830.87041894242</v>
      </c>
      <c r="L71" s="211">
        <f t="shared" si="14"/>
        <v>226803.05767665099</v>
      </c>
      <c r="M71" s="211">
        <f t="shared" si="14"/>
        <v>514953.86530807638</v>
      </c>
      <c r="N71" s="214">
        <f t="shared" si="14"/>
        <v>395367.71223829227</v>
      </c>
      <c r="O71" s="85">
        <f t="shared" si="13"/>
        <v>1932101.9946657494</v>
      </c>
    </row>
    <row r="72" spans="1:23" ht="21.75" thickBot="1" x14ac:dyDescent="0.4">
      <c r="A72" s="84"/>
      <c r="B72" s="407" t="s">
        <v>238</v>
      </c>
      <c r="C72" s="470">
        <v>586557.21416531468</v>
      </c>
    </row>
    <row r="73" spans="1:23" ht="21.75" thickBot="1" x14ac:dyDescent="0.4">
      <c r="A73" s="84"/>
      <c r="B73" s="205" t="s">
        <v>36</v>
      </c>
      <c r="C73" s="206">
        <f>C$3</f>
        <v>45292</v>
      </c>
      <c r="D73" s="206">
        <f t="shared" ref="D73:N73" si="15">D$3</f>
        <v>45323</v>
      </c>
      <c r="E73" s="206">
        <f t="shared" si="15"/>
        <v>45352</v>
      </c>
      <c r="F73" s="206">
        <f t="shared" si="15"/>
        <v>45383</v>
      </c>
      <c r="G73" s="206">
        <f t="shared" si="15"/>
        <v>45413</v>
      </c>
      <c r="H73" s="206">
        <f t="shared" si="15"/>
        <v>45444</v>
      </c>
      <c r="I73" s="206">
        <f t="shared" si="15"/>
        <v>45474</v>
      </c>
      <c r="J73" s="206">
        <f t="shared" si="15"/>
        <v>45505</v>
      </c>
      <c r="K73" s="206">
        <f t="shared" si="15"/>
        <v>45536</v>
      </c>
      <c r="L73" s="206">
        <f t="shared" si="15"/>
        <v>45566</v>
      </c>
      <c r="M73" s="206">
        <f t="shared" si="15"/>
        <v>45597</v>
      </c>
      <c r="N73" s="213" t="str">
        <f t="shared" si="15"/>
        <v>Dec-24 +</v>
      </c>
      <c r="O73" s="207" t="s">
        <v>34</v>
      </c>
      <c r="Q73" s="42"/>
      <c r="R73" s="42"/>
      <c r="S73" s="42"/>
      <c r="T73" s="42"/>
      <c r="U73" s="42"/>
      <c r="V73" s="42"/>
      <c r="W73" s="42"/>
    </row>
    <row r="74" spans="1:23" ht="15" customHeight="1" x14ac:dyDescent="0.25">
      <c r="A74" s="540" t="s">
        <v>171</v>
      </c>
      <c r="B74" s="11" t="s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172">
        <f>SUM(Q74:W74)</f>
        <v>0</v>
      </c>
      <c r="O74" s="82">
        <f t="shared" ref="O74:O85" si="16">SUM(C74:N74)</f>
        <v>0</v>
      </c>
      <c r="P74" s="215"/>
      <c r="Q74" s="198"/>
      <c r="R74" s="198"/>
      <c r="S74" s="198"/>
      <c r="T74" s="198"/>
      <c r="U74" s="198"/>
      <c r="V74" s="198"/>
      <c r="W74" s="198"/>
    </row>
    <row r="75" spans="1:23" x14ac:dyDescent="0.25">
      <c r="A75" s="541"/>
      <c r="B75" s="13" t="s">
        <v>1</v>
      </c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172">
        <f t="shared" ref="N75:N84" si="17">SUM(Q75:W75)</f>
        <v>0</v>
      </c>
      <c r="O75" s="82">
        <f t="shared" si="16"/>
        <v>0</v>
      </c>
      <c r="Q75" s="198"/>
      <c r="R75" s="198"/>
      <c r="S75" s="198"/>
      <c r="T75" s="198"/>
      <c r="U75" s="198"/>
      <c r="V75" s="198"/>
      <c r="W75" s="198"/>
    </row>
    <row r="76" spans="1:23" x14ac:dyDescent="0.25">
      <c r="A76" s="541"/>
      <c r="B76" s="11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172">
        <f t="shared" si="17"/>
        <v>0</v>
      </c>
      <c r="O76" s="82">
        <f t="shared" si="16"/>
        <v>0</v>
      </c>
      <c r="Q76" s="198"/>
      <c r="R76" s="198"/>
      <c r="S76" s="198"/>
      <c r="T76" s="198"/>
      <c r="U76" s="198"/>
      <c r="V76" s="198"/>
      <c r="W76" s="198"/>
    </row>
    <row r="77" spans="1:23" x14ac:dyDescent="0.25">
      <c r="A77" s="541"/>
      <c r="B77" s="11" t="s">
        <v>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172">
        <f t="shared" si="17"/>
        <v>0</v>
      </c>
      <c r="O77" s="82">
        <f t="shared" si="16"/>
        <v>0</v>
      </c>
      <c r="Q77" s="198"/>
      <c r="R77" s="198"/>
      <c r="S77" s="198"/>
      <c r="T77" s="198"/>
      <c r="U77" s="198"/>
      <c r="V77" s="198"/>
      <c r="W77" s="198"/>
    </row>
    <row r="78" spans="1:23" x14ac:dyDescent="0.25">
      <c r="A78" s="541"/>
      <c r="B78" s="13" t="s">
        <v>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172">
        <f t="shared" si="17"/>
        <v>0</v>
      </c>
      <c r="O78" s="82">
        <f t="shared" si="16"/>
        <v>0</v>
      </c>
      <c r="Q78" s="198"/>
      <c r="R78" s="198"/>
      <c r="S78" s="198"/>
      <c r="T78" s="198"/>
      <c r="U78" s="198"/>
      <c r="V78" s="198"/>
      <c r="W78" s="198"/>
    </row>
    <row r="79" spans="1:23" x14ac:dyDescent="0.25">
      <c r="A79" s="541"/>
      <c r="B79" s="11" t="s">
        <v>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172">
        <f t="shared" si="17"/>
        <v>0</v>
      </c>
      <c r="O79" s="82">
        <f t="shared" si="16"/>
        <v>0</v>
      </c>
      <c r="Q79" s="198"/>
      <c r="R79" s="198"/>
      <c r="S79" s="198"/>
      <c r="T79" s="198"/>
      <c r="U79" s="198"/>
      <c r="V79" s="198"/>
      <c r="W79" s="198"/>
    </row>
    <row r="80" spans="1:23" x14ac:dyDescent="0.25">
      <c r="A80" s="541"/>
      <c r="B80" s="11" t="s">
        <v>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172">
        <f t="shared" si="17"/>
        <v>0</v>
      </c>
      <c r="O80" s="82">
        <f t="shared" si="16"/>
        <v>0</v>
      </c>
      <c r="Q80" s="198"/>
      <c r="R80" s="198"/>
      <c r="S80" s="198"/>
      <c r="T80" s="198"/>
      <c r="U80" s="198"/>
      <c r="V80" s="198"/>
      <c r="W80" s="198"/>
    </row>
    <row r="81" spans="1:23" x14ac:dyDescent="0.25">
      <c r="A81" s="541"/>
      <c r="B81" s="11" t="s">
        <v>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172">
        <f t="shared" si="17"/>
        <v>0</v>
      </c>
      <c r="O81" s="82">
        <f t="shared" si="16"/>
        <v>0</v>
      </c>
      <c r="Q81" s="198"/>
      <c r="R81" s="198"/>
      <c r="S81" s="198"/>
      <c r="T81" s="198"/>
      <c r="U81" s="198"/>
      <c r="V81" s="198"/>
      <c r="W81" s="198"/>
    </row>
    <row r="82" spans="1:23" x14ac:dyDescent="0.25">
      <c r="A82" s="541"/>
      <c r="B82" s="11" t="s">
        <v>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172">
        <f t="shared" si="17"/>
        <v>0</v>
      </c>
      <c r="O82" s="82">
        <f t="shared" si="16"/>
        <v>0</v>
      </c>
      <c r="Q82" s="198"/>
      <c r="R82" s="198"/>
      <c r="S82" s="198"/>
      <c r="T82" s="198"/>
      <c r="U82" s="198"/>
      <c r="V82" s="198"/>
      <c r="W82" s="198"/>
    </row>
    <row r="83" spans="1:23" x14ac:dyDescent="0.25">
      <c r="A83" s="541"/>
      <c r="B83" s="11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172">
        <f t="shared" si="17"/>
        <v>0</v>
      </c>
      <c r="O83" s="82">
        <f t="shared" si="16"/>
        <v>0</v>
      </c>
      <c r="Q83" s="198"/>
      <c r="R83" s="198"/>
      <c r="S83" s="198"/>
      <c r="T83" s="198"/>
      <c r="U83" s="198"/>
      <c r="V83" s="198"/>
      <c r="W83" s="198"/>
    </row>
    <row r="84" spans="1:23" ht="15.75" thickBot="1" x14ac:dyDescent="0.3">
      <c r="A84" s="542"/>
      <c r="B84" s="208" t="s">
        <v>42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172">
        <f t="shared" si="17"/>
        <v>0</v>
      </c>
      <c r="O84" s="82">
        <f t="shared" si="16"/>
        <v>0</v>
      </c>
      <c r="P84" s="407" t="s">
        <v>239</v>
      </c>
      <c r="Q84" s="198"/>
      <c r="R84" s="198"/>
      <c r="S84" s="198"/>
      <c r="T84" s="198"/>
      <c r="U84" s="198"/>
      <c r="V84" s="198"/>
      <c r="W84" s="198"/>
    </row>
    <row r="85" spans="1:23" ht="21.75" thickBot="1" x14ac:dyDescent="0.4">
      <c r="A85" s="84"/>
      <c r="B85" s="209" t="s">
        <v>43</v>
      </c>
      <c r="C85" s="210">
        <f t="shared" ref="C85:N85" si="18">SUM(C74:C84)</f>
        <v>0</v>
      </c>
      <c r="D85" s="210">
        <f t="shared" si="18"/>
        <v>0</v>
      </c>
      <c r="E85" s="210">
        <f t="shared" si="18"/>
        <v>0</v>
      </c>
      <c r="F85" s="210">
        <f t="shared" si="18"/>
        <v>0</v>
      </c>
      <c r="G85" s="210">
        <f t="shared" si="18"/>
        <v>0</v>
      </c>
      <c r="H85" s="210">
        <f t="shared" si="18"/>
        <v>0</v>
      </c>
      <c r="I85" s="210">
        <f t="shared" si="18"/>
        <v>0</v>
      </c>
      <c r="J85" s="210">
        <f t="shared" si="18"/>
        <v>0</v>
      </c>
      <c r="K85" s="210">
        <f t="shared" si="18"/>
        <v>0</v>
      </c>
      <c r="L85" s="211">
        <f t="shared" si="18"/>
        <v>0</v>
      </c>
      <c r="M85" s="211">
        <f t="shared" si="18"/>
        <v>0</v>
      </c>
      <c r="N85" s="214">
        <f t="shared" si="18"/>
        <v>0</v>
      </c>
      <c r="O85" s="85">
        <f t="shared" si="16"/>
        <v>0</v>
      </c>
      <c r="P85" s="409">
        <f>C72+O85</f>
        <v>586557.21416531468</v>
      </c>
    </row>
    <row r="86" spans="1:23" ht="21.75" thickBot="1" x14ac:dyDescent="0.4">
      <c r="A86" s="84"/>
      <c r="F86" s="83">
        <v>0</v>
      </c>
    </row>
    <row r="87" spans="1:23" ht="21.75" thickBot="1" x14ac:dyDescent="0.4">
      <c r="A87" s="84"/>
      <c r="B87" s="205" t="s">
        <v>36</v>
      </c>
      <c r="C87" s="206">
        <f>C$3</f>
        <v>45292</v>
      </c>
      <c r="D87" s="206">
        <f t="shared" ref="D87:N87" si="19">D$3</f>
        <v>45323</v>
      </c>
      <c r="E87" s="206">
        <f t="shared" si="19"/>
        <v>45352</v>
      </c>
      <c r="F87" s="206">
        <f t="shared" si="19"/>
        <v>45383</v>
      </c>
      <c r="G87" s="206">
        <f t="shared" si="19"/>
        <v>45413</v>
      </c>
      <c r="H87" s="206">
        <f t="shared" si="19"/>
        <v>45444</v>
      </c>
      <c r="I87" s="206">
        <f t="shared" si="19"/>
        <v>45474</v>
      </c>
      <c r="J87" s="206">
        <f t="shared" si="19"/>
        <v>45505</v>
      </c>
      <c r="K87" s="206">
        <f t="shared" si="19"/>
        <v>45536</v>
      </c>
      <c r="L87" s="206">
        <f t="shared" si="19"/>
        <v>45566</v>
      </c>
      <c r="M87" s="206">
        <f t="shared" si="19"/>
        <v>45597</v>
      </c>
      <c r="N87" s="213" t="str">
        <f t="shared" si="19"/>
        <v>Dec-24 +</v>
      </c>
      <c r="O87" s="207" t="s">
        <v>34</v>
      </c>
      <c r="Q87" s="42"/>
      <c r="R87" s="42"/>
      <c r="S87" s="42"/>
      <c r="T87" s="42"/>
      <c r="U87" s="42"/>
      <c r="V87" s="42"/>
      <c r="W87" s="42"/>
    </row>
    <row r="88" spans="1:23" x14ac:dyDescent="0.25">
      <c r="A88" s="543" t="s">
        <v>45</v>
      </c>
      <c r="B88" s="11" t="s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172">
        <v>0</v>
      </c>
      <c r="O88" s="82">
        <f t="shared" ref="O88:O99" si="20">SUM(C88:N88)</f>
        <v>0</v>
      </c>
      <c r="P88" s="215"/>
      <c r="Q88" s="198"/>
      <c r="R88" s="198"/>
      <c r="S88" s="198"/>
      <c r="T88" s="198"/>
      <c r="U88" s="198"/>
      <c r="V88" s="198"/>
      <c r="W88" s="198"/>
    </row>
    <row r="89" spans="1:23" x14ac:dyDescent="0.25">
      <c r="A89" s="544"/>
      <c r="B89" s="13" t="s">
        <v>1</v>
      </c>
      <c r="C89" s="3">
        <v>0</v>
      </c>
      <c r="D89" s="3">
        <v>0</v>
      </c>
      <c r="E89" s="3">
        <v>6157.6424922687002</v>
      </c>
      <c r="F89" s="3">
        <v>13072.815929754212</v>
      </c>
      <c r="G89" s="3">
        <v>23429.299244022674</v>
      </c>
      <c r="H89" s="3">
        <v>45928.969268968656</v>
      </c>
      <c r="I89" s="3">
        <v>37552.103567245074</v>
      </c>
      <c r="J89" s="3">
        <v>15995.410892331587</v>
      </c>
      <c r="K89" s="3">
        <v>87047.674789135563</v>
      </c>
      <c r="L89" s="3">
        <v>37888.822168050043</v>
      </c>
      <c r="M89" s="3">
        <v>19437.478045410106</v>
      </c>
      <c r="N89" s="172">
        <v>44311.19326687888</v>
      </c>
      <c r="O89" s="82">
        <f t="shared" si="20"/>
        <v>330821.40966406552</v>
      </c>
      <c r="Q89" s="198"/>
      <c r="R89" s="198"/>
      <c r="S89" s="198"/>
      <c r="T89" s="198"/>
      <c r="U89" s="198"/>
      <c r="V89" s="198"/>
      <c r="W89" s="198"/>
    </row>
    <row r="90" spans="1:23" x14ac:dyDescent="0.25">
      <c r="A90" s="544"/>
      <c r="B90" s="11" t="s">
        <v>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172">
        <v>0</v>
      </c>
      <c r="O90" s="82">
        <f t="shared" si="20"/>
        <v>0</v>
      </c>
      <c r="Q90" s="198"/>
      <c r="R90" s="198"/>
      <c r="S90" s="198"/>
      <c r="T90" s="198"/>
      <c r="U90" s="198"/>
      <c r="V90" s="198"/>
      <c r="W90" s="198"/>
    </row>
    <row r="91" spans="1:23" x14ac:dyDescent="0.25">
      <c r="A91" s="544"/>
      <c r="B91" s="11" t="s">
        <v>9</v>
      </c>
      <c r="C91" s="3">
        <v>0</v>
      </c>
      <c r="D91" s="3">
        <v>0</v>
      </c>
      <c r="E91" s="3">
        <v>291.06805224225792</v>
      </c>
      <c r="F91" s="3">
        <v>831.62300640645117</v>
      </c>
      <c r="G91" s="3">
        <v>914.78530704709624</v>
      </c>
      <c r="H91" s="3">
        <v>1372.1779605706445</v>
      </c>
      <c r="I91" s="3">
        <v>32480.357782751278</v>
      </c>
      <c r="J91" s="3">
        <v>374.23035288290299</v>
      </c>
      <c r="K91" s="3">
        <v>4386.5599041270107</v>
      </c>
      <c r="L91" s="3">
        <v>18147.1927223608</v>
      </c>
      <c r="M91" s="3">
        <v>9192.17620755596</v>
      </c>
      <c r="N91" s="172">
        <v>8969.704830445593</v>
      </c>
      <c r="O91" s="82">
        <f t="shared" si="20"/>
        <v>76959.876126389994</v>
      </c>
      <c r="Q91" s="198"/>
      <c r="R91" s="198"/>
      <c r="S91" s="198"/>
      <c r="T91" s="198"/>
      <c r="U91" s="198"/>
      <c r="V91" s="198"/>
      <c r="W91" s="198"/>
    </row>
    <row r="92" spans="1:23" x14ac:dyDescent="0.25">
      <c r="A92" s="544"/>
      <c r="B92" s="13" t="s">
        <v>3</v>
      </c>
      <c r="C92" s="3">
        <v>0</v>
      </c>
      <c r="D92" s="3">
        <v>0</v>
      </c>
      <c r="E92" s="3">
        <v>4795.8040309333355</v>
      </c>
      <c r="F92" s="3">
        <v>16821.198321166943</v>
      </c>
      <c r="G92" s="3">
        <v>12750.376830539248</v>
      </c>
      <c r="H92" s="3">
        <v>18277.58694507536</v>
      </c>
      <c r="I92" s="3">
        <v>6298.4821215962302</v>
      </c>
      <c r="J92" s="3">
        <v>5997.0555049600025</v>
      </c>
      <c r="K92" s="3">
        <v>39586.087498440669</v>
      </c>
      <c r="L92" s="3">
        <v>19550.982835312094</v>
      </c>
      <c r="M92" s="3">
        <v>7045.5526818754734</v>
      </c>
      <c r="N92" s="172">
        <v>19982.423138751703</v>
      </c>
      <c r="O92" s="82">
        <f t="shared" si="20"/>
        <v>151105.54990865107</v>
      </c>
      <c r="Q92" s="198"/>
      <c r="R92" s="198"/>
      <c r="S92" s="198"/>
      <c r="T92" s="198"/>
      <c r="U92" s="198"/>
      <c r="V92" s="198"/>
      <c r="W92" s="198"/>
    </row>
    <row r="93" spans="1:23" x14ac:dyDescent="0.25">
      <c r="A93" s="544"/>
      <c r="B93" s="11" t="s">
        <v>4</v>
      </c>
      <c r="C93" s="3">
        <v>0</v>
      </c>
      <c r="D93" s="3">
        <v>0</v>
      </c>
      <c r="E93" s="3">
        <v>0</v>
      </c>
      <c r="F93" s="3">
        <v>0</v>
      </c>
      <c r="G93" s="3">
        <v>1631.9420280285258</v>
      </c>
      <c r="H93" s="3">
        <v>611.82793198321576</v>
      </c>
      <c r="I93" s="3">
        <v>324.49322688615302</v>
      </c>
      <c r="J93" s="3">
        <v>1629.3733468882815</v>
      </c>
      <c r="K93" s="3">
        <v>1655.0450662054354</v>
      </c>
      <c r="L93" s="3">
        <v>2931.3518091151464</v>
      </c>
      <c r="M93" s="3">
        <v>907.189762846142</v>
      </c>
      <c r="N93" s="172">
        <v>108.78942229909666</v>
      </c>
      <c r="O93" s="82">
        <f t="shared" si="20"/>
        <v>9800.0125942519971</v>
      </c>
      <c r="Q93" s="198"/>
      <c r="R93" s="198"/>
      <c r="S93" s="198"/>
      <c r="T93" s="198"/>
      <c r="U93" s="198"/>
      <c r="V93" s="198"/>
      <c r="W93" s="198"/>
    </row>
    <row r="94" spans="1:23" x14ac:dyDescent="0.25">
      <c r="A94" s="544"/>
      <c r="B94" s="11" t="s">
        <v>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153.9</v>
      </c>
      <c r="K94" s="3">
        <v>0</v>
      </c>
      <c r="L94" s="3">
        <v>0</v>
      </c>
      <c r="M94" s="3">
        <v>0</v>
      </c>
      <c r="N94" s="172">
        <v>0</v>
      </c>
      <c r="O94" s="82">
        <f t="shared" si="20"/>
        <v>153.9</v>
      </c>
      <c r="Q94" s="198"/>
      <c r="R94" s="198"/>
      <c r="S94" s="198"/>
      <c r="T94" s="198"/>
      <c r="U94" s="198"/>
      <c r="V94" s="198"/>
      <c r="W94" s="198"/>
    </row>
    <row r="95" spans="1:23" x14ac:dyDescent="0.25">
      <c r="A95" s="544"/>
      <c r="B95" s="11" t="s">
        <v>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172">
        <v>0</v>
      </c>
      <c r="O95" s="82">
        <f t="shared" si="20"/>
        <v>0</v>
      </c>
      <c r="Q95" s="198"/>
      <c r="R95" s="198"/>
      <c r="S95" s="198"/>
      <c r="T95" s="198"/>
      <c r="U95" s="198"/>
      <c r="V95" s="198"/>
      <c r="W95" s="198"/>
    </row>
    <row r="96" spans="1:23" x14ac:dyDescent="0.25">
      <c r="A96" s="544"/>
      <c r="B96" s="11" t="s">
        <v>7</v>
      </c>
      <c r="C96" s="3">
        <v>0</v>
      </c>
      <c r="D96" s="3">
        <v>0</v>
      </c>
      <c r="E96" s="3">
        <v>0</v>
      </c>
      <c r="F96" s="3">
        <v>0</v>
      </c>
      <c r="G96" s="3">
        <v>2459.3165680000002</v>
      </c>
      <c r="H96" s="3">
        <v>491.86331360000003</v>
      </c>
      <c r="I96" s="3">
        <v>0</v>
      </c>
      <c r="J96" s="3">
        <v>0</v>
      </c>
      <c r="K96" s="3">
        <v>0</v>
      </c>
      <c r="L96" s="3">
        <v>4443.9350801999999</v>
      </c>
      <c r="M96" s="3">
        <v>0</v>
      </c>
      <c r="N96" s="172">
        <v>2459.3165680000002</v>
      </c>
      <c r="O96" s="82">
        <f t="shared" si="20"/>
        <v>9854.4315298000001</v>
      </c>
      <c r="Q96" s="198"/>
      <c r="R96" s="198"/>
      <c r="S96" s="198"/>
      <c r="T96" s="198"/>
      <c r="U96" s="198"/>
      <c r="V96" s="198"/>
      <c r="W96" s="198"/>
    </row>
    <row r="97" spans="1:23" x14ac:dyDescent="0.25">
      <c r="A97" s="544"/>
      <c r="B97" s="11" t="s">
        <v>8</v>
      </c>
      <c r="C97" s="3">
        <v>0</v>
      </c>
      <c r="D97" s="3">
        <v>0</v>
      </c>
      <c r="E97" s="3">
        <v>0</v>
      </c>
      <c r="F97" s="3">
        <v>0</v>
      </c>
      <c r="G97" s="3">
        <v>110.99911299999999</v>
      </c>
      <c r="H97" s="3">
        <v>0</v>
      </c>
      <c r="I97" s="3">
        <v>604.14850216666673</v>
      </c>
      <c r="J97" s="3">
        <v>0</v>
      </c>
      <c r="K97" s="3">
        <v>110.99911299999999</v>
      </c>
      <c r="L97" s="3">
        <v>0</v>
      </c>
      <c r="M97" s="3">
        <v>150.66368013333332</v>
      </c>
      <c r="N97" s="172">
        <v>0</v>
      </c>
      <c r="O97" s="82">
        <f t="shared" si="20"/>
        <v>976.81040829999995</v>
      </c>
      <c r="Q97" s="198"/>
      <c r="R97" s="198"/>
      <c r="S97" s="198"/>
      <c r="T97" s="198"/>
      <c r="U97" s="198"/>
      <c r="V97" s="198"/>
      <c r="W97" s="198"/>
    </row>
    <row r="98" spans="1:23" ht="15.75" thickBot="1" x14ac:dyDescent="0.3">
      <c r="A98" s="545"/>
      <c r="B98" s="208" t="s">
        <v>42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172">
        <v>0</v>
      </c>
      <c r="O98" s="82">
        <f t="shared" si="20"/>
        <v>0</v>
      </c>
      <c r="Q98" s="198"/>
      <c r="R98" s="198"/>
      <c r="S98" s="198"/>
      <c r="T98" s="198"/>
      <c r="U98" s="198"/>
      <c r="V98" s="198"/>
      <c r="W98" s="198"/>
    </row>
    <row r="99" spans="1:23" ht="21.75" thickBot="1" x14ac:dyDescent="0.4">
      <c r="A99" s="84"/>
      <c r="B99" s="209" t="s">
        <v>43</v>
      </c>
      <c r="C99" s="210">
        <f t="shared" ref="C99:N99" si="21">SUM(C88:C98)</f>
        <v>0</v>
      </c>
      <c r="D99" s="210">
        <f t="shared" si="21"/>
        <v>0</v>
      </c>
      <c r="E99" s="210">
        <f t="shared" si="21"/>
        <v>11244.514575444293</v>
      </c>
      <c r="F99" s="210">
        <f t="shared" si="21"/>
        <v>30725.637257327606</v>
      </c>
      <c r="G99" s="210">
        <f t="shared" si="21"/>
        <v>41296.71909063754</v>
      </c>
      <c r="H99" s="210">
        <f t="shared" si="21"/>
        <v>66682.425420197877</v>
      </c>
      <c r="I99" s="210">
        <f t="shared" si="21"/>
        <v>77259.585200645408</v>
      </c>
      <c r="J99" s="210">
        <f t="shared" si="21"/>
        <v>24149.970097062778</v>
      </c>
      <c r="K99" s="210">
        <f t="shared" si="21"/>
        <v>132786.36637090868</v>
      </c>
      <c r="L99" s="211">
        <f t="shared" si="21"/>
        <v>82962.284615038079</v>
      </c>
      <c r="M99" s="211">
        <f t="shared" si="21"/>
        <v>36733.060377821013</v>
      </c>
      <c r="N99" s="214">
        <f t="shared" si="21"/>
        <v>75831.427226375279</v>
      </c>
      <c r="O99" s="85">
        <f t="shared" si="20"/>
        <v>579671.99023145856</v>
      </c>
    </row>
    <row r="100" spans="1:23" ht="21.75" thickBot="1" x14ac:dyDescent="0.4">
      <c r="A100" s="84"/>
      <c r="F100" s="83">
        <v>0</v>
      </c>
    </row>
    <row r="101" spans="1:23" ht="21.75" thickBot="1" x14ac:dyDescent="0.4">
      <c r="A101" s="84"/>
      <c r="B101" s="205" t="s">
        <v>36</v>
      </c>
      <c r="C101" s="206">
        <f>C$3</f>
        <v>45292</v>
      </c>
      <c r="D101" s="206">
        <f t="shared" ref="D101:N101" si="22">D$3</f>
        <v>45323</v>
      </c>
      <c r="E101" s="206">
        <f t="shared" si="22"/>
        <v>45352</v>
      </c>
      <c r="F101" s="206">
        <f t="shared" si="22"/>
        <v>45383</v>
      </c>
      <c r="G101" s="206">
        <f t="shared" si="22"/>
        <v>45413</v>
      </c>
      <c r="H101" s="206">
        <f t="shared" si="22"/>
        <v>45444</v>
      </c>
      <c r="I101" s="206">
        <f t="shared" si="22"/>
        <v>45474</v>
      </c>
      <c r="J101" s="206">
        <f t="shared" si="22"/>
        <v>45505</v>
      </c>
      <c r="K101" s="206">
        <f t="shared" si="22"/>
        <v>45536</v>
      </c>
      <c r="L101" s="206">
        <f t="shared" si="22"/>
        <v>45566</v>
      </c>
      <c r="M101" s="206">
        <f t="shared" si="22"/>
        <v>45597</v>
      </c>
      <c r="N101" s="213" t="str">
        <f t="shared" si="22"/>
        <v>Dec-24 +</v>
      </c>
      <c r="O101" s="207" t="s">
        <v>34</v>
      </c>
      <c r="Q101" s="42"/>
      <c r="R101" s="42"/>
      <c r="S101" s="42"/>
      <c r="T101" s="42"/>
      <c r="U101" s="42"/>
      <c r="V101" s="42"/>
      <c r="W101" s="42"/>
    </row>
    <row r="102" spans="1:23" ht="15" customHeight="1" x14ac:dyDescent="0.25">
      <c r="A102" s="540" t="s">
        <v>220</v>
      </c>
      <c r="B102" s="11" t="s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10947.688200895</v>
      </c>
      <c r="I102" s="3">
        <v>5244.2306682913331</v>
      </c>
      <c r="J102" s="3">
        <v>9413.6793942524164</v>
      </c>
      <c r="K102" s="3">
        <v>4824.9775594974999</v>
      </c>
      <c r="L102" s="3">
        <v>4379.0752803579999</v>
      </c>
      <c r="M102" s="3">
        <v>2635.4399193185</v>
      </c>
      <c r="N102" s="172">
        <v>3750.19561716725</v>
      </c>
      <c r="O102" s="82">
        <f t="shared" ref="O102:O113" si="23">SUM(C102:N102)</f>
        <v>41195.286639780003</v>
      </c>
      <c r="P102" s="215"/>
      <c r="Q102" s="198"/>
      <c r="R102" s="198"/>
      <c r="S102" s="198"/>
      <c r="T102" s="198"/>
      <c r="U102" s="198"/>
      <c r="V102" s="198"/>
      <c r="W102" s="198"/>
    </row>
    <row r="103" spans="1:23" x14ac:dyDescent="0.25">
      <c r="A103" s="541"/>
      <c r="B103" s="13" t="s">
        <v>1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24173.178063834697</v>
      </c>
      <c r="I103" s="3">
        <v>14215.447746594171</v>
      </c>
      <c r="J103" s="3">
        <v>20289.312005297717</v>
      </c>
      <c r="K103" s="3">
        <v>13343.407658118816</v>
      </c>
      <c r="L103" s="3">
        <v>19126.020163588368</v>
      </c>
      <c r="M103" s="3">
        <v>13682.86618716146</v>
      </c>
      <c r="N103" s="172">
        <v>38923.675321587696</v>
      </c>
      <c r="O103" s="82">
        <f t="shared" si="23"/>
        <v>143753.90714618293</v>
      </c>
      <c r="Q103" s="198"/>
      <c r="R103" s="198"/>
      <c r="S103" s="198"/>
      <c r="T103" s="198"/>
      <c r="U103" s="198"/>
      <c r="V103" s="198"/>
      <c r="W103" s="198"/>
    </row>
    <row r="104" spans="1:23" x14ac:dyDescent="0.25">
      <c r="A104" s="541"/>
      <c r="B104" s="11" t="s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172">
        <v>0</v>
      </c>
      <c r="O104" s="82">
        <f t="shared" si="23"/>
        <v>0</v>
      </c>
      <c r="Q104" s="198"/>
      <c r="R104" s="198"/>
      <c r="S104" s="198"/>
      <c r="T104" s="198"/>
      <c r="U104" s="198"/>
      <c r="V104" s="198"/>
      <c r="W104" s="198"/>
    </row>
    <row r="105" spans="1:23" x14ac:dyDescent="0.25">
      <c r="A105" s="541"/>
      <c r="B105" s="11" t="s">
        <v>9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49923.901682403106</v>
      </c>
      <c r="I105" s="3">
        <v>25573.079436288517</v>
      </c>
      <c r="J105" s="3">
        <v>43181.553834455961</v>
      </c>
      <c r="K105" s="3">
        <v>41654.625223114461</v>
      </c>
      <c r="L105" s="3">
        <v>33613.833607642715</v>
      </c>
      <c r="M105" s="3">
        <v>8726.2835910400099</v>
      </c>
      <c r="N105" s="172">
        <v>37084.743820526135</v>
      </c>
      <c r="O105" s="82">
        <f t="shared" si="23"/>
        <v>239758.02119547088</v>
      </c>
      <c r="Q105" s="198"/>
      <c r="R105" s="198"/>
      <c r="S105" s="198"/>
      <c r="T105" s="198"/>
      <c r="U105" s="198"/>
      <c r="V105" s="198"/>
      <c r="W105" s="198"/>
    </row>
    <row r="106" spans="1:23" x14ac:dyDescent="0.25">
      <c r="A106" s="541"/>
      <c r="B106" s="13" t="s">
        <v>3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1356.0602892307691</v>
      </c>
      <c r="J106" s="3">
        <v>678.03014461538453</v>
      </c>
      <c r="K106" s="3">
        <v>0</v>
      </c>
      <c r="L106" s="3">
        <v>0</v>
      </c>
      <c r="M106" s="3">
        <v>0</v>
      </c>
      <c r="N106" s="172">
        <v>0</v>
      </c>
      <c r="O106" s="82">
        <f t="shared" si="23"/>
        <v>2034.0904338461537</v>
      </c>
      <c r="Q106" s="198"/>
      <c r="R106" s="198"/>
      <c r="S106" s="198"/>
      <c r="T106" s="198"/>
      <c r="U106" s="198"/>
      <c r="V106" s="198"/>
      <c r="W106" s="198"/>
    </row>
    <row r="107" spans="1:23" x14ac:dyDescent="0.25">
      <c r="A107" s="541"/>
      <c r="B107" s="11" t="s">
        <v>4</v>
      </c>
      <c r="C107" s="3">
        <v>0</v>
      </c>
      <c r="D107" s="3">
        <v>7383.288654450148</v>
      </c>
      <c r="E107" s="3">
        <v>4935.4063757264075</v>
      </c>
      <c r="F107" s="3">
        <v>8869.8568399099095</v>
      </c>
      <c r="G107" s="3">
        <v>3022.6886437681815</v>
      </c>
      <c r="H107" s="3">
        <v>6088.0448114201909</v>
      </c>
      <c r="I107" s="3">
        <v>6304.3246018817645</v>
      </c>
      <c r="J107" s="3">
        <v>4177.2010897137379</v>
      </c>
      <c r="K107" s="3">
        <v>4988.9409504820378</v>
      </c>
      <c r="L107" s="3">
        <v>6354.0452744246513</v>
      </c>
      <c r="M107" s="3">
        <v>4938.4832116254966</v>
      </c>
      <c r="N107" s="172">
        <v>10607.73970601443</v>
      </c>
      <c r="O107" s="82">
        <f t="shared" si="23"/>
        <v>67670.020159416948</v>
      </c>
      <c r="Q107" s="198"/>
      <c r="R107" s="198"/>
      <c r="S107" s="198"/>
      <c r="T107" s="198"/>
      <c r="U107" s="198"/>
      <c r="V107" s="198"/>
      <c r="W107" s="198"/>
    </row>
    <row r="108" spans="1:23" x14ac:dyDescent="0.25">
      <c r="A108" s="541"/>
      <c r="B108" s="11" t="s">
        <v>5</v>
      </c>
      <c r="C108" s="3">
        <v>0</v>
      </c>
      <c r="D108" s="3">
        <v>4741.4500000001954</v>
      </c>
      <c r="E108" s="3">
        <v>3357.3000000001384</v>
      </c>
      <c r="F108" s="3">
        <v>5919.4500000002445</v>
      </c>
      <c r="G108" s="3">
        <v>2503.2500000001032</v>
      </c>
      <c r="H108" s="3">
        <v>5507.1500000001915</v>
      </c>
      <c r="I108" s="3">
        <v>5448.2500000002074</v>
      </c>
      <c r="J108" s="3">
        <v>4859.2500000001673</v>
      </c>
      <c r="K108" s="3">
        <v>4446.9500000001644</v>
      </c>
      <c r="L108" s="3">
        <v>5683.8500000002214</v>
      </c>
      <c r="M108" s="3">
        <v>3003.9000000001138</v>
      </c>
      <c r="N108" s="172">
        <v>9365.1000000003569</v>
      </c>
      <c r="O108" s="82">
        <f t="shared" si="23"/>
        <v>54835.900000002104</v>
      </c>
      <c r="Q108" s="198"/>
      <c r="R108" s="198"/>
      <c r="S108" s="198"/>
      <c r="T108" s="198"/>
      <c r="U108" s="198"/>
      <c r="V108" s="198"/>
      <c r="W108" s="198"/>
    </row>
    <row r="109" spans="1:23" x14ac:dyDescent="0.25">
      <c r="A109" s="541"/>
      <c r="B109" s="11" t="s">
        <v>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172">
        <v>0</v>
      </c>
      <c r="O109" s="82">
        <f t="shared" si="23"/>
        <v>0</v>
      </c>
      <c r="Q109" s="198"/>
      <c r="R109" s="198"/>
      <c r="S109" s="198"/>
      <c r="T109" s="198"/>
      <c r="U109" s="198"/>
      <c r="V109" s="198"/>
      <c r="W109" s="198"/>
    </row>
    <row r="110" spans="1:23" x14ac:dyDescent="0.25">
      <c r="A110" s="541"/>
      <c r="B110" s="11" t="s">
        <v>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172">
        <v>0</v>
      </c>
      <c r="O110" s="82">
        <f t="shared" si="23"/>
        <v>0</v>
      </c>
      <c r="Q110" s="198"/>
      <c r="R110" s="198"/>
      <c r="S110" s="198"/>
      <c r="T110" s="198"/>
      <c r="U110" s="198"/>
      <c r="V110" s="198"/>
      <c r="W110" s="198"/>
    </row>
    <row r="111" spans="1:23" x14ac:dyDescent="0.25">
      <c r="A111" s="541"/>
      <c r="B111" s="11" t="s">
        <v>8</v>
      </c>
      <c r="C111" s="3">
        <v>0</v>
      </c>
      <c r="D111" s="3">
        <v>8801.9046164868905</v>
      </c>
      <c r="E111" s="3">
        <v>9373.1162383776409</v>
      </c>
      <c r="F111" s="3">
        <v>8001.2266757548205</v>
      </c>
      <c r="G111" s="3">
        <v>2535.6861851410586</v>
      </c>
      <c r="H111" s="3">
        <v>5831.4182052398974</v>
      </c>
      <c r="I111" s="3">
        <v>4869.1119073019854</v>
      </c>
      <c r="J111" s="3">
        <v>4070.9161331656351</v>
      </c>
      <c r="K111" s="3">
        <v>3015.5968413348223</v>
      </c>
      <c r="L111" s="3">
        <v>3038.7755986395723</v>
      </c>
      <c r="M111" s="3">
        <v>1737.4866016976634</v>
      </c>
      <c r="N111" s="172">
        <v>4336.5623024184742</v>
      </c>
      <c r="O111" s="82">
        <f t="shared" si="23"/>
        <v>55611.801305558467</v>
      </c>
      <c r="Q111" s="198"/>
      <c r="R111" s="198"/>
      <c r="S111" s="198"/>
      <c r="T111" s="198"/>
      <c r="U111" s="198"/>
      <c r="V111" s="198"/>
      <c r="W111" s="198"/>
    </row>
    <row r="112" spans="1:23" ht="15.75" thickBot="1" x14ac:dyDescent="0.3">
      <c r="A112" s="542"/>
      <c r="B112" s="208" t="s">
        <v>42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172">
        <v>0</v>
      </c>
      <c r="O112" s="82">
        <f t="shared" si="23"/>
        <v>0</v>
      </c>
      <c r="Q112" s="198"/>
      <c r="R112" s="198"/>
      <c r="S112" s="198"/>
      <c r="T112" s="198"/>
      <c r="U112" s="198"/>
      <c r="V112" s="198"/>
      <c r="W112" s="198"/>
    </row>
    <row r="113" spans="1:23" ht="21.75" thickBot="1" x14ac:dyDescent="0.4">
      <c r="A113" s="84"/>
      <c r="B113" s="209" t="s">
        <v>43</v>
      </c>
      <c r="C113" s="210">
        <f t="shared" ref="C113:N113" si="24">SUM(C102:C112)</f>
        <v>0</v>
      </c>
      <c r="D113" s="210">
        <f t="shared" si="24"/>
        <v>20926.643270937231</v>
      </c>
      <c r="E113" s="210">
        <f t="shared" si="24"/>
        <v>17665.822614104189</v>
      </c>
      <c r="F113" s="210">
        <f t="shared" si="24"/>
        <v>22790.533515664974</v>
      </c>
      <c r="G113" s="210">
        <f t="shared" si="24"/>
        <v>8061.6248289093428</v>
      </c>
      <c r="H113" s="210">
        <f t="shared" si="24"/>
        <v>102471.38096379308</v>
      </c>
      <c r="I113" s="210">
        <f t="shared" si="24"/>
        <v>63010.504649588758</v>
      </c>
      <c r="J113" s="210">
        <f t="shared" si="24"/>
        <v>86669.942601501025</v>
      </c>
      <c r="K113" s="210">
        <f t="shared" si="24"/>
        <v>72274.49823254779</v>
      </c>
      <c r="L113" s="211">
        <f t="shared" si="24"/>
        <v>72195.599924653536</v>
      </c>
      <c r="M113" s="211">
        <f t="shared" si="24"/>
        <v>34724.459510843248</v>
      </c>
      <c r="N113" s="214">
        <f t="shared" si="24"/>
        <v>104068.01676771433</v>
      </c>
      <c r="O113" s="85">
        <f t="shared" si="23"/>
        <v>604859.02688025753</v>
      </c>
    </row>
    <row r="114" spans="1:23" ht="21.75" thickBot="1" x14ac:dyDescent="0.4">
      <c r="A114" s="84"/>
    </row>
    <row r="115" spans="1:23" ht="21.75" thickBot="1" x14ac:dyDescent="0.4">
      <c r="A115" s="84"/>
      <c r="B115" s="205" t="s">
        <v>36</v>
      </c>
      <c r="C115" s="206">
        <f>C$3</f>
        <v>45292</v>
      </c>
      <c r="D115" s="206">
        <f t="shared" ref="D115:N115" si="25">D$3</f>
        <v>45323</v>
      </c>
      <c r="E115" s="206">
        <f t="shared" si="25"/>
        <v>45352</v>
      </c>
      <c r="F115" s="206">
        <f t="shared" si="25"/>
        <v>45383</v>
      </c>
      <c r="G115" s="206">
        <f t="shared" si="25"/>
        <v>45413</v>
      </c>
      <c r="H115" s="206">
        <f t="shared" si="25"/>
        <v>45444</v>
      </c>
      <c r="I115" s="206">
        <f t="shared" si="25"/>
        <v>45474</v>
      </c>
      <c r="J115" s="206">
        <f t="shared" si="25"/>
        <v>45505</v>
      </c>
      <c r="K115" s="206">
        <f t="shared" si="25"/>
        <v>45536</v>
      </c>
      <c r="L115" s="206">
        <f t="shared" si="25"/>
        <v>45566</v>
      </c>
      <c r="M115" s="206">
        <f t="shared" si="25"/>
        <v>45597</v>
      </c>
      <c r="N115" s="213" t="str">
        <f t="shared" si="25"/>
        <v>Dec-24 +</v>
      </c>
      <c r="O115" s="207" t="s">
        <v>34</v>
      </c>
      <c r="Q115" s="42"/>
      <c r="R115" s="42"/>
      <c r="S115" s="42"/>
      <c r="T115" s="42"/>
      <c r="U115" s="42"/>
      <c r="V115" s="42"/>
      <c r="W115" s="42"/>
    </row>
    <row r="116" spans="1:23" ht="15" customHeight="1" x14ac:dyDescent="0.25">
      <c r="A116" s="543" t="s">
        <v>227</v>
      </c>
      <c r="B116" s="11" t="s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172">
        <v>0</v>
      </c>
      <c r="O116" s="82">
        <f t="shared" ref="O116:O127" si="26">SUM(C116:N116)</f>
        <v>0</v>
      </c>
      <c r="P116" s="215"/>
      <c r="Q116" s="198"/>
      <c r="R116" s="198"/>
      <c r="S116" s="198"/>
      <c r="T116" s="198"/>
      <c r="U116" s="198"/>
      <c r="V116" s="198"/>
      <c r="W116" s="198"/>
    </row>
    <row r="117" spans="1:23" x14ac:dyDescent="0.25">
      <c r="A117" s="544"/>
      <c r="B117" s="13" t="s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59824.389321114242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172">
        <v>0</v>
      </c>
      <c r="O117" s="82">
        <f t="shared" si="26"/>
        <v>59824.389321114242</v>
      </c>
      <c r="Q117" s="198"/>
      <c r="R117" s="198"/>
      <c r="S117" s="198"/>
      <c r="T117" s="198"/>
      <c r="U117" s="198"/>
      <c r="V117" s="198"/>
      <c r="W117" s="198"/>
    </row>
    <row r="118" spans="1:23" x14ac:dyDescent="0.25">
      <c r="A118" s="544"/>
      <c r="B118" s="11" t="s">
        <v>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172">
        <v>0</v>
      </c>
      <c r="O118" s="82">
        <f t="shared" si="26"/>
        <v>0</v>
      </c>
      <c r="Q118" s="198"/>
      <c r="R118" s="198"/>
      <c r="S118" s="198"/>
      <c r="T118" s="198"/>
      <c r="U118" s="198"/>
      <c r="V118" s="198"/>
      <c r="W118" s="198"/>
    </row>
    <row r="119" spans="1:23" x14ac:dyDescent="0.25">
      <c r="A119" s="544"/>
      <c r="B119" s="11" t="s">
        <v>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172">
        <v>0</v>
      </c>
      <c r="O119" s="82">
        <f t="shared" si="26"/>
        <v>0</v>
      </c>
      <c r="Q119" s="198"/>
      <c r="R119" s="198"/>
      <c r="S119" s="198"/>
      <c r="T119" s="198"/>
      <c r="U119" s="198"/>
      <c r="V119" s="198"/>
      <c r="W119" s="198"/>
    </row>
    <row r="120" spans="1:23" x14ac:dyDescent="0.25">
      <c r="A120" s="544"/>
      <c r="B120" s="13" t="s">
        <v>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172">
        <v>0</v>
      </c>
      <c r="O120" s="82">
        <f t="shared" si="26"/>
        <v>0</v>
      </c>
      <c r="Q120" s="198"/>
      <c r="R120" s="198"/>
      <c r="S120" s="198"/>
      <c r="T120" s="198"/>
      <c r="U120" s="198"/>
      <c r="V120" s="198"/>
      <c r="W120" s="198"/>
    </row>
    <row r="121" spans="1:23" x14ac:dyDescent="0.25">
      <c r="A121" s="544"/>
      <c r="B121" s="11" t="s">
        <v>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172">
        <v>0</v>
      </c>
      <c r="O121" s="82">
        <f t="shared" si="26"/>
        <v>0</v>
      </c>
      <c r="Q121" s="198"/>
      <c r="R121" s="198"/>
      <c r="S121" s="198"/>
      <c r="T121" s="198"/>
      <c r="U121" s="198"/>
      <c r="V121" s="198"/>
      <c r="W121" s="198"/>
    </row>
    <row r="122" spans="1:23" x14ac:dyDescent="0.25">
      <c r="A122" s="544"/>
      <c r="B122" s="11" t="s">
        <v>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172">
        <v>0</v>
      </c>
      <c r="O122" s="82">
        <f t="shared" si="26"/>
        <v>0</v>
      </c>
      <c r="Q122" s="198"/>
      <c r="R122" s="198"/>
      <c r="S122" s="198"/>
      <c r="T122" s="198"/>
      <c r="U122" s="198"/>
      <c r="V122" s="198"/>
      <c r="W122" s="198"/>
    </row>
    <row r="123" spans="1:23" x14ac:dyDescent="0.25">
      <c r="A123" s="544"/>
      <c r="B123" s="11" t="s">
        <v>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172">
        <v>0</v>
      </c>
      <c r="O123" s="82">
        <f t="shared" si="26"/>
        <v>0</v>
      </c>
      <c r="Q123" s="198"/>
      <c r="R123" s="198"/>
      <c r="S123" s="198"/>
      <c r="T123" s="198"/>
      <c r="U123" s="198"/>
      <c r="V123" s="198"/>
      <c r="W123" s="198"/>
    </row>
    <row r="124" spans="1:23" x14ac:dyDescent="0.25">
      <c r="A124" s="544"/>
      <c r="B124" s="11" t="s">
        <v>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172">
        <v>0</v>
      </c>
      <c r="O124" s="82">
        <f t="shared" si="26"/>
        <v>0</v>
      </c>
      <c r="Q124" s="198"/>
      <c r="R124" s="198"/>
      <c r="S124" s="198"/>
      <c r="T124" s="198"/>
      <c r="U124" s="198"/>
      <c r="V124" s="198"/>
      <c r="W124" s="198"/>
    </row>
    <row r="125" spans="1:23" x14ac:dyDescent="0.25">
      <c r="A125" s="544"/>
      <c r="B125" s="11" t="s">
        <v>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172">
        <v>0</v>
      </c>
      <c r="O125" s="82">
        <f t="shared" si="26"/>
        <v>0</v>
      </c>
      <c r="Q125" s="198"/>
      <c r="R125" s="198"/>
      <c r="S125" s="198"/>
      <c r="T125" s="198"/>
      <c r="U125" s="198"/>
      <c r="V125" s="198"/>
      <c r="W125" s="198"/>
    </row>
    <row r="126" spans="1:23" ht="15.75" thickBot="1" x14ac:dyDescent="0.3">
      <c r="A126" s="545"/>
      <c r="B126" s="208" t="s">
        <v>42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172">
        <v>0</v>
      </c>
      <c r="O126" s="82">
        <f t="shared" si="26"/>
        <v>0</v>
      </c>
      <c r="Q126" s="198"/>
      <c r="R126" s="198"/>
      <c r="S126" s="198"/>
      <c r="T126" s="198"/>
      <c r="U126" s="198"/>
      <c r="V126" s="198"/>
      <c r="W126" s="198"/>
    </row>
    <row r="127" spans="1:23" ht="21.75" thickBot="1" x14ac:dyDescent="0.4">
      <c r="A127" s="84"/>
      <c r="B127" s="209" t="s">
        <v>43</v>
      </c>
      <c r="C127" s="210">
        <f t="shared" ref="C127:N127" si="27">SUM(C116:C126)</f>
        <v>0</v>
      </c>
      <c r="D127" s="210">
        <f t="shared" si="27"/>
        <v>0</v>
      </c>
      <c r="E127" s="210">
        <f t="shared" si="27"/>
        <v>0</v>
      </c>
      <c r="F127" s="210">
        <f t="shared" si="27"/>
        <v>0</v>
      </c>
      <c r="G127" s="210">
        <f t="shared" si="27"/>
        <v>0</v>
      </c>
      <c r="H127" s="210">
        <f t="shared" si="27"/>
        <v>59824.389321114242</v>
      </c>
      <c r="I127" s="210">
        <f t="shared" si="27"/>
        <v>0</v>
      </c>
      <c r="J127" s="210">
        <f t="shared" si="27"/>
        <v>0</v>
      </c>
      <c r="K127" s="210">
        <f t="shared" si="27"/>
        <v>0</v>
      </c>
      <c r="L127" s="211">
        <f t="shared" si="27"/>
        <v>0</v>
      </c>
      <c r="M127" s="211">
        <f t="shared" si="27"/>
        <v>0</v>
      </c>
      <c r="N127" s="214">
        <f t="shared" si="27"/>
        <v>0</v>
      </c>
      <c r="O127" s="85">
        <f t="shared" si="26"/>
        <v>59824.389321114242</v>
      </c>
    </row>
    <row r="128" spans="1:23" ht="21.75" thickBot="1" x14ac:dyDescent="0.4">
      <c r="A128" s="84"/>
    </row>
    <row r="129" spans="1:23" ht="21.75" thickBot="1" x14ac:dyDescent="0.4">
      <c r="A129" s="84"/>
      <c r="B129" s="205" t="s">
        <v>36</v>
      </c>
      <c r="C129" s="206">
        <f>C$3</f>
        <v>45292</v>
      </c>
      <c r="D129" s="206">
        <f t="shared" ref="D129:N129" si="28">D$3</f>
        <v>45323</v>
      </c>
      <c r="E129" s="206">
        <f t="shared" si="28"/>
        <v>45352</v>
      </c>
      <c r="F129" s="206">
        <f t="shared" si="28"/>
        <v>45383</v>
      </c>
      <c r="G129" s="206">
        <f t="shared" si="28"/>
        <v>45413</v>
      </c>
      <c r="H129" s="206">
        <f t="shared" si="28"/>
        <v>45444</v>
      </c>
      <c r="I129" s="206">
        <f t="shared" si="28"/>
        <v>45474</v>
      </c>
      <c r="J129" s="206">
        <f t="shared" si="28"/>
        <v>45505</v>
      </c>
      <c r="K129" s="206">
        <f t="shared" si="28"/>
        <v>45536</v>
      </c>
      <c r="L129" s="206">
        <f t="shared" si="28"/>
        <v>45566</v>
      </c>
      <c r="M129" s="206">
        <f t="shared" si="28"/>
        <v>45597</v>
      </c>
      <c r="N129" s="213" t="str">
        <f t="shared" si="28"/>
        <v>Dec-24 +</v>
      </c>
      <c r="O129" s="207" t="s">
        <v>34</v>
      </c>
      <c r="Q129" s="42"/>
      <c r="R129" s="42"/>
      <c r="S129" s="42"/>
      <c r="T129" s="42"/>
      <c r="U129" s="42"/>
      <c r="V129" s="42"/>
      <c r="W129" s="42"/>
    </row>
    <row r="130" spans="1:23" ht="15" customHeight="1" x14ac:dyDescent="0.25">
      <c r="A130" s="540" t="s">
        <v>228</v>
      </c>
      <c r="B130" s="11" t="s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172">
        <f>SUM(Q130:W130)</f>
        <v>0</v>
      </c>
      <c r="O130" s="82">
        <f t="shared" ref="O130:O141" si="29">SUM(C130:N130)</f>
        <v>0</v>
      </c>
      <c r="P130" s="215"/>
      <c r="Q130" s="198"/>
      <c r="R130" s="198"/>
      <c r="S130" s="198"/>
      <c r="T130" s="198"/>
      <c r="U130" s="198"/>
      <c r="V130" s="198"/>
      <c r="W130" s="198"/>
    </row>
    <row r="131" spans="1:23" x14ac:dyDescent="0.25">
      <c r="A131" s="541"/>
      <c r="B131" s="13" t="s">
        <v>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172">
        <f t="shared" ref="N131:N140" si="30">SUM(Q131:W131)</f>
        <v>0</v>
      </c>
      <c r="O131" s="82">
        <f t="shared" si="29"/>
        <v>0</v>
      </c>
      <c r="Q131" s="198"/>
      <c r="R131" s="198"/>
      <c r="S131" s="198"/>
      <c r="T131" s="198"/>
      <c r="U131" s="198"/>
      <c r="V131" s="198"/>
      <c r="W131" s="198"/>
    </row>
    <row r="132" spans="1:23" x14ac:dyDescent="0.25">
      <c r="A132" s="541"/>
      <c r="B132" s="11" t="s">
        <v>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172">
        <f t="shared" si="30"/>
        <v>0</v>
      </c>
      <c r="O132" s="82">
        <f t="shared" si="29"/>
        <v>0</v>
      </c>
      <c r="Q132" s="198"/>
      <c r="R132" s="198"/>
      <c r="S132" s="198"/>
      <c r="T132" s="198"/>
      <c r="U132" s="198"/>
      <c r="V132" s="198"/>
      <c r="W132" s="198"/>
    </row>
    <row r="133" spans="1:23" x14ac:dyDescent="0.25">
      <c r="A133" s="541"/>
      <c r="B133" s="11" t="s">
        <v>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172">
        <f t="shared" si="30"/>
        <v>0</v>
      </c>
      <c r="O133" s="82">
        <f t="shared" si="29"/>
        <v>0</v>
      </c>
      <c r="Q133" s="198"/>
      <c r="R133" s="198"/>
      <c r="S133" s="198"/>
      <c r="T133" s="198"/>
      <c r="U133" s="198"/>
      <c r="V133" s="198"/>
      <c r="W133" s="198"/>
    </row>
    <row r="134" spans="1:23" x14ac:dyDescent="0.25">
      <c r="A134" s="541"/>
      <c r="B134" s="13" t="s">
        <v>3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172">
        <f t="shared" si="30"/>
        <v>0</v>
      </c>
      <c r="O134" s="82">
        <f t="shared" si="29"/>
        <v>0</v>
      </c>
      <c r="Q134" s="198"/>
      <c r="R134" s="198"/>
      <c r="S134" s="198"/>
      <c r="T134" s="198"/>
      <c r="U134" s="198"/>
      <c r="V134" s="198"/>
      <c r="W134" s="198"/>
    </row>
    <row r="135" spans="1:23" x14ac:dyDescent="0.25">
      <c r="A135" s="541"/>
      <c r="B135" s="11" t="s">
        <v>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172">
        <f t="shared" si="30"/>
        <v>0</v>
      </c>
      <c r="O135" s="82">
        <f t="shared" si="29"/>
        <v>0</v>
      </c>
      <c r="Q135" s="198"/>
      <c r="R135" s="198"/>
      <c r="S135" s="198"/>
      <c r="T135" s="198"/>
      <c r="U135" s="198"/>
      <c r="V135" s="198"/>
      <c r="W135" s="198"/>
    </row>
    <row r="136" spans="1:23" x14ac:dyDescent="0.25">
      <c r="A136" s="541"/>
      <c r="B136" s="11" t="s">
        <v>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172">
        <f t="shared" si="30"/>
        <v>0</v>
      </c>
      <c r="O136" s="82">
        <f t="shared" si="29"/>
        <v>0</v>
      </c>
      <c r="Q136" s="198"/>
      <c r="R136" s="198"/>
      <c r="S136" s="198"/>
      <c r="T136" s="198"/>
      <c r="U136" s="198"/>
      <c r="V136" s="198"/>
      <c r="W136" s="198"/>
    </row>
    <row r="137" spans="1:23" x14ac:dyDescent="0.25">
      <c r="A137" s="541"/>
      <c r="B137" s="11" t="s">
        <v>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172">
        <f t="shared" si="30"/>
        <v>0</v>
      </c>
      <c r="O137" s="82">
        <f t="shared" si="29"/>
        <v>0</v>
      </c>
      <c r="Q137" s="198"/>
      <c r="R137" s="198"/>
      <c r="S137" s="198"/>
      <c r="T137" s="198"/>
      <c r="U137" s="198"/>
      <c r="V137" s="198"/>
      <c r="W137" s="198"/>
    </row>
    <row r="138" spans="1:23" x14ac:dyDescent="0.25">
      <c r="A138" s="541"/>
      <c r="B138" s="11" t="s">
        <v>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172">
        <f t="shared" si="30"/>
        <v>0</v>
      </c>
      <c r="O138" s="82">
        <f t="shared" si="29"/>
        <v>0</v>
      </c>
      <c r="Q138" s="198"/>
      <c r="R138" s="198"/>
      <c r="S138" s="198"/>
      <c r="T138" s="198"/>
      <c r="U138" s="198"/>
      <c r="V138" s="198"/>
      <c r="W138" s="198"/>
    </row>
    <row r="139" spans="1:23" x14ac:dyDescent="0.25">
      <c r="A139" s="541"/>
      <c r="B139" s="11" t="s">
        <v>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172">
        <f t="shared" si="30"/>
        <v>0</v>
      </c>
      <c r="O139" s="82">
        <f t="shared" si="29"/>
        <v>0</v>
      </c>
      <c r="Q139" s="198"/>
      <c r="R139" s="198"/>
      <c r="S139" s="198"/>
      <c r="T139" s="198"/>
      <c r="U139" s="198"/>
      <c r="V139" s="198"/>
      <c r="W139" s="198"/>
    </row>
    <row r="140" spans="1:23" ht="15.75" thickBot="1" x14ac:dyDescent="0.3">
      <c r="A140" s="542"/>
      <c r="B140" s="208" t="s">
        <v>42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172">
        <f t="shared" si="30"/>
        <v>0</v>
      </c>
      <c r="O140" s="82">
        <f t="shared" si="29"/>
        <v>0</v>
      </c>
      <c r="Q140" s="198"/>
      <c r="R140" s="198"/>
      <c r="S140" s="198"/>
      <c r="T140" s="198"/>
      <c r="U140" s="198"/>
      <c r="V140" s="198"/>
      <c r="W140" s="198"/>
    </row>
    <row r="141" spans="1:23" ht="21.75" thickBot="1" x14ac:dyDescent="0.4">
      <c r="A141" s="84"/>
      <c r="B141" s="209" t="s">
        <v>43</v>
      </c>
      <c r="C141" s="210">
        <f t="shared" ref="C141:N141" si="31">SUM(C130:C140)</f>
        <v>0</v>
      </c>
      <c r="D141" s="210">
        <f t="shared" si="31"/>
        <v>0</v>
      </c>
      <c r="E141" s="210">
        <f t="shared" si="31"/>
        <v>0</v>
      </c>
      <c r="F141" s="210">
        <f t="shared" si="31"/>
        <v>0</v>
      </c>
      <c r="G141" s="210">
        <f t="shared" si="31"/>
        <v>0</v>
      </c>
      <c r="H141" s="210">
        <f t="shared" si="31"/>
        <v>0</v>
      </c>
      <c r="I141" s="210">
        <f t="shared" si="31"/>
        <v>0</v>
      </c>
      <c r="J141" s="210">
        <f t="shared" si="31"/>
        <v>0</v>
      </c>
      <c r="K141" s="210">
        <f t="shared" si="31"/>
        <v>0</v>
      </c>
      <c r="L141" s="211">
        <f t="shared" si="31"/>
        <v>0</v>
      </c>
      <c r="M141" s="211">
        <f t="shared" si="31"/>
        <v>0</v>
      </c>
      <c r="N141" s="214">
        <f t="shared" si="31"/>
        <v>0</v>
      </c>
      <c r="O141" s="85">
        <f t="shared" si="29"/>
        <v>0</v>
      </c>
    </row>
    <row r="142" spans="1:23" ht="21.75" thickBot="1" x14ac:dyDescent="0.4">
      <c r="A142" s="84"/>
    </row>
    <row r="143" spans="1:23" ht="21.75" thickBot="1" x14ac:dyDescent="0.4">
      <c r="A143" s="84"/>
      <c r="B143" s="205" t="s">
        <v>36</v>
      </c>
      <c r="C143" s="206">
        <f>C$3</f>
        <v>45292</v>
      </c>
      <c r="D143" s="206">
        <f t="shared" ref="D143:N143" si="32">D$3</f>
        <v>45323</v>
      </c>
      <c r="E143" s="206">
        <f t="shared" si="32"/>
        <v>45352</v>
      </c>
      <c r="F143" s="206">
        <f t="shared" si="32"/>
        <v>45383</v>
      </c>
      <c r="G143" s="206">
        <f t="shared" si="32"/>
        <v>45413</v>
      </c>
      <c r="H143" s="206">
        <f t="shared" si="32"/>
        <v>45444</v>
      </c>
      <c r="I143" s="206">
        <f t="shared" si="32"/>
        <v>45474</v>
      </c>
      <c r="J143" s="206">
        <f t="shared" si="32"/>
        <v>45505</v>
      </c>
      <c r="K143" s="206">
        <f t="shared" si="32"/>
        <v>45536</v>
      </c>
      <c r="L143" s="206">
        <f t="shared" si="32"/>
        <v>45566</v>
      </c>
      <c r="M143" s="206">
        <f t="shared" si="32"/>
        <v>45597</v>
      </c>
      <c r="N143" s="213" t="str">
        <f t="shared" si="32"/>
        <v>Dec-24 +</v>
      </c>
      <c r="O143" s="207" t="s">
        <v>34</v>
      </c>
      <c r="Q143" s="42"/>
      <c r="R143" s="42"/>
      <c r="S143" s="42"/>
      <c r="T143" s="42"/>
      <c r="U143" s="42"/>
      <c r="V143" s="42"/>
      <c r="W143" s="42"/>
    </row>
    <row r="144" spans="1:23" ht="15" customHeight="1" x14ac:dyDescent="0.25">
      <c r="A144" s="548" t="s">
        <v>254</v>
      </c>
      <c r="B144" s="11" t="s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172">
        <v>0</v>
      </c>
      <c r="O144" s="82">
        <f t="shared" ref="O144:O155" si="33">SUM(C144:N144)</f>
        <v>0</v>
      </c>
      <c r="P144" s="215"/>
      <c r="Q144" s="198"/>
      <c r="R144" s="198"/>
      <c r="S144" s="198"/>
      <c r="T144" s="198"/>
      <c r="U144" s="198"/>
      <c r="V144" s="198"/>
      <c r="W144" s="198"/>
    </row>
    <row r="145" spans="1:23" x14ac:dyDescent="0.25">
      <c r="A145" s="549"/>
      <c r="B145" s="13" t="s">
        <v>1</v>
      </c>
      <c r="C145" s="3"/>
      <c r="D145" s="3"/>
      <c r="E145" s="3"/>
      <c r="F145" s="3"/>
      <c r="G145" s="3">
        <v>-2331.2523151509763</v>
      </c>
      <c r="H145" s="3">
        <v>33368.195920453894</v>
      </c>
      <c r="I145" s="3">
        <v>12929.183131575057</v>
      </c>
      <c r="J145" s="3">
        <v>-23835.980354516116</v>
      </c>
      <c r="K145" s="3"/>
      <c r="L145" s="3"/>
      <c r="M145" s="3"/>
      <c r="N145" s="172"/>
      <c r="O145" s="82">
        <f t="shared" si="33"/>
        <v>20130.146382361858</v>
      </c>
      <c r="Q145" s="198"/>
      <c r="R145" s="198"/>
      <c r="S145" s="198"/>
      <c r="T145" s="198"/>
      <c r="U145" s="198"/>
      <c r="V145" s="198"/>
      <c r="W145" s="198"/>
    </row>
    <row r="146" spans="1:23" x14ac:dyDescent="0.25">
      <c r="A146" s="549"/>
      <c r="B146" s="11" t="s">
        <v>2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172">
        <v>0</v>
      </c>
      <c r="O146" s="82">
        <f t="shared" si="33"/>
        <v>0</v>
      </c>
      <c r="Q146" s="198"/>
      <c r="R146" s="198"/>
      <c r="S146" s="198"/>
      <c r="T146" s="198"/>
      <c r="U146" s="198"/>
      <c r="V146" s="198"/>
      <c r="W146" s="198"/>
    </row>
    <row r="147" spans="1:23" x14ac:dyDescent="0.25">
      <c r="A147" s="549"/>
      <c r="B147" s="11" t="s">
        <v>9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172">
        <v>-1831.742724663744</v>
      </c>
      <c r="O147" s="82">
        <f t="shared" si="33"/>
        <v>-1831.742724663744</v>
      </c>
      <c r="Q147" s="198"/>
      <c r="R147" s="198"/>
      <c r="S147" s="198"/>
      <c r="T147" s="198"/>
      <c r="U147" s="198"/>
      <c r="V147" s="198"/>
      <c r="W147" s="198"/>
    </row>
    <row r="148" spans="1:23" x14ac:dyDescent="0.25">
      <c r="A148" s="549"/>
      <c r="B148" s="13" t="s">
        <v>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172">
        <v>0</v>
      </c>
      <c r="O148" s="82">
        <f t="shared" si="33"/>
        <v>0</v>
      </c>
      <c r="Q148" s="198"/>
      <c r="R148" s="198"/>
      <c r="S148" s="198"/>
      <c r="T148" s="198"/>
      <c r="U148" s="198"/>
      <c r="V148" s="198"/>
      <c r="W148" s="198"/>
    </row>
    <row r="149" spans="1:23" x14ac:dyDescent="0.25">
      <c r="A149" s="549"/>
      <c r="B149" s="11" t="s">
        <v>4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172">
        <v>0</v>
      </c>
      <c r="O149" s="82">
        <f t="shared" si="33"/>
        <v>0</v>
      </c>
      <c r="Q149" s="198"/>
      <c r="R149" s="198"/>
      <c r="S149" s="198"/>
      <c r="T149" s="198"/>
      <c r="U149" s="198"/>
      <c r="V149" s="198"/>
      <c r="W149" s="198"/>
    </row>
    <row r="150" spans="1:23" x14ac:dyDescent="0.25">
      <c r="A150" s="549"/>
      <c r="B150" s="11" t="s">
        <v>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172">
        <v>0</v>
      </c>
      <c r="O150" s="82">
        <f t="shared" si="33"/>
        <v>0</v>
      </c>
      <c r="Q150" s="198"/>
      <c r="R150" s="198"/>
      <c r="S150" s="198"/>
      <c r="T150" s="198"/>
      <c r="U150" s="198"/>
      <c r="V150" s="198"/>
      <c r="W150" s="198"/>
    </row>
    <row r="151" spans="1:23" x14ac:dyDescent="0.25">
      <c r="A151" s="549"/>
      <c r="B151" s="11" t="s">
        <v>6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172">
        <v>0</v>
      </c>
      <c r="O151" s="82">
        <f t="shared" si="33"/>
        <v>0</v>
      </c>
      <c r="Q151" s="198"/>
      <c r="R151" s="198"/>
      <c r="S151" s="198"/>
      <c r="T151" s="198"/>
      <c r="U151" s="198"/>
      <c r="V151" s="198"/>
      <c r="W151" s="198"/>
    </row>
    <row r="152" spans="1:23" x14ac:dyDescent="0.25">
      <c r="A152" s="549"/>
      <c r="B152" s="11" t="s">
        <v>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172">
        <v>0</v>
      </c>
      <c r="O152" s="82">
        <f t="shared" si="33"/>
        <v>0</v>
      </c>
      <c r="Q152" s="198"/>
      <c r="R152" s="198"/>
      <c r="S152" s="198"/>
      <c r="T152" s="198"/>
      <c r="U152" s="198"/>
      <c r="V152" s="198"/>
      <c r="W152" s="198"/>
    </row>
    <row r="153" spans="1:23" x14ac:dyDescent="0.25">
      <c r="A153" s="549"/>
      <c r="B153" s="11" t="s">
        <v>8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172">
        <v>0</v>
      </c>
      <c r="O153" s="82">
        <f t="shared" si="33"/>
        <v>0</v>
      </c>
      <c r="Q153" s="198"/>
      <c r="R153" s="198"/>
      <c r="S153" s="198"/>
      <c r="T153" s="198"/>
      <c r="U153" s="198"/>
      <c r="V153" s="198"/>
      <c r="W153" s="198"/>
    </row>
    <row r="154" spans="1:23" ht="15.75" thickBot="1" x14ac:dyDescent="0.3">
      <c r="A154" s="550"/>
      <c r="B154" s="208" t="s">
        <v>42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172">
        <v>0</v>
      </c>
      <c r="O154" s="82">
        <f t="shared" si="33"/>
        <v>0</v>
      </c>
      <c r="Q154" s="198"/>
      <c r="R154" s="198"/>
      <c r="S154" s="198"/>
      <c r="T154" s="198"/>
      <c r="U154" s="198"/>
      <c r="V154" s="198"/>
      <c r="W154" s="198"/>
    </row>
    <row r="155" spans="1:23" ht="21.75" thickBot="1" x14ac:dyDescent="0.4">
      <c r="A155" s="84"/>
      <c r="B155" s="209" t="s">
        <v>43</v>
      </c>
      <c r="C155" s="210">
        <f t="shared" ref="C155:N155" si="34">SUM(C144:C154)</f>
        <v>0</v>
      </c>
      <c r="D155" s="210">
        <f t="shared" si="34"/>
        <v>0</v>
      </c>
      <c r="E155" s="210">
        <f t="shared" si="34"/>
        <v>0</v>
      </c>
      <c r="F155" s="210">
        <f t="shared" si="34"/>
        <v>0</v>
      </c>
      <c r="G155" s="210">
        <f t="shared" si="34"/>
        <v>-2331.2523151509763</v>
      </c>
      <c r="H155" s="210">
        <f t="shared" si="34"/>
        <v>33368.195920453894</v>
      </c>
      <c r="I155" s="210">
        <f t="shared" si="34"/>
        <v>12929.183131575057</v>
      </c>
      <c r="J155" s="210">
        <f t="shared" si="34"/>
        <v>-23835.980354516116</v>
      </c>
      <c r="K155" s="210">
        <f t="shared" si="34"/>
        <v>0</v>
      </c>
      <c r="L155" s="211">
        <f t="shared" si="34"/>
        <v>0</v>
      </c>
      <c r="M155" s="211">
        <f t="shared" si="34"/>
        <v>0</v>
      </c>
      <c r="N155" s="214">
        <f t="shared" si="34"/>
        <v>-1831.742724663744</v>
      </c>
      <c r="O155" s="85">
        <f t="shared" si="33"/>
        <v>18298.403657698113</v>
      </c>
      <c r="P155" s="329">
        <f>SUM(C144:N154)</f>
        <v>18298.403657698113</v>
      </c>
    </row>
    <row r="156" spans="1:23" ht="21.75" thickBot="1" x14ac:dyDescent="0.4">
      <c r="A156" s="84"/>
    </row>
    <row r="157" spans="1:23" ht="21.75" thickBot="1" x14ac:dyDescent="0.4">
      <c r="A157" s="84"/>
      <c r="B157" s="205" t="s">
        <v>36</v>
      </c>
      <c r="C157" s="206">
        <f>C$3</f>
        <v>45292</v>
      </c>
      <c r="D157" s="206">
        <f t="shared" ref="D157:N157" si="35">D$3</f>
        <v>45323</v>
      </c>
      <c r="E157" s="206">
        <f t="shared" si="35"/>
        <v>45352</v>
      </c>
      <c r="F157" s="206">
        <f t="shared" si="35"/>
        <v>45383</v>
      </c>
      <c r="G157" s="206">
        <f t="shared" si="35"/>
        <v>45413</v>
      </c>
      <c r="H157" s="206">
        <f t="shared" si="35"/>
        <v>45444</v>
      </c>
      <c r="I157" s="206">
        <f t="shared" si="35"/>
        <v>45474</v>
      </c>
      <c r="J157" s="206">
        <f t="shared" si="35"/>
        <v>45505</v>
      </c>
      <c r="K157" s="206">
        <f t="shared" si="35"/>
        <v>45536</v>
      </c>
      <c r="L157" s="206">
        <f t="shared" si="35"/>
        <v>45566</v>
      </c>
      <c r="M157" s="206">
        <f t="shared" si="35"/>
        <v>45597</v>
      </c>
      <c r="N157" s="213" t="str">
        <f t="shared" si="35"/>
        <v>Dec-24 +</v>
      </c>
      <c r="O157" s="207" t="s">
        <v>34</v>
      </c>
      <c r="Q157" s="42"/>
      <c r="R157" s="42"/>
      <c r="S157" s="42"/>
      <c r="T157" s="42"/>
      <c r="U157" s="42"/>
      <c r="V157" s="42"/>
      <c r="W157" s="42"/>
    </row>
    <row r="158" spans="1:23" ht="15" customHeight="1" x14ac:dyDescent="0.25">
      <c r="A158" s="540" t="s">
        <v>170</v>
      </c>
      <c r="B158" s="11" t="s">
        <v>0</v>
      </c>
      <c r="C158" s="3">
        <f>C4+C18+C60+C74+C102+C130</f>
        <v>0</v>
      </c>
      <c r="D158" s="3">
        <f t="shared" ref="D158:M158" si="36">D4+D18+D60+D74+D102+D130</f>
        <v>0</v>
      </c>
      <c r="E158" s="3">
        <f t="shared" si="36"/>
        <v>0</v>
      </c>
      <c r="F158" s="3">
        <f t="shared" si="36"/>
        <v>0</v>
      </c>
      <c r="G158" s="3">
        <f t="shared" si="36"/>
        <v>0</v>
      </c>
      <c r="H158" s="3">
        <f t="shared" si="36"/>
        <v>10947.688200895</v>
      </c>
      <c r="I158" s="3">
        <f t="shared" si="36"/>
        <v>5244.2306682913331</v>
      </c>
      <c r="J158" s="3">
        <f t="shared" si="36"/>
        <v>9413.6793942524164</v>
      </c>
      <c r="K158" s="3">
        <f t="shared" si="36"/>
        <v>4824.9775594974999</v>
      </c>
      <c r="L158" s="108">
        <f t="shared" si="36"/>
        <v>4379.0752803579999</v>
      </c>
      <c r="M158" s="108">
        <f t="shared" si="36"/>
        <v>2635.4399193185</v>
      </c>
      <c r="N158" s="108">
        <f t="shared" ref="N158" si="37">N4+N18+N60+N74+N102+N130</f>
        <v>3750.19561716725</v>
      </c>
      <c r="O158" s="82">
        <f t="shared" ref="O158:O169" si="38">SUM(C158:N158)</f>
        <v>41195.286639780003</v>
      </c>
      <c r="P158" s="215"/>
      <c r="Q158" s="358"/>
      <c r="R158" s="358"/>
      <c r="S158" s="358"/>
      <c r="T158" s="358"/>
      <c r="U158" s="358"/>
      <c r="V158" s="358"/>
      <c r="W158" s="358"/>
    </row>
    <row r="159" spans="1:23" x14ac:dyDescent="0.25">
      <c r="A159" s="541"/>
      <c r="B159" s="13" t="s">
        <v>1</v>
      </c>
      <c r="C159" s="3">
        <f t="shared" ref="C159:M159" si="39">C5+C19+C61+C75+C103+C131</f>
        <v>53231.027555655281</v>
      </c>
      <c r="D159" s="3">
        <f t="shared" si="39"/>
        <v>1455208.2811148325</v>
      </c>
      <c r="E159" s="3">
        <f t="shared" si="39"/>
        <v>1706154.0451420341</v>
      </c>
      <c r="F159" s="3">
        <f t="shared" si="39"/>
        <v>1622838.7073477402</v>
      </c>
      <c r="G159" s="3">
        <f t="shared" si="39"/>
        <v>2436930.930549595</v>
      </c>
      <c r="H159" s="3">
        <f t="shared" si="39"/>
        <v>2618512.7809555419</v>
      </c>
      <c r="I159" s="3">
        <f t="shared" si="39"/>
        <v>3101766.8158711297</v>
      </c>
      <c r="J159" s="3">
        <f t="shared" si="39"/>
        <v>2923665.6466290415</v>
      </c>
      <c r="K159" s="3">
        <f t="shared" si="39"/>
        <v>2562284.0634073373</v>
      </c>
      <c r="L159" s="108">
        <f t="shared" si="39"/>
        <v>2615253.4791611801</v>
      </c>
      <c r="M159" s="108">
        <f t="shared" si="39"/>
        <v>1963830.6834749577</v>
      </c>
      <c r="N159" s="108">
        <f t="shared" ref="N159" si="40">N5+N19+N61+N75+N103+N131</f>
        <v>5750964.4931978658</v>
      </c>
      <c r="O159" s="82">
        <f t="shared" si="38"/>
        <v>28810640.95440691</v>
      </c>
      <c r="Q159" s="358"/>
      <c r="R159" s="358"/>
      <c r="S159" s="358"/>
      <c r="T159" s="358"/>
      <c r="U159" s="358"/>
      <c r="V159" s="358"/>
      <c r="W159" s="358"/>
    </row>
    <row r="160" spans="1:23" x14ac:dyDescent="0.25">
      <c r="A160" s="541"/>
      <c r="B160" s="11" t="s">
        <v>2</v>
      </c>
      <c r="C160" s="3">
        <f t="shared" ref="C160:M160" si="41">C6+C20+C62+C76+C104+C132</f>
        <v>0</v>
      </c>
      <c r="D160" s="3">
        <f t="shared" si="41"/>
        <v>0</v>
      </c>
      <c r="E160" s="3">
        <f t="shared" si="41"/>
        <v>0</v>
      </c>
      <c r="F160" s="3">
        <f t="shared" si="41"/>
        <v>0</v>
      </c>
      <c r="G160" s="3">
        <f t="shared" si="41"/>
        <v>0</v>
      </c>
      <c r="H160" s="3">
        <f t="shared" si="41"/>
        <v>0</v>
      </c>
      <c r="I160" s="3">
        <f t="shared" si="41"/>
        <v>0</v>
      </c>
      <c r="J160" s="3">
        <f t="shared" si="41"/>
        <v>0</v>
      </c>
      <c r="K160" s="3">
        <f t="shared" si="41"/>
        <v>0</v>
      </c>
      <c r="L160" s="108">
        <f t="shared" si="41"/>
        <v>0</v>
      </c>
      <c r="M160" s="108">
        <f t="shared" si="41"/>
        <v>0</v>
      </c>
      <c r="N160" s="108">
        <f t="shared" ref="N160" si="42">N6+N20+N62+N76+N104+N132</f>
        <v>0</v>
      </c>
      <c r="O160" s="82">
        <f t="shared" si="38"/>
        <v>0</v>
      </c>
      <c r="Q160" s="358"/>
      <c r="R160" s="358"/>
      <c r="S160" s="358"/>
      <c r="T160" s="358"/>
      <c r="U160" s="358"/>
      <c r="V160" s="358"/>
      <c r="W160" s="358"/>
    </row>
    <row r="161" spans="1:23" x14ac:dyDescent="0.25">
      <c r="A161" s="541"/>
      <c r="B161" s="11" t="s">
        <v>9</v>
      </c>
      <c r="C161" s="3">
        <f t="shared" ref="C161:M161" si="43">C7+C21+C63+C77+C105+C133</f>
        <v>38853.351228153449</v>
      </c>
      <c r="D161" s="3">
        <f t="shared" si="43"/>
        <v>670196.70448922948</v>
      </c>
      <c r="E161" s="3">
        <f t="shared" si="43"/>
        <v>1541745.6809340946</v>
      </c>
      <c r="F161" s="3">
        <f t="shared" si="43"/>
        <v>838272.76688372495</v>
      </c>
      <c r="G161" s="3">
        <f t="shared" si="43"/>
        <v>1696852.2418873061</v>
      </c>
      <c r="H161" s="3">
        <f t="shared" si="43"/>
        <v>1514320.9364992117</v>
      </c>
      <c r="I161" s="3">
        <f t="shared" si="43"/>
        <v>1668346.9716320669</v>
      </c>
      <c r="J161" s="3">
        <f t="shared" si="43"/>
        <v>2090108.4268605853</v>
      </c>
      <c r="K161" s="3">
        <f t="shared" si="43"/>
        <v>1397459.4334401332</v>
      </c>
      <c r="L161" s="108">
        <f t="shared" si="43"/>
        <v>1351683.922269823</v>
      </c>
      <c r="M161" s="108">
        <f t="shared" si="43"/>
        <v>1019022.3470522419</v>
      </c>
      <c r="N161" s="108">
        <f t="shared" ref="N161" si="44">N7+N21+N63+N77+N105+N133</f>
        <v>3414580.6314851101</v>
      </c>
      <c r="O161" s="82">
        <f t="shared" si="38"/>
        <v>17241443.414661683</v>
      </c>
      <c r="Q161" s="358"/>
      <c r="R161" s="358"/>
      <c r="S161" s="358"/>
      <c r="T161" s="358"/>
      <c r="U161" s="358"/>
      <c r="V161" s="358"/>
      <c r="W161" s="358"/>
    </row>
    <row r="162" spans="1:23" x14ac:dyDescent="0.25">
      <c r="A162" s="541"/>
      <c r="B162" s="13" t="s">
        <v>3</v>
      </c>
      <c r="C162" s="3">
        <f t="shared" ref="C162:M162" si="45">C8+C22+C64+C78+C106+C134</f>
        <v>0</v>
      </c>
      <c r="D162" s="3">
        <f t="shared" si="45"/>
        <v>0</v>
      </c>
      <c r="E162" s="3">
        <f t="shared" si="45"/>
        <v>0</v>
      </c>
      <c r="F162" s="3">
        <f t="shared" si="45"/>
        <v>0</v>
      </c>
      <c r="G162" s="3">
        <f t="shared" si="45"/>
        <v>32680.527570934668</v>
      </c>
      <c r="H162" s="3">
        <f t="shared" si="45"/>
        <v>36836.304642497955</v>
      </c>
      <c r="I162" s="3">
        <f t="shared" si="45"/>
        <v>30162.298751844781</v>
      </c>
      <c r="J162" s="3">
        <f t="shared" si="45"/>
        <v>678.03014461538453</v>
      </c>
      <c r="K162" s="3">
        <f t="shared" si="45"/>
        <v>62062.75447107284</v>
      </c>
      <c r="L162" s="108">
        <f t="shared" si="45"/>
        <v>91916.95920137818</v>
      </c>
      <c r="M162" s="108">
        <f t="shared" si="45"/>
        <v>88121.210950110559</v>
      </c>
      <c r="N162" s="108">
        <f t="shared" ref="N162" si="46">N8+N22+N64+N78+N106+N134</f>
        <v>73937.201692691378</v>
      </c>
      <c r="O162" s="82">
        <f t="shared" si="38"/>
        <v>416395.28742514574</v>
      </c>
      <c r="Q162" s="358"/>
      <c r="R162" s="358"/>
      <c r="S162" s="358"/>
      <c r="T162" s="358"/>
      <c r="U162" s="358"/>
      <c r="V162" s="358"/>
      <c r="W162" s="358"/>
    </row>
    <row r="163" spans="1:23" x14ac:dyDescent="0.25">
      <c r="A163" s="541"/>
      <c r="B163" s="11" t="s">
        <v>4</v>
      </c>
      <c r="C163" s="3">
        <f t="shared" ref="C163:M163" si="47">C9+C23+C65+C79+C107+C135</f>
        <v>0</v>
      </c>
      <c r="D163" s="3">
        <f t="shared" si="47"/>
        <v>7383.288654450148</v>
      </c>
      <c r="E163" s="3">
        <f t="shared" si="47"/>
        <v>4935.4063757264075</v>
      </c>
      <c r="F163" s="3">
        <f t="shared" si="47"/>
        <v>15108.083585799486</v>
      </c>
      <c r="G163" s="3">
        <f t="shared" si="47"/>
        <v>3022.6886437681815</v>
      </c>
      <c r="H163" s="3">
        <f t="shared" si="47"/>
        <v>6088.0448114201909</v>
      </c>
      <c r="I163" s="3">
        <f t="shared" si="47"/>
        <v>6304.3246018817645</v>
      </c>
      <c r="J163" s="3">
        <f t="shared" si="47"/>
        <v>4177.2010897137379</v>
      </c>
      <c r="K163" s="3">
        <f t="shared" si="47"/>
        <v>22611.324676224576</v>
      </c>
      <c r="L163" s="108">
        <f t="shared" si="47"/>
        <v>6354.0452744246513</v>
      </c>
      <c r="M163" s="108">
        <f t="shared" si="47"/>
        <v>4938.4832116254966</v>
      </c>
      <c r="N163" s="108">
        <f t="shared" ref="N163" si="48">N9+N23+N65+N79+N107+N135</f>
        <v>16943.059475186335</v>
      </c>
      <c r="O163" s="82">
        <f t="shared" si="38"/>
        <v>97865.950400221001</v>
      </c>
      <c r="Q163" s="358"/>
      <c r="R163" s="358"/>
      <c r="S163" s="358"/>
      <c r="T163" s="358"/>
      <c r="U163" s="358"/>
      <c r="V163" s="358"/>
      <c r="W163" s="358"/>
    </row>
    <row r="164" spans="1:23" x14ac:dyDescent="0.25">
      <c r="A164" s="541"/>
      <c r="B164" s="11" t="s">
        <v>5</v>
      </c>
      <c r="C164" s="3">
        <f t="shared" ref="C164:M164" si="49">C10+C24+C66+C80+C108+C136</f>
        <v>0</v>
      </c>
      <c r="D164" s="3">
        <f t="shared" si="49"/>
        <v>5197.3180000001958</v>
      </c>
      <c r="E164" s="3">
        <f t="shared" si="49"/>
        <v>4724.9040000001396</v>
      </c>
      <c r="F164" s="3">
        <f t="shared" si="49"/>
        <v>6527.274000000245</v>
      </c>
      <c r="G164" s="3">
        <f t="shared" si="49"/>
        <v>2503.2500000001032</v>
      </c>
      <c r="H164" s="3">
        <f t="shared" si="49"/>
        <v>7178.666000000193</v>
      </c>
      <c r="I164" s="3">
        <f t="shared" si="49"/>
        <v>6511.9420000002083</v>
      </c>
      <c r="J164" s="3">
        <f t="shared" si="49"/>
        <v>6834.678000000169</v>
      </c>
      <c r="K164" s="3">
        <f t="shared" si="49"/>
        <v>6118.4660000001659</v>
      </c>
      <c r="L164" s="108">
        <f t="shared" si="49"/>
        <v>6291.6740000002219</v>
      </c>
      <c r="M164" s="108">
        <f t="shared" si="49"/>
        <v>3459.7680000001142</v>
      </c>
      <c r="N164" s="108">
        <f t="shared" ref="N164" si="50">N10+N24+N66+N80+N108+N136</f>
        <v>9669.0120000003571</v>
      </c>
      <c r="O164" s="82">
        <f t="shared" si="38"/>
        <v>65016.952000002115</v>
      </c>
      <c r="Q164" s="358"/>
      <c r="R164" s="358"/>
      <c r="S164" s="358"/>
      <c r="T164" s="358"/>
      <c r="U164" s="358"/>
      <c r="V164" s="358"/>
      <c r="W164" s="358"/>
    </row>
    <row r="165" spans="1:23" x14ac:dyDescent="0.25">
      <c r="A165" s="541"/>
      <c r="B165" s="11" t="s">
        <v>6</v>
      </c>
      <c r="C165" s="3">
        <f t="shared" ref="C165:M165" si="51">C11+C25+C67+C81+C109+C137</f>
        <v>0</v>
      </c>
      <c r="D165" s="3">
        <f t="shared" si="51"/>
        <v>0</v>
      </c>
      <c r="E165" s="3">
        <f t="shared" si="51"/>
        <v>0</v>
      </c>
      <c r="F165" s="3">
        <f t="shared" si="51"/>
        <v>0</v>
      </c>
      <c r="G165" s="3">
        <f t="shared" si="51"/>
        <v>0</v>
      </c>
      <c r="H165" s="3">
        <f t="shared" si="51"/>
        <v>0</v>
      </c>
      <c r="I165" s="3">
        <f t="shared" si="51"/>
        <v>0</v>
      </c>
      <c r="J165" s="3">
        <f t="shared" si="51"/>
        <v>0</v>
      </c>
      <c r="K165" s="3">
        <f t="shared" si="51"/>
        <v>0</v>
      </c>
      <c r="L165" s="108">
        <f t="shared" si="51"/>
        <v>0</v>
      </c>
      <c r="M165" s="108">
        <f t="shared" si="51"/>
        <v>0</v>
      </c>
      <c r="N165" s="108">
        <f t="shared" ref="N165" si="52">N11+N25+N67+N81+N109+N137</f>
        <v>0</v>
      </c>
      <c r="O165" s="82">
        <f t="shared" si="38"/>
        <v>0</v>
      </c>
      <c r="Q165" s="358"/>
      <c r="R165" s="358"/>
      <c r="S165" s="358"/>
      <c r="T165" s="358"/>
      <c r="U165" s="358"/>
      <c r="V165" s="358"/>
      <c r="W165" s="358"/>
    </row>
    <row r="166" spans="1:23" x14ac:dyDescent="0.25">
      <c r="A166" s="541"/>
      <c r="B166" s="11" t="s">
        <v>7</v>
      </c>
      <c r="C166" s="3">
        <f t="shared" ref="C166:M166" si="53">C12+C26+C68+C82+C110+C138</f>
        <v>0</v>
      </c>
      <c r="D166" s="3">
        <f t="shared" si="53"/>
        <v>0</v>
      </c>
      <c r="E166" s="3">
        <f t="shared" si="53"/>
        <v>0</v>
      </c>
      <c r="F166" s="3">
        <f t="shared" si="53"/>
        <v>0</v>
      </c>
      <c r="G166" s="3">
        <f t="shared" si="53"/>
        <v>0</v>
      </c>
      <c r="H166" s="3">
        <f t="shared" si="53"/>
        <v>0</v>
      </c>
      <c r="I166" s="3">
        <f t="shared" si="53"/>
        <v>0</v>
      </c>
      <c r="J166" s="3">
        <f t="shared" si="53"/>
        <v>0</v>
      </c>
      <c r="K166" s="3">
        <f t="shared" si="53"/>
        <v>0</v>
      </c>
      <c r="L166" s="108">
        <f t="shared" si="53"/>
        <v>0</v>
      </c>
      <c r="M166" s="108">
        <f t="shared" si="53"/>
        <v>0</v>
      </c>
      <c r="N166" s="108">
        <f t="shared" ref="N166" si="54">N12+N26+N68+N82+N110+N138</f>
        <v>0</v>
      </c>
      <c r="O166" s="82">
        <f t="shared" si="38"/>
        <v>0</v>
      </c>
      <c r="Q166" s="358"/>
      <c r="R166" s="358"/>
      <c r="S166" s="358"/>
      <c r="T166" s="358"/>
      <c r="U166" s="358"/>
      <c r="V166" s="358"/>
      <c r="W166" s="358"/>
    </row>
    <row r="167" spans="1:23" x14ac:dyDescent="0.25">
      <c r="A167" s="541"/>
      <c r="B167" s="11" t="s">
        <v>8</v>
      </c>
      <c r="C167" s="3">
        <f t="shared" ref="C167:M167" si="55">C13+C27+C69+C83+C111+C139</f>
        <v>0</v>
      </c>
      <c r="D167" s="3">
        <f t="shared" si="55"/>
        <v>11179.602821211029</v>
      </c>
      <c r="E167" s="3">
        <f t="shared" si="55"/>
        <v>18883.909057274192</v>
      </c>
      <c r="F167" s="3">
        <f t="shared" si="55"/>
        <v>12756.623085203095</v>
      </c>
      <c r="G167" s="3">
        <f t="shared" si="55"/>
        <v>2535.6861851410586</v>
      </c>
      <c r="H167" s="3">
        <f t="shared" si="55"/>
        <v>26195.29816886405</v>
      </c>
      <c r="I167" s="3">
        <f t="shared" si="55"/>
        <v>14379.904726198534</v>
      </c>
      <c r="J167" s="3">
        <f t="shared" si="55"/>
        <v>18337.105361510457</v>
      </c>
      <c r="K167" s="3">
        <f t="shared" si="55"/>
        <v>3015.5968413348223</v>
      </c>
      <c r="L167" s="108">
        <f t="shared" si="55"/>
        <v>10171.870212811984</v>
      </c>
      <c r="M167" s="108">
        <f t="shared" si="55"/>
        <v>13625.977625318348</v>
      </c>
      <c r="N167" s="108">
        <f t="shared" ref="N167" si="56">N13+N27+N69+N83+N111+N139</f>
        <v>39379.249301090909</v>
      </c>
      <c r="O167" s="82">
        <f t="shared" si="38"/>
        <v>170460.8233859585</v>
      </c>
      <c r="Q167" s="358"/>
      <c r="R167" s="358"/>
      <c r="S167" s="358"/>
      <c r="T167" s="358"/>
      <c r="U167" s="358"/>
      <c r="V167" s="358"/>
      <c r="W167" s="358"/>
    </row>
    <row r="168" spans="1:23" ht="15.75" thickBot="1" x14ac:dyDescent="0.3">
      <c r="A168" s="542"/>
      <c r="B168" s="208" t="s">
        <v>42</v>
      </c>
      <c r="C168" s="3">
        <f t="shared" ref="C168:M168" si="57">C14+C28+C70+C84+C112+C140</f>
        <v>0</v>
      </c>
      <c r="D168" s="3">
        <f t="shared" si="57"/>
        <v>0</v>
      </c>
      <c r="E168" s="3">
        <f t="shared" si="57"/>
        <v>0</v>
      </c>
      <c r="F168" s="3">
        <f t="shared" si="57"/>
        <v>0</v>
      </c>
      <c r="G168" s="3">
        <f t="shared" si="57"/>
        <v>0</v>
      </c>
      <c r="H168" s="3">
        <f t="shared" si="57"/>
        <v>0</v>
      </c>
      <c r="I168" s="3">
        <f t="shared" si="57"/>
        <v>0</v>
      </c>
      <c r="J168" s="3">
        <f t="shared" si="57"/>
        <v>0</v>
      </c>
      <c r="K168" s="3">
        <f t="shared" si="57"/>
        <v>0</v>
      </c>
      <c r="L168" s="108">
        <f t="shared" si="57"/>
        <v>0</v>
      </c>
      <c r="M168" s="108">
        <f t="shared" si="57"/>
        <v>0</v>
      </c>
      <c r="N168" s="108">
        <f t="shared" ref="N168" si="58">N14+N28+N70+N84+N112+N140</f>
        <v>0</v>
      </c>
      <c r="O168" s="82">
        <f t="shared" si="38"/>
        <v>0</v>
      </c>
      <c r="P168" s="407" t="s">
        <v>239</v>
      </c>
      <c r="Q168" s="358"/>
      <c r="R168" s="358"/>
      <c r="S168" s="358"/>
      <c r="T168" s="358"/>
      <c r="U168" s="358"/>
      <c r="V168" s="358"/>
      <c r="W168" s="358"/>
    </row>
    <row r="169" spans="1:23" ht="15.75" thickBot="1" x14ac:dyDescent="0.3">
      <c r="B169" s="209" t="s">
        <v>43</v>
      </c>
      <c r="C169" s="210">
        <f t="shared" ref="C169" si="59">SUM(C158:C168)</f>
        <v>92084.37878380873</v>
      </c>
      <c r="D169" s="210">
        <f t="shared" ref="D169:M169" si="60">SUM(D158:D168)</f>
        <v>2149165.1950797229</v>
      </c>
      <c r="E169" s="210">
        <f t="shared" si="60"/>
        <v>3276443.9455091292</v>
      </c>
      <c r="F169" s="210">
        <f t="shared" si="60"/>
        <v>2495503.4549024682</v>
      </c>
      <c r="G169" s="210">
        <f t="shared" si="60"/>
        <v>4174525.3248367449</v>
      </c>
      <c r="H169" s="210">
        <f t="shared" si="60"/>
        <v>4220079.7192784306</v>
      </c>
      <c r="I169" s="210">
        <f t="shared" si="60"/>
        <v>4832716.4882514141</v>
      </c>
      <c r="J169" s="210">
        <f t="shared" si="60"/>
        <v>5053214.7674797187</v>
      </c>
      <c r="K169" s="210">
        <f t="shared" si="60"/>
        <v>4058376.6163956001</v>
      </c>
      <c r="L169" s="211">
        <f t="shared" si="60"/>
        <v>4086051.0253999764</v>
      </c>
      <c r="M169" s="211">
        <f t="shared" si="60"/>
        <v>3095633.9102335726</v>
      </c>
      <c r="N169" s="211">
        <f t="shared" ref="N169" si="61">SUM(N158:N168)</f>
        <v>9309223.8427691124</v>
      </c>
      <c r="O169" s="85">
        <f t="shared" si="38"/>
        <v>46843018.668919697</v>
      </c>
      <c r="P169" s="409">
        <f>C72+O169</f>
        <v>47429575.883085012</v>
      </c>
      <c r="Q169" s="358"/>
      <c r="R169" s="358"/>
      <c r="S169" s="358"/>
      <c r="T169" s="358"/>
      <c r="U169" s="358"/>
      <c r="V169" s="358"/>
      <c r="W169" s="358"/>
    </row>
    <row r="170" spans="1:23" ht="15.75" thickBot="1" x14ac:dyDescent="0.3">
      <c r="O170" s="324" t="s">
        <v>181</v>
      </c>
      <c r="P170" s="329">
        <f>SUM(C4:N14,C18:N28,C60:N70,C74:N84,C102:N112,C130:N140)</f>
        <v>46843018.668919727</v>
      </c>
    </row>
    <row r="171" spans="1:23" ht="21.75" thickBot="1" x14ac:dyDescent="0.4">
      <c r="A171" s="84"/>
      <c r="B171" s="205" t="s">
        <v>36</v>
      </c>
      <c r="C171" s="206">
        <f>C$3</f>
        <v>45292</v>
      </c>
      <c r="D171" s="206">
        <f t="shared" ref="D171:N171" si="62">D$3</f>
        <v>45323</v>
      </c>
      <c r="E171" s="206">
        <f t="shared" si="62"/>
        <v>45352</v>
      </c>
      <c r="F171" s="206">
        <f t="shared" si="62"/>
        <v>45383</v>
      </c>
      <c r="G171" s="206">
        <f t="shared" si="62"/>
        <v>45413</v>
      </c>
      <c r="H171" s="206">
        <f t="shared" si="62"/>
        <v>45444</v>
      </c>
      <c r="I171" s="206">
        <f t="shared" si="62"/>
        <v>45474</v>
      </c>
      <c r="J171" s="206">
        <f t="shared" si="62"/>
        <v>45505</v>
      </c>
      <c r="K171" s="206">
        <f t="shared" si="62"/>
        <v>45536</v>
      </c>
      <c r="L171" s="206">
        <f t="shared" si="62"/>
        <v>45566</v>
      </c>
      <c r="M171" s="206">
        <f t="shared" si="62"/>
        <v>45597</v>
      </c>
      <c r="N171" s="213" t="str">
        <f t="shared" si="62"/>
        <v>Dec-24 +</v>
      </c>
      <c r="O171" s="207" t="s">
        <v>34</v>
      </c>
      <c r="Q171" s="42"/>
      <c r="R171" s="42"/>
      <c r="S171" s="42"/>
      <c r="T171" s="42"/>
      <c r="U171" s="42"/>
      <c r="V171" s="42"/>
      <c r="W171" s="42"/>
    </row>
    <row r="172" spans="1:23" ht="15" customHeight="1" x14ac:dyDescent="0.25">
      <c r="A172" s="543" t="s">
        <v>172</v>
      </c>
      <c r="B172" s="11" t="s">
        <v>0</v>
      </c>
      <c r="C172" s="3">
        <f t="shared" ref="C172:E172" si="63">C32+C46+C88+C116</f>
        <v>0</v>
      </c>
      <c r="D172" s="3">
        <f t="shared" si="63"/>
        <v>0</v>
      </c>
      <c r="E172" s="3">
        <f t="shared" si="63"/>
        <v>0</v>
      </c>
      <c r="F172" s="3">
        <f>F32+F46+F88+F116</f>
        <v>0</v>
      </c>
      <c r="G172" s="3">
        <f t="shared" ref="G172:M172" si="64">G32+G46+G88+G116</f>
        <v>0</v>
      </c>
      <c r="H172" s="3">
        <f t="shared" si="64"/>
        <v>0</v>
      </c>
      <c r="I172" s="3">
        <f t="shared" si="64"/>
        <v>12293.2955466</v>
      </c>
      <c r="J172" s="3">
        <f t="shared" si="64"/>
        <v>0</v>
      </c>
      <c r="K172" s="3">
        <f t="shared" si="64"/>
        <v>0</v>
      </c>
      <c r="L172" s="108">
        <f t="shared" si="64"/>
        <v>0</v>
      </c>
      <c r="M172" s="108">
        <f t="shared" si="64"/>
        <v>0</v>
      </c>
      <c r="N172" s="108">
        <f t="shared" ref="N172" si="65">N32+N46+N88+N116</f>
        <v>49173.182186400001</v>
      </c>
      <c r="O172" s="82">
        <f t="shared" ref="O172:O183" si="66">SUM(C172:N172)</f>
        <v>61466.477733</v>
      </c>
      <c r="P172" s="215"/>
    </row>
    <row r="173" spans="1:23" x14ac:dyDescent="0.25">
      <c r="A173" s="544"/>
      <c r="B173" s="13" t="s">
        <v>1</v>
      </c>
      <c r="C173" s="3">
        <f t="shared" ref="C173:M173" si="67">C33+C47+C89+C117</f>
        <v>0</v>
      </c>
      <c r="D173" s="3">
        <f t="shared" si="67"/>
        <v>0</v>
      </c>
      <c r="E173" s="3">
        <f t="shared" si="67"/>
        <v>89325.606745733967</v>
      </c>
      <c r="F173" s="3">
        <f t="shared" si="67"/>
        <v>229602.94246666494</v>
      </c>
      <c r="G173" s="3">
        <f t="shared" si="67"/>
        <v>290364.84451228066</v>
      </c>
      <c r="H173" s="3">
        <f t="shared" si="67"/>
        <v>360619.60470327066</v>
      </c>
      <c r="I173" s="3">
        <f t="shared" si="67"/>
        <v>200286.999331308</v>
      </c>
      <c r="J173" s="3">
        <f t="shared" si="67"/>
        <v>49601.271789695493</v>
      </c>
      <c r="K173" s="3">
        <f t="shared" si="67"/>
        <v>213904.56645598251</v>
      </c>
      <c r="L173" s="108">
        <f t="shared" si="67"/>
        <v>209152.91820984421</v>
      </c>
      <c r="M173" s="108">
        <f t="shared" si="67"/>
        <v>284008.81949454854</v>
      </c>
      <c r="N173" s="108">
        <f t="shared" ref="N173" si="68">N33+N47+N89+N117</f>
        <v>307931.76658039651</v>
      </c>
      <c r="O173" s="82">
        <f t="shared" si="66"/>
        <v>2234799.3402897259</v>
      </c>
    </row>
    <row r="174" spans="1:23" x14ac:dyDescent="0.25">
      <c r="A174" s="544"/>
      <c r="B174" s="11" t="s">
        <v>2</v>
      </c>
      <c r="C174" s="3">
        <f t="shared" ref="C174:M174" si="69">C34+C48+C90+C118</f>
        <v>0</v>
      </c>
      <c r="D174" s="3">
        <f t="shared" si="69"/>
        <v>0</v>
      </c>
      <c r="E174" s="3">
        <f t="shared" si="69"/>
        <v>0</v>
      </c>
      <c r="F174" s="3">
        <f t="shared" si="69"/>
        <v>0</v>
      </c>
      <c r="G174" s="3">
        <f t="shared" si="69"/>
        <v>0</v>
      </c>
      <c r="H174" s="3">
        <f t="shared" si="69"/>
        <v>0</v>
      </c>
      <c r="I174" s="3">
        <f t="shared" si="69"/>
        <v>0</v>
      </c>
      <c r="J174" s="3">
        <f t="shared" si="69"/>
        <v>0</v>
      </c>
      <c r="K174" s="3">
        <f t="shared" si="69"/>
        <v>0</v>
      </c>
      <c r="L174" s="108">
        <f t="shared" si="69"/>
        <v>0</v>
      </c>
      <c r="M174" s="108">
        <f t="shared" si="69"/>
        <v>0</v>
      </c>
      <c r="N174" s="108">
        <f t="shared" ref="N174" si="70">N34+N48+N90+N118</f>
        <v>0</v>
      </c>
      <c r="O174" s="82">
        <f t="shared" si="66"/>
        <v>0</v>
      </c>
    </row>
    <row r="175" spans="1:23" x14ac:dyDescent="0.25">
      <c r="A175" s="544"/>
      <c r="B175" s="11" t="s">
        <v>9</v>
      </c>
      <c r="C175" s="3">
        <f t="shared" ref="C175:M175" si="71">C35+C49+C91+C119</f>
        <v>0</v>
      </c>
      <c r="D175" s="3">
        <f t="shared" si="71"/>
        <v>0</v>
      </c>
      <c r="E175" s="3">
        <f t="shared" si="71"/>
        <v>344021.9169700268</v>
      </c>
      <c r="F175" s="3">
        <f t="shared" si="71"/>
        <v>854286.76805749128</v>
      </c>
      <c r="G175" s="3">
        <f t="shared" si="71"/>
        <v>980352.77436087001</v>
      </c>
      <c r="H175" s="3">
        <f t="shared" si="71"/>
        <v>533580.26301837759</v>
      </c>
      <c r="I175" s="3">
        <f t="shared" si="71"/>
        <v>431552.43110981322</v>
      </c>
      <c r="J175" s="3">
        <f t="shared" si="71"/>
        <v>96176.880640592179</v>
      </c>
      <c r="K175" s="3">
        <f t="shared" si="71"/>
        <v>271306.06452359812</v>
      </c>
      <c r="L175" s="108">
        <f t="shared" si="71"/>
        <v>386005.25104551011</v>
      </c>
      <c r="M175" s="108">
        <f t="shared" si="71"/>
        <v>238345.97575079405</v>
      </c>
      <c r="N175" s="108">
        <f t="shared" ref="N175" si="72">N35+N49+N91+N119</f>
        <v>427033.16097472259</v>
      </c>
      <c r="O175" s="82">
        <f t="shared" si="66"/>
        <v>4562661.4864517963</v>
      </c>
    </row>
    <row r="176" spans="1:23" x14ac:dyDescent="0.25">
      <c r="A176" s="544"/>
      <c r="B176" s="13" t="s">
        <v>3</v>
      </c>
      <c r="C176" s="3">
        <f t="shared" ref="C176:M176" si="73">C36+C50+C92+C120</f>
        <v>0</v>
      </c>
      <c r="D176" s="3">
        <f t="shared" si="73"/>
        <v>0</v>
      </c>
      <c r="E176" s="3">
        <f t="shared" si="73"/>
        <v>32134.27909149864</v>
      </c>
      <c r="F176" s="3">
        <f t="shared" si="73"/>
        <v>42712.30801992942</v>
      </c>
      <c r="G176" s="3">
        <f t="shared" si="73"/>
        <v>56616.240453761449</v>
      </c>
      <c r="H176" s="3">
        <f t="shared" si="73"/>
        <v>51185.010629089156</v>
      </c>
      <c r="I176" s="3">
        <f t="shared" si="73"/>
        <v>62063.882989152546</v>
      </c>
      <c r="J176" s="3">
        <f t="shared" si="73"/>
        <v>13591.076355117031</v>
      </c>
      <c r="K176" s="3">
        <f t="shared" si="73"/>
        <v>106107.2315861854</v>
      </c>
      <c r="L176" s="108">
        <f t="shared" si="73"/>
        <v>53241.478159231599</v>
      </c>
      <c r="M176" s="108">
        <f t="shared" si="73"/>
        <v>111068.06013670536</v>
      </c>
      <c r="N176" s="108">
        <f t="shared" ref="N176" si="74">N36+N50+N92+N120</f>
        <v>84927.61200988217</v>
      </c>
      <c r="O176" s="82">
        <f t="shared" si="66"/>
        <v>613647.17943055276</v>
      </c>
    </row>
    <row r="177" spans="1:16" x14ac:dyDescent="0.25">
      <c r="A177" s="544"/>
      <c r="B177" s="11" t="s">
        <v>4</v>
      </c>
      <c r="C177" s="3">
        <f t="shared" ref="C177:M177" si="75">C37+C51+C93+C121</f>
        <v>0</v>
      </c>
      <c r="D177" s="3">
        <f t="shared" si="75"/>
        <v>0</v>
      </c>
      <c r="E177" s="3">
        <f t="shared" si="75"/>
        <v>0</v>
      </c>
      <c r="F177" s="3">
        <f t="shared" si="75"/>
        <v>21717.597814753328</v>
      </c>
      <c r="G177" s="3">
        <f t="shared" si="75"/>
        <v>6599.3435704091371</v>
      </c>
      <c r="H177" s="3">
        <f t="shared" si="75"/>
        <v>611.82793198321576</v>
      </c>
      <c r="I177" s="3">
        <f t="shared" si="75"/>
        <v>1884.1981754610176</v>
      </c>
      <c r="J177" s="3">
        <f t="shared" si="75"/>
        <v>1629.3733468882815</v>
      </c>
      <c r="K177" s="3">
        <f t="shared" si="75"/>
        <v>4308.7610687569822</v>
      </c>
      <c r="L177" s="108">
        <f t="shared" si="75"/>
        <v>27280.48972667725</v>
      </c>
      <c r="M177" s="108">
        <f t="shared" si="75"/>
        <v>12283.426330887454</v>
      </c>
      <c r="N177" s="108">
        <f t="shared" ref="N177" si="76">N37+N51+N93+N121</f>
        <v>13140.826504467279</v>
      </c>
      <c r="O177" s="82">
        <f t="shared" si="66"/>
        <v>89455.844470283933</v>
      </c>
    </row>
    <row r="178" spans="1:16" x14ac:dyDescent="0.25">
      <c r="A178" s="544"/>
      <c r="B178" s="11" t="s">
        <v>5</v>
      </c>
      <c r="C178" s="3">
        <f t="shared" ref="C178:M178" si="77">C38+C52+C94+C122</f>
        <v>0</v>
      </c>
      <c r="D178" s="3">
        <f t="shared" si="77"/>
        <v>0</v>
      </c>
      <c r="E178" s="3">
        <f t="shared" si="77"/>
        <v>0</v>
      </c>
      <c r="F178" s="3">
        <f t="shared" si="77"/>
        <v>0</v>
      </c>
      <c r="G178" s="3">
        <f t="shared" si="77"/>
        <v>0</v>
      </c>
      <c r="H178" s="3">
        <f t="shared" si="77"/>
        <v>0</v>
      </c>
      <c r="I178" s="3">
        <f t="shared" si="77"/>
        <v>0</v>
      </c>
      <c r="J178" s="3">
        <f t="shared" si="77"/>
        <v>153.9</v>
      </c>
      <c r="K178" s="3">
        <f t="shared" si="77"/>
        <v>0</v>
      </c>
      <c r="L178" s="108">
        <f t="shared" si="77"/>
        <v>0</v>
      </c>
      <c r="M178" s="108">
        <f t="shared" si="77"/>
        <v>0</v>
      </c>
      <c r="N178" s="108">
        <f t="shared" ref="N178" si="78">N38+N52+N94+N122</f>
        <v>0</v>
      </c>
      <c r="O178" s="82">
        <f t="shared" si="66"/>
        <v>153.9</v>
      </c>
    </row>
    <row r="179" spans="1:16" x14ac:dyDescent="0.25">
      <c r="A179" s="544"/>
      <c r="B179" s="11" t="s">
        <v>6</v>
      </c>
      <c r="C179" s="3">
        <f t="shared" ref="C179:M179" si="79">C39+C53+C95+C123</f>
        <v>0</v>
      </c>
      <c r="D179" s="3">
        <f t="shared" si="79"/>
        <v>0</v>
      </c>
      <c r="E179" s="3">
        <f t="shared" si="79"/>
        <v>0</v>
      </c>
      <c r="F179" s="3">
        <f t="shared" si="79"/>
        <v>0</v>
      </c>
      <c r="G179" s="3">
        <f t="shared" si="79"/>
        <v>0</v>
      </c>
      <c r="H179" s="3">
        <f t="shared" si="79"/>
        <v>0</v>
      </c>
      <c r="I179" s="3">
        <f t="shared" si="79"/>
        <v>0</v>
      </c>
      <c r="J179" s="3">
        <f t="shared" si="79"/>
        <v>0</v>
      </c>
      <c r="K179" s="3">
        <f t="shared" si="79"/>
        <v>0</v>
      </c>
      <c r="L179" s="108">
        <f t="shared" si="79"/>
        <v>0</v>
      </c>
      <c r="M179" s="108">
        <f t="shared" si="79"/>
        <v>0</v>
      </c>
      <c r="N179" s="108">
        <f t="shared" ref="N179" si="80">N39+N53+N95+N123</f>
        <v>0</v>
      </c>
      <c r="O179" s="82">
        <f t="shared" si="66"/>
        <v>0</v>
      </c>
    </row>
    <row r="180" spans="1:16" x14ac:dyDescent="0.25">
      <c r="A180" s="544"/>
      <c r="B180" s="11" t="s">
        <v>7</v>
      </c>
      <c r="C180" s="3">
        <f t="shared" ref="C180:M180" si="81">C40+C54+C96+C124</f>
        <v>0</v>
      </c>
      <c r="D180" s="3">
        <f t="shared" si="81"/>
        <v>0</v>
      </c>
      <c r="E180" s="3">
        <f t="shared" si="81"/>
        <v>0</v>
      </c>
      <c r="F180" s="3">
        <f t="shared" si="81"/>
        <v>3789.9150441399979</v>
      </c>
      <c r="G180" s="3">
        <f t="shared" si="81"/>
        <v>2459.3165680000002</v>
      </c>
      <c r="H180" s="3">
        <f t="shared" si="81"/>
        <v>491.86331360000003</v>
      </c>
      <c r="I180" s="3">
        <f t="shared" si="81"/>
        <v>0</v>
      </c>
      <c r="J180" s="3">
        <f t="shared" si="81"/>
        <v>0</v>
      </c>
      <c r="K180" s="3">
        <f t="shared" si="81"/>
        <v>0</v>
      </c>
      <c r="L180" s="108">
        <f t="shared" si="81"/>
        <v>4443.9350801999999</v>
      </c>
      <c r="M180" s="108">
        <f t="shared" si="81"/>
        <v>0</v>
      </c>
      <c r="N180" s="108">
        <f t="shared" ref="N180" si="82">N40+N54+N96+N124</f>
        <v>2459.3165680000002</v>
      </c>
      <c r="O180" s="82">
        <f t="shared" si="66"/>
        <v>13644.346573939998</v>
      </c>
    </row>
    <row r="181" spans="1:16" x14ac:dyDescent="0.25">
      <c r="A181" s="544"/>
      <c r="B181" s="11" t="s">
        <v>8</v>
      </c>
      <c r="C181" s="3">
        <f t="shared" ref="C181:M181" si="83">C41+C55+C97+C125</f>
        <v>0</v>
      </c>
      <c r="D181" s="3">
        <f t="shared" si="83"/>
        <v>0</v>
      </c>
      <c r="E181" s="3">
        <f t="shared" si="83"/>
        <v>0</v>
      </c>
      <c r="F181" s="3">
        <f t="shared" si="83"/>
        <v>0</v>
      </c>
      <c r="G181" s="3">
        <f t="shared" si="83"/>
        <v>34156.015013818338</v>
      </c>
      <c r="H181" s="3">
        <f t="shared" si="83"/>
        <v>0</v>
      </c>
      <c r="I181" s="3">
        <f t="shared" si="83"/>
        <v>29445.731029675426</v>
      </c>
      <c r="J181" s="3">
        <f t="shared" si="83"/>
        <v>0</v>
      </c>
      <c r="K181" s="3">
        <f t="shared" si="83"/>
        <v>110.99911299999999</v>
      </c>
      <c r="L181" s="108">
        <f t="shared" si="83"/>
        <v>23838.595908765659</v>
      </c>
      <c r="M181" s="108">
        <f t="shared" si="83"/>
        <v>150.66368013333332</v>
      </c>
      <c r="N181" s="108">
        <f t="shared" ref="N181" si="84">N41+N55+N97+N125</f>
        <v>22938.110604877955</v>
      </c>
      <c r="O181" s="82">
        <f t="shared" si="66"/>
        <v>110640.1153502707</v>
      </c>
    </row>
    <row r="182" spans="1:16" ht="15.75" thickBot="1" x14ac:dyDescent="0.3">
      <c r="A182" s="545"/>
      <c r="B182" s="208" t="s">
        <v>42</v>
      </c>
      <c r="C182" s="3">
        <f t="shared" ref="C182:M182" si="85">C42+C56+C98+C126</f>
        <v>0</v>
      </c>
      <c r="D182" s="3">
        <f t="shared" si="85"/>
        <v>0</v>
      </c>
      <c r="E182" s="3">
        <f t="shared" si="85"/>
        <v>0</v>
      </c>
      <c r="F182" s="3">
        <f t="shared" si="85"/>
        <v>0</v>
      </c>
      <c r="G182" s="3">
        <f t="shared" si="85"/>
        <v>0</v>
      </c>
      <c r="H182" s="3">
        <f t="shared" si="85"/>
        <v>0</v>
      </c>
      <c r="I182" s="3">
        <f t="shared" si="85"/>
        <v>0</v>
      </c>
      <c r="J182" s="3">
        <f t="shared" si="85"/>
        <v>0</v>
      </c>
      <c r="K182" s="3">
        <f t="shared" si="85"/>
        <v>0</v>
      </c>
      <c r="L182" s="108">
        <f t="shared" si="85"/>
        <v>0</v>
      </c>
      <c r="M182" s="108">
        <f t="shared" si="85"/>
        <v>0</v>
      </c>
      <c r="N182" s="108">
        <f t="shared" ref="N182" si="86">N42+N56+N98+N126</f>
        <v>0</v>
      </c>
      <c r="O182" s="82">
        <f t="shared" si="66"/>
        <v>0</v>
      </c>
    </row>
    <row r="183" spans="1:16" ht="15.75" thickBot="1" x14ac:dyDescent="0.3">
      <c r="B183" s="209" t="s">
        <v>43</v>
      </c>
      <c r="C183" s="210">
        <f t="shared" ref="C183" si="87">SUM(C172:C182)</f>
        <v>0</v>
      </c>
      <c r="D183" s="210">
        <f t="shared" ref="D183:M183" si="88">SUM(D172:D182)</f>
        <v>0</v>
      </c>
      <c r="E183" s="210">
        <f t="shared" si="88"/>
        <v>465481.80280725943</v>
      </c>
      <c r="F183" s="210">
        <f t="shared" si="88"/>
        <v>1152109.531402979</v>
      </c>
      <c r="G183" s="210">
        <f t="shared" si="88"/>
        <v>1370548.5344791396</v>
      </c>
      <c r="H183" s="210">
        <f t="shared" si="88"/>
        <v>946488.56959632051</v>
      </c>
      <c r="I183" s="210">
        <f t="shared" si="88"/>
        <v>737526.53818201029</v>
      </c>
      <c r="J183" s="210">
        <f t="shared" si="88"/>
        <v>161152.50213229298</v>
      </c>
      <c r="K183" s="210">
        <f t="shared" si="88"/>
        <v>595737.62274752301</v>
      </c>
      <c r="L183" s="211">
        <f t="shared" si="88"/>
        <v>703962.66813022888</v>
      </c>
      <c r="M183" s="211">
        <f t="shared" si="88"/>
        <v>645856.94539306872</v>
      </c>
      <c r="N183" s="211">
        <f t="shared" ref="N183" si="89">SUM(N172:N182)</f>
        <v>907603.97542874643</v>
      </c>
      <c r="O183" s="85">
        <f t="shared" si="66"/>
        <v>7686468.6902995678</v>
      </c>
      <c r="P183" s="329">
        <f>SUM(C32:N42,C46:N56,C88:N98,C116:N126)</f>
        <v>7686468.6902995771</v>
      </c>
    </row>
    <row r="184" spans="1:16" ht="15.75" thickBot="1" x14ac:dyDescent="0.3">
      <c r="M184" s="546" t="s">
        <v>157</v>
      </c>
      <c r="N184" s="547"/>
      <c r="O184" s="423">
        <f>O169+O183+O155</f>
        <v>54547785.762876965</v>
      </c>
      <c r="P184" s="424">
        <f>P170+P183+P155</f>
        <v>54547785.762877002</v>
      </c>
    </row>
    <row r="185" spans="1:16" x14ac:dyDescent="0.25">
      <c r="O185"/>
      <c r="P185" s="407" t="s">
        <v>239</v>
      </c>
    </row>
    <row r="186" spans="1:16" s="217" customFormat="1" x14ac:dyDescent="0.25">
      <c r="A186" s="216"/>
      <c r="B186" s="313" t="s">
        <v>180</v>
      </c>
      <c r="C186" s="314"/>
      <c r="D186" s="314"/>
      <c r="E186" s="314"/>
      <c r="F186" s="314"/>
      <c r="G186" s="314"/>
      <c r="H186" s="314"/>
      <c r="I186" s="314"/>
      <c r="J186" s="314"/>
      <c r="K186" s="314"/>
      <c r="L186" s="314"/>
      <c r="M186" s="314"/>
      <c r="N186" s="314"/>
      <c r="O186" s="315"/>
      <c r="P186" s="408">
        <f>O184+C72</f>
        <v>55134342.97704228</v>
      </c>
    </row>
    <row r="187" spans="1:16" s="217" customFormat="1" x14ac:dyDescent="0.25">
      <c r="A187" s="216"/>
      <c r="B187" s="314" t="s">
        <v>0</v>
      </c>
      <c r="C187" s="316">
        <f>C158+C172+C144</f>
        <v>0</v>
      </c>
      <c r="D187" s="316">
        <f t="shared" ref="D187:N187" si="90">D158+D172+D144</f>
        <v>0</v>
      </c>
      <c r="E187" s="316">
        <f t="shared" si="90"/>
        <v>0</v>
      </c>
      <c r="F187" s="316">
        <f t="shared" si="90"/>
        <v>0</v>
      </c>
      <c r="G187" s="316">
        <f t="shared" si="90"/>
        <v>0</v>
      </c>
      <c r="H187" s="316">
        <f t="shared" si="90"/>
        <v>10947.688200895</v>
      </c>
      <c r="I187" s="316">
        <f t="shared" si="90"/>
        <v>17537.526214891332</v>
      </c>
      <c r="J187" s="316">
        <f t="shared" si="90"/>
        <v>9413.6793942524164</v>
      </c>
      <c r="K187" s="316">
        <f t="shared" si="90"/>
        <v>4824.9775594974999</v>
      </c>
      <c r="L187" s="316">
        <f t="shared" si="90"/>
        <v>4379.0752803579999</v>
      </c>
      <c r="M187" s="316">
        <f t="shared" si="90"/>
        <v>2635.4399193185</v>
      </c>
      <c r="N187" s="316">
        <f t="shared" si="90"/>
        <v>52923.377803567251</v>
      </c>
      <c r="O187" s="316">
        <f>SUM(C187:N187)</f>
        <v>102661.76437278</v>
      </c>
    </row>
    <row r="188" spans="1:16" s="217" customFormat="1" x14ac:dyDescent="0.25">
      <c r="A188" s="216"/>
      <c r="B188" s="314" t="s">
        <v>1</v>
      </c>
      <c r="C188" s="411">
        <f t="shared" ref="C188:N188" si="91">C159+C173+C145</f>
        <v>53231.027555655281</v>
      </c>
      <c r="D188" s="316">
        <f t="shared" si="91"/>
        <v>1455208.2811148325</v>
      </c>
      <c r="E188" s="316">
        <f t="shared" si="91"/>
        <v>1795479.6518877679</v>
      </c>
      <c r="F188" s="316">
        <f t="shared" si="91"/>
        <v>1852441.649814405</v>
      </c>
      <c r="G188" s="316">
        <f t="shared" si="91"/>
        <v>2724964.5227467245</v>
      </c>
      <c r="H188" s="316">
        <f t="shared" si="91"/>
        <v>3012500.5815792666</v>
      </c>
      <c r="I188" s="316">
        <f t="shared" si="91"/>
        <v>3314982.9983340129</v>
      </c>
      <c r="J188" s="316">
        <f t="shared" si="91"/>
        <v>2949430.9380642208</v>
      </c>
      <c r="K188" s="316">
        <f t="shared" si="91"/>
        <v>2776188.6298633199</v>
      </c>
      <c r="L188" s="316">
        <f t="shared" si="91"/>
        <v>2824406.3973710244</v>
      </c>
      <c r="M188" s="316">
        <f t="shared" si="91"/>
        <v>2247839.5029695062</v>
      </c>
      <c r="N188" s="316">
        <f t="shared" si="91"/>
        <v>6058896.2597782621</v>
      </c>
      <c r="O188" s="316">
        <f t="shared" ref="O188:O198" si="92">SUM(C188:N188)</f>
        <v>31065570.441078994</v>
      </c>
    </row>
    <row r="189" spans="1:16" s="217" customFormat="1" x14ac:dyDescent="0.25">
      <c r="A189" s="216"/>
      <c r="B189" s="314" t="s">
        <v>2</v>
      </c>
      <c r="C189" s="316">
        <f t="shared" ref="C189:N189" si="93">C160+C174+C146</f>
        <v>0</v>
      </c>
      <c r="D189" s="316">
        <f t="shared" si="93"/>
        <v>0</v>
      </c>
      <c r="E189" s="316">
        <f t="shared" si="93"/>
        <v>0</v>
      </c>
      <c r="F189" s="316">
        <f t="shared" si="93"/>
        <v>0</v>
      </c>
      <c r="G189" s="316">
        <f t="shared" si="93"/>
        <v>0</v>
      </c>
      <c r="H189" s="316">
        <f t="shared" si="93"/>
        <v>0</v>
      </c>
      <c r="I189" s="316">
        <f t="shared" si="93"/>
        <v>0</v>
      </c>
      <c r="J189" s="316">
        <f t="shared" si="93"/>
        <v>0</v>
      </c>
      <c r="K189" s="316">
        <f t="shared" si="93"/>
        <v>0</v>
      </c>
      <c r="L189" s="316">
        <f t="shared" si="93"/>
        <v>0</v>
      </c>
      <c r="M189" s="316">
        <f t="shared" si="93"/>
        <v>0</v>
      </c>
      <c r="N189" s="316">
        <f t="shared" si="93"/>
        <v>0</v>
      </c>
      <c r="O189" s="316">
        <f t="shared" si="92"/>
        <v>0</v>
      </c>
    </row>
    <row r="190" spans="1:16" s="217" customFormat="1" x14ac:dyDescent="0.25">
      <c r="A190" s="216"/>
      <c r="B190" s="314" t="s">
        <v>9</v>
      </c>
      <c r="C190" s="316">
        <f t="shared" ref="C190:N190" si="94">C161+C175+C147</f>
        <v>38853.351228153449</v>
      </c>
      <c r="D190" s="316">
        <f t="shared" si="94"/>
        <v>670196.70448922948</v>
      </c>
      <c r="E190" s="316">
        <f t="shared" si="94"/>
        <v>1885767.5979041215</v>
      </c>
      <c r="F190" s="316">
        <f t="shared" si="94"/>
        <v>1692559.5349412162</v>
      </c>
      <c r="G190" s="316">
        <f t="shared" si="94"/>
        <v>2677205.0162481759</v>
      </c>
      <c r="H190" s="316">
        <f t="shared" si="94"/>
        <v>2047901.1995175893</v>
      </c>
      <c r="I190" s="316">
        <f t="shared" si="94"/>
        <v>2099899.4027418802</v>
      </c>
      <c r="J190" s="316">
        <f t="shared" si="94"/>
        <v>2186285.3075011773</v>
      </c>
      <c r="K190" s="316">
        <f t="shared" si="94"/>
        <v>1668765.4979637314</v>
      </c>
      <c r="L190" s="316">
        <f t="shared" si="94"/>
        <v>1737689.1733153332</v>
      </c>
      <c r="M190" s="316">
        <f t="shared" si="94"/>
        <v>1257368.3228030358</v>
      </c>
      <c r="N190" s="316">
        <f t="shared" si="94"/>
        <v>3839782.0497351689</v>
      </c>
      <c r="O190" s="316">
        <f t="shared" si="92"/>
        <v>21802273.158388816</v>
      </c>
    </row>
    <row r="191" spans="1:16" s="217" customFormat="1" x14ac:dyDescent="0.25">
      <c r="A191" s="216"/>
      <c r="B191" s="314" t="s">
        <v>3</v>
      </c>
      <c r="C191" s="316">
        <f t="shared" ref="C191:N191" si="95">C162+C176+C148</f>
        <v>0</v>
      </c>
      <c r="D191" s="316">
        <f t="shared" si="95"/>
        <v>0</v>
      </c>
      <c r="E191" s="316">
        <f t="shared" si="95"/>
        <v>32134.27909149864</v>
      </c>
      <c r="F191" s="316">
        <f t="shared" si="95"/>
        <v>42712.30801992942</v>
      </c>
      <c r="G191" s="316">
        <f t="shared" si="95"/>
        <v>89296.768024696124</v>
      </c>
      <c r="H191" s="316">
        <f t="shared" si="95"/>
        <v>88021.315271587111</v>
      </c>
      <c r="I191" s="316">
        <f t="shared" si="95"/>
        <v>92226.18174099733</v>
      </c>
      <c r="J191" s="316">
        <f t="shared" si="95"/>
        <v>14269.106499732416</v>
      </c>
      <c r="K191" s="316">
        <f t="shared" si="95"/>
        <v>168169.98605725824</v>
      </c>
      <c r="L191" s="316">
        <f t="shared" si="95"/>
        <v>145158.43736060977</v>
      </c>
      <c r="M191" s="316">
        <f t="shared" si="95"/>
        <v>199189.27108681592</v>
      </c>
      <c r="N191" s="316">
        <f t="shared" si="95"/>
        <v>158864.81370257353</v>
      </c>
      <c r="O191" s="316">
        <f t="shared" si="92"/>
        <v>1030042.4668556985</v>
      </c>
    </row>
    <row r="192" spans="1:16" s="217" customFormat="1" x14ac:dyDescent="0.25">
      <c r="A192" s="216"/>
      <c r="B192" s="314" t="s">
        <v>4</v>
      </c>
      <c r="C192" s="316">
        <f t="shared" ref="C192:N192" si="96">C163+C177+C149</f>
        <v>0</v>
      </c>
      <c r="D192" s="316">
        <f t="shared" si="96"/>
        <v>7383.288654450148</v>
      </c>
      <c r="E192" s="316">
        <f t="shared" si="96"/>
        <v>4935.4063757264075</v>
      </c>
      <c r="F192" s="316">
        <f t="shared" si="96"/>
        <v>36825.681400552814</v>
      </c>
      <c r="G192" s="316">
        <f t="shared" si="96"/>
        <v>9622.0322141773177</v>
      </c>
      <c r="H192" s="316">
        <f t="shared" si="96"/>
        <v>6699.8727434034063</v>
      </c>
      <c r="I192" s="316">
        <f t="shared" si="96"/>
        <v>8188.5227773427823</v>
      </c>
      <c r="J192" s="316">
        <f t="shared" si="96"/>
        <v>5806.574436602019</v>
      </c>
      <c r="K192" s="316">
        <f t="shared" si="96"/>
        <v>26920.085744981559</v>
      </c>
      <c r="L192" s="316">
        <f t="shared" si="96"/>
        <v>33634.535001101904</v>
      </c>
      <c r="M192" s="316">
        <f t="shared" si="96"/>
        <v>17221.909542512949</v>
      </c>
      <c r="N192" s="316">
        <f t="shared" si="96"/>
        <v>30083.885979653613</v>
      </c>
      <c r="O192" s="316">
        <f t="shared" si="92"/>
        <v>187321.79487050493</v>
      </c>
    </row>
    <row r="193" spans="1:19" s="217" customFormat="1" x14ac:dyDescent="0.25">
      <c r="A193" s="216"/>
      <c r="B193" s="314" t="s">
        <v>5</v>
      </c>
      <c r="C193" s="316">
        <f t="shared" ref="C193:N193" si="97">C164+C178+C150</f>
        <v>0</v>
      </c>
      <c r="D193" s="316">
        <f t="shared" si="97"/>
        <v>5197.3180000001958</v>
      </c>
      <c r="E193" s="316">
        <f t="shared" si="97"/>
        <v>4724.9040000001396</v>
      </c>
      <c r="F193" s="316">
        <f t="shared" si="97"/>
        <v>6527.274000000245</v>
      </c>
      <c r="G193" s="316">
        <f t="shared" si="97"/>
        <v>2503.2500000001032</v>
      </c>
      <c r="H193" s="316">
        <f t="shared" si="97"/>
        <v>7178.666000000193</v>
      </c>
      <c r="I193" s="316">
        <f t="shared" si="97"/>
        <v>6511.9420000002083</v>
      </c>
      <c r="J193" s="316">
        <f t="shared" si="97"/>
        <v>6988.5780000001687</v>
      </c>
      <c r="K193" s="316">
        <f t="shared" si="97"/>
        <v>6118.4660000001659</v>
      </c>
      <c r="L193" s="316">
        <f t="shared" si="97"/>
        <v>6291.6740000002219</v>
      </c>
      <c r="M193" s="316">
        <f t="shared" si="97"/>
        <v>3459.7680000001142</v>
      </c>
      <c r="N193" s="316">
        <f t="shared" si="97"/>
        <v>9669.0120000003571</v>
      </c>
      <c r="O193" s="316">
        <f t="shared" si="92"/>
        <v>65170.852000002116</v>
      </c>
    </row>
    <row r="194" spans="1:19" s="217" customFormat="1" x14ac:dyDescent="0.25">
      <c r="A194" s="216"/>
      <c r="B194" s="314" t="s">
        <v>6</v>
      </c>
      <c r="C194" s="316">
        <f t="shared" ref="C194:N194" si="98">C165+C179+C151</f>
        <v>0</v>
      </c>
      <c r="D194" s="316">
        <f t="shared" si="98"/>
        <v>0</v>
      </c>
      <c r="E194" s="316">
        <f t="shared" si="98"/>
        <v>0</v>
      </c>
      <c r="F194" s="316">
        <f t="shared" si="98"/>
        <v>0</v>
      </c>
      <c r="G194" s="316">
        <f t="shared" si="98"/>
        <v>0</v>
      </c>
      <c r="H194" s="316">
        <f t="shared" si="98"/>
        <v>0</v>
      </c>
      <c r="I194" s="316">
        <f t="shared" si="98"/>
        <v>0</v>
      </c>
      <c r="J194" s="316">
        <f t="shared" si="98"/>
        <v>0</v>
      </c>
      <c r="K194" s="316">
        <f t="shared" si="98"/>
        <v>0</v>
      </c>
      <c r="L194" s="316">
        <f t="shared" si="98"/>
        <v>0</v>
      </c>
      <c r="M194" s="316">
        <f t="shared" si="98"/>
        <v>0</v>
      </c>
      <c r="N194" s="316">
        <f t="shared" si="98"/>
        <v>0</v>
      </c>
      <c r="O194" s="316">
        <f t="shared" si="92"/>
        <v>0</v>
      </c>
    </row>
    <row r="195" spans="1:19" s="217" customFormat="1" x14ac:dyDescent="0.25">
      <c r="A195" s="216"/>
      <c r="B195" s="314" t="s">
        <v>7</v>
      </c>
      <c r="C195" s="316">
        <f t="shared" ref="C195:N195" si="99">C166+C180+C152</f>
        <v>0</v>
      </c>
      <c r="D195" s="316">
        <f t="shared" si="99"/>
        <v>0</v>
      </c>
      <c r="E195" s="316">
        <f t="shared" si="99"/>
        <v>0</v>
      </c>
      <c r="F195" s="316">
        <f t="shared" si="99"/>
        <v>3789.9150441399979</v>
      </c>
      <c r="G195" s="316">
        <f t="shared" si="99"/>
        <v>2459.3165680000002</v>
      </c>
      <c r="H195" s="316">
        <f t="shared" si="99"/>
        <v>491.86331360000003</v>
      </c>
      <c r="I195" s="316">
        <f t="shared" si="99"/>
        <v>0</v>
      </c>
      <c r="J195" s="316">
        <f t="shared" si="99"/>
        <v>0</v>
      </c>
      <c r="K195" s="316">
        <f t="shared" si="99"/>
        <v>0</v>
      </c>
      <c r="L195" s="316">
        <f t="shared" si="99"/>
        <v>4443.9350801999999</v>
      </c>
      <c r="M195" s="316">
        <f t="shared" si="99"/>
        <v>0</v>
      </c>
      <c r="N195" s="316">
        <f t="shared" si="99"/>
        <v>2459.3165680000002</v>
      </c>
      <c r="O195" s="316">
        <f t="shared" si="92"/>
        <v>13644.346573939998</v>
      </c>
    </row>
    <row r="196" spans="1:19" s="217" customFormat="1" x14ac:dyDescent="0.25">
      <c r="A196" s="216"/>
      <c r="B196" s="314" t="s">
        <v>8</v>
      </c>
      <c r="C196" s="316">
        <f t="shared" ref="C196:N196" si="100">C167+C181+C153</f>
        <v>0</v>
      </c>
      <c r="D196" s="316">
        <f t="shared" si="100"/>
        <v>11179.602821211029</v>
      </c>
      <c r="E196" s="316">
        <f t="shared" si="100"/>
        <v>18883.909057274192</v>
      </c>
      <c r="F196" s="316">
        <f t="shared" si="100"/>
        <v>12756.623085203095</v>
      </c>
      <c r="G196" s="316">
        <f t="shared" si="100"/>
        <v>36691.701198959396</v>
      </c>
      <c r="H196" s="316">
        <f t="shared" si="100"/>
        <v>26195.29816886405</v>
      </c>
      <c r="I196" s="316">
        <f t="shared" si="100"/>
        <v>43825.635755873962</v>
      </c>
      <c r="J196" s="316">
        <f t="shared" si="100"/>
        <v>18337.105361510457</v>
      </c>
      <c r="K196" s="316">
        <f t="shared" si="100"/>
        <v>3126.5959543348222</v>
      </c>
      <c r="L196" s="316">
        <f t="shared" si="100"/>
        <v>34010.466121577643</v>
      </c>
      <c r="M196" s="316">
        <f t="shared" si="100"/>
        <v>13776.641305451682</v>
      </c>
      <c r="N196" s="316">
        <f t="shared" si="100"/>
        <v>62317.359905968864</v>
      </c>
      <c r="O196" s="316">
        <f t="shared" si="92"/>
        <v>281100.9387362292</v>
      </c>
    </row>
    <row r="197" spans="1:19" s="217" customFormat="1" x14ac:dyDescent="0.25">
      <c r="A197" s="216"/>
      <c r="B197" s="314" t="s">
        <v>42</v>
      </c>
      <c r="C197" s="316">
        <f t="shared" ref="C197:N197" si="101">C168+C182+C154</f>
        <v>0</v>
      </c>
      <c r="D197" s="316">
        <f t="shared" si="101"/>
        <v>0</v>
      </c>
      <c r="E197" s="316">
        <f t="shared" si="101"/>
        <v>0</v>
      </c>
      <c r="F197" s="316">
        <f t="shared" si="101"/>
        <v>0</v>
      </c>
      <c r="G197" s="316">
        <f t="shared" si="101"/>
        <v>0</v>
      </c>
      <c r="H197" s="316">
        <f t="shared" si="101"/>
        <v>0</v>
      </c>
      <c r="I197" s="316">
        <f t="shared" si="101"/>
        <v>0</v>
      </c>
      <c r="J197" s="316">
        <f t="shared" si="101"/>
        <v>0</v>
      </c>
      <c r="K197" s="316">
        <f t="shared" si="101"/>
        <v>0</v>
      </c>
      <c r="L197" s="316">
        <f t="shared" si="101"/>
        <v>0</v>
      </c>
      <c r="M197" s="316">
        <f t="shared" si="101"/>
        <v>0</v>
      </c>
      <c r="N197" s="316">
        <f t="shared" si="101"/>
        <v>0</v>
      </c>
      <c r="O197" s="316">
        <f t="shared" si="92"/>
        <v>0</v>
      </c>
    </row>
    <row r="198" spans="1:19" s="217" customFormat="1" x14ac:dyDescent="0.25">
      <c r="A198" s="216"/>
      <c r="B198" s="314" t="s">
        <v>43</v>
      </c>
      <c r="C198" s="411">
        <f>SUM(C187:C197)</f>
        <v>92084.37878380873</v>
      </c>
      <c r="D198" s="316">
        <f t="shared" ref="D198:N198" si="102">SUM(D187:D197)</f>
        <v>2149165.1950797229</v>
      </c>
      <c r="E198" s="316">
        <f t="shared" si="102"/>
        <v>3741925.7483163886</v>
      </c>
      <c r="F198" s="316">
        <f t="shared" si="102"/>
        <v>3647612.9863054473</v>
      </c>
      <c r="G198" s="316">
        <f t="shared" si="102"/>
        <v>5542742.6070007347</v>
      </c>
      <c r="H198" s="316">
        <f t="shared" si="102"/>
        <v>5199936.4847952062</v>
      </c>
      <c r="I198" s="316">
        <f t="shared" si="102"/>
        <v>5583172.2095649987</v>
      </c>
      <c r="J198" s="316">
        <f t="shared" si="102"/>
        <v>5190531.2892574947</v>
      </c>
      <c r="K198" s="316">
        <f t="shared" si="102"/>
        <v>4654114.2391431229</v>
      </c>
      <c r="L198" s="316">
        <f t="shared" si="102"/>
        <v>4790013.6935302066</v>
      </c>
      <c r="M198" s="316">
        <f t="shared" si="102"/>
        <v>3741490.8556266413</v>
      </c>
      <c r="N198" s="316">
        <f t="shared" si="102"/>
        <v>10214996.075473197</v>
      </c>
      <c r="O198" s="419">
        <f t="shared" si="92"/>
        <v>54547785.762876973</v>
      </c>
    </row>
    <row r="199" spans="1:19" s="217" customFormat="1" x14ac:dyDescent="0.25">
      <c r="A199" s="216"/>
      <c r="B199" s="314"/>
      <c r="C199" s="314"/>
      <c r="D199" s="314"/>
      <c r="E199" s="314"/>
      <c r="F199" s="314"/>
      <c r="G199" s="314"/>
      <c r="H199" s="314"/>
      <c r="I199" s="314"/>
      <c r="J199" s="314"/>
      <c r="K199" s="314"/>
      <c r="L199" s="314"/>
      <c r="M199" s="314"/>
      <c r="N199" s="314"/>
      <c r="O199" s="315"/>
    </row>
    <row r="200" spans="1:19" s="217" customFormat="1" x14ac:dyDescent="0.25">
      <c r="A200" s="216"/>
      <c r="B200" s="314"/>
      <c r="C200" s="314"/>
      <c r="D200" s="314"/>
      <c r="E200" s="314"/>
      <c r="F200" s="314"/>
      <c r="G200" s="314"/>
      <c r="H200" s="314"/>
      <c r="I200" s="314"/>
      <c r="J200" s="314"/>
      <c r="K200" s="314"/>
      <c r="L200" s="314"/>
      <c r="M200" s="314"/>
      <c r="N200" s="414" t="s">
        <v>181</v>
      </c>
      <c r="O200" s="415">
        <f>SUM(C4:N14,C18:N28,C32:N42,C46:N56,C60:N70,C74:N84,C88:N98,C102:N112,C116:N126,C130:N140,C144:N154)</f>
        <v>54547785.762877017</v>
      </c>
      <c r="P200" s="414" t="s">
        <v>249</v>
      </c>
      <c r="Q200" s="416"/>
      <c r="R200" s="416"/>
      <c r="S200" s="416"/>
    </row>
    <row r="201" spans="1:19" x14ac:dyDescent="0.25">
      <c r="N201" s="417" t="s">
        <v>181</v>
      </c>
      <c r="O201" s="418" t="str">
        <f>IF(ROUND(O184,5)=ROUND(O200,5),"ok","SUM ERROR")</f>
        <v>ok</v>
      </c>
      <c r="P201" s="375"/>
      <c r="Q201" s="375"/>
      <c r="R201" s="375"/>
      <c r="S201" s="375"/>
    </row>
    <row r="203" spans="1:19" x14ac:dyDescent="0.25">
      <c r="N203" s="413" t="s">
        <v>181</v>
      </c>
      <c r="O203" s="420">
        <f>O200+C72</f>
        <v>55134342.977042332</v>
      </c>
      <c r="P203" s="421" t="s">
        <v>248</v>
      </c>
      <c r="Q203" s="407"/>
      <c r="R203" s="407"/>
      <c r="S203" s="407"/>
    </row>
    <row r="204" spans="1:19" x14ac:dyDescent="0.25">
      <c r="N204" s="413" t="s">
        <v>181</v>
      </c>
      <c r="O204" s="422" t="str">
        <f>IF(ROUND(P186,5)=ROUND(O203,5),"ok","SUM ERROR")</f>
        <v>ok</v>
      </c>
    </row>
  </sheetData>
  <mergeCells count="15">
    <mergeCell ref="C1:N1"/>
    <mergeCell ref="A4:A14"/>
    <mergeCell ref="A18:A28"/>
    <mergeCell ref="A46:A56"/>
    <mergeCell ref="A60:A70"/>
    <mergeCell ref="A74:A84"/>
    <mergeCell ref="A88:A98"/>
    <mergeCell ref="A32:A42"/>
    <mergeCell ref="A116:A126"/>
    <mergeCell ref="M184:N184"/>
    <mergeCell ref="A172:A182"/>
    <mergeCell ref="A158:A168"/>
    <mergeCell ref="A102:A112"/>
    <mergeCell ref="A130:A140"/>
    <mergeCell ref="A144:A154"/>
  </mergeCells>
  <conditionalFormatting sqref="O201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BL215"/>
  <sheetViews>
    <sheetView tabSelected="1" topLeftCell="AQ1" zoomScale="80" zoomScaleNormal="80" workbookViewId="0">
      <pane ySplit="1" topLeftCell="A174" activePane="bottomLeft" state="frozen"/>
      <selection activeCell="F39" sqref="B3:M39"/>
      <selection pane="bottomLeft" activeCell="F39" sqref="B3:M39"/>
    </sheetView>
  </sheetViews>
  <sheetFormatPr defaultRowHeight="15" x14ac:dyDescent="0.25"/>
  <cols>
    <col min="1" max="1" width="8.28515625" style="86" customWidth="1"/>
    <col min="2" max="2" width="19.28515625" bestFit="1" customWidth="1"/>
    <col min="3" max="3" width="12.5703125" bestFit="1" customWidth="1"/>
    <col min="4" max="5" width="12.5703125" customWidth="1"/>
    <col min="6" max="14" width="11.7109375" bestFit="1" customWidth="1"/>
    <col min="15" max="15" width="14" bestFit="1" customWidth="1"/>
    <col min="16" max="16" width="13.42578125" customWidth="1"/>
    <col min="17" max="17" width="8.28515625" customWidth="1"/>
    <col min="18" max="18" width="19.28515625" customWidth="1"/>
    <col min="19" max="28" width="11.5703125" customWidth="1"/>
    <col min="29" max="29" width="12.7109375" customWidth="1"/>
    <col min="30" max="30" width="12" customWidth="1"/>
    <col min="31" max="31" width="13.42578125" customWidth="1"/>
    <col min="32" max="32" width="12.42578125" customWidth="1"/>
    <col min="33" max="33" width="8.28515625" customWidth="1"/>
    <col min="34" max="34" width="19.28515625" customWidth="1"/>
    <col min="35" max="35" width="11" customWidth="1"/>
    <col min="36" max="36" width="11.5703125" customWidth="1"/>
    <col min="37" max="37" width="10.5703125" customWidth="1"/>
    <col min="38" max="38" width="11.5703125" customWidth="1"/>
    <col min="39" max="39" width="10.5703125" customWidth="1"/>
    <col min="40" max="40" width="11.5703125" customWidth="1"/>
    <col min="41" max="41" width="10.5703125" customWidth="1"/>
    <col min="42" max="42" width="11.5703125" customWidth="1"/>
    <col min="43" max="43" width="11.28515625" customWidth="1"/>
    <col min="44" max="44" width="11.5703125" customWidth="1"/>
    <col min="45" max="45" width="11.28515625" customWidth="1"/>
    <col min="46" max="46" width="11.5703125" customWidth="1"/>
    <col min="47" max="47" width="12.5703125" customWidth="1"/>
    <col min="48" max="48" width="13.5703125" customWidth="1"/>
    <col min="49" max="49" width="9.7109375" customWidth="1"/>
    <col min="50" max="50" width="19.28515625" customWidth="1"/>
    <col min="51" max="51" width="10" customWidth="1"/>
    <col min="52" max="52" width="9.42578125" customWidth="1"/>
    <col min="53" max="62" width="10.28515625" customWidth="1"/>
    <col min="63" max="63" width="12.5703125" customWidth="1"/>
    <col min="64" max="64" width="11.42578125" customWidth="1"/>
  </cols>
  <sheetData>
    <row r="1" spans="1:64" ht="33" customHeight="1" x14ac:dyDescent="0.25">
      <c r="C1" s="571" t="s">
        <v>152</v>
      </c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3"/>
      <c r="S1" s="551" t="s">
        <v>153</v>
      </c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3"/>
      <c r="AI1" s="551" t="s">
        <v>154</v>
      </c>
      <c r="AJ1" s="552"/>
      <c r="AK1" s="552"/>
      <c r="AL1" s="552"/>
      <c r="AM1" s="552"/>
      <c r="AN1" s="552"/>
      <c r="AO1" s="552"/>
      <c r="AP1" s="552"/>
      <c r="AQ1" s="552"/>
      <c r="AR1" s="552"/>
      <c r="AS1" s="552"/>
      <c r="AT1" s="553"/>
      <c r="AY1" s="551" t="s">
        <v>155</v>
      </c>
      <c r="AZ1" s="552"/>
      <c r="BA1" s="552"/>
      <c r="BB1" s="552"/>
      <c r="BC1" s="552"/>
      <c r="BD1" s="552"/>
      <c r="BE1" s="552"/>
      <c r="BF1" s="552"/>
      <c r="BG1" s="552"/>
      <c r="BH1" s="552"/>
      <c r="BI1" s="552"/>
      <c r="BJ1" s="553"/>
      <c r="BL1" s="215"/>
    </row>
    <row r="2" spans="1:64" ht="6" customHeight="1" thickBot="1" x14ac:dyDescent="0.3"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S2" s="93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I2" s="93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5"/>
      <c r="AY2" s="93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5"/>
    </row>
    <row r="3" spans="1:64" ht="20.65" customHeight="1" thickBot="1" x14ac:dyDescent="0.3">
      <c r="B3" s="205" t="s">
        <v>36</v>
      </c>
      <c r="C3" s="206">
        <f>'RES kWh ENTRY'!C3</f>
        <v>45292</v>
      </c>
      <c r="D3" s="206">
        <f>'RES kWh ENTRY'!D3</f>
        <v>45323</v>
      </c>
      <c r="E3" s="206">
        <f>'RES kWh ENTRY'!E3</f>
        <v>45352</v>
      </c>
      <c r="F3" s="206">
        <f>'RES kWh ENTRY'!F3</f>
        <v>45383</v>
      </c>
      <c r="G3" s="206">
        <f>'RES kWh ENTRY'!G3</f>
        <v>45413</v>
      </c>
      <c r="H3" s="206">
        <f>'RES kWh ENTRY'!H3</f>
        <v>45444</v>
      </c>
      <c r="I3" s="206">
        <f>'RES kWh ENTRY'!I3</f>
        <v>45474</v>
      </c>
      <c r="J3" s="206">
        <f>'RES kWh ENTRY'!J3</f>
        <v>45505</v>
      </c>
      <c r="K3" s="206">
        <f>'RES kWh ENTRY'!K3</f>
        <v>45536</v>
      </c>
      <c r="L3" s="206">
        <f>'RES kWh ENTRY'!L3</f>
        <v>45566</v>
      </c>
      <c r="M3" s="206">
        <f>'RES kWh ENTRY'!M3</f>
        <v>45597</v>
      </c>
      <c r="N3" s="213" t="str">
        <f>'RES kWh ENTRY'!N3</f>
        <v>Dec-24 +</v>
      </c>
      <c r="O3" s="207" t="s">
        <v>34</v>
      </c>
      <c r="R3" s="205" t="s">
        <v>36</v>
      </c>
      <c r="S3" s="206">
        <f>C3</f>
        <v>45292</v>
      </c>
      <c r="T3" s="206">
        <f t="shared" ref="T3:AD3" si="0">D3</f>
        <v>45323</v>
      </c>
      <c r="U3" s="206">
        <f t="shared" si="0"/>
        <v>45352</v>
      </c>
      <c r="V3" s="206">
        <f t="shared" si="0"/>
        <v>45383</v>
      </c>
      <c r="W3" s="206">
        <f t="shared" si="0"/>
        <v>45413</v>
      </c>
      <c r="X3" s="206">
        <f t="shared" si="0"/>
        <v>45444</v>
      </c>
      <c r="Y3" s="206">
        <f t="shared" si="0"/>
        <v>45474</v>
      </c>
      <c r="Z3" s="206">
        <f t="shared" si="0"/>
        <v>45505</v>
      </c>
      <c r="AA3" s="206">
        <f t="shared" si="0"/>
        <v>45536</v>
      </c>
      <c r="AB3" s="206">
        <f t="shared" si="0"/>
        <v>45566</v>
      </c>
      <c r="AC3" s="206">
        <f t="shared" si="0"/>
        <v>45597</v>
      </c>
      <c r="AD3" s="213" t="str">
        <f t="shared" si="0"/>
        <v>Dec-24 +</v>
      </c>
      <c r="AE3" s="207" t="s">
        <v>34</v>
      </c>
      <c r="AH3" s="205" t="s">
        <v>36</v>
      </c>
      <c r="AI3" s="206">
        <f>C3</f>
        <v>45292</v>
      </c>
      <c r="AJ3" s="206">
        <f t="shared" ref="AJ3:AT3" si="1">D3</f>
        <v>45323</v>
      </c>
      <c r="AK3" s="206">
        <f t="shared" si="1"/>
        <v>45352</v>
      </c>
      <c r="AL3" s="206">
        <f t="shared" si="1"/>
        <v>45383</v>
      </c>
      <c r="AM3" s="206">
        <f t="shared" si="1"/>
        <v>45413</v>
      </c>
      <c r="AN3" s="206">
        <f t="shared" si="1"/>
        <v>45444</v>
      </c>
      <c r="AO3" s="206">
        <f t="shared" si="1"/>
        <v>45474</v>
      </c>
      <c r="AP3" s="206">
        <f t="shared" si="1"/>
        <v>45505</v>
      </c>
      <c r="AQ3" s="206">
        <f t="shared" si="1"/>
        <v>45536</v>
      </c>
      <c r="AR3" s="206">
        <f t="shared" si="1"/>
        <v>45566</v>
      </c>
      <c r="AS3" s="206">
        <f t="shared" si="1"/>
        <v>45597</v>
      </c>
      <c r="AT3" s="213" t="str">
        <f t="shared" si="1"/>
        <v>Dec-24 +</v>
      </c>
      <c r="AU3" s="207" t="s">
        <v>34</v>
      </c>
      <c r="AX3" s="205" t="s">
        <v>36</v>
      </c>
      <c r="AY3" s="206">
        <f>C3</f>
        <v>45292</v>
      </c>
      <c r="AZ3" s="206">
        <f t="shared" ref="AZ3:BJ3" si="2">D3</f>
        <v>45323</v>
      </c>
      <c r="BA3" s="206">
        <f t="shared" si="2"/>
        <v>45352</v>
      </c>
      <c r="BB3" s="206">
        <f t="shared" si="2"/>
        <v>45383</v>
      </c>
      <c r="BC3" s="206">
        <f t="shared" si="2"/>
        <v>45413</v>
      </c>
      <c r="BD3" s="206">
        <f t="shared" si="2"/>
        <v>45444</v>
      </c>
      <c r="BE3" s="206">
        <f t="shared" si="2"/>
        <v>45474</v>
      </c>
      <c r="BF3" s="206">
        <f t="shared" si="2"/>
        <v>45505</v>
      </c>
      <c r="BG3" s="206">
        <f t="shared" si="2"/>
        <v>45536</v>
      </c>
      <c r="BH3" s="206">
        <f t="shared" si="2"/>
        <v>45566</v>
      </c>
      <c r="BI3" s="206">
        <f t="shared" si="2"/>
        <v>45597</v>
      </c>
      <c r="BJ3" s="213" t="str">
        <f t="shared" si="2"/>
        <v>Dec-24 +</v>
      </c>
      <c r="BK3" s="207" t="s">
        <v>34</v>
      </c>
    </row>
    <row r="4" spans="1:64" ht="15" customHeight="1" x14ac:dyDescent="0.25">
      <c r="A4" s="559" t="s">
        <v>70</v>
      </c>
      <c r="B4" s="218" t="s">
        <v>62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72"/>
      <c r="O4" s="82">
        <f t="shared" ref="O4:O17" si="3">SUM(C4:N4)</f>
        <v>0</v>
      </c>
      <c r="Q4" s="559" t="s">
        <v>70</v>
      </c>
      <c r="R4" s="218" t="s">
        <v>62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72"/>
      <c r="AE4" s="82">
        <f t="shared" ref="AE4:AE17" si="4">SUM(S4:AD4)</f>
        <v>0</v>
      </c>
      <c r="AG4" s="559" t="s">
        <v>70</v>
      </c>
      <c r="AH4" s="218" t="s">
        <v>62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172">
        <v>0</v>
      </c>
      <c r="AU4" s="82">
        <f t="shared" ref="AU4:AU17" si="5">SUM(AI4:AT4)</f>
        <v>0</v>
      </c>
      <c r="AW4" s="559" t="s">
        <v>70</v>
      </c>
      <c r="AX4" s="218" t="s">
        <v>62</v>
      </c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172"/>
      <c r="BK4" s="82">
        <f t="shared" ref="BK4:BK17" si="6">SUM(AY4:BJ4)</f>
        <v>0</v>
      </c>
      <c r="BL4" s="215"/>
    </row>
    <row r="5" spans="1:64" x14ac:dyDescent="0.25">
      <c r="A5" s="560"/>
      <c r="B5" s="218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72"/>
      <c r="O5" s="82">
        <f t="shared" si="3"/>
        <v>0</v>
      </c>
      <c r="Q5" s="560"/>
      <c r="R5" s="218" t="s">
        <v>61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72"/>
      <c r="AE5" s="82">
        <f t="shared" si="4"/>
        <v>0</v>
      </c>
      <c r="AG5" s="560"/>
      <c r="AH5" s="218" t="s">
        <v>61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172">
        <v>0</v>
      </c>
      <c r="AU5" s="82">
        <f t="shared" si="5"/>
        <v>0</v>
      </c>
      <c r="AW5" s="560"/>
      <c r="AX5" s="218" t="s">
        <v>61</v>
      </c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72"/>
      <c r="BK5" s="82">
        <f t="shared" si="6"/>
        <v>0</v>
      </c>
    </row>
    <row r="6" spans="1:64" x14ac:dyDescent="0.25">
      <c r="A6" s="560"/>
      <c r="B6" s="218" t="s">
        <v>60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72"/>
      <c r="O6" s="82">
        <f t="shared" si="3"/>
        <v>0</v>
      </c>
      <c r="Q6" s="560"/>
      <c r="R6" s="218" t="s">
        <v>60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72"/>
      <c r="AE6" s="82">
        <f t="shared" si="4"/>
        <v>0</v>
      </c>
      <c r="AG6" s="560"/>
      <c r="AH6" s="218" t="s">
        <v>60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172">
        <v>0</v>
      </c>
      <c r="AU6" s="82">
        <f t="shared" si="5"/>
        <v>0</v>
      </c>
      <c r="AW6" s="560"/>
      <c r="AX6" s="218" t="s">
        <v>60</v>
      </c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72"/>
      <c r="BK6" s="82">
        <f t="shared" si="6"/>
        <v>0</v>
      </c>
    </row>
    <row r="7" spans="1:64" x14ac:dyDescent="0.25">
      <c r="A7" s="560"/>
      <c r="B7" s="218" t="s">
        <v>59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72"/>
      <c r="O7" s="82">
        <f t="shared" si="3"/>
        <v>0</v>
      </c>
      <c r="Q7" s="560"/>
      <c r="R7" s="218" t="s">
        <v>59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72"/>
      <c r="AE7" s="82">
        <f t="shared" si="4"/>
        <v>0</v>
      </c>
      <c r="AG7" s="560"/>
      <c r="AH7" s="218" t="s">
        <v>59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172">
        <v>0</v>
      </c>
      <c r="AU7" s="82">
        <f t="shared" si="5"/>
        <v>0</v>
      </c>
      <c r="AW7" s="560"/>
      <c r="AX7" s="218" t="s">
        <v>59</v>
      </c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72"/>
      <c r="BK7" s="82">
        <f t="shared" si="6"/>
        <v>0</v>
      </c>
    </row>
    <row r="8" spans="1:64" x14ac:dyDescent="0.25">
      <c r="A8" s="560"/>
      <c r="B8" s="218" t="s">
        <v>58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72"/>
      <c r="O8" s="82">
        <f t="shared" si="3"/>
        <v>0</v>
      </c>
      <c r="Q8" s="560"/>
      <c r="R8" s="218" t="s">
        <v>58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172"/>
      <c r="AE8" s="82">
        <f t="shared" si="4"/>
        <v>0</v>
      </c>
      <c r="AG8" s="560"/>
      <c r="AH8" s="218" t="s">
        <v>58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172">
        <v>0</v>
      </c>
      <c r="AU8" s="82">
        <f t="shared" si="5"/>
        <v>0</v>
      </c>
      <c r="AW8" s="560"/>
      <c r="AX8" s="218" t="s">
        <v>58</v>
      </c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172"/>
      <c r="BK8" s="82">
        <f t="shared" si="6"/>
        <v>0</v>
      </c>
    </row>
    <row r="9" spans="1:64" x14ac:dyDescent="0.25">
      <c r="A9" s="560"/>
      <c r="B9" s="218" t="s">
        <v>57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72"/>
      <c r="O9" s="82">
        <f t="shared" si="3"/>
        <v>0</v>
      </c>
      <c r="Q9" s="560"/>
      <c r="R9" s="218" t="s">
        <v>57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72"/>
      <c r="AE9" s="82">
        <f t="shared" si="4"/>
        <v>0</v>
      </c>
      <c r="AG9" s="560"/>
      <c r="AH9" s="218" t="s">
        <v>57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172">
        <v>0</v>
      </c>
      <c r="AU9" s="82">
        <f t="shared" si="5"/>
        <v>0</v>
      </c>
      <c r="AW9" s="560"/>
      <c r="AX9" s="218" t="s">
        <v>57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72"/>
      <c r="BK9" s="82">
        <f t="shared" si="6"/>
        <v>0</v>
      </c>
    </row>
    <row r="10" spans="1:64" x14ac:dyDescent="0.25">
      <c r="A10" s="560"/>
      <c r="B10" s="218" t="s">
        <v>56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72"/>
      <c r="O10" s="82">
        <f t="shared" si="3"/>
        <v>0</v>
      </c>
      <c r="Q10" s="560"/>
      <c r="R10" s="218" t="s">
        <v>56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172"/>
      <c r="AE10" s="82">
        <f t="shared" si="4"/>
        <v>0</v>
      </c>
      <c r="AG10" s="560"/>
      <c r="AH10" s="218" t="s">
        <v>56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172">
        <v>0</v>
      </c>
      <c r="AU10" s="82">
        <f t="shared" si="5"/>
        <v>0</v>
      </c>
      <c r="AW10" s="560"/>
      <c r="AX10" s="218" t="s">
        <v>56</v>
      </c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172"/>
      <c r="BK10" s="82">
        <f t="shared" si="6"/>
        <v>0</v>
      </c>
    </row>
    <row r="11" spans="1:64" x14ac:dyDescent="0.25">
      <c r="A11" s="560"/>
      <c r="B11" s="218" t="s">
        <v>55</v>
      </c>
      <c r="C11" s="3"/>
      <c r="D11" s="3">
        <v>154014.06524705878</v>
      </c>
      <c r="E11" s="3">
        <v>288263.15980761423</v>
      </c>
      <c r="F11" s="3">
        <v>80627.875205661447</v>
      </c>
      <c r="G11" s="3"/>
      <c r="H11" s="3">
        <v>6351.251438004284</v>
      </c>
      <c r="I11" s="3"/>
      <c r="J11" s="3"/>
      <c r="K11" s="3"/>
      <c r="L11" s="3"/>
      <c r="M11" s="3"/>
      <c r="N11" s="172"/>
      <c r="O11" s="82">
        <f t="shared" si="3"/>
        <v>529256.35169833875</v>
      </c>
      <c r="Q11" s="560"/>
      <c r="R11" s="218" t="s">
        <v>55</v>
      </c>
      <c r="S11" s="3"/>
      <c r="T11" s="3">
        <v>57251.783161675339</v>
      </c>
      <c r="U11" s="3">
        <v>1793869.6809817727</v>
      </c>
      <c r="V11" s="3">
        <v>637229.47374396038</v>
      </c>
      <c r="W11" s="3">
        <v>558004.90663431643</v>
      </c>
      <c r="X11" s="3">
        <v>1059664.2585803398</v>
      </c>
      <c r="Y11" s="3">
        <v>1036770.6149999999</v>
      </c>
      <c r="Z11" s="3">
        <v>361767.82799999992</v>
      </c>
      <c r="AA11" s="3"/>
      <c r="AB11" s="3"/>
      <c r="AC11" s="3"/>
      <c r="AD11" s="172">
        <v>42554.509758575601</v>
      </c>
      <c r="AE11" s="82">
        <f t="shared" si="4"/>
        <v>5547113.0558606405</v>
      </c>
      <c r="AG11" s="560"/>
      <c r="AH11" s="218" t="s">
        <v>55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172">
        <v>0</v>
      </c>
      <c r="AU11" s="82">
        <f t="shared" si="5"/>
        <v>0</v>
      </c>
      <c r="AW11" s="560"/>
      <c r="AX11" s="218" t="s">
        <v>55</v>
      </c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72"/>
      <c r="BK11" s="82">
        <f t="shared" si="6"/>
        <v>0</v>
      </c>
    </row>
    <row r="12" spans="1:64" x14ac:dyDescent="0.25">
      <c r="A12" s="560"/>
      <c r="B12" s="218" t="s">
        <v>54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72"/>
      <c r="O12" s="82">
        <f t="shared" si="3"/>
        <v>0</v>
      </c>
      <c r="Q12" s="560"/>
      <c r="R12" s="218" t="s">
        <v>54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172"/>
      <c r="AE12" s="82">
        <f t="shared" si="4"/>
        <v>0</v>
      </c>
      <c r="AG12" s="560"/>
      <c r="AH12" s="218" t="s">
        <v>54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172">
        <v>0</v>
      </c>
      <c r="AU12" s="82">
        <f t="shared" si="5"/>
        <v>0</v>
      </c>
      <c r="AW12" s="560"/>
      <c r="AX12" s="218" t="s">
        <v>54</v>
      </c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72"/>
      <c r="BK12" s="82">
        <f t="shared" si="6"/>
        <v>0</v>
      </c>
    </row>
    <row r="13" spans="1:64" x14ac:dyDescent="0.25">
      <c r="A13" s="560"/>
      <c r="B13" s="218" t="s">
        <v>53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72"/>
      <c r="O13" s="82">
        <f t="shared" si="3"/>
        <v>0</v>
      </c>
      <c r="Q13" s="560"/>
      <c r="R13" s="218" t="s">
        <v>53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172"/>
      <c r="AE13" s="82">
        <f t="shared" si="4"/>
        <v>0</v>
      </c>
      <c r="AG13" s="560"/>
      <c r="AH13" s="218" t="s">
        <v>53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172">
        <v>0</v>
      </c>
      <c r="AU13" s="82">
        <f t="shared" si="5"/>
        <v>0</v>
      </c>
      <c r="AW13" s="560"/>
      <c r="AX13" s="218" t="s">
        <v>53</v>
      </c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72"/>
      <c r="BK13" s="82">
        <f t="shared" si="6"/>
        <v>0</v>
      </c>
    </row>
    <row r="14" spans="1:64" x14ac:dyDescent="0.25">
      <c r="A14" s="560"/>
      <c r="B14" s="218" t="s">
        <v>52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72"/>
      <c r="O14" s="82">
        <f t="shared" si="3"/>
        <v>0</v>
      </c>
      <c r="Q14" s="560"/>
      <c r="R14" s="218" t="s">
        <v>52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172"/>
      <c r="AE14" s="82">
        <f t="shared" si="4"/>
        <v>0</v>
      </c>
      <c r="AG14" s="560"/>
      <c r="AH14" s="218" t="s">
        <v>52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172">
        <v>0</v>
      </c>
      <c r="AU14" s="82">
        <f t="shared" si="5"/>
        <v>0</v>
      </c>
      <c r="AW14" s="560"/>
      <c r="AX14" s="218" t="s">
        <v>52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172"/>
      <c r="BK14" s="82">
        <f t="shared" si="6"/>
        <v>0</v>
      </c>
    </row>
    <row r="15" spans="1:64" x14ac:dyDescent="0.25">
      <c r="A15" s="560"/>
      <c r="B15" s="218" t="s">
        <v>51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72"/>
      <c r="O15" s="82">
        <f t="shared" si="3"/>
        <v>0</v>
      </c>
      <c r="Q15" s="560"/>
      <c r="R15" s="218" t="s">
        <v>51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172"/>
      <c r="AE15" s="82">
        <f t="shared" si="4"/>
        <v>0</v>
      </c>
      <c r="AG15" s="560"/>
      <c r="AH15" s="218" t="s">
        <v>51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172">
        <v>0</v>
      </c>
      <c r="AU15" s="82">
        <f t="shared" si="5"/>
        <v>0</v>
      </c>
      <c r="AW15" s="560"/>
      <c r="AX15" s="218" t="s">
        <v>51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72"/>
      <c r="BK15" s="82">
        <f t="shared" si="6"/>
        <v>0</v>
      </c>
    </row>
    <row r="16" spans="1:64" ht="16.5" customHeight="1" thickBot="1" x14ac:dyDescent="0.3">
      <c r="A16" s="561"/>
      <c r="B16" s="218" t="s">
        <v>50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72"/>
      <c r="O16" s="82">
        <f t="shared" si="3"/>
        <v>0</v>
      </c>
      <c r="Q16" s="561"/>
      <c r="R16" s="218" t="s">
        <v>50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172"/>
      <c r="AE16" s="82">
        <f t="shared" si="4"/>
        <v>0</v>
      </c>
      <c r="AG16" s="561"/>
      <c r="AH16" s="218" t="s">
        <v>50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172">
        <v>0</v>
      </c>
      <c r="AU16" s="82">
        <f t="shared" si="5"/>
        <v>0</v>
      </c>
      <c r="AW16" s="561"/>
      <c r="AX16" s="218" t="s">
        <v>50</v>
      </c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172"/>
      <c r="BK16" s="82">
        <f t="shared" si="6"/>
        <v>0</v>
      </c>
    </row>
    <row r="17" spans="1:64" ht="15.75" thickBot="1" x14ac:dyDescent="0.3">
      <c r="B17" s="219" t="s">
        <v>43</v>
      </c>
      <c r="C17" s="210">
        <f>SUM(C4:C16)</f>
        <v>0</v>
      </c>
      <c r="D17" s="210">
        <f t="shared" ref="D17:N17" si="7">SUM(D4:D16)</f>
        <v>154014.06524705878</v>
      </c>
      <c r="E17" s="210">
        <f t="shared" si="7"/>
        <v>288263.15980761423</v>
      </c>
      <c r="F17" s="210">
        <f t="shared" si="7"/>
        <v>80627.875205661447</v>
      </c>
      <c r="G17" s="210">
        <f t="shared" si="7"/>
        <v>0</v>
      </c>
      <c r="H17" s="210">
        <f t="shared" si="7"/>
        <v>6351.251438004284</v>
      </c>
      <c r="I17" s="210">
        <f t="shared" si="7"/>
        <v>0</v>
      </c>
      <c r="J17" s="210">
        <f t="shared" si="7"/>
        <v>0</v>
      </c>
      <c r="K17" s="210">
        <f t="shared" si="7"/>
        <v>0</v>
      </c>
      <c r="L17" s="210">
        <f t="shared" si="7"/>
        <v>0</v>
      </c>
      <c r="M17" s="210">
        <f t="shared" si="7"/>
        <v>0</v>
      </c>
      <c r="N17" s="221">
        <f t="shared" si="7"/>
        <v>0</v>
      </c>
      <c r="O17" s="85">
        <f t="shared" si="3"/>
        <v>529256.35169833875</v>
      </c>
      <c r="Q17" s="86"/>
      <c r="R17" s="219" t="s">
        <v>43</v>
      </c>
      <c r="S17" s="210">
        <f>SUM(S4:S16)</f>
        <v>0</v>
      </c>
      <c r="T17" s="210">
        <f t="shared" ref="T17" si="8">SUM(T4:T16)</f>
        <v>57251.783161675339</v>
      </c>
      <c r="U17" s="210">
        <f t="shared" ref="U17" si="9">SUM(U4:U16)</f>
        <v>1793869.6809817727</v>
      </c>
      <c r="V17" s="210">
        <f t="shared" ref="V17" si="10">SUM(V4:V16)</f>
        <v>637229.47374396038</v>
      </c>
      <c r="W17" s="210">
        <f t="shared" ref="W17" si="11">SUM(W4:W16)</f>
        <v>558004.90663431643</v>
      </c>
      <c r="X17" s="210">
        <f t="shared" ref="X17" si="12">SUM(X4:X16)</f>
        <v>1059664.2585803398</v>
      </c>
      <c r="Y17" s="210">
        <f t="shared" ref="Y17" si="13">SUM(Y4:Y16)</f>
        <v>1036770.6149999999</v>
      </c>
      <c r="Z17" s="210">
        <f t="shared" ref="Z17" si="14">SUM(Z4:Z16)</f>
        <v>361767.82799999992</v>
      </c>
      <c r="AA17" s="210">
        <f t="shared" ref="AA17" si="15">SUM(AA4:AA16)</f>
        <v>0</v>
      </c>
      <c r="AB17" s="210">
        <f t="shared" ref="AB17" si="16">SUM(AB4:AB16)</f>
        <v>0</v>
      </c>
      <c r="AC17" s="210">
        <f t="shared" ref="AC17" si="17">SUM(AC4:AC16)</f>
        <v>0</v>
      </c>
      <c r="AD17" s="221">
        <f t="shared" ref="AD17" si="18">SUM(AD4:AD16)</f>
        <v>42554.509758575601</v>
      </c>
      <c r="AE17" s="85">
        <f t="shared" si="4"/>
        <v>5547113.0558606405</v>
      </c>
      <c r="AG17" s="86"/>
      <c r="AH17" s="219" t="s">
        <v>43</v>
      </c>
      <c r="AI17" s="210">
        <f>SUM(AI4:AI16)</f>
        <v>0</v>
      </c>
      <c r="AJ17" s="210">
        <f t="shared" ref="AJ17" si="19">SUM(AJ4:AJ16)</f>
        <v>0</v>
      </c>
      <c r="AK17" s="210">
        <f t="shared" ref="AK17" si="20">SUM(AK4:AK16)</f>
        <v>0</v>
      </c>
      <c r="AL17" s="210">
        <f t="shared" ref="AL17" si="21">SUM(AL4:AL16)</f>
        <v>0</v>
      </c>
      <c r="AM17" s="210">
        <f t="shared" ref="AM17" si="22">SUM(AM4:AM16)</f>
        <v>0</v>
      </c>
      <c r="AN17" s="210">
        <f t="shared" ref="AN17" si="23">SUM(AN4:AN16)</f>
        <v>0</v>
      </c>
      <c r="AO17" s="210">
        <f t="shared" ref="AO17" si="24">SUM(AO4:AO16)</f>
        <v>0</v>
      </c>
      <c r="AP17" s="210">
        <f t="shared" ref="AP17" si="25">SUM(AP4:AP16)</f>
        <v>0</v>
      </c>
      <c r="AQ17" s="210">
        <f t="shared" ref="AQ17" si="26">SUM(AQ4:AQ16)</f>
        <v>0</v>
      </c>
      <c r="AR17" s="210">
        <f t="shared" ref="AR17" si="27">SUM(AR4:AR16)</f>
        <v>0</v>
      </c>
      <c r="AS17" s="210">
        <f t="shared" ref="AS17" si="28">SUM(AS4:AS16)</f>
        <v>0</v>
      </c>
      <c r="AT17" s="221">
        <f t="shared" ref="AT17" si="29">SUM(AT4:AT16)</f>
        <v>0</v>
      </c>
      <c r="AU17" s="85">
        <f t="shared" si="5"/>
        <v>0</v>
      </c>
      <c r="AW17" s="86"/>
      <c r="AX17" s="219" t="s">
        <v>43</v>
      </c>
      <c r="AY17" s="210">
        <f>SUM(AY4:AY16)</f>
        <v>0</v>
      </c>
      <c r="AZ17" s="210">
        <f t="shared" ref="AZ17" si="30">SUM(AZ4:AZ16)</f>
        <v>0</v>
      </c>
      <c r="BA17" s="210">
        <f t="shared" ref="BA17" si="31">SUM(BA4:BA16)</f>
        <v>0</v>
      </c>
      <c r="BB17" s="210">
        <f t="shared" ref="BB17" si="32">SUM(BB4:BB16)</f>
        <v>0</v>
      </c>
      <c r="BC17" s="210">
        <f t="shared" ref="BC17" si="33">SUM(BC4:BC16)</f>
        <v>0</v>
      </c>
      <c r="BD17" s="210">
        <f t="shared" ref="BD17" si="34">SUM(BD4:BD16)</f>
        <v>0</v>
      </c>
      <c r="BE17" s="210">
        <f t="shared" ref="BE17" si="35">SUM(BE4:BE16)</f>
        <v>0</v>
      </c>
      <c r="BF17" s="210">
        <f t="shared" ref="BF17" si="36">SUM(BF4:BF16)</f>
        <v>0</v>
      </c>
      <c r="BG17" s="210">
        <f t="shared" ref="BG17" si="37">SUM(BG4:BG16)</f>
        <v>0</v>
      </c>
      <c r="BH17" s="210">
        <f t="shared" ref="BH17" si="38">SUM(BH4:BH16)</f>
        <v>0</v>
      </c>
      <c r="BI17" s="210">
        <f t="shared" ref="BI17" si="39">SUM(BI4:BI16)</f>
        <v>0</v>
      </c>
      <c r="BJ17" s="221">
        <f t="shared" ref="BJ17" si="40">SUM(BJ4:BJ16)</f>
        <v>0</v>
      </c>
      <c r="BK17" s="85">
        <f t="shared" si="6"/>
        <v>0</v>
      </c>
    </row>
    <row r="18" spans="1:64" ht="21.75" thickBot="1" x14ac:dyDescent="0.4">
      <c r="A18" s="88"/>
      <c r="Q18" s="88"/>
      <c r="AG18" s="88"/>
      <c r="AW18" s="88"/>
    </row>
    <row r="19" spans="1:64" ht="21.75" thickBot="1" x14ac:dyDescent="0.4">
      <c r="A19" s="88"/>
      <c r="B19" s="205" t="s">
        <v>36</v>
      </c>
      <c r="C19" s="206">
        <f>C$3</f>
        <v>45292</v>
      </c>
      <c r="D19" s="206">
        <f t="shared" ref="D19:N19" si="41">D$3</f>
        <v>45323</v>
      </c>
      <c r="E19" s="206">
        <f t="shared" si="41"/>
        <v>45352</v>
      </c>
      <c r="F19" s="206">
        <f t="shared" si="41"/>
        <v>45383</v>
      </c>
      <c r="G19" s="206">
        <f t="shared" si="41"/>
        <v>45413</v>
      </c>
      <c r="H19" s="206">
        <f t="shared" si="41"/>
        <v>45444</v>
      </c>
      <c r="I19" s="206">
        <f t="shared" si="41"/>
        <v>45474</v>
      </c>
      <c r="J19" s="206">
        <f t="shared" si="41"/>
        <v>45505</v>
      </c>
      <c r="K19" s="206">
        <f t="shared" si="41"/>
        <v>45536</v>
      </c>
      <c r="L19" s="206">
        <f t="shared" si="41"/>
        <v>45566</v>
      </c>
      <c r="M19" s="206">
        <f t="shared" si="41"/>
        <v>45597</v>
      </c>
      <c r="N19" s="213" t="str">
        <f t="shared" si="41"/>
        <v>Dec-24 +</v>
      </c>
      <c r="O19" s="207" t="s">
        <v>34</v>
      </c>
      <c r="Q19" s="88"/>
      <c r="R19" s="205" t="s">
        <v>36</v>
      </c>
      <c r="S19" s="206">
        <f t="shared" ref="S19:AD19" si="42">S$3</f>
        <v>45292</v>
      </c>
      <c r="T19" s="206">
        <f t="shared" si="42"/>
        <v>45323</v>
      </c>
      <c r="U19" s="206">
        <f t="shared" si="42"/>
        <v>45352</v>
      </c>
      <c r="V19" s="206">
        <f t="shared" si="42"/>
        <v>45383</v>
      </c>
      <c r="W19" s="206">
        <f t="shared" si="42"/>
        <v>45413</v>
      </c>
      <c r="X19" s="206">
        <f t="shared" si="42"/>
        <v>45444</v>
      </c>
      <c r="Y19" s="206">
        <f t="shared" si="42"/>
        <v>45474</v>
      </c>
      <c r="Z19" s="206">
        <f t="shared" si="42"/>
        <v>45505</v>
      </c>
      <c r="AA19" s="206">
        <f t="shared" si="42"/>
        <v>45536</v>
      </c>
      <c r="AB19" s="206">
        <f t="shared" si="42"/>
        <v>45566</v>
      </c>
      <c r="AC19" s="206">
        <f t="shared" si="42"/>
        <v>45597</v>
      </c>
      <c r="AD19" s="213" t="str">
        <f t="shared" si="42"/>
        <v>Dec-24 +</v>
      </c>
      <c r="AE19" s="207" t="s">
        <v>34</v>
      </c>
      <c r="AG19" s="88"/>
      <c r="AH19" s="220" t="s">
        <v>36</v>
      </c>
      <c r="AI19" s="206">
        <f t="shared" ref="AI19:AT19" si="43">AI$3</f>
        <v>45292</v>
      </c>
      <c r="AJ19" s="206">
        <f t="shared" si="43"/>
        <v>45323</v>
      </c>
      <c r="AK19" s="206">
        <f t="shared" si="43"/>
        <v>45352</v>
      </c>
      <c r="AL19" s="206">
        <f t="shared" si="43"/>
        <v>45383</v>
      </c>
      <c r="AM19" s="206">
        <f t="shared" si="43"/>
        <v>45413</v>
      </c>
      <c r="AN19" s="206">
        <f t="shared" si="43"/>
        <v>45444</v>
      </c>
      <c r="AO19" s="206">
        <f t="shared" si="43"/>
        <v>45474</v>
      </c>
      <c r="AP19" s="206">
        <f t="shared" si="43"/>
        <v>45505</v>
      </c>
      <c r="AQ19" s="206">
        <f t="shared" si="43"/>
        <v>45536</v>
      </c>
      <c r="AR19" s="206">
        <f t="shared" si="43"/>
        <v>45566</v>
      </c>
      <c r="AS19" s="206">
        <f t="shared" si="43"/>
        <v>45597</v>
      </c>
      <c r="AT19" s="213" t="str">
        <f t="shared" si="43"/>
        <v>Dec-24 +</v>
      </c>
      <c r="AU19" s="207" t="s">
        <v>34</v>
      </c>
      <c r="AW19" s="88"/>
      <c r="AX19" s="205" t="s">
        <v>36</v>
      </c>
      <c r="AY19" s="206">
        <f t="shared" ref="AY19:BJ19" si="44">AY$3</f>
        <v>45292</v>
      </c>
      <c r="AZ19" s="206">
        <f t="shared" si="44"/>
        <v>45323</v>
      </c>
      <c r="BA19" s="206">
        <f t="shared" si="44"/>
        <v>45352</v>
      </c>
      <c r="BB19" s="206">
        <f t="shared" si="44"/>
        <v>45383</v>
      </c>
      <c r="BC19" s="206">
        <f t="shared" si="44"/>
        <v>45413</v>
      </c>
      <c r="BD19" s="206">
        <f t="shared" si="44"/>
        <v>45444</v>
      </c>
      <c r="BE19" s="206">
        <f t="shared" si="44"/>
        <v>45474</v>
      </c>
      <c r="BF19" s="206">
        <f t="shared" si="44"/>
        <v>45505</v>
      </c>
      <c r="BG19" s="206">
        <f t="shared" si="44"/>
        <v>45536</v>
      </c>
      <c r="BH19" s="206">
        <f t="shared" si="44"/>
        <v>45566</v>
      </c>
      <c r="BI19" s="206">
        <f t="shared" si="44"/>
        <v>45597</v>
      </c>
      <c r="BJ19" s="213" t="str">
        <f t="shared" si="44"/>
        <v>Dec-24 +</v>
      </c>
      <c r="BK19" s="207" t="s">
        <v>34</v>
      </c>
    </row>
    <row r="20" spans="1:64" ht="15" customHeight="1" x14ac:dyDescent="0.25">
      <c r="A20" s="556" t="s">
        <v>69</v>
      </c>
      <c r="B20" s="218" t="s">
        <v>62</v>
      </c>
      <c r="C20" s="3">
        <v>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172"/>
      <c r="O20" s="82">
        <f t="shared" ref="O20:O33" si="45">SUM(C20:N20)</f>
        <v>0</v>
      </c>
      <c r="Q20" s="556" t="s">
        <v>69</v>
      </c>
      <c r="R20" s="218" t="s">
        <v>62</v>
      </c>
      <c r="S20" s="3">
        <v>0</v>
      </c>
      <c r="T20" s="3"/>
      <c r="U20" s="3"/>
      <c r="V20" s="3"/>
      <c r="W20" s="3"/>
      <c r="X20" s="3"/>
      <c r="Y20" s="3"/>
      <c r="Z20" s="3"/>
      <c r="AA20" s="3">
        <v>323244</v>
      </c>
      <c r="AB20" s="3"/>
      <c r="AC20" s="3"/>
      <c r="AD20" s="172">
        <v>240954.12224519654</v>
      </c>
      <c r="AE20" s="82">
        <f t="shared" ref="AE20:AE33" si="46">SUM(S20:AD20)</f>
        <v>564198.12224519649</v>
      </c>
      <c r="AG20" s="556" t="s">
        <v>69</v>
      </c>
      <c r="AH20" s="218" t="s">
        <v>62</v>
      </c>
      <c r="AI20" s="3">
        <v>0</v>
      </c>
      <c r="AJ20" s="3"/>
      <c r="AK20" s="3"/>
      <c r="AL20" s="3"/>
      <c r="AM20" s="3"/>
      <c r="AN20" s="3"/>
      <c r="AO20" s="3"/>
      <c r="AP20" s="3">
        <v>168275.55641193147</v>
      </c>
      <c r="AQ20" s="3">
        <v>318816</v>
      </c>
      <c r="AR20" s="3"/>
      <c r="AS20" s="3"/>
      <c r="AT20" s="172">
        <v>75214.18094354753</v>
      </c>
      <c r="AU20" s="82">
        <f t="shared" ref="AU20:AU33" si="47">SUM(AI20:AT20)</f>
        <v>562305.73735547904</v>
      </c>
      <c r="AW20" s="556" t="s">
        <v>69</v>
      </c>
      <c r="AX20" s="218" t="s">
        <v>62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72">
        <v>0</v>
      </c>
      <c r="BK20" s="82">
        <f t="shared" ref="BK20:BK33" si="48">SUM(AY20:BJ20)</f>
        <v>0</v>
      </c>
      <c r="BL20" s="215"/>
    </row>
    <row r="21" spans="1:64" x14ac:dyDescent="0.25">
      <c r="A21" s="557"/>
      <c r="B21" s="218" t="s">
        <v>61</v>
      </c>
      <c r="C21" s="3">
        <v>0</v>
      </c>
      <c r="D21" s="3"/>
      <c r="E21" s="3"/>
      <c r="F21" s="3">
        <v>9908.2635984287535</v>
      </c>
      <c r="G21" s="3"/>
      <c r="H21" s="3"/>
      <c r="I21" s="3"/>
      <c r="J21" s="3"/>
      <c r="K21" s="3">
        <v>41560.698481669708</v>
      </c>
      <c r="L21" s="3"/>
      <c r="M21" s="3"/>
      <c r="N21" s="172"/>
      <c r="O21" s="82">
        <f t="shared" si="45"/>
        <v>51468.962080098463</v>
      </c>
      <c r="Q21" s="557"/>
      <c r="R21" s="218" t="s">
        <v>61</v>
      </c>
      <c r="S21" s="3">
        <v>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172"/>
      <c r="AE21" s="82">
        <f t="shared" si="46"/>
        <v>0</v>
      </c>
      <c r="AG21" s="557"/>
      <c r="AH21" s="218" t="s">
        <v>61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172"/>
      <c r="AU21" s="82">
        <f t="shared" si="47"/>
        <v>0</v>
      </c>
      <c r="AW21" s="557"/>
      <c r="AX21" s="218" t="s">
        <v>61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172">
        <v>0</v>
      </c>
      <c r="BK21" s="82">
        <f t="shared" si="48"/>
        <v>0</v>
      </c>
    </row>
    <row r="22" spans="1:64" x14ac:dyDescent="0.25">
      <c r="A22" s="557"/>
      <c r="B22" s="218" t="s">
        <v>60</v>
      </c>
      <c r="C22" s="3">
        <v>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172"/>
      <c r="O22" s="82">
        <f t="shared" si="45"/>
        <v>0</v>
      </c>
      <c r="Q22" s="557"/>
      <c r="R22" s="218" t="s">
        <v>60</v>
      </c>
      <c r="S22" s="3">
        <v>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172"/>
      <c r="AE22" s="82">
        <f t="shared" si="46"/>
        <v>0</v>
      </c>
      <c r="AG22" s="557"/>
      <c r="AH22" s="218" t="s">
        <v>60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72"/>
      <c r="AU22" s="82">
        <f t="shared" si="47"/>
        <v>0</v>
      </c>
      <c r="AW22" s="557"/>
      <c r="AX22" s="218" t="s">
        <v>60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72">
        <v>0</v>
      </c>
      <c r="BK22" s="82">
        <f t="shared" si="48"/>
        <v>0</v>
      </c>
    </row>
    <row r="23" spans="1:64" x14ac:dyDescent="0.25">
      <c r="A23" s="557"/>
      <c r="B23" s="218" t="s">
        <v>59</v>
      </c>
      <c r="C23" s="3">
        <v>0</v>
      </c>
      <c r="D23" s="3"/>
      <c r="E23" s="3"/>
      <c r="F23" s="3">
        <v>117597.60956539112</v>
      </c>
      <c r="G23" s="3">
        <v>64673.288854961102</v>
      </c>
      <c r="H23" s="3"/>
      <c r="I23" s="3"/>
      <c r="J23" s="3"/>
      <c r="K23" s="3">
        <v>31763.38481348713</v>
      </c>
      <c r="L23" s="3"/>
      <c r="M23" s="3"/>
      <c r="N23" s="172">
        <v>1056637.8820334617</v>
      </c>
      <c r="O23" s="82">
        <f t="shared" si="45"/>
        <v>1270672.165267301</v>
      </c>
      <c r="Q23" s="557"/>
      <c r="R23" s="218" t="s">
        <v>59</v>
      </c>
      <c r="S23" s="3">
        <v>0</v>
      </c>
      <c r="T23" s="3"/>
      <c r="U23" s="3">
        <v>410836.0270626003</v>
      </c>
      <c r="V23" s="3"/>
      <c r="W23" s="3">
        <v>196154.62623385031</v>
      </c>
      <c r="X23" s="3">
        <v>21168.350320865975</v>
      </c>
      <c r="Y23" s="3"/>
      <c r="Z23" s="3">
        <v>109160.31133405065</v>
      </c>
      <c r="AA23" s="3">
        <v>203719.00849899335</v>
      </c>
      <c r="AB23" s="3">
        <v>297096.49329217343</v>
      </c>
      <c r="AC23" s="3"/>
      <c r="AD23" s="172">
        <v>522582.87633823103</v>
      </c>
      <c r="AE23" s="82">
        <f t="shared" si="46"/>
        <v>1760717.6930807652</v>
      </c>
      <c r="AG23" s="557"/>
      <c r="AH23" s="218" t="s">
        <v>59</v>
      </c>
      <c r="AI23" s="3">
        <v>0</v>
      </c>
      <c r="AJ23" s="3"/>
      <c r="AK23" s="3"/>
      <c r="AL23" s="3"/>
      <c r="AM23" s="3">
        <v>53107</v>
      </c>
      <c r="AN23" s="3">
        <v>165807.78405702891</v>
      </c>
      <c r="AO23" s="3"/>
      <c r="AP23" s="3"/>
      <c r="AQ23" s="3"/>
      <c r="AR23" s="3"/>
      <c r="AS23" s="3">
        <v>307335</v>
      </c>
      <c r="AT23" s="172">
        <v>1189396.36437135</v>
      </c>
      <c r="AU23" s="82">
        <f t="shared" si="47"/>
        <v>1715646.1484283791</v>
      </c>
      <c r="AW23" s="557"/>
      <c r="AX23" s="218" t="s">
        <v>59</v>
      </c>
      <c r="AY23" s="3">
        <v>0</v>
      </c>
      <c r="AZ23" s="3"/>
      <c r="BA23" s="3"/>
      <c r="BB23" s="3"/>
      <c r="BC23" s="3"/>
      <c r="BD23" s="3"/>
      <c r="BE23" s="3"/>
      <c r="BF23" s="3"/>
      <c r="BG23" s="3"/>
      <c r="BH23" s="3">
        <v>106707.30620076697</v>
      </c>
      <c r="BI23" s="3"/>
      <c r="BJ23" s="172">
        <v>1048169.1395128319</v>
      </c>
      <c r="BK23" s="82">
        <f t="shared" si="48"/>
        <v>1154876.445713599</v>
      </c>
    </row>
    <row r="24" spans="1:64" x14ac:dyDescent="0.25">
      <c r="A24" s="557"/>
      <c r="B24" s="218" t="s">
        <v>58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72">
        <v>0</v>
      </c>
      <c r="O24" s="82">
        <f t="shared" si="45"/>
        <v>0</v>
      </c>
      <c r="Q24" s="557"/>
      <c r="R24" s="218" t="s">
        <v>58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172">
        <v>0</v>
      </c>
      <c r="AE24" s="82">
        <f t="shared" si="46"/>
        <v>0</v>
      </c>
      <c r="AG24" s="557"/>
      <c r="AH24" s="218" t="s">
        <v>58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172">
        <v>0</v>
      </c>
      <c r="AU24" s="82">
        <f t="shared" si="47"/>
        <v>0</v>
      </c>
      <c r="AW24" s="557"/>
      <c r="AX24" s="218" t="s">
        <v>58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172">
        <v>0</v>
      </c>
      <c r="BK24" s="82">
        <f t="shared" si="48"/>
        <v>0</v>
      </c>
    </row>
    <row r="25" spans="1:64" x14ac:dyDescent="0.25">
      <c r="A25" s="557"/>
      <c r="B25" s="218" t="s">
        <v>57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72">
        <v>0</v>
      </c>
      <c r="O25" s="82">
        <f t="shared" si="45"/>
        <v>0</v>
      </c>
      <c r="Q25" s="557"/>
      <c r="R25" s="218" t="s">
        <v>57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172">
        <v>0</v>
      </c>
      <c r="AE25" s="82">
        <f t="shared" si="46"/>
        <v>0</v>
      </c>
      <c r="AG25" s="557"/>
      <c r="AH25" s="218" t="s">
        <v>57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172">
        <v>0</v>
      </c>
      <c r="AU25" s="82">
        <f t="shared" si="47"/>
        <v>0</v>
      </c>
      <c r="AW25" s="557"/>
      <c r="AX25" s="218" t="s">
        <v>57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172">
        <v>0</v>
      </c>
      <c r="BK25" s="82">
        <f t="shared" si="48"/>
        <v>0</v>
      </c>
    </row>
    <row r="26" spans="1:64" x14ac:dyDescent="0.25">
      <c r="A26" s="557"/>
      <c r="B26" s="218" t="s">
        <v>56</v>
      </c>
      <c r="C26" s="3">
        <v>0</v>
      </c>
      <c r="D26" s="3"/>
      <c r="E26" s="3"/>
      <c r="F26" s="3">
        <v>4005.5200382245484</v>
      </c>
      <c r="G26" s="3">
        <v>4930.9224098805216</v>
      </c>
      <c r="H26" s="3">
        <v>31367.98561832503</v>
      </c>
      <c r="I26" s="3"/>
      <c r="J26" s="3"/>
      <c r="K26" s="3">
        <v>41307.648364793509</v>
      </c>
      <c r="L26" s="3"/>
      <c r="M26" s="3">
        <v>378252.32801283227</v>
      </c>
      <c r="N26" s="172">
        <v>1262048.2630024543</v>
      </c>
      <c r="O26" s="82">
        <f t="shared" si="45"/>
        <v>1721912.6674465102</v>
      </c>
      <c r="Q26" s="557"/>
      <c r="R26" s="218" t="s">
        <v>56</v>
      </c>
      <c r="S26" s="3">
        <v>0</v>
      </c>
      <c r="T26" s="3"/>
      <c r="U26" s="3">
        <v>55832.259225375667</v>
      </c>
      <c r="V26" s="3">
        <v>134547.19527715357</v>
      </c>
      <c r="W26" s="3">
        <v>10369.764530567672</v>
      </c>
      <c r="X26" s="3">
        <v>1044394.3667102614</v>
      </c>
      <c r="Y26" s="3"/>
      <c r="Z26" s="3">
        <v>172820.62301191789</v>
      </c>
      <c r="AA26" s="3">
        <v>704691.35673142888</v>
      </c>
      <c r="AB26" s="3">
        <v>930713.99047500547</v>
      </c>
      <c r="AC26" s="3">
        <v>575771.66616739263</v>
      </c>
      <c r="AD26" s="172">
        <v>1997723.363020292</v>
      </c>
      <c r="AE26" s="82">
        <f t="shared" si="46"/>
        <v>5626864.5851493943</v>
      </c>
      <c r="AG26" s="557"/>
      <c r="AH26" s="218" t="s">
        <v>56</v>
      </c>
      <c r="AI26" s="3">
        <v>0</v>
      </c>
      <c r="AJ26" s="3"/>
      <c r="AK26" s="3"/>
      <c r="AL26" s="3"/>
      <c r="AM26" s="3">
        <v>4676</v>
      </c>
      <c r="AN26" s="3">
        <v>131681.23410925918</v>
      </c>
      <c r="AO26" s="3"/>
      <c r="AP26" s="3"/>
      <c r="AQ26" s="3"/>
      <c r="AR26" s="3"/>
      <c r="AS26" s="3">
        <v>158870</v>
      </c>
      <c r="AT26" s="172">
        <v>2361053.3662527576</v>
      </c>
      <c r="AU26" s="82">
        <f t="shared" si="47"/>
        <v>2656280.6003620168</v>
      </c>
      <c r="AW26" s="557"/>
      <c r="AX26" s="218" t="s">
        <v>56</v>
      </c>
      <c r="AY26" s="3">
        <v>0</v>
      </c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172"/>
      <c r="BK26" s="82">
        <f t="shared" si="48"/>
        <v>0</v>
      </c>
    </row>
    <row r="27" spans="1:64" x14ac:dyDescent="0.25">
      <c r="A27" s="557"/>
      <c r="B27" s="218" t="s">
        <v>55</v>
      </c>
      <c r="C27" s="3">
        <v>0</v>
      </c>
      <c r="D27" s="3"/>
      <c r="E27" s="3">
        <v>121132.46200027938</v>
      </c>
      <c r="F27" s="3">
        <v>190090.91586251004</v>
      </c>
      <c r="G27" s="3">
        <v>209626.34588025566</v>
      </c>
      <c r="H27" s="3">
        <v>826168.01809739263</v>
      </c>
      <c r="I27" s="3">
        <v>16327.060335089645</v>
      </c>
      <c r="J27" s="3">
        <v>196109.20770970988</v>
      </c>
      <c r="K27" s="3">
        <v>410147.471982633</v>
      </c>
      <c r="L27" s="3">
        <v>46068.113656308131</v>
      </c>
      <c r="M27" s="3">
        <v>277025.27996316436</v>
      </c>
      <c r="N27" s="172">
        <v>3054294.6952765044</v>
      </c>
      <c r="O27" s="82">
        <f t="shared" si="45"/>
        <v>5346989.5707638469</v>
      </c>
      <c r="Q27" s="557"/>
      <c r="R27" s="218" t="s">
        <v>55</v>
      </c>
      <c r="S27" s="3">
        <v>0</v>
      </c>
      <c r="T27" s="3">
        <v>3008.5217660325807</v>
      </c>
      <c r="U27" s="3">
        <v>78345.679851089371</v>
      </c>
      <c r="V27" s="3">
        <v>19570.413114155639</v>
      </c>
      <c r="W27" s="3">
        <v>39872.058494237499</v>
      </c>
      <c r="X27" s="3">
        <v>128665</v>
      </c>
      <c r="Y27" s="3">
        <v>65981.557516754256</v>
      </c>
      <c r="Z27" s="3">
        <v>2977945.1461406737</v>
      </c>
      <c r="AA27" s="3">
        <v>1822418.2163210998</v>
      </c>
      <c r="AB27" s="3">
        <v>85447.975624168903</v>
      </c>
      <c r="AC27" s="3">
        <v>138834.83975487511</v>
      </c>
      <c r="AD27" s="172">
        <v>2815491.0079872636</v>
      </c>
      <c r="AE27" s="82">
        <f t="shared" si="46"/>
        <v>8175580.4165703505</v>
      </c>
      <c r="AG27" s="557"/>
      <c r="AH27" s="218" t="s">
        <v>55</v>
      </c>
      <c r="AI27" s="3">
        <v>0</v>
      </c>
      <c r="AJ27" s="3"/>
      <c r="AK27" s="3"/>
      <c r="AL27" s="3"/>
      <c r="AM27" s="3">
        <v>229876.87058952189</v>
      </c>
      <c r="AN27" s="3"/>
      <c r="AO27" s="3"/>
      <c r="AP27" s="3"/>
      <c r="AQ27" s="3">
        <v>60171.428232125545</v>
      </c>
      <c r="AR27" s="3"/>
      <c r="AS27" s="3">
        <v>2603034</v>
      </c>
      <c r="AT27" s="172">
        <v>786776.5717455924</v>
      </c>
      <c r="AU27" s="82">
        <f t="shared" si="47"/>
        <v>3679858.8705672398</v>
      </c>
      <c r="AW27" s="557"/>
      <c r="AX27" s="218" t="s">
        <v>55</v>
      </c>
      <c r="AY27" s="3">
        <v>0</v>
      </c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172">
        <v>7915.3582926508288</v>
      </c>
      <c r="BK27" s="82">
        <f t="shared" si="48"/>
        <v>7915.3582926508288</v>
      </c>
    </row>
    <row r="28" spans="1:64" x14ac:dyDescent="0.25">
      <c r="A28" s="557"/>
      <c r="B28" s="218" t="s">
        <v>54</v>
      </c>
      <c r="C28" s="3">
        <v>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172"/>
      <c r="O28" s="82">
        <f t="shared" si="45"/>
        <v>0</v>
      </c>
      <c r="Q28" s="557"/>
      <c r="R28" s="218" t="s">
        <v>54</v>
      </c>
      <c r="S28" s="3">
        <v>0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172"/>
      <c r="AE28" s="82">
        <f t="shared" si="46"/>
        <v>0</v>
      </c>
      <c r="AG28" s="557"/>
      <c r="AH28" s="218" t="s">
        <v>54</v>
      </c>
      <c r="AI28" s="3">
        <v>0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172"/>
      <c r="AU28" s="82">
        <f t="shared" si="47"/>
        <v>0</v>
      </c>
      <c r="AW28" s="557"/>
      <c r="AX28" s="218" t="s">
        <v>54</v>
      </c>
      <c r="AY28" s="3">
        <v>0</v>
      </c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172"/>
      <c r="BK28" s="82">
        <f t="shared" si="48"/>
        <v>0</v>
      </c>
    </row>
    <row r="29" spans="1:64" x14ac:dyDescent="0.25">
      <c r="A29" s="557"/>
      <c r="B29" s="218" t="s">
        <v>53</v>
      </c>
      <c r="C29" s="3">
        <v>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172">
        <v>25750.166165111863</v>
      </c>
      <c r="O29" s="82">
        <f t="shared" si="45"/>
        <v>25750.166165111863</v>
      </c>
      <c r="Q29" s="557"/>
      <c r="R29" s="218" t="s">
        <v>53</v>
      </c>
      <c r="S29" s="3">
        <v>0</v>
      </c>
      <c r="T29" s="3"/>
      <c r="U29" s="3"/>
      <c r="V29" s="3"/>
      <c r="W29" s="3"/>
      <c r="X29" s="3"/>
      <c r="Y29" s="3">
        <v>190765.12917909876</v>
      </c>
      <c r="Z29" s="3">
        <v>57608.723717891196</v>
      </c>
      <c r="AA29" s="3"/>
      <c r="AB29" s="3">
        <v>34990.200341580246</v>
      </c>
      <c r="AC29" s="3"/>
      <c r="AD29" s="172">
        <v>22747.601867922909</v>
      </c>
      <c r="AE29" s="82">
        <f t="shared" si="46"/>
        <v>306111.65510649316</v>
      </c>
      <c r="AG29" s="557"/>
      <c r="AH29" s="218" t="s">
        <v>53</v>
      </c>
      <c r="AI29" s="3">
        <v>0</v>
      </c>
      <c r="AJ29" s="3"/>
      <c r="AK29" s="3"/>
      <c r="AL29" s="3"/>
      <c r="AM29" s="3"/>
      <c r="AN29" s="3"/>
      <c r="AO29" s="3"/>
      <c r="AP29" s="3">
        <v>812174</v>
      </c>
      <c r="AQ29" s="3"/>
      <c r="AR29" s="3"/>
      <c r="AS29" s="3"/>
      <c r="AT29" s="172"/>
      <c r="AU29" s="82">
        <f t="shared" si="47"/>
        <v>812174</v>
      </c>
      <c r="AW29" s="557"/>
      <c r="AX29" s="218" t="s">
        <v>53</v>
      </c>
      <c r="AY29" s="3">
        <v>0</v>
      </c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72"/>
      <c r="BK29" s="82">
        <f t="shared" si="48"/>
        <v>0</v>
      </c>
    </row>
    <row r="30" spans="1:64" x14ac:dyDescent="0.25">
      <c r="A30" s="557"/>
      <c r="B30" s="218" t="s">
        <v>52</v>
      </c>
      <c r="C30" s="3">
        <v>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172">
        <v>218234.01870962113</v>
      </c>
      <c r="O30" s="82">
        <f t="shared" si="45"/>
        <v>218234.01870962113</v>
      </c>
      <c r="Q30" s="557"/>
      <c r="R30" s="218" t="s">
        <v>52</v>
      </c>
      <c r="S30" s="3">
        <v>0</v>
      </c>
      <c r="T30" s="3"/>
      <c r="U30" s="3"/>
      <c r="V30" s="3"/>
      <c r="W30" s="3"/>
      <c r="X30" s="3"/>
      <c r="Y30" s="3"/>
      <c r="Z30" s="3">
        <v>4518724</v>
      </c>
      <c r="AA30" s="3">
        <v>63952.40324071236</v>
      </c>
      <c r="AB30" s="3"/>
      <c r="AC30" s="3">
        <v>19895.960114772559</v>
      </c>
      <c r="AD30" s="172"/>
      <c r="AE30" s="82">
        <f t="shared" si="46"/>
        <v>4602572.3633554848</v>
      </c>
      <c r="AG30" s="557"/>
      <c r="AH30" s="218" t="s">
        <v>52</v>
      </c>
      <c r="AI30" s="3">
        <v>0</v>
      </c>
      <c r="AJ30" s="3"/>
      <c r="AK30" s="3"/>
      <c r="AL30" s="3"/>
      <c r="AM30" s="3">
        <v>154300</v>
      </c>
      <c r="AN30" s="3"/>
      <c r="AO30" s="3">
        <v>9195.3531601411651</v>
      </c>
      <c r="AP30" s="3">
        <v>1168166</v>
      </c>
      <c r="AQ30" s="3"/>
      <c r="AR30" s="3"/>
      <c r="AS30" s="3">
        <v>2377322</v>
      </c>
      <c r="AT30" s="172">
        <v>4930793.274999992</v>
      </c>
      <c r="AU30" s="82">
        <f t="shared" si="47"/>
        <v>8639776.628160134</v>
      </c>
      <c r="AW30" s="557"/>
      <c r="AX30" s="218" t="s">
        <v>52</v>
      </c>
      <c r="AY30" s="3">
        <v>0</v>
      </c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172"/>
      <c r="BK30" s="82">
        <f t="shared" si="48"/>
        <v>0</v>
      </c>
    </row>
    <row r="31" spans="1:64" ht="16.5" customHeight="1" x14ac:dyDescent="0.25">
      <c r="A31" s="557"/>
      <c r="B31" s="218" t="s">
        <v>51</v>
      </c>
      <c r="C31" s="3">
        <v>0</v>
      </c>
      <c r="D31" s="3"/>
      <c r="E31" s="3"/>
      <c r="F31" s="3">
        <v>73675.147695587235</v>
      </c>
      <c r="G31" s="3"/>
      <c r="H31" s="3"/>
      <c r="I31" s="3"/>
      <c r="J31" s="3"/>
      <c r="K31" s="3">
        <v>18429.003118021345</v>
      </c>
      <c r="L31" s="3">
        <v>5293.7772292936188</v>
      </c>
      <c r="M31" s="3"/>
      <c r="N31" s="172"/>
      <c r="O31" s="82">
        <f t="shared" si="45"/>
        <v>97397.928042902189</v>
      </c>
      <c r="Q31" s="557"/>
      <c r="R31" s="218" t="s">
        <v>51</v>
      </c>
      <c r="S31" s="3">
        <v>0</v>
      </c>
      <c r="T31" s="3"/>
      <c r="U31" s="3"/>
      <c r="V31" s="3"/>
      <c r="W31" s="3"/>
      <c r="X31" s="3"/>
      <c r="Y31" s="3"/>
      <c r="Z31" s="3"/>
      <c r="AA31" s="3">
        <v>15847.006536037594</v>
      </c>
      <c r="AB31" s="3"/>
      <c r="AC31" s="3">
        <v>2637.1728747797142</v>
      </c>
      <c r="AD31" s="172">
        <v>788925</v>
      </c>
      <c r="AE31" s="82">
        <f t="shared" si="46"/>
        <v>807409.17941081733</v>
      </c>
      <c r="AG31" s="557"/>
      <c r="AH31" s="218" t="s">
        <v>51</v>
      </c>
      <c r="AI31" s="3">
        <v>0</v>
      </c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172"/>
      <c r="AU31" s="82">
        <f t="shared" si="47"/>
        <v>0</v>
      </c>
      <c r="AW31" s="557"/>
      <c r="AX31" s="218" t="s">
        <v>51</v>
      </c>
      <c r="AY31" s="3">
        <v>0</v>
      </c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72"/>
      <c r="BK31" s="82">
        <f t="shared" si="48"/>
        <v>0</v>
      </c>
    </row>
    <row r="32" spans="1:64" ht="15.75" thickBot="1" x14ac:dyDescent="0.3">
      <c r="A32" s="558"/>
      <c r="B32" s="218" t="s">
        <v>50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72">
        <v>0</v>
      </c>
      <c r="O32" s="82">
        <f t="shared" si="45"/>
        <v>0</v>
      </c>
      <c r="Q32" s="558"/>
      <c r="R32" s="218" t="s">
        <v>50</v>
      </c>
      <c r="S32" s="3">
        <v>0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172"/>
      <c r="AE32" s="82">
        <f t="shared" si="46"/>
        <v>0</v>
      </c>
      <c r="AG32" s="558"/>
      <c r="AH32" s="218" t="s">
        <v>50</v>
      </c>
      <c r="AI32" s="3">
        <v>0</v>
      </c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172"/>
      <c r="AU32" s="82">
        <f t="shared" si="47"/>
        <v>0</v>
      </c>
      <c r="AW32" s="558"/>
      <c r="AX32" s="218" t="s">
        <v>50</v>
      </c>
      <c r="AY32" s="3">
        <v>0</v>
      </c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172"/>
      <c r="BK32" s="82">
        <f t="shared" si="48"/>
        <v>0</v>
      </c>
    </row>
    <row r="33" spans="1:64" ht="15.75" thickBot="1" x14ac:dyDescent="0.3">
      <c r="B33" s="219" t="s">
        <v>43</v>
      </c>
      <c r="C33" s="210">
        <f>SUM(C20:C32)</f>
        <v>0</v>
      </c>
      <c r="D33" s="210">
        <f t="shared" ref="D33" si="49">SUM(D20:D32)</f>
        <v>0</v>
      </c>
      <c r="E33" s="210">
        <f t="shared" ref="E33" si="50">SUM(E20:E32)</f>
        <v>121132.46200027938</v>
      </c>
      <c r="F33" s="210">
        <f t="shared" ref="F33" si="51">SUM(F20:F32)</f>
        <v>395277.45676014171</v>
      </c>
      <c r="G33" s="210">
        <f t="shared" ref="G33" si="52">SUM(G20:G32)</f>
        <v>279230.55714509729</v>
      </c>
      <c r="H33" s="210">
        <f t="shared" ref="H33" si="53">SUM(H20:H32)</f>
        <v>857536.0037157177</v>
      </c>
      <c r="I33" s="210">
        <f t="shared" ref="I33" si="54">SUM(I20:I32)</f>
        <v>16327.060335089645</v>
      </c>
      <c r="J33" s="210">
        <f t="shared" ref="J33" si="55">SUM(J20:J32)</f>
        <v>196109.20770970988</v>
      </c>
      <c r="K33" s="210">
        <f t="shared" ref="K33" si="56">SUM(K20:K32)</f>
        <v>543208.20676060463</v>
      </c>
      <c r="L33" s="210">
        <f t="shared" ref="L33" si="57">SUM(L20:L32)</f>
        <v>51361.890885601752</v>
      </c>
      <c r="M33" s="210">
        <f t="shared" ref="M33" si="58">SUM(M20:M32)</f>
        <v>655277.60797599657</v>
      </c>
      <c r="N33" s="221">
        <f t="shared" ref="N33" si="59">SUM(N20:N32)</f>
        <v>5616965.0251871534</v>
      </c>
      <c r="O33" s="85">
        <f t="shared" si="45"/>
        <v>8732425.4784753919</v>
      </c>
      <c r="Q33" s="86"/>
      <c r="R33" s="219" t="s">
        <v>43</v>
      </c>
      <c r="S33" s="210">
        <f>SUM(S20:S32)</f>
        <v>0</v>
      </c>
      <c r="T33" s="210">
        <f t="shared" ref="T33" si="60">SUM(T20:T32)</f>
        <v>3008.5217660325807</v>
      </c>
      <c r="U33" s="210">
        <f t="shared" ref="U33" si="61">SUM(U20:U32)</f>
        <v>545013.96613906533</v>
      </c>
      <c r="V33" s="210">
        <f t="shared" ref="V33" si="62">SUM(V20:V32)</f>
        <v>154117.60839130922</v>
      </c>
      <c r="W33" s="210">
        <f t="shared" ref="W33" si="63">SUM(W20:W32)</f>
        <v>246396.44925865548</v>
      </c>
      <c r="X33" s="210">
        <f t="shared" ref="X33" si="64">SUM(X20:X32)</f>
        <v>1194227.7170311273</v>
      </c>
      <c r="Y33" s="210">
        <f t="shared" ref="Y33" si="65">SUM(Y20:Y32)</f>
        <v>256746.68669585302</v>
      </c>
      <c r="Z33" s="210">
        <f t="shared" ref="Z33" si="66">SUM(Z20:Z32)</f>
        <v>7836258.8042045329</v>
      </c>
      <c r="AA33" s="210">
        <f t="shared" ref="AA33" si="67">SUM(AA20:AA32)</f>
        <v>3133871.991328272</v>
      </c>
      <c r="AB33" s="210">
        <f t="shared" ref="AB33" si="68">SUM(AB20:AB32)</f>
        <v>1348248.659732928</v>
      </c>
      <c r="AC33" s="210">
        <f t="shared" ref="AC33" si="69">SUM(AC20:AC32)</f>
        <v>737139.6389118199</v>
      </c>
      <c r="AD33" s="221">
        <f t="shared" ref="AD33" si="70">SUM(AD20:AD32)</f>
        <v>6388423.9714589054</v>
      </c>
      <c r="AE33" s="85">
        <f t="shared" si="46"/>
        <v>21843454.014918499</v>
      </c>
      <c r="AG33" s="86"/>
      <c r="AH33" s="219" t="s">
        <v>43</v>
      </c>
      <c r="AI33" s="210">
        <f>SUM(AI20:AI32)</f>
        <v>0</v>
      </c>
      <c r="AJ33" s="210">
        <f t="shared" ref="AJ33" si="71">SUM(AJ20:AJ32)</f>
        <v>0</v>
      </c>
      <c r="AK33" s="210">
        <f t="shared" ref="AK33" si="72">SUM(AK20:AK32)</f>
        <v>0</v>
      </c>
      <c r="AL33" s="210">
        <f t="shared" ref="AL33" si="73">SUM(AL20:AL32)</f>
        <v>0</v>
      </c>
      <c r="AM33" s="210">
        <f t="shared" ref="AM33" si="74">SUM(AM20:AM32)</f>
        <v>441959.87058952189</v>
      </c>
      <c r="AN33" s="210">
        <f t="shared" ref="AN33" si="75">SUM(AN20:AN32)</f>
        <v>297489.01816628809</v>
      </c>
      <c r="AO33" s="210">
        <f t="shared" ref="AO33" si="76">SUM(AO20:AO32)</f>
        <v>9195.3531601411651</v>
      </c>
      <c r="AP33" s="210">
        <f t="shared" ref="AP33" si="77">SUM(AP20:AP32)</f>
        <v>2148615.5564119313</v>
      </c>
      <c r="AQ33" s="210">
        <f t="shared" ref="AQ33" si="78">SUM(AQ20:AQ32)</f>
        <v>378987.42823212553</v>
      </c>
      <c r="AR33" s="210">
        <f t="shared" ref="AR33" si="79">SUM(AR20:AR32)</f>
        <v>0</v>
      </c>
      <c r="AS33" s="210">
        <f t="shared" ref="AS33" si="80">SUM(AS20:AS32)</f>
        <v>5446561</v>
      </c>
      <c r="AT33" s="221">
        <f t="shared" ref="AT33" si="81">SUM(AT20:AT32)</f>
        <v>9343233.7583132386</v>
      </c>
      <c r="AU33" s="85">
        <f t="shared" si="47"/>
        <v>18066041.984873246</v>
      </c>
      <c r="AW33" s="86"/>
      <c r="AX33" s="219" t="s">
        <v>43</v>
      </c>
      <c r="AY33" s="210">
        <f>SUM(AY20:AY32)</f>
        <v>0</v>
      </c>
      <c r="AZ33" s="210">
        <f t="shared" ref="AZ33" si="82">SUM(AZ20:AZ32)</f>
        <v>0</v>
      </c>
      <c r="BA33" s="210">
        <f t="shared" ref="BA33" si="83">SUM(BA20:BA32)</f>
        <v>0</v>
      </c>
      <c r="BB33" s="210">
        <f t="shared" ref="BB33" si="84">SUM(BB20:BB32)</f>
        <v>0</v>
      </c>
      <c r="BC33" s="210">
        <f t="shared" ref="BC33" si="85">SUM(BC20:BC32)</f>
        <v>0</v>
      </c>
      <c r="BD33" s="210">
        <f t="shared" ref="BD33" si="86">SUM(BD20:BD32)</f>
        <v>0</v>
      </c>
      <c r="BE33" s="210">
        <f t="shared" ref="BE33" si="87">SUM(BE20:BE32)</f>
        <v>0</v>
      </c>
      <c r="BF33" s="210">
        <f t="shared" ref="BF33" si="88">SUM(BF20:BF32)</f>
        <v>0</v>
      </c>
      <c r="BG33" s="210">
        <f t="shared" ref="BG33" si="89">SUM(BG20:BG32)</f>
        <v>0</v>
      </c>
      <c r="BH33" s="210">
        <f t="shared" ref="BH33" si="90">SUM(BH20:BH32)</f>
        <v>106707.30620076697</v>
      </c>
      <c r="BI33" s="210">
        <f t="shared" ref="BI33" si="91">SUM(BI20:BI32)</f>
        <v>0</v>
      </c>
      <c r="BJ33" s="221">
        <f t="shared" ref="BJ33" si="92">SUM(BJ20:BJ32)</f>
        <v>1056084.4978054827</v>
      </c>
      <c r="BK33" s="85">
        <f t="shared" si="48"/>
        <v>1162791.8040062496</v>
      </c>
    </row>
    <row r="34" spans="1:64" ht="21.75" thickBot="1" x14ac:dyDescent="0.4">
      <c r="A34" s="88"/>
      <c r="Q34" s="88"/>
      <c r="AG34" s="88"/>
      <c r="AW34" s="88"/>
    </row>
    <row r="35" spans="1:64" ht="21.75" thickBot="1" x14ac:dyDescent="0.4">
      <c r="A35" s="88"/>
      <c r="B35" s="205" t="s">
        <v>36</v>
      </c>
      <c r="C35" s="206">
        <f t="shared" ref="C35:N35" si="93">C$3</f>
        <v>45292</v>
      </c>
      <c r="D35" s="206">
        <f t="shared" si="93"/>
        <v>45323</v>
      </c>
      <c r="E35" s="206">
        <f t="shared" si="93"/>
        <v>45352</v>
      </c>
      <c r="F35" s="206">
        <f t="shared" si="93"/>
        <v>45383</v>
      </c>
      <c r="G35" s="206">
        <f t="shared" si="93"/>
        <v>45413</v>
      </c>
      <c r="H35" s="206">
        <f t="shared" si="93"/>
        <v>45444</v>
      </c>
      <c r="I35" s="206">
        <f t="shared" si="93"/>
        <v>45474</v>
      </c>
      <c r="J35" s="206">
        <f t="shared" si="93"/>
        <v>45505</v>
      </c>
      <c r="K35" s="206">
        <f t="shared" si="93"/>
        <v>45536</v>
      </c>
      <c r="L35" s="206">
        <f t="shared" si="93"/>
        <v>45566</v>
      </c>
      <c r="M35" s="206">
        <f t="shared" si="93"/>
        <v>45597</v>
      </c>
      <c r="N35" s="213" t="str">
        <f t="shared" si="93"/>
        <v>Dec-24 +</v>
      </c>
      <c r="O35" s="207" t="s">
        <v>34</v>
      </c>
      <c r="Q35" s="88"/>
      <c r="R35" s="205" t="s">
        <v>36</v>
      </c>
      <c r="S35" s="206">
        <f t="shared" ref="S35:AD35" si="94">S$3</f>
        <v>45292</v>
      </c>
      <c r="T35" s="206">
        <f t="shared" si="94"/>
        <v>45323</v>
      </c>
      <c r="U35" s="206">
        <f t="shared" si="94"/>
        <v>45352</v>
      </c>
      <c r="V35" s="206">
        <f t="shared" si="94"/>
        <v>45383</v>
      </c>
      <c r="W35" s="206">
        <f t="shared" si="94"/>
        <v>45413</v>
      </c>
      <c r="X35" s="206">
        <f t="shared" si="94"/>
        <v>45444</v>
      </c>
      <c r="Y35" s="206">
        <f t="shared" si="94"/>
        <v>45474</v>
      </c>
      <c r="Z35" s="206">
        <f t="shared" si="94"/>
        <v>45505</v>
      </c>
      <c r="AA35" s="206">
        <f t="shared" si="94"/>
        <v>45536</v>
      </c>
      <c r="AB35" s="206">
        <f t="shared" si="94"/>
        <v>45566</v>
      </c>
      <c r="AC35" s="206">
        <f t="shared" si="94"/>
        <v>45597</v>
      </c>
      <c r="AD35" s="213" t="str">
        <f t="shared" si="94"/>
        <v>Dec-24 +</v>
      </c>
      <c r="AE35" s="207" t="s">
        <v>34</v>
      </c>
      <c r="AG35" s="88"/>
      <c r="AH35" s="205" t="s">
        <v>36</v>
      </c>
      <c r="AI35" s="206">
        <f t="shared" ref="AI35:AT35" si="95">AI$3</f>
        <v>45292</v>
      </c>
      <c r="AJ35" s="206">
        <f t="shared" si="95"/>
        <v>45323</v>
      </c>
      <c r="AK35" s="206">
        <f t="shared" si="95"/>
        <v>45352</v>
      </c>
      <c r="AL35" s="206">
        <f t="shared" si="95"/>
        <v>45383</v>
      </c>
      <c r="AM35" s="206">
        <f t="shared" si="95"/>
        <v>45413</v>
      </c>
      <c r="AN35" s="206">
        <f t="shared" si="95"/>
        <v>45444</v>
      </c>
      <c r="AO35" s="206">
        <f t="shared" si="95"/>
        <v>45474</v>
      </c>
      <c r="AP35" s="206">
        <f t="shared" si="95"/>
        <v>45505</v>
      </c>
      <c r="AQ35" s="206">
        <f t="shared" si="95"/>
        <v>45536</v>
      </c>
      <c r="AR35" s="206">
        <f t="shared" si="95"/>
        <v>45566</v>
      </c>
      <c r="AS35" s="206">
        <f t="shared" si="95"/>
        <v>45597</v>
      </c>
      <c r="AT35" s="213" t="str">
        <f t="shared" si="95"/>
        <v>Dec-24 +</v>
      </c>
      <c r="AU35" s="207" t="s">
        <v>34</v>
      </c>
      <c r="AW35" s="88"/>
      <c r="AX35" s="205" t="s">
        <v>36</v>
      </c>
      <c r="AY35" s="206">
        <f t="shared" ref="AY35:BJ35" si="96">AY$3</f>
        <v>45292</v>
      </c>
      <c r="AZ35" s="206">
        <f t="shared" si="96"/>
        <v>45323</v>
      </c>
      <c r="BA35" s="206">
        <f t="shared" si="96"/>
        <v>45352</v>
      </c>
      <c r="BB35" s="206">
        <f t="shared" si="96"/>
        <v>45383</v>
      </c>
      <c r="BC35" s="206">
        <f t="shared" si="96"/>
        <v>45413</v>
      </c>
      <c r="BD35" s="206">
        <f t="shared" si="96"/>
        <v>45444</v>
      </c>
      <c r="BE35" s="206">
        <f t="shared" si="96"/>
        <v>45474</v>
      </c>
      <c r="BF35" s="206">
        <f t="shared" si="96"/>
        <v>45505</v>
      </c>
      <c r="BG35" s="206">
        <f t="shared" si="96"/>
        <v>45536</v>
      </c>
      <c r="BH35" s="206">
        <f t="shared" si="96"/>
        <v>45566</v>
      </c>
      <c r="BI35" s="206">
        <f t="shared" si="96"/>
        <v>45597</v>
      </c>
      <c r="BJ35" s="213" t="str">
        <f t="shared" si="96"/>
        <v>Dec-24 +</v>
      </c>
      <c r="BK35" s="207" t="s">
        <v>34</v>
      </c>
    </row>
    <row r="36" spans="1:64" ht="15" customHeight="1" x14ac:dyDescent="0.25">
      <c r="A36" s="556" t="s">
        <v>68</v>
      </c>
      <c r="B36" s="218" t="s">
        <v>62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72"/>
      <c r="O36" s="82">
        <f t="shared" ref="O36:O49" si="97">SUM(C36:N36)</f>
        <v>0</v>
      </c>
      <c r="Q36" s="556" t="s">
        <v>68</v>
      </c>
      <c r="R36" s="218" t="s">
        <v>62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72"/>
      <c r="AE36" s="82">
        <f t="shared" ref="AE36:AE49" si="98">SUM(S36:AD36)</f>
        <v>0</v>
      </c>
      <c r="AG36" s="556" t="s">
        <v>68</v>
      </c>
      <c r="AH36" s="218" t="s">
        <v>62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172"/>
      <c r="AU36" s="82">
        <f t="shared" ref="AU36:AU49" si="99">SUM(AI36:AT36)</f>
        <v>0</v>
      </c>
      <c r="AW36" s="556" t="s">
        <v>68</v>
      </c>
      <c r="AX36" s="218" t="s">
        <v>62</v>
      </c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172"/>
      <c r="BK36" s="82">
        <f t="shared" ref="BK36:BK49" si="100">SUM(AY36:BJ36)</f>
        <v>0</v>
      </c>
      <c r="BL36" s="215"/>
    </row>
    <row r="37" spans="1:64" x14ac:dyDescent="0.25">
      <c r="A37" s="557"/>
      <c r="B37" s="218" t="s">
        <v>61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72"/>
      <c r="O37" s="82">
        <f t="shared" si="97"/>
        <v>0</v>
      </c>
      <c r="Q37" s="557"/>
      <c r="R37" s="218" t="s">
        <v>61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72"/>
      <c r="AE37" s="82">
        <f t="shared" si="98"/>
        <v>0</v>
      </c>
      <c r="AG37" s="557"/>
      <c r="AH37" s="218" t="s">
        <v>61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172"/>
      <c r="AU37" s="82">
        <f t="shared" si="99"/>
        <v>0</v>
      </c>
      <c r="AW37" s="557"/>
      <c r="AX37" s="218" t="s">
        <v>61</v>
      </c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172"/>
      <c r="BK37" s="82">
        <f t="shared" si="100"/>
        <v>0</v>
      </c>
    </row>
    <row r="38" spans="1:64" x14ac:dyDescent="0.25">
      <c r="A38" s="557"/>
      <c r="B38" s="218" t="s">
        <v>60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72"/>
      <c r="O38" s="82">
        <f t="shared" si="97"/>
        <v>0</v>
      </c>
      <c r="Q38" s="557"/>
      <c r="R38" s="218" t="s">
        <v>60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72"/>
      <c r="AE38" s="82">
        <f t="shared" si="98"/>
        <v>0</v>
      </c>
      <c r="AG38" s="557"/>
      <c r="AH38" s="218" t="s">
        <v>60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172"/>
      <c r="AU38" s="82">
        <f t="shared" si="99"/>
        <v>0</v>
      </c>
      <c r="AW38" s="557"/>
      <c r="AX38" s="218" t="s">
        <v>60</v>
      </c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172"/>
      <c r="BK38" s="82">
        <f t="shared" si="100"/>
        <v>0</v>
      </c>
    </row>
    <row r="39" spans="1:64" x14ac:dyDescent="0.25">
      <c r="A39" s="557"/>
      <c r="B39" s="218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72"/>
      <c r="O39" s="82">
        <f t="shared" si="97"/>
        <v>0</v>
      </c>
      <c r="Q39" s="557"/>
      <c r="R39" s="218" t="s">
        <v>59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72"/>
      <c r="AE39" s="82">
        <f t="shared" si="98"/>
        <v>0</v>
      </c>
      <c r="AG39" s="557"/>
      <c r="AH39" s="218" t="s">
        <v>59</v>
      </c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172"/>
      <c r="AU39" s="82">
        <f t="shared" si="99"/>
        <v>0</v>
      </c>
      <c r="AW39" s="557"/>
      <c r="AX39" s="218" t="s">
        <v>59</v>
      </c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172"/>
      <c r="BK39" s="82">
        <f t="shared" si="100"/>
        <v>0</v>
      </c>
    </row>
    <row r="40" spans="1:64" x14ac:dyDescent="0.25">
      <c r="A40" s="557"/>
      <c r="B40" s="218" t="s">
        <v>58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72"/>
      <c r="O40" s="82">
        <f t="shared" si="97"/>
        <v>0</v>
      </c>
      <c r="Q40" s="557"/>
      <c r="R40" s="218" t="s">
        <v>58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72"/>
      <c r="AE40" s="82">
        <f t="shared" si="98"/>
        <v>0</v>
      </c>
      <c r="AG40" s="557"/>
      <c r="AH40" s="218" t="s">
        <v>58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172"/>
      <c r="AU40" s="82">
        <f t="shared" si="99"/>
        <v>0</v>
      </c>
      <c r="AW40" s="557"/>
      <c r="AX40" s="218" t="s">
        <v>58</v>
      </c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172"/>
      <c r="BK40" s="82">
        <f t="shared" si="100"/>
        <v>0</v>
      </c>
    </row>
    <row r="41" spans="1:64" x14ac:dyDescent="0.25">
      <c r="A41" s="557"/>
      <c r="B41" s="218" t="s">
        <v>57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72"/>
      <c r="O41" s="82">
        <f t="shared" si="97"/>
        <v>0</v>
      </c>
      <c r="Q41" s="557"/>
      <c r="R41" s="218" t="s">
        <v>57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72"/>
      <c r="AE41" s="82">
        <f t="shared" si="98"/>
        <v>0</v>
      </c>
      <c r="AG41" s="557"/>
      <c r="AH41" s="218" t="s">
        <v>57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172"/>
      <c r="AU41" s="82">
        <f t="shared" si="99"/>
        <v>0</v>
      </c>
      <c r="AW41" s="557"/>
      <c r="AX41" s="218" t="s">
        <v>57</v>
      </c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172"/>
      <c r="BK41" s="82">
        <f t="shared" si="100"/>
        <v>0</v>
      </c>
    </row>
    <row r="42" spans="1:64" x14ac:dyDescent="0.25">
      <c r="A42" s="557"/>
      <c r="B42" s="218" t="s">
        <v>56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72"/>
      <c r="O42" s="82">
        <f t="shared" si="97"/>
        <v>0</v>
      </c>
      <c r="Q42" s="557"/>
      <c r="R42" s="218" t="s">
        <v>56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72"/>
      <c r="AE42" s="82">
        <f t="shared" si="98"/>
        <v>0</v>
      </c>
      <c r="AG42" s="557"/>
      <c r="AH42" s="218" t="s">
        <v>56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172"/>
      <c r="AU42" s="82">
        <f t="shared" si="99"/>
        <v>0</v>
      </c>
      <c r="AW42" s="557"/>
      <c r="AX42" s="218" t="s">
        <v>56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172"/>
      <c r="BK42" s="82">
        <f t="shared" si="100"/>
        <v>0</v>
      </c>
    </row>
    <row r="43" spans="1:64" x14ac:dyDescent="0.25">
      <c r="A43" s="557"/>
      <c r="B43" s="218" t="s">
        <v>55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72"/>
      <c r="O43" s="82">
        <f t="shared" si="97"/>
        <v>0</v>
      </c>
      <c r="Q43" s="557"/>
      <c r="R43" s="218" t="s">
        <v>55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72"/>
      <c r="AE43" s="82">
        <f t="shared" si="98"/>
        <v>0</v>
      </c>
      <c r="AG43" s="557"/>
      <c r="AH43" s="218" t="s">
        <v>55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172"/>
      <c r="AU43" s="82">
        <f t="shared" si="99"/>
        <v>0</v>
      </c>
      <c r="AW43" s="557"/>
      <c r="AX43" s="218" t="s">
        <v>55</v>
      </c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172"/>
      <c r="BK43" s="82">
        <f t="shared" si="100"/>
        <v>0</v>
      </c>
    </row>
    <row r="44" spans="1:64" x14ac:dyDescent="0.25">
      <c r="A44" s="557"/>
      <c r="B44" s="218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72"/>
      <c r="O44" s="82">
        <f t="shared" si="97"/>
        <v>0</v>
      </c>
      <c r="Q44" s="557"/>
      <c r="R44" s="218" t="s">
        <v>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72"/>
      <c r="AE44" s="82">
        <f t="shared" si="98"/>
        <v>0</v>
      </c>
      <c r="AG44" s="557"/>
      <c r="AH44" s="218" t="s">
        <v>54</v>
      </c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172"/>
      <c r="AU44" s="82">
        <f t="shared" si="99"/>
        <v>0</v>
      </c>
      <c r="AW44" s="557"/>
      <c r="AX44" s="218" t="s">
        <v>54</v>
      </c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172"/>
      <c r="BK44" s="82">
        <f t="shared" si="100"/>
        <v>0</v>
      </c>
    </row>
    <row r="45" spans="1:64" x14ac:dyDescent="0.25">
      <c r="A45" s="557"/>
      <c r="B45" s="218" t="s">
        <v>53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72"/>
      <c r="O45" s="82">
        <f t="shared" si="97"/>
        <v>0</v>
      </c>
      <c r="Q45" s="557"/>
      <c r="R45" s="218" t="s">
        <v>53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72"/>
      <c r="AE45" s="82">
        <f t="shared" si="98"/>
        <v>0</v>
      </c>
      <c r="AG45" s="557"/>
      <c r="AH45" s="218" t="s">
        <v>53</v>
      </c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172"/>
      <c r="AU45" s="82">
        <f t="shared" si="99"/>
        <v>0</v>
      </c>
      <c r="AW45" s="557"/>
      <c r="AX45" s="218" t="s">
        <v>53</v>
      </c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172"/>
      <c r="BK45" s="82">
        <f t="shared" si="100"/>
        <v>0</v>
      </c>
    </row>
    <row r="46" spans="1:64" x14ac:dyDescent="0.25">
      <c r="A46" s="557"/>
      <c r="B46" s="218" t="s">
        <v>52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72"/>
      <c r="O46" s="82">
        <f t="shared" si="97"/>
        <v>0</v>
      </c>
      <c r="Q46" s="557"/>
      <c r="R46" s="218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72"/>
      <c r="AE46" s="82">
        <f t="shared" si="98"/>
        <v>0</v>
      </c>
      <c r="AG46" s="557"/>
      <c r="AH46" s="218" t="s">
        <v>52</v>
      </c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172"/>
      <c r="AU46" s="82">
        <f t="shared" si="99"/>
        <v>0</v>
      </c>
      <c r="AW46" s="557"/>
      <c r="AX46" s="218" t="s">
        <v>52</v>
      </c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172"/>
      <c r="BK46" s="82">
        <f t="shared" si="100"/>
        <v>0</v>
      </c>
    </row>
    <row r="47" spans="1:64" ht="16.5" customHeight="1" x14ac:dyDescent="0.25">
      <c r="A47" s="557"/>
      <c r="B47" s="218" t="s">
        <v>51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72"/>
      <c r="O47" s="82">
        <f t="shared" si="97"/>
        <v>0</v>
      </c>
      <c r="Q47" s="557"/>
      <c r="R47" s="218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72"/>
      <c r="AE47" s="82">
        <f t="shared" si="98"/>
        <v>0</v>
      </c>
      <c r="AG47" s="557"/>
      <c r="AH47" s="218" t="s">
        <v>51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172"/>
      <c r="AU47" s="82">
        <f t="shared" si="99"/>
        <v>0</v>
      </c>
      <c r="AW47" s="557"/>
      <c r="AX47" s="218" t="s">
        <v>51</v>
      </c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172"/>
      <c r="BK47" s="82">
        <f t="shared" si="100"/>
        <v>0</v>
      </c>
    </row>
    <row r="48" spans="1:64" ht="15.75" thickBot="1" x14ac:dyDescent="0.3">
      <c r="A48" s="558"/>
      <c r="B48" s="218" t="s">
        <v>50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72"/>
      <c r="O48" s="82">
        <f t="shared" si="97"/>
        <v>0</v>
      </c>
      <c r="Q48" s="558"/>
      <c r="R48" s="218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72"/>
      <c r="AE48" s="82">
        <f t="shared" si="98"/>
        <v>0</v>
      </c>
      <c r="AG48" s="558"/>
      <c r="AH48" s="218" t="s">
        <v>50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172"/>
      <c r="AU48" s="82">
        <f t="shared" si="99"/>
        <v>0</v>
      </c>
      <c r="AW48" s="558"/>
      <c r="AX48" s="218" t="s">
        <v>50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172"/>
      <c r="BK48" s="82">
        <f t="shared" si="100"/>
        <v>0</v>
      </c>
    </row>
    <row r="49" spans="1:64" ht="15.75" thickBot="1" x14ac:dyDescent="0.3">
      <c r="B49" s="219" t="s">
        <v>43</v>
      </c>
      <c r="C49" s="210">
        <f>SUM(C36:C48)</f>
        <v>0</v>
      </c>
      <c r="D49" s="210">
        <f t="shared" ref="D49" si="101">SUM(D36:D48)</f>
        <v>0</v>
      </c>
      <c r="E49" s="210">
        <f t="shared" ref="E49" si="102">SUM(E36:E48)</f>
        <v>0</v>
      </c>
      <c r="F49" s="210">
        <f t="shared" ref="F49" si="103">SUM(F36:F48)</f>
        <v>0</v>
      </c>
      <c r="G49" s="210">
        <f t="shared" ref="G49" si="104">SUM(G36:G48)</f>
        <v>0</v>
      </c>
      <c r="H49" s="210">
        <f t="shared" ref="H49" si="105">SUM(H36:H48)</f>
        <v>0</v>
      </c>
      <c r="I49" s="210">
        <f t="shared" ref="I49" si="106">SUM(I36:I48)</f>
        <v>0</v>
      </c>
      <c r="J49" s="210">
        <f t="shared" ref="J49" si="107">SUM(J36:J48)</f>
        <v>0</v>
      </c>
      <c r="K49" s="210">
        <f t="shared" ref="K49" si="108">SUM(K36:K48)</f>
        <v>0</v>
      </c>
      <c r="L49" s="210">
        <f t="shared" ref="L49" si="109">SUM(L36:L48)</f>
        <v>0</v>
      </c>
      <c r="M49" s="210">
        <f t="shared" ref="M49" si="110">SUM(M36:M48)</f>
        <v>0</v>
      </c>
      <c r="N49" s="221">
        <f t="shared" ref="N49" si="111">SUM(N36:N48)</f>
        <v>0</v>
      </c>
      <c r="O49" s="85">
        <f t="shared" si="97"/>
        <v>0</v>
      </c>
      <c r="Q49" s="86"/>
      <c r="R49" s="219" t="s">
        <v>43</v>
      </c>
      <c r="S49" s="210">
        <f>SUM(S36:S48)</f>
        <v>0</v>
      </c>
      <c r="T49" s="210">
        <f t="shared" ref="T49" si="112">SUM(T36:T48)</f>
        <v>0</v>
      </c>
      <c r="U49" s="210">
        <f t="shared" ref="U49" si="113">SUM(U36:U48)</f>
        <v>0</v>
      </c>
      <c r="V49" s="210">
        <f t="shared" ref="V49" si="114">SUM(V36:V48)</f>
        <v>0</v>
      </c>
      <c r="W49" s="210">
        <f t="shared" ref="W49" si="115">SUM(W36:W48)</f>
        <v>0</v>
      </c>
      <c r="X49" s="210">
        <f t="shared" ref="X49" si="116">SUM(X36:X48)</f>
        <v>0</v>
      </c>
      <c r="Y49" s="210">
        <f t="shared" ref="Y49" si="117">SUM(Y36:Y48)</f>
        <v>0</v>
      </c>
      <c r="Z49" s="210">
        <f t="shared" ref="Z49" si="118">SUM(Z36:Z48)</f>
        <v>0</v>
      </c>
      <c r="AA49" s="210">
        <f t="shared" ref="AA49" si="119">SUM(AA36:AA48)</f>
        <v>0</v>
      </c>
      <c r="AB49" s="210">
        <f t="shared" ref="AB49" si="120">SUM(AB36:AB48)</f>
        <v>0</v>
      </c>
      <c r="AC49" s="210">
        <f t="shared" ref="AC49" si="121">SUM(AC36:AC48)</f>
        <v>0</v>
      </c>
      <c r="AD49" s="221">
        <f t="shared" ref="AD49" si="122">SUM(AD36:AD48)</f>
        <v>0</v>
      </c>
      <c r="AE49" s="85">
        <f t="shared" si="98"/>
        <v>0</v>
      </c>
      <c r="AG49" s="86"/>
      <c r="AH49" s="219" t="s">
        <v>43</v>
      </c>
      <c r="AI49" s="210">
        <f>SUM(AI36:AI48)</f>
        <v>0</v>
      </c>
      <c r="AJ49" s="210">
        <f t="shared" ref="AJ49" si="123">SUM(AJ36:AJ48)</f>
        <v>0</v>
      </c>
      <c r="AK49" s="210">
        <f t="shared" ref="AK49" si="124">SUM(AK36:AK48)</f>
        <v>0</v>
      </c>
      <c r="AL49" s="210">
        <f t="shared" ref="AL49" si="125">SUM(AL36:AL48)</f>
        <v>0</v>
      </c>
      <c r="AM49" s="210">
        <f t="shared" ref="AM49" si="126">SUM(AM36:AM48)</f>
        <v>0</v>
      </c>
      <c r="AN49" s="210">
        <f t="shared" ref="AN49" si="127">SUM(AN36:AN48)</f>
        <v>0</v>
      </c>
      <c r="AO49" s="210">
        <f t="shared" ref="AO49" si="128">SUM(AO36:AO48)</f>
        <v>0</v>
      </c>
      <c r="AP49" s="210">
        <f t="shared" ref="AP49" si="129">SUM(AP36:AP48)</f>
        <v>0</v>
      </c>
      <c r="AQ49" s="210">
        <f t="shared" ref="AQ49" si="130">SUM(AQ36:AQ48)</f>
        <v>0</v>
      </c>
      <c r="AR49" s="210">
        <f t="shared" ref="AR49" si="131">SUM(AR36:AR48)</f>
        <v>0</v>
      </c>
      <c r="AS49" s="210">
        <f t="shared" ref="AS49" si="132">SUM(AS36:AS48)</f>
        <v>0</v>
      </c>
      <c r="AT49" s="221">
        <f t="shared" ref="AT49" si="133">SUM(AT36:AT48)</f>
        <v>0</v>
      </c>
      <c r="AU49" s="85">
        <f t="shared" si="99"/>
        <v>0</v>
      </c>
      <c r="AW49" s="86"/>
      <c r="AX49" s="219" t="s">
        <v>43</v>
      </c>
      <c r="AY49" s="210">
        <f>SUM(AY36:AY48)</f>
        <v>0</v>
      </c>
      <c r="AZ49" s="210">
        <f t="shared" ref="AZ49" si="134">SUM(AZ36:AZ48)</f>
        <v>0</v>
      </c>
      <c r="BA49" s="210">
        <f t="shared" ref="BA49" si="135">SUM(BA36:BA48)</f>
        <v>0</v>
      </c>
      <c r="BB49" s="210">
        <f t="shared" ref="BB49" si="136">SUM(BB36:BB48)</f>
        <v>0</v>
      </c>
      <c r="BC49" s="210">
        <f t="shared" ref="BC49" si="137">SUM(BC36:BC48)</f>
        <v>0</v>
      </c>
      <c r="BD49" s="210">
        <f t="shared" ref="BD49" si="138">SUM(BD36:BD48)</f>
        <v>0</v>
      </c>
      <c r="BE49" s="210">
        <f t="shared" ref="BE49" si="139">SUM(BE36:BE48)</f>
        <v>0</v>
      </c>
      <c r="BF49" s="210">
        <f t="shared" ref="BF49" si="140">SUM(BF36:BF48)</f>
        <v>0</v>
      </c>
      <c r="BG49" s="210">
        <f t="shared" ref="BG49" si="141">SUM(BG36:BG48)</f>
        <v>0</v>
      </c>
      <c r="BH49" s="210">
        <f t="shared" ref="BH49" si="142">SUM(BH36:BH48)</f>
        <v>0</v>
      </c>
      <c r="BI49" s="210">
        <f t="shared" ref="BI49" si="143">SUM(BI36:BI48)</f>
        <v>0</v>
      </c>
      <c r="BJ49" s="221">
        <f t="shared" ref="BJ49" si="144">SUM(BJ36:BJ48)</f>
        <v>0</v>
      </c>
      <c r="BK49" s="85">
        <f t="shared" si="100"/>
        <v>0</v>
      </c>
    </row>
    <row r="50" spans="1:64" ht="21.75" thickBot="1" x14ac:dyDescent="0.4">
      <c r="A50" s="88"/>
      <c r="Q50" s="88"/>
      <c r="AG50" s="88"/>
      <c r="AW50" s="88"/>
    </row>
    <row r="51" spans="1:64" ht="21.75" thickBot="1" x14ac:dyDescent="0.4">
      <c r="A51" s="88"/>
      <c r="B51" s="205" t="s">
        <v>36</v>
      </c>
      <c r="C51" s="206">
        <f t="shared" ref="C51:N51" si="145">C$3</f>
        <v>45292</v>
      </c>
      <c r="D51" s="206">
        <f t="shared" si="145"/>
        <v>45323</v>
      </c>
      <c r="E51" s="206">
        <f t="shared" si="145"/>
        <v>45352</v>
      </c>
      <c r="F51" s="206">
        <f t="shared" si="145"/>
        <v>45383</v>
      </c>
      <c r="G51" s="206">
        <f t="shared" si="145"/>
        <v>45413</v>
      </c>
      <c r="H51" s="206">
        <f t="shared" si="145"/>
        <v>45444</v>
      </c>
      <c r="I51" s="206">
        <f t="shared" si="145"/>
        <v>45474</v>
      </c>
      <c r="J51" s="206">
        <f t="shared" si="145"/>
        <v>45505</v>
      </c>
      <c r="K51" s="206">
        <f t="shared" si="145"/>
        <v>45536</v>
      </c>
      <c r="L51" s="206">
        <f t="shared" si="145"/>
        <v>45566</v>
      </c>
      <c r="M51" s="206">
        <f t="shared" si="145"/>
        <v>45597</v>
      </c>
      <c r="N51" s="213" t="str">
        <f t="shared" si="145"/>
        <v>Dec-24 +</v>
      </c>
      <c r="O51" s="207" t="s">
        <v>34</v>
      </c>
      <c r="Q51" s="88"/>
      <c r="R51" s="205" t="s">
        <v>36</v>
      </c>
      <c r="S51" s="206">
        <f t="shared" ref="S51:AD51" si="146">S$3</f>
        <v>45292</v>
      </c>
      <c r="T51" s="206">
        <f t="shared" si="146"/>
        <v>45323</v>
      </c>
      <c r="U51" s="206">
        <f t="shared" si="146"/>
        <v>45352</v>
      </c>
      <c r="V51" s="206">
        <f t="shared" si="146"/>
        <v>45383</v>
      </c>
      <c r="W51" s="206">
        <f t="shared" si="146"/>
        <v>45413</v>
      </c>
      <c r="X51" s="206">
        <f t="shared" si="146"/>
        <v>45444</v>
      </c>
      <c r="Y51" s="206">
        <f t="shared" si="146"/>
        <v>45474</v>
      </c>
      <c r="Z51" s="206">
        <f t="shared" si="146"/>
        <v>45505</v>
      </c>
      <c r="AA51" s="206">
        <f t="shared" si="146"/>
        <v>45536</v>
      </c>
      <c r="AB51" s="206">
        <f t="shared" si="146"/>
        <v>45566</v>
      </c>
      <c r="AC51" s="206">
        <f t="shared" si="146"/>
        <v>45597</v>
      </c>
      <c r="AD51" s="213" t="str">
        <f t="shared" si="146"/>
        <v>Dec-24 +</v>
      </c>
      <c r="AE51" s="207" t="s">
        <v>34</v>
      </c>
      <c r="AG51" s="88"/>
      <c r="AH51" s="205" t="s">
        <v>36</v>
      </c>
      <c r="AI51" s="206">
        <f t="shared" ref="AI51:AT51" si="147">AI$3</f>
        <v>45292</v>
      </c>
      <c r="AJ51" s="206">
        <f t="shared" si="147"/>
        <v>45323</v>
      </c>
      <c r="AK51" s="206">
        <f t="shared" si="147"/>
        <v>45352</v>
      </c>
      <c r="AL51" s="206">
        <f t="shared" si="147"/>
        <v>45383</v>
      </c>
      <c r="AM51" s="206">
        <f t="shared" si="147"/>
        <v>45413</v>
      </c>
      <c r="AN51" s="206">
        <f t="shared" si="147"/>
        <v>45444</v>
      </c>
      <c r="AO51" s="206">
        <f t="shared" si="147"/>
        <v>45474</v>
      </c>
      <c r="AP51" s="206">
        <f t="shared" si="147"/>
        <v>45505</v>
      </c>
      <c r="AQ51" s="206">
        <f t="shared" si="147"/>
        <v>45536</v>
      </c>
      <c r="AR51" s="206">
        <f t="shared" si="147"/>
        <v>45566</v>
      </c>
      <c r="AS51" s="206">
        <f t="shared" si="147"/>
        <v>45597</v>
      </c>
      <c r="AT51" s="213" t="str">
        <f t="shared" si="147"/>
        <v>Dec-24 +</v>
      </c>
      <c r="AU51" s="207" t="s">
        <v>34</v>
      </c>
      <c r="AW51" s="88"/>
      <c r="AX51" s="205" t="s">
        <v>36</v>
      </c>
      <c r="AY51" s="206">
        <f t="shared" ref="AY51:BJ51" si="148">AY$3</f>
        <v>45292</v>
      </c>
      <c r="AZ51" s="206">
        <f t="shared" si="148"/>
        <v>45323</v>
      </c>
      <c r="BA51" s="206">
        <f t="shared" si="148"/>
        <v>45352</v>
      </c>
      <c r="BB51" s="206">
        <f t="shared" si="148"/>
        <v>45383</v>
      </c>
      <c r="BC51" s="206">
        <f t="shared" si="148"/>
        <v>45413</v>
      </c>
      <c r="BD51" s="206">
        <f t="shared" si="148"/>
        <v>45444</v>
      </c>
      <c r="BE51" s="206">
        <f t="shared" si="148"/>
        <v>45474</v>
      </c>
      <c r="BF51" s="206">
        <f t="shared" si="148"/>
        <v>45505</v>
      </c>
      <c r="BG51" s="206">
        <f t="shared" si="148"/>
        <v>45536</v>
      </c>
      <c r="BH51" s="206">
        <f t="shared" si="148"/>
        <v>45566</v>
      </c>
      <c r="BI51" s="206">
        <f t="shared" si="148"/>
        <v>45597</v>
      </c>
      <c r="BJ51" s="213" t="str">
        <f t="shared" si="148"/>
        <v>Dec-24 +</v>
      </c>
      <c r="BK51" s="207" t="s">
        <v>34</v>
      </c>
    </row>
    <row r="52" spans="1:64" ht="15" customHeight="1" x14ac:dyDescent="0.25">
      <c r="A52" s="556" t="s">
        <v>67</v>
      </c>
      <c r="B52" s="218" t="s">
        <v>62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172">
        <v>0</v>
      </c>
      <c r="O52" s="82">
        <f t="shared" ref="O52:O65" si="149">SUM(C52:N52)</f>
        <v>0</v>
      </c>
      <c r="Q52" s="556" t="s">
        <v>67</v>
      </c>
      <c r="R52" s="218" t="s">
        <v>62</v>
      </c>
      <c r="S52" s="3">
        <v>0</v>
      </c>
      <c r="T52" s="3"/>
      <c r="U52" s="3"/>
      <c r="V52" s="3"/>
      <c r="W52" s="3"/>
      <c r="X52" s="3"/>
      <c r="Y52" s="3"/>
      <c r="Z52" s="3">
        <v>71852</v>
      </c>
      <c r="AA52" s="3">
        <v>7696</v>
      </c>
      <c r="AB52" s="3"/>
      <c r="AC52" s="3"/>
      <c r="AD52" s="172">
        <v>307699</v>
      </c>
      <c r="AE52" s="82">
        <f t="shared" ref="AE52:AE65" si="150">SUM(S52:AD52)</f>
        <v>387247</v>
      </c>
      <c r="AG52" s="556" t="s">
        <v>67</v>
      </c>
      <c r="AH52" s="218" t="s">
        <v>62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172">
        <v>436914</v>
      </c>
      <c r="AU52" s="82">
        <f t="shared" ref="AU52:AU65" si="151">SUM(AI52:AT52)</f>
        <v>436914</v>
      </c>
      <c r="AW52" s="556" t="s">
        <v>67</v>
      </c>
      <c r="AX52" s="218" t="s">
        <v>62</v>
      </c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172"/>
      <c r="BK52" s="82">
        <f t="shared" ref="BK52:BK65" si="152">SUM(AY52:BJ52)</f>
        <v>0</v>
      </c>
      <c r="BL52" s="215"/>
    </row>
    <row r="53" spans="1:64" x14ac:dyDescent="0.25">
      <c r="A53" s="557"/>
      <c r="B53" s="218" t="s">
        <v>61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172">
        <v>0</v>
      </c>
      <c r="O53" s="82">
        <f t="shared" si="149"/>
        <v>0</v>
      </c>
      <c r="Q53" s="557"/>
      <c r="R53" s="218" t="s">
        <v>61</v>
      </c>
      <c r="S53" s="3">
        <v>0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172"/>
      <c r="AE53" s="82">
        <f t="shared" si="150"/>
        <v>0</v>
      </c>
      <c r="AG53" s="557"/>
      <c r="AH53" s="218" t="s">
        <v>61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172">
        <v>0</v>
      </c>
      <c r="AU53" s="82">
        <f t="shared" si="151"/>
        <v>0</v>
      </c>
      <c r="AW53" s="557"/>
      <c r="AX53" s="218" t="s">
        <v>61</v>
      </c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172"/>
      <c r="BK53" s="82">
        <f t="shared" si="152"/>
        <v>0</v>
      </c>
    </row>
    <row r="54" spans="1:64" x14ac:dyDescent="0.25">
      <c r="A54" s="557"/>
      <c r="B54" s="218" t="s">
        <v>60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72">
        <v>0</v>
      </c>
      <c r="O54" s="82">
        <f t="shared" si="149"/>
        <v>0</v>
      </c>
      <c r="Q54" s="557"/>
      <c r="R54" s="218" t="s">
        <v>60</v>
      </c>
      <c r="S54" s="3">
        <v>0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172"/>
      <c r="AE54" s="82">
        <f t="shared" si="150"/>
        <v>0</v>
      </c>
      <c r="AG54" s="557"/>
      <c r="AH54" s="218" t="s">
        <v>60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172">
        <v>0</v>
      </c>
      <c r="AU54" s="82">
        <f t="shared" si="151"/>
        <v>0</v>
      </c>
      <c r="AW54" s="557"/>
      <c r="AX54" s="218" t="s">
        <v>60</v>
      </c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172"/>
      <c r="BK54" s="82">
        <f t="shared" si="152"/>
        <v>0</v>
      </c>
    </row>
    <row r="55" spans="1:64" x14ac:dyDescent="0.25">
      <c r="A55" s="557"/>
      <c r="B55" s="218" t="s">
        <v>59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172">
        <v>0</v>
      </c>
      <c r="O55" s="82">
        <f t="shared" si="149"/>
        <v>0</v>
      </c>
      <c r="Q55" s="557"/>
      <c r="R55" s="218" t="s">
        <v>59</v>
      </c>
      <c r="S55" s="3">
        <v>0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172">
        <v>222038</v>
      </c>
      <c r="AE55" s="82">
        <f t="shared" si="150"/>
        <v>222038</v>
      </c>
      <c r="AG55" s="557"/>
      <c r="AH55" s="218" t="s">
        <v>59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172">
        <v>0</v>
      </c>
      <c r="AU55" s="82">
        <f t="shared" si="151"/>
        <v>0</v>
      </c>
      <c r="AW55" s="557"/>
      <c r="AX55" s="218" t="s">
        <v>59</v>
      </c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172"/>
      <c r="BK55" s="82">
        <f t="shared" si="152"/>
        <v>0</v>
      </c>
    </row>
    <row r="56" spans="1:64" x14ac:dyDescent="0.25">
      <c r="A56" s="557"/>
      <c r="B56" s="218" t="s">
        <v>58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72">
        <v>0</v>
      </c>
      <c r="O56" s="82">
        <f t="shared" si="149"/>
        <v>0</v>
      </c>
      <c r="Q56" s="557"/>
      <c r="R56" s="218" t="s">
        <v>58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172">
        <v>0</v>
      </c>
      <c r="AE56" s="82">
        <f t="shared" si="150"/>
        <v>0</v>
      </c>
      <c r="AG56" s="557"/>
      <c r="AH56" s="218" t="s">
        <v>58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172">
        <v>0</v>
      </c>
      <c r="AU56" s="82">
        <f t="shared" si="151"/>
        <v>0</v>
      </c>
      <c r="AW56" s="557"/>
      <c r="AX56" s="218" t="s">
        <v>58</v>
      </c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172"/>
      <c r="BK56" s="82">
        <f t="shared" si="152"/>
        <v>0</v>
      </c>
    </row>
    <row r="57" spans="1:64" x14ac:dyDescent="0.25">
      <c r="A57" s="557"/>
      <c r="B57" s="218" t="s">
        <v>57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172">
        <v>0</v>
      </c>
      <c r="O57" s="82">
        <f t="shared" si="149"/>
        <v>0</v>
      </c>
      <c r="Q57" s="557"/>
      <c r="R57" s="218" t="s">
        <v>57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172">
        <v>0</v>
      </c>
      <c r="AE57" s="82">
        <f t="shared" si="150"/>
        <v>0</v>
      </c>
      <c r="AG57" s="557"/>
      <c r="AH57" s="218" t="s">
        <v>57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172">
        <v>0</v>
      </c>
      <c r="AU57" s="82">
        <f t="shared" si="151"/>
        <v>0</v>
      </c>
      <c r="AW57" s="557"/>
      <c r="AX57" s="218" t="s">
        <v>57</v>
      </c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172"/>
      <c r="BK57" s="82">
        <f t="shared" si="152"/>
        <v>0</v>
      </c>
    </row>
    <row r="58" spans="1:64" x14ac:dyDescent="0.25">
      <c r="A58" s="557"/>
      <c r="B58" s="218" t="s">
        <v>56</v>
      </c>
      <c r="C58" s="3">
        <v>0</v>
      </c>
      <c r="D58" s="3"/>
      <c r="E58" s="3"/>
      <c r="F58" s="3"/>
      <c r="G58" s="3"/>
      <c r="H58" s="3"/>
      <c r="I58" s="3">
        <v>7598.6812898051803</v>
      </c>
      <c r="J58" s="3"/>
      <c r="K58" s="3"/>
      <c r="L58" s="3"/>
      <c r="M58" s="3"/>
      <c r="N58" s="172"/>
      <c r="O58" s="82">
        <f t="shared" si="149"/>
        <v>7598.6812898051803</v>
      </c>
      <c r="Q58" s="557"/>
      <c r="R58" s="218" t="s">
        <v>56</v>
      </c>
      <c r="S58" s="3">
        <v>0</v>
      </c>
      <c r="T58" s="3"/>
      <c r="U58" s="3"/>
      <c r="V58" s="3"/>
      <c r="W58" s="3"/>
      <c r="X58" s="3"/>
      <c r="Y58" s="3">
        <v>61891.305525051634</v>
      </c>
      <c r="Z58" s="3">
        <v>90508</v>
      </c>
      <c r="AA58" s="3">
        <v>1295585</v>
      </c>
      <c r="AB58" s="3">
        <v>356910.44</v>
      </c>
      <c r="AC58" s="3"/>
      <c r="AD58" s="172">
        <v>2428106.5</v>
      </c>
      <c r="AE58" s="82">
        <f t="shared" si="150"/>
        <v>4233001.2455250518</v>
      </c>
      <c r="AG58" s="557"/>
      <c r="AH58" s="218" t="s">
        <v>56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172">
        <v>0</v>
      </c>
      <c r="AU58" s="82">
        <f t="shared" si="151"/>
        <v>0</v>
      </c>
      <c r="AW58" s="557"/>
      <c r="AX58" s="218" t="s">
        <v>56</v>
      </c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172"/>
      <c r="BK58" s="82">
        <f t="shared" si="152"/>
        <v>0</v>
      </c>
    </row>
    <row r="59" spans="1:64" x14ac:dyDescent="0.25">
      <c r="A59" s="557"/>
      <c r="B59" s="218" t="s">
        <v>55</v>
      </c>
      <c r="C59" s="3">
        <v>0</v>
      </c>
      <c r="D59" s="3"/>
      <c r="E59" s="3"/>
      <c r="F59" s="3"/>
      <c r="G59" s="3"/>
      <c r="H59" s="3"/>
      <c r="I59" s="3">
        <v>14111.108710194821</v>
      </c>
      <c r="J59" s="3">
        <v>16474.150000000001</v>
      </c>
      <c r="K59" s="3"/>
      <c r="L59" s="3">
        <v>7442.39</v>
      </c>
      <c r="M59" s="3"/>
      <c r="N59" s="172"/>
      <c r="O59" s="82">
        <f t="shared" si="149"/>
        <v>38027.648710194822</v>
      </c>
      <c r="Q59" s="557"/>
      <c r="R59" s="218" t="s">
        <v>55</v>
      </c>
      <c r="S59" s="3">
        <v>0</v>
      </c>
      <c r="T59" s="3"/>
      <c r="U59" s="3"/>
      <c r="V59" s="3"/>
      <c r="W59" s="3"/>
      <c r="X59" s="3"/>
      <c r="Y59" s="3">
        <v>72851.684474948401</v>
      </c>
      <c r="Z59" s="3">
        <v>81110.8</v>
      </c>
      <c r="AA59" s="3">
        <v>164574.20000000001</v>
      </c>
      <c r="AB59" s="3">
        <v>0</v>
      </c>
      <c r="AC59" s="3"/>
      <c r="AD59" s="172">
        <v>65869.52</v>
      </c>
      <c r="AE59" s="82">
        <f t="shared" si="150"/>
        <v>384406.20447494846</v>
      </c>
      <c r="AG59" s="557"/>
      <c r="AH59" s="218" t="s">
        <v>55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172">
        <v>0</v>
      </c>
      <c r="AU59" s="82">
        <f t="shared" si="151"/>
        <v>0</v>
      </c>
      <c r="AW59" s="557"/>
      <c r="AX59" s="218" t="s">
        <v>55</v>
      </c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172"/>
      <c r="BK59" s="82">
        <f t="shared" si="152"/>
        <v>0</v>
      </c>
    </row>
    <row r="60" spans="1:64" x14ac:dyDescent="0.25">
      <c r="A60" s="557"/>
      <c r="B60" s="218" t="s">
        <v>54</v>
      </c>
      <c r="C60" s="3">
        <v>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172"/>
      <c r="O60" s="82">
        <f t="shared" si="149"/>
        <v>0</v>
      </c>
      <c r="Q60" s="557"/>
      <c r="R60" s="218" t="s">
        <v>54</v>
      </c>
      <c r="S60" s="3">
        <v>0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172"/>
      <c r="AE60" s="82">
        <f t="shared" si="150"/>
        <v>0</v>
      </c>
      <c r="AG60" s="557"/>
      <c r="AH60" s="218" t="s">
        <v>54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172">
        <v>0</v>
      </c>
      <c r="AU60" s="82">
        <f t="shared" si="151"/>
        <v>0</v>
      </c>
      <c r="AW60" s="557"/>
      <c r="AX60" s="218" t="s">
        <v>54</v>
      </c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172"/>
      <c r="BK60" s="82">
        <f t="shared" si="152"/>
        <v>0</v>
      </c>
    </row>
    <row r="61" spans="1:64" x14ac:dyDescent="0.25">
      <c r="A61" s="557"/>
      <c r="B61" s="218" t="s">
        <v>53</v>
      </c>
      <c r="C61" s="3">
        <v>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172"/>
      <c r="O61" s="82">
        <f t="shared" si="149"/>
        <v>0</v>
      </c>
      <c r="Q61" s="557"/>
      <c r="R61" s="218" t="s">
        <v>53</v>
      </c>
      <c r="S61" s="3">
        <v>0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172"/>
      <c r="AE61" s="82">
        <f t="shared" si="150"/>
        <v>0</v>
      </c>
      <c r="AG61" s="557"/>
      <c r="AH61" s="218" t="s">
        <v>53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172">
        <v>0</v>
      </c>
      <c r="AU61" s="82">
        <f t="shared" si="151"/>
        <v>0</v>
      </c>
      <c r="AW61" s="557"/>
      <c r="AX61" s="218" t="s">
        <v>53</v>
      </c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172"/>
      <c r="BK61" s="82">
        <f t="shared" si="152"/>
        <v>0</v>
      </c>
    </row>
    <row r="62" spans="1:64" x14ac:dyDescent="0.25">
      <c r="A62" s="557"/>
      <c r="B62" s="218" t="s">
        <v>52</v>
      </c>
      <c r="C62" s="3">
        <v>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172"/>
      <c r="O62" s="82">
        <f t="shared" si="149"/>
        <v>0</v>
      </c>
      <c r="Q62" s="557"/>
      <c r="R62" s="218" t="s">
        <v>52</v>
      </c>
      <c r="S62" s="3">
        <v>0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172"/>
      <c r="AE62" s="82">
        <f t="shared" si="150"/>
        <v>0</v>
      </c>
      <c r="AG62" s="557"/>
      <c r="AH62" s="218" t="s">
        <v>52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172">
        <v>0</v>
      </c>
      <c r="AU62" s="82">
        <f t="shared" si="151"/>
        <v>0</v>
      </c>
      <c r="AW62" s="557"/>
      <c r="AX62" s="218" t="s">
        <v>52</v>
      </c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172"/>
      <c r="BK62" s="82">
        <f t="shared" si="152"/>
        <v>0</v>
      </c>
    </row>
    <row r="63" spans="1:64" x14ac:dyDescent="0.25">
      <c r="A63" s="557"/>
      <c r="B63" s="218" t="s">
        <v>51</v>
      </c>
      <c r="C63" s="3">
        <v>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172"/>
      <c r="O63" s="82">
        <f t="shared" si="149"/>
        <v>0</v>
      </c>
      <c r="Q63" s="557"/>
      <c r="R63" s="218" t="s">
        <v>51</v>
      </c>
      <c r="S63" s="3">
        <v>0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172"/>
      <c r="AE63" s="82">
        <f t="shared" si="150"/>
        <v>0</v>
      </c>
      <c r="AG63" s="557"/>
      <c r="AH63" s="218" t="s">
        <v>51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172">
        <v>0</v>
      </c>
      <c r="AU63" s="82">
        <f t="shared" si="151"/>
        <v>0</v>
      </c>
      <c r="AW63" s="557"/>
      <c r="AX63" s="218" t="s">
        <v>51</v>
      </c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172"/>
      <c r="BK63" s="82">
        <f t="shared" si="152"/>
        <v>0</v>
      </c>
    </row>
    <row r="64" spans="1:64" ht="15.75" thickBot="1" x14ac:dyDescent="0.3">
      <c r="A64" s="558"/>
      <c r="B64" s="218" t="s">
        <v>50</v>
      </c>
      <c r="C64" s="3">
        <v>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172"/>
      <c r="O64" s="82">
        <f t="shared" si="149"/>
        <v>0</v>
      </c>
      <c r="Q64" s="558"/>
      <c r="R64" s="218" t="s">
        <v>50</v>
      </c>
      <c r="S64" s="3">
        <v>0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172"/>
      <c r="AE64" s="82">
        <f t="shared" si="150"/>
        <v>0</v>
      </c>
      <c r="AG64" s="558"/>
      <c r="AH64" s="218" t="s">
        <v>50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172">
        <v>0</v>
      </c>
      <c r="AU64" s="82">
        <f t="shared" si="151"/>
        <v>0</v>
      </c>
      <c r="AW64" s="558"/>
      <c r="AX64" s="218" t="s">
        <v>50</v>
      </c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172"/>
      <c r="BK64" s="82">
        <f t="shared" si="152"/>
        <v>0</v>
      </c>
    </row>
    <row r="65" spans="1:64" ht="15.75" thickBot="1" x14ac:dyDescent="0.3">
      <c r="B65" s="219" t="s">
        <v>43</v>
      </c>
      <c r="C65" s="210">
        <f>SUM(C52:C64)</f>
        <v>0</v>
      </c>
      <c r="D65" s="210">
        <f t="shared" ref="D65" si="153">SUM(D52:D64)</f>
        <v>0</v>
      </c>
      <c r="E65" s="210">
        <f t="shared" ref="E65" si="154">SUM(E52:E64)</f>
        <v>0</v>
      </c>
      <c r="F65" s="210">
        <f t="shared" ref="F65" si="155">SUM(F52:F64)</f>
        <v>0</v>
      </c>
      <c r="G65" s="210">
        <f t="shared" ref="G65" si="156">SUM(G52:G64)</f>
        <v>0</v>
      </c>
      <c r="H65" s="210">
        <f t="shared" ref="H65" si="157">SUM(H52:H64)</f>
        <v>0</v>
      </c>
      <c r="I65" s="210">
        <f t="shared" ref="I65" si="158">SUM(I52:I64)</f>
        <v>21709.79</v>
      </c>
      <c r="J65" s="210">
        <f t="shared" ref="J65" si="159">SUM(J52:J64)</f>
        <v>16474.150000000001</v>
      </c>
      <c r="K65" s="210">
        <f t="shared" ref="K65" si="160">SUM(K52:K64)</f>
        <v>0</v>
      </c>
      <c r="L65" s="210">
        <f t="shared" ref="L65" si="161">SUM(L52:L64)</f>
        <v>7442.39</v>
      </c>
      <c r="M65" s="210">
        <f t="shared" ref="M65" si="162">SUM(M52:M64)</f>
        <v>0</v>
      </c>
      <c r="N65" s="221">
        <f t="shared" ref="N65" si="163">SUM(N52:N64)</f>
        <v>0</v>
      </c>
      <c r="O65" s="85">
        <f t="shared" si="149"/>
        <v>45626.33</v>
      </c>
      <c r="Q65" s="86"/>
      <c r="R65" s="219" t="s">
        <v>43</v>
      </c>
      <c r="S65" s="210">
        <f>SUM(S52:S64)</f>
        <v>0</v>
      </c>
      <c r="T65" s="210">
        <f t="shared" ref="T65" si="164">SUM(T52:T64)</f>
        <v>0</v>
      </c>
      <c r="U65" s="210">
        <f t="shared" ref="U65" si="165">SUM(U52:U64)</f>
        <v>0</v>
      </c>
      <c r="V65" s="210">
        <f t="shared" ref="V65" si="166">SUM(V52:V64)</f>
        <v>0</v>
      </c>
      <c r="W65" s="210">
        <f t="shared" ref="W65" si="167">SUM(W52:W64)</f>
        <v>0</v>
      </c>
      <c r="X65" s="210">
        <f t="shared" ref="X65" si="168">SUM(X52:X64)</f>
        <v>0</v>
      </c>
      <c r="Y65" s="210">
        <f t="shared" ref="Y65" si="169">SUM(Y52:Y64)</f>
        <v>134742.99000000005</v>
      </c>
      <c r="Z65" s="210">
        <f t="shared" ref="Z65" si="170">SUM(Z52:Z64)</f>
        <v>243470.8</v>
      </c>
      <c r="AA65" s="210">
        <f t="shared" ref="AA65" si="171">SUM(AA52:AA64)</f>
        <v>1467855.2</v>
      </c>
      <c r="AB65" s="210">
        <f t="shared" ref="AB65" si="172">SUM(AB52:AB64)</f>
        <v>356910.44</v>
      </c>
      <c r="AC65" s="210">
        <f t="shared" ref="AC65" si="173">SUM(AC52:AC64)</f>
        <v>0</v>
      </c>
      <c r="AD65" s="221">
        <f t="shared" ref="AD65" si="174">SUM(AD52:AD64)</f>
        <v>3023713.02</v>
      </c>
      <c r="AE65" s="85">
        <f t="shared" si="150"/>
        <v>5226692.45</v>
      </c>
      <c r="AG65" s="86"/>
      <c r="AH65" s="219" t="s">
        <v>43</v>
      </c>
      <c r="AI65" s="210">
        <f>SUM(AI52:AI64)</f>
        <v>0</v>
      </c>
      <c r="AJ65" s="210">
        <f t="shared" ref="AJ65" si="175">SUM(AJ52:AJ64)</f>
        <v>0</v>
      </c>
      <c r="AK65" s="210">
        <f t="shared" ref="AK65" si="176">SUM(AK52:AK64)</f>
        <v>0</v>
      </c>
      <c r="AL65" s="210">
        <f t="shared" ref="AL65" si="177">SUM(AL52:AL64)</f>
        <v>0</v>
      </c>
      <c r="AM65" s="210">
        <f t="shared" ref="AM65" si="178">SUM(AM52:AM64)</f>
        <v>0</v>
      </c>
      <c r="AN65" s="210">
        <f t="shared" ref="AN65" si="179">SUM(AN52:AN64)</f>
        <v>0</v>
      </c>
      <c r="AO65" s="210">
        <f t="shared" ref="AO65" si="180">SUM(AO52:AO64)</f>
        <v>0</v>
      </c>
      <c r="AP65" s="210">
        <f t="shared" ref="AP65" si="181">SUM(AP52:AP64)</f>
        <v>0</v>
      </c>
      <c r="AQ65" s="210">
        <f t="shared" ref="AQ65" si="182">SUM(AQ52:AQ64)</f>
        <v>0</v>
      </c>
      <c r="AR65" s="210">
        <f t="shared" ref="AR65" si="183">SUM(AR52:AR64)</f>
        <v>0</v>
      </c>
      <c r="AS65" s="210">
        <f t="shared" ref="AS65" si="184">SUM(AS52:AS64)</f>
        <v>0</v>
      </c>
      <c r="AT65" s="221">
        <f t="shared" ref="AT65" si="185">SUM(AT52:AT64)</f>
        <v>436914</v>
      </c>
      <c r="AU65" s="85">
        <f t="shared" si="151"/>
        <v>436914</v>
      </c>
      <c r="AW65" s="86"/>
      <c r="AX65" s="219" t="s">
        <v>43</v>
      </c>
      <c r="AY65" s="210">
        <f>SUM(AY52:AY64)</f>
        <v>0</v>
      </c>
      <c r="AZ65" s="210">
        <f t="shared" ref="AZ65" si="186">SUM(AZ52:AZ64)</f>
        <v>0</v>
      </c>
      <c r="BA65" s="210">
        <f t="shared" ref="BA65" si="187">SUM(BA52:BA64)</f>
        <v>0</v>
      </c>
      <c r="BB65" s="210">
        <f t="shared" ref="BB65" si="188">SUM(BB52:BB64)</f>
        <v>0</v>
      </c>
      <c r="BC65" s="210">
        <f t="shared" ref="BC65" si="189">SUM(BC52:BC64)</f>
        <v>0</v>
      </c>
      <c r="BD65" s="210">
        <f t="shared" ref="BD65" si="190">SUM(BD52:BD64)</f>
        <v>0</v>
      </c>
      <c r="BE65" s="210">
        <f t="shared" ref="BE65" si="191">SUM(BE52:BE64)</f>
        <v>0</v>
      </c>
      <c r="BF65" s="210">
        <f t="shared" ref="BF65" si="192">SUM(BF52:BF64)</f>
        <v>0</v>
      </c>
      <c r="BG65" s="210">
        <f t="shared" ref="BG65" si="193">SUM(BG52:BG64)</f>
        <v>0</v>
      </c>
      <c r="BH65" s="210">
        <f t="shared" ref="BH65" si="194">SUM(BH52:BH64)</f>
        <v>0</v>
      </c>
      <c r="BI65" s="210">
        <f t="shared" ref="BI65" si="195">SUM(BI52:BI64)</f>
        <v>0</v>
      </c>
      <c r="BJ65" s="221">
        <f t="shared" ref="BJ65" si="196">SUM(BJ52:BJ64)</f>
        <v>0</v>
      </c>
      <c r="BK65" s="85">
        <f t="shared" si="152"/>
        <v>0</v>
      </c>
    </row>
    <row r="66" spans="1:64" ht="21.75" thickBot="1" x14ac:dyDescent="0.4">
      <c r="A66" s="88"/>
      <c r="Q66" s="88"/>
      <c r="AG66" s="88"/>
      <c r="AW66" s="88"/>
    </row>
    <row r="67" spans="1:64" ht="21.75" thickBot="1" x14ac:dyDescent="0.4">
      <c r="A67" s="88"/>
      <c r="B67" s="205" t="s">
        <v>36</v>
      </c>
      <c r="C67" s="206">
        <f t="shared" ref="C67:N67" si="197">C$3</f>
        <v>45292</v>
      </c>
      <c r="D67" s="206">
        <f t="shared" si="197"/>
        <v>45323</v>
      </c>
      <c r="E67" s="206">
        <f t="shared" si="197"/>
        <v>45352</v>
      </c>
      <c r="F67" s="206">
        <f t="shared" si="197"/>
        <v>45383</v>
      </c>
      <c r="G67" s="206">
        <f t="shared" si="197"/>
        <v>45413</v>
      </c>
      <c r="H67" s="206">
        <f t="shared" si="197"/>
        <v>45444</v>
      </c>
      <c r="I67" s="206">
        <f t="shared" si="197"/>
        <v>45474</v>
      </c>
      <c r="J67" s="206">
        <f t="shared" si="197"/>
        <v>45505</v>
      </c>
      <c r="K67" s="206">
        <f t="shared" si="197"/>
        <v>45536</v>
      </c>
      <c r="L67" s="206">
        <f t="shared" si="197"/>
        <v>45566</v>
      </c>
      <c r="M67" s="206">
        <f t="shared" si="197"/>
        <v>45597</v>
      </c>
      <c r="N67" s="213" t="str">
        <f t="shared" si="197"/>
        <v>Dec-24 +</v>
      </c>
      <c r="O67" s="207" t="s">
        <v>34</v>
      </c>
      <c r="Q67" s="88"/>
      <c r="R67" s="205" t="s">
        <v>36</v>
      </c>
      <c r="S67" s="206">
        <f t="shared" ref="S67:AD67" si="198">S$3</f>
        <v>45292</v>
      </c>
      <c r="T67" s="206">
        <f t="shared" si="198"/>
        <v>45323</v>
      </c>
      <c r="U67" s="206">
        <f t="shared" si="198"/>
        <v>45352</v>
      </c>
      <c r="V67" s="206">
        <f t="shared" si="198"/>
        <v>45383</v>
      </c>
      <c r="W67" s="206">
        <f t="shared" si="198"/>
        <v>45413</v>
      </c>
      <c r="X67" s="206">
        <f t="shared" si="198"/>
        <v>45444</v>
      </c>
      <c r="Y67" s="206">
        <f t="shared" si="198"/>
        <v>45474</v>
      </c>
      <c r="Z67" s="206">
        <f t="shared" si="198"/>
        <v>45505</v>
      </c>
      <c r="AA67" s="206">
        <f t="shared" si="198"/>
        <v>45536</v>
      </c>
      <c r="AB67" s="206">
        <f t="shared" si="198"/>
        <v>45566</v>
      </c>
      <c r="AC67" s="206">
        <f t="shared" si="198"/>
        <v>45597</v>
      </c>
      <c r="AD67" s="213" t="str">
        <f t="shared" si="198"/>
        <v>Dec-24 +</v>
      </c>
      <c r="AE67" s="207" t="s">
        <v>34</v>
      </c>
      <c r="AG67" s="88"/>
      <c r="AH67" s="205" t="s">
        <v>36</v>
      </c>
      <c r="AI67" s="206">
        <f t="shared" ref="AI67:AT67" si="199">AI$3</f>
        <v>45292</v>
      </c>
      <c r="AJ67" s="206">
        <f t="shared" si="199"/>
        <v>45323</v>
      </c>
      <c r="AK67" s="206">
        <f t="shared" si="199"/>
        <v>45352</v>
      </c>
      <c r="AL67" s="206">
        <f t="shared" si="199"/>
        <v>45383</v>
      </c>
      <c r="AM67" s="206">
        <f t="shared" si="199"/>
        <v>45413</v>
      </c>
      <c r="AN67" s="206">
        <f t="shared" si="199"/>
        <v>45444</v>
      </c>
      <c r="AO67" s="206">
        <f t="shared" si="199"/>
        <v>45474</v>
      </c>
      <c r="AP67" s="206">
        <f t="shared" si="199"/>
        <v>45505</v>
      </c>
      <c r="AQ67" s="206">
        <f t="shared" si="199"/>
        <v>45536</v>
      </c>
      <c r="AR67" s="206">
        <f t="shared" si="199"/>
        <v>45566</v>
      </c>
      <c r="AS67" s="206">
        <f t="shared" si="199"/>
        <v>45597</v>
      </c>
      <c r="AT67" s="213" t="str">
        <f t="shared" si="199"/>
        <v>Dec-24 +</v>
      </c>
      <c r="AU67" s="207" t="s">
        <v>34</v>
      </c>
      <c r="AW67" s="88"/>
      <c r="AX67" s="205" t="s">
        <v>36</v>
      </c>
      <c r="AY67" s="206">
        <f t="shared" ref="AY67:BJ67" si="200">AY$3</f>
        <v>45292</v>
      </c>
      <c r="AZ67" s="206">
        <f t="shared" si="200"/>
        <v>45323</v>
      </c>
      <c r="BA67" s="206">
        <f t="shared" si="200"/>
        <v>45352</v>
      </c>
      <c r="BB67" s="206">
        <f t="shared" si="200"/>
        <v>45383</v>
      </c>
      <c r="BC67" s="206">
        <f t="shared" si="200"/>
        <v>45413</v>
      </c>
      <c r="BD67" s="206">
        <f t="shared" si="200"/>
        <v>45444</v>
      </c>
      <c r="BE67" s="206">
        <f t="shared" si="200"/>
        <v>45474</v>
      </c>
      <c r="BF67" s="206">
        <f t="shared" si="200"/>
        <v>45505</v>
      </c>
      <c r="BG67" s="206">
        <f t="shared" si="200"/>
        <v>45536</v>
      </c>
      <c r="BH67" s="206">
        <f t="shared" si="200"/>
        <v>45566</v>
      </c>
      <c r="BI67" s="206">
        <f t="shared" si="200"/>
        <v>45597</v>
      </c>
      <c r="BJ67" s="213" t="str">
        <f t="shared" si="200"/>
        <v>Dec-24 +</v>
      </c>
      <c r="BK67" s="207" t="s">
        <v>34</v>
      </c>
    </row>
    <row r="68" spans="1:64" ht="15" customHeight="1" x14ac:dyDescent="0.25">
      <c r="A68" s="568" t="s">
        <v>66</v>
      </c>
      <c r="B68" s="218" t="s">
        <v>62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72"/>
      <c r="O68" s="82">
        <f t="shared" ref="O68:O81" si="201">SUM(C68:N68)</f>
        <v>0</v>
      </c>
      <c r="Q68" s="568" t="s">
        <v>66</v>
      </c>
      <c r="R68" s="218" t="s">
        <v>62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172">
        <v>0</v>
      </c>
      <c r="AE68" s="82">
        <f t="shared" ref="AE68:AE81" si="202">SUM(S68:AD68)</f>
        <v>0</v>
      </c>
      <c r="AG68" s="568" t="s">
        <v>66</v>
      </c>
      <c r="AH68" s="218" t="s">
        <v>62</v>
      </c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172"/>
      <c r="AU68" s="82">
        <f t="shared" ref="AU68:AU81" si="203">SUM(AI68:AT68)</f>
        <v>0</v>
      </c>
      <c r="AW68" s="568" t="s">
        <v>66</v>
      </c>
      <c r="AX68" s="218" t="s">
        <v>62</v>
      </c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172"/>
      <c r="BK68" s="82">
        <f t="shared" ref="BK68:BK81" si="204">SUM(AY68:BJ68)</f>
        <v>0</v>
      </c>
      <c r="BL68" s="215"/>
    </row>
    <row r="69" spans="1:64" x14ac:dyDescent="0.25">
      <c r="A69" s="569"/>
      <c r="B69" s="218" t="s">
        <v>61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72"/>
      <c r="O69" s="82">
        <f t="shared" si="201"/>
        <v>0</v>
      </c>
      <c r="Q69" s="569"/>
      <c r="R69" s="218" t="s">
        <v>61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172">
        <v>0</v>
      </c>
      <c r="AE69" s="82">
        <f t="shared" si="202"/>
        <v>0</v>
      </c>
      <c r="AG69" s="569"/>
      <c r="AH69" s="218" t="s">
        <v>61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172"/>
      <c r="AU69" s="82">
        <f t="shared" si="203"/>
        <v>0</v>
      </c>
      <c r="AW69" s="569"/>
      <c r="AX69" s="218" t="s">
        <v>61</v>
      </c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172"/>
      <c r="BK69" s="82">
        <f t="shared" si="204"/>
        <v>0</v>
      </c>
    </row>
    <row r="70" spans="1:64" x14ac:dyDescent="0.25">
      <c r="A70" s="569"/>
      <c r="B70" s="218" t="s">
        <v>60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>
        <v>15349.634596298552</v>
      </c>
      <c r="N70" s="172"/>
      <c r="O70" s="82">
        <f t="shared" si="201"/>
        <v>15349.634596298552</v>
      </c>
      <c r="Q70" s="569"/>
      <c r="R70" s="218" t="s">
        <v>60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172">
        <v>0</v>
      </c>
      <c r="AE70" s="82">
        <f t="shared" si="202"/>
        <v>0</v>
      </c>
      <c r="AG70" s="569"/>
      <c r="AH70" s="218" t="s">
        <v>60</v>
      </c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172"/>
      <c r="AU70" s="82">
        <f t="shared" si="203"/>
        <v>0</v>
      </c>
      <c r="AW70" s="569"/>
      <c r="AX70" s="218" t="s">
        <v>60</v>
      </c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172"/>
      <c r="BK70" s="82">
        <f t="shared" si="204"/>
        <v>0</v>
      </c>
    </row>
    <row r="71" spans="1:64" x14ac:dyDescent="0.25">
      <c r="A71" s="569"/>
      <c r="B71" s="218" t="s">
        <v>59</v>
      </c>
      <c r="C71" s="3"/>
      <c r="D71" s="3"/>
      <c r="E71" s="3"/>
      <c r="F71" s="3"/>
      <c r="G71" s="3"/>
      <c r="H71" s="3"/>
      <c r="I71" s="3"/>
      <c r="J71" s="3"/>
      <c r="K71" s="3"/>
      <c r="L71" s="3">
        <v>3815.6074813105561</v>
      </c>
      <c r="M71" s="3">
        <v>1213.1017812218108</v>
      </c>
      <c r="N71" s="172">
        <v>8475.7647051954336</v>
      </c>
      <c r="O71" s="82">
        <f t="shared" si="201"/>
        <v>13504.473967727801</v>
      </c>
      <c r="Q71" s="569"/>
      <c r="R71" s="218" t="s">
        <v>59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172">
        <v>0</v>
      </c>
      <c r="AE71" s="82">
        <f t="shared" si="202"/>
        <v>0</v>
      </c>
      <c r="AG71" s="569"/>
      <c r="AH71" s="218" t="s">
        <v>59</v>
      </c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172"/>
      <c r="AU71" s="82">
        <f t="shared" si="203"/>
        <v>0</v>
      </c>
      <c r="AW71" s="569"/>
      <c r="AX71" s="218" t="s">
        <v>59</v>
      </c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172"/>
      <c r="BK71" s="82">
        <f t="shared" si="204"/>
        <v>0</v>
      </c>
    </row>
    <row r="72" spans="1:64" x14ac:dyDescent="0.25">
      <c r="A72" s="569"/>
      <c r="B72" s="218" t="s">
        <v>58</v>
      </c>
      <c r="C72" s="3"/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172">
        <v>0</v>
      </c>
      <c r="O72" s="82">
        <f t="shared" si="201"/>
        <v>0</v>
      </c>
      <c r="Q72" s="569"/>
      <c r="R72" s="218" t="s">
        <v>58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172">
        <v>0</v>
      </c>
      <c r="AE72" s="82">
        <f t="shared" si="202"/>
        <v>0</v>
      </c>
      <c r="AG72" s="569"/>
      <c r="AH72" s="218" t="s">
        <v>58</v>
      </c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172"/>
      <c r="AU72" s="82">
        <f t="shared" si="203"/>
        <v>0</v>
      </c>
      <c r="AW72" s="569"/>
      <c r="AX72" s="218" t="s">
        <v>58</v>
      </c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172"/>
      <c r="BK72" s="82">
        <f t="shared" si="204"/>
        <v>0</v>
      </c>
    </row>
    <row r="73" spans="1:64" x14ac:dyDescent="0.25">
      <c r="A73" s="569"/>
      <c r="B73" s="218" t="s">
        <v>57</v>
      </c>
      <c r="C73" s="3"/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172">
        <v>0</v>
      </c>
      <c r="O73" s="82">
        <f t="shared" si="201"/>
        <v>0</v>
      </c>
      <c r="Q73" s="569"/>
      <c r="R73" s="218" t="s">
        <v>57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172">
        <v>0</v>
      </c>
      <c r="AE73" s="82">
        <f t="shared" si="202"/>
        <v>0</v>
      </c>
      <c r="AG73" s="569"/>
      <c r="AH73" s="218" t="s">
        <v>57</v>
      </c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172"/>
      <c r="AU73" s="82">
        <f t="shared" si="203"/>
        <v>0</v>
      </c>
      <c r="AW73" s="569"/>
      <c r="AX73" s="218" t="s">
        <v>57</v>
      </c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172"/>
      <c r="BK73" s="82">
        <f t="shared" si="204"/>
        <v>0</v>
      </c>
    </row>
    <row r="74" spans="1:64" x14ac:dyDescent="0.25">
      <c r="A74" s="569"/>
      <c r="B74" s="218" t="s">
        <v>56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172">
        <v>4879.6148571428575</v>
      </c>
      <c r="O74" s="82">
        <f t="shared" si="201"/>
        <v>4879.6148571428575</v>
      </c>
      <c r="Q74" s="569"/>
      <c r="R74" s="218" t="s">
        <v>56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172">
        <v>0</v>
      </c>
      <c r="AE74" s="82">
        <f t="shared" si="202"/>
        <v>0</v>
      </c>
      <c r="AG74" s="569"/>
      <c r="AH74" s="218" t="s">
        <v>56</v>
      </c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172"/>
      <c r="AU74" s="82">
        <f t="shared" si="203"/>
        <v>0</v>
      </c>
      <c r="AW74" s="569"/>
      <c r="AX74" s="218" t="s">
        <v>56</v>
      </c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172"/>
      <c r="BK74" s="82">
        <f t="shared" si="204"/>
        <v>0</v>
      </c>
    </row>
    <row r="75" spans="1:64" x14ac:dyDescent="0.25">
      <c r="A75" s="569"/>
      <c r="B75" s="218" t="s">
        <v>55</v>
      </c>
      <c r="C75" s="3"/>
      <c r="D75" s="3">
        <v>142758.01192788055</v>
      </c>
      <c r="E75" s="3">
        <v>549421.46458335582</v>
      </c>
      <c r="F75" s="3">
        <v>251633.16036492313</v>
      </c>
      <c r="G75" s="3">
        <v>404224.07907525176</v>
      </c>
      <c r="H75" s="3">
        <v>361506.48587315489</v>
      </c>
      <c r="I75" s="3">
        <v>341812.00923365937</v>
      </c>
      <c r="J75" s="3">
        <v>377198.43177005911</v>
      </c>
      <c r="K75" s="3">
        <v>487394.44155928743</v>
      </c>
      <c r="L75" s="3">
        <v>340757.49108685984</v>
      </c>
      <c r="M75" s="3">
        <v>818641.95832817047</v>
      </c>
      <c r="N75" s="172">
        <v>1493450.8496672772</v>
      </c>
      <c r="O75" s="82">
        <f t="shared" si="201"/>
        <v>5568798.3834698796</v>
      </c>
      <c r="Q75" s="569"/>
      <c r="R75" s="218" t="s">
        <v>55</v>
      </c>
      <c r="S75" s="3">
        <v>0</v>
      </c>
      <c r="T75" s="3"/>
      <c r="U75" s="3"/>
      <c r="V75" s="3"/>
      <c r="W75" s="3"/>
      <c r="X75" s="3"/>
      <c r="Y75" s="3"/>
      <c r="Z75" s="3"/>
      <c r="AA75" s="3">
        <v>8452.7733094575178</v>
      </c>
      <c r="AB75" s="3"/>
      <c r="AC75" s="3">
        <v>55618.031999999999</v>
      </c>
      <c r="AD75" s="172"/>
      <c r="AE75" s="82">
        <f t="shared" si="202"/>
        <v>64070.805309457515</v>
      </c>
      <c r="AG75" s="569"/>
      <c r="AH75" s="218" t="s">
        <v>55</v>
      </c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172"/>
      <c r="AU75" s="82">
        <f t="shared" si="203"/>
        <v>0</v>
      </c>
      <c r="AW75" s="569"/>
      <c r="AX75" s="218" t="s">
        <v>55</v>
      </c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172"/>
      <c r="BK75" s="82">
        <f t="shared" si="204"/>
        <v>0</v>
      </c>
    </row>
    <row r="76" spans="1:64" x14ac:dyDescent="0.25">
      <c r="A76" s="569"/>
      <c r="B76" s="218" t="s">
        <v>54</v>
      </c>
      <c r="C76" s="3"/>
      <c r="D76" s="3"/>
      <c r="E76" s="3"/>
      <c r="F76" s="3"/>
      <c r="G76" s="3">
        <v>4291.3080746888827</v>
      </c>
      <c r="H76" s="3"/>
      <c r="I76" s="3"/>
      <c r="J76" s="3"/>
      <c r="K76" s="3"/>
      <c r="L76" s="3"/>
      <c r="M76" s="3">
        <v>5721.7440995851766</v>
      </c>
      <c r="N76" s="172">
        <v>7729.676606928042</v>
      </c>
      <c r="O76" s="82">
        <f t="shared" si="201"/>
        <v>17742.728781202102</v>
      </c>
      <c r="Q76" s="569"/>
      <c r="R76" s="218" t="s">
        <v>54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172">
        <v>0</v>
      </c>
      <c r="AE76" s="82">
        <f t="shared" si="202"/>
        <v>0</v>
      </c>
      <c r="AG76" s="569"/>
      <c r="AH76" s="218" t="s">
        <v>54</v>
      </c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172"/>
      <c r="AU76" s="82">
        <f t="shared" si="203"/>
        <v>0</v>
      </c>
      <c r="AW76" s="569"/>
      <c r="AX76" s="218" t="s">
        <v>54</v>
      </c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172"/>
      <c r="BK76" s="82">
        <f t="shared" si="204"/>
        <v>0</v>
      </c>
    </row>
    <row r="77" spans="1:64" x14ac:dyDescent="0.25">
      <c r="A77" s="569"/>
      <c r="B77" s="218" t="s">
        <v>53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172"/>
      <c r="O77" s="82">
        <f t="shared" si="201"/>
        <v>0</v>
      </c>
      <c r="Q77" s="569"/>
      <c r="R77" s="218" t="s">
        <v>53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172">
        <v>0</v>
      </c>
      <c r="AE77" s="82">
        <f t="shared" si="202"/>
        <v>0</v>
      </c>
      <c r="AG77" s="569"/>
      <c r="AH77" s="218" t="s">
        <v>53</v>
      </c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172"/>
      <c r="AU77" s="82">
        <f t="shared" si="203"/>
        <v>0</v>
      </c>
      <c r="AW77" s="569"/>
      <c r="AX77" s="218" t="s">
        <v>53</v>
      </c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172"/>
      <c r="BK77" s="82">
        <f t="shared" si="204"/>
        <v>0</v>
      </c>
    </row>
    <row r="78" spans="1:64" x14ac:dyDescent="0.25">
      <c r="A78" s="569"/>
      <c r="B78" s="218" t="s">
        <v>52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172"/>
      <c r="O78" s="82">
        <f t="shared" si="201"/>
        <v>0</v>
      </c>
      <c r="Q78" s="569"/>
      <c r="R78" s="218" t="s">
        <v>52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172">
        <v>0</v>
      </c>
      <c r="AE78" s="82">
        <f t="shared" si="202"/>
        <v>0</v>
      </c>
      <c r="AG78" s="569"/>
      <c r="AH78" s="218" t="s">
        <v>52</v>
      </c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172"/>
      <c r="AU78" s="82">
        <f t="shared" si="203"/>
        <v>0</v>
      </c>
      <c r="AW78" s="569"/>
      <c r="AX78" s="218" t="s">
        <v>52</v>
      </c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172"/>
      <c r="BK78" s="82">
        <f t="shared" si="204"/>
        <v>0</v>
      </c>
    </row>
    <row r="79" spans="1:64" x14ac:dyDescent="0.25">
      <c r="A79" s="569"/>
      <c r="B79" s="218" t="s">
        <v>51</v>
      </c>
      <c r="C79" s="3"/>
      <c r="D79" s="3"/>
      <c r="E79" s="3"/>
      <c r="F79" s="3"/>
      <c r="G79" s="3">
        <v>4227</v>
      </c>
      <c r="H79" s="3"/>
      <c r="I79" s="3"/>
      <c r="J79" s="3"/>
      <c r="K79" s="3">
        <v>169877.16496415879</v>
      </c>
      <c r="L79" s="3">
        <v>32624.213879173651</v>
      </c>
      <c r="M79" s="3"/>
      <c r="N79" s="172">
        <v>64267.039582079407</v>
      </c>
      <c r="O79" s="82">
        <f t="shared" si="201"/>
        <v>270995.41842541186</v>
      </c>
      <c r="Q79" s="569"/>
      <c r="R79" s="218" t="s">
        <v>51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172">
        <v>0</v>
      </c>
      <c r="AE79" s="82">
        <f t="shared" si="202"/>
        <v>0</v>
      </c>
      <c r="AG79" s="569"/>
      <c r="AH79" s="218" t="s">
        <v>51</v>
      </c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172"/>
      <c r="AU79" s="82">
        <f t="shared" si="203"/>
        <v>0</v>
      </c>
      <c r="AW79" s="569"/>
      <c r="AX79" s="218" t="s">
        <v>51</v>
      </c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172"/>
      <c r="BK79" s="82">
        <f t="shared" si="204"/>
        <v>0</v>
      </c>
    </row>
    <row r="80" spans="1:64" ht="15.75" thickBot="1" x14ac:dyDescent="0.3">
      <c r="A80" s="570"/>
      <c r="B80" s="218" t="s">
        <v>50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172"/>
      <c r="O80" s="82">
        <f t="shared" si="201"/>
        <v>0</v>
      </c>
      <c r="Q80" s="570"/>
      <c r="R80" s="218" t="s">
        <v>50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172">
        <v>0</v>
      </c>
      <c r="AE80" s="82">
        <f t="shared" si="202"/>
        <v>0</v>
      </c>
      <c r="AG80" s="570"/>
      <c r="AH80" s="218" t="s">
        <v>50</v>
      </c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172"/>
      <c r="AU80" s="82">
        <f t="shared" si="203"/>
        <v>0</v>
      </c>
      <c r="AW80" s="570"/>
      <c r="AX80" s="218" t="s">
        <v>50</v>
      </c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172"/>
      <c r="BK80" s="82">
        <f t="shared" si="204"/>
        <v>0</v>
      </c>
    </row>
    <row r="81" spans="1:64" ht="15.75" thickBot="1" x14ac:dyDescent="0.3">
      <c r="B81" s="219" t="s">
        <v>43</v>
      </c>
      <c r="C81" s="210">
        <f>SUM(C68:C80)</f>
        <v>0</v>
      </c>
      <c r="D81" s="210">
        <f t="shared" ref="D81" si="205">SUM(D68:D80)</f>
        <v>142758.01192788055</v>
      </c>
      <c r="E81" s="210">
        <f t="shared" ref="E81" si="206">SUM(E68:E80)</f>
        <v>549421.46458335582</v>
      </c>
      <c r="F81" s="210">
        <f t="shared" ref="F81" si="207">SUM(F68:F80)</f>
        <v>251633.16036492313</v>
      </c>
      <c r="G81" s="210">
        <f t="shared" ref="G81" si="208">SUM(G68:G80)</f>
        <v>412742.38714994065</v>
      </c>
      <c r="H81" s="210">
        <f t="shared" ref="H81" si="209">SUM(H68:H80)</f>
        <v>361506.48587315489</v>
      </c>
      <c r="I81" s="210">
        <f t="shared" ref="I81" si="210">SUM(I68:I80)</f>
        <v>341812.00923365937</v>
      </c>
      <c r="J81" s="210">
        <f t="shared" ref="J81" si="211">SUM(J68:J80)</f>
        <v>377198.43177005911</v>
      </c>
      <c r="K81" s="210">
        <f t="shared" ref="K81" si="212">SUM(K68:K80)</f>
        <v>657271.60652344627</v>
      </c>
      <c r="L81" s="210">
        <f t="shared" ref="L81" si="213">SUM(L68:L80)</f>
        <v>377197.31244734407</v>
      </c>
      <c r="M81" s="210">
        <f t="shared" ref="M81" si="214">SUM(M68:M80)</f>
        <v>840926.43880527606</v>
      </c>
      <c r="N81" s="221">
        <f t="shared" ref="N81" si="215">SUM(N68:N80)</f>
        <v>1578802.945418623</v>
      </c>
      <c r="O81" s="85">
        <f t="shared" si="201"/>
        <v>5891270.2540976638</v>
      </c>
      <c r="Q81" s="86"/>
      <c r="R81" s="219" t="s">
        <v>43</v>
      </c>
      <c r="S81" s="210">
        <f>SUM(S68:S80)</f>
        <v>0</v>
      </c>
      <c r="T81" s="210">
        <f t="shared" ref="T81" si="216">SUM(T68:T80)</f>
        <v>0</v>
      </c>
      <c r="U81" s="210">
        <f t="shared" ref="U81" si="217">SUM(U68:U80)</f>
        <v>0</v>
      </c>
      <c r="V81" s="210">
        <f t="shared" ref="V81" si="218">SUM(V68:V80)</f>
        <v>0</v>
      </c>
      <c r="W81" s="210">
        <f t="shared" ref="W81" si="219">SUM(W68:W80)</f>
        <v>0</v>
      </c>
      <c r="X81" s="210">
        <f t="shared" ref="X81" si="220">SUM(X68:X80)</f>
        <v>0</v>
      </c>
      <c r="Y81" s="210">
        <f t="shared" ref="Y81" si="221">SUM(Y68:Y80)</f>
        <v>0</v>
      </c>
      <c r="Z81" s="210">
        <f t="shared" ref="Z81" si="222">SUM(Z68:Z80)</f>
        <v>0</v>
      </c>
      <c r="AA81" s="210">
        <f t="shared" ref="AA81" si="223">SUM(AA68:AA80)</f>
        <v>8452.7733094575178</v>
      </c>
      <c r="AB81" s="210">
        <f t="shared" ref="AB81" si="224">SUM(AB68:AB80)</f>
        <v>0</v>
      </c>
      <c r="AC81" s="210">
        <f t="shared" ref="AC81" si="225">SUM(AC68:AC80)</f>
        <v>55618.031999999999</v>
      </c>
      <c r="AD81" s="221">
        <f t="shared" ref="AD81" si="226">SUM(AD68:AD80)</f>
        <v>0</v>
      </c>
      <c r="AE81" s="85">
        <f t="shared" si="202"/>
        <v>64070.805309457515</v>
      </c>
      <c r="AG81" s="86"/>
      <c r="AH81" s="219" t="s">
        <v>43</v>
      </c>
      <c r="AI81" s="210">
        <f>SUM(AI68:AI80)</f>
        <v>0</v>
      </c>
      <c r="AJ81" s="210">
        <f t="shared" ref="AJ81" si="227">SUM(AJ68:AJ80)</f>
        <v>0</v>
      </c>
      <c r="AK81" s="210">
        <f t="shared" ref="AK81" si="228">SUM(AK68:AK80)</f>
        <v>0</v>
      </c>
      <c r="AL81" s="210">
        <f t="shared" ref="AL81" si="229">SUM(AL68:AL80)</f>
        <v>0</v>
      </c>
      <c r="AM81" s="210">
        <f t="shared" ref="AM81" si="230">SUM(AM68:AM80)</f>
        <v>0</v>
      </c>
      <c r="AN81" s="210">
        <f t="shared" ref="AN81" si="231">SUM(AN68:AN80)</f>
        <v>0</v>
      </c>
      <c r="AO81" s="210">
        <f t="shared" ref="AO81" si="232">SUM(AO68:AO80)</f>
        <v>0</v>
      </c>
      <c r="AP81" s="210">
        <f t="shared" ref="AP81" si="233">SUM(AP68:AP80)</f>
        <v>0</v>
      </c>
      <c r="AQ81" s="210">
        <f t="shared" ref="AQ81" si="234">SUM(AQ68:AQ80)</f>
        <v>0</v>
      </c>
      <c r="AR81" s="210">
        <f t="shared" ref="AR81" si="235">SUM(AR68:AR80)</f>
        <v>0</v>
      </c>
      <c r="AS81" s="210">
        <f t="shared" ref="AS81" si="236">SUM(AS68:AS80)</f>
        <v>0</v>
      </c>
      <c r="AT81" s="221">
        <f t="shared" ref="AT81" si="237">SUM(AT68:AT80)</f>
        <v>0</v>
      </c>
      <c r="AU81" s="85">
        <f t="shared" si="203"/>
        <v>0</v>
      </c>
      <c r="AW81" s="86"/>
      <c r="AX81" s="219" t="s">
        <v>43</v>
      </c>
      <c r="AY81" s="210">
        <f>SUM(AY68:AY80)</f>
        <v>0</v>
      </c>
      <c r="AZ81" s="210">
        <f t="shared" ref="AZ81" si="238">SUM(AZ68:AZ80)</f>
        <v>0</v>
      </c>
      <c r="BA81" s="210">
        <f t="shared" ref="BA81" si="239">SUM(BA68:BA80)</f>
        <v>0</v>
      </c>
      <c r="BB81" s="210">
        <f t="shared" ref="BB81" si="240">SUM(BB68:BB80)</f>
        <v>0</v>
      </c>
      <c r="BC81" s="210">
        <f t="shared" ref="BC81" si="241">SUM(BC68:BC80)</f>
        <v>0</v>
      </c>
      <c r="BD81" s="210">
        <f t="shared" ref="BD81" si="242">SUM(BD68:BD80)</f>
        <v>0</v>
      </c>
      <c r="BE81" s="210">
        <f t="shared" ref="BE81" si="243">SUM(BE68:BE80)</f>
        <v>0</v>
      </c>
      <c r="BF81" s="210">
        <f t="shared" ref="BF81" si="244">SUM(BF68:BF80)</f>
        <v>0</v>
      </c>
      <c r="BG81" s="210">
        <f t="shared" ref="BG81" si="245">SUM(BG68:BG80)</f>
        <v>0</v>
      </c>
      <c r="BH81" s="210">
        <f t="shared" ref="BH81" si="246">SUM(BH68:BH80)</f>
        <v>0</v>
      </c>
      <c r="BI81" s="210">
        <f t="shared" ref="BI81" si="247">SUM(BI68:BI80)</f>
        <v>0</v>
      </c>
      <c r="BJ81" s="221">
        <f t="shared" ref="BJ81" si="248">SUM(BJ68:BJ80)</f>
        <v>0</v>
      </c>
      <c r="BK81" s="85">
        <f t="shared" si="204"/>
        <v>0</v>
      </c>
    </row>
    <row r="82" spans="1:64" ht="21.75" thickBot="1" x14ac:dyDescent="0.4">
      <c r="A82" s="88"/>
      <c r="Q82" s="88"/>
      <c r="AG82" s="88"/>
      <c r="AW82" s="88"/>
    </row>
    <row r="83" spans="1:64" ht="21.75" thickBot="1" x14ac:dyDescent="0.4">
      <c r="A83" s="88"/>
      <c r="B83" s="205" t="s">
        <v>36</v>
      </c>
      <c r="C83" s="206">
        <f t="shared" ref="C83:N83" si="249">C$3</f>
        <v>45292</v>
      </c>
      <c r="D83" s="206">
        <f t="shared" si="249"/>
        <v>45323</v>
      </c>
      <c r="E83" s="206">
        <f t="shared" si="249"/>
        <v>45352</v>
      </c>
      <c r="F83" s="206">
        <f t="shared" si="249"/>
        <v>45383</v>
      </c>
      <c r="G83" s="206">
        <f t="shared" si="249"/>
        <v>45413</v>
      </c>
      <c r="H83" s="206">
        <f t="shared" si="249"/>
        <v>45444</v>
      </c>
      <c r="I83" s="206">
        <f t="shared" si="249"/>
        <v>45474</v>
      </c>
      <c r="J83" s="206">
        <f t="shared" si="249"/>
        <v>45505</v>
      </c>
      <c r="K83" s="206">
        <f t="shared" si="249"/>
        <v>45536</v>
      </c>
      <c r="L83" s="206">
        <f t="shared" si="249"/>
        <v>45566</v>
      </c>
      <c r="M83" s="206">
        <f t="shared" si="249"/>
        <v>45597</v>
      </c>
      <c r="N83" s="213" t="str">
        <f t="shared" si="249"/>
        <v>Dec-24 +</v>
      </c>
      <c r="O83" s="207" t="s">
        <v>34</v>
      </c>
      <c r="Q83" s="88"/>
      <c r="R83" s="205" t="s">
        <v>36</v>
      </c>
      <c r="S83" s="206">
        <f t="shared" ref="S83:AD83" si="250">S$3</f>
        <v>45292</v>
      </c>
      <c r="T83" s="206">
        <f t="shared" si="250"/>
        <v>45323</v>
      </c>
      <c r="U83" s="206">
        <f t="shared" si="250"/>
        <v>45352</v>
      </c>
      <c r="V83" s="206">
        <f t="shared" si="250"/>
        <v>45383</v>
      </c>
      <c r="W83" s="206">
        <f t="shared" si="250"/>
        <v>45413</v>
      </c>
      <c r="X83" s="206">
        <f t="shared" si="250"/>
        <v>45444</v>
      </c>
      <c r="Y83" s="206">
        <f t="shared" si="250"/>
        <v>45474</v>
      </c>
      <c r="Z83" s="206">
        <f t="shared" si="250"/>
        <v>45505</v>
      </c>
      <c r="AA83" s="206">
        <f t="shared" si="250"/>
        <v>45536</v>
      </c>
      <c r="AB83" s="206">
        <f t="shared" si="250"/>
        <v>45566</v>
      </c>
      <c r="AC83" s="206">
        <f t="shared" si="250"/>
        <v>45597</v>
      </c>
      <c r="AD83" s="213" t="str">
        <f t="shared" si="250"/>
        <v>Dec-24 +</v>
      </c>
      <c r="AE83" s="207" t="s">
        <v>34</v>
      </c>
      <c r="AG83" s="88"/>
      <c r="AH83" s="205" t="s">
        <v>36</v>
      </c>
      <c r="AI83" s="206">
        <f t="shared" ref="AI83:AT83" si="251">AI$3</f>
        <v>45292</v>
      </c>
      <c r="AJ83" s="206">
        <f t="shared" si="251"/>
        <v>45323</v>
      </c>
      <c r="AK83" s="206">
        <f t="shared" si="251"/>
        <v>45352</v>
      </c>
      <c r="AL83" s="206">
        <f t="shared" si="251"/>
        <v>45383</v>
      </c>
      <c r="AM83" s="206">
        <f t="shared" si="251"/>
        <v>45413</v>
      </c>
      <c r="AN83" s="206">
        <f t="shared" si="251"/>
        <v>45444</v>
      </c>
      <c r="AO83" s="206">
        <f t="shared" si="251"/>
        <v>45474</v>
      </c>
      <c r="AP83" s="206">
        <f t="shared" si="251"/>
        <v>45505</v>
      </c>
      <c r="AQ83" s="206">
        <f t="shared" si="251"/>
        <v>45536</v>
      </c>
      <c r="AR83" s="206">
        <f t="shared" si="251"/>
        <v>45566</v>
      </c>
      <c r="AS83" s="206">
        <f t="shared" si="251"/>
        <v>45597</v>
      </c>
      <c r="AT83" s="213" t="str">
        <f t="shared" si="251"/>
        <v>Dec-24 +</v>
      </c>
      <c r="AU83" s="207" t="s">
        <v>34</v>
      </c>
      <c r="AW83" s="88"/>
      <c r="AX83" s="205" t="s">
        <v>36</v>
      </c>
      <c r="AY83" s="206">
        <f t="shared" ref="AY83:BJ83" si="252">AY$3</f>
        <v>45292</v>
      </c>
      <c r="AZ83" s="206">
        <f t="shared" si="252"/>
        <v>45323</v>
      </c>
      <c r="BA83" s="206">
        <f t="shared" si="252"/>
        <v>45352</v>
      </c>
      <c r="BB83" s="206">
        <f t="shared" si="252"/>
        <v>45383</v>
      </c>
      <c r="BC83" s="206">
        <f t="shared" si="252"/>
        <v>45413</v>
      </c>
      <c r="BD83" s="206">
        <f t="shared" si="252"/>
        <v>45444</v>
      </c>
      <c r="BE83" s="206">
        <f t="shared" si="252"/>
        <v>45474</v>
      </c>
      <c r="BF83" s="206">
        <f t="shared" si="252"/>
        <v>45505</v>
      </c>
      <c r="BG83" s="206">
        <f t="shared" si="252"/>
        <v>45536</v>
      </c>
      <c r="BH83" s="206">
        <f t="shared" si="252"/>
        <v>45566</v>
      </c>
      <c r="BI83" s="206">
        <f t="shared" si="252"/>
        <v>45597</v>
      </c>
      <c r="BJ83" s="213" t="str">
        <f t="shared" si="252"/>
        <v>Dec-24 +</v>
      </c>
      <c r="BK83" s="207" t="s">
        <v>34</v>
      </c>
    </row>
    <row r="84" spans="1:64" ht="15" customHeight="1" x14ac:dyDescent="0.25">
      <c r="A84" s="556" t="s">
        <v>65</v>
      </c>
      <c r="B84" s="218" t="s">
        <v>62</v>
      </c>
      <c r="C84" s="3">
        <v>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172">
        <v>14519.692337945908</v>
      </c>
      <c r="O84" s="82">
        <f t="shared" ref="O84:O97" si="253">SUM(C84:N84)</f>
        <v>14519.692337945908</v>
      </c>
      <c r="Q84" s="556" t="s">
        <v>65</v>
      </c>
      <c r="R84" s="218" t="s">
        <v>62</v>
      </c>
      <c r="S84" s="3">
        <v>0</v>
      </c>
      <c r="T84" s="3"/>
      <c r="U84" s="3">
        <v>55707.77240404598</v>
      </c>
      <c r="V84" s="3"/>
      <c r="W84" s="3"/>
      <c r="X84" s="3">
        <v>121404.40174313846</v>
      </c>
      <c r="Y84" s="3"/>
      <c r="Z84" s="3"/>
      <c r="AA84" s="3"/>
      <c r="AB84" s="3"/>
      <c r="AC84" s="3">
        <v>30750.2226607997</v>
      </c>
      <c r="AD84" s="172">
        <v>113674.25050867874</v>
      </c>
      <c r="AE84" s="82">
        <f t="shared" ref="AE84:AE97" si="254">SUM(S84:AD84)</f>
        <v>321536.64731666289</v>
      </c>
      <c r="AG84" s="556" t="s">
        <v>65</v>
      </c>
      <c r="AH84" s="218" t="s">
        <v>62</v>
      </c>
      <c r="AI84" s="3">
        <v>0</v>
      </c>
      <c r="AJ84" s="3"/>
      <c r="AK84" s="3"/>
      <c r="AL84" s="3"/>
      <c r="AM84" s="3"/>
      <c r="AN84" s="3">
        <v>230256</v>
      </c>
      <c r="AO84" s="3"/>
      <c r="AP84" s="3"/>
      <c r="AQ84" s="3"/>
      <c r="AR84" s="3"/>
      <c r="AS84" s="3"/>
      <c r="AT84" s="172">
        <v>141745.76401556854</v>
      </c>
      <c r="AU84" s="82">
        <f t="shared" ref="AU84:AU97" si="255">SUM(AI84:AT84)</f>
        <v>372001.76401556854</v>
      </c>
      <c r="AW84" s="556" t="s">
        <v>65</v>
      </c>
      <c r="AX84" s="218" t="s">
        <v>62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172">
        <v>0</v>
      </c>
      <c r="BK84" s="82">
        <f t="shared" ref="BK84:BK97" si="256">SUM(AY84:BJ84)</f>
        <v>0</v>
      </c>
      <c r="BL84" s="215"/>
    </row>
    <row r="85" spans="1:64" x14ac:dyDescent="0.25">
      <c r="A85" s="557"/>
      <c r="B85" s="218" t="s">
        <v>61</v>
      </c>
      <c r="C85" s="3">
        <v>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172"/>
      <c r="O85" s="82">
        <f t="shared" si="253"/>
        <v>0</v>
      </c>
      <c r="Q85" s="557"/>
      <c r="R85" s="218" t="s">
        <v>61</v>
      </c>
      <c r="S85" s="3">
        <v>0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172"/>
      <c r="AE85" s="82">
        <f t="shared" si="254"/>
        <v>0</v>
      </c>
      <c r="AG85" s="557"/>
      <c r="AH85" s="218" t="s">
        <v>61</v>
      </c>
      <c r="AI85" s="3">
        <v>0</v>
      </c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172"/>
      <c r="AU85" s="82">
        <f t="shared" si="255"/>
        <v>0</v>
      </c>
      <c r="AW85" s="557"/>
      <c r="AX85" s="218" t="s">
        <v>61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172">
        <v>0</v>
      </c>
      <c r="BK85" s="82">
        <f t="shared" si="256"/>
        <v>0</v>
      </c>
    </row>
    <row r="86" spans="1:64" x14ac:dyDescent="0.25">
      <c r="A86" s="557"/>
      <c r="B86" s="218" t="s">
        <v>60</v>
      </c>
      <c r="C86" s="3">
        <v>0</v>
      </c>
      <c r="D86" s="3"/>
      <c r="E86" s="3"/>
      <c r="F86" s="3">
        <v>21395.670508517294</v>
      </c>
      <c r="G86" s="3"/>
      <c r="H86" s="3"/>
      <c r="I86" s="3"/>
      <c r="J86" s="3"/>
      <c r="K86" s="3"/>
      <c r="L86" s="3"/>
      <c r="M86" s="3"/>
      <c r="N86" s="172">
        <v>8558.2682034069203</v>
      </c>
      <c r="O86" s="82">
        <f t="shared" si="253"/>
        <v>29953.938711924216</v>
      </c>
      <c r="Q86" s="557"/>
      <c r="R86" s="218" t="s">
        <v>60</v>
      </c>
      <c r="S86" s="3">
        <v>0</v>
      </c>
      <c r="T86" s="3"/>
      <c r="U86" s="3"/>
      <c r="V86" s="3"/>
      <c r="W86" s="3">
        <v>22115</v>
      </c>
      <c r="X86" s="3"/>
      <c r="Y86" s="3"/>
      <c r="Z86" s="3">
        <v>24099.569397656582</v>
      </c>
      <c r="AA86" s="3">
        <v>13334.915633827812</v>
      </c>
      <c r="AB86" s="3">
        <v>12050.294483686726</v>
      </c>
      <c r="AC86" s="3">
        <v>74201.823250728223</v>
      </c>
      <c r="AD86" s="172">
        <v>20616.367862291325</v>
      </c>
      <c r="AE86" s="82">
        <f t="shared" si="254"/>
        <v>166417.97062819064</v>
      </c>
      <c r="AG86" s="557"/>
      <c r="AH86" s="218" t="s">
        <v>60</v>
      </c>
      <c r="AI86" s="3">
        <v>0</v>
      </c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172"/>
      <c r="AU86" s="82">
        <f t="shared" si="255"/>
        <v>0</v>
      </c>
      <c r="AW86" s="557"/>
      <c r="AX86" s="218" t="s">
        <v>60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172">
        <v>0</v>
      </c>
      <c r="BK86" s="82">
        <f t="shared" si="256"/>
        <v>0</v>
      </c>
    </row>
    <row r="87" spans="1:64" x14ac:dyDescent="0.25">
      <c r="A87" s="557"/>
      <c r="B87" s="218" t="s">
        <v>59</v>
      </c>
      <c r="C87" s="3">
        <v>0</v>
      </c>
      <c r="D87" s="3">
        <v>4452.3678331885221</v>
      </c>
      <c r="E87" s="3">
        <v>22542.994628232682</v>
      </c>
      <c r="F87" s="3">
        <v>89814.463538149517</v>
      </c>
      <c r="G87" s="3">
        <v>19388.719037393024</v>
      </c>
      <c r="H87" s="3">
        <v>22819.809328581545</v>
      </c>
      <c r="I87" s="3">
        <v>8523.2347502680586</v>
      </c>
      <c r="J87" s="3">
        <v>31998.239361605647</v>
      </c>
      <c r="K87" s="3">
        <v>39078.56941768113</v>
      </c>
      <c r="L87" s="3">
        <v>55234.833450941376</v>
      </c>
      <c r="M87" s="3">
        <v>19648.038255640018</v>
      </c>
      <c r="N87" s="172">
        <v>169452.61618714887</v>
      </c>
      <c r="O87" s="82">
        <f t="shared" si="253"/>
        <v>482953.88578883035</v>
      </c>
      <c r="Q87" s="557"/>
      <c r="R87" s="218" t="s">
        <v>59</v>
      </c>
      <c r="S87" s="3">
        <v>0</v>
      </c>
      <c r="T87" s="3">
        <v>94044.186807603342</v>
      </c>
      <c r="U87" s="3">
        <v>331287.81775682222</v>
      </c>
      <c r="V87" s="3">
        <v>131746.15193421996</v>
      </c>
      <c r="W87" s="3">
        <v>202720.59185870006</v>
      </c>
      <c r="X87" s="3">
        <v>452500.25571196387</v>
      </c>
      <c r="Y87" s="3">
        <v>183061.72067741802</v>
      </c>
      <c r="Z87" s="3">
        <v>213193.51503450819</v>
      </c>
      <c r="AA87" s="3">
        <v>677108.55560687406</v>
      </c>
      <c r="AB87" s="3">
        <v>910989.67257212743</v>
      </c>
      <c r="AC87" s="3">
        <v>803076.45316950919</v>
      </c>
      <c r="AD87" s="172">
        <v>1515094.0340225059</v>
      </c>
      <c r="AE87" s="82">
        <f t="shared" si="254"/>
        <v>5514822.9551522527</v>
      </c>
      <c r="AG87" s="557"/>
      <c r="AH87" s="218" t="s">
        <v>59</v>
      </c>
      <c r="AI87" s="3">
        <v>0</v>
      </c>
      <c r="AJ87" s="3">
        <v>10472.392863376526</v>
      </c>
      <c r="AK87" s="3"/>
      <c r="AL87" s="3"/>
      <c r="AM87" s="3">
        <v>54614.2086575262</v>
      </c>
      <c r="AN87" s="3">
        <v>5215.3489926272941</v>
      </c>
      <c r="AO87" s="3">
        <v>1676.8212720318666</v>
      </c>
      <c r="AP87" s="3">
        <v>21212.147959480691</v>
      </c>
      <c r="AQ87" s="3">
        <v>266001.9130476336</v>
      </c>
      <c r="AR87" s="3">
        <v>12447.905751830518</v>
      </c>
      <c r="AS87" s="3">
        <v>226180.87217525678</v>
      </c>
      <c r="AT87" s="172">
        <v>463113.72429959709</v>
      </c>
      <c r="AU87" s="82">
        <f t="shared" si="255"/>
        <v>1060935.3350193605</v>
      </c>
      <c r="AW87" s="557"/>
      <c r="AX87" s="218" t="s">
        <v>59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172">
        <v>0</v>
      </c>
      <c r="BK87" s="82">
        <f t="shared" si="256"/>
        <v>0</v>
      </c>
    </row>
    <row r="88" spans="1:64" x14ac:dyDescent="0.25">
      <c r="A88" s="557"/>
      <c r="B88" s="218" t="s">
        <v>58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172">
        <v>0</v>
      </c>
      <c r="O88" s="82">
        <f t="shared" si="253"/>
        <v>0</v>
      </c>
      <c r="Q88" s="557"/>
      <c r="R88" s="218" t="s">
        <v>58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172">
        <v>0</v>
      </c>
      <c r="AE88" s="82">
        <f t="shared" si="254"/>
        <v>0</v>
      </c>
      <c r="AG88" s="557"/>
      <c r="AH88" s="218" t="s">
        <v>58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172">
        <v>0</v>
      </c>
      <c r="AU88" s="82">
        <f t="shared" si="255"/>
        <v>0</v>
      </c>
      <c r="AW88" s="557"/>
      <c r="AX88" s="218" t="s">
        <v>58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172">
        <v>0</v>
      </c>
      <c r="BK88" s="82">
        <f t="shared" si="256"/>
        <v>0</v>
      </c>
    </row>
    <row r="89" spans="1:64" x14ac:dyDescent="0.25">
      <c r="A89" s="557"/>
      <c r="B89" s="218" t="s">
        <v>57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172">
        <v>0</v>
      </c>
      <c r="O89" s="82">
        <f t="shared" si="253"/>
        <v>0</v>
      </c>
      <c r="Q89" s="557"/>
      <c r="R89" s="218" t="s">
        <v>57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172">
        <v>0</v>
      </c>
      <c r="AE89" s="82">
        <f t="shared" si="254"/>
        <v>0</v>
      </c>
      <c r="AG89" s="557"/>
      <c r="AH89" s="218" t="s">
        <v>57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172">
        <v>0</v>
      </c>
      <c r="AU89" s="82">
        <f t="shared" si="255"/>
        <v>0</v>
      </c>
      <c r="AW89" s="557"/>
      <c r="AX89" s="218" t="s">
        <v>57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172">
        <v>0</v>
      </c>
      <c r="BK89" s="82">
        <f t="shared" si="256"/>
        <v>0</v>
      </c>
    </row>
    <row r="90" spans="1:64" x14ac:dyDescent="0.25">
      <c r="A90" s="557"/>
      <c r="B90" s="218" t="s">
        <v>56</v>
      </c>
      <c r="C90" s="3">
        <v>0</v>
      </c>
      <c r="D90" s="3"/>
      <c r="E90" s="3"/>
      <c r="F90" s="3"/>
      <c r="G90" s="3"/>
      <c r="H90" s="3"/>
      <c r="I90" s="3"/>
      <c r="J90" s="3">
        <v>24466.163148842661</v>
      </c>
      <c r="K90" s="3">
        <v>7319.5475081080267</v>
      </c>
      <c r="L90" s="3"/>
      <c r="M90" s="3"/>
      <c r="N90" s="172">
        <v>103120.33245034817</v>
      </c>
      <c r="O90" s="82">
        <f t="shared" si="253"/>
        <v>134906.04310729884</v>
      </c>
      <c r="Q90" s="557"/>
      <c r="R90" s="218" t="s">
        <v>56</v>
      </c>
      <c r="S90" s="3">
        <v>0</v>
      </c>
      <c r="T90" s="3">
        <v>8649.0099082083507</v>
      </c>
      <c r="U90" s="3">
        <v>63974.068488519821</v>
      </c>
      <c r="V90" s="3">
        <v>50765</v>
      </c>
      <c r="W90" s="3">
        <v>153013.47164342314</v>
      </c>
      <c r="X90" s="3">
        <v>249385.00879299882</v>
      </c>
      <c r="Y90" s="3">
        <v>45637.820073410592</v>
      </c>
      <c r="Z90" s="3">
        <v>188370.72000453435</v>
      </c>
      <c r="AA90" s="3">
        <v>181795.27225860691</v>
      </c>
      <c r="AB90" s="3">
        <v>254829.88050255802</v>
      </c>
      <c r="AC90" s="3">
        <v>74813.199566043055</v>
      </c>
      <c r="AD90" s="172">
        <v>573871.94361411047</v>
      </c>
      <c r="AE90" s="82">
        <f t="shared" si="254"/>
        <v>1845105.3948524138</v>
      </c>
      <c r="AG90" s="557"/>
      <c r="AH90" s="218" t="s">
        <v>56</v>
      </c>
      <c r="AI90" s="3">
        <v>0</v>
      </c>
      <c r="AJ90" s="3"/>
      <c r="AK90" s="3">
        <v>20117.130083562297</v>
      </c>
      <c r="AL90" s="3"/>
      <c r="AM90" s="3">
        <v>40032</v>
      </c>
      <c r="AN90" s="3"/>
      <c r="AO90" s="3"/>
      <c r="AP90" s="3">
        <v>71744.399999999994</v>
      </c>
      <c r="AQ90" s="3">
        <v>11427.50692470829</v>
      </c>
      <c r="AR90" s="3"/>
      <c r="AS90" s="3">
        <v>165063.79795262092</v>
      </c>
      <c r="AT90" s="172">
        <v>276752.52678067528</v>
      </c>
      <c r="AU90" s="82">
        <f t="shared" si="255"/>
        <v>585137.3617415668</v>
      </c>
      <c r="AW90" s="557"/>
      <c r="AX90" s="218" t="s">
        <v>56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172">
        <v>0</v>
      </c>
      <c r="BK90" s="82">
        <f t="shared" si="256"/>
        <v>0</v>
      </c>
    </row>
    <row r="91" spans="1:64" x14ac:dyDescent="0.25">
      <c r="A91" s="557"/>
      <c r="B91" s="218" t="s">
        <v>55</v>
      </c>
      <c r="C91" s="3">
        <v>0</v>
      </c>
      <c r="D91" s="3">
        <v>248806.46848482839</v>
      </c>
      <c r="E91" s="3">
        <v>538705.21486671234</v>
      </c>
      <c r="F91" s="3">
        <v>281091.78367807297</v>
      </c>
      <c r="G91" s="3">
        <v>392794.14565858553</v>
      </c>
      <c r="H91" s="3">
        <v>271276.27226879454</v>
      </c>
      <c r="I91" s="3">
        <v>113755.40158218509</v>
      </c>
      <c r="J91" s="3">
        <v>231155.52632125246</v>
      </c>
      <c r="K91" s="3">
        <v>662302.43444655568</v>
      </c>
      <c r="L91" s="3">
        <v>361040.30563703959</v>
      </c>
      <c r="M91" s="3">
        <v>308119.65239264531</v>
      </c>
      <c r="N91" s="172">
        <v>1682812.7437819066</v>
      </c>
      <c r="O91" s="82">
        <f t="shared" si="253"/>
        <v>5091859.9491185788</v>
      </c>
      <c r="Q91" s="557"/>
      <c r="R91" s="218" t="s">
        <v>55</v>
      </c>
      <c r="S91" s="3">
        <v>0</v>
      </c>
      <c r="T91" s="3">
        <v>301289.29445768724</v>
      </c>
      <c r="U91" s="3">
        <v>744383.32900822547</v>
      </c>
      <c r="V91" s="3">
        <v>1280666.2052279192</v>
      </c>
      <c r="W91" s="3">
        <v>1233511.9209679316</v>
      </c>
      <c r="X91" s="3">
        <v>738361.04600497626</v>
      </c>
      <c r="Y91" s="3">
        <v>387689.27515856957</v>
      </c>
      <c r="Z91" s="3">
        <v>1041128.4619566558</v>
      </c>
      <c r="AA91" s="3">
        <v>1312254.525413679</v>
      </c>
      <c r="AB91" s="3">
        <v>1085611.7686751643</v>
      </c>
      <c r="AC91" s="3">
        <v>1292872.4597537217</v>
      </c>
      <c r="AD91" s="172">
        <v>7469884.086898013</v>
      </c>
      <c r="AE91" s="82">
        <f t="shared" si="254"/>
        <v>16887652.373522542</v>
      </c>
      <c r="AG91" s="557"/>
      <c r="AH91" s="218" t="s">
        <v>55</v>
      </c>
      <c r="AI91" s="3">
        <v>0</v>
      </c>
      <c r="AJ91" s="3">
        <v>82858.238479430322</v>
      </c>
      <c r="AK91" s="3">
        <v>86274.883761258781</v>
      </c>
      <c r="AL91" s="3">
        <v>44474.913756008849</v>
      </c>
      <c r="AM91" s="3">
        <v>282885.00250649301</v>
      </c>
      <c r="AN91" s="3">
        <v>307921.07002123538</v>
      </c>
      <c r="AO91" s="3">
        <v>125492.59272876203</v>
      </c>
      <c r="AP91" s="3">
        <v>421197.79519766016</v>
      </c>
      <c r="AQ91" s="3">
        <v>280049.18847931467</v>
      </c>
      <c r="AR91" s="3">
        <v>368548.59993988316</v>
      </c>
      <c r="AS91" s="3">
        <v>415147.02063746779</v>
      </c>
      <c r="AT91" s="172">
        <v>2102582.448120092</v>
      </c>
      <c r="AU91" s="82">
        <f t="shared" si="255"/>
        <v>4517431.7536276067</v>
      </c>
      <c r="AW91" s="557"/>
      <c r="AX91" s="218" t="s">
        <v>55</v>
      </c>
      <c r="AY91" s="3">
        <v>0</v>
      </c>
      <c r="AZ91" s="3">
        <v>39862.177680000001</v>
      </c>
      <c r="BA91" s="3">
        <v>17196.990236487061</v>
      </c>
      <c r="BB91" s="3"/>
      <c r="BC91" s="3">
        <v>5481.2067978932091</v>
      </c>
      <c r="BD91" s="3"/>
      <c r="BE91" s="3">
        <v>59595.954965012155</v>
      </c>
      <c r="BF91" s="3">
        <v>138590.43566381015</v>
      </c>
      <c r="BG91" s="3"/>
      <c r="BH91" s="3"/>
      <c r="BI91" s="3">
        <v>16600.634130077608</v>
      </c>
      <c r="BJ91" s="172">
        <v>705795.12319868663</v>
      </c>
      <c r="BK91" s="82">
        <f t="shared" si="256"/>
        <v>983122.52267196681</v>
      </c>
    </row>
    <row r="92" spans="1:64" x14ac:dyDescent="0.25">
      <c r="A92" s="557"/>
      <c r="B92" s="218" t="s">
        <v>54</v>
      </c>
      <c r="C92" s="3">
        <v>0</v>
      </c>
      <c r="D92" s="3"/>
      <c r="E92" s="3">
        <v>5853.1455385494946</v>
      </c>
      <c r="F92" s="3"/>
      <c r="G92" s="3"/>
      <c r="H92" s="3"/>
      <c r="I92" s="3"/>
      <c r="J92" s="3"/>
      <c r="K92" s="3">
        <v>2926.5727692747473</v>
      </c>
      <c r="L92" s="3"/>
      <c r="M92" s="3">
        <v>26339.154923472724</v>
      </c>
      <c r="N92" s="172"/>
      <c r="O92" s="82">
        <f t="shared" si="253"/>
        <v>35118.873231296966</v>
      </c>
      <c r="Q92" s="557"/>
      <c r="R92" s="218" t="s">
        <v>54</v>
      </c>
      <c r="S92" s="3">
        <v>0</v>
      </c>
      <c r="T92" s="3"/>
      <c r="U92" s="3">
        <v>13169.577461736362</v>
      </c>
      <c r="V92" s="3"/>
      <c r="W92" s="3">
        <v>21949.295769560602</v>
      </c>
      <c r="X92" s="3">
        <v>5853.1455385494946</v>
      </c>
      <c r="Y92" s="3">
        <v>5853.1455385494946</v>
      </c>
      <c r="Z92" s="3"/>
      <c r="AA92" s="3">
        <v>73424</v>
      </c>
      <c r="AB92" s="3">
        <v>30140.237094652595</v>
      </c>
      <c r="AC92" s="3">
        <v>24875.868538835352</v>
      </c>
      <c r="AD92" s="172">
        <v>5853.1455385494946</v>
      </c>
      <c r="AE92" s="82">
        <f t="shared" si="254"/>
        <v>181118.41548043338</v>
      </c>
      <c r="AG92" s="557"/>
      <c r="AH92" s="218" t="s">
        <v>54</v>
      </c>
      <c r="AI92" s="3">
        <v>0</v>
      </c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172"/>
      <c r="AU92" s="82">
        <f t="shared" si="255"/>
        <v>0</v>
      </c>
      <c r="AW92" s="557"/>
      <c r="AX92" s="218" t="s">
        <v>54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172">
        <v>0</v>
      </c>
      <c r="BK92" s="82">
        <f t="shared" si="256"/>
        <v>0</v>
      </c>
    </row>
    <row r="93" spans="1:64" x14ac:dyDescent="0.25">
      <c r="A93" s="557"/>
      <c r="B93" s="218" t="s">
        <v>53</v>
      </c>
      <c r="C93" s="3">
        <v>0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172"/>
      <c r="O93" s="82">
        <f t="shared" si="253"/>
        <v>0</v>
      </c>
      <c r="Q93" s="557"/>
      <c r="R93" s="218" t="s">
        <v>53</v>
      </c>
      <c r="S93" s="3">
        <v>0</v>
      </c>
      <c r="T93" s="3"/>
      <c r="U93" s="3">
        <v>111013.09322038211</v>
      </c>
      <c r="V93" s="3"/>
      <c r="W93" s="3"/>
      <c r="X93" s="3"/>
      <c r="Y93" s="3"/>
      <c r="Z93" s="3"/>
      <c r="AA93" s="3"/>
      <c r="AB93" s="3"/>
      <c r="AC93" s="3"/>
      <c r="AD93" s="172"/>
      <c r="AE93" s="82">
        <f t="shared" si="254"/>
        <v>111013.09322038211</v>
      </c>
      <c r="AG93" s="557"/>
      <c r="AH93" s="218" t="s">
        <v>53</v>
      </c>
      <c r="AI93" s="3">
        <v>0</v>
      </c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172"/>
      <c r="AU93" s="82">
        <f t="shared" si="255"/>
        <v>0</v>
      </c>
      <c r="AW93" s="557"/>
      <c r="AX93" s="218" t="s">
        <v>53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172">
        <v>0</v>
      </c>
      <c r="BK93" s="82">
        <f t="shared" si="256"/>
        <v>0</v>
      </c>
    </row>
    <row r="94" spans="1:64" x14ac:dyDescent="0.25">
      <c r="A94" s="557"/>
      <c r="B94" s="218" t="s">
        <v>52</v>
      </c>
      <c r="C94" s="3">
        <v>0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172"/>
      <c r="O94" s="82">
        <f t="shared" si="253"/>
        <v>0</v>
      </c>
      <c r="Q94" s="557"/>
      <c r="R94" s="218" t="s">
        <v>52</v>
      </c>
      <c r="S94" s="3">
        <v>0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172"/>
      <c r="AE94" s="82">
        <f t="shared" si="254"/>
        <v>0</v>
      </c>
      <c r="AG94" s="557"/>
      <c r="AH94" s="218" t="s">
        <v>52</v>
      </c>
      <c r="AI94" s="3">
        <v>0</v>
      </c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172"/>
      <c r="AU94" s="82">
        <f t="shared" si="255"/>
        <v>0</v>
      </c>
      <c r="AW94" s="557"/>
      <c r="AX94" s="218" t="s">
        <v>52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172">
        <v>0</v>
      </c>
      <c r="BK94" s="82">
        <f t="shared" si="256"/>
        <v>0</v>
      </c>
    </row>
    <row r="95" spans="1:64" x14ac:dyDescent="0.25">
      <c r="A95" s="557"/>
      <c r="B95" s="218" t="s">
        <v>51</v>
      </c>
      <c r="C95" s="3">
        <v>0</v>
      </c>
      <c r="D95" s="3"/>
      <c r="E95" s="3">
        <v>70594.135159730751</v>
      </c>
      <c r="F95" s="3"/>
      <c r="G95" s="3">
        <v>35247.544681913343</v>
      </c>
      <c r="H95" s="3"/>
      <c r="I95" s="3">
        <v>5250.7840418805854</v>
      </c>
      <c r="J95" s="3"/>
      <c r="K95" s="3"/>
      <c r="L95" s="3">
        <v>10501.568083761171</v>
      </c>
      <c r="M95" s="3"/>
      <c r="N95" s="172"/>
      <c r="O95" s="82">
        <f t="shared" si="253"/>
        <v>121594.03196728586</v>
      </c>
      <c r="Q95" s="557"/>
      <c r="R95" s="218" t="s">
        <v>51</v>
      </c>
      <c r="S95" s="3">
        <v>0</v>
      </c>
      <c r="T95" s="3"/>
      <c r="U95" s="3"/>
      <c r="V95" s="3"/>
      <c r="W95" s="3"/>
      <c r="X95" s="3"/>
      <c r="Y95" s="3"/>
      <c r="Z95" s="3">
        <v>4975.5002183256811</v>
      </c>
      <c r="AA95" s="3"/>
      <c r="AB95" s="3"/>
      <c r="AC95" s="3">
        <v>10923.23796634037</v>
      </c>
      <c r="AD95" s="172">
        <v>6219.3752729071011</v>
      </c>
      <c r="AE95" s="82">
        <f t="shared" si="254"/>
        <v>22118.113457573152</v>
      </c>
      <c r="AG95" s="557"/>
      <c r="AH95" s="218" t="s">
        <v>51</v>
      </c>
      <c r="AI95" s="3">
        <v>0</v>
      </c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172"/>
      <c r="AU95" s="82">
        <f t="shared" si="255"/>
        <v>0</v>
      </c>
      <c r="AW95" s="557"/>
      <c r="AX95" s="218" t="s">
        <v>51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172">
        <v>0</v>
      </c>
      <c r="BK95" s="82">
        <f t="shared" si="256"/>
        <v>0</v>
      </c>
    </row>
    <row r="96" spans="1:64" ht="15.75" thickBot="1" x14ac:dyDescent="0.3">
      <c r="A96" s="558"/>
      <c r="B96" s="218" t="s">
        <v>50</v>
      </c>
      <c r="C96" s="3">
        <v>0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172">
        <v>21570.016930102072</v>
      </c>
      <c r="O96" s="82">
        <f t="shared" si="253"/>
        <v>21570.016930102072</v>
      </c>
      <c r="Q96" s="558"/>
      <c r="R96" s="218" t="s">
        <v>50</v>
      </c>
      <c r="S96" s="3">
        <v>0</v>
      </c>
      <c r="T96" s="3"/>
      <c r="U96" s="3"/>
      <c r="V96" s="3"/>
      <c r="W96" s="3"/>
      <c r="X96" s="3"/>
      <c r="Y96" s="3"/>
      <c r="Z96" s="3"/>
      <c r="AA96" s="3">
        <v>44811.92520836489</v>
      </c>
      <c r="AB96" s="3"/>
      <c r="AC96" s="3"/>
      <c r="AD96" s="172"/>
      <c r="AE96" s="82">
        <f t="shared" si="254"/>
        <v>44811.92520836489</v>
      </c>
      <c r="AG96" s="558"/>
      <c r="AH96" s="218" t="s">
        <v>50</v>
      </c>
      <c r="AI96" s="3">
        <v>0</v>
      </c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172">
        <v>44811.92520836489</v>
      </c>
      <c r="AU96" s="82">
        <f t="shared" si="255"/>
        <v>44811.92520836489</v>
      </c>
      <c r="AW96" s="558"/>
      <c r="AX96" s="218" t="s">
        <v>50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172">
        <v>0</v>
      </c>
      <c r="BK96" s="82">
        <f t="shared" si="256"/>
        <v>0</v>
      </c>
    </row>
    <row r="97" spans="1:64" ht="15.75" thickBot="1" x14ac:dyDescent="0.3">
      <c r="B97" s="219" t="s">
        <v>43</v>
      </c>
      <c r="C97" s="210">
        <f>SUM(C84:C96)</f>
        <v>0</v>
      </c>
      <c r="D97" s="210">
        <f t="shared" ref="D97" si="257">SUM(D84:D96)</f>
        <v>253258.83631801693</v>
      </c>
      <c r="E97" s="210">
        <f t="shared" ref="E97" si="258">SUM(E84:E96)</f>
        <v>637695.49019322533</v>
      </c>
      <c r="F97" s="210">
        <f t="shared" ref="F97" si="259">SUM(F84:F96)</f>
        <v>392301.91772473976</v>
      </c>
      <c r="G97" s="210">
        <f t="shared" ref="G97" si="260">SUM(G84:G96)</f>
        <v>447430.40937789192</v>
      </c>
      <c r="H97" s="210">
        <f t="shared" ref="H97" si="261">SUM(H84:H96)</f>
        <v>294096.08159737609</v>
      </c>
      <c r="I97" s="210">
        <f t="shared" ref="I97" si="262">SUM(I84:I96)</f>
        <v>127529.42037433374</v>
      </c>
      <c r="J97" s="210">
        <f t="shared" ref="J97" si="263">SUM(J84:J96)</f>
        <v>287619.92883170076</v>
      </c>
      <c r="K97" s="210">
        <f t="shared" ref="K97" si="264">SUM(K84:K96)</f>
        <v>711627.12414161954</v>
      </c>
      <c r="L97" s="210">
        <f t="shared" ref="L97" si="265">SUM(L84:L96)</f>
        <v>426776.70717174211</v>
      </c>
      <c r="M97" s="210">
        <f t="shared" ref="M97" si="266">SUM(M84:M96)</f>
        <v>354106.84557175805</v>
      </c>
      <c r="N97" s="221">
        <f t="shared" ref="N97" si="267">SUM(N84:N96)</f>
        <v>2000033.6698908585</v>
      </c>
      <c r="O97" s="85">
        <f t="shared" si="253"/>
        <v>5932476.4311932623</v>
      </c>
      <c r="Q97" s="86"/>
      <c r="R97" s="219" t="s">
        <v>43</v>
      </c>
      <c r="S97" s="210">
        <f>SUM(S84:S96)</f>
        <v>0</v>
      </c>
      <c r="T97" s="210">
        <f t="shared" ref="T97" si="268">SUM(T84:T96)</f>
        <v>403982.49117349891</v>
      </c>
      <c r="U97" s="210">
        <f t="shared" ref="U97" si="269">SUM(U84:U96)</f>
        <v>1319535.6583397319</v>
      </c>
      <c r="V97" s="210">
        <f t="shared" ref="V97" si="270">SUM(V84:V96)</f>
        <v>1463177.3571621391</v>
      </c>
      <c r="W97" s="210">
        <f t="shared" ref="W97" si="271">SUM(W84:W96)</f>
        <v>1633310.2802396156</v>
      </c>
      <c r="X97" s="210">
        <f t="shared" ref="X97" si="272">SUM(X84:X96)</f>
        <v>1567503.8577916268</v>
      </c>
      <c r="Y97" s="210">
        <f t="shared" ref="Y97" si="273">SUM(Y84:Y96)</f>
        <v>622241.96144794778</v>
      </c>
      <c r="Z97" s="210">
        <f t="shared" ref="Z97" si="274">SUM(Z84:Z96)</f>
        <v>1471767.7666116809</v>
      </c>
      <c r="AA97" s="210">
        <f t="shared" ref="AA97" si="275">SUM(AA84:AA96)</f>
        <v>2302729.1941213529</v>
      </c>
      <c r="AB97" s="210">
        <f t="shared" ref="AB97" si="276">SUM(AB84:AB96)</f>
        <v>2293621.8533281889</v>
      </c>
      <c r="AC97" s="210">
        <f t="shared" ref="AC97" si="277">SUM(AC84:AC96)</f>
        <v>2311513.264905978</v>
      </c>
      <c r="AD97" s="221">
        <f t="shared" ref="AD97" si="278">SUM(AD84:AD96)</f>
        <v>9705213.2037170567</v>
      </c>
      <c r="AE97" s="85">
        <f t="shared" si="254"/>
        <v>25094596.88883882</v>
      </c>
      <c r="AG97" s="86"/>
      <c r="AH97" s="219" t="s">
        <v>43</v>
      </c>
      <c r="AI97" s="210">
        <f>SUM(AI84:AI96)</f>
        <v>0</v>
      </c>
      <c r="AJ97" s="210">
        <f t="shared" ref="AJ97" si="279">SUM(AJ84:AJ96)</f>
        <v>93330.631342806853</v>
      </c>
      <c r="AK97" s="210">
        <f t="shared" ref="AK97" si="280">SUM(AK84:AK96)</f>
        <v>106392.01384482108</v>
      </c>
      <c r="AL97" s="210">
        <f t="shared" ref="AL97" si="281">SUM(AL84:AL96)</f>
        <v>44474.913756008849</v>
      </c>
      <c r="AM97" s="210">
        <f t="shared" ref="AM97" si="282">SUM(AM84:AM96)</f>
        <v>377531.21116401919</v>
      </c>
      <c r="AN97" s="210">
        <f t="shared" ref="AN97" si="283">SUM(AN84:AN96)</f>
        <v>543392.41901386273</v>
      </c>
      <c r="AO97" s="210">
        <f t="shared" ref="AO97" si="284">SUM(AO84:AO96)</f>
        <v>127169.4140007939</v>
      </c>
      <c r="AP97" s="210">
        <f t="shared" ref="AP97" si="285">SUM(AP84:AP96)</f>
        <v>514154.34315714083</v>
      </c>
      <c r="AQ97" s="210">
        <f t="shared" ref="AQ97" si="286">SUM(AQ84:AQ96)</f>
        <v>557478.60845165653</v>
      </c>
      <c r="AR97" s="210">
        <f t="shared" ref="AR97" si="287">SUM(AR84:AR96)</f>
        <v>380996.50569171365</v>
      </c>
      <c r="AS97" s="210">
        <f t="shared" ref="AS97" si="288">SUM(AS84:AS96)</f>
        <v>806391.69076534547</v>
      </c>
      <c r="AT97" s="221">
        <f t="shared" ref="AT97" si="289">SUM(AT84:AT96)</f>
        <v>3029006.3884242983</v>
      </c>
      <c r="AU97" s="85">
        <f t="shared" si="255"/>
        <v>6580318.139612468</v>
      </c>
      <c r="AW97" s="86"/>
      <c r="AX97" s="219" t="s">
        <v>43</v>
      </c>
      <c r="AY97" s="210">
        <f>SUM(AY84:AY96)</f>
        <v>0</v>
      </c>
      <c r="AZ97" s="210">
        <f t="shared" ref="AZ97" si="290">SUM(AZ84:AZ96)</f>
        <v>39862.177680000001</v>
      </c>
      <c r="BA97" s="210">
        <f t="shared" ref="BA97" si="291">SUM(BA84:BA96)</f>
        <v>17196.990236487061</v>
      </c>
      <c r="BB97" s="210">
        <f t="shared" ref="BB97" si="292">SUM(BB84:BB96)</f>
        <v>0</v>
      </c>
      <c r="BC97" s="210">
        <f t="shared" ref="BC97" si="293">SUM(BC84:BC96)</f>
        <v>5481.2067978932091</v>
      </c>
      <c r="BD97" s="210">
        <f t="shared" ref="BD97" si="294">SUM(BD84:BD96)</f>
        <v>0</v>
      </c>
      <c r="BE97" s="210">
        <f t="shared" ref="BE97" si="295">SUM(BE84:BE96)</f>
        <v>59595.954965012155</v>
      </c>
      <c r="BF97" s="210">
        <f t="shared" ref="BF97" si="296">SUM(BF84:BF96)</f>
        <v>138590.43566381015</v>
      </c>
      <c r="BG97" s="210">
        <f t="shared" ref="BG97" si="297">SUM(BG84:BG96)</f>
        <v>0</v>
      </c>
      <c r="BH97" s="210">
        <f t="shared" ref="BH97" si="298">SUM(BH84:BH96)</f>
        <v>0</v>
      </c>
      <c r="BI97" s="210">
        <f t="shared" ref="BI97" si="299">SUM(BI84:BI96)</f>
        <v>16600.634130077608</v>
      </c>
      <c r="BJ97" s="221">
        <f t="shared" ref="BJ97" si="300">SUM(BJ84:BJ96)</f>
        <v>705795.12319868663</v>
      </c>
      <c r="BK97" s="85">
        <f t="shared" si="256"/>
        <v>983122.52267196681</v>
      </c>
    </row>
    <row r="98" spans="1:64" ht="21.75" thickBot="1" x14ac:dyDescent="0.4">
      <c r="A98" s="88"/>
      <c r="Q98" s="88"/>
      <c r="AG98" s="88"/>
      <c r="AW98" s="88"/>
    </row>
    <row r="99" spans="1:64" ht="21.75" thickBot="1" x14ac:dyDescent="0.4">
      <c r="A99" s="88"/>
      <c r="B99" s="205" t="s">
        <v>36</v>
      </c>
      <c r="C99" s="206">
        <f t="shared" ref="C99:N99" si="301">C$3</f>
        <v>45292</v>
      </c>
      <c r="D99" s="206">
        <f t="shared" si="301"/>
        <v>45323</v>
      </c>
      <c r="E99" s="206">
        <f t="shared" si="301"/>
        <v>45352</v>
      </c>
      <c r="F99" s="206">
        <f t="shared" si="301"/>
        <v>45383</v>
      </c>
      <c r="G99" s="206">
        <f t="shared" si="301"/>
        <v>45413</v>
      </c>
      <c r="H99" s="206">
        <f t="shared" si="301"/>
        <v>45444</v>
      </c>
      <c r="I99" s="206">
        <f t="shared" si="301"/>
        <v>45474</v>
      </c>
      <c r="J99" s="206">
        <f t="shared" si="301"/>
        <v>45505</v>
      </c>
      <c r="K99" s="206">
        <f t="shared" si="301"/>
        <v>45536</v>
      </c>
      <c r="L99" s="206">
        <f t="shared" si="301"/>
        <v>45566</v>
      </c>
      <c r="M99" s="206">
        <f t="shared" si="301"/>
        <v>45597</v>
      </c>
      <c r="N99" s="213" t="str">
        <f t="shared" si="301"/>
        <v>Dec-24 +</v>
      </c>
      <c r="O99" s="207" t="s">
        <v>34</v>
      </c>
      <c r="Q99" s="88"/>
      <c r="R99" s="205" t="s">
        <v>36</v>
      </c>
      <c r="S99" s="206">
        <f t="shared" ref="S99:AD99" si="302">S$3</f>
        <v>45292</v>
      </c>
      <c r="T99" s="206">
        <f t="shared" si="302"/>
        <v>45323</v>
      </c>
      <c r="U99" s="206">
        <f t="shared" si="302"/>
        <v>45352</v>
      </c>
      <c r="V99" s="206">
        <f t="shared" si="302"/>
        <v>45383</v>
      </c>
      <c r="W99" s="206">
        <f t="shared" si="302"/>
        <v>45413</v>
      </c>
      <c r="X99" s="206">
        <f t="shared" si="302"/>
        <v>45444</v>
      </c>
      <c r="Y99" s="206">
        <f t="shared" si="302"/>
        <v>45474</v>
      </c>
      <c r="Z99" s="206">
        <f t="shared" si="302"/>
        <v>45505</v>
      </c>
      <c r="AA99" s="206">
        <f t="shared" si="302"/>
        <v>45536</v>
      </c>
      <c r="AB99" s="206">
        <f t="shared" si="302"/>
        <v>45566</v>
      </c>
      <c r="AC99" s="206">
        <f t="shared" si="302"/>
        <v>45597</v>
      </c>
      <c r="AD99" s="213" t="str">
        <f t="shared" si="302"/>
        <v>Dec-24 +</v>
      </c>
      <c r="AE99" s="207" t="s">
        <v>34</v>
      </c>
      <c r="AG99" s="88"/>
      <c r="AH99" s="205" t="s">
        <v>36</v>
      </c>
      <c r="AI99" s="206">
        <f t="shared" ref="AI99:AT99" si="303">AI$3</f>
        <v>45292</v>
      </c>
      <c r="AJ99" s="206">
        <f t="shared" si="303"/>
        <v>45323</v>
      </c>
      <c r="AK99" s="206">
        <f t="shared" si="303"/>
        <v>45352</v>
      </c>
      <c r="AL99" s="206">
        <f t="shared" si="303"/>
        <v>45383</v>
      </c>
      <c r="AM99" s="206">
        <f t="shared" si="303"/>
        <v>45413</v>
      </c>
      <c r="AN99" s="206">
        <f t="shared" si="303"/>
        <v>45444</v>
      </c>
      <c r="AO99" s="206">
        <f t="shared" si="303"/>
        <v>45474</v>
      </c>
      <c r="AP99" s="206">
        <f t="shared" si="303"/>
        <v>45505</v>
      </c>
      <c r="AQ99" s="206">
        <f t="shared" si="303"/>
        <v>45536</v>
      </c>
      <c r="AR99" s="206">
        <f t="shared" si="303"/>
        <v>45566</v>
      </c>
      <c r="AS99" s="206">
        <f t="shared" si="303"/>
        <v>45597</v>
      </c>
      <c r="AT99" s="213" t="str">
        <f t="shared" si="303"/>
        <v>Dec-24 +</v>
      </c>
      <c r="AU99" s="207" t="s">
        <v>34</v>
      </c>
      <c r="AW99" s="88"/>
      <c r="AX99" s="205" t="s">
        <v>36</v>
      </c>
      <c r="AY99" s="206">
        <f t="shared" ref="AY99:BJ99" si="304">AY$3</f>
        <v>45292</v>
      </c>
      <c r="AZ99" s="206">
        <f t="shared" si="304"/>
        <v>45323</v>
      </c>
      <c r="BA99" s="206">
        <f t="shared" si="304"/>
        <v>45352</v>
      </c>
      <c r="BB99" s="206">
        <f t="shared" si="304"/>
        <v>45383</v>
      </c>
      <c r="BC99" s="206">
        <f t="shared" si="304"/>
        <v>45413</v>
      </c>
      <c r="BD99" s="206">
        <f t="shared" si="304"/>
        <v>45444</v>
      </c>
      <c r="BE99" s="206">
        <f t="shared" si="304"/>
        <v>45474</v>
      </c>
      <c r="BF99" s="206">
        <f t="shared" si="304"/>
        <v>45505</v>
      </c>
      <c r="BG99" s="206">
        <f t="shared" si="304"/>
        <v>45536</v>
      </c>
      <c r="BH99" s="206">
        <f t="shared" si="304"/>
        <v>45566</v>
      </c>
      <c r="BI99" s="206">
        <f t="shared" si="304"/>
        <v>45597</v>
      </c>
      <c r="BJ99" s="213" t="str">
        <f t="shared" si="304"/>
        <v>Dec-24 +</v>
      </c>
      <c r="BK99" s="207" t="s">
        <v>34</v>
      </c>
    </row>
    <row r="100" spans="1:64" ht="15" customHeight="1" x14ac:dyDescent="0.25">
      <c r="A100" s="565" t="s">
        <v>173</v>
      </c>
      <c r="B100" s="218" t="s">
        <v>62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172"/>
      <c r="O100" s="82">
        <f t="shared" ref="O100:O113" si="305">SUM(C100:N100)</f>
        <v>0</v>
      </c>
      <c r="Q100" s="565" t="s">
        <v>173</v>
      </c>
      <c r="R100" s="218" t="s">
        <v>62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72"/>
      <c r="AE100" s="82">
        <f t="shared" ref="AE100:AE113" si="306">SUM(S100:AD100)</f>
        <v>0</v>
      </c>
      <c r="AG100" s="565" t="s">
        <v>173</v>
      </c>
      <c r="AH100" s="218" t="s">
        <v>62</v>
      </c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172"/>
      <c r="AU100" s="82">
        <f t="shared" ref="AU100:AU113" si="307">SUM(AI100:AT100)</f>
        <v>0</v>
      </c>
      <c r="AW100" s="565" t="s">
        <v>173</v>
      </c>
      <c r="AX100" s="218" t="s">
        <v>62</v>
      </c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172"/>
      <c r="BK100" s="82">
        <f t="shared" ref="BK100:BK113" si="308">SUM(AY100:BJ100)</f>
        <v>0</v>
      </c>
      <c r="BL100" s="215"/>
    </row>
    <row r="101" spans="1:64" x14ac:dyDescent="0.25">
      <c r="A101" s="566"/>
      <c r="B101" s="218" t="s">
        <v>61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172"/>
      <c r="O101" s="82">
        <f t="shared" si="305"/>
        <v>0</v>
      </c>
      <c r="Q101" s="566"/>
      <c r="R101" s="218" t="s">
        <v>61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72"/>
      <c r="AE101" s="82">
        <f t="shared" si="306"/>
        <v>0</v>
      </c>
      <c r="AG101" s="566"/>
      <c r="AH101" s="218" t="s">
        <v>61</v>
      </c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172"/>
      <c r="AU101" s="82">
        <f t="shared" si="307"/>
        <v>0</v>
      </c>
      <c r="AW101" s="566"/>
      <c r="AX101" s="218" t="s">
        <v>61</v>
      </c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172"/>
      <c r="BK101" s="82">
        <f t="shared" si="308"/>
        <v>0</v>
      </c>
    </row>
    <row r="102" spans="1:64" x14ac:dyDescent="0.25">
      <c r="A102" s="566"/>
      <c r="B102" s="218" t="s">
        <v>60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172"/>
      <c r="O102" s="82">
        <f t="shared" si="305"/>
        <v>0</v>
      </c>
      <c r="Q102" s="566"/>
      <c r="R102" s="218" t="s">
        <v>60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72"/>
      <c r="AE102" s="82">
        <f t="shared" si="306"/>
        <v>0</v>
      </c>
      <c r="AG102" s="566"/>
      <c r="AH102" s="218" t="s">
        <v>60</v>
      </c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172"/>
      <c r="AU102" s="82">
        <f t="shared" si="307"/>
        <v>0</v>
      </c>
      <c r="AW102" s="566"/>
      <c r="AX102" s="218" t="s">
        <v>60</v>
      </c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172"/>
      <c r="BK102" s="82">
        <f t="shared" si="308"/>
        <v>0</v>
      </c>
    </row>
    <row r="103" spans="1:64" x14ac:dyDescent="0.25">
      <c r="A103" s="566"/>
      <c r="B103" s="218" t="s">
        <v>59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172"/>
      <c r="O103" s="82">
        <f t="shared" si="305"/>
        <v>0</v>
      </c>
      <c r="Q103" s="566"/>
      <c r="R103" s="218" t="s">
        <v>59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72"/>
      <c r="AE103" s="82">
        <f t="shared" si="306"/>
        <v>0</v>
      </c>
      <c r="AG103" s="566"/>
      <c r="AH103" s="218" t="s">
        <v>59</v>
      </c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172"/>
      <c r="AU103" s="82">
        <f t="shared" si="307"/>
        <v>0</v>
      </c>
      <c r="AW103" s="566"/>
      <c r="AX103" s="218" t="s">
        <v>59</v>
      </c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172"/>
      <c r="BK103" s="82">
        <f t="shared" si="308"/>
        <v>0</v>
      </c>
    </row>
    <row r="104" spans="1:64" x14ac:dyDescent="0.25">
      <c r="A104" s="566"/>
      <c r="B104" s="218" t="s">
        <v>58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72"/>
      <c r="O104" s="82">
        <f t="shared" si="305"/>
        <v>0</v>
      </c>
      <c r="Q104" s="566"/>
      <c r="R104" s="218" t="s">
        <v>58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72"/>
      <c r="AE104" s="82">
        <f t="shared" si="306"/>
        <v>0</v>
      </c>
      <c r="AG104" s="566"/>
      <c r="AH104" s="218" t="s">
        <v>58</v>
      </c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172"/>
      <c r="AU104" s="82">
        <f t="shared" si="307"/>
        <v>0</v>
      </c>
      <c r="AW104" s="566"/>
      <c r="AX104" s="218" t="s">
        <v>58</v>
      </c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172"/>
      <c r="BK104" s="82">
        <f t="shared" si="308"/>
        <v>0</v>
      </c>
    </row>
    <row r="105" spans="1:64" x14ac:dyDescent="0.25">
      <c r="A105" s="566"/>
      <c r="B105" s="218" t="s">
        <v>57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172"/>
      <c r="O105" s="82">
        <f t="shared" si="305"/>
        <v>0</v>
      </c>
      <c r="Q105" s="566"/>
      <c r="R105" s="218" t="s">
        <v>57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72"/>
      <c r="AE105" s="82">
        <f t="shared" si="306"/>
        <v>0</v>
      </c>
      <c r="AG105" s="566"/>
      <c r="AH105" s="218" t="s">
        <v>57</v>
      </c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172"/>
      <c r="AU105" s="82">
        <f t="shared" si="307"/>
        <v>0</v>
      </c>
      <c r="AW105" s="566"/>
      <c r="AX105" s="218" t="s">
        <v>57</v>
      </c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172"/>
      <c r="BK105" s="82">
        <f t="shared" si="308"/>
        <v>0</v>
      </c>
    </row>
    <row r="106" spans="1:64" x14ac:dyDescent="0.25">
      <c r="A106" s="566"/>
      <c r="B106" s="218" t="s">
        <v>56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172"/>
      <c r="O106" s="82">
        <f t="shared" si="305"/>
        <v>0</v>
      </c>
      <c r="Q106" s="566"/>
      <c r="R106" s="218" t="s">
        <v>56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72"/>
      <c r="AE106" s="82">
        <f t="shared" si="306"/>
        <v>0</v>
      </c>
      <c r="AG106" s="566"/>
      <c r="AH106" s="218" t="s">
        <v>56</v>
      </c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172"/>
      <c r="AU106" s="82">
        <f t="shared" si="307"/>
        <v>0</v>
      </c>
      <c r="AW106" s="566"/>
      <c r="AX106" s="218" t="s">
        <v>56</v>
      </c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172"/>
      <c r="BK106" s="82">
        <f t="shared" si="308"/>
        <v>0</v>
      </c>
    </row>
    <row r="107" spans="1:64" x14ac:dyDescent="0.25">
      <c r="A107" s="566"/>
      <c r="B107" s="218" t="s">
        <v>55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172"/>
      <c r="O107" s="82">
        <f t="shared" si="305"/>
        <v>0</v>
      </c>
      <c r="Q107" s="566"/>
      <c r="R107" s="218" t="s">
        <v>55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72"/>
      <c r="AE107" s="82">
        <f t="shared" si="306"/>
        <v>0</v>
      </c>
      <c r="AG107" s="566"/>
      <c r="AH107" s="218" t="s">
        <v>55</v>
      </c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172"/>
      <c r="AU107" s="82">
        <f t="shared" si="307"/>
        <v>0</v>
      </c>
      <c r="AW107" s="566"/>
      <c r="AX107" s="218" t="s">
        <v>55</v>
      </c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172"/>
      <c r="BK107" s="82">
        <f t="shared" si="308"/>
        <v>0</v>
      </c>
    </row>
    <row r="108" spans="1:64" x14ac:dyDescent="0.25">
      <c r="A108" s="566"/>
      <c r="B108" s="218" t="s">
        <v>54</v>
      </c>
      <c r="C108" s="3"/>
      <c r="D108" s="3"/>
      <c r="E108" s="3"/>
      <c r="F108" s="3"/>
      <c r="G108" s="3"/>
      <c r="H108" s="3"/>
      <c r="I108" s="3"/>
      <c r="J108" s="3">
        <v>1180.8153149448688</v>
      </c>
      <c r="K108" s="3">
        <v>752.25433551506035</v>
      </c>
      <c r="L108" s="3"/>
      <c r="M108" s="3"/>
      <c r="N108" s="172">
        <v>0</v>
      </c>
      <c r="O108" s="82">
        <f t="shared" si="305"/>
        <v>1933.0696504599291</v>
      </c>
      <c r="Q108" s="566"/>
      <c r="R108" s="218" t="s">
        <v>54</v>
      </c>
      <c r="S108" s="3"/>
      <c r="T108" s="3"/>
      <c r="U108" s="3"/>
      <c r="V108" s="3"/>
      <c r="W108" s="3"/>
      <c r="X108" s="3"/>
      <c r="Y108" s="3"/>
      <c r="Z108" s="3">
        <v>64032.525499087147</v>
      </c>
      <c r="AA108" s="3">
        <v>42799.104593773132</v>
      </c>
      <c r="AB108" s="3"/>
      <c r="AC108" s="3"/>
      <c r="AD108" s="172">
        <v>609.20210738433548</v>
      </c>
      <c r="AE108" s="82">
        <f t="shared" si="306"/>
        <v>107440.83220024462</v>
      </c>
      <c r="AG108" s="566"/>
      <c r="AH108" s="218" t="s">
        <v>54</v>
      </c>
      <c r="AI108" s="3"/>
      <c r="AJ108" s="3"/>
      <c r="AK108" s="3"/>
      <c r="AL108" s="3"/>
      <c r="AM108" s="3"/>
      <c r="AN108" s="3"/>
      <c r="AO108" s="3"/>
      <c r="AP108" s="3">
        <v>72772.650441928199</v>
      </c>
      <c r="AQ108" s="3">
        <v>115025.93507604103</v>
      </c>
      <c r="AR108" s="3"/>
      <c r="AS108" s="3"/>
      <c r="AT108" s="172">
        <v>5181.7540576278743</v>
      </c>
      <c r="AU108" s="82">
        <f t="shared" si="307"/>
        <v>192980.33957559709</v>
      </c>
      <c r="AW108" s="566"/>
      <c r="AX108" s="218" t="s">
        <v>54</v>
      </c>
      <c r="AY108" s="3"/>
      <c r="AZ108" s="3"/>
      <c r="BA108" s="3"/>
      <c r="BB108" s="3"/>
      <c r="BC108" s="3"/>
      <c r="BD108" s="3"/>
      <c r="BE108" s="3"/>
      <c r="BF108" s="3">
        <v>108930.20523319856</v>
      </c>
      <c r="BG108" s="3">
        <v>132324.55371835022</v>
      </c>
      <c r="BH108" s="3"/>
      <c r="BI108" s="3"/>
      <c r="BJ108" s="172">
        <v>5113.1469226991403</v>
      </c>
      <c r="BK108" s="82">
        <f t="shared" si="308"/>
        <v>246367.90587424792</v>
      </c>
    </row>
    <row r="109" spans="1:64" x14ac:dyDescent="0.25">
      <c r="A109" s="566"/>
      <c r="B109" s="218" t="s">
        <v>53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172"/>
      <c r="O109" s="82">
        <f t="shared" si="305"/>
        <v>0</v>
      </c>
      <c r="Q109" s="566"/>
      <c r="R109" s="218" t="s">
        <v>53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72"/>
      <c r="AE109" s="82">
        <f t="shared" si="306"/>
        <v>0</v>
      </c>
      <c r="AG109" s="566"/>
      <c r="AH109" s="218" t="s">
        <v>53</v>
      </c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172"/>
      <c r="AU109" s="82">
        <f t="shared" si="307"/>
        <v>0</v>
      </c>
      <c r="AW109" s="566"/>
      <c r="AX109" s="218" t="s">
        <v>53</v>
      </c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172"/>
      <c r="BK109" s="82">
        <f t="shared" si="308"/>
        <v>0</v>
      </c>
    </row>
    <row r="110" spans="1:64" x14ac:dyDescent="0.25">
      <c r="A110" s="566"/>
      <c r="B110" s="218" t="s">
        <v>52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172"/>
      <c r="O110" s="82">
        <f t="shared" si="305"/>
        <v>0</v>
      </c>
      <c r="Q110" s="566"/>
      <c r="R110" s="218" t="s">
        <v>52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72"/>
      <c r="AE110" s="82">
        <f t="shared" si="306"/>
        <v>0</v>
      </c>
      <c r="AG110" s="566"/>
      <c r="AH110" s="218" t="s">
        <v>52</v>
      </c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172"/>
      <c r="AU110" s="82">
        <f t="shared" si="307"/>
        <v>0</v>
      </c>
      <c r="AW110" s="566"/>
      <c r="AX110" s="218" t="s">
        <v>52</v>
      </c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172"/>
      <c r="BK110" s="82">
        <f t="shared" si="308"/>
        <v>0</v>
      </c>
    </row>
    <row r="111" spans="1:64" x14ac:dyDescent="0.25">
      <c r="A111" s="566"/>
      <c r="B111" s="218" t="s">
        <v>51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172"/>
      <c r="O111" s="82">
        <f t="shared" si="305"/>
        <v>0</v>
      </c>
      <c r="Q111" s="566"/>
      <c r="R111" s="218" t="s">
        <v>51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72"/>
      <c r="AE111" s="82">
        <f t="shared" si="306"/>
        <v>0</v>
      </c>
      <c r="AG111" s="566"/>
      <c r="AH111" s="218" t="s">
        <v>51</v>
      </c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172"/>
      <c r="AU111" s="82">
        <f t="shared" si="307"/>
        <v>0</v>
      </c>
      <c r="AW111" s="566"/>
      <c r="AX111" s="218" t="s">
        <v>51</v>
      </c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172"/>
      <c r="BK111" s="82">
        <f t="shared" si="308"/>
        <v>0</v>
      </c>
    </row>
    <row r="112" spans="1:64" ht="15.75" thickBot="1" x14ac:dyDescent="0.3">
      <c r="A112" s="567"/>
      <c r="B112" s="218" t="s">
        <v>50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172"/>
      <c r="O112" s="82">
        <f t="shared" si="305"/>
        <v>0</v>
      </c>
      <c r="Q112" s="567"/>
      <c r="R112" s="218" t="s">
        <v>50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72"/>
      <c r="AE112" s="82">
        <f t="shared" si="306"/>
        <v>0</v>
      </c>
      <c r="AG112" s="567"/>
      <c r="AH112" s="218" t="s">
        <v>50</v>
      </c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172"/>
      <c r="AU112" s="82">
        <f t="shared" si="307"/>
        <v>0</v>
      </c>
      <c r="AW112" s="567"/>
      <c r="AX112" s="218" t="s">
        <v>50</v>
      </c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172"/>
      <c r="BK112" s="82">
        <f t="shared" si="308"/>
        <v>0</v>
      </c>
    </row>
    <row r="113" spans="1:64" ht="15.75" thickBot="1" x14ac:dyDescent="0.3">
      <c r="B113" s="219" t="s">
        <v>43</v>
      </c>
      <c r="C113" s="210">
        <f>SUM(C100:C112)</f>
        <v>0</v>
      </c>
      <c r="D113" s="210">
        <f t="shared" ref="D113" si="309">SUM(D100:D112)</f>
        <v>0</v>
      </c>
      <c r="E113" s="210">
        <f t="shared" ref="E113" si="310">SUM(E100:E112)</f>
        <v>0</v>
      </c>
      <c r="F113" s="210">
        <f t="shared" ref="F113" si="311">SUM(F100:F112)</f>
        <v>0</v>
      </c>
      <c r="G113" s="210">
        <f t="shared" ref="G113" si="312">SUM(G100:G112)</f>
        <v>0</v>
      </c>
      <c r="H113" s="210">
        <f t="shared" ref="H113" si="313">SUM(H100:H112)</f>
        <v>0</v>
      </c>
      <c r="I113" s="210">
        <f t="shared" ref="I113" si="314">SUM(I100:I112)</f>
        <v>0</v>
      </c>
      <c r="J113" s="210">
        <f t="shared" ref="J113" si="315">SUM(J100:J112)</f>
        <v>1180.8153149448688</v>
      </c>
      <c r="K113" s="210">
        <f t="shared" ref="K113" si="316">SUM(K100:K112)</f>
        <v>752.25433551506035</v>
      </c>
      <c r="L113" s="210">
        <f t="shared" ref="L113" si="317">SUM(L100:L112)</f>
        <v>0</v>
      </c>
      <c r="M113" s="210">
        <f t="shared" ref="M113" si="318">SUM(M100:M112)</f>
        <v>0</v>
      </c>
      <c r="N113" s="221">
        <f t="shared" ref="N113" si="319">SUM(N100:N112)</f>
        <v>0</v>
      </c>
      <c r="O113" s="85">
        <f t="shared" si="305"/>
        <v>1933.0696504599291</v>
      </c>
      <c r="P113" s="329">
        <f>SUM(C100:N112)</f>
        <v>1933.0696504599291</v>
      </c>
      <c r="Q113" s="86"/>
      <c r="R113" s="219" t="s">
        <v>43</v>
      </c>
      <c r="S113" s="210">
        <f>SUM(S100:S112)</f>
        <v>0</v>
      </c>
      <c r="T113" s="210">
        <f t="shared" ref="T113" si="320">SUM(T100:T112)</f>
        <v>0</v>
      </c>
      <c r="U113" s="210">
        <f t="shared" ref="U113" si="321">SUM(U100:U112)</f>
        <v>0</v>
      </c>
      <c r="V113" s="210">
        <f t="shared" ref="V113" si="322">SUM(V100:V112)</f>
        <v>0</v>
      </c>
      <c r="W113" s="210">
        <f t="shared" ref="W113" si="323">SUM(W100:W112)</f>
        <v>0</v>
      </c>
      <c r="X113" s="210">
        <f t="shared" ref="X113" si="324">SUM(X100:X112)</f>
        <v>0</v>
      </c>
      <c r="Y113" s="210">
        <f t="shared" ref="Y113" si="325">SUM(Y100:Y112)</f>
        <v>0</v>
      </c>
      <c r="Z113" s="210">
        <f t="shared" ref="Z113" si="326">SUM(Z100:Z112)</f>
        <v>64032.525499087147</v>
      </c>
      <c r="AA113" s="210">
        <f t="shared" ref="AA113" si="327">SUM(AA100:AA112)</f>
        <v>42799.104593773132</v>
      </c>
      <c r="AB113" s="210">
        <f t="shared" ref="AB113" si="328">SUM(AB100:AB112)</f>
        <v>0</v>
      </c>
      <c r="AC113" s="210">
        <f t="shared" ref="AC113" si="329">SUM(AC100:AC112)</f>
        <v>0</v>
      </c>
      <c r="AD113" s="221">
        <f t="shared" ref="AD113" si="330">SUM(AD100:AD112)</f>
        <v>609.20210738433548</v>
      </c>
      <c r="AE113" s="85">
        <f t="shared" si="306"/>
        <v>107440.83220024462</v>
      </c>
      <c r="AF113" s="329">
        <f>SUM(S100:AD112)</f>
        <v>107440.83220024462</v>
      </c>
      <c r="AG113" s="86"/>
      <c r="AH113" s="219" t="s">
        <v>43</v>
      </c>
      <c r="AI113" s="210">
        <f>SUM(AI100:AI112)</f>
        <v>0</v>
      </c>
      <c r="AJ113" s="210">
        <f t="shared" ref="AJ113" si="331">SUM(AJ100:AJ112)</f>
        <v>0</v>
      </c>
      <c r="AK113" s="210">
        <f t="shared" ref="AK113" si="332">SUM(AK100:AK112)</f>
        <v>0</v>
      </c>
      <c r="AL113" s="210">
        <f t="shared" ref="AL113" si="333">SUM(AL100:AL112)</f>
        <v>0</v>
      </c>
      <c r="AM113" s="210">
        <f t="shared" ref="AM113" si="334">SUM(AM100:AM112)</f>
        <v>0</v>
      </c>
      <c r="AN113" s="210">
        <f t="shared" ref="AN113" si="335">SUM(AN100:AN112)</f>
        <v>0</v>
      </c>
      <c r="AO113" s="210">
        <f t="shared" ref="AO113" si="336">SUM(AO100:AO112)</f>
        <v>0</v>
      </c>
      <c r="AP113" s="210">
        <f t="shared" ref="AP113" si="337">SUM(AP100:AP112)</f>
        <v>72772.650441928199</v>
      </c>
      <c r="AQ113" s="210">
        <f t="shared" ref="AQ113" si="338">SUM(AQ100:AQ112)</f>
        <v>115025.93507604103</v>
      </c>
      <c r="AR113" s="210">
        <f t="shared" ref="AR113" si="339">SUM(AR100:AR112)</f>
        <v>0</v>
      </c>
      <c r="AS113" s="210">
        <f t="shared" ref="AS113" si="340">SUM(AS100:AS112)</f>
        <v>0</v>
      </c>
      <c r="AT113" s="221">
        <f t="shared" ref="AT113" si="341">SUM(AT100:AT112)</f>
        <v>5181.7540576278743</v>
      </c>
      <c r="AU113" s="85">
        <f t="shared" si="307"/>
        <v>192980.33957559709</v>
      </c>
      <c r="AV113" s="329">
        <f>SUM(AI100:AT112)</f>
        <v>192980.33957559709</v>
      </c>
      <c r="AW113" s="86"/>
      <c r="AX113" s="219" t="s">
        <v>43</v>
      </c>
      <c r="AY113" s="210">
        <f>SUM(AY100:AY112)</f>
        <v>0</v>
      </c>
      <c r="AZ113" s="210">
        <f t="shared" ref="AZ113" si="342">SUM(AZ100:AZ112)</f>
        <v>0</v>
      </c>
      <c r="BA113" s="210">
        <f t="shared" ref="BA113" si="343">SUM(BA100:BA112)</f>
        <v>0</v>
      </c>
      <c r="BB113" s="210">
        <f t="shared" ref="BB113" si="344">SUM(BB100:BB112)</f>
        <v>0</v>
      </c>
      <c r="BC113" s="210">
        <f t="shared" ref="BC113" si="345">SUM(BC100:BC112)</f>
        <v>0</v>
      </c>
      <c r="BD113" s="210">
        <f t="shared" ref="BD113" si="346">SUM(BD100:BD112)</f>
        <v>0</v>
      </c>
      <c r="BE113" s="210">
        <f t="shared" ref="BE113" si="347">SUM(BE100:BE112)</f>
        <v>0</v>
      </c>
      <c r="BF113" s="210">
        <f t="shared" ref="BF113" si="348">SUM(BF100:BF112)</f>
        <v>108930.20523319856</v>
      </c>
      <c r="BG113" s="210">
        <f t="shared" ref="BG113" si="349">SUM(BG100:BG112)</f>
        <v>132324.55371835022</v>
      </c>
      <c r="BH113" s="210">
        <f t="shared" ref="BH113" si="350">SUM(BH100:BH112)</f>
        <v>0</v>
      </c>
      <c r="BI113" s="210">
        <f t="shared" ref="BI113" si="351">SUM(BI100:BI112)</f>
        <v>0</v>
      </c>
      <c r="BJ113" s="221">
        <f t="shared" ref="BJ113" si="352">SUM(BJ100:BJ112)</f>
        <v>5113.1469226991403</v>
      </c>
      <c r="BK113" s="85">
        <f t="shared" si="308"/>
        <v>246367.90587424792</v>
      </c>
      <c r="BL113" s="329">
        <f>SUM(AY100:BJ112)</f>
        <v>246367.90587424792</v>
      </c>
    </row>
    <row r="114" spans="1:64" ht="21.75" thickBot="1" x14ac:dyDescent="0.3">
      <c r="A114" s="87"/>
      <c r="Q114" s="87"/>
      <c r="AG114" s="87"/>
      <c r="AW114" s="87"/>
    </row>
    <row r="115" spans="1:64" ht="21.75" thickBot="1" x14ac:dyDescent="0.3">
      <c r="A115" s="87"/>
      <c r="B115" s="205" t="s">
        <v>36</v>
      </c>
      <c r="C115" s="206">
        <f t="shared" ref="C115:N115" si="353">C$3</f>
        <v>45292</v>
      </c>
      <c r="D115" s="206">
        <f t="shared" si="353"/>
        <v>45323</v>
      </c>
      <c r="E115" s="206">
        <f t="shared" si="353"/>
        <v>45352</v>
      </c>
      <c r="F115" s="206">
        <f t="shared" si="353"/>
        <v>45383</v>
      </c>
      <c r="G115" s="206">
        <f t="shared" si="353"/>
        <v>45413</v>
      </c>
      <c r="H115" s="206">
        <f t="shared" si="353"/>
        <v>45444</v>
      </c>
      <c r="I115" s="206">
        <f t="shared" si="353"/>
        <v>45474</v>
      </c>
      <c r="J115" s="206">
        <f t="shared" si="353"/>
        <v>45505</v>
      </c>
      <c r="K115" s="206">
        <f t="shared" si="353"/>
        <v>45536</v>
      </c>
      <c r="L115" s="206">
        <f t="shared" si="353"/>
        <v>45566</v>
      </c>
      <c r="M115" s="206">
        <f t="shared" si="353"/>
        <v>45597</v>
      </c>
      <c r="N115" s="213" t="str">
        <f t="shared" si="353"/>
        <v>Dec-24 +</v>
      </c>
      <c r="O115" s="207" t="s">
        <v>34</v>
      </c>
      <c r="Q115" s="87"/>
      <c r="R115" s="205" t="s">
        <v>36</v>
      </c>
      <c r="S115" s="206">
        <f t="shared" ref="S115:AD115" si="354">S$3</f>
        <v>45292</v>
      </c>
      <c r="T115" s="206">
        <f t="shared" si="354"/>
        <v>45323</v>
      </c>
      <c r="U115" s="206">
        <f t="shared" si="354"/>
        <v>45352</v>
      </c>
      <c r="V115" s="206">
        <f t="shared" si="354"/>
        <v>45383</v>
      </c>
      <c r="W115" s="206">
        <f t="shared" si="354"/>
        <v>45413</v>
      </c>
      <c r="X115" s="206">
        <f t="shared" si="354"/>
        <v>45444</v>
      </c>
      <c r="Y115" s="206">
        <f t="shared" si="354"/>
        <v>45474</v>
      </c>
      <c r="Z115" s="206">
        <f t="shared" si="354"/>
        <v>45505</v>
      </c>
      <c r="AA115" s="206">
        <f t="shared" si="354"/>
        <v>45536</v>
      </c>
      <c r="AB115" s="206">
        <f t="shared" si="354"/>
        <v>45566</v>
      </c>
      <c r="AC115" s="206">
        <f t="shared" si="354"/>
        <v>45597</v>
      </c>
      <c r="AD115" s="213" t="str">
        <f t="shared" si="354"/>
        <v>Dec-24 +</v>
      </c>
      <c r="AE115" s="207" t="s">
        <v>34</v>
      </c>
      <c r="AG115" s="87"/>
      <c r="AH115" s="205" t="s">
        <v>36</v>
      </c>
      <c r="AI115" s="206">
        <f t="shared" ref="AI115:AT115" si="355">AI$3</f>
        <v>45292</v>
      </c>
      <c r="AJ115" s="206">
        <f t="shared" si="355"/>
        <v>45323</v>
      </c>
      <c r="AK115" s="206">
        <f t="shared" si="355"/>
        <v>45352</v>
      </c>
      <c r="AL115" s="206">
        <f t="shared" si="355"/>
        <v>45383</v>
      </c>
      <c r="AM115" s="206">
        <f t="shared" si="355"/>
        <v>45413</v>
      </c>
      <c r="AN115" s="206">
        <f t="shared" si="355"/>
        <v>45444</v>
      </c>
      <c r="AO115" s="206">
        <f t="shared" si="355"/>
        <v>45474</v>
      </c>
      <c r="AP115" s="206">
        <f t="shared" si="355"/>
        <v>45505</v>
      </c>
      <c r="AQ115" s="206">
        <f t="shared" si="355"/>
        <v>45536</v>
      </c>
      <c r="AR115" s="206">
        <f t="shared" si="355"/>
        <v>45566</v>
      </c>
      <c r="AS115" s="206">
        <f t="shared" si="355"/>
        <v>45597</v>
      </c>
      <c r="AT115" s="213" t="str">
        <f t="shared" si="355"/>
        <v>Dec-24 +</v>
      </c>
      <c r="AU115" s="207" t="s">
        <v>34</v>
      </c>
      <c r="AW115" s="87"/>
      <c r="AX115" s="205" t="s">
        <v>36</v>
      </c>
      <c r="AY115" s="206">
        <f t="shared" ref="AY115:BJ115" si="356">AY$3</f>
        <v>45292</v>
      </c>
      <c r="AZ115" s="206">
        <f t="shared" si="356"/>
        <v>45323</v>
      </c>
      <c r="BA115" s="206">
        <f t="shared" si="356"/>
        <v>45352</v>
      </c>
      <c r="BB115" s="206">
        <f t="shared" si="356"/>
        <v>45383</v>
      </c>
      <c r="BC115" s="206">
        <f t="shared" si="356"/>
        <v>45413</v>
      </c>
      <c r="BD115" s="206">
        <f t="shared" si="356"/>
        <v>45444</v>
      </c>
      <c r="BE115" s="206">
        <f t="shared" si="356"/>
        <v>45474</v>
      </c>
      <c r="BF115" s="206">
        <f t="shared" si="356"/>
        <v>45505</v>
      </c>
      <c r="BG115" s="206">
        <f t="shared" si="356"/>
        <v>45536</v>
      </c>
      <c r="BH115" s="206">
        <f t="shared" si="356"/>
        <v>45566</v>
      </c>
      <c r="BI115" s="206">
        <f t="shared" si="356"/>
        <v>45597</v>
      </c>
      <c r="BJ115" s="213" t="str">
        <f t="shared" si="356"/>
        <v>Dec-24 +</v>
      </c>
      <c r="BK115" s="207" t="s">
        <v>34</v>
      </c>
    </row>
    <row r="116" spans="1:64" ht="15" customHeight="1" x14ac:dyDescent="0.25">
      <c r="A116" s="559" t="s">
        <v>64</v>
      </c>
      <c r="B116" s="218" t="s">
        <v>62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72"/>
      <c r="O116" s="82">
        <f t="shared" ref="O116:O129" si="357">SUM(C116:N116)</f>
        <v>0</v>
      </c>
      <c r="Q116" s="559" t="s">
        <v>64</v>
      </c>
      <c r="R116" s="218" t="s">
        <v>62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72"/>
      <c r="AE116" s="82">
        <f t="shared" ref="AE116:AE129" si="358">SUM(S116:AD116)</f>
        <v>0</v>
      </c>
      <c r="AG116" s="559" t="s">
        <v>64</v>
      </c>
      <c r="AH116" s="218" t="s">
        <v>62</v>
      </c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172"/>
      <c r="AU116" s="82">
        <f t="shared" ref="AU116:AU129" si="359">SUM(AI116:AT116)</f>
        <v>0</v>
      </c>
      <c r="AW116" s="559" t="s">
        <v>64</v>
      </c>
      <c r="AX116" s="218" t="s">
        <v>62</v>
      </c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172"/>
      <c r="BK116" s="82">
        <f t="shared" ref="BK116:BK129" si="360">SUM(AY116:BJ116)</f>
        <v>0</v>
      </c>
    </row>
    <row r="117" spans="1:64" x14ac:dyDescent="0.25">
      <c r="A117" s="560"/>
      <c r="B117" s="218" t="s">
        <v>61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172"/>
      <c r="O117" s="82">
        <f t="shared" si="357"/>
        <v>0</v>
      </c>
      <c r="Q117" s="560"/>
      <c r="R117" s="218" t="s">
        <v>61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72"/>
      <c r="AE117" s="82">
        <f t="shared" si="358"/>
        <v>0</v>
      </c>
      <c r="AG117" s="560"/>
      <c r="AH117" s="218" t="s">
        <v>61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172"/>
      <c r="AU117" s="82">
        <f t="shared" si="359"/>
        <v>0</v>
      </c>
      <c r="AW117" s="560"/>
      <c r="AX117" s="218" t="s">
        <v>61</v>
      </c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172"/>
      <c r="BK117" s="82">
        <f t="shared" si="360"/>
        <v>0</v>
      </c>
    </row>
    <row r="118" spans="1:64" x14ac:dyDescent="0.25">
      <c r="A118" s="560"/>
      <c r="B118" s="218" t="s">
        <v>60</v>
      </c>
      <c r="C118" s="3">
        <v>0</v>
      </c>
      <c r="D118" s="3">
        <v>0</v>
      </c>
      <c r="E118" s="3">
        <v>479.72243499074074</v>
      </c>
      <c r="F118" s="3">
        <v>0</v>
      </c>
      <c r="G118" s="3">
        <v>73.803451537037034</v>
      </c>
      <c r="H118" s="3">
        <v>3321.1553191666667</v>
      </c>
      <c r="I118" s="3">
        <v>3025.9415130185189</v>
      </c>
      <c r="J118" s="3">
        <v>701.13278960185187</v>
      </c>
      <c r="K118" s="3">
        <v>1955.7914657314816</v>
      </c>
      <c r="L118" s="3">
        <v>1992.6931915000002</v>
      </c>
      <c r="M118" s="3">
        <v>1180.8552245925925</v>
      </c>
      <c r="N118" s="172">
        <v>3210.4501418611112</v>
      </c>
      <c r="O118" s="82">
        <f t="shared" si="357"/>
        <v>15941.545532000002</v>
      </c>
      <c r="Q118" s="560"/>
      <c r="R118" s="218" t="s">
        <v>60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72"/>
      <c r="AE118" s="82">
        <f t="shared" si="358"/>
        <v>0</v>
      </c>
      <c r="AG118" s="560"/>
      <c r="AH118" s="218" t="s">
        <v>60</v>
      </c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172"/>
      <c r="AU118" s="82">
        <f t="shared" si="359"/>
        <v>0</v>
      </c>
      <c r="AW118" s="560"/>
      <c r="AX118" s="218" t="s">
        <v>60</v>
      </c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172"/>
      <c r="BK118" s="82">
        <f t="shared" si="360"/>
        <v>0</v>
      </c>
    </row>
    <row r="119" spans="1:64" x14ac:dyDescent="0.25">
      <c r="A119" s="560"/>
      <c r="B119" s="218" t="s">
        <v>59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172"/>
      <c r="O119" s="82">
        <f t="shared" si="357"/>
        <v>0</v>
      </c>
      <c r="Q119" s="560"/>
      <c r="R119" s="218" t="s">
        <v>59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72"/>
      <c r="AE119" s="82">
        <f t="shared" si="358"/>
        <v>0</v>
      </c>
      <c r="AG119" s="560"/>
      <c r="AH119" s="218" t="s">
        <v>59</v>
      </c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172"/>
      <c r="AU119" s="82">
        <f t="shared" si="359"/>
        <v>0</v>
      </c>
      <c r="AW119" s="560"/>
      <c r="AX119" s="218" t="s">
        <v>59</v>
      </c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172"/>
      <c r="BK119" s="82">
        <f t="shared" si="360"/>
        <v>0</v>
      </c>
    </row>
    <row r="120" spans="1:64" x14ac:dyDescent="0.25">
      <c r="A120" s="560"/>
      <c r="B120" s="218" t="s">
        <v>58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172"/>
      <c r="O120" s="82">
        <f t="shared" si="357"/>
        <v>0</v>
      </c>
      <c r="Q120" s="560"/>
      <c r="R120" s="218" t="s">
        <v>58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72"/>
      <c r="AE120" s="82">
        <f t="shared" si="358"/>
        <v>0</v>
      </c>
      <c r="AG120" s="560"/>
      <c r="AH120" s="218" t="s">
        <v>58</v>
      </c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172"/>
      <c r="AU120" s="82">
        <f t="shared" si="359"/>
        <v>0</v>
      </c>
      <c r="AW120" s="560"/>
      <c r="AX120" s="218" t="s">
        <v>58</v>
      </c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172"/>
      <c r="BK120" s="82">
        <f t="shared" si="360"/>
        <v>0</v>
      </c>
    </row>
    <row r="121" spans="1:64" x14ac:dyDescent="0.25">
      <c r="A121" s="560"/>
      <c r="B121" s="218" t="s">
        <v>57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172"/>
      <c r="O121" s="82">
        <f t="shared" si="357"/>
        <v>0</v>
      </c>
      <c r="Q121" s="560"/>
      <c r="R121" s="218" t="s">
        <v>57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72"/>
      <c r="AE121" s="82">
        <f t="shared" si="358"/>
        <v>0</v>
      </c>
      <c r="AG121" s="560"/>
      <c r="AH121" s="218" t="s">
        <v>57</v>
      </c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172"/>
      <c r="AU121" s="82">
        <f t="shared" si="359"/>
        <v>0</v>
      </c>
      <c r="AW121" s="560"/>
      <c r="AX121" s="218" t="s">
        <v>57</v>
      </c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172"/>
      <c r="BK121" s="82">
        <f t="shared" si="360"/>
        <v>0</v>
      </c>
    </row>
    <row r="122" spans="1:64" x14ac:dyDescent="0.25">
      <c r="A122" s="560"/>
      <c r="B122" s="218" t="s">
        <v>56</v>
      </c>
      <c r="C122" s="3">
        <v>0</v>
      </c>
      <c r="D122" s="3">
        <v>0</v>
      </c>
      <c r="E122" s="3">
        <v>14062.173191889706</v>
      </c>
      <c r="F122" s="3">
        <v>30868.185055367649</v>
      </c>
      <c r="G122" s="3">
        <v>38756.721236183825</v>
      </c>
      <c r="H122" s="3">
        <v>5144.6975092279408</v>
      </c>
      <c r="I122" s="3">
        <v>685.95966789705881</v>
      </c>
      <c r="J122" s="3">
        <v>342.9798339485294</v>
      </c>
      <c r="K122" s="3">
        <v>342.9798339485294</v>
      </c>
      <c r="L122" s="3">
        <v>1028.9395018455882</v>
      </c>
      <c r="M122" s="3">
        <v>1714.899169742647</v>
      </c>
      <c r="N122" s="172">
        <v>342.9798339485294</v>
      </c>
      <c r="O122" s="82">
        <f t="shared" si="357"/>
        <v>93290.514834000001</v>
      </c>
      <c r="Q122" s="560"/>
      <c r="R122" s="218" t="s">
        <v>56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72"/>
      <c r="AE122" s="82">
        <f t="shared" si="358"/>
        <v>0</v>
      </c>
      <c r="AG122" s="560"/>
      <c r="AH122" s="218" t="s">
        <v>56</v>
      </c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172"/>
      <c r="AU122" s="82">
        <f t="shared" si="359"/>
        <v>0</v>
      </c>
      <c r="AW122" s="560"/>
      <c r="AX122" s="218" t="s">
        <v>56</v>
      </c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172"/>
      <c r="BK122" s="82">
        <f t="shared" si="360"/>
        <v>0</v>
      </c>
    </row>
    <row r="123" spans="1:64" x14ac:dyDescent="0.25">
      <c r="A123" s="560"/>
      <c r="B123" s="218" t="s">
        <v>55</v>
      </c>
      <c r="C123" s="3">
        <v>0</v>
      </c>
      <c r="D123" s="3">
        <v>0</v>
      </c>
      <c r="E123" s="3">
        <v>0</v>
      </c>
      <c r="F123" s="3">
        <v>335785.40312176704</v>
      </c>
      <c r="G123" s="3">
        <v>0</v>
      </c>
      <c r="H123" s="3">
        <v>156674.50292884262</v>
      </c>
      <c r="I123" s="3">
        <v>202688.13121619687</v>
      </c>
      <c r="J123" s="3">
        <v>36506.680294099249</v>
      </c>
      <c r="K123" s="3">
        <v>178730.62227319425</v>
      </c>
      <c r="L123" s="3">
        <v>244518.70238651891</v>
      </c>
      <c r="M123" s="3">
        <v>192420.62738348148</v>
      </c>
      <c r="N123" s="172">
        <v>169984.23011939964</v>
      </c>
      <c r="O123" s="82">
        <f t="shared" si="357"/>
        <v>1517308.8997235</v>
      </c>
      <c r="Q123" s="560"/>
      <c r="R123" s="218" t="s">
        <v>55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72"/>
      <c r="AE123" s="82">
        <f t="shared" si="358"/>
        <v>0</v>
      </c>
      <c r="AG123" s="560"/>
      <c r="AH123" s="218" t="s">
        <v>55</v>
      </c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172"/>
      <c r="AU123" s="82">
        <f t="shared" si="359"/>
        <v>0</v>
      </c>
      <c r="AW123" s="560"/>
      <c r="AX123" s="218" t="s">
        <v>55</v>
      </c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172"/>
      <c r="BK123" s="82">
        <f t="shared" si="360"/>
        <v>0</v>
      </c>
    </row>
    <row r="124" spans="1:64" x14ac:dyDescent="0.25">
      <c r="A124" s="560"/>
      <c r="B124" s="218" t="s">
        <v>54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172"/>
      <c r="O124" s="82">
        <f t="shared" si="357"/>
        <v>0</v>
      </c>
      <c r="Q124" s="560"/>
      <c r="R124" s="218" t="s">
        <v>54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72"/>
      <c r="AE124" s="82">
        <f t="shared" si="358"/>
        <v>0</v>
      </c>
      <c r="AG124" s="560"/>
      <c r="AH124" s="218" t="s">
        <v>54</v>
      </c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172"/>
      <c r="AU124" s="82">
        <f t="shared" si="359"/>
        <v>0</v>
      </c>
      <c r="AW124" s="560"/>
      <c r="AX124" s="218" t="s">
        <v>54</v>
      </c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172"/>
      <c r="BK124" s="82">
        <f t="shared" si="360"/>
        <v>0</v>
      </c>
    </row>
    <row r="125" spans="1:64" x14ac:dyDescent="0.25">
      <c r="A125" s="560"/>
      <c r="B125" s="218" t="s">
        <v>53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172"/>
      <c r="O125" s="82">
        <f t="shared" si="357"/>
        <v>0</v>
      </c>
      <c r="Q125" s="560"/>
      <c r="R125" s="218" t="s">
        <v>53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72"/>
      <c r="AE125" s="82">
        <f t="shared" si="358"/>
        <v>0</v>
      </c>
      <c r="AG125" s="560"/>
      <c r="AH125" s="218" t="s">
        <v>53</v>
      </c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172"/>
      <c r="AU125" s="82">
        <f t="shared" si="359"/>
        <v>0</v>
      </c>
      <c r="AW125" s="560"/>
      <c r="AX125" s="218" t="s">
        <v>53</v>
      </c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172"/>
      <c r="BK125" s="82">
        <f t="shared" si="360"/>
        <v>0</v>
      </c>
    </row>
    <row r="126" spans="1:64" x14ac:dyDescent="0.25">
      <c r="A126" s="560"/>
      <c r="B126" s="218" t="s">
        <v>52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172"/>
      <c r="O126" s="82">
        <f t="shared" si="357"/>
        <v>0</v>
      </c>
      <c r="Q126" s="560"/>
      <c r="R126" s="218" t="s">
        <v>52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72"/>
      <c r="AE126" s="82">
        <f t="shared" si="358"/>
        <v>0</v>
      </c>
      <c r="AG126" s="560"/>
      <c r="AH126" s="218" t="s">
        <v>52</v>
      </c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172"/>
      <c r="AU126" s="82">
        <f t="shared" si="359"/>
        <v>0</v>
      </c>
      <c r="AW126" s="560"/>
      <c r="AX126" s="218" t="s">
        <v>52</v>
      </c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172"/>
      <c r="BK126" s="82">
        <f t="shared" si="360"/>
        <v>0</v>
      </c>
    </row>
    <row r="127" spans="1:64" x14ac:dyDescent="0.25">
      <c r="A127" s="560"/>
      <c r="B127" s="218" t="s">
        <v>51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172"/>
      <c r="O127" s="82">
        <f t="shared" si="357"/>
        <v>0</v>
      </c>
      <c r="Q127" s="560"/>
      <c r="R127" s="218" t="s">
        <v>51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72"/>
      <c r="AE127" s="82">
        <f t="shared" si="358"/>
        <v>0</v>
      </c>
      <c r="AG127" s="560"/>
      <c r="AH127" s="218" t="s">
        <v>51</v>
      </c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172"/>
      <c r="AU127" s="82">
        <f t="shared" si="359"/>
        <v>0</v>
      </c>
      <c r="AW127" s="560"/>
      <c r="AX127" s="218" t="s">
        <v>51</v>
      </c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172"/>
      <c r="BK127" s="82">
        <f t="shared" si="360"/>
        <v>0</v>
      </c>
    </row>
    <row r="128" spans="1:64" ht="15.75" thickBot="1" x14ac:dyDescent="0.3">
      <c r="A128" s="561"/>
      <c r="B128" s="218" t="s">
        <v>50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172"/>
      <c r="O128" s="82">
        <f t="shared" si="357"/>
        <v>0</v>
      </c>
      <c r="Q128" s="561"/>
      <c r="R128" s="218" t="s">
        <v>50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72"/>
      <c r="AE128" s="82">
        <f t="shared" si="358"/>
        <v>0</v>
      </c>
      <c r="AG128" s="561"/>
      <c r="AH128" s="218" t="s">
        <v>50</v>
      </c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172"/>
      <c r="AU128" s="82">
        <f t="shared" si="359"/>
        <v>0</v>
      </c>
      <c r="AW128" s="561"/>
      <c r="AX128" s="218" t="s">
        <v>50</v>
      </c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172"/>
      <c r="BK128" s="82">
        <f t="shared" si="360"/>
        <v>0</v>
      </c>
    </row>
    <row r="129" spans="1:63" ht="15.75" thickBot="1" x14ac:dyDescent="0.3">
      <c r="B129" s="219" t="s">
        <v>43</v>
      </c>
      <c r="C129" s="210">
        <f>SUM(C116:C128)</f>
        <v>0</v>
      </c>
      <c r="D129" s="210">
        <f t="shared" ref="D129" si="361">SUM(D116:D128)</f>
        <v>0</v>
      </c>
      <c r="E129" s="210">
        <f t="shared" ref="E129" si="362">SUM(E116:E128)</f>
        <v>14541.895626880447</v>
      </c>
      <c r="F129" s="210">
        <f t="shared" ref="F129" si="363">SUM(F116:F128)</f>
        <v>366653.58817713469</v>
      </c>
      <c r="G129" s="210">
        <f t="shared" ref="G129" si="364">SUM(G116:G128)</f>
        <v>38830.524687720863</v>
      </c>
      <c r="H129" s="210">
        <f t="shared" ref="H129" si="365">SUM(H116:H128)</f>
        <v>165140.35575723724</v>
      </c>
      <c r="I129" s="210">
        <f t="shared" ref="I129" si="366">SUM(I116:I128)</f>
        <v>206400.03239711243</v>
      </c>
      <c r="J129" s="210">
        <f t="shared" ref="J129" si="367">SUM(J116:J128)</f>
        <v>37550.792917649633</v>
      </c>
      <c r="K129" s="210">
        <f t="shared" ref="K129" si="368">SUM(K116:K128)</f>
        <v>181029.39357287425</v>
      </c>
      <c r="L129" s="210">
        <f t="shared" ref="L129" si="369">SUM(L116:L128)</f>
        <v>247540.33507986451</v>
      </c>
      <c r="M129" s="210">
        <f t="shared" ref="M129" si="370">SUM(M116:M128)</f>
        <v>195316.38177781671</v>
      </c>
      <c r="N129" s="221">
        <f t="shared" ref="N129" si="371">SUM(N116:N128)</f>
        <v>173537.66009520928</v>
      </c>
      <c r="O129" s="85">
        <f t="shared" si="357"/>
        <v>1626540.9600895001</v>
      </c>
      <c r="Q129" s="86"/>
      <c r="R129" s="219" t="s">
        <v>43</v>
      </c>
      <c r="S129" s="210">
        <f>SUM(S116:S128)</f>
        <v>0</v>
      </c>
      <c r="T129" s="210">
        <f t="shared" ref="T129" si="372">SUM(T116:T128)</f>
        <v>0</v>
      </c>
      <c r="U129" s="210">
        <f t="shared" ref="U129" si="373">SUM(U116:U128)</f>
        <v>0</v>
      </c>
      <c r="V129" s="210">
        <f t="shared" ref="V129" si="374">SUM(V116:V128)</f>
        <v>0</v>
      </c>
      <c r="W129" s="210">
        <f t="shared" ref="W129" si="375">SUM(W116:W128)</f>
        <v>0</v>
      </c>
      <c r="X129" s="210">
        <f t="shared" ref="X129" si="376">SUM(X116:X128)</f>
        <v>0</v>
      </c>
      <c r="Y129" s="210">
        <f t="shared" ref="Y129" si="377">SUM(Y116:Y128)</f>
        <v>0</v>
      </c>
      <c r="Z129" s="210">
        <f t="shared" ref="Z129" si="378">SUM(Z116:Z128)</f>
        <v>0</v>
      </c>
      <c r="AA129" s="210">
        <f t="shared" ref="AA129" si="379">SUM(AA116:AA128)</f>
        <v>0</v>
      </c>
      <c r="AB129" s="210">
        <f t="shared" ref="AB129" si="380">SUM(AB116:AB128)</f>
        <v>0</v>
      </c>
      <c r="AC129" s="210">
        <f t="shared" ref="AC129" si="381">SUM(AC116:AC128)</f>
        <v>0</v>
      </c>
      <c r="AD129" s="221">
        <f t="shared" ref="AD129" si="382">SUM(AD116:AD128)</f>
        <v>0</v>
      </c>
      <c r="AE129" s="85">
        <f t="shared" si="358"/>
        <v>0</v>
      </c>
      <c r="AG129" s="86"/>
      <c r="AH129" s="219" t="s">
        <v>43</v>
      </c>
      <c r="AI129" s="210">
        <f>SUM(AI116:AI128)</f>
        <v>0</v>
      </c>
      <c r="AJ129" s="210">
        <f t="shared" ref="AJ129" si="383">SUM(AJ116:AJ128)</f>
        <v>0</v>
      </c>
      <c r="AK129" s="210">
        <f t="shared" ref="AK129" si="384">SUM(AK116:AK128)</f>
        <v>0</v>
      </c>
      <c r="AL129" s="210">
        <f t="shared" ref="AL129" si="385">SUM(AL116:AL128)</f>
        <v>0</v>
      </c>
      <c r="AM129" s="210">
        <f t="shared" ref="AM129" si="386">SUM(AM116:AM128)</f>
        <v>0</v>
      </c>
      <c r="AN129" s="210">
        <f t="shared" ref="AN129" si="387">SUM(AN116:AN128)</f>
        <v>0</v>
      </c>
      <c r="AO129" s="210">
        <f t="shared" ref="AO129" si="388">SUM(AO116:AO128)</f>
        <v>0</v>
      </c>
      <c r="AP129" s="210">
        <f t="shared" ref="AP129" si="389">SUM(AP116:AP128)</f>
        <v>0</v>
      </c>
      <c r="AQ129" s="210">
        <f t="shared" ref="AQ129" si="390">SUM(AQ116:AQ128)</f>
        <v>0</v>
      </c>
      <c r="AR129" s="210">
        <f t="shared" ref="AR129" si="391">SUM(AR116:AR128)</f>
        <v>0</v>
      </c>
      <c r="AS129" s="210">
        <f t="shared" ref="AS129" si="392">SUM(AS116:AS128)</f>
        <v>0</v>
      </c>
      <c r="AT129" s="221">
        <f t="shared" ref="AT129" si="393">SUM(AT116:AT128)</f>
        <v>0</v>
      </c>
      <c r="AU129" s="85">
        <f t="shared" si="359"/>
        <v>0</v>
      </c>
      <c r="AW129" s="86"/>
      <c r="AX129" s="219" t="s">
        <v>43</v>
      </c>
      <c r="AY129" s="210">
        <f>SUM(AY116:AY128)</f>
        <v>0</v>
      </c>
      <c r="AZ129" s="210">
        <f t="shared" ref="AZ129" si="394">SUM(AZ116:AZ128)</f>
        <v>0</v>
      </c>
      <c r="BA129" s="210">
        <f t="shared" ref="BA129" si="395">SUM(BA116:BA128)</f>
        <v>0</v>
      </c>
      <c r="BB129" s="210">
        <f t="shared" ref="BB129" si="396">SUM(BB116:BB128)</f>
        <v>0</v>
      </c>
      <c r="BC129" s="210">
        <f t="shared" ref="BC129" si="397">SUM(BC116:BC128)</f>
        <v>0</v>
      </c>
      <c r="BD129" s="210">
        <f t="shared" ref="BD129" si="398">SUM(BD116:BD128)</f>
        <v>0</v>
      </c>
      <c r="BE129" s="210">
        <f t="shared" ref="BE129" si="399">SUM(BE116:BE128)</f>
        <v>0</v>
      </c>
      <c r="BF129" s="210">
        <f t="shared" ref="BF129" si="400">SUM(BF116:BF128)</f>
        <v>0</v>
      </c>
      <c r="BG129" s="210">
        <f t="shared" ref="BG129" si="401">SUM(BG116:BG128)</f>
        <v>0</v>
      </c>
      <c r="BH129" s="210">
        <f t="shared" ref="BH129" si="402">SUM(BH116:BH128)</f>
        <v>0</v>
      </c>
      <c r="BI129" s="210">
        <f t="shared" ref="BI129" si="403">SUM(BI116:BI128)</f>
        <v>0</v>
      </c>
      <c r="BJ129" s="221">
        <f t="shared" ref="BJ129" si="404">SUM(BJ116:BJ128)</f>
        <v>0</v>
      </c>
      <c r="BK129" s="85">
        <f t="shared" si="360"/>
        <v>0</v>
      </c>
    </row>
    <row r="130" spans="1:63" ht="21.75" thickBot="1" x14ac:dyDescent="0.3">
      <c r="A130" s="87"/>
      <c r="Q130" s="87"/>
      <c r="AG130" s="87"/>
      <c r="AW130" s="87"/>
    </row>
    <row r="131" spans="1:63" ht="21.75" thickBot="1" x14ac:dyDescent="0.3">
      <c r="A131" s="87"/>
      <c r="B131" s="205" t="s">
        <v>36</v>
      </c>
      <c r="C131" s="206">
        <f t="shared" ref="C131:N131" si="405">C$3</f>
        <v>45292</v>
      </c>
      <c r="D131" s="206">
        <f t="shared" si="405"/>
        <v>45323</v>
      </c>
      <c r="E131" s="206">
        <f t="shared" si="405"/>
        <v>45352</v>
      </c>
      <c r="F131" s="206">
        <f t="shared" si="405"/>
        <v>45383</v>
      </c>
      <c r="G131" s="206">
        <f t="shared" si="405"/>
        <v>45413</v>
      </c>
      <c r="H131" s="206">
        <f t="shared" si="405"/>
        <v>45444</v>
      </c>
      <c r="I131" s="206">
        <f t="shared" si="405"/>
        <v>45474</v>
      </c>
      <c r="J131" s="206">
        <f t="shared" si="405"/>
        <v>45505</v>
      </c>
      <c r="K131" s="206">
        <f t="shared" si="405"/>
        <v>45536</v>
      </c>
      <c r="L131" s="206">
        <f t="shared" si="405"/>
        <v>45566</v>
      </c>
      <c r="M131" s="206">
        <f t="shared" si="405"/>
        <v>45597</v>
      </c>
      <c r="N131" s="213" t="str">
        <f t="shared" si="405"/>
        <v>Dec-24 +</v>
      </c>
      <c r="O131" s="207" t="s">
        <v>34</v>
      </c>
      <c r="Q131" s="87"/>
      <c r="R131" s="205" t="s">
        <v>36</v>
      </c>
      <c r="S131" s="206">
        <f t="shared" ref="S131:AD131" si="406">S$3</f>
        <v>45292</v>
      </c>
      <c r="T131" s="206">
        <f t="shared" si="406"/>
        <v>45323</v>
      </c>
      <c r="U131" s="206">
        <f t="shared" si="406"/>
        <v>45352</v>
      </c>
      <c r="V131" s="206">
        <f t="shared" si="406"/>
        <v>45383</v>
      </c>
      <c r="W131" s="206">
        <f t="shared" si="406"/>
        <v>45413</v>
      </c>
      <c r="X131" s="206">
        <f t="shared" si="406"/>
        <v>45444</v>
      </c>
      <c r="Y131" s="206">
        <f t="shared" si="406"/>
        <v>45474</v>
      </c>
      <c r="Z131" s="206">
        <f t="shared" si="406"/>
        <v>45505</v>
      </c>
      <c r="AA131" s="206">
        <f t="shared" si="406"/>
        <v>45536</v>
      </c>
      <c r="AB131" s="206">
        <f t="shared" si="406"/>
        <v>45566</v>
      </c>
      <c r="AC131" s="206">
        <f t="shared" si="406"/>
        <v>45597</v>
      </c>
      <c r="AD131" s="213" t="str">
        <f t="shared" si="406"/>
        <v>Dec-24 +</v>
      </c>
      <c r="AE131" s="207" t="s">
        <v>34</v>
      </c>
      <c r="AG131" s="87"/>
      <c r="AH131" s="205" t="s">
        <v>36</v>
      </c>
      <c r="AI131" s="206">
        <f t="shared" ref="AI131:AT131" si="407">AI$3</f>
        <v>45292</v>
      </c>
      <c r="AJ131" s="206">
        <f t="shared" si="407"/>
        <v>45323</v>
      </c>
      <c r="AK131" s="206">
        <f t="shared" si="407"/>
        <v>45352</v>
      </c>
      <c r="AL131" s="206">
        <f t="shared" si="407"/>
        <v>45383</v>
      </c>
      <c r="AM131" s="206">
        <f t="shared" si="407"/>
        <v>45413</v>
      </c>
      <c r="AN131" s="206">
        <f t="shared" si="407"/>
        <v>45444</v>
      </c>
      <c r="AO131" s="206">
        <f t="shared" si="407"/>
        <v>45474</v>
      </c>
      <c r="AP131" s="206">
        <f t="shared" si="407"/>
        <v>45505</v>
      </c>
      <c r="AQ131" s="206">
        <f t="shared" si="407"/>
        <v>45536</v>
      </c>
      <c r="AR131" s="206">
        <f t="shared" si="407"/>
        <v>45566</v>
      </c>
      <c r="AS131" s="206">
        <f t="shared" si="407"/>
        <v>45597</v>
      </c>
      <c r="AT131" s="213" t="str">
        <f t="shared" si="407"/>
        <v>Dec-24 +</v>
      </c>
      <c r="AU131" s="207" t="s">
        <v>34</v>
      </c>
      <c r="AW131" s="87"/>
      <c r="AX131" s="205" t="s">
        <v>36</v>
      </c>
      <c r="AY131" s="206">
        <f t="shared" ref="AY131:BJ131" si="408">AY$3</f>
        <v>45292</v>
      </c>
      <c r="AZ131" s="206">
        <f t="shared" si="408"/>
        <v>45323</v>
      </c>
      <c r="BA131" s="206">
        <f t="shared" si="408"/>
        <v>45352</v>
      </c>
      <c r="BB131" s="206">
        <f t="shared" si="408"/>
        <v>45383</v>
      </c>
      <c r="BC131" s="206">
        <f t="shared" si="408"/>
        <v>45413</v>
      </c>
      <c r="BD131" s="206">
        <f t="shared" si="408"/>
        <v>45444</v>
      </c>
      <c r="BE131" s="206">
        <f t="shared" si="408"/>
        <v>45474</v>
      </c>
      <c r="BF131" s="206">
        <f t="shared" si="408"/>
        <v>45505</v>
      </c>
      <c r="BG131" s="206">
        <f t="shared" si="408"/>
        <v>45536</v>
      </c>
      <c r="BH131" s="206">
        <f t="shared" si="408"/>
        <v>45566</v>
      </c>
      <c r="BI131" s="206">
        <f t="shared" si="408"/>
        <v>45597</v>
      </c>
      <c r="BJ131" s="213" t="str">
        <f t="shared" si="408"/>
        <v>Dec-24 +</v>
      </c>
      <c r="BK131" s="207" t="s">
        <v>34</v>
      </c>
    </row>
    <row r="132" spans="1:63" ht="15" customHeight="1" x14ac:dyDescent="0.25">
      <c r="A132" s="556" t="s">
        <v>71</v>
      </c>
      <c r="B132" s="218" t="s">
        <v>62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172"/>
      <c r="O132" s="82">
        <f t="shared" ref="O132:O145" si="409">SUM(C132:N132)</f>
        <v>0</v>
      </c>
      <c r="Q132" s="556" t="s">
        <v>71</v>
      </c>
      <c r="R132" s="218" t="s">
        <v>62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72"/>
      <c r="AE132" s="82">
        <f t="shared" ref="AE132:AE145" si="410">SUM(S132:AD132)</f>
        <v>0</v>
      </c>
      <c r="AG132" s="556" t="s">
        <v>71</v>
      </c>
      <c r="AH132" s="218" t="s">
        <v>62</v>
      </c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172"/>
      <c r="AU132" s="82">
        <f t="shared" ref="AU132:AU145" si="411">SUM(AI132:AT132)</f>
        <v>0</v>
      </c>
      <c r="AW132" s="556" t="s">
        <v>71</v>
      </c>
      <c r="AX132" s="218" t="s">
        <v>62</v>
      </c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172"/>
      <c r="BK132" s="82">
        <f t="shared" ref="BK132:BK145" si="412">SUM(AY132:BJ132)</f>
        <v>0</v>
      </c>
    </row>
    <row r="133" spans="1:63" x14ac:dyDescent="0.25">
      <c r="A133" s="557"/>
      <c r="B133" s="218" t="s">
        <v>61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172"/>
      <c r="O133" s="82">
        <f t="shared" si="409"/>
        <v>0</v>
      </c>
      <c r="Q133" s="557"/>
      <c r="R133" s="218" t="s">
        <v>61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72"/>
      <c r="AE133" s="82">
        <f t="shared" si="410"/>
        <v>0</v>
      </c>
      <c r="AG133" s="557"/>
      <c r="AH133" s="218" t="s">
        <v>61</v>
      </c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172"/>
      <c r="AU133" s="82">
        <f t="shared" si="411"/>
        <v>0</v>
      </c>
      <c r="AW133" s="557"/>
      <c r="AX133" s="218" t="s">
        <v>61</v>
      </c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172"/>
      <c r="BK133" s="82">
        <f t="shared" si="412"/>
        <v>0</v>
      </c>
    </row>
    <row r="134" spans="1:63" x14ac:dyDescent="0.25">
      <c r="A134" s="557"/>
      <c r="B134" s="218" t="s">
        <v>60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172"/>
      <c r="O134" s="82">
        <f t="shared" si="409"/>
        <v>0</v>
      </c>
      <c r="Q134" s="557"/>
      <c r="R134" s="218" t="s">
        <v>60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72"/>
      <c r="AE134" s="82">
        <f t="shared" si="410"/>
        <v>0</v>
      </c>
      <c r="AG134" s="557"/>
      <c r="AH134" s="218" t="s">
        <v>60</v>
      </c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172"/>
      <c r="AU134" s="82">
        <f t="shared" si="411"/>
        <v>0</v>
      </c>
      <c r="AW134" s="557"/>
      <c r="AX134" s="218" t="s">
        <v>60</v>
      </c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172"/>
      <c r="BK134" s="82">
        <f t="shared" si="412"/>
        <v>0</v>
      </c>
    </row>
    <row r="135" spans="1:63" x14ac:dyDescent="0.25">
      <c r="A135" s="557"/>
      <c r="B135" s="218" t="s">
        <v>59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3034.170040333333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172">
        <v>6068.3400806666659</v>
      </c>
      <c r="O135" s="82">
        <f t="shared" si="409"/>
        <v>9102.5101209999993</v>
      </c>
      <c r="Q135" s="557"/>
      <c r="R135" s="218" t="s">
        <v>59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72"/>
      <c r="AE135" s="82">
        <f t="shared" si="410"/>
        <v>0</v>
      </c>
      <c r="AG135" s="557"/>
      <c r="AH135" s="218" t="s">
        <v>59</v>
      </c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172"/>
      <c r="AU135" s="82">
        <f t="shared" si="411"/>
        <v>0</v>
      </c>
      <c r="AW135" s="557"/>
      <c r="AX135" s="218" t="s">
        <v>59</v>
      </c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172"/>
      <c r="BK135" s="82">
        <f t="shared" si="412"/>
        <v>0</v>
      </c>
    </row>
    <row r="136" spans="1:63" x14ac:dyDescent="0.25">
      <c r="A136" s="557"/>
      <c r="B136" s="218" t="s">
        <v>58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172"/>
      <c r="O136" s="82">
        <f t="shared" si="409"/>
        <v>0</v>
      </c>
      <c r="Q136" s="557"/>
      <c r="R136" s="218" t="s">
        <v>58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72"/>
      <c r="AE136" s="82">
        <f t="shared" si="410"/>
        <v>0</v>
      </c>
      <c r="AG136" s="557"/>
      <c r="AH136" s="218" t="s">
        <v>58</v>
      </c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172"/>
      <c r="AU136" s="82">
        <f t="shared" si="411"/>
        <v>0</v>
      </c>
      <c r="AW136" s="557"/>
      <c r="AX136" s="218" t="s">
        <v>58</v>
      </c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172"/>
      <c r="BK136" s="82">
        <f t="shared" si="412"/>
        <v>0</v>
      </c>
    </row>
    <row r="137" spans="1:63" x14ac:dyDescent="0.25">
      <c r="A137" s="557"/>
      <c r="B137" s="218" t="s">
        <v>57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172"/>
      <c r="O137" s="82">
        <f t="shared" si="409"/>
        <v>0</v>
      </c>
      <c r="Q137" s="557"/>
      <c r="R137" s="218" t="s">
        <v>57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72"/>
      <c r="AE137" s="82">
        <f t="shared" si="410"/>
        <v>0</v>
      </c>
      <c r="AG137" s="557"/>
      <c r="AH137" s="218" t="s">
        <v>57</v>
      </c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172"/>
      <c r="AU137" s="82">
        <f t="shared" si="411"/>
        <v>0</v>
      </c>
      <c r="AW137" s="557"/>
      <c r="AX137" s="218" t="s">
        <v>57</v>
      </c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172"/>
      <c r="BK137" s="82">
        <f t="shared" si="412"/>
        <v>0</v>
      </c>
    </row>
    <row r="138" spans="1:63" x14ac:dyDescent="0.25">
      <c r="A138" s="557"/>
      <c r="B138" s="218" t="s">
        <v>56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545.90889328070182</v>
      </c>
      <c r="I138" s="3">
        <v>0</v>
      </c>
      <c r="J138" s="3">
        <v>7233.2928359693005</v>
      </c>
      <c r="K138" s="3">
        <v>7915.6789525701779</v>
      </c>
      <c r="L138" s="3">
        <v>0</v>
      </c>
      <c r="M138" s="3">
        <v>6687.3839426885979</v>
      </c>
      <c r="N138" s="172">
        <v>272.95444664035091</v>
      </c>
      <c r="O138" s="82">
        <f t="shared" si="409"/>
        <v>22655.219071149128</v>
      </c>
      <c r="Q138" s="557"/>
      <c r="R138" s="218" t="s">
        <v>56</v>
      </c>
      <c r="S138" s="3">
        <v>0</v>
      </c>
      <c r="T138" s="3">
        <v>0</v>
      </c>
      <c r="U138" s="3">
        <v>0</v>
      </c>
      <c r="V138" s="3">
        <v>39578.394762850883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172">
        <v>0</v>
      </c>
      <c r="AE138" s="82">
        <f t="shared" si="410"/>
        <v>39578.394762850883</v>
      </c>
      <c r="AG138" s="557"/>
      <c r="AH138" s="218" t="s">
        <v>56</v>
      </c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172"/>
      <c r="AU138" s="82">
        <f t="shared" si="411"/>
        <v>0</v>
      </c>
      <c r="AW138" s="557"/>
      <c r="AX138" s="218" t="s">
        <v>56</v>
      </c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172"/>
      <c r="BK138" s="82">
        <f t="shared" si="412"/>
        <v>0</v>
      </c>
    </row>
    <row r="139" spans="1:63" x14ac:dyDescent="0.25">
      <c r="A139" s="557"/>
      <c r="B139" s="218" t="s">
        <v>55</v>
      </c>
      <c r="C139" s="3">
        <v>0</v>
      </c>
      <c r="D139" s="3">
        <v>0</v>
      </c>
      <c r="E139" s="3">
        <v>483726.8634999998</v>
      </c>
      <c r="F139" s="3">
        <v>0</v>
      </c>
      <c r="G139" s="3">
        <v>0</v>
      </c>
      <c r="H139" s="3">
        <v>2041.2580055394737</v>
      </c>
      <c r="I139" s="3">
        <v>0</v>
      </c>
      <c r="J139" s="3">
        <v>27046.66857339803</v>
      </c>
      <c r="K139" s="3">
        <v>29598.241080322372</v>
      </c>
      <c r="L139" s="3">
        <v>0</v>
      </c>
      <c r="M139" s="3">
        <v>25005.410567858558</v>
      </c>
      <c r="N139" s="172">
        <v>1020.6290027697369</v>
      </c>
      <c r="O139" s="82">
        <f t="shared" si="409"/>
        <v>568439.07072988804</v>
      </c>
      <c r="Q139" s="557"/>
      <c r="R139" s="218" t="s">
        <v>55</v>
      </c>
      <c r="S139" s="3">
        <v>0</v>
      </c>
      <c r="T139" s="3">
        <v>0</v>
      </c>
      <c r="U139" s="3">
        <v>0</v>
      </c>
      <c r="V139" s="3">
        <v>147991.20540161186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72">
        <v>0</v>
      </c>
      <c r="AE139" s="82">
        <f t="shared" si="410"/>
        <v>147991.20540161186</v>
      </c>
      <c r="AG139" s="557"/>
      <c r="AH139" s="218" t="s">
        <v>55</v>
      </c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172"/>
      <c r="AU139" s="82">
        <f t="shared" si="411"/>
        <v>0</v>
      </c>
      <c r="AW139" s="557"/>
      <c r="AX139" s="218" t="s">
        <v>55</v>
      </c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172"/>
      <c r="BK139" s="82">
        <f t="shared" si="412"/>
        <v>0</v>
      </c>
    </row>
    <row r="140" spans="1:63" x14ac:dyDescent="0.25">
      <c r="A140" s="557"/>
      <c r="B140" s="218" t="s">
        <v>54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172"/>
      <c r="O140" s="82">
        <f t="shared" si="409"/>
        <v>0</v>
      </c>
      <c r="Q140" s="557"/>
      <c r="R140" s="218" t="s">
        <v>54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72"/>
      <c r="AE140" s="82">
        <f t="shared" si="410"/>
        <v>0</v>
      </c>
      <c r="AG140" s="557"/>
      <c r="AH140" s="218" t="s">
        <v>54</v>
      </c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172"/>
      <c r="AU140" s="82">
        <f t="shared" si="411"/>
        <v>0</v>
      </c>
      <c r="AW140" s="557"/>
      <c r="AX140" s="218" t="s">
        <v>54</v>
      </c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172"/>
      <c r="BK140" s="82">
        <f t="shared" si="412"/>
        <v>0</v>
      </c>
    </row>
    <row r="141" spans="1:63" x14ac:dyDescent="0.25">
      <c r="A141" s="557"/>
      <c r="B141" s="218" t="s">
        <v>53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172"/>
      <c r="O141" s="82">
        <f t="shared" si="409"/>
        <v>0</v>
      </c>
      <c r="Q141" s="557"/>
      <c r="R141" s="218" t="s">
        <v>53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72"/>
      <c r="AE141" s="82">
        <f t="shared" si="410"/>
        <v>0</v>
      </c>
      <c r="AG141" s="557"/>
      <c r="AH141" s="218" t="s">
        <v>53</v>
      </c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172"/>
      <c r="AU141" s="82">
        <f t="shared" si="411"/>
        <v>0</v>
      </c>
      <c r="AW141" s="557"/>
      <c r="AX141" s="218" t="s">
        <v>53</v>
      </c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172"/>
      <c r="BK141" s="82">
        <f t="shared" si="412"/>
        <v>0</v>
      </c>
    </row>
    <row r="142" spans="1:63" x14ac:dyDescent="0.25">
      <c r="A142" s="557"/>
      <c r="B142" s="218" t="s">
        <v>52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172"/>
      <c r="O142" s="82">
        <f t="shared" si="409"/>
        <v>0</v>
      </c>
      <c r="Q142" s="557"/>
      <c r="R142" s="218" t="s">
        <v>52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72"/>
      <c r="AE142" s="82">
        <f t="shared" si="410"/>
        <v>0</v>
      </c>
      <c r="AG142" s="557"/>
      <c r="AH142" s="218" t="s">
        <v>52</v>
      </c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172"/>
      <c r="AU142" s="82">
        <f t="shared" si="411"/>
        <v>0</v>
      </c>
      <c r="AW142" s="557"/>
      <c r="AX142" s="218" t="s">
        <v>52</v>
      </c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172"/>
      <c r="BK142" s="82">
        <f t="shared" si="412"/>
        <v>0</v>
      </c>
    </row>
    <row r="143" spans="1:63" x14ac:dyDescent="0.25">
      <c r="A143" s="557"/>
      <c r="B143" s="218" t="s">
        <v>51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172"/>
      <c r="O143" s="82">
        <f t="shared" si="409"/>
        <v>0</v>
      </c>
      <c r="Q143" s="557"/>
      <c r="R143" s="218" t="s">
        <v>51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72"/>
      <c r="AE143" s="82">
        <f t="shared" si="410"/>
        <v>0</v>
      </c>
      <c r="AG143" s="557"/>
      <c r="AH143" s="218" t="s">
        <v>51</v>
      </c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172"/>
      <c r="AU143" s="82">
        <f t="shared" si="411"/>
        <v>0</v>
      </c>
      <c r="AW143" s="557"/>
      <c r="AX143" s="218" t="s">
        <v>51</v>
      </c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172"/>
      <c r="BK143" s="82">
        <f t="shared" si="412"/>
        <v>0</v>
      </c>
    </row>
    <row r="144" spans="1:63" ht="15.75" thickBot="1" x14ac:dyDescent="0.3">
      <c r="A144" s="558"/>
      <c r="B144" s="218" t="s">
        <v>50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172"/>
      <c r="O144" s="82">
        <f t="shared" si="409"/>
        <v>0</v>
      </c>
      <c r="Q144" s="558"/>
      <c r="R144" s="218" t="s">
        <v>50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172"/>
      <c r="AE144" s="82">
        <f t="shared" si="410"/>
        <v>0</v>
      </c>
      <c r="AG144" s="558"/>
      <c r="AH144" s="218" t="s">
        <v>50</v>
      </c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172"/>
      <c r="AU144" s="82">
        <f t="shared" si="411"/>
        <v>0</v>
      </c>
      <c r="AW144" s="558"/>
      <c r="AX144" s="218" t="s">
        <v>50</v>
      </c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172"/>
      <c r="BK144" s="82">
        <f t="shared" si="412"/>
        <v>0</v>
      </c>
    </row>
    <row r="145" spans="1:63" ht="15.75" thickBot="1" x14ac:dyDescent="0.3">
      <c r="B145" s="219" t="s">
        <v>43</v>
      </c>
      <c r="C145" s="210">
        <f>SUM(C132:C144)</f>
        <v>0</v>
      </c>
      <c r="D145" s="210">
        <f t="shared" ref="D145" si="413">SUM(D132:D144)</f>
        <v>0</v>
      </c>
      <c r="E145" s="210">
        <f t="shared" ref="E145" si="414">SUM(E132:E144)</f>
        <v>483726.8634999998</v>
      </c>
      <c r="F145" s="210">
        <f t="shared" ref="F145" si="415">SUM(F132:F144)</f>
        <v>0</v>
      </c>
      <c r="G145" s="210">
        <f t="shared" ref="G145" si="416">SUM(G132:G144)</f>
        <v>0</v>
      </c>
      <c r="H145" s="210">
        <f t="shared" ref="H145" si="417">SUM(H132:H144)</f>
        <v>5621.3369391535089</v>
      </c>
      <c r="I145" s="210">
        <f t="shared" ref="I145" si="418">SUM(I132:I144)</f>
        <v>0</v>
      </c>
      <c r="J145" s="210">
        <f t="shared" ref="J145" si="419">SUM(J132:J144)</f>
        <v>34279.96140936733</v>
      </c>
      <c r="K145" s="210">
        <f t="shared" ref="K145" si="420">SUM(K132:K144)</f>
        <v>37513.920032892551</v>
      </c>
      <c r="L145" s="210">
        <f t="shared" ref="L145" si="421">SUM(L132:L144)</f>
        <v>0</v>
      </c>
      <c r="M145" s="210">
        <f t="shared" ref="M145" si="422">SUM(M132:M144)</f>
        <v>31692.794510547155</v>
      </c>
      <c r="N145" s="221">
        <f t="shared" ref="N145" si="423">SUM(N132:N144)</f>
        <v>7361.9235300767541</v>
      </c>
      <c r="O145" s="85">
        <f t="shared" si="409"/>
        <v>600196.79992203717</v>
      </c>
      <c r="Q145" s="86"/>
      <c r="R145" s="219" t="s">
        <v>43</v>
      </c>
      <c r="S145" s="210">
        <f>SUM(S132:S144)</f>
        <v>0</v>
      </c>
      <c r="T145" s="210">
        <f t="shared" ref="T145" si="424">SUM(T132:T144)</f>
        <v>0</v>
      </c>
      <c r="U145" s="210">
        <f t="shared" ref="U145" si="425">SUM(U132:U144)</f>
        <v>0</v>
      </c>
      <c r="V145" s="210">
        <f t="shared" ref="V145" si="426">SUM(V132:V144)</f>
        <v>187569.60016446275</v>
      </c>
      <c r="W145" s="210">
        <f t="shared" ref="W145" si="427">SUM(W132:W144)</f>
        <v>0</v>
      </c>
      <c r="X145" s="210">
        <f t="shared" ref="X145" si="428">SUM(X132:X144)</f>
        <v>0</v>
      </c>
      <c r="Y145" s="210">
        <f t="shared" ref="Y145" si="429">SUM(Y132:Y144)</f>
        <v>0</v>
      </c>
      <c r="Z145" s="210">
        <f t="shared" ref="Z145" si="430">SUM(Z132:Z144)</f>
        <v>0</v>
      </c>
      <c r="AA145" s="210">
        <f t="shared" ref="AA145" si="431">SUM(AA132:AA144)</f>
        <v>0</v>
      </c>
      <c r="AB145" s="210">
        <f t="shared" ref="AB145" si="432">SUM(AB132:AB144)</f>
        <v>0</v>
      </c>
      <c r="AC145" s="210">
        <f t="shared" ref="AC145" si="433">SUM(AC132:AC144)</f>
        <v>0</v>
      </c>
      <c r="AD145" s="221">
        <f t="shared" ref="AD145" si="434">SUM(AD132:AD144)</f>
        <v>0</v>
      </c>
      <c r="AE145" s="85">
        <f t="shared" si="410"/>
        <v>187569.60016446275</v>
      </c>
      <c r="AG145" s="86"/>
      <c r="AH145" s="219" t="s">
        <v>43</v>
      </c>
      <c r="AI145" s="210">
        <f>SUM(AI132:AI144)</f>
        <v>0</v>
      </c>
      <c r="AJ145" s="210">
        <f t="shared" ref="AJ145" si="435">SUM(AJ132:AJ144)</f>
        <v>0</v>
      </c>
      <c r="AK145" s="210">
        <f t="shared" ref="AK145" si="436">SUM(AK132:AK144)</f>
        <v>0</v>
      </c>
      <c r="AL145" s="210">
        <f t="shared" ref="AL145" si="437">SUM(AL132:AL144)</f>
        <v>0</v>
      </c>
      <c r="AM145" s="210">
        <f t="shared" ref="AM145" si="438">SUM(AM132:AM144)</f>
        <v>0</v>
      </c>
      <c r="AN145" s="210">
        <f t="shared" ref="AN145" si="439">SUM(AN132:AN144)</f>
        <v>0</v>
      </c>
      <c r="AO145" s="210">
        <f t="shared" ref="AO145" si="440">SUM(AO132:AO144)</f>
        <v>0</v>
      </c>
      <c r="AP145" s="210">
        <f t="shared" ref="AP145" si="441">SUM(AP132:AP144)</f>
        <v>0</v>
      </c>
      <c r="AQ145" s="210">
        <f t="shared" ref="AQ145" si="442">SUM(AQ132:AQ144)</f>
        <v>0</v>
      </c>
      <c r="AR145" s="210">
        <f t="shared" ref="AR145" si="443">SUM(AR132:AR144)</f>
        <v>0</v>
      </c>
      <c r="AS145" s="210">
        <f t="shared" ref="AS145" si="444">SUM(AS132:AS144)</f>
        <v>0</v>
      </c>
      <c r="AT145" s="221">
        <f t="shared" ref="AT145" si="445">SUM(AT132:AT144)</f>
        <v>0</v>
      </c>
      <c r="AU145" s="85">
        <f t="shared" si="411"/>
        <v>0</v>
      </c>
      <c r="AW145" s="86"/>
      <c r="AX145" s="219" t="s">
        <v>43</v>
      </c>
      <c r="AY145" s="210">
        <f>SUM(AY132:AY144)</f>
        <v>0</v>
      </c>
      <c r="AZ145" s="210">
        <f t="shared" ref="AZ145" si="446">SUM(AZ132:AZ144)</f>
        <v>0</v>
      </c>
      <c r="BA145" s="210">
        <f t="shared" ref="BA145" si="447">SUM(BA132:BA144)</f>
        <v>0</v>
      </c>
      <c r="BB145" s="210">
        <f t="shared" ref="BB145" si="448">SUM(BB132:BB144)</f>
        <v>0</v>
      </c>
      <c r="BC145" s="210">
        <f t="shared" ref="BC145" si="449">SUM(BC132:BC144)</f>
        <v>0</v>
      </c>
      <c r="BD145" s="210">
        <f t="shared" ref="BD145" si="450">SUM(BD132:BD144)</f>
        <v>0</v>
      </c>
      <c r="BE145" s="210">
        <f t="shared" ref="BE145" si="451">SUM(BE132:BE144)</f>
        <v>0</v>
      </c>
      <c r="BF145" s="210">
        <f t="shared" ref="BF145" si="452">SUM(BF132:BF144)</f>
        <v>0</v>
      </c>
      <c r="BG145" s="210">
        <f t="shared" ref="BG145" si="453">SUM(BG132:BG144)</f>
        <v>0</v>
      </c>
      <c r="BH145" s="210">
        <f t="shared" ref="BH145" si="454">SUM(BH132:BH144)</f>
        <v>0</v>
      </c>
      <c r="BI145" s="210">
        <f t="shared" ref="BI145" si="455">SUM(BI132:BI144)</f>
        <v>0</v>
      </c>
      <c r="BJ145" s="221">
        <f t="shared" ref="BJ145" si="456">SUM(BJ132:BJ144)</f>
        <v>0</v>
      </c>
      <c r="BK145" s="85">
        <f t="shared" si="412"/>
        <v>0</v>
      </c>
    </row>
    <row r="146" spans="1:63" ht="21.75" thickBot="1" x14ac:dyDescent="0.3">
      <c r="A146" s="87"/>
      <c r="Q146" s="87"/>
      <c r="AG146" s="87"/>
      <c r="AW146" s="87"/>
    </row>
    <row r="147" spans="1:63" ht="21.75" thickBot="1" x14ac:dyDescent="0.3">
      <c r="A147" s="87"/>
      <c r="B147" s="205" t="s">
        <v>36</v>
      </c>
      <c r="C147" s="206">
        <v>44197</v>
      </c>
      <c r="D147" s="206">
        <v>44228</v>
      </c>
      <c r="E147" s="206">
        <v>44256</v>
      </c>
      <c r="F147" s="206">
        <v>44287</v>
      </c>
      <c r="G147" s="206">
        <v>44317</v>
      </c>
      <c r="H147" s="206">
        <v>44348</v>
      </c>
      <c r="I147" s="206">
        <v>44378</v>
      </c>
      <c r="J147" s="206">
        <v>44409</v>
      </c>
      <c r="K147" s="206">
        <v>44440</v>
      </c>
      <c r="L147" s="206">
        <v>44470</v>
      </c>
      <c r="M147" s="206">
        <v>44501</v>
      </c>
      <c r="N147" s="213" t="s">
        <v>219</v>
      </c>
      <c r="O147" s="207" t="s">
        <v>34</v>
      </c>
      <c r="Q147" s="87"/>
      <c r="R147" s="205" t="s">
        <v>36</v>
      </c>
      <c r="S147" s="206">
        <f t="shared" ref="S147:AD147" si="457">S$3</f>
        <v>45292</v>
      </c>
      <c r="T147" s="206">
        <f t="shared" si="457"/>
        <v>45323</v>
      </c>
      <c r="U147" s="206">
        <f t="shared" si="457"/>
        <v>45352</v>
      </c>
      <c r="V147" s="206">
        <f t="shared" si="457"/>
        <v>45383</v>
      </c>
      <c r="W147" s="206">
        <f t="shared" si="457"/>
        <v>45413</v>
      </c>
      <c r="X147" s="206">
        <f t="shared" si="457"/>
        <v>45444</v>
      </c>
      <c r="Y147" s="206">
        <f t="shared" si="457"/>
        <v>45474</v>
      </c>
      <c r="Z147" s="206">
        <f t="shared" si="457"/>
        <v>45505</v>
      </c>
      <c r="AA147" s="206">
        <f t="shared" si="457"/>
        <v>45536</v>
      </c>
      <c r="AB147" s="206">
        <f t="shared" si="457"/>
        <v>45566</v>
      </c>
      <c r="AC147" s="206">
        <f t="shared" si="457"/>
        <v>45597</v>
      </c>
      <c r="AD147" s="213" t="str">
        <f t="shared" si="457"/>
        <v>Dec-24 +</v>
      </c>
      <c r="AE147" s="207" t="s">
        <v>34</v>
      </c>
      <c r="AG147" s="87"/>
      <c r="AH147" s="205" t="s">
        <v>36</v>
      </c>
      <c r="AI147" s="206">
        <f t="shared" ref="AI147:AT147" si="458">AI$3</f>
        <v>45292</v>
      </c>
      <c r="AJ147" s="206">
        <f t="shared" si="458"/>
        <v>45323</v>
      </c>
      <c r="AK147" s="206">
        <f t="shared" si="458"/>
        <v>45352</v>
      </c>
      <c r="AL147" s="206">
        <f t="shared" si="458"/>
        <v>45383</v>
      </c>
      <c r="AM147" s="206">
        <f t="shared" si="458"/>
        <v>45413</v>
      </c>
      <c r="AN147" s="206">
        <f t="shared" si="458"/>
        <v>45444</v>
      </c>
      <c r="AO147" s="206">
        <f t="shared" si="458"/>
        <v>45474</v>
      </c>
      <c r="AP147" s="206">
        <f t="shared" si="458"/>
        <v>45505</v>
      </c>
      <c r="AQ147" s="206">
        <f t="shared" si="458"/>
        <v>45536</v>
      </c>
      <c r="AR147" s="206">
        <f t="shared" si="458"/>
        <v>45566</v>
      </c>
      <c r="AS147" s="206">
        <f t="shared" si="458"/>
        <v>45597</v>
      </c>
      <c r="AT147" s="213" t="str">
        <f t="shared" si="458"/>
        <v>Dec-24 +</v>
      </c>
      <c r="AU147" s="207" t="s">
        <v>34</v>
      </c>
      <c r="AW147" s="87"/>
      <c r="AX147" s="205" t="s">
        <v>36</v>
      </c>
      <c r="AY147" s="206">
        <f t="shared" ref="AY147:BJ147" si="459">AY$3</f>
        <v>45292</v>
      </c>
      <c r="AZ147" s="206">
        <f t="shared" si="459"/>
        <v>45323</v>
      </c>
      <c r="BA147" s="206">
        <f t="shared" si="459"/>
        <v>45352</v>
      </c>
      <c r="BB147" s="206">
        <f t="shared" si="459"/>
        <v>45383</v>
      </c>
      <c r="BC147" s="206">
        <f t="shared" si="459"/>
        <v>45413</v>
      </c>
      <c r="BD147" s="206">
        <f t="shared" si="459"/>
        <v>45444</v>
      </c>
      <c r="BE147" s="206">
        <f t="shared" si="459"/>
        <v>45474</v>
      </c>
      <c r="BF147" s="206">
        <f t="shared" si="459"/>
        <v>45505</v>
      </c>
      <c r="BG147" s="206">
        <f t="shared" si="459"/>
        <v>45536</v>
      </c>
      <c r="BH147" s="206">
        <f t="shared" si="459"/>
        <v>45566</v>
      </c>
      <c r="BI147" s="206">
        <f t="shared" si="459"/>
        <v>45597</v>
      </c>
      <c r="BJ147" s="213" t="str">
        <f t="shared" si="459"/>
        <v>Dec-24 +</v>
      </c>
      <c r="BK147" s="207" t="s">
        <v>34</v>
      </c>
    </row>
    <row r="148" spans="1:63" ht="15" customHeight="1" x14ac:dyDescent="0.25">
      <c r="A148" s="556" t="s">
        <v>63</v>
      </c>
      <c r="B148" s="218" t="s">
        <v>62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172"/>
      <c r="O148" s="82">
        <f t="shared" ref="O148:O161" si="460">SUM(C148:N148)</f>
        <v>0</v>
      </c>
      <c r="Q148" s="556" t="s">
        <v>63</v>
      </c>
      <c r="R148" s="218" t="s">
        <v>62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72"/>
      <c r="AE148" s="82">
        <f t="shared" ref="AE148:AE161" si="461">SUM(S148:AD148)</f>
        <v>0</v>
      </c>
      <c r="AG148" s="556" t="s">
        <v>63</v>
      </c>
      <c r="AH148" s="218" t="s">
        <v>62</v>
      </c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172"/>
      <c r="AU148" s="82">
        <f t="shared" ref="AU148:AU161" si="462">SUM(AI148:AT148)</f>
        <v>0</v>
      </c>
      <c r="AW148" s="556" t="s">
        <v>63</v>
      </c>
      <c r="AX148" s="218" t="s">
        <v>62</v>
      </c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172"/>
      <c r="BK148" s="82">
        <f t="shared" ref="BK148:BK161" si="463">SUM(AY148:BJ148)</f>
        <v>0</v>
      </c>
    </row>
    <row r="149" spans="1:63" x14ac:dyDescent="0.25">
      <c r="A149" s="557"/>
      <c r="B149" s="218" t="s">
        <v>61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172"/>
      <c r="O149" s="82">
        <f t="shared" si="460"/>
        <v>0</v>
      </c>
      <c r="Q149" s="557"/>
      <c r="R149" s="218" t="s">
        <v>61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172"/>
      <c r="AE149" s="82">
        <f t="shared" si="461"/>
        <v>0</v>
      </c>
      <c r="AG149" s="557"/>
      <c r="AH149" s="218" t="s">
        <v>61</v>
      </c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172"/>
      <c r="AU149" s="82">
        <f t="shared" si="462"/>
        <v>0</v>
      </c>
      <c r="AW149" s="557"/>
      <c r="AX149" s="218" t="s">
        <v>61</v>
      </c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172"/>
      <c r="BK149" s="82">
        <f t="shared" si="463"/>
        <v>0</v>
      </c>
    </row>
    <row r="150" spans="1:63" x14ac:dyDescent="0.25">
      <c r="A150" s="557"/>
      <c r="B150" s="218" t="s">
        <v>60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172"/>
      <c r="O150" s="82">
        <f t="shared" si="460"/>
        <v>0</v>
      </c>
      <c r="Q150" s="557"/>
      <c r="R150" s="218" t="s">
        <v>60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172"/>
      <c r="AE150" s="82">
        <f t="shared" si="461"/>
        <v>0</v>
      </c>
      <c r="AG150" s="557"/>
      <c r="AH150" s="218" t="s">
        <v>60</v>
      </c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172"/>
      <c r="AU150" s="82">
        <f t="shared" si="462"/>
        <v>0</v>
      </c>
      <c r="AW150" s="557"/>
      <c r="AX150" s="218" t="s">
        <v>60</v>
      </c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172"/>
      <c r="BK150" s="82">
        <f t="shared" si="463"/>
        <v>0</v>
      </c>
    </row>
    <row r="151" spans="1:63" x14ac:dyDescent="0.25">
      <c r="A151" s="557"/>
      <c r="B151" s="21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172"/>
      <c r="O151" s="82">
        <f t="shared" si="460"/>
        <v>0</v>
      </c>
      <c r="Q151" s="557"/>
      <c r="R151" s="218" t="s">
        <v>59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172"/>
      <c r="AE151" s="82">
        <f t="shared" si="461"/>
        <v>0</v>
      </c>
      <c r="AG151" s="557"/>
      <c r="AH151" s="218" t="s">
        <v>59</v>
      </c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172"/>
      <c r="AU151" s="82">
        <f t="shared" si="462"/>
        <v>0</v>
      </c>
      <c r="AW151" s="557"/>
      <c r="AX151" s="218" t="s">
        <v>59</v>
      </c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172"/>
      <c r="BK151" s="82">
        <f t="shared" si="463"/>
        <v>0</v>
      </c>
    </row>
    <row r="152" spans="1:63" ht="15" customHeight="1" x14ac:dyDescent="0.25">
      <c r="A152" s="557"/>
      <c r="B152" s="218" t="s">
        <v>58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172"/>
      <c r="O152" s="82">
        <f t="shared" si="460"/>
        <v>0</v>
      </c>
      <c r="Q152" s="557"/>
      <c r="R152" s="218" t="s">
        <v>58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172"/>
      <c r="AE152" s="82">
        <f t="shared" si="461"/>
        <v>0</v>
      </c>
      <c r="AG152" s="557"/>
      <c r="AH152" s="218" t="s">
        <v>58</v>
      </c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172"/>
      <c r="AU152" s="82">
        <f t="shared" si="462"/>
        <v>0</v>
      </c>
      <c r="AW152" s="557"/>
      <c r="AX152" s="218" t="s">
        <v>58</v>
      </c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172"/>
      <c r="BK152" s="82">
        <f t="shared" si="463"/>
        <v>0</v>
      </c>
    </row>
    <row r="153" spans="1:63" x14ac:dyDescent="0.25">
      <c r="A153" s="557"/>
      <c r="B153" s="218" t="s">
        <v>57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172"/>
      <c r="O153" s="82">
        <f t="shared" si="460"/>
        <v>0</v>
      </c>
      <c r="Q153" s="557"/>
      <c r="R153" s="218" t="s">
        <v>57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172"/>
      <c r="AE153" s="82">
        <f t="shared" si="461"/>
        <v>0</v>
      </c>
      <c r="AG153" s="557"/>
      <c r="AH153" s="218" t="s">
        <v>57</v>
      </c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172"/>
      <c r="AU153" s="82">
        <f t="shared" si="462"/>
        <v>0</v>
      </c>
      <c r="AW153" s="557"/>
      <c r="AX153" s="218" t="s">
        <v>57</v>
      </c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172"/>
      <c r="BK153" s="82">
        <f t="shared" si="463"/>
        <v>0</v>
      </c>
    </row>
    <row r="154" spans="1:63" x14ac:dyDescent="0.25">
      <c r="A154" s="557"/>
      <c r="B154" s="218" t="s">
        <v>56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172"/>
      <c r="O154" s="82">
        <f t="shared" si="460"/>
        <v>0</v>
      </c>
      <c r="Q154" s="557"/>
      <c r="R154" s="218" t="s">
        <v>56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172"/>
      <c r="AE154" s="82">
        <f t="shared" si="461"/>
        <v>0</v>
      </c>
      <c r="AG154" s="557"/>
      <c r="AH154" s="218" t="s">
        <v>56</v>
      </c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172"/>
      <c r="AU154" s="82">
        <f t="shared" si="462"/>
        <v>0</v>
      </c>
      <c r="AW154" s="557"/>
      <c r="AX154" s="218" t="s">
        <v>56</v>
      </c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172"/>
      <c r="BK154" s="82">
        <f t="shared" si="463"/>
        <v>0</v>
      </c>
    </row>
    <row r="155" spans="1:63" x14ac:dyDescent="0.25">
      <c r="A155" s="557"/>
      <c r="B155" s="218" t="s">
        <v>55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172"/>
      <c r="O155" s="82">
        <f t="shared" si="460"/>
        <v>0</v>
      </c>
      <c r="Q155" s="557"/>
      <c r="R155" s="218" t="s">
        <v>55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172"/>
      <c r="AE155" s="82">
        <f t="shared" si="461"/>
        <v>0</v>
      </c>
      <c r="AG155" s="557"/>
      <c r="AH155" s="218" t="s">
        <v>55</v>
      </c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172"/>
      <c r="AU155" s="82">
        <f t="shared" si="462"/>
        <v>0</v>
      </c>
      <c r="AW155" s="557"/>
      <c r="AX155" s="218" t="s">
        <v>55</v>
      </c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172"/>
      <c r="BK155" s="82">
        <f t="shared" si="463"/>
        <v>0</v>
      </c>
    </row>
    <row r="156" spans="1:63" x14ac:dyDescent="0.25">
      <c r="A156" s="557"/>
      <c r="B156" s="218" t="s">
        <v>54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172"/>
      <c r="O156" s="82">
        <f t="shared" si="460"/>
        <v>0</v>
      </c>
      <c r="Q156" s="557"/>
      <c r="R156" s="218" t="s">
        <v>54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172"/>
      <c r="AE156" s="82">
        <f t="shared" si="461"/>
        <v>0</v>
      </c>
      <c r="AG156" s="557"/>
      <c r="AH156" s="218" t="s">
        <v>54</v>
      </c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172"/>
      <c r="AU156" s="82">
        <f t="shared" si="462"/>
        <v>0</v>
      </c>
      <c r="AW156" s="557"/>
      <c r="AX156" s="218" t="s">
        <v>54</v>
      </c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172"/>
      <c r="BK156" s="82">
        <f t="shared" si="463"/>
        <v>0</v>
      </c>
    </row>
    <row r="157" spans="1:63" x14ac:dyDescent="0.25">
      <c r="A157" s="557"/>
      <c r="B157" s="218" t="s">
        <v>53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172"/>
      <c r="O157" s="82">
        <f t="shared" si="460"/>
        <v>0</v>
      </c>
      <c r="Q157" s="557"/>
      <c r="R157" s="218" t="s">
        <v>53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172"/>
      <c r="AE157" s="82">
        <f t="shared" si="461"/>
        <v>0</v>
      </c>
      <c r="AG157" s="557"/>
      <c r="AH157" s="218" t="s">
        <v>53</v>
      </c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172"/>
      <c r="AU157" s="82">
        <f t="shared" si="462"/>
        <v>0</v>
      </c>
      <c r="AW157" s="557"/>
      <c r="AX157" s="218" t="s">
        <v>53</v>
      </c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172"/>
      <c r="BK157" s="82">
        <f t="shared" si="463"/>
        <v>0</v>
      </c>
    </row>
    <row r="158" spans="1:63" x14ac:dyDescent="0.25">
      <c r="A158" s="557"/>
      <c r="B158" s="218" t="s">
        <v>52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172"/>
      <c r="O158" s="82">
        <f t="shared" si="460"/>
        <v>0</v>
      </c>
      <c r="Q158" s="557"/>
      <c r="R158" s="218" t="s">
        <v>52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172"/>
      <c r="AE158" s="82">
        <f t="shared" si="461"/>
        <v>0</v>
      </c>
      <c r="AG158" s="557"/>
      <c r="AH158" s="218" t="s">
        <v>52</v>
      </c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172"/>
      <c r="AU158" s="82">
        <f t="shared" si="462"/>
        <v>0</v>
      </c>
      <c r="AW158" s="557"/>
      <c r="AX158" s="218" t="s">
        <v>52</v>
      </c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172"/>
      <c r="BK158" s="82">
        <f t="shared" si="463"/>
        <v>0</v>
      </c>
    </row>
    <row r="159" spans="1:63" x14ac:dyDescent="0.25">
      <c r="A159" s="557"/>
      <c r="B159" s="218" t="s">
        <v>51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172"/>
      <c r="O159" s="82">
        <f t="shared" si="460"/>
        <v>0</v>
      </c>
      <c r="Q159" s="557"/>
      <c r="R159" s="218" t="s">
        <v>51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172"/>
      <c r="AE159" s="82">
        <f t="shared" si="461"/>
        <v>0</v>
      </c>
      <c r="AG159" s="557"/>
      <c r="AH159" s="218" t="s">
        <v>51</v>
      </c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172"/>
      <c r="AU159" s="82">
        <f t="shared" si="462"/>
        <v>0</v>
      </c>
      <c r="AW159" s="557"/>
      <c r="AX159" s="218" t="s">
        <v>51</v>
      </c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172"/>
      <c r="BK159" s="82">
        <f t="shared" si="463"/>
        <v>0</v>
      </c>
    </row>
    <row r="160" spans="1:63" ht="15.75" thickBot="1" x14ac:dyDescent="0.3">
      <c r="A160" s="558"/>
      <c r="B160" s="218" t="s">
        <v>50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172"/>
      <c r="O160" s="82">
        <f t="shared" si="460"/>
        <v>0</v>
      </c>
      <c r="Q160" s="558"/>
      <c r="R160" s="218" t="s">
        <v>50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172"/>
      <c r="AE160" s="82">
        <f t="shared" si="461"/>
        <v>0</v>
      </c>
      <c r="AG160" s="558"/>
      <c r="AH160" s="218" t="s">
        <v>50</v>
      </c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172"/>
      <c r="AU160" s="82">
        <f t="shared" si="462"/>
        <v>0</v>
      </c>
      <c r="AW160" s="558"/>
      <c r="AX160" s="218" t="s">
        <v>50</v>
      </c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172"/>
      <c r="BK160" s="82">
        <f t="shared" si="463"/>
        <v>0</v>
      </c>
    </row>
    <row r="161" spans="1:64" ht="15.75" thickBot="1" x14ac:dyDescent="0.3">
      <c r="B161" s="219" t="s">
        <v>43</v>
      </c>
      <c r="C161" s="210">
        <f>SUM(C148:C160)</f>
        <v>0</v>
      </c>
      <c r="D161" s="210">
        <f t="shared" ref="D161" si="464">SUM(D148:D160)</f>
        <v>0</v>
      </c>
      <c r="E161" s="210">
        <f t="shared" ref="E161" si="465">SUM(E148:E160)</f>
        <v>0</v>
      </c>
      <c r="F161" s="210">
        <f t="shared" ref="F161" si="466">SUM(F148:F160)</f>
        <v>0</v>
      </c>
      <c r="G161" s="210">
        <f t="shared" ref="G161" si="467">SUM(G148:G160)</f>
        <v>0</v>
      </c>
      <c r="H161" s="210">
        <f t="shared" ref="H161" si="468">SUM(H148:H160)</f>
        <v>0</v>
      </c>
      <c r="I161" s="210">
        <f t="shared" ref="I161" si="469">SUM(I148:I160)</f>
        <v>0</v>
      </c>
      <c r="J161" s="210">
        <f t="shared" ref="J161" si="470">SUM(J148:J160)</f>
        <v>0</v>
      </c>
      <c r="K161" s="210">
        <f t="shared" ref="K161" si="471">SUM(K148:K160)</f>
        <v>0</v>
      </c>
      <c r="L161" s="210">
        <f t="shared" ref="L161" si="472">SUM(L148:L160)</f>
        <v>0</v>
      </c>
      <c r="M161" s="210">
        <f t="shared" ref="M161" si="473">SUM(M148:M160)</f>
        <v>0</v>
      </c>
      <c r="N161" s="221">
        <f t="shared" ref="N161" si="474">SUM(N148:N160)</f>
        <v>0</v>
      </c>
      <c r="O161" s="85">
        <f t="shared" si="460"/>
        <v>0</v>
      </c>
      <c r="Q161" s="86"/>
      <c r="R161" s="219" t="s">
        <v>43</v>
      </c>
      <c r="S161" s="210">
        <f>SUM(S148:S160)</f>
        <v>0</v>
      </c>
      <c r="T161" s="210">
        <f t="shared" ref="T161" si="475">SUM(T148:T160)</f>
        <v>0</v>
      </c>
      <c r="U161" s="210">
        <f t="shared" ref="U161" si="476">SUM(U148:U160)</f>
        <v>0</v>
      </c>
      <c r="V161" s="210">
        <f t="shared" ref="V161" si="477">SUM(V148:V160)</f>
        <v>0</v>
      </c>
      <c r="W161" s="210">
        <f t="shared" ref="W161" si="478">SUM(W148:W160)</f>
        <v>0</v>
      </c>
      <c r="X161" s="210">
        <f t="shared" ref="X161" si="479">SUM(X148:X160)</f>
        <v>0</v>
      </c>
      <c r="Y161" s="210">
        <f t="shared" ref="Y161" si="480">SUM(Y148:Y160)</f>
        <v>0</v>
      </c>
      <c r="Z161" s="210">
        <f t="shared" ref="Z161" si="481">SUM(Z148:Z160)</f>
        <v>0</v>
      </c>
      <c r="AA161" s="210">
        <f t="shared" ref="AA161" si="482">SUM(AA148:AA160)</f>
        <v>0</v>
      </c>
      <c r="AB161" s="210">
        <f t="shared" ref="AB161" si="483">SUM(AB148:AB160)</f>
        <v>0</v>
      </c>
      <c r="AC161" s="210">
        <f t="shared" ref="AC161" si="484">SUM(AC148:AC160)</f>
        <v>0</v>
      </c>
      <c r="AD161" s="221">
        <f t="shared" ref="AD161" si="485">SUM(AD148:AD160)</f>
        <v>0</v>
      </c>
      <c r="AE161" s="85">
        <f t="shared" si="461"/>
        <v>0</v>
      </c>
      <c r="AG161" s="86"/>
      <c r="AH161" s="219" t="s">
        <v>43</v>
      </c>
      <c r="AI161" s="210">
        <f>SUM(AI148:AI160)</f>
        <v>0</v>
      </c>
      <c r="AJ161" s="210">
        <f t="shared" ref="AJ161" si="486">SUM(AJ148:AJ160)</f>
        <v>0</v>
      </c>
      <c r="AK161" s="210">
        <f t="shared" ref="AK161" si="487">SUM(AK148:AK160)</f>
        <v>0</v>
      </c>
      <c r="AL161" s="210">
        <f t="shared" ref="AL161" si="488">SUM(AL148:AL160)</f>
        <v>0</v>
      </c>
      <c r="AM161" s="210">
        <f t="shared" ref="AM161" si="489">SUM(AM148:AM160)</f>
        <v>0</v>
      </c>
      <c r="AN161" s="210">
        <f t="shared" ref="AN161" si="490">SUM(AN148:AN160)</f>
        <v>0</v>
      </c>
      <c r="AO161" s="210">
        <f t="shared" ref="AO161" si="491">SUM(AO148:AO160)</f>
        <v>0</v>
      </c>
      <c r="AP161" s="210">
        <f t="shared" ref="AP161" si="492">SUM(AP148:AP160)</f>
        <v>0</v>
      </c>
      <c r="AQ161" s="210">
        <f t="shared" ref="AQ161" si="493">SUM(AQ148:AQ160)</f>
        <v>0</v>
      </c>
      <c r="AR161" s="210">
        <f t="shared" ref="AR161" si="494">SUM(AR148:AR160)</f>
        <v>0</v>
      </c>
      <c r="AS161" s="210">
        <f t="shared" ref="AS161" si="495">SUM(AS148:AS160)</f>
        <v>0</v>
      </c>
      <c r="AT161" s="221">
        <f t="shared" ref="AT161" si="496">SUM(AT148:AT160)</f>
        <v>0</v>
      </c>
      <c r="AU161" s="85">
        <f t="shared" si="462"/>
        <v>0</v>
      </c>
      <c r="AW161" s="86"/>
      <c r="AX161" s="219" t="s">
        <v>43</v>
      </c>
      <c r="AY161" s="210">
        <f>SUM(AY148:AY160)</f>
        <v>0</v>
      </c>
      <c r="AZ161" s="210">
        <f t="shared" ref="AZ161" si="497">SUM(AZ148:AZ160)</f>
        <v>0</v>
      </c>
      <c r="BA161" s="210">
        <f t="shared" ref="BA161" si="498">SUM(BA148:BA160)</f>
        <v>0</v>
      </c>
      <c r="BB161" s="210">
        <f t="shared" ref="BB161" si="499">SUM(BB148:BB160)</f>
        <v>0</v>
      </c>
      <c r="BC161" s="210">
        <f t="shared" ref="BC161" si="500">SUM(BC148:BC160)</f>
        <v>0</v>
      </c>
      <c r="BD161" s="210">
        <f t="shared" ref="BD161" si="501">SUM(BD148:BD160)</f>
        <v>0</v>
      </c>
      <c r="BE161" s="210">
        <f t="shared" ref="BE161" si="502">SUM(BE148:BE160)</f>
        <v>0</v>
      </c>
      <c r="BF161" s="210">
        <f t="shared" ref="BF161" si="503">SUM(BF148:BF160)</f>
        <v>0</v>
      </c>
      <c r="BG161" s="210">
        <f t="shared" ref="BG161" si="504">SUM(BG148:BG160)</f>
        <v>0</v>
      </c>
      <c r="BH161" s="210">
        <f t="shared" ref="BH161" si="505">SUM(BH148:BH160)</f>
        <v>0</v>
      </c>
      <c r="BI161" s="210">
        <f t="shared" ref="BI161" si="506">SUM(BI148:BI160)</f>
        <v>0</v>
      </c>
      <c r="BJ161" s="221">
        <f t="shared" ref="BJ161" si="507">SUM(BJ148:BJ160)</f>
        <v>0</v>
      </c>
      <c r="BK161" s="85">
        <f t="shared" si="463"/>
        <v>0</v>
      </c>
    </row>
    <row r="162" spans="1:64" ht="15.75" thickBot="1" x14ac:dyDescent="0.3">
      <c r="A162"/>
    </row>
    <row r="163" spans="1:64" ht="15.75" thickBot="1" x14ac:dyDescent="0.3">
      <c r="B163" s="205" t="s">
        <v>36</v>
      </c>
      <c r="C163" s="206">
        <f t="shared" ref="C163:N163" si="508">C$3</f>
        <v>45292</v>
      </c>
      <c r="D163" s="206">
        <f t="shared" si="508"/>
        <v>45323</v>
      </c>
      <c r="E163" s="206">
        <f t="shared" si="508"/>
        <v>45352</v>
      </c>
      <c r="F163" s="206">
        <f t="shared" si="508"/>
        <v>45383</v>
      </c>
      <c r="G163" s="206">
        <f t="shared" si="508"/>
        <v>45413</v>
      </c>
      <c r="H163" s="206">
        <f t="shared" si="508"/>
        <v>45444</v>
      </c>
      <c r="I163" s="206">
        <f t="shared" si="508"/>
        <v>45474</v>
      </c>
      <c r="J163" s="206">
        <f t="shared" si="508"/>
        <v>45505</v>
      </c>
      <c r="K163" s="206">
        <f t="shared" si="508"/>
        <v>45536</v>
      </c>
      <c r="L163" s="206">
        <f t="shared" si="508"/>
        <v>45566</v>
      </c>
      <c r="M163" s="206">
        <f t="shared" si="508"/>
        <v>45597</v>
      </c>
      <c r="N163" s="213" t="str">
        <f t="shared" si="508"/>
        <v>Dec-24 +</v>
      </c>
      <c r="O163" s="207" t="s">
        <v>34</v>
      </c>
      <c r="Q163" s="86"/>
      <c r="R163" s="205" t="s">
        <v>36</v>
      </c>
      <c r="S163" s="206">
        <f t="shared" ref="S163:AD163" si="509">S$3</f>
        <v>45292</v>
      </c>
      <c r="T163" s="206">
        <f t="shared" si="509"/>
        <v>45323</v>
      </c>
      <c r="U163" s="206">
        <f t="shared" si="509"/>
        <v>45352</v>
      </c>
      <c r="V163" s="206">
        <f t="shared" si="509"/>
        <v>45383</v>
      </c>
      <c r="W163" s="206">
        <f t="shared" si="509"/>
        <v>45413</v>
      </c>
      <c r="X163" s="206">
        <f t="shared" si="509"/>
        <v>45444</v>
      </c>
      <c r="Y163" s="206">
        <f t="shared" si="509"/>
        <v>45474</v>
      </c>
      <c r="Z163" s="206">
        <f t="shared" si="509"/>
        <v>45505</v>
      </c>
      <c r="AA163" s="206">
        <f t="shared" si="509"/>
        <v>45536</v>
      </c>
      <c r="AB163" s="206">
        <f t="shared" si="509"/>
        <v>45566</v>
      </c>
      <c r="AC163" s="206">
        <f t="shared" si="509"/>
        <v>45597</v>
      </c>
      <c r="AD163" s="213" t="str">
        <f t="shared" si="509"/>
        <v>Dec-24 +</v>
      </c>
      <c r="AE163" s="207" t="s">
        <v>34</v>
      </c>
      <c r="AG163" s="86"/>
      <c r="AH163" s="205" t="s">
        <v>36</v>
      </c>
      <c r="AI163" s="206">
        <f t="shared" ref="AI163:AT163" si="510">AI$3</f>
        <v>45292</v>
      </c>
      <c r="AJ163" s="206">
        <f t="shared" si="510"/>
        <v>45323</v>
      </c>
      <c r="AK163" s="206">
        <f t="shared" si="510"/>
        <v>45352</v>
      </c>
      <c r="AL163" s="206">
        <f t="shared" si="510"/>
        <v>45383</v>
      </c>
      <c r="AM163" s="206">
        <f t="shared" si="510"/>
        <v>45413</v>
      </c>
      <c r="AN163" s="206">
        <f t="shared" si="510"/>
        <v>45444</v>
      </c>
      <c r="AO163" s="206">
        <f t="shared" si="510"/>
        <v>45474</v>
      </c>
      <c r="AP163" s="206">
        <f t="shared" si="510"/>
        <v>45505</v>
      </c>
      <c r="AQ163" s="206">
        <f t="shared" si="510"/>
        <v>45536</v>
      </c>
      <c r="AR163" s="206">
        <f t="shared" si="510"/>
        <v>45566</v>
      </c>
      <c r="AS163" s="206">
        <f t="shared" si="510"/>
        <v>45597</v>
      </c>
      <c r="AT163" s="213" t="str">
        <f t="shared" si="510"/>
        <v>Dec-24 +</v>
      </c>
      <c r="AU163" s="207" t="s">
        <v>34</v>
      </c>
      <c r="AW163" s="86"/>
      <c r="AX163" s="205" t="s">
        <v>36</v>
      </c>
      <c r="AY163" s="206">
        <f t="shared" ref="AY163:BJ163" si="511">AY$3</f>
        <v>45292</v>
      </c>
      <c r="AZ163" s="206">
        <f t="shared" si="511"/>
        <v>45323</v>
      </c>
      <c r="BA163" s="206">
        <f t="shared" si="511"/>
        <v>45352</v>
      </c>
      <c r="BB163" s="206">
        <f t="shared" si="511"/>
        <v>45383</v>
      </c>
      <c r="BC163" s="206">
        <f t="shared" si="511"/>
        <v>45413</v>
      </c>
      <c r="BD163" s="206">
        <f t="shared" si="511"/>
        <v>45444</v>
      </c>
      <c r="BE163" s="206">
        <f t="shared" si="511"/>
        <v>45474</v>
      </c>
      <c r="BF163" s="206">
        <f t="shared" si="511"/>
        <v>45505</v>
      </c>
      <c r="BG163" s="206">
        <f t="shared" si="511"/>
        <v>45536</v>
      </c>
      <c r="BH163" s="206">
        <f t="shared" si="511"/>
        <v>45566</v>
      </c>
      <c r="BI163" s="206">
        <f t="shared" si="511"/>
        <v>45597</v>
      </c>
      <c r="BJ163" s="213" t="str">
        <f t="shared" si="511"/>
        <v>Dec-24 +</v>
      </c>
      <c r="BK163" s="207" t="s">
        <v>34</v>
      </c>
    </row>
    <row r="164" spans="1:64" ht="15" customHeight="1" x14ac:dyDescent="0.25">
      <c r="A164" s="562" t="s">
        <v>174</v>
      </c>
      <c r="B164" s="218" t="s">
        <v>62</v>
      </c>
      <c r="C164" s="3">
        <f t="shared" ref="C164" si="512">C20+C36+C52+C68+C84+C132+C148</f>
        <v>0</v>
      </c>
      <c r="D164" s="3">
        <f t="shared" ref="D164:N164" si="513">D20+D36+D52+D68+D84+D132+D148</f>
        <v>0</v>
      </c>
      <c r="E164" s="3">
        <f t="shared" si="513"/>
        <v>0</v>
      </c>
      <c r="F164" s="3">
        <f t="shared" si="513"/>
        <v>0</v>
      </c>
      <c r="G164" s="3">
        <f t="shared" si="513"/>
        <v>0</v>
      </c>
      <c r="H164" s="3">
        <f t="shared" si="513"/>
        <v>0</v>
      </c>
      <c r="I164" s="3">
        <f t="shared" si="513"/>
        <v>0</v>
      </c>
      <c r="J164" s="3">
        <f t="shared" si="513"/>
        <v>0</v>
      </c>
      <c r="K164" s="3">
        <f t="shared" si="513"/>
        <v>0</v>
      </c>
      <c r="L164" s="3">
        <f t="shared" si="513"/>
        <v>0</v>
      </c>
      <c r="M164" s="3">
        <f t="shared" si="513"/>
        <v>0</v>
      </c>
      <c r="N164" s="172">
        <f t="shared" si="513"/>
        <v>14519.692337945908</v>
      </c>
      <c r="O164" s="82">
        <f t="shared" ref="O164:O177" si="514">SUM(C164:N164)</f>
        <v>14519.692337945908</v>
      </c>
      <c r="Q164" s="562" t="s">
        <v>174</v>
      </c>
      <c r="R164" s="218" t="s">
        <v>62</v>
      </c>
      <c r="S164" s="3">
        <f t="shared" ref="S164:AD164" si="515">S20+S36+S52+S68+S84+S132+S148</f>
        <v>0</v>
      </c>
      <c r="T164" s="3">
        <f t="shared" si="515"/>
        <v>0</v>
      </c>
      <c r="U164" s="3">
        <f t="shared" si="515"/>
        <v>55707.77240404598</v>
      </c>
      <c r="V164" s="3">
        <f t="shared" si="515"/>
        <v>0</v>
      </c>
      <c r="W164" s="3">
        <f t="shared" si="515"/>
        <v>0</v>
      </c>
      <c r="X164" s="3">
        <f t="shared" si="515"/>
        <v>121404.40174313846</v>
      </c>
      <c r="Y164" s="3">
        <f t="shared" si="515"/>
        <v>0</v>
      </c>
      <c r="Z164" s="3">
        <f t="shared" si="515"/>
        <v>71852</v>
      </c>
      <c r="AA164" s="3">
        <f t="shared" si="515"/>
        <v>330940</v>
      </c>
      <c r="AB164" s="3">
        <f t="shared" si="515"/>
        <v>0</v>
      </c>
      <c r="AC164" s="3">
        <f t="shared" si="515"/>
        <v>30750.2226607997</v>
      </c>
      <c r="AD164" s="172">
        <f t="shared" si="515"/>
        <v>662327.37275387521</v>
      </c>
      <c r="AE164" s="82">
        <f t="shared" ref="AE164:AE177" si="516">SUM(S164:AD164)</f>
        <v>1272981.7695618593</v>
      </c>
      <c r="AG164" s="562" t="s">
        <v>174</v>
      </c>
      <c r="AH164" s="218" t="s">
        <v>62</v>
      </c>
      <c r="AI164" s="3">
        <f t="shared" ref="AI164:AT164" si="517">AI20+AI36+AI52+AI68+AI84+AI132+AI148</f>
        <v>0</v>
      </c>
      <c r="AJ164" s="3">
        <f t="shared" si="517"/>
        <v>0</v>
      </c>
      <c r="AK164" s="3">
        <f t="shared" si="517"/>
        <v>0</v>
      </c>
      <c r="AL164" s="3">
        <f t="shared" si="517"/>
        <v>0</v>
      </c>
      <c r="AM164" s="3">
        <f t="shared" si="517"/>
        <v>0</v>
      </c>
      <c r="AN164" s="3">
        <f t="shared" si="517"/>
        <v>230256</v>
      </c>
      <c r="AO164" s="3">
        <f t="shared" si="517"/>
        <v>0</v>
      </c>
      <c r="AP164" s="3">
        <f t="shared" si="517"/>
        <v>168275.55641193147</v>
      </c>
      <c r="AQ164" s="3">
        <f t="shared" si="517"/>
        <v>318816</v>
      </c>
      <c r="AR164" s="3">
        <f t="shared" si="517"/>
        <v>0</v>
      </c>
      <c r="AS164" s="3">
        <f t="shared" si="517"/>
        <v>0</v>
      </c>
      <c r="AT164" s="172">
        <f t="shared" si="517"/>
        <v>653873.94495911605</v>
      </c>
      <c r="AU164" s="82">
        <f t="shared" ref="AU164:AU177" si="518">SUM(AI164:AT164)</f>
        <v>1371221.5013710475</v>
      </c>
      <c r="AW164" s="562" t="s">
        <v>174</v>
      </c>
      <c r="AX164" s="218" t="s">
        <v>62</v>
      </c>
      <c r="AY164" s="3">
        <f t="shared" ref="AY164:BJ164" si="519">AY20+AY36+AY52+AY68+AY84+AY132+AY148</f>
        <v>0</v>
      </c>
      <c r="AZ164" s="3">
        <f t="shared" si="519"/>
        <v>0</v>
      </c>
      <c r="BA164" s="3">
        <f t="shared" si="519"/>
        <v>0</v>
      </c>
      <c r="BB164" s="3">
        <f t="shared" si="519"/>
        <v>0</v>
      </c>
      <c r="BC164" s="3">
        <f t="shared" si="519"/>
        <v>0</v>
      </c>
      <c r="BD164" s="3">
        <f t="shared" si="519"/>
        <v>0</v>
      </c>
      <c r="BE164" s="3">
        <f t="shared" si="519"/>
        <v>0</v>
      </c>
      <c r="BF164" s="3">
        <f t="shared" si="519"/>
        <v>0</v>
      </c>
      <c r="BG164" s="3">
        <f t="shared" si="519"/>
        <v>0</v>
      </c>
      <c r="BH164" s="3">
        <f t="shared" si="519"/>
        <v>0</v>
      </c>
      <c r="BI164" s="3">
        <f t="shared" si="519"/>
        <v>0</v>
      </c>
      <c r="BJ164" s="172">
        <f t="shared" si="519"/>
        <v>0</v>
      </c>
      <c r="BK164" s="82">
        <f t="shared" ref="BK164:BK177" si="520">SUM(AY164:BJ164)</f>
        <v>0</v>
      </c>
    </row>
    <row r="165" spans="1:64" x14ac:dyDescent="0.25">
      <c r="A165" s="563"/>
      <c r="B165" s="218" t="s">
        <v>61</v>
      </c>
      <c r="C165" s="3">
        <f t="shared" ref="C165:N165" si="521">C21+C37+C53+C69+C85+C133+C149</f>
        <v>0</v>
      </c>
      <c r="D165" s="3">
        <f t="shared" si="521"/>
        <v>0</v>
      </c>
      <c r="E165" s="3">
        <f t="shared" si="521"/>
        <v>0</v>
      </c>
      <c r="F165" s="3">
        <f t="shared" si="521"/>
        <v>9908.2635984287535</v>
      </c>
      <c r="G165" s="3">
        <f t="shared" si="521"/>
        <v>0</v>
      </c>
      <c r="H165" s="3">
        <f t="shared" si="521"/>
        <v>0</v>
      </c>
      <c r="I165" s="3">
        <f t="shared" si="521"/>
        <v>0</v>
      </c>
      <c r="J165" s="3">
        <f t="shared" si="521"/>
        <v>0</v>
      </c>
      <c r="K165" s="3">
        <f t="shared" si="521"/>
        <v>41560.698481669708</v>
      </c>
      <c r="L165" s="3">
        <f t="shared" si="521"/>
        <v>0</v>
      </c>
      <c r="M165" s="3">
        <f t="shared" si="521"/>
        <v>0</v>
      </c>
      <c r="N165" s="172">
        <f t="shared" si="521"/>
        <v>0</v>
      </c>
      <c r="O165" s="82">
        <f t="shared" si="514"/>
        <v>51468.962080098463</v>
      </c>
      <c r="Q165" s="563"/>
      <c r="R165" s="218" t="s">
        <v>61</v>
      </c>
      <c r="S165" s="3">
        <f t="shared" ref="S165:AD165" si="522">S21+S37+S53+S69+S85+S133+S149</f>
        <v>0</v>
      </c>
      <c r="T165" s="3">
        <f t="shared" si="522"/>
        <v>0</v>
      </c>
      <c r="U165" s="3">
        <f t="shared" si="522"/>
        <v>0</v>
      </c>
      <c r="V165" s="3">
        <f t="shared" si="522"/>
        <v>0</v>
      </c>
      <c r="W165" s="3">
        <f t="shared" si="522"/>
        <v>0</v>
      </c>
      <c r="X165" s="3">
        <f t="shared" si="522"/>
        <v>0</v>
      </c>
      <c r="Y165" s="3">
        <f t="shared" si="522"/>
        <v>0</v>
      </c>
      <c r="Z165" s="3">
        <f t="shared" si="522"/>
        <v>0</v>
      </c>
      <c r="AA165" s="3">
        <f t="shared" si="522"/>
        <v>0</v>
      </c>
      <c r="AB165" s="3">
        <f t="shared" si="522"/>
        <v>0</v>
      </c>
      <c r="AC165" s="3">
        <f t="shared" si="522"/>
        <v>0</v>
      </c>
      <c r="AD165" s="172">
        <f t="shared" si="522"/>
        <v>0</v>
      </c>
      <c r="AE165" s="82">
        <f t="shared" si="516"/>
        <v>0</v>
      </c>
      <c r="AG165" s="563"/>
      <c r="AH165" s="218" t="s">
        <v>61</v>
      </c>
      <c r="AI165" s="3">
        <f t="shared" ref="AI165:AT165" si="523">AI21+AI37+AI53+AI69+AI85+AI133+AI149</f>
        <v>0</v>
      </c>
      <c r="AJ165" s="3">
        <f t="shared" si="523"/>
        <v>0</v>
      </c>
      <c r="AK165" s="3">
        <f t="shared" si="523"/>
        <v>0</v>
      </c>
      <c r="AL165" s="3">
        <f t="shared" si="523"/>
        <v>0</v>
      </c>
      <c r="AM165" s="3">
        <f t="shared" si="523"/>
        <v>0</v>
      </c>
      <c r="AN165" s="3">
        <f t="shared" si="523"/>
        <v>0</v>
      </c>
      <c r="AO165" s="3">
        <f t="shared" si="523"/>
        <v>0</v>
      </c>
      <c r="AP165" s="3">
        <f t="shared" si="523"/>
        <v>0</v>
      </c>
      <c r="AQ165" s="3">
        <f t="shared" si="523"/>
        <v>0</v>
      </c>
      <c r="AR165" s="3">
        <f t="shared" si="523"/>
        <v>0</v>
      </c>
      <c r="AS165" s="3">
        <f t="shared" si="523"/>
        <v>0</v>
      </c>
      <c r="AT165" s="172">
        <f t="shared" si="523"/>
        <v>0</v>
      </c>
      <c r="AU165" s="82">
        <f t="shared" si="518"/>
        <v>0</v>
      </c>
      <c r="AW165" s="563"/>
      <c r="AX165" s="218" t="s">
        <v>61</v>
      </c>
      <c r="AY165" s="3">
        <f t="shared" ref="AY165:BJ165" si="524">AY21+AY37+AY53+AY69+AY85+AY133+AY149</f>
        <v>0</v>
      </c>
      <c r="AZ165" s="3">
        <f t="shared" si="524"/>
        <v>0</v>
      </c>
      <c r="BA165" s="3">
        <f t="shared" si="524"/>
        <v>0</v>
      </c>
      <c r="BB165" s="3">
        <f t="shared" si="524"/>
        <v>0</v>
      </c>
      <c r="BC165" s="3">
        <f t="shared" si="524"/>
        <v>0</v>
      </c>
      <c r="BD165" s="3">
        <f t="shared" si="524"/>
        <v>0</v>
      </c>
      <c r="BE165" s="3">
        <f t="shared" si="524"/>
        <v>0</v>
      </c>
      <c r="BF165" s="3">
        <f t="shared" si="524"/>
        <v>0</v>
      </c>
      <c r="BG165" s="3">
        <f t="shared" si="524"/>
        <v>0</v>
      </c>
      <c r="BH165" s="3">
        <f t="shared" si="524"/>
        <v>0</v>
      </c>
      <c r="BI165" s="3">
        <f t="shared" si="524"/>
        <v>0</v>
      </c>
      <c r="BJ165" s="172">
        <f t="shared" si="524"/>
        <v>0</v>
      </c>
      <c r="BK165" s="82">
        <f t="shared" si="520"/>
        <v>0</v>
      </c>
    </row>
    <row r="166" spans="1:64" x14ac:dyDescent="0.25">
      <c r="A166" s="563"/>
      <c r="B166" s="218" t="s">
        <v>60</v>
      </c>
      <c r="C166" s="3">
        <f t="shared" ref="C166:N166" si="525">C22+C38+C54+C70+C86+C134+C150</f>
        <v>0</v>
      </c>
      <c r="D166" s="3">
        <f t="shared" si="525"/>
        <v>0</v>
      </c>
      <c r="E166" s="3">
        <f t="shared" si="525"/>
        <v>0</v>
      </c>
      <c r="F166" s="3">
        <f t="shared" si="525"/>
        <v>21395.670508517294</v>
      </c>
      <c r="G166" s="3">
        <f t="shared" si="525"/>
        <v>0</v>
      </c>
      <c r="H166" s="3">
        <f t="shared" si="525"/>
        <v>0</v>
      </c>
      <c r="I166" s="3">
        <f t="shared" si="525"/>
        <v>0</v>
      </c>
      <c r="J166" s="3">
        <f t="shared" si="525"/>
        <v>0</v>
      </c>
      <c r="K166" s="3">
        <f t="shared" si="525"/>
        <v>0</v>
      </c>
      <c r="L166" s="3">
        <f t="shared" si="525"/>
        <v>0</v>
      </c>
      <c r="M166" s="3">
        <f t="shared" si="525"/>
        <v>15349.634596298552</v>
      </c>
      <c r="N166" s="172">
        <f t="shared" si="525"/>
        <v>8558.2682034069203</v>
      </c>
      <c r="O166" s="82">
        <f t="shared" si="514"/>
        <v>45303.573308222767</v>
      </c>
      <c r="Q166" s="563"/>
      <c r="R166" s="218" t="s">
        <v>60</v>
      </c>
      <c r="S166" s="3">
        <f t="shared" ref="S166:AD166" si="526">S22+S38+S54+S70+S86+S134+S150</f>
        <v>0</v>
      </c>
      <c r="T166" s="3">
        <f t="shared" si="526"/>
        <v>0</v>
      </c>
      <c r="U166" s="3">
        <f t="shared" si="526"/>
        <v>0</v>
      </c>
      <c r="V166" s="3">
        <f t="shared" si="526"/>
        <v>0</v>
      </c>
      <c r="W166" s="3">
        <f t="shared" si="526"/>
        <v>22115</v>
      </c>
      <c r="X166" s="3">
        <f t="shared" si="526"/>
        <v>0</v>
      </c>
      <c r="Y166" s="3">
        <f t="shared" si="526"/>
        <v>0</v>
      </c>
      <c r="Z166" s="3">
        <f t="shared" si="526"/>
        <v>24099.569397656582</v>
      </c>
      <c r="AA166" s="3">
        <f t="shared" si="526"/>
        <v>13334.915633827812</v>
      </c>
      <c r="AB166" s="3">
        <f t="shared" si="526"/>
        <v>12050.294483686726</v>
      </c>
      <c r="AC166" s="3">
        <f t="shared" si="526"/>
        <v>74201.823250728223</v>
      </c>
      <c r="AD166" s="172">
        <f t="shared" si="526"/>
        <v>20616.367862291325</v>
      </c>
      <c r="AE166" s="82">
        <f t="shared" si="516"/>
        <v>166417.97062819064</v>
      </c>
      <c r="AG166" s="563"/>
      <c r="AH166" s="218" t="s">
        <v>60</v>
      </c>
      <c r="AI166" s="3">
        <f t="shared" ref="AI166:AT166" si="527">AI22+AI38+AI54+AI70+AI86+AI134+AI150</f>
        <v>0</v>
      </c>
      <c r="AJ166" s="3">
        <f t="shared" si="527"/>
        <v>0</v>
      </c>
      <c r="AK166" s="3">
        <f t="shared" si="527"/>
        <v>0</v>
      </c>
      <c r="AL166" s="3">
        <f t="shared" si="527"/>
        <v>0</v>
      </c>
      <c r="AM166" s="3">
        <f t="shared" si="527"/>
        <v>0</v>
      </c>
      <c r="AN166" s="3">
        <f t="shared" si="527"/>
        <v>0</v>
      </c>
      <c r="AO166" s="3">
        <f t="shared" si="527"/>
        <v>0</v>
      </c>
      <c r="AP166" s="3">
        <f t="shared" si="527"/>
        <v>0</v>
      </c>
      <c r="AQ166" s="3">
        <f t="shared" si="527"/>
        <v>0</v>
      </c>
      <c r="AR166" s="3">
        <f t="shared" si="527"/>
        <v>0</v>
      </c>
      <c r="AS166" s="3">
        <f t="shared" si="527"/>
        <v>0</v>
      </c>
      <c r="AT166" s="172">
        <f t="shared" si="527"/>
        <v>0</v>
      </c>
      <c r="AU166" s="82">
        <f t="shared" si="518"/>
        <v>0</v>
      </c>
      <c r="AW166" s="563"/>
      <c r="AX166" s="218" t="s">
        <v>60</v>
      </c>
      <c r="AY166" s="3">
        <f t="shared" ref="AY166:BJ166" si="528">AY22+AY38+AY54+AY70+AY86+AY134+AY150</f>
        <v>0</v>
      </c>
      <c r="AZ166" s="3">
        <f t="shared" si="528"/>
        <v>0</v>
      </c>
      <c r="BA166" s="3">
        <f t="shared" si="528"/>
        <v>0</v>
      </c>
      <c r="BB166" s="3">
        <f t="shared" si="528"/>
        <v>0</v>
      </c>
      <c r="BC166" s="3">
        <f t="shared" si="528"/>
        <v>0</v>
      </c>
      <c r="BD166" s="3">
        <f t="shared" si="528"/>
        <v>0</v>
      </c>
      <c r="BE166" s="3">
        <f t="shared" si="528"/>
        <v>0</v>
      </c>
      <c r="BF166" s="3">
        <f t="shared" si="528"/>
        <v>0</v>
      </c>
      <c r="BG166" s="3">
        <f t="shared" si="528"/>
        <v>0</v>
      </c>
      <c r="BH166" s="3">
        <f t="shared" si="528"/>
        <v>0</v>
      </c>
      <c r="BI166" s="3">
        <f t="shared" si="528"/>
        <v>0</v>
      </c>
      <c r="BJ166" s="172">
        <f t="shared" si="528"/>
        <v>0</v>
      </c>
      <c r="BK166" s="82">
        <f t="shared" si="520"/>
        <v>0</v>
      </c>
    </row>
    <row r="167" spans="1:64" x14ac:dyDescent="0.25">
      <c r="A167" s="563"/>
      <c r="B167" s="218" t="s">
        <v>59</v>
      </c>
      <c r="C167" s="3">
        <f t="shared" ref="C167:N167" si="529">C23+C39+C55+C71+C87+C135+C151</f>
        <v>0</v>
      </c>
      <c r="D167" s="3">
        <f t="shared" si="529"/>
        <v>4452.3678331885221</v>
      </c>
      <c r="E167" s="3">
        <f t="shared" si="529"/>
        <v>22542.994628232682</v>
      </c>
      <c r="F167" s="3">
        <f t="shared" si="529"/>
        <v>207412.07310354064</v>
      </c>
      <c r="G167" s="3">
        <f t="shared" si="529"/>
        <v>84062.00789235413</v>
      </c>
      <c r="H167" s="3">
        <f t="shared" si="529"/>
        <v>25853.979368914879</v>
      </c>
      <c r="I167" s="3">
        <f t="shared" si="529"/>
        <v>8523.2347502680586</v>
      </c>
      <c r="J167" s="3">
        <f t="shared" si="529"/>
        <v>31998.239361605647</v>
      </c>
      <c r="K167" s="3">
        <f t="shared" si="529"/>
        <v>70841.95423116826</v>
      </c>
      <c r="L167" s="3">
        <f t="shared" si="529"/>
        <v>59050.440932251935</v>
      </c>
      <c r="M167" s="3">
        <f t="shared" si="529"/>
        <v>20861.140036861831</v>
      </c>
      <c r="N167" s="172">
        <f t="shared" si="529"/>
        <v>1240634.6030064726</v>
      </c>
      <c r="O167" s="82">
        <f t="shared" si="514"/>
        <v>1776233.0351448592</v>
      </c>
      <c r="Q167" s="563"/>
      <c r="R167" s="218" t="s">
        <v>59</v>
      </c>
      <c r="S167" s="3">
        <f t="shared" ref="S167:AD167" si="530">S23+S39+S55+S71+S87+S135+S151</f>
        <v>0</v>
      </c>
      <c r="T167" s="3">
        <f t="shared" si="530"/>
        <v>94044.186807603342</v>
      </c>
      <c r="U167" s="3">
        <f t="shared" si="530"/>
        <v>742123.84481942258</v>
      </c>
      <c r="V167" s="3">
        <f t="shared" si="530"/>
        <v>131746.15193421996</v>
      </c>
      <c r="W167" s="3">
        <f t="shared" si="530"/>
        <v>398875.21809255041</v>
      </c>
      <c r="X167" s="3">
        <f t="shared" si="530"/>
        <v>473668.60603282985</v>
      </c>
      <c r="Y167" s="3">
        <f t="shared" si="530"/>
        <v>183061.72067741802</v>
      </c>
      <c r="Z167" s="3">
        <f t="shared" si="530"/>
        <v>322353.82636855886</v>
      </c>
      <c r="AA167" s="3">
        <f t="shared" si="530"/>
        <v>880827.56410586741</v>
      </c>
      <c r="AB167" s="3">
        <f t="shared" si="530"/>
        <v>1208086.1658643009</v>
      </c>
      <c r="AC167" s="3">
        <f t="shared" si="530"/>
        <v>803076.45316950919</v>
      </c>
      <c r="AD167" s="172">
        <f t="shared" si="530"/>
        <v>2259714.9103607368</v>
      </c>
      <c r="AE167" s="82">
        <f t="shared" si="516"/>
        <v>7497578.648233017</v>
      </c>
      <c r="AG167" s="563"/>
      <c r="AH167" s="218" t="s">
        <v>59</v>
      </c>
      <c r="AI167" s="3">
        <f t="shared" ref="AI167:AT167" si="531">AI23+AI39+AI55+AI71+AI87+AI135+AI151</f>
        <v>0</v>
      </c>
      <c r="AJ167" s="3">
        <f t="shared" si="531"/>
        <v>10472.392863376526</v>
      </c>
      <c r="AK167" s="3">
        <f t="shared" si="531"/>
        <v>0</v>
      </c>
      <c r="AL167" s="3">
        <f t="shared" si="531"/>
        <v>0</v>
      </c>
      <c r="AM167" s="3">
        <f t="shared" si="531"/>
        <v>107721.20865752621</v>
      </c>
      <c r="AN167" s="3">
        <f t="shared" si="531"/>
        <v>171023.1330496562</v>
      </c>
      <c r="AO167" s="3">
        <f t="shared" si="531"/>
        <v>1676.8212720318666</v>
      </c>
      <c r="AP167" s="3">
        <f t="shared" si="531"/>
        <v>21212.147959480691</v>
      </c>
      <c r="AQ167" s="3">
        <f t="shared" si="531"/>
        <v>266001.9130476336</v>
      </c>
      <c r="AR167" s="3">
        <f t="shared" si="531"/>
        <v>12447.905751830518</v>
      </c>
      <c r="AS167" s="3">
        <f t="shared" si="531"/>
        <v>533515.87217525672</v>
      </c>
      <c r="AT167" s="172">
        <f t="shared" si="531"/>
        <v>1652510.0886709471</v>
      </c>
      <c r="AU167" s="82">
        <f t="shared" si="518"/>
        <v>2776581.4834477394</v>
      </c>
      <c r="AW167" s="563"/>
      <c r="AX167" s="218" t="s">
        <v>59</v>
      </c>
      <c r="AY167" s="3">
        <f t="shared" ref="AY167:BJ167" si="532">AY23+AY39+AY55+AY71+AY87+AY135+AY151</f>
        <v>0</v>
      </c>
      <c r="AZ167" s="3">
        <f t="shared" si="532"/>
        <v>0</v>
      </c>
      <c r="BA167" s="3">
        <f t="shared" si="532"/>
        <v>0</v>
      </c>
      <c r="BB167" s="3">
        <f t="shared" si="532"/>
        <v>0</v>
      </c>
      <c r="BC167" s="3">
        <f t="shared" si="532"/>
        <v>0</v>
      </c>
      <c r="BD167" s="3">
        <f t="shared" si="532"/>
        <v>0</v>
      </c>
      <c r="BE167" s="3">
        <f t="shared" si="532"/>
        <v>0</v>
      </c>
      <c r="BF167" s="3">
        <f t="shared" si="532"/>
        <v>0</v>
      </c>
      <c r="BG167" s="3">
        <f t="shared" si="532"/>
        <v>0</v>
      </c>
      <c r="BH167" s="3">
        <f t="shared" si="532"/>
        <v>106707.30620076697</v>
      </c>
      <c r="BI167" s="3">
        <f t="shared" si="532"/>
        <v>0</v>
      </c>
      <c r="BJ167" s="172">
        <f t="shared" si="532"/>
        <v>1048169.1395128319</v>
      </c>
      <c r="BK167" s="82">
        <f t="shared" si="520"/>
        <v>1154876.445713599</v>
      </c>
    </row>
    <row r="168" spans="1:64" x14ac:dyDescent="0.25">
      <c r="A168" s="563"/>
      <c r="B168" s="218" t="s">
        <v>58</v>
      </c>
      <c r="C168" s="3">
        <f t="shared" ref="C168:N168" si="533">C24+C40+C56+C72+C88+C136+C152</f>
        <v>0</v>
      </c>
      <c r="D168" s="3">
        <f t="shared" si="533"/>
        <v>0</v>
      </c>
      <c r="E168" s="3">
        <f t="shared" si="533"/>
        <v>0</v>
      </c>
      <c r="F168" s="3">
        <f t="shared" si="533"/>
        <v>0</v>
      </c>
      <c r="G168" s="3">
        <f t="shared" si="533"/>
        <v>0</v>
      </c>
      <c r="H168" s="3">
        <f t="shared" si="533"/>
        <v>0</v>
      </c>
      <c r="I168" s="3">
        <f t="shared" si="533"/>
        <v>0</v>
      </c>
      <c r="J168" s="3">
        <f t="shared" si="533"/>
        <v>0</v>
      </c>
      <c r="K168" s="3">
        <f t="shared" si="533"/>
        <v>0</v>
      </c>
      <c r="L168" s="3">
        <f t="shared" si="533"/>
        <v>0</v>
      </c>
      <c r="M168" s="3">
        <f t="shared" si="533"/>
        <v>0</v>
      </c>
      <c r="N168" s="172">
        <f t="shared" si="533"/>
        <v>0</v>
      </c>
      <c r="O168" s="82">
        <f t="shared" si="514"/>
        <v>0</v>
      </c>
      <c r="Q168" s="563"/>
      <c r="R168" s="218" t="s">
        <v>58</v>
      </c>
      <c r="S168" s="3">
        <f t="shared" ref="S168:AD168" si="534">S24+S40+S56+S72+S88+S136+S152</f>
        <v>0</v>
      </c>
      <c r="T168" s="3">
        <f t="shared" si="534"/>
        <v>0</v>
      </c>
      <c r="U168" s="3">
        <f t="shared" si="534"/>
        <v>0</v>
      </c>
      <c r="V168" s="3">
        <f t="shared" si="534"/>
        <v>0</v>
      </c>
      <c r="W168" s="3">
        <f t="shared" si="534"/>
        <v>0</v>
      </c>
      <c r="X168" s="3">
        <f t="shared" si="534"/>
        <v>0</v>
      </c>
      <c r="Y168" s="3">
        <f t="shared" si="534"/>
        <v>0</v>
      </c>
      <c r="Z168" s="3">
        <f t="shared" si="534"/>
        <v>0</v>
      </c>
      <c r="AA168" s="3">
        <f t="shared" si="534"/>
        <v>0</v>
      </c>
      <c r="AB168" s="3">
        <f t="shared" si="534"/>
        <v>0</v>
      </c>
      <c r="AC168" s="3">
        <f t="shared" si="534"/>
        <v>0</v>
      </c>
      <c r="AD168" s="172">
        <f t="shared" si="534"/>
        <v>0</v>
      </c>
      <c r="AE168" s="82">
        <f t="shared" si="516"/>
        <v>0</v>
      </c>
      <c r="AG168" s="563"/>
      <c r="AH168" s="218" t="s">
        <v>58</v>
      </c>
      <c r="AI168" s="3">
        <f t="shared" ref="AI168:AT168" si="535">AI24+AI40+AI56+AI72+AI88+AI136+AI152</f>
        <v>0</v>
      </c>
      <c r="AJ168" s="3">
        <f t="shared" si="535"/>
        <v>0</v>
      </c>
      <c r="AK168" s="3">
        <f t="shared" si="535"/>
        <v>0</v>
      </c>
      <c r="AL168" s="3">
        <f t="shared" si="535"/>
        <v>0</v>
      </c>
      <c r="AM168" s="3">
        <f t="shared" si="535"/>
        <v>0</v>
      </c>
      <c r="AN168" s="3">
        <f t="shared" si="535"/>
        <v>0</v>
      </c>
      <c r="AO168" s="3">
        <f t="shared" si="535"/>
        <v>0</v>
      </c>
      <c r="AP168" s="3">
        <f t="shared" si="535"/>
        <v>0</v>
      </c>
      <c r="AQ168" s="3">
        <f t="shared" si="535"/>
        <v>0</v>
      </c>
      <c r="AR168" s="3">
        <f t="shared" si="535"/>
        <v>0</v>
      </c>
      <c r="AS168" s="3">
        <f t="shared" si="535"/>
        <v>0</v>
      </c>
      <c r="AT168" s="172">
        <f t="shared" si="535"/>
        <v>0</v>
      </c>
      <c r="AU168" s="82">
        <f t="shared" si="518"/>
        <v>0</v>
      </c>
      <c r="AW168" s="563"/>
      <c r="AX168" s="218" t="s">
        <v>58</v>
      </c>
      <c r="AY168" s="3">
        <f t="shared" ref="AY168:BJ168" si="536">AY24+AY40+AY56+AY72+AY88+AY136+AY152</f>
        <v>0</v>
      </c>
      <c r="AZ168" s="3">
        <f t="shared" si="536"/>
        <v>0</v>
      </c>
      <c r="BA168" s="3">
        <f t="shared" si="536"/>
        <v>0</v>
      </c>
      <c r="BB168" s="3">
        <f t="shared" si="536"/>
        <v>0</v>
      </c>
      <c r="BC168" s="3">
        <f t="shared" si="536"/>
        <v>0</v>
      </c>
      <c r="BD168" s="3">
        <f t="shared" si="536"/>
        <v>0</v>
      </c>
      <c r="BE168" s="3">
        <f t="shared" si="536"/>
        <v>0</v>
      </c>
      <c r="BF168" s="3">
        <f t="shared" si="536"/>
        <v>0</v>
      </c>
      <c r="BG168" s="3">
        <f t="shared" si="536"/>
        <v>0</v>
      </c>
      <c r="BH168" s="3">
        <f t="shared" si="536"/>
        <v>0</v>
      </c>
      <c r="BI168" s="3">
        <f t="shared" si="536"/>
        <v>0</v>
      </c>
      <c r="BJ168" s="172">
        <f t="shared" si="536"/>
        <v>0</v>
      </c>
      <c r="BK168" s="82">
        <f t="shared" si="520"/>
        <v>0</v>
      </c>
    </row>
    <row r="169" spans="1:64" ht="15" customHeight="1" x14ac:dyDescent="0.25">
      <c r="A169" s="563"/>
      <c r="B169" s="218" t="s">
        <v>57</v>
      </c>
      <c r="C169" s="3">
        <f t="shared" ref="C169:N169" si="537">C25+C41+C57+C73+C89+C137+C153</f>
        <v>0</v>
      </c>
      <c r="D169" s="3">
        <f t="shared" si="537"/>
        <v>0</v>
      </c>
      <c r="E169" s="3">
        <f t="shared" si="537"/>
        <v>0</v>
      </c>
      <c r="F169" s="3">
        <f t="shared" si="537"/>
        <v>0</v>
      </c>
      <c r="G169" s="3">
        <f t="shared" si="537"/>
        <v>0</v>
      </c>
      <c r="H169" s="3">
        <f t="shared" si="537"/>
        <v>0</v>
      </c>
      <c r="I169" s="3">
        <f t="shared" si="537"/>
        <v>0</v>
      </c>
      <c r="J169" s="3">
        <f t="shared" si="537"/>
        <v>0</v>
      </c>
      <c r="K169" s="3">
        <f t="shared" si="537"/>
        <v>0</v>
      </c>
      <c r="L169" s="3">
        <f t="shared" si="537"/>
        <v>0</v>
      </c>
      <c r="M169" s="3">
        <f t="shared" si="537"/>
        <v>0</v>
      </c>
      <c r="N169" s="172">
        <f t="shared" si="537"/>
        <v>0</v>
      </c>
      <c r="O169" s="82">
        <f t="shared" si="514"/>
        <v>0</v>
      </c>
      <c r="Q169" s="563"/>
      <c r="R169" s="218" t="s">
        <v>57</v>
      </c>
      <c r="S169" s="3">
        <f t="shared" ref="S169:AD169" si="538">S25+S41+S57+S73+S89+S137+S153</f>
        <v>0</v>
      </c>
      <c r="T169" s="3">
        <f t="shared" si="538"/>
        <v>0</v>
      </c>
      <c r="U169" s="3">
        <f t="shared" si="538"/>
        <v>0</v>
      </c>
      <c r="V169" s="3">
        <f t="shared" si="538"/>
        <v>0</v>
      </c>
      <c r="W169" s="3">
        <f t="shared" si="538"/>
        <v>0</v>
      </c>
      <c r="X169" s="3">
        <f t="shared" si="538"/>
        <v>0</v>
      </c>
      <c r="Y169" s="3">
        <f t="shared" si="538"/>
        <v>0</v>
      </c>
      <c r="Z169" s="3">
        <f t="shared" si="538"/>
        <v>0</v>
      </c>
      <c r="AA169" s="3">
        <f t="shared" si="538"/>
        <v>0</v>
      </c>
      <c r="AB169" s="3">
        <f t="shared" si="538"/>
        <v>0</v>
      </c>
      <c r="AC169" s="3">
        <f t="shared" si="538"/>
        <v>0</v>
      </c>
      <c r="AD169" s="172">
        <f t="shared" si="538"/>
        <v>0</v>
      </c>
      <c r="AE169" s="82">
        <f t="shared" si="516"/>
        <v>0</v>
      </c>
      <c r="AG169" s="563"/>
      <c r="AH169" s="218" t="s">
        <v>57</v>
      </c>
      <c r="AI169" s="3">
        <f t="shared" ref="AI169:AT169" si="539">AI25+AI41+AI57+AI73+AI89+AI137+AI153</f>
        <v>0</v>
      </c>
      <c r="AJ169" s="3">
        <f t="shared" si="539"/>
        <v>0</v>
      </c>
      <c r="AK169" s="3">
        <f t="shared" si="539"/>
        <v>0</v>
      </c>
      <c r="AL169" s="3">
        <f t="shared" si="539"/>
        <v>0</v>
      </c>
      <c r="AM169" s="3">
        <f t="shared" si="539"/>
        <v>0</v>
      </c>
      <c r="AN169" s="3">
        <f t="shared" si="539"/>
        <v>0</v>
      </c>
      <c r="AO169" s="3">
        <f t="shared" si="539"/>
        <v>0</v>
      </c>
      <c r="AP169" s="3">
        <f t="shared" si="539"/>
        <v>0</v>
      </c>
      <c r="AQ169" s="3">
        <f t="shared" si="539"/>
        <v>0</v>
      </c>
      <c r="AR169" s="3">
        <f t="shared" si="539"/>
        <v>0</v>
      </c>
      <c r="AS169" s="3">
        <f t="shared" si="539"/>
        <v>0</v>
      </c>
      <c r="AT169" s="172">
        <f t="shared" si="539"/>
        <v>0</v>
      </c>
      <c r="AU169" s="82">
        <f t="shared" si="518"/>
        <v>0</v>
      </c>
      <c r="AW169" s="563"/>
      <c r="AX169" s="218" t="s">
        <v>57</v>
      </c>
      <c r="AY169" s="3">
        <f t="shared" ref="AY169:BJ169" si="540">AY25+AY41+AY57+AY73+AY89+AY137+AY153</f>
        <v>0</v>
      </c>
      <c r="AZ169" s="3">
        <f t="shared" si="540"/>
        <v>0</v>
      </c>
      <c r="BA169" s="3">
        <f t="shared" si="540"/>
        <v>0</v>
      </c>
      <c r="BB169" s="3">
        <f t="shared" si="540"/>
        <v>0</v>
      </c>
      <c r="BC169" s="3">
        <f t="shared" si="540"/>
        <v>0</v>
      </c>
      <c r="BD169" s="3">
        <f t="shared" si="540"/>
        <v>0</v>
      </c>
      <c r="BE169" s="3">
        <f t="shared" si="540"/>
        <v>0</v>
      </c>
      <c r="BF169" s="3">
        <f t="shared" si="540"/>
        <v>0</v>
      </c>
      <c r="BG169" s="3">
        <f t="shared" si="540"/>
        <v>0</v>
      </c>
      <c r="BH169" s="3">
        <f t="shared" si="540"/>
        <v>0</v>
      </c>
      <c r="BI169" s="3">
        <f t="shared" si="540"/>
        <v>0</v>
      </c>
      <c r="BJ169" s="172">
        <f t="shared" si="540"/>
        <v>0</v>
      </c>
      <c r="BK169" s="82">
        <f t="shared" si="520"/>
        <v>0</v>
      </c>
    </row>
    <row r="170" spans="1:64" x14ac:dyDescent="0.25">
      <c r="A170" s="563"/>
      <c r="B170" s="218" t="s">
        <v>56</v>
      </c>
      <c r="C170" s="3">
        <f t="shared" ref="C170:N170" si="541">C26+C42+C58+C74+C90+C138+C154</f>
        <v>0</v>
      </c>
      <c r="D170" s="3">
        <f t="shared" si="541"/>
        <v>0</v>
      </c>
      <c r="E170" s="3">
        <f t="shared" si="541"/>
        <v>0</v>
      </c>
      <c r="F170" s="3">
        <f t="shared" si="541"/>
        <v>4005.5200382245484</v>
      </c>
      <c r="G170" s="3">
        <f t="shared" si="541"/>
        <v>4930.9224098805216</v>
      </c>
      <c r="H170" s="3">
        <f t="shared" si="541"/>
        <v>31913.894511605733</v>
      </c>
      <c r="I170" s="3">
        <f t="shared" si="541"/>
        <v>7598.6812898051803</v>
      </c>
      <c r="J170" s="3">
        <f t="shared" si="541"/>
        <v>31699.455984811961</v>
      </c>
      <c r="K170" s="3">
        <f t="shared" si="541"/>
        <v>56542.874825471714</v>
      </c>
      <c r="L170" s="3">
        <f t="shared" si="541"/>
        <v>0</v>
      </c>
      <c r="M170" s="3">
        <f t="shared" si="541"/>
        <v>384939.71195552085</v>
      </c>
      <c r="N170" s="172">
        <f t="shared" si="541"/>
        <v>1370321.1647565856</v>
      </c>
      <c r="O170" s="82">
        <f t="shared" si="514"/>
        <v>1891952.2257719061</v>
      </c>
      <c r="Q170" s="563"/>
      <c r="R170" s="218" t="s">
        <v>56</v>
      </c>
      <c r="S170" s="3">
        <f t="shared" ref="S170:AD170" si="542">S26+S42+S58+S74+S90+S138+S154</f>
        <v>0</v>
      </c>
      <c r="T170" s="3">
        <f t="shared" si="542"/>
        <v>8649.0099082083507</v>
      </c>
      <c r="U170" s="3">
        <f t="shared" si="542"/>
        <v>119806.32771389549</v>
      </c>
      <c r="V170" s="3">
        <f t="shared" si="542"/>
        <v>224890.59004000446</v>
      </c>
      <c r="W170" s="3">
        <f t="shared" si="542"/>
        <v>163383.23617399082</v>
      </c>
      <c r="X170" s="3">
        <f t="shared" si="542"/>
        <v>1293779.3755032602</v>
      </c>
      <c r="Y170" s="3">
        <f t="shared" si="542"/>
        <v>107529.12559846223</v>
      </c>
      <c r="Z170" s="3">
        <f t="shared" si="542"/>
        <v>451699.34301645227</v>
      </c>
      <c r="AA170" s="3">
        <f t="shared" si="542"/>
        <v>2182071.6289900355</v>
      </c>
      <c r="AB170" s="3">
        <f t="shared" si="542"/>
        <v>1542454.3109775635</v>
      </c>
      <c r="AC170" s="3">
        <f t="shared" si="542"/>
        <v>650584.86573343573</v>
      </c>
      <c r="AD170" s="172">
        <f t="shared" si="542"/>
        <v>4999701.8066344019</v>
      </c>
      <c r="AE170" s="82">
        <f t="shared" si="516"/>
        <v>11744549.620289709</v>
      </c>
      <c r="AG170" s="563"/>
      <c r="AH170" s="218" t="s">
        <v>56</v>
      </c>
      <c r="AI170" s="3">
        <f t="shared" ref="AI170:AT170" si="543">AI26+AI42+AI58+AI74+AI90+AI138+AI154</f>
        <v>0</v>
      </c>
      <c r="AJ170" s="3">
        <f t="shared" si="543"/>
        <v>0</v>
      </c>
      <c r="AK170" s="3">
        <f t="shared" si="543"/>
        <v>20117.130083562297</v>
      </c>
      <c r="AL170" s="3">
        <f t="shared" si="543"/>
        <v>0</v>
      </c>
      <c r="AM170" s="3">
        <f t="shared" si="543"/>
        <v>44708</v>
      </c>
      <c r="AN170" s="3">
        <f t="shared" si="543"/>
        <v>131681.23410925918</v>
      </c>
      <c r="AO170" s="3">
        <f t="shared" si="543"/>
        <v>0</v>
      </c>
      <c r="AP170" s="3">
        <f t="shared" si="543"/>
        <v>71744.399999999994</v>
      </c>
      <c r="AQ170" s="3">
        <f t="shared" si="543"/>
        <v>11427.50692470829</v>
      </c>
      <c r="AR170" s="3">
        <f t="shared" si="543"/>
        <v>0</v>
      </c>
      <c r="AS170" s="3">
        <f t="shared" si="543"/>
        <v>323933.79795262089</v>
      </c>
      <c r="AT170" s="172">
        <f t="shared" si="543"/>
        <v>2637805.8930334328</v>
      </c>
      <c r="AU170" s="82">
        <f t="shared" si="518"/>
        <v>3241417.9621035834</v>
      </c>
      <c r="AW170" s="563"/>
      <c r="AX170" s="218" t="s">
        <v>56</v>
      </c>
      <c r="AY170" s="3">
        <f t="shared" ref="AY170:BJ170" si="544">AY26+AY42+AY58+AY74+AY90+AY138+AY154</f>
        <v>0</v>
      </c>
      <c r="AZ170" s="3">
        <f t="shared" si="544"/>
        <v>0</v>
      </c>
      <c r="BA170" s="3">
        <f t="shared" si="544"/>
        <v>0</v>
      </c>
      <c r="BB170" s="3">
        <f t="shared" si="544"/>
        <v>0</v>
      </c>
      <c r="BC170" s="3">
        <f t="shared" si="544"/>
        <v>0</v>
      </c>
      <c r="BD170" s="3">
        <f t="shared" si="544"/>
        <v>0</v>
      </c>
      <c r="BE170" s="3">
        <f t="shared" si="544"/>
        <v>0</v>
      </c>
      <c r="BF170" s="3">
        <f t="shared" si="544"/>
        <v>0</v>
      </c>
      <c r="BG170" s="3">
        <f t="shared" si="544"/>
        <v>0</v>
      </c>
      <c r="BH170" s="3">
        <f t="shared" si="544"/>
        <v>0</v>
      </c>
      <c r="BI170" s="3">
        <f t="shared" si="544"/>
        <v>0</v>
      </c>
      <c r="BJ170" s="172">
        <f t="shared" si="544"/>
        <v>0</v>
      </c>
      <c r="BK170" s="82">
        <f t="shared" si="520"/>
        <v>0</v>
      </c>
    </row>
    <row r="171" spans="1:64" x14ac:dyDescent="0.25">
      <c r="A171" s="563"/>
      <c r="B171" s="218" t="s">
        <v>55</v>
      </c>
      <c r="C171" s="3">
        <f t="shared" ref="C171:N171" si="545">C27+C43+C59+C75+C91+C139+C155</f>
        <v>0</v>
      </c>
      <c r="D171" s="3">
        <f t="shared" si="545"/>
        <v>391564.48041270894</v>
      </c>
      <c r="E171" s="3">
        <f t="shared" si="545"/>
        <v>1692986.0049503471</v>
      </c>
      <c r="F171" s="3">
        <f t="shared" si="545"/>
        <v>722815.85990550613</v>
      </c>
      <c r="G171" s="3">
        <f t="shared" si="545"/>
        <v>1006644.570614093</v>
      </c>
      <c r="H171" s="3">
        <f t="shared" si="545"/>
        <v>1460992.0342448815</v>
      </c>
      <c r="I171" s="3">
        <f t="shared" si="545"/>
        <v>486005.57986112894</v>
      </c>
      <c r="J171" s="3">
        <f t="shared" si="545"/>
        <v>847983.98437441944</v>
      </c>
      <c r="K171" s="3">
        <f t="shared" si="545"/>
        <v>1589442.5890687983</v>
      </c>
      <c r="L171" s="3">
        <f t="shared" si="545"/>
        <v>755308.3003802076</v>
      </c>
      <c r="M171" s="3">
        <f t="shared" si="545"/>
        <v>1428792.3012518387</v>
      </c>
      <c r="N171" s="172">
        <f t="shared" si="545"/>
        <v>6231578.9177284576</v>
      </c>
      <c r="O171" s="82">
        <f t="shared" si="514"/>
        <v>16614114.622792387</v>
      </c>
      <c r="Q171" s="563"/>
      <c r="R171" s="218" t="s">
        <v>55</v>
      </c>
      <c r="S171" s="3">
        <f t="shared" ref="S171:AD171" si="546">S27+S43+S59+S75+S91+S139+S155</f>
        <v>0</v>
      </c>
      <c r="T171" s="3">
        <f t="shared" si="546"/>
        <v>304297.8162237198</v>
      </c>
      <c r="U171" s="3">
        <f t="shared" si="546"/>
        <v>822729.00885931484</v>
      </c>
      <c r="V171" s="3">
        <f t="shared" si="546"/>
        <v>1448227.8237436865</v>
      </c>
      <c r="W171" s="3">
        <f t="shared" si="546"/>
        <v>1273383.9794621691</v>
      </c>
      <c r="X171" s="3">
        <f t="shared" si="546"/>
        <v>867026.04600497626</v>
      </c>
      <c r="Y171" s="3">
        <f t="shared" si="546"/>
        <v>526522.51715027215</v>
      </c>
      <c r="Z171" s="3">
        <f t="shared" si="546"/>
        <v>4100184.4080973295</v>
      </c>
      <c r="AA171" s="3">
        <f t="shared" si="546"/>
        <v>3307699.7150442363</v>
      </c>
      <c r="AB171" s="3">
        <f t="shared" si="546"/>
        <v>1171059.7442993333</v>
      </c>
      <c r="AC171" s="3">
        <f t="shared" si="546"/>
        <v>1487325.3315085969</v>
      </c>
      <c r="AD171" s="172">
        <f t="shared" si="546"/>
        <v>10351244.614885276</v>
      </c>
      <c r="AE171" s="82">
        <f t="shared" si="516"/>
        <v>25659701.005278908</v>
      </c>
      <c r="AG171" s="563"/>
      <c r="AH171" s="218" t="s">
        <v>55</v>
      </c>
      <c r="AI171" s="3">
        <f t="shared" ref="AI171:AT171" si="547">AI27+AI43+AI59+AI75+AI91+AI139+AI155</f>
        <v>0</v>
      </c>
      <c r="AJ171" s="3">
        <f t="shared" si="547"/>
        <v>82858.238479430322</v>
      </c>
      <c r="AK171" s="3">
        <f t="shared" si="547"/>
        <v>86274.883761258781</v>
      </c>
      <c r="AL171" s="3">
        <f t="shared" si="547"/>
        <v>44474.913756008849</v>
      </c>
      <c r="AM171" s="3">
        <f t="shared" si="547"/>
        <v>512761.8730960149</v>
      </c>
      <c r="AN171" s="3">
        <f t="shared" si="547"/>
        <v>307921.07002123538</v>
      </c>
      <c r="AO171" s="3">
        <f t="shared" si="547"/>
        <v>125492.59272876203</v>
      </c>
      <c r="AP171" s="3">
        <f t="shared" si="547"/>
        <v>421197.79519766016</v>
      </c>
      <c r="AQ171" s="3">
        <f t="shared" si="547"/>
        <v>340220.61671144021</v>
      </c>
      <c r="AR171" s="3">
        <f t="shared" si="547"/>
        <v>368548.59993988316</v>
      </c>
      <c r="AS171" s="3">
        <f t="shared" si="547"/>
        <v>3018181.020637468</v>
      </c>
      <c r="AT171" s="172">
        <f t="shared" si="547"/>
        <v>2889359.0198656842</v>
      </c>
      <c r="AU171" s="82">
        <f t="shared" si="518"/>
        <v>8197290.6241948456</v>
      </c>
      <c r="AW171" s="563"/>
      <c r="AX171" s="218" t="s">
        <v>55</v>
      </c>
      <c r="AY171" s="3">
        <f t="shared" ref="AY171:BJ171" si="548">AY27+AY43+AY59+AY75+AY91+AY139+AY155</f>
        <v>0</v>
      </c>
      <c r="AZ171" s="3">
        <f t="shared" si="548"/>
        <v>39862.177680000001</v>
      </c>
      <c r="BA171" s="3">
        <f t="shared" si="548"/>
        <v>17196.990236487061</v>
      </c>
      <c r="BB171" s="3">
        <f t="shared" si="548"/>
        <v>0</v>
      </c>
      <c r="BC171" s="3">
        <f t="shared" si="548"/>
        <v>5481.2067978932091</v>
      </c>
      <c r="BD171" s="3">
        <f t="shared" si="548"/>
        <v>0</v>
      </c>
      <c r="BE171" s="3">
        <f t="shared" si="548"/>
        <v>59595.954965012155</v>
      </c>
      <c r="BF171" s="3">
        <f t="shared" si="548"/>
        <v>138590.43566381015</v>
      </c>
      <c r="BG171" s="3">
        <f t="shared" si="548"/>
        <v>0</v>
      </c>
      <c r="BH171" s="3">
        <f t="shared" si="548"/>
        <v>0</v>
      </c>
      <c r="BI171" s="3">
        <f t="shared" si="548"/>
        <v>16600.634130077608</v>
      </c>
      <c r="BJ171" s="172">
        <f t="shared" si="548"/>
        <v>713710.48149133741</v>
      </c>
      <c r="BK171" s="82">
        <f t="shared" si="520"/>
        <v>991037.88096461759</v>
      </c>
    </row>
    <row r="172" spans="1:64" x14ac:dyDescent="0.25">
      <c r="A172" s="563"/>
      <c r="B172" s="218" t="s">
        <v>54</v>
      </c>
      <c r="C172" s="3">
        <f t="shared" ref="C172:N172" si="549">C28+C44+C60+C76+C92+C140+C156</f>
        <v>0</v>
      </c>
      <c r="D172" s="3">
        <f t="shared" si="549"/>
        <v>0</v>
      </c>
      <c r="E172" s="3">
        <f t="shared" si="549"/>
        <v>5853.1455385494946</v>
      </c>
      <c r="F172" s="3">
        <f t="shared" si="549"/>
        <v>0</v>
      </c>
      <c r="G172" s="3">
        <f t="shared" si="549"/>
        <v>4291.3080746888827</v>
      </c>
      <c r="H172" s="3">
        <f t="shared" si="549"/>
        <v>0</v>
      </c>
      <c r="I172" s="3">
        <f t="shared" si="549"/>
        <v>0</v>
      </c>
      <c r="J172" s="3">
        <f t="shared" si="549"/>
        <v>0</v>
      </c>
      <c r="K172" s="3">
        <f t="shared" si="549"/>
        <v>2926.5727692747473</v>
      </c>
      <c r="L172" s="3">
        <f t="shared" si="549"/>
        <v>0</v>
      </c>
      <c r="M172" s="3">
        <f t="shared" si="549"/>
        <v>32060.8990230579</v>
      </c>
      <c r="N172" s="172">
        <f t="shared" si="549"/>
        <v>7729.676606928042</v>
      </c>
      <c r="O172" s="82">
        <f t="shared" si="514"/>
        <v>52861.602012499068</v>
      </c>
      <c r="Q172" s="563"/>
      <c r="R172" s="218" t="s">
        <v>54</v>
      </c>
      <c r="S172" s="3">
        <f t="shared" ref="S172:AD172" si="550">S28+S44+S60+S76+S92+S140+S156</f>
        <v>0</v>
      </c>
      <c r="T172" s="3">
        <f t="shared" si="550"/>
        <v>0</v>
      </c>
      <c r="U172" s="3">
        <f t="shared" si="550"/>
        <v>13169.577461736362</v>
      </c>
      <c r="V172" s="3">
        <f t="shared" si="550"/>
        <v>0</v>
      </c>
      <c r="W172" s="3">
        <f t="shared" si="550"/>
        <v>21949.295769560602</v>
      </c>
      <c r="X172" s="3">
        <f t="shared" si="550"/>
        <v>5853.1455385494946</v>
      </c>
      <c r="Y172" s="3">
        <f t="shared" si="550"/>
        <v>5853.1455385494946</v>
      </c>
      <c r="Z172" s="3">
        <f t="shared" si="550"/>
        <v>0</v>
      </c>
      <c r="AA172" s="3">
        <f t="shared" si="550"/>
        <v>73424</v>
      </c>
      <c r="AB172" s="3">
        <f t="shared" si="550"/>
        <v>30140.237094652595</v>
      </c>
      <c r="AC172" s="3">
        <f t="shared" si="550"/>
        <v>24875.868538835352</v>
      </c>
      <c r="AD172" s="172">
        <f t="shared" si="550"/>
        <v>5853.1455385494946</v>
      </c>
      <c r="AE172" s="82">
        <f t="shared" si="516"/>
        <v>181118.41548043338</v>
      </c>
      <c r="AG172" s="563"/>
      <c r="AH172" s="218" t="s">
        <v>54</v>
      </c>
      <c r="AI172" s="3">
        <f t="shared" ref="AI172:AT172" si="551">AI28+AI44+AI60+AI76+AI92+AI140+AI156</f>
        <v>0</v>
      </c>
      <c r="AJ172" s="3">
        <f t="shared" si="551"/>
        <v>0</v>
      </c>
      <c r="AK172" s="3">
        <f t="shared" si="551"/>
        <v>0</v>
      </c>
      <c r="AL172" s="3">
        <f t="shared" si="551"/>
        <v>0</v>
      </c>
      <c r="AM172" s="3">
        <f t="shared" si="551"/>
        <v>0</v>
      </c>
      <c r="AN172" s="3">
        <f t="shared" si="551"/>
        <v>0</v>
      </c>
      <c r="AO172" s="3">
        <f t="shared" si="551"/>
        <v>0</v>
      </c>
      <c r="AP172" s="3">
        <f t="shared" si="551"/>
        <v>0</v>
      </c>
      <c r="AQ172" s="3">
        <f t="shared" si="551"/>
        <v>0</v>
      </c>
      <c r="AR172" s="3">
        <f t="shared" si="551"/>
        <v>0</v>
      </c>
      <c r="AS172" s="3">
        <f t="shared" si="551"/>
        <v>0</v>
      </c>
      <c r="AT172" s="172">
        <f t="shared" si="551"/>
        <v>0</v>
      </c>
      <c r="AU172" s="82">
        <f t="shared" si="518"/>
        <v>0</v>
      </c>
      <c r="AW172" s="563"/>
      <c r="AX172" s="218" t="s">
        <v>54</v>
      </c>
      <c r="AY172" s="3">
        <f t="shared" ref="AY172:BJ172" si="552">AY28+AY44+AY60+AY76+AY92+AY140+AY156</f>
        <v>0</v>
      </c>
      <c r="AZ172" s="3">
        <f t="shared" si="552"/>
        <v>0</v>
      </c>
      <c r="BA172" s="3">
        <f t="shared" si="552"/>
        <v>0</v>
      </c>
      <c r="BB172" s="3">
        <f t="shared" si="552"/>
        <v>0</v>
      </c>
      <c r="BC172" s="3">
        <f t="shared" si="552"/>
        <v>0</v>
      </c>
      <c r="BD172" s="3">
        <f t="shared" si="552"/>
        <v>0</v>
      </c>
      <c r="BE172" s="3">
        <f t="shared" si="552"/>
        <v>0</v>
      </c>
      <c r="BF172" s="3">
        <f t="shared" si="552"/>
        <v>0</v>
      </c>
      <c r="BG172" s="3">
        <f t="shared" si="552"/>
        <v>0</v>
      </c>
      <c r="BH172" s="3">
        <f t="shared" si="552"/>
        <v>0</v>
      </c>
      <c r="BI172" s="3">
        <f t="shared" si="552"/>
        <v>0</v>
      </c>
      <c r="BJ172" s="172">
        <f t="shared" si="552"/>
        <v>0</v>
      </c>
      <c r="BK172" s="82">
        <f t="shared" si="520"/>
        <v>0</v>
      </c>
    </row>
    <row r="173" spans="1:64" x14ac:dyDescent="0.25">
      <c r="A173" s="563"/>
      <c r="B173" s="218" t="s">
        <v>53</v>
      </c>
      <c r="C173" s="3">
        <f t="shared" ref="C173:N173" si="553">C29+C45+C61+C77+C93+C141+C157</f>
        <v>0</v>
      </c>
      <c r="D173" s="3">
        <f t="shared" si="553"/>
        <v>0</v>
      </c>
      <c r="E173" s="3">
        <f t="shared" si="553"/>
        <v>0</v>
      </c>
      <c r="F173" s="3">
        <f t="shared" si="553"/>
        <v>0</v>
      </c>
      <c r="G173" s="3">
        <f t="shared" si="553"/>
        <v>0</v>
      </c>
      <c r="H173" s="3">
        <f t="shared" si="553"/>
        <v>0</v>
      </c>
      <c r="I173" s="3">
        <f t="shared" si="553"/>
        <v>0</v>
      </c>
      <c r="J173" s="3">
        <f t="shared" si="553"/>
        <v>0</v>
      </c>
      <c r="K173" s="3">
        <f t="shared" si="553"/>
        <v>0</v>
      </c>
      <c r="L173" s="3">
        <f t="shared" si="553"/>
        <v>0</v>
      </c>
      <c r="M173" s="3">
        <f t="shared" si="553"/>
        <v>0</v>
      </c>
      <c r="N173" s="172">
        <f t="shared" si="553"/>
        <v>25750.166165111863</v>
      </c>
      <c r="O173" s="82">
        <f t="shared" si="514"/>
        <v>25750.166165111863</v>
      </c>
      <c r="Q173" s="563"/>
      <c r="R173" s="218" t="s">
        <v>53</v>
      </c>
      <c r="S173" s="3">
        <f t="shared" ref="S173:AD173" si="554">S29+S45+S61+S77+S93+S141+S157</f>
        <v>0</v>
      </c>
      <c r="T173" s="3">
        <f t="shared" si="554"/>
        <v>0</v>
      </c>
      <c r="U173" s="3">
        <f t="shared" si="554"/>
        <v>111013.09322038211</v>
      </c>
      <c r="V173" s="3">
        <f t="shared" si="554"/>
        <v>0</v>
      </c>
      <c r="W173" s="3">
        <f t="shared" si="554"/>
        <v>0</v>
      </c>
      <c r="X173" s="3">
        <f t="shared" si="554"/>
        <v>0</v>
      </c>
      <c r="Y173" s="3">
        <f t="shared" si="554"/>
        <v>190765.12917909876</v>
      </c>
      <c r="Z173" s="3">
        <f t="shared" si="554"/>
        <v>57608.723717891196</v>
      </c>
      <c r="AA173" s="3">
        <f t="shared" si="554"/>
        <v>0</v>
      </c>
      <c r="AB173" s="3">
        <f t="shared" si="554"/>
        <v>34990.200341580246</v>
      </c>
      <c r="AC173" s="3">
        <f t="shared" si="554"/>
        <v>0</v>
      </c>
      <c r="AD173" s="172">
        <f t="shared" si="554"/>
        <v>22747.601867922909</v>
      </c>
      <c r="AE173" s="82">
        <f t="shared" si="516"/>
        <v>417124.74832687527</v>
      </c>
      <c r="AG173" s="563"/>
      <c r="AH173" s="218" t="s">
        <v>53</v>
      </c>
      <c r="AI173" s="3">
        <f t="shared" ref="AI173:AT173" si="555">AI29+AI45+AI61+AI77+AI93+AI141+AI157</f>
        <v>0</v>
      </c>
      <c r="AJ173" s="3">
        <f t="shared" si="555"/>
        <v>0</v>
      </c>
      <c r="AK173" s="3">
        <f t="shared" si="555"/>
        <v>0</v>
      </c>
      <c r="AL173" s="3">
        <f t="shared" si="555"/>
        <v>0</v>
      </c>
      <c r="AM173" s="3">
        <f t="shared" si="555"/>
        <v>0</v>
      </c>
      <c r="AN173" s="3">
        <f t="shared" si="555"/>
        <v>0</v>
      </c>
      <c r="AO173" s="3">
        <f t="shared" si="555"/>
        <v>0</v>
      </c>
      <c r="AP173" s="3">
        <f t="shared" si="555"/>
        <v>812174</v>
      </c>
      <c r="AQ173" s="3">
        <f t="shared" si="555"/>
        <v>0</v>
      </c>
      <c r="AR173" s="3">
        <f t="shared" si="555"/>
        <v>0</v>
      </c>
      <c r="AS173" s="3">
        <f t="shared" si="555"/>
        <v>0</v>
      </c>
      <c r="AT173" s="172">
        <f t="shared" si="555"/>
        <v>0</v>
      </c>
      <c r="AU173" s="82">
        <f t="shared" si="518"/>
        <v>812174</v>
      </c>
      <c r="AW173" s="563"/>
      <c r="AX173" s="218" t="s">
        <v>53</v>
      </c>
      <c r="AY173" s="3">
        <f t="shared" ref="AY173:BJ173" si="556">AY29+AY45+AY61+AY77+AY93+AY141+AY157</f>
        <v>0</v>
      </c>
      <c r="AZ173" s="3">
        <f t="shared" si="556"/>
        <v>0</v>
      </c>
      <c r="BA173" s="3">
        <f t="shared" si="556"/>
        <v>0</v>
      </c>
      <c r="BB173" s="3">
        <f t="shared" si="556"/>
        <v>0</v>
      </c>
      <c r="BC173" s="3">
        <f t="shared" si="556"/>
        <v>0</v>
      </c>
      <c r="BD173" s="3">
        <f t="shared" si="556"/>
        <v>0</v>
      </c>
      <c r="BE173" s="3">
        <f t="shared" si="556"/>
        <v>0</v>
      </c>
      <c r="BF173" s="3">
        <f t="shared" si="556"/>
        <v>0</v>
      </c>
      <c r="BG173" s="3">
        <f t="shared" si="556"/>
        <v>0</v>
      </c>
      <c r="BH173" s="3">
        <f t="shared" si="556"/>
        <v>0</v>
      </c>
      <c r="BI173" s="3">
        <f t="shared" si="556"/>
        <v>0</v>
      </c>
      <c r="BJ173" s="172">
        <f t="shared" si="556"/>
        <v>0</v>
      </c>
      <c r="BK173" s="82">
        <f t="shared" si="520"/>
        <v>0</v>
      </c>
    </row>
    <row r="174" spans="1:64" x14ac:dyDescent="0.25">
      <c r="A174" s="563"/>
      <c r="B174" s="218" t="s">
        <v>52</v>
      </c>
      <c r="C174" s="3">
        <f t="shared" ref="C174:N174" si="557">C30+C46+C62+C78+C94+C142+C158</f>
        <v>0</v>
      </c>
      <c r="D174" s="3">
        <f t="shared" si="557"/>
        <v>0</v>
      </c>
      <c r="E174" s="3">
        <f t="shared" si="557"/>
        <v>0</v>
      </c>
      <c r="F174" s="3">
        <f t="shared" si="557"/>
        <v>0</v>
      </c>
      <c r="G174" s="3">
        <f t="shared" si="557"/>
        <v>0</v>
      </c>
      <c r="H174" s="3">
        <f t="shared" si="557"/>
        <v>0</v>
      </c>
      <c r="I174" s="3">
        <f t="shared" si="557"/>
        <v>0</v>
      </c>
      <c r="J174" s="3">
        <f t="shared" si="557"/>
        <v>0</v>
      </c>
      <c r="K174" s="3">
        <f t="shared" si="557"/>
        <v>0</v>
      </c>
      <c r="L174" s="3">
        <f t="shared" si="557"/>
        <v>0</v>
      </c>
      <c r="M174" s="3">
        <f t="shared" si="557"/>
        <v>0</v>
      </c>
      <c r="N174" s="172">
        <f t="shared" si="557"/>
        <v>218234.01870962113</v>
      </c>
      <c r="O174" s="82">
        <f t="shared" si="514"/>
        <v>218234.01870962113</v>
      </c>
      <c r="Q174" s="563"/>
      <c r="R174" s="218" t="s">
        <v>52</v>
      </c>
      <c r="S174" s="3">
        <f t="shared" ref="S174:AD174" si="558">S30+S46+S62+S78+S94+S142+S158</f>
        <v>0</v>
      </c>
      <c r="T174" s="3">
        <f t="shared" si="558"/>
        <v>0</v>
      </c>
      <c r="U174" s="3">
        <f t="shared" si="558"/>
        <v>0</v>
      </c>
      <c r="V174" s="3">
        <f t="shared" si="558"/>
        <v>0</v>
      </c>
      <c r="W174" s="3">
        <f t="shared" si="558"/>
        <v>0</v>
      </c>
      <c r="X174" s="3">
        <f t="shared" si="558"/>
        <v>0</v>
      </c>
      <c r="Y174" s="3">
        <f t="shared" si="558"/>
        <v>0</v>
      </c>
      <c r="Z174" s="3">
        <f t="shared" si="558"/>
        <v>4518724</v>
      </c>
      <c r="AA174" s="3">
        <f t="shared" si="558"/>
        <v>63952.40324071236</v>
      </c>
      <c r="AB174" s="3">
        <f t="shared" si="558"/>
        <v>0</v>
      </c>
      <c r="AC174" s="3">
        <f t="shared" si="558"/>
        <v>19895.960114772559</v>
      </c>
      <c r="AD174" s="172">
        <f t="shared" si="558"/>
        <v>0</v>
      </c>
      <c r="AE174" s="82">
        <f t="shared" si="516"/>
        <v>4602572.3633554848</v>
      </c>
      <c r="AG174" s="563"/>
      <c r="AH174" s="218" t="s">
        <v>52</v>
      </c>
      <c r="AI174" s="3">
        <f t="shared" ref="AI174:AT174" si="559">AI30+AI46+AI62+AI78+AI94+AI142+AI158</f>
        <v>0</v>
      </c>
      <c r="AJ174" s="3">
        <f t="shared" si="559"/>
        <v>0</v>
      </c>
      <c r="AK174" s="3">
        <f t="shared" si="559"/>
        <v>0</v>
      </c>
      <c r="AL174" s="3">
        <f t="shared" si="559"/>
        <v>0</v>
      </c>
      <c r="AM174" s="3">
        <f t="shared" si="559"/>
        <v>154300</v>
      </c>
      <c r="AN174" s="3">
        <f t="shared" si="559"/>
        <v>0</v>
      </c>
      <c r="AO174" s="3">
        <f t="shared" si="559"/>
        <v>9195.3531601411651</v>
      </c>
      <c r="AP174" s="3">
        <f t="shared" si="559"/>
        <v>1168166</v>
      </c>
      <c r="AQ174" s="3">
        <f t="shared" si="559"/>
        <v>0</v>
      </c>
      <c r="AR174" s="3">
        <f t="shared" si="559"/>
        <v>0</v>
      </c>
      <c r="AS174" s="3">
        <f t="shared" si="559"/>
        <v>2377322</v>
      </c>
      <c r="AT174" s="172">
        <f t="shared" si="559"/>
        <v>4930793.274999992</v>
      </c>
      <c r="AU174" s="82">
        <f t="shared" si="518"/>
        <v>8639776.628160134</v>
      </c>
      <c r="AW174" s="563"/>
      <c r="AX174" s="218" t="s">
        <v>52</v>
      </c>
      <c r="AY174" s="3">
        <f t="shared" ref="AY174:BJ174" si="560">AY30+AY46+AY62+AY78+AY94+AY142+AY158</f>
        <v>0</v>
      </c>
      <c r="AZ174" s="3">
        <f t="shared" si="560"/>
        <v>0</v>
      </c>
      <c r="BA174" s="3">
        <f t="shared" si="560"/>
        <v>0</v>
      </c>
      <c r="BB174" s="3">
        <f t="shared" si="560"/>
        <v>0</v>
      </c>
      <c r="BC174" s="3">
        <f t="shared" si="560"/>
        <v>0</v>
      </c>
      <c r="BD174" s="3">
        <f t="shared" si="560"/>
        <v>0</v>
      </c>
      <c r="BE174" s="3">
        <f t="shared" si="560"/>
        <v>0</v>
      </c>
      <c r="BF174" s="3">
        <f t="shared" si="560"/>
        <v>0</v>
      </c>
      <c r="BG174" s="3">
        <f t="shared" si="560"/>
        <v>0</v>
      </c>
      <c r="BH174" s="3">
        <f t="shared" si="560"/>
        <v>0</v>
      </c>
      <c r="BI174" s="3">
        <f t="shared" si="560"/>
        <v>0</v>
      </c>
      <c r="BJ174" s="172">
        <f t="shared" si="560"/>
        <v>0</v>
      </c>
      <c r="BK174" s="82">
        <f t="shared" si="520"/>
        <v>0</v>
      </c>
    </row>
    <row r="175" spans="1:64" ht="15" customHeight="1" x14ac:dyDescent="0.25">
      <c r="A175" s="563"/>
      <c r="B175" s="218" t="s">
        <v>51</v>
      </c>
      <c r="C175" s="3">
        <f t="shared" ref="C175:N175" si="561">C31+C47+C63+C79+C95+C143+C159</f>
        <v>0</v>
      </c>
      <c r="D175" s="3">
        <f t="shared" si="561"/>
        <v>0</v>
      </c>
      <c r="E175" s="3">
        <f t="shared" si="561"/>
        <v>70594.135159730751</v>
      </c>
      <c r="F175" s="3">
        <f t="shared" si="561"/>
        <v>73675.147695587235</v>
      </c>
      <c r="G175" s="3">
        <f t="shared" si="561"/>
        <v>39474.544681913343</v>
      </c>
      <c r="H175" s="3">
        <f t="shared" si="561"/>
        <v>0</v>
      </c>
      <c r="I175" s="3">
        <f t="shared" si="561"/>
        <v>5250.7840418805854</v>
      </c>
      <c r="J175" s="3">
        <f t="shared" si="561"/>
        <v>0</v>
      </c>
      <c r="K175" s="3">
        <f t="shared" si="561"/>
        <v>188306.16808218014</v>
      </c>
      <c r="L175" s="3">
        <f t="shared" si="561"/>
        <v>48419.559192228444</v>
      </c>
      <c r="M175" s="3">
        <f t="shared" si="561"/>
        <v>0</v>
      </c>
      <c r="N175" s="172">
        <f t="shared" si="561"/>
        <v>64267.039582079407</v>
      </c>
      <c r="O175" s="82">
        <f t="shared" si="514"/>
        <v>489987.37843559985</v>
      </c>
      <c r="Q175" s="563"/>
      <c r="R175" s="218" t="s">
        <v>51</v>
      </c>
      <c r="S175" s="3">
        <f t="shared" ref="S175:AD175" si="562">S31+S47+S63+S79+S95+S143+S159</f>
        <v>0</v>
      </c>
      <c r="T175" s="3">
        <f t="shared" si="562"/>
        <v>0</v>
      </c>
      <c r="U175" s="3">
        <f t="shared" si="562"/>
        <v>0</v>
      </c>
      <c r="V175" s="3">
        <f t="shared" si="562"/>
        <v>0</v>
      </c>
      <c r="W175" s="3">
        <f t="shared" si="562"/>
        <v>0</v>
      </c>
      <c r="X175" s="3">
        <f t="shared" si="562"/>
        <v>0</v>
      </c>
      <c r="Y175" s="3">
        <f t="shared" si="562"/>
        <v>0</v>
      </c>
      <c r="Z175" s="3">
        <f t="shared" si="562"/>
        <v>4975.5002183256811</v>
      </c>
      <c r="AA175" s="3">
        <f t="shared" si="562"/>
        <v>15847.006536037594</v>
      </c>
      <c r="AB175" s="3">
        <f t="shared" si="562"/>
        <v>0</v>
      </c>
      <c r="AC175" s="3">
        <f t="shared" si="562"/>
        <v>13560.410841120083</v>
      </c>
      <c r="AD175" s="172">
        <f t="shared" si="562"/>
        <v>795144.37527290708</v>
      </c>
      <c r="AE175" s="82">
        <f t="shared" si="516"/>
        <v>829527.29286839045</v>
      </c>
      <c r="AG175" s="563"/>
      <c r="AH175" s="218" t="s">
        <v>51</v>
      </c>
      <c r="AI175" s="3">
        <f t="shared" ref="AI175:AT175" si="563">AI31+AI47+AI63+AI79+AI95+AI143+AI159</f>
        <v>0</v>
      </c>
      <c r="AJ175" s="3">
        <f t="shared" si="563"/>
        <v>0</v>
      </c>
      <c r="AK175" s="3">
        <f t="shared" si="563"/>
        <v>0</v>
      </c>
      <c r="AL175" s="3">
        <f t="shared" si="563"/>
        <v>0</v>
      </c>
      <c r="AM175" s="3">
        <f t="shared" si="563"/>
        <v>0</v>
      </c>
      <c r="AN175" s="3">
        <f t="shared" si="563"/>
        <v>0</v>
      </c>
      <c r="AO175" s="3">
        <f t="shared" si="563"/>
        <v>0</v>
      </c>
      <c r="AP175" s="3">
        <f t="shared" si="563"/>
        <v>0</v>
      </c>
      <c r="AQ175" s="3">
        <f t="shared" si="563"/>
        <v>0</v>
      </c>
      <c r="AR175" s="3">
        <f t="shared" si="563"/>
        <v>0</v>
      </c>
      <c r="AS175" s="3">
        <f t="shared" si="563"/>
        <v>0</v>
      </c>
      <c r="AT175" s="172">
        <f t="shared" si="563"/>
        <v>0</v>
      </c>
      <c r="AU175" s="82">
        <f t="shared" si="518"/>
        <v>0</v>
      </c>
      <c r="AW175" s="563"/>
      <c r="AX175" s="218" t="s">
        <v>51</v>
      </c>
      <c r="AY175" s="3">
        <f t="shared" ref="AY175:BJ175" si="564">AY31+AY47+AY63+AY79+AY95+AY143+AY159</f>
        <v>0</v>
      </c>
      <c r="AZ175" s="3">
        <f t="shared" si="564"/>
        <v>0</v>
      </c>
      <c r="BA175" s="3">
        <f t="shared" si="564"/>
        <v>0</v>
      </c>
      <c r="BB175" s="3">
        <f t="shared" si="564"/>
        <v>0</v>
      </c>
      <c r="BC175" s="3">
        <f t="shared" si="564"/>
        <v>0</v>
      </c>
      <c r="BD175" s="3">
        <f t="shared" si="564"/>
        <v>0</v>
      </c>
      <c r="BE175" s="3">
        <f t="shared" si="564"/>
        <v>0</v>
      </c>
      <c r="BF175" s="3">
        <f t="shared" si="564"/>
        <v>0</v>
      </c>
      <c r="BG175" s="3">
        <f t="shared" si="564"/>
        <v>0</v>
      </c>
      <c r="BH175" s="3">
        <f t="shared" si="564"/>
        <v>0</v>
      </c>
      <c r="BI175" s="3">
        <f t="shared" si="564"/>
        <v>0</v>
      </c>
      <c r="BJ175" s="172">
        <f t="shared" si="564"/>
        <v>0</v>
      </c>
      <c r="BK175" s="82">
        <f t="shared" si="520"/>
        <v>0</v>
      </c>
    </row>
    <row r="176" spans="1:64" ht="15.75" thickBot="1" x14ac:dyDescent="0.3">
      <c r="A176" s="564"/>
      <c r="B176" s="218" t="s">
        <v>50</v>
      </c>
      <c r="C176" s="3">
        <f t="shared" ref="C176:N176" si="565">C32+C48+C64+C80+C96+C144+C160</f>
        <v>0</v>
      </c>
      <c r="D176" s="3">
        <f t="shared" si="565"/>
        <v>0</v>
      </c>
      <c r="E176" s="3">
        <f t="shared" si="565"/>
        <v>0</v>
      </c>
      <c r="F176" s="3">
        <f t="shared" si="565"/>
        <v>0</v>
      </c>
      <c r="G176" s="3">
        <f t="shared" si="565"/>
        <v>0</v>
      </c>
      <c r="H176" s="3">
        <f t="shared" si="565"/>
        <v>0</v>
      </c>
      <c r="I176" s="3">
        <f t="shared" si="565"/>
        <v>0</v>
      </c>
      <c r="J176" s="3">
        <f t="shared" si="565"/>
        <v>0</v>
      </c>
      <c r="K176" s="3">
        <f t="shared" si="565"/>
        <v>0</v>
      </c>
      <c r="L176" s="3">
        <f t="shared" si="565"/>
        <v>0</v>
      </c>
      <c r="M176" s="3">
        <f t="shared" si="565"/>
        <v>0</v>
      </c>
      <c r="N176" s="172">
        <f t="shared" si="565"/>
        <v>21570.016930102072</v>
      </c>
      <c r="O176" s="82">
        <f t="shared" si="514"/>
        <v>21570.016930102072</v>
      </c>
      <c r="P176" s="330" t="s">
        <v>161</v>
      </c>
      <c r="Q176" s="564"/>
      <c r="R176" s="218" t="s">
        <v>50</v>
      </c>
      <c r="S176" s="3">
        <f t="shared" ref="S176:AD176" si="566">S32+S48+S64+S80+S96+S144+S160</f>
        <v>0</v>
      </c>
      <c r="T176" s="3">
        <f t="shared" si="566"/>
        <v>0</v>
      </c>
      <c r="U176" s="3">
        <f t="shared" si="566"/>
        <v>0</v>
      </c>
      <c r="V176" s="3">
        <f t="shared" si="566"/>
        <v>0</v>
      </c>
      <c r="W176" s="3">
        <f t="shared" si="566"/>
        <v>0</v>
      </c>
      <c r="X176" s="3">
        <f t="shared" si="566"/>
        <v>0</v>
      </c>
      <c r="Y176" s="3">
        <f t="shared" si="566"/>
        <v>0</v>
      </c>
      <c r="Z176" s="3">
        <f t="shared" si="566"/>
        <v>0</v>
      </c>
      <c r="AA176" s="3">
        <f t="shared" si="566"/>
        <v>44811.92520836489</v>
      </c>
      <c r="AB176" s="3">
        <f t="shared" si="566"/>
        <v>0</v>
      </c>
      <c r="AC176" s="3">
        <f t="shared" si="566"/>
        <v>0</v>
      </c>
      <c r="AD176" s="172">
        <f t="shared" si="566"/>
        <v>0</v>
      </c>
      <c r="AE176" s="82">
        <f t="shared" si="516"/>
        <v>44811.92520836489</v>
      </c>
      <c r="AF176" s="330" t="s">
        <v>161</v>
      </c>
      <c r="AG176" s="564"/>
      <c r="AH176" s="218" t="s">
        <v>50</v>
      </c>
      <c r="AI176" s="3">
        <f t="shared" ref="AI176:AT176" si="567">AI32+AI48+AI64+AI80+AI96+AI144+AI160</f>
        <v>0</v>
      </c>
      <c r="AJ176" s="3">
        <f t="shared" si="567"/>
        <v>0</v>
      </c>
      <c r="AK176" s="3">
        <f t="shared" si="567"/>
        <v>0</v>
      </c>
      <c r="AL176" s="3">
        <f t="shared" si="567"/>
        <v>0</v>
      </c>
      <c r="AM176" s="3">
        <f t="shared" si="567"/>
        <v>0</v>
      </c>
      <c r="AN176" s="3">
        <f t="shared" si="567"/>
        <v>0</v>
      </c>
      <c r="AO176" s="3">
        <f t="shared" si="567"/>
        <v>0</v>
      </c>
      <c r="AP176" s="3">
        <f t="shared" si="567"/>
        <v>0</v>
      </c>
      <c r="AQ176" s="3">
        <f t="shared" si="567"/>
        <v>0</v>
      </c>
      <c r="AR176" s="3">
        <f t="shared" si="567"/>
        <v>0</v>
      </c>
      <c r="AS176" s="3">
        <f t="shared" si="567"/>
        <v>0</v>
      </c>
      <c r="AT176" s="172">
        <f t="shared" si="567"/>
        <v>44811.92520836489</v>
      </c>
      <c r="AU176" s="82">
        <f t="shared" si="518"/>
        <v>44811.92520836489</v>
      </c>
      <c r="AV176" s="330" t="s">
        <v>161</v>
      </c>
      <c r="AW176" s="564"/>
      <c r="AX176" s="218" t="s">
        <v>50</v>
      </c>
      <c r="AY176" s="3">
        <f t="shared" ref="AY176:BJ176" si="568">AY32+AY48+AY64+AY80+AY96+AY144+AY160</f>
        <v>0</v>
      </c>
      <c r="AZ176" s="3">
        <f t="shared" si="568"/>
        <v>0</v>
      </c>
      <c r="BA176" s="3">
        <f t="shared" si="568"/>
        <v>0</v>
      </c>
      <c r="BB176" s="3">
        <f t="shared" si="568"/>
        <v>0</v>
      </c>
      <c r="BC176" s="3">
        <f t="shared" si="568"/>
        <v>0</v>
      </c>
      <c r="BD176" s="3">
        <f t="shared" si="568"/>
        <v>0</v>
      </c>
      <c r="BE176" s="3">
        <f t="shared" si="568"/>
        <v>0</v>
      </c>
      <c r="BF176" s="3">
        <f t="shared" si="568"/>
        <v>0</v>
      </c>
      <c r="BG176" s="3">
        <f t="shared" si="568"/>
        <v>0</v>
      </c>
      <c r="BH176" s="3">
        <f t="shared" si="568"/>
        <v>0</v>
      </c>
      <c r="BI176" s="3">
        <f t="shared" si="568"/>
        <v>0</v>
      </c>
      <c r="BJ176" s="172">
        <f t="shared" si="568"/>
        <v>0</v>
      </c>
      <c r="BK176" s="82">
        <f t="shared" si="520"/>
        <v>0</v>
      </c>
      <c r="BL176" s="330" t="s">
        <v>161</v>
      </c>
    </row>
    <row r="177" spans="1:64" ht="15.75" thickBot="1" x14ac:dyDescent="0.3">
      <c r="B177" s="219" t="s">
        <v>43</v>
      </c>
      <c r="C177" s="210">
        <f>SUM(C164:C176)</f>
        <v>0</v>
      </c>
      <c r="D177" s="210">
        <f t="shared" ref="D177" si="569">SUM(D164:D176)</f>
        <v>396016.84824589745</v>
      </c>
      <c r="E177" s="210">
        <f t="shared" ref="E177" si="570">SUM(E164:E176)</f>
        <v>1791976.2802768599</v>
      </c>
      <c r="F177" s="210">
        <f t="shared" ref="F177" si="571">SUM(F164:F176)</f>
        <v>1039212.5348498046</v>
      </c>
      <c r="G177" s="210">
        <f t="shared" ref="G177" si="572">SUM(G164:G176)</f>
        <v>1139403.3536729298</v>
      </c>
      <c r="H177" s="210">
        <f t="shared" ref="H177" si="573">SUM(H164:H176)</f>
        <v>1518759.9081254022</v>
      </c>
      <c r="I177" s="210">
        <f t="shared" ref="I177" si="574">SUM(I164:I176)</f>
        <v>507378.27994308277</v>
      </c>
      <c r="J177" s="210">
        <f t="shared" ref="J177" si="575">SUM(J164:J176)</f>
        <v>911681.67972083704</v>
      </c>
      <c r="K177" s="210">
        <f t="shared" ref="K177" si="576">SUM(K164:K176)</f>
        <v>1949620.8574585631</v>
      </c>
      <c r="L177" s="210">
        <f t="shared" ref="L177" si="577">SUM(L164:L176)</f>
        <v>862778.30050468806</v>
      </c>
      <c r="M177" s="210">
        <f t="shared" ref="M177" si="578">SUM(M164:M176)</f>
        <v>1882003.6868635779</v>
      </c>
      <c r="N177" s="221">
        <f t="shared" ref="N177" si="579">SUM(N164:N176)</f>
        <v>9203163.5640267115</v>
      </c>
      <c r="O177" s="85">
        <f t="shared" si="514"/>
        <v>21201995.293688357</v>
      </c>
      <c r="P177" s="329">
        <f>SUM(C20:N32,C36:N48,C52:N64,C68:N80,C84:N96,C132:N144,C148:N160)</f>
        <v>21201995.293688349</v>
      </c>
      <c r="Q177" s="86"/>
      <c r="R177" s="219" t="s">
        <v>43</v>
      </c>
      <c r="S177" s="210">
        <f>SUM(S164:S176)</f>
        <v>0</v>
      </c>
      <c r="T177" s="210">
        <f t="shared" ref="T177" si="580">SUM(T164:T176)</f>
        <v>406991.01293953147</v>
      </c>
      <c r="U177" s="210">
        <f t="shared" ref="U177" si="581">SUM(U164:U176)</f>
        <v>1864549.6244787974</v>
      </c>
      <c r="V177" s="210">
        <f t="shared" ref="V177" si="582">SUM(V164:V176)</f>
        <v>1804864.5657179109</v>
      </c>
      <c r="W177" s="210">
        <f t="shared" ref="W177" si="583">SUM(W164:W176)</f>
        <v>1879706.7294982709</v>
      </c>
      <c r="X177" s="210">
        <f t="shared" ref="X177" si="584">SUM(X164:X176)</f>
        <v>2761731.5748227541</v>
      </c>
      <c r="Y177" s="210">
        <f t="shared" ref="Y177" si="585">SUM(Y164:Y176)</f>
        <v>1013731.6381438007</v>
      </c>
      <c r="Z177" s="210">
        <f t="shared" ref="Z177" si="586">SUM(Z164:Z176)</f>
        <v>9551497.370816214</v>
      </c>
      <c r="AA177" s="210">
        <f t="shared" ref="AA177" si="587">SUM(AA164:AA176)</f>
        <v>6912909.1587590817</v>
      </c>
      <c r="AB177" s="210">
        <f t="shared" ref="AB177" si="588">SUM(AB164:AB176)</f>
        <v>3998780.9530611173</v>
      </c>
      <c r="AC177" s="210">
        <f t="shared" ref="AC177" si="589">SUM(AC164:AC176)</f>
        <v>3104270.9358177977</v>
      </c>
      <c r="AD177" s="221">
        <f t="shared" ref="AD177" si="590">SUM(AD164:AD176)</f>
        <v>19117350.195175961</v>
      </c>
      <c r="AE177" s="85">
        <f t="shared" si="516"/>
        <v>52416383.75923124</v>
      </c>
      <c r="AF177" s="329">
        <f>SUM(S20:AD32,S36:AD48,S52:AD64,S68:AD80,S84:AD96,S132:AD144,S148:AD160)</f>
        <v>52416383.759231247</v>
      </c>
      <c r="AG177" s="86"/>
      <c r="AH177" s="219" t="s">
        <v>43</v>
      </c>
      <c r="AI177" s="210">
        <f>SUM(AI164:AI176)</f>
        <v>0</v>
      </c>
      <c r="AJ177" s="210">
        <f t="shared" ref="AJ177" si="591">SUM(AJ164:AJ176)</f>
        <v>93330.631342806853</v>
      </c>
      <c r="AK177" s="210">
        <f t="shared" ref="AK177" si="592">SUM(AK164:AK176)</f>
        <v>106392.01384482108</v>
      </c>
      <c r="AL177" s="210">
        <f t="shared" ref="AL177" si="593">SUM(AL164:AL176)</f>
        <v>44474.913756008849</v>
      </c>
      <c r="AM177" s="210">
        <f t="shared" ref="AM177" si="594">SUM(AM164:AM176)</f>
        <v>819491.08175354113</v>
      </c>
      <c r="AN177" s="210">
        <f t="shared" ref="AN177" si="595">SUM(AN164:AN176)</f>
        <v>840881.43718015077</v>
      </c>
      <c r="AO177" s="210">
        <f t="shared" ref="AO177" si="596">SUM(AO164:AO176)</f>
        <v>136364.76716093507</v>
      </c>
      <c r="AP177" s="210">
        <f t="shared" ref="AP177" si="597">SUM(AP164:AP176)</f>
        <v>2662769.8995690723</v>
      </c>
      <c r="AQ177" s="210">
        <f t="shared" ref="AQ177" si="598">SUM(AQ164:AQ176)</f>
        <v>936466.036683782</v>
      </c>
      <c r="AR177" s="210">
        <f t="shared" ref="AR177" si="599">SUM(AR164:AR176)</f>
        <v>380996.50569171365</v>
      </c>
      <c r="AS177" s="210">
        <f t="shared" ref="AS177" si="600">SUM(AS164:AS176)</f>
        <v>6252952.6907653455</v>
      </c>
      <c r="AT177" s="221">
        <f t="shared" ref="AT177" si="601">SUM(AT164:AT176)</f>
        <v>12809154.146737536</v>
      </c>
      <c r="AU177" s="85">
        <f t="shared" si="518"/>
        <v>25083274.124485716</v>
      </c>
      <c r="AV177" s="329">
        <f>SUM(AI20:AT32,AI36:AT48,AI52:AT64,AI68:AT80,AI84:AT96,AI132:AT144,AI148:AT160)</f>
        <v>25083274.12448572</v>
      </c>
      <c r="AW177" s="86"/>
      <c r="AX177" s="219" t="s">
        <v>43</v>
      </c>
      <c r="AY177" s="210">
        <f>SUM(AY164:AY176)</f>
        <v>0</v>
      </c>
      <c r="AZ177" s="210">
        <f t="shared" ref="AZ177" si="602">SUM(AZ164:AZ176)</f>
        <v>39862.177680000001</v>
      </c>
      <c r="BA177" s="210">
        <f t="shared" ref="BA177" si="603">SUM(BA164:BA176)</f>
        <v>17196.990236487061</v>
      </c>
      <c r="BB177" s="210">
        <f t="shared" ref="BB177" si="604">SUM(BB164:BB176)</f>
        <v>0</v>
      </c>
      <c r="BC177" s="210">
        <f t="shared" ref="BC177" si="605">SUM(BC164:BC176)</f>
        <v>5481.2067978932091</v>
      </c>
      <c r="BD177" s="210">
        <f t="shared" ref="BD177" si="606">SUM(BD164:BD176)</f>
        <v>0</v>
      </c>
      <c r="BE177" s="210">
        <f t="shared" ref="BE177" si="607">SUM(BE164:BE176)</f>
        <v>59595.954965012155</v>
      </c>
      <c r="BF177" s="210">
        <f t="shared" ref="BF177" si="608">SUM(BF164:BF176)</f>
        <v>138590.43566381015</v>
      </c>
      <c r="BG177" s="210">
        <f t="shared" ref="BG177" si="609">SUM(BG164:BG176)</f>
        <v>0</v>
      </c>
      <c r="BH177" s="210">
        <f t="shared" ref="BH177" si="610">SUM(BH164:BH176)</f>
        <v>106707.30620076697</v>
      </c>
      <c r="BI177" s="210">
        <f t="shared" ref="BI177" si="611">SUM(BI164:BI176)</f>
        <v>16600.634130077608</v>
      </c>
      <c r="BJ177" s="221">
        <f t="shared" ref="BJ177" si="612">SUM(BJ164:BJ176)</f>
        <v>1761879.6210041693</v>
      </c>
      <c r="BK177" s="85">
        <f t="shared" si="520"/>
        <v>2145914.3266782165</v>
      </c>
      <c r="BL177" s="329">
        <f>SUM(AY20:BJ32,AY36:BJ48,AY52:BJ64,AY68:BJ80,AY84:BJ96,AY132:BJ144,AY148:BJ160)</f>
        <v>2145914.3266782165</v>
      </c>
    </row>
    <row r="178" spans="1:64" ht="15.75" thickBot="1" x14ac:dyDescent="0.3">
      <c r="Q178" s="86"/>
      <c r="AG178" s="86"/>
      <c r="AW178" s="86"/>
    </row>
    <row r="179" spans="1:64" ht="15.75" thickBot="1" x14ac:dyDescent="0.3">
      <c r="B179" s="205" t="s">
        <v>36</v>
      </c>
      <c r="C179" s="206">
        <f t="shared" ref="C179:N179" si="613">C$3</f>
        <v>45292</v>
      </c>
      <c r="D179" s="206">
        <f t="shared" si="613"/>
        <v>45323</v>
      </c>
      <c r="E179" s="206">
        <f t="shared" si="613"/>
        <v>45352</v>
      </c>
      <c r="F179" s="206">
        <f t="shared" si="613"/>
        <v>45383</v>
      </c>
      <c r="G179" s="206">
        <f t="shared" si="613"/>
        <v>45413</v>
      </c>
      <c r="H179" s="206">
        <f t="shared" si="613"/>
        <v>45444</v>
      </c>
      <c r="I179" s="206">
        <f t="shared" si="613"/>
        <v>45474</v>
      </c>
      <c r="J179" s="206">
        <f t="shared" si="613"/>
        <v>45505</v>
      </c>
      <c r="K179" s="206">
        <f t="shared" si="613"/>
        <v>45536</v>
      </c>
      <c r="L179" s="206">
        <f t="shared" si="613"/>
        <v>45566</v>
      </c>
      <c r="M179" s="206">
        <f t="shared" si="613"/>
        <v>45597</v>
      </c>
      <c r="N179" s="213" t="str">
        <f t="shared" si="613"/>
        <v>Dec-24 +</v>
      </c>
      <c r="O179" s="207" t="s">
        <v>34</v>
      </c>
      <c r="Q179" s="86"/>
      <c r="R179" s="205" t="s">
        <v>36</v>
      </c>
      <c r="S179" s="206">
        <f t="shared" ref="S179:AD179" si="614">S$3</f>
        <v>45292</v>
      </c>
      <c r="T179" s="206">
        <f t="shared" si="614"/>
        <v>45323</v>
      </c>
      <c r="U179" s="206">
        <f t="shared" si="614"/>
        <v>45352</v>
      </c>
      <c r="V179" s="206">
        <f t="shared" si="614"/>
        <v>45383</v>
      </c>
      <c r="W179" s="206">
        <f t="shared" si="614"/>
        <v>45413</v>
      </c>
      <c r="X179" s="206">
        <f t="shared" si="614"/>
        <v>45444</v>
      </c>
      <c r="Y179" s="206">
        <f t="shared" si="614"/>
        <v>45474</v>
      </c>
      <c r="Z179" s="206">
        <f t="shared" si="614"/>
        <v>45505</v>
      </c>
      <c r="AA179" s="206">
        <f t="shared" si="614"/>
        <v>45536</v>
      </c>
      <c r="AB179" s="206">
        <f t="shared" si="614"/>
        <v>45566</v>
      </c>
      <c r="AC179" s="206">
        <f t="shared" si="614"/>
        <v>45597</v>
      </c>
      <c r="AD179" s="213" t="str">
        <f t="shared" si="614"/>
        <v>Dec-24 +</v>
      </c>
      <c r="AE179" s="207" t="s">
        <v>34</v>
      </c>
      <c r="AG179" s="86"/>
      <c r="AH179" s="205" t="s">
        <v>36</v>
      </c>
      <c r="AI179" s="206">
        <f t="shared" ref="AI179:AT179" si="615">AI$3</f>
        <v>45292</v>
      </c>
      <c r="AJ179" s="206">
        <f t="shared" si="615"/>
        <v>45323</v>
      </c>
      <c r="AK179" s="206">
        <f t="shared" si="615"/>
        <v>45352</v>
      </c>
      <c r="AL179" s="206">
        <f t="shared" si="615"/>
        <v>45383</v>
      </c>
      <c r="AM179" s="206">
        <f t="shared" si="615"/>
        <v>45413</v>
      </c>
      <c r="AN179" s="206">
        <f t="shared" si="615"/>
        <v>45444</v>
      </c>
      <c r="AO179" s="206">
        <f t="shared" si="615"/>
        <v>45474</v>
      </c>
      <c r="AP179" s="206">
        <f t="shared" si="615"/>
        <v>45505</v>
      </c>
      <c r="AQ179" s="206">
        <f t="shared" si="615"/>
        <v>45536</v>
      </c>
      <c r="AR179" s="206">
        <f t="shared" si="615"/>
        <v>45566</v>
      </c>
      <c r="AS179" s="206">
        <f t="shared" si="615"/>
        <v>45597</v>
      </c>
      <c r="AT179" s="213" t="str">
        <f t="shared" si="615"/>
        <v>Dec-24 +</v>
      </c>
      <c r="AU179" s="207" t="s">
        <v>34</v>
      </c>
      <c r="AW179" s="86"/>
      <c r="AX179" s="205" t="s">
        <v>36</v>
      </c>
      <c r="AY179" s="206">
        <f t="shared" ref="AY179:BJ179" si="616">AY$3</f>
        <v>45292</v>
      </c>
      <c r="AZ179" s="206">
        <f t="shared" si="616"/>
        <v>45323</v>
      </c>
      <c r="BA179" s="206">
        <f t="shared" si="616"/>
        <v>45352</v>
      </c>
      <c r="BB179" s="206">
        <f t="shared" si="616"/>
        <v>45383</v>
      </c>
      <c r="BC179" s="206">
        <f t="shared" si="616"/>
        <v>45413</v>
      </c>
      <c r="BD179" s="206">
        <f t="shared" si="616"/>
        <v>45444</v>
      </c>
      <c r="BE179" s="206">
        <f t="shared" si="616"/>
        <v>45474</v>
      </c>
      <c r="BF179" s="206">
        <f t="shared" si="616"/>
        <v>45505</v>
      </c>
      <c r="BG179" s="206">
        <f t="shared" si="616"/>
        <v>45536</v>
      </c>
      <c r="BH179" s="206">
        <f t="shared" si="616"/>
        <v>45566</v>
      </c>
      <c r="BI179" s="206">
        <f t="shared" si="616"/>
        <v>45597</v>
      </c>
      <c r="BJ179" s="213" t="str">
        <f t="shared" si="616"/>
        <v>Dec-24 +</v>
      </c>
      <c r="BK179" s="207" t="s">
        <v>34</v>
      </c>
    </row>
    <row r="180" spans="1:64" ht="15" customHeight="1" x14ac:dyDescent="0.25">
      <c r="A180" s="559" t="s">
        <v>175</v>
      </c>
      <c r="B180" s="218" t="s">
        <v>62</v>
      </c>
      <c r="C180" s="3">
        <f>C4+C116</f>
        <v>0</v>
      </c>
      <c r="D180" s="3">
        <f t="shared" ref="D180:N180" si="617">D4+D116</f>
        <v>0</v>
      </c>
      <c r="E180" s="3">
        <f t="shared" si="617"/>
        <v>0</v>
      </c>
      <c r="F180" s="3">
        <f t="shared" si="617"/>
        <v>0</v>
      </c>
      <c r="G180" s="3">
        <f t="shared" si="617"/>
        <v>0</v>
      </c>
      <c r="H180" s="3">
        <f t="shared" si="617"/>
        <v>0</v>
      </c>
      <c r="I180" s="3">
        <f t="shared" si="617"/>
        <v>0</v>
      </c>
      <c r="J180" s="3">
        <f t="shared" si="617"/>
        <v>0</v>
      </c>
      <c r="K180" s="3">
        <f t="shared" si="617"/>
        <v>0</v>
      </c>
      <c r="L180" s="3">
        <f t="shared" si="617"/>
        <v>0</v>
      </c>
      <c r="M180" s="3">
        <f t="shared" si="617"/>
        <v>0</v>
      </c>
      <c r="N180" s="172">
        <f t="shared" si="617"/>
        <v>0</v>
      </c>
      <c r="O180" s="82">
        <f t="shared" ref="O180:O193" si="618">SUM(C180:N180)</f>
        <v>0</v>
      </c>
      <c r="Q180" s="559" t="s">
        <v>175</v>
      </c>
      <c r="R180" s="218" t="s">
        <v>62</v>
      </c>
      <c r="S180" s="3">
        <f>S4+S116</f>
        <v>0</v>
      </c>
      <c r="T180" s="3">
        <f t="shared" ref="T180:AD180" si="619">T4+T116</f>
        <v>0</v>
      </c>
      <c r="U180" s="3">
        <f t="shared" si="619"/>
        <v>0</v>
      </c>
      <c r="V180" s="3">
        <f t="shared" si="619"/>
        <v>0</v>
      </c>
      <c r="W180" s="3">
        <f t="shared" si="619"/>
        <v>0</v>
      </c>
      <c r="X180" s="3">
        <f t="shared" si="619"/>
        <v>0</v>
      </c>
      <c r="Y180" s="3">
        <f t="shared" si="619"/>
        <v>0</v>
      </c>
      <c r="Z180" s="3">
        <f t="shared" si="619"/>
        <v>0</v>
      </c>
      <c r="AA180" s="3">
        <f t="shared" si="619"/>
        <v>0</v>
      </c>
      <c r="AB180" s="3">
        <f t="shared" si="619"/>
        <v>0</v>
      </c>
      <c r="AC180" s="3">
        <f t="shared" si="619"/>
        <v>0</v>
      </c>
      <c r="AD180" s="172">
        <f t="shared" si="619"/>
        <v>0</v>
      </c>
      <c r="AE180" s="82">
        <f t="shared" ref="AE180:AE193" si="620">SUM(S180:AD180)</f>
        <v>0</v>
      </c>
      <c r="AG180" s="559" t="s">
        <v>175</v>
      </c>
      <c r="AH180" s="218" t="s">
        <v>62</v>
      </c>
      <c r="AI180" s="3">
        <f>AI4+AI116</f>
        <v>0</v>
      </c>
      <c r="AJ180" s="3">
        <f t="shared" ref="AJ180:AT180" si="621">AJ4+AJ116</f>
        <v>0</v>
      </c>
      <c r="AK180" s="3">
        <f t="shared" si="621"/>
        <v>0</v>
      </c>
      <c r="AL180" s="3">
        <f t="shared" si="621"/>
        <v>0</v>
      </c>
      <c r="AM180" s="3">
        <f t="shared" si="621"/>
        <v>0</v>
      </c>
      <c r="AN180" s="3">
        <f t="shared" si="621"/>
        <v>0</v>
      </c>
      <c r="AO180" s="3">
        <f t="shared" si="621"/>
        <v>0</v>
      </c>
      <c r="AP180" s="3">
        <f t="shared" si="621"/>
        <v>0</v>
      </c>
      <c r="AQ180" s="3">
        <f t="shared" si="621"/>
        <v>0</v>
      </c>
      <c r="AR180" s="3">
        <f t="shared" si="621"/>
        <v>0</v>
      </c>
      <c r="AS180" s="3">
        <f t="shared" si="621"/>
        <v>0</v>
      </c>
      <c r="AT180" s="172">
        <f t="shared" si="621"/>
        <v>0</v>
      </c>
      <c r="AU180" s="82">
        <f t="shared" ref="AU180:AU193" si="622">SUM(AI180:AT180)</f>
        <v>0</v>
      </c>
      <c r="AW180" s="559" t="s">
        <v>175</v>
      </c>
      <c r="AX180" s="218" t="s">
        <v>62</v>
      </c>
      <c r="AY180" s="3">
        <f>AY4+AY116</f>
        <v>0</v>
      </c>
      <c r="AZ180" s="3">
        <f t="shared" ref="AZ180:BJ180" si="623">AZ4+AZ116</f>
        <v>0</v>
      </c>
      <c r="BA180" s="3">
        <f t="shared" si="623"/>
        <v>0</v>
      </c>
      <c r="BB180" s="3">
        <f t="shared" si="623"/>
        <v>0</v>
      </c>
      <c r="BC180" s="3">
        <f t="shared" si="623"/>
        <v>0</v>
      </c>
      <c r="BD180" s="3">
        <f t="shared" si="623"/>
        <v>0</v>
      </c>
      <c r="BE180" s="3">
        <f t="shared" si="623"/>
        <v>0</v>
      </c>
      <c r="BF180" s="3">
        <f t="shared" si="623"/>
        <v>0</v>
      </c>
      <c r="BG180" s="3">
        <f t="shared" si="623"/>
        <v>0</v>
      </c>
      <c r="BH180" s="3">
        <f t="shared" si="623"/>
        <v>0</v>
      </c>
      <c r="BI180" s="3">
        <f t="shared" si="623"/>
        <v>0</v>
      </c>
      <c r="BJ180" s="172">
        <f t="shared" si="623"/>
        <v>0</v>
      </c>
      <c r="BK180" s="82">
        <f t="shared" ref="BK180:BK193" si="624">SUM(AY180:BJ180)</f>
        <v>0</v>
      </c>
    </row>
    <row r="181" spans="1:64" x14ac:dyDescent="0.25">
      <c r="A181" s="560"/>
      <c r="B181" s="218" t="s">
        <v>61</v>
      </c>
      <c r="C181" s="3">
        <f t="shared" ref="C181:N181" si="625">C5+C117</f>
        <v>0</v>
      </c>
      <c r="D181" s="3">
        <f t="shared" si="625"/>
        <v>0</v>
      </c>
      <c r="E181" s="3">
        <f t="shared" si="625"/>
        <v>0</v>
      </c>
      <c r="F181" s="3">
        <f t="shared" si="625"/>
        <v>0</v>
      </c>
      <c r="G181" s="3">
        <f t="shared" si="625"/>
        <v>0</v>
      </c>
      <c r="H181" s="3">
        <f t="shared" si="625"/>
        <v>0</v>
      </c>
      <c r="I181" s="3">
        <f t="shared" si="625"/>
        <v>0</v>
      </c>
      <c r="J181" s="3">
        <f t="shared" si="625"/>
        <v>0</v>
      </c>
      <c r="K181" s="3">
        <f t="shared" si="625"/>
        <v>0</v>
      </c>
      <c r="L181" s="3">
        <f t="shared" si="625"/>
        <v>0</v>
      </c>
      <c r="M181" s="3">
        <f t="shared" si="625"/>
        <v>0</v>
      </c>
      <c r="N181" s="172">
        <f t="shared" si="625"/>
        <v>0</v>
      </c>
      <c r="O181" s="82">
        <f t="shared" si="618"/>
        <v>0</v>
      </c>
      <c r="Q181" s="560"/>
      <c r="R181" s="218" t="s">
        <v>61</v>
      </c>
      <c r="S181" s="3">
        <f t="shared" ref="S181:AD181" si="626">S5+S117</f>
        <v>0</v>
      </c>
      <c r="T181" s="3">
        <f t="shared" si="626"/>
        <v>0</v>
      </c>
      <c r="U181" s="3">
        <f t="shared" si="626"/>
        <v>0</v>
      </c>
      <c r="V181" s="3">
        <f t="shared" si="626"/>
        <v>0</v>
      </c>
      <c r="W181" s="3">
        <f t="shared" si="626"/>
        <v>0</v>
      </c>
      <c r="X181" s="3">
        <f t="shared" si="626"/>
        <v>0</v>
      </c>
      <c r="Y181" s="3">
        <f t="shared" si="626"/>
        <v>0</v>
      </c>
      <c r="Z181" s="3">
        <f t="shared" si="626"/>
        <v>0</v>
      </c>
      <c r="AA181" s="3">
        <f t="shared" si="626"/>
        <v>0</v>
      </c>
      <c r="AB181" s="3">
        <f t="shared" si="626"/>
        <v>0</v>
      </c>
      <c r="AC181" s="3">
        <f t="shared" si="626"/>
        <v>0</v>
      </c>
      <c r="AD181" s="172">
        <f t="shared" si="626"/>
        <v>0</v>
      </c>
      <c r="AE181" s="82">
        <f t="shared" si="620"/>
        <v>0</v>
      </c>
      <c r="AG181" s="560"/>
      <c r="AH181" s="218" t="s">
        <v>61</v>
      </c>
      <c r="AI181" s="3">
        <f t="shared" ref="AI181:AT181" si="627">AI5+AI117</f>
        <v>0</v>
      </c>
      <c r="AJ181" s="3">
        <f t="shared" si="627"/>
        <v>0</v>
      </c>
      <c r="AK181" s="3">
        <f t="shared" si="627"/>
        <v>0</v>
      </c>
      <c r="AL181" s="3">
        <f t="shared" si="627"/>
        <v>0</v>
      </c>
      <c r="AM181" s="3">
        <f t="shared" si="627"/>
        <v>0</v>
      </c>
      <c r="AN181" s="3">
        <f t="shared" si="627"/>
        <v>0</v>
      </c>
      <c r="AO181" s="3">
        <f t="shared" si="627"/>
        <v>0</v>
      </c>
      <c r="AP181" s="3">
        <f t="shared" si="627"/>
        <v>0</v>
      </c>
      <c r="AQ181" s="3">
        <f t="shared" si="627"/>
        <v>0</v>
      </c>
      <c r="AR181" s="3">
        <f t="shared" si="627"/>
        <v>0</v>
      </c>
      <c r="AS181" s="3">
        <f t="shared" si="627"/>
        <v>0</v>
      </c>
      <c r="AT181" s="172">
        <f t="shared" si="627"/>
        <v>0</v>
      </c>
      <c r="AU181" s="82">
        <f t="shared" si="622"/>
        <v>0</v>
      </c>
      <c r="AW181" s="560"/>
      <c r="AX181" s="218" t="s">
        <v>61</v>
      </c>
      <c r="AY181" s="3">
        <f t="shared" ref="AY181:BJ181" si="628">AY5+AY117</f>
        <v>0</v>
      </c>
      <c r="AZ181" s="3">
        <f t="shared" si="628"/>
        <v>0</v>
      </c>
      <c r="BA181" s="3">
        <f t="shared" si="628"/>
        <v>0</v>
      </c>
      <c r="BB181" s="3">
        <f t="shared" si="628"/>
        <v>0</v>
      </c>
      <c r="BC181" s="3">
        <f t="shared" si="628"/>
        <v>0</v>
      </c>
      <c r="BD181" s="3">
        <f t="shared" si="628"/>
        <v>0</v>
      </c>
      <c r="BE181" s="3">
        <f t="shared" si="628"/>
        <v>0</v>
      </c>
      <c r="BF181" s="3">
        <f t="shared" si="628"/>
        <v>0</v>
      </c>
      <c r="BG181" s="3">
        <f t="shared" si="628"/>
        <v>0</v>
      </c>
      <c r="BH181" s="3">
        <f t="shared" si="628"/>
        <v>0</v>
      </c>
      <c r="BI181" s="3">
        <f t="shared" si="628"/>
        <v>0</v>
      </c>
      <c r="BJ181" s="172">
        <f t="shared" si="628"/>
        <v>0</v>
      </c>
      <c r="BK181" s="82">
        <f t="shared" si="624"/>
        <v>0</v>
      </c>
    </row>
    <row r="182" spans="1:64" x14ac:dyDescent="0.25">
      <c r="A182" s="560"/>
      <c r="B182" s="218" t="s">
        <v>60</v>
      </c>
      <c r="C182" s="3">
        <f t="shared" ref="C182:N182" si="629">C6+C118</f>
        <v>0</v>
      </c>
      <c r="D182" s="3">
        <f t="shared" si="629"/>
        <v>0</v>
      </c>
      <c r="E182" s="3">
        <f t="shared" si="629"/>
        <v>479.72243499074074</v>
      </c>
      <c r="F182" s="3">
        <f t="shared" si="629"/>
        <v>0</v>
      </c>
      <c r="G182" s="3">
        <f t="shared" si="629"/>
        <v>73.803451537037034</v>
      </c>
      <c r="H182" s="3">
        <f t="shared" si="629"/>
        <v>3321.1553191666667</v>
      </c>
      <c r="I182" s="3">
        <f t="shared" si="629"/>
        <v>3025.9415130185189</v>
      </c>
      <c r="J182" s="3">
        <f t="shared" si="629"/>
        <v>701.13278960185187</v>
      </c>
      <c r="K182" s="3">
        <f t="shared" si="629"/>
        <v>1955.7914657314816</v>
      </c>
      <c r="L182" s="3">
        <f t="shared" si="629"/>
        <v>1992.6931915000002</v>
      </c>
      <c r="M182" s="3">
        <f t="shared" si="629"/>
        <v>1180.8552245925925</v>
      </c>
      <c r="N182" s="172">
        <f t="shared" si="629"/>
        <v>3210.4501418611112</v>
      </c>
      <c r="O182" s="82">
        <f t="shared" si="618"/>
        <v>15941.545532000002</v>
      </c>
      <c r="Q182" s="560"/>
      <c r="R182" s="218" t="s">
        <v>60</v>
      </c>
      <c r="S182" s="3">
        <f t="shared" ref="S182:AD182" si="630">S6+S118</f>
        <v>0</v>
      </c>
      <c r="T182" s="3">
        <f t="shared" si="630"/>
        <v>0</v>
      </c>
      <c r="U182" s="3">
        <f t="shared" si="630"/>
        <v>0</v>
      </c>
      <c r="V182" s="3">
        <f t="shared" si="630"/>
        <v>0</v>
      </c>
      <c r="W182" s="3">
        <f t="shared" si="630"/>
        <v>0</v>
      </c>
      <c r="X182" s="3">
        <f t="shared" si="630"/>
        <v>0</v>
      </c>
      <c r="Y182" s="3">
        <f t="shared" si="630"/>
        <v>0</v>
      </c>
      <c r="Z182" s="3">
        <f t="shared" si="630"/>
        <v>0</v>
      </c>
      <c r="AA182" s="3">
        <f t="shared" si="630"/>
        <v>0</v>
      </c>
      <c r="AB182" s="3">
        <f t="shared" si="630"/>
        <v>0</v>
      </c>
      <c r="AC182" s="3">
        <f t="shared" si="630"/>
        <v>0</v>
      </c>
      <c r="AD182" s="172">
        <f t="shared" si="630"/>
        <v>0</v>
      </c>
      <c r="AE182" s="82">
        <f t="shared" si="620"/>
        <v>0</v>
      </c>
      <c r="AG182" s="560"/>
      <c r="AH182" s="218" t="s">
        <v>60</v>
      </c>
      <c r="AI182" s="3">
        <f t="shared" ref="AI182:AT182" si="631">AI6+AI118</f>
        <v>0</v>
      </c>
      <c r="AJ182" s="3">
        <f t="shared" si="631"/>
        <v>0</v>
      </c>
      <c r="AK182" s="3">
        <f t="shared" si="631"/>
        <v>0</v>
      </c>
      <c r="AL182" s="3">
        <f t="shared" si="631"/>
        <v>0</v>
      </c>
      <c r="AM182" s="3">
        <f t="shared" si="631"/>
        <v>0</v>
      </c>
      <c r="AN182" s="3">
        <f t="shared" si="631"/>
        <v>0</v>
      </c>
      <c r="AO182" s="3">
        <f t="shared" si="631"/>
        <v>0</v>
      </c>
      <c r="AP182" s="3">
        <f t="shared" si="631"/>
        <v>0</v>
      </c>
      <c r="AQ182" s="3">
        <f t="shared" si="631"/>
        <v>0</v>
      </c>
      <c r="AR182" s="3">
        <f t="shared" si="631"/>
        <v>0</v>
      </c>
      <c r="AS182" s="3">
        <f t="shared" si="631"/>
        <v>0</v>
      </c>
      <c r="AT182" s="172">
        <f t="shared" si="631"/>
        <v>0</v>
      </c>
      <c r="AU182" s="82">
        <f t="shared" si="622"/>
        <v>0</v>
      </c>
      <c r="AW182" s="560"/>
      <c r="AX182" s="218" t="s">
        <v>60</v>
      </c>
      <c r="AY182" s="3">
        <f t="shared" ref="AY182:BJ182" si="632">AY6+AY118</f>
        <v>0</v>
      </c>
      <c r="AZ182" s="3">
        <f t="shared" si="632"/>
        <v>0</v>
      </c>
      <c r="BA182" s="3">
        <f t="shared" si="632"/>
        <v>0</v>
      </c>
      <c r="BB182" s="3">
        <f t="shared" si="632"/>
        <v>0</v>
      </c>
      <c r="BC182" s="3">
        <f t="shared" si="632"/>
        <v>0</v>
      </c>
      <c r="BD182" s="3">
        <f t="shared" si="632"/>
        <v>0</v>
      </c>
      <c r="BE182" s="3">
        <f t="shared" si="632"/>
        <v>0</v>
      </c>
      <c r="BF182" s="3">
        <f t="shared" si="632"/>
        <v>0</v>
      </c>
      <c r="BG182" s="3">
        <f t="shared" si="632"/>
        <v>0</v>
      </c>
      <c r="BH182" s="3">
        <f t="shared" si="632"/>
        <v>0</v>
      </c>
      <c r="BI182" s="3">
        <f t="shared" si="632"/>
        <v>0</v>
      </c>
      <c r="BJ182" s="172">
        <f t="shared" si="632"/>
        <v>0</v>
      </c>
      <c r="BK182" s="82">
        <f t="shared" si="624"/>
        <v>0</v>
      </c>
    </row>
    <row r="183" spans="1:64" x14ac:dyDescent="0.25">
      <c r="A183" s="560"/>
      <c r="B183" s="218" t="s">
        <v>59</v>
      </c>
      <c r="C183" s="3">
        <f t="shared" ref="C183:N183" si="633">C7+C119</f>
        <v>0</v>
      </c>
      <c r="D183" s="3">
        <f t="shared" si="633"/>
        <v>0</v>
      </c>
      <c r="E183" s="3">
        <f t="shared" si="633"/>
        <v>0</v>
      </c>
      <c r="F183" s="3">
        <f t="shared" si="633"/>
        <v>0</v>
      </c>
      <c r="G183" s="3">
        <f t="shared" si="633"/>
        <v>0</v>
      </c>
      <c r="H183" s="3">
        <f t="shared" si="633"/>
        <v>0</v>
      </c>
      <c r="I183" s="3">
        <f t="shared" si="633"/>
        <v>0</v>
      </c>
      <c r="J183" s="3">
        <f t="shared" si="633"/>
        <v>0</v>
      </c>
      <c r="K183" s="3">
        <f t="shared" si="633"/>
        <v>0</v>
      </c>
      <c r="L183" s="3">
        <f t="shared" si="633"/>
        <v>0</v>
      </c>
      <c r="M183" s="3">
        <f t="shared" si="633"/>
        <v>0</v>
      </c>
      <c r="N183" s="172">
        <f t="shared" si="633"/>
        <v>0</v>
      </c>
      <c r="O183" s="82">
        <f t="shared" si="618"/>
        <v>0</v>
      </c>
      <c r="Q183" s="560"/>
      <c r="R183" s="218" t="s">
        <v>59</v>
      </c>
      <c r="S183" s="3">
        <f t="shared" ref="S183:AD183" si="634">S7+S119</f>
        <v>0</v>
      </c>
      <c r="T183" s="3">
        <f t="shared" si="634"/>
        <v>0</v>
      </c>
      <c r="U183" s="3">
        <f t="shared" si="634"/>
        <v>0</v>
      </c>
      <c r="V183" s="3">
        <f t="shared" si="634"/>
        <v>0</v>
      </c>
      <c r="W183" s="3">
        <f t="shared" si="634"/>
        <v>0</v>
      </c>
      <c r="X183" s="3">
        <f t="shared" si="634"/>
        <v>0</v>
      </c>
      <c r="Y183" s="3">
        <f t="shared" si="634"/>
        <v>0</v>
      </c>
      <c r="Z183" s="3">
        <f t="shared" si="634"/>
        <v>0</v>
      </c>
      <c r="AA183" s="3">
        <f t="shared" si="634"/>
        <v>0</v>
      </c>
      <c r="AB183" s="3">
        <f t="shared" si="634"/>
        <v>0</v>
      </c>
      <c r="AC183" s="3">
        <f t="shared" si="634"/>
        <v>0</v>
      </c>
      <c r="AD183" s="172">
        <f t="shared" si="634"/>
        <v>0</v>
      </c>
      <c r="AE183" s="82">
        <f t="shared" si="620"/>
        <v>0</v>
      </c>
      <c r="AG183" s="560"/>
      <c r="AH183" s="218" t="s">
        <v>59</v>
      </c>
      <c r="AI183" s="3">
        <f t="shared" ref="AI183:AT183" si="635">AI7+AI119</f>
        <v>0</v>
      </c>
      <c r="AJ183" s="3">
        <f t="shared" si="635"/>
        <v>0</v>
      </c>
      <c r="AK183" s="3">
        <f t="shared" si="635"/>
        <v>0</v>
      </c>
      <c r="AL183" s="3">
        <f t="shared" si="635"/>
        <v>0</v>
      </c>
      <c r="AM183" s="3">
        <f t="shared" si="635"/>
        <v>0</v>
      </c>
      <c r="AN183" s="3">
        <f t="shared" si="635"/>
        <v>0</v>
      </c>
      <c r="AO183" s="3">
        <f t="shared" si="635"/>
        <v>0</v>
      </c>
      <c r="AP183" s="3">
        <f t="shared" si="635"/>
        <v>0</v>
      </c>
      <c r="AQ183" s="3">
        <f t="shared" si="635"/>
        <v>0</v>
      </c>
      <c r="AR183" s="3">
        <f t="shared" si="635"/>
        <v>0</v>
      </c>
      <c r="AS183" s="3">
        <f t="shared" si="635"/>
        <v>0</v>
      </c>
      <c r="AT183" s="172">
        <f t="shared" si="635"/>
        <v>0</v>
      </c>
      <c r="AU183" s="82">
        <f t="shared" si="622"/>
        <v>0</v>
      </c>
      <c r="AW183" s="560"/>
      <c r="AX183" s="218" t="s">
        <v>59</v>
      </c>
      <c r="AY183" s="3">
        <f t="shared" ref="AY183:BJ183" si="636">AY7+AY119</f>
        <v>0</v>
      </c>
      <c r="AZ183" s="3">
        <f t="shared" si="636"/>
        <v>0</v>
      </c>
      <c r="BA183" s="3">
        <f t="shared" si="636"/>
        <v>0</v>
      </c>
      <c r="BB183" s="3">
        <f t="shared" si="636"/>
        <v>0</v>
      </c>
      <c r="BC183" s="3">
        <f t="shared" si="636"/>
        <v>0</v>
      </c>
      <c r="BD183" s="3">
        <f t="shared" si="636"/>
        <v>0</v>
      </c>
      <c r="BE183" s="3">
        <f t="shared" si="636"/>
        <v>0</v>
      </c>
      <c r="BF183" s="3">
        <f t="shared" si="636"/>
        <v>0</v>
      </c>
      <c r="BG183" s="3">
        <f t="shared" si="636"/>
        <v>0</v>
      </c>
      <c r="BH183" s="3">
        <f t="shared" si="636"/>
        <v>0</v>
      </c>
      <c r="BI183" s="3">
        <f t="shared" si="636"/>
        <v>0</v>
      </c>
      <c r="BJ183" s="172">
        <f t="shared" si="636"/>
        <v>0</v>
      </c>
      <c r="BK183" s="82">
        <f t="shared" si="624"/>
        <v>0</v>
      </c>
    </row>
    <row r="184" spans="1:64" x14ac:dyDescent="0.25">
      <c r="A184" s="560"/>
      <c r="B184" s="218" t="s">
        <v>58</v>
      </c>
      <c r="C184" s="3">
        <f t="shared" ref="C184:N184" si="637">C8+C120</f>
        <v>0</v>
      </c>
      <c r="D184" s="3">
        <f t="shared" si="637"/>
        <v>0</v>
      </c>
      <c r="E184" s="3">
        <f t="shared" si="637"/>
        <v>0</v>
      </c>
      <c r="F184" s="3">
        <f t="shared" si="637"/>
        <v>0</v>
      </c>
      <c r="G184" s="3">
        <f t="shared" si="637"/>
        <v>0</v>
      </c>
      <c r="H184" s="3">
        <f t="shared" si="637"/>
        <v>0</v>
      </c>
      <c r="I184" s="3">
        <f t="shared" si="637"/>
        <v>0</v>
      </c>
      <c r="J184" s="3">
        <f t="shared" si="637"/>
        <v>0</v>
      </c>
      <c r="K184" s="3">
        <f t="shared" si="637"/>
        <v>0</v>
      </c>
      <c r="L184" s="3">
        <f t="shared" si="637"/>
        <v>0</v>
      </c>
      <c r="M184" s="3">
        <f t="shared" si="637"/>
        <v>0</v>
      </c>
      <c r="N184" s="172">
        <f t="shared" si="637"/>
        <v>0</v>
      </c>
      <c r="O184" s="82">
        <f t="shared" si="618"/>
        <v>0</v>
      </c>
      <c r="Q184" s="560"/>
      <c r="R184" s="218" t="s">
        <v>58</v>
      </c>
      <c r="S184" s="3">
        <f t="shared" ref="S184:AD184" si="638">S8+S120</f>
        <v>0</v>
      </c>
      <c r="T184" s="3">
        <f t="shared" si="638"/>
        <v>0</v>
      </c>
      <c r="U184" s="3">
        <f t="shared" si="638"/>
        <v>0</v>
      </c>
      <c r="V184" s="3">
        <f t="shared" si="638"/>
        <v>0</v>
      </c>
      <c r="W184" s="3">
        <f t="shared" si="638"/>
        <v>0</v>
      </c>
      <c r="X184" s="3">
        <f t="shared" si="638"/>
        <v>0</v>
      </c>
      <c r="Y184" s="3">
        <f t="shared" si="638"/>
        <v>0</v>
      </c>
      <c r="Z184" s="3">
        <f t="shared" si="638"/>
        <v>0</v>
      </c>
      <c r="AA184" s="3">
        <f t="shared" si="638"/>
        <v>0</v>
      </c>
      <c r="AB184" s="3">
        <f t="shared" si="638"/>
        <v>0</v>
      </c>
      <c r="AC184" s="3">
        <f t="shared" si="638"/>
        <v>0</v>
      </c>
      <c r="AD184" s="172">
        <f t="shared" si="638"/>
        <v>0</v>
      </c>
      <c r="AE184" s="82">
        <f t="shared" si="620"/>
        <v>0</v>
      </c>
      <c r="AG184" s="560"/>
      <c r="AH184" s="218" t="s">
        <v>58</v>
      </c>
      <c r="AI184" s="3">
        <f t="shared" ref="AI184:AT184" si="639">AI8+AI120</f>
        <v>0</v>
      </c>
      <c r="AJ184" s="3">
        <f t="shared" si="639"/>
        <v>0</v>
      </c>
      <c r="AK184" s="3">
        <f t="shared" si="639"/>
        <v>0</v>
      </c>
      <c r="AL184" s="3">
        <f t="shared" si="639"/>
        <v>0</v>
      </c>
      <c r="AM184" s="3">
        <f t="shared" si="639"/>
        <v>0</v>
      </c>
      <c r="AN184" s="3">
        <f t="shared" si="639"/>
        <v>0</v>
      </c>
      <c r="AO184" s="3">
        <f t="shared" si="639"/>
        <v>0</v>
      </c>
      <c r="AP184" s="3">
        <f t="shared" si="639"/>
        <v>0</v>
      </c>
      <c r="AQ184" s="3">
        <f t="shared" si="639"/>
        <v>0</v>
      </c>
      <c r="AR184" s="3">
        <f t="shared" si="639"/>
        <v>0</v>
      </c>
      <c r="AS184" s="3">
        <f t="shared" si="639"/>
        <v>0</v>
      </c>
      <c r="AT184" s="172">
        <f t="shared" si="639"/>
        <v>0</v>
      </c>
      <c r="AU184" s="82">
        <f t="shared" si="622"/>
        <v>0</v>
      </c>
      <c r="AW184" s="560"/>
      <c r="AX184" s="218" t="s">
        <v>58</v>
      </c>
      <c r="AY184" s="3">
        <f t="shared" ref="AY184:BJ184" si="640">AY8+AY120</f>
        <v>0</v>
      </c>
      <c r="AZ184" s="3">
        <f t="shared" si="640"/>
        <v>0</v>
      </c>
      <c r="BA184" s="3">
        <f t="shared" si="640"/>
        <v>0</v>
      </c>
      <c r="BB184" s="3">
        <f t="shared" si="640"/>
        <v>0</v>
      </c>
      <c r="BC184" s="3">
        <f t="shared" si="640"/>
        <v>0</v>
      </c>
      <c r="BD184" s="3">
        <f t="shared" si="640"/>
        <v>0</v>
      </c>
      <c r="BE184" s="3">
        <f t="shared" si="640"/>
        <v>0</v>
      </c>
      <c r="BF184" s="3">
        <f t="shared" si="640"/>
        <v>0</v>
      </c>
      <c r="BG184" s="3">
        <f t="shared" si="640"/>
        <v>0</v>
      </c>
      <c r="BH184" s="3">
        <f t="shared" si="640"/>
        <v>0</v>
      </c>
      <c r="BI184" s="3">
        <f t="shared" si="640"/>
        <v>0</v>
      </c>
      <c r="BJ184" s="172">
        <f t="shared" si="640"/>
        <v>0</v>
      </c>
      <c r="BK184" s="82">
        <f t="shared" si="624"/>
        <v>0</v>
      </c>
    </row>
    <row r="185" spans="1:64" x14ac:dyDescent="0.25">
      <c r="A185" s="560"/>
      <c r="B185" s="218" t="s">
        <v>57</v>
      </c>
      <c r="C185" s="3">
        <f t="shared" ref="C185:N185" si="641">C9+C121</f>
        <v>0</v>
      </c>
      <c r="D185" s="3">
        <f t="shared" si="641"/>
        <v>0</v>
      </c>
      <c r="E185" s="3">
        <f t="shared" si="641"/>
        <v>0</v>
      </c>
      <c r="F185" s="3">
        <f t="shared" si="641"/>
        <v>0</v>
      </c>
      <c r="G185" s="3">
        <f t="shared" si="641"/>
        <v>0</v>
      </c>
      <c r="H185" s="3">
        <f t="shared" si="641"/>
        <v>0</v>
      </c>
      <c r="I185" s="3">
        <f t="shared" si="641"/>
        <v>0</v>
      </c>
      <c r="J185" s="3">
        <f t="shared" si="641"/>
        <v>0</v>
      </c>
      <c r="K185" s="3">
        <f t="shared" si="641"/>
        <v>0</v>
      </c>
      <c r="L185" s="3">
        <f t="shared" si="641"/>
        <v>0</v>
      </c>
      <c r="M185" s="3">
        <f t="shared" si="641"/>
        <v>0</v>
      </c>
      <c r="N185" s="172">
        <f t="shared" si="641"/>
        <v>0</v>
      </c>
      <c r="O185" s="82">
        <f t="shared" si="618"/>
        <v>0</v>
      </c>
      <c r="Q185" s="560"/>
      <c r="R185" s="218" t="s">
        <v>57</v>
      </c>
      <c r="S185" s="3">
        <f t="shared" ref="S185:AD185" si="642">S9+S121</f>
        <v>0</v>
      </c>
      <c r="T185" s="3">
        <f t="shared" si="642"/>
        <v>0</v>
      </c>
      <c r="U185" s="3">
        <f t="shared" si="642"/>
        <v>0</v>
      </c>
      <c r="V185" s="3">
        <f t="shared" si="642"/>
        <v>0</v>
      </c>
      <c r="W185" s="3">
        <f t="shared" si="642"/>
        <v>0</v>
      </c>
      <c r="X185" s="3">
        <f t="shared" si="642"/>
        <v>0</v>
      </c>
      <c r="Y185" s="3">
        <f t="shared" si="642"/>
        <v>0</v>
      </c>
      <c r="Z185" s="3">
        <f t="shared" si="642"/>
        <v>0</v>
      </c>
      <c r="AA185" s="3">
        <f t="shared" si="642"/>
        <v>0</v>
      </c>
      <c r="AB185" s="3">
        <f t="shared" si="642"/>
        <v>0</v>
      </c>
      <c r="AC185" s="3">
        <f t="shared" si="642"/>
        <v>0</v>
      </c>
      <c r="AD185" s="172">
        <f t="shared" si="642"/>
        <v>0</v>
      </c>
      <c r="AE185" s="82">
        <f t="shared" si="620"/>
        <v>0</v>
      </c>
      <c r="AG185" s="560"/>
      <c r="AH185" s="218" t="s">
        <v>57</v>
      </c>
      <c r="AI185" s="3">
        <f t="shared" ref="AI185:AT185" si="643">AI9+AI121</f>
        <v>0</v>
      </c>
      <c r="AJ185" s="3">
        <f t="shared" si="643"/>
        <v>0</v>
      </c>
      <c r="AK185" s="3">
        <f t="shared" si="643"/>
        <v>0</v>
      </c>
      <c r="AL185" s="3">
        <f t="shared" si="643"/>
        <v>0</v>
      </c>
      <c r="AM185" s="3">
        <f t="shared" si="643"/>
        <v>0</v>
      </c>
      <c r="AN185" s="3">
        <f t="shared" si="643"/>
        <v>0</v>
      </c>
      <c r="AO185" s="3">
        <f t="shared" si="643"/>
        <v>0</v>
      </c>
      <c r="AP185" s="3">
        <f t="shared" si="643"/>
        <v>0</v>
      </c>
      <c r="AQ185" s="3">
        <f t="shared" si="643"/>
        <v>0</v>
      </c>
      <c r="AR185" s="3">
        <f t="shared" si="643"/>
        <v>0</v>
      </c>
      <c r="AS185" s="3">
        <f t="shared" si="643"/>
        <v>0</v>
      </c>
      <c r="AT185" s="172">
        <f t="shared" si="643"/>
        <v>0</v>
      </c>
      <c r="AU185" s="82">
        <f t="shared" si="622"/>
        <v>0</v>
      </c>
      <c r="AW185" s="560"/>
      <c r="AX185" s="218" t="s">
        <v>57</v>
      </c>
      <c r="AY185" s="3">
        <f t="shared" ref="AY185:BJ185" si="644">AY9+AY121</f>
        <v>0</v>
      </c>
      <c r="AZ185" s="3">
        <f t="shared" si="644"/>
        <v>0</v>
      </c>
      <c r="BA185" s="3">
        <f t="shared" si="644"/>
        <v>0</v>
      </c>
      <c r="BB185" s="3">
        <f t="shared" si="644"/>
        <v>0</v>
      </c>
      <c r="BC185" s="3">
        <f t="shared" si="644"/>
        <v>0</v>
      </c>
      <c r="BD185" s="3">
        <f t="shared" si="644"/>
        <v>0</v>
      </c>
      <c r="BE185" s="3">
        <f t="shared" si="644"/>
        <v>0</v>
      </c>
      <c r="BF185" s="3">
        <f t="shared" si="644"/>
        <v>0</v>
      </c>
      <c r="BG185" s="3">
        <f t="shared" si="644"/>
        <v>0</v>
      </c>
      <c r="BH185" s="3">
        <f t="shared" si="644"/>
        <v>0</v>
      </c>
      <c r="BI185" s="3">
        <f t="shared" si="644"/>
        <v>0</v>
      </c>
      <c r="BJ185" s="172">
        <f t="shared" si="644"/>
        <v>0</v>
      </c>
      <c r="BK185" s="82">
        <f t="shared" si="624"/>
        <v>0</v>
      </c>
    </row>
    <row r="186" spans="1:64" x14ac:dyDescent="0.25">
      <c r="A186" s="560"/>
      <c r="B186" s="218" t="s">
        <v>56</v>
      </c>
      <c r="C186" s="3">
        <f t="shared" ref="C186:N186" si="645">C10+C122</f>
        <v>0</v>
      </c>
      <c r="D186" s="3">
        <f t="shared" si="645"/>
        <v>0</v>
      </c>
      <c r="E186" s="3">
        <f t="shared" si="645"/>
        <v>14062.173191889706</v>
      </c>
      <c r="F186" s="3">
        <f t="shared" si="645"/>
        <v>30868.185055367649</v>
      </c>
      <c r="G186" s="3">
        <f t="shared" si="645"/>
        <v>38756.721236183825</v>
      </c>
      <c r="H186" s="3">
        <f t="shared" si="645"/>
        <v>5144.6975092279408</v>
      </c>
      <c r="I186" s="3">
        <f t="shared" si="645"/>
        <v>685.95966789705881</v>
      </c>
      <c r="J186" s="3">
        <f t="shared" si="645"/>
        <v>342.9798339485294</v>
      </c>
      <c r="K186" s="3">
        <f t="shared" si="645"/>
        <v>342.9798339485294</v>
      </c>
      <c r="L186" s="3">
        <f t="shared" si="645"/>
        <v>1028.9395018455882</v>
      </c>
      <c r="M186" s="3">
        <f t="shared" si="645"/>
        <v>1714.899169742647</v>
      </c>
      <c r="N186" s="172">
        <f t="shared" si="645"/>
        <v>342.9798339485294</v>
      </c>
      <c r="O186" s="82">
        <f t="shared" si="618"/>
        <v>93290.514834000001</v>
      </c>
      <c r="Q186" s="560"/>
      <c r="R186" s="218" t="s">
        <v>56</v>
      </c>
      <c r="S186" s="3">
        <f t="shared" ref="S186:AD186" si="646">S10+S122</f>
        <v>0</v>
      </c>
      <c r="T186" s="3">
        <f t="shared" si="646"/>
        <v>0</v>
      </c>
      <c r="U186" s="3">
        <f t="shared" si="646"/>
        <v>0</v>
      </c>
      <c r="V186" s="3">
        <f t="shared" si="646"/>
        <v>0</v>
      </c>
      <c r="W186" s="3">
        <f t="shared" si="646"/>
        <v>0</v>
      </c>
      <c r="X186" s="3">
        <f t="shared" si="646"/>
        <v>0</v>
      </c>
      <c r="Y186" s="3">
        <f t="shared" si="646"/>
        <v>0</v>
      </c>
      <c r="Z186" s="3">
        <f t="shared" si="646"/>
        <v>0</v>
      </c>
      <c r="AA186" s="3">
        <f t="shared" si="646"/>
        <v>0</v>
      </c>
      <c r="AB186" s="3">
        <f t="shared" si="646"/>
        <v>0</v>
      </c>
      <c r="AC186" s="3">
        <f t="shared" si="646"/>
        <v>0</v>
      </c>
      <c r="AD186" s="172">
        <f t="shared" si="646"/>
        <v>0</v>
      </c>
      <c r="AE186" s="82">
        <f t="shared" si="620"/>
        <v>0</v>
      </c>
      <c r="AG186" s="560"/>
      <c r="AH186" s="218" t="s">
        <v>56</v>
      </c>
      <c r="AI186" s="3">
        <f t="shared" ref="AI186:AT186" si="647">AI10+AI122</f>
        <v>0</v>
      </c>
      <c r="AJ186" s="3">
        <f t="shared" si="647"/>
        <v>0</v>
      </c>
      <c r="AK186" s="3">
        <f t="shared" si="647"/>
        <v>0</v>
      </c>
      <c r="AL186" s="3">
        <f t="shared" si="647"/>
        <v>0</v>
      </c>
      <c r="AM186" s="3">
        <f t="shared" si="647"/>
        <v>0</v>
      </c>
      <c r="AN186" s="3">
        <f t="shared" si="647"/>
        <v>0</v>
      </c>
      <c r="AO186" s="3">
        <f t="shared" si="647"/>
        <v>0</v>
      </c>
      <c r="AP186" s="3">
        <f t="shared" si="647"/>
        <v>0</v>
      </c>
      <c r="AQ186" s="3">
        <f t="shared" si="647"/>
        <v>0</v>
      </c>
      <c r="AR186" s="3">
        <f t="shared" si="647"/>
        <v>0</v>
      </c>
      <c r="AS186" s="3">
        <f t="shared" si="647"/>
        <v>0</v>
      </c>
      <c r="AT186" s="172">
        <f t="shared" si="647"/>
        <v>0</v>
      </c>
      <c r="AU186" s="82">
        <f t="shared" si="622"/>
        <v>0</v>
      </c>
      <c r="AW186" s="560"/>
      <c r="AX186" s="218" t="s">
        <v>56</v>
      </c>
      <c r="AY186" s="3">
        <f t="shared" ref="AY186:BJ186" si="648">AY10+AY122</f>
        <v>0</v>
      </c>
      <c r="AZ186" s="3">
        <f t="shared" si="648"/>
        <v>0</v>
      </c>
      <c r="BA186" s="3">
        <f t="shared" si="648"/>
        <v>0</v>
      </c>
      <c r="BB186" s="3">
        <f t="shared" si="648"/>
        <v>0</v>
      </c>
      <c r="BC186" s="3">
        <f t="shared" si="648"/>
        <v>0</v>
      </c>
      <c r="BD186" s="3">
        <f t="shared" si="648"/>
        <v>0</v>
      </c>
      <c r="BE186" s="3">
        <f t="shared" si="648"/>
        <v>0</v>
      </c>
      <c r="BF186" s="3">
        <f t="shared" si="648"/>
        <v>0</v>
      </c>
      <c r="BG186" s="3">
        <f t="shared" si="648"/>
        <v>0</v>
      </c>
      <c r="BH186" s="3">
        <f t="shared" si="648"/>
        <v>0</v>
      </c>
      <c r="BI186" s="3">
        <f t="shared" si="648"/>
        <v>0</v>
      </c>
      <c r="BJ186" s="172">
        <f t="shared" si="648"/>
        <v>0</v>
      </c>
      <c r="BK186" s="82">
        <f t="shared" si="624"/>
        <v>0</v>
      </c>
    </row>
    <row r="187" spans="1:64" x14ac:dyDescent="0.25">
      <c r="A187" s="560"/>
      <c r="B187" s="218" t="s">
        <v>55</v>
      </c>
      <c r="C187" s="3">
        <f t="shared" ref="C187:N187" si="649">C11+C123</f>
        <v>0</v>
      </c>
      <c r="D187" s="3">
        <f t="shared" si="649"/>
        <v>154014.06524705878</v>
      </c>
      <c r="E187" s="3">
        <f t="shared" si="649"/>
        <v>288263.15980761423</v>
      </c>
      <c r="F187" s="3">
        <f t="shared" si="649"/>
        <v>416413.2783274285</v>
      </c>
      <c r="G187" s="3">
        <f t="shared" si="649"/>
        <v>0</v>
      </c>
      <c r="H187" s="3">
        <f t="shared" si="649"/>
        <v>163025.7543668469</v>
      </c>
      <c r="I187" s="3">
        <f t="shared" si="649"/>
        <v>202688.13121619687</v>
      </c>
      <c r="J187" s="3">
        <f t="shared" si="649"/>
        <v>36506.680294099249</v>
      </c>
      <c r="K187" s="3">
        <f t="shared" si="649"/>
        <v>178730.62227319425</v>
      </c>
      <c r="L187" s="3">
        <f t="shared" si="649"/>
        <v>244518.70238651891</v>
      </c>
      <c r="M187" s="3">
        <f t="shared" si="649"/>
        <v>192420.62738348148</v>
      </c>
      <c r="N187" s="172">
        <f t="shared" si="649"/>
        <v>169984.23011939964</v>
      </c>
      <c r="O187" s="82">
        <f t="shared" si="618"/>
        <v>2046565.2514218388</v>
      </c>
      <c r="Q187" s="560"/>
      <c r="R187" s="218" t="s">
        <v>55</v>
      </c>
      <c r="S187" s="3">
        <f t="shared" ref="S187:AD187" si="650">S11+S123</f>
        <v>0</v>
      </c>
      <c r="T187" s="3">
        <f t="shared" si="650"/>
        <v>57251.783161675339</v>
      </c>
      <c r="U187" s="3">
        <f t="shared" si="650"/>
        <v>1793869.6809817727</v>
      </c>
      <c r="V187" s="3">
        <f t="shared" si="650"/>
        <v>637229.47374396038</v>
      </c>
      <c r="W187" s="3">
        <f t="shared" si="650"/>
        <v>558004.90663431643</v>
      </c>
      <c r="X187" s="3">
        <f t="shared" si="650"/>
        <v>1059664.2585803398</v>
      </c>
      <c r="Y187" s="3">
        <f t="shared" si="650"/>
        <v>1036770.6149999999</v>
      </c>
      <c r="Z187" s="3">
        <f t="shared" si="650"/>
        <v>361767.82799999992</v>
      </c>
      <c r="AA187" s="3">
        <f t="shared" si="650"/>
        <v>0</v>
      </c>
      <c r="AB187" s="3">
        <f t="shared" si="650"/>
        <v>0</v>
      </c>
      <c r="AC187" s="3">
        <f t="shared" si="650"/>
        <v>0</v>
      </c>
      <c r="AD187" s="172">
        <f t="shared" si="650"/>
        <v>42554.509758575601</v>
      </c>
      <c r="AE187" s="82">
        <f t="shared" si="620"/>
        <v>5547113.0558606405</v>
      </c>
      <c r="AG187" s="560"/>
      <c r="AH187" s="218" t="s">
        <v>55</v>
      </c>
      <c r="AI187" s="3">
        <f t="shared" ref="AI187:AT187" si="651">AI11+AI123</f>
        <v>0</v>
      </c>
      <c r="AJ187" s="3">
        <f t="shared" si="651"/>
        <v>0</v>
      </c>
      <c r="AK187" s="3">
        <f t="shared" si="651"/>
        <v>0</v>
      </c>
      <c r="AL187" s="3">
        <f t="shared" si="651"/>
        <v>0</v>
      </c>
      <c r="AM187" s="3">
        <f t="shared" si="651"/>
        <v>0</v>
      </c>
      <c r="AN187" s="3">
        <f t="shared" si="651"/>
        <v>0</v>
      </c>
      <c r="AO187" s="3">
        <f t="shared" si="651"/>
        <v>0</v>
      </c>
      <c r="AP187" s="3">
        <f t="shared" si="651"/>
        <v>0</v>
      </c>
      <c r="AQ187" s="3">
        <f t="shared" si="651"/>
        <v>0</v>
      </c>
      <c r="AR187" s="3">
        <f t="shared" si="651"/>
        <v>0</v>
      </c>
      <c r="AS187" s="3">
        <f t="shared" si="651"/>
        <v>0</v>
      </c>
      <c r="AT187" s="172">
        <f t="shared" si="651"/>
        <v>0</v>
      </c>
      <c r="AU187" s="82">
        <f t="shared" si="622"/>
        <v>0</v>
      </c>
      <c r="AW187" s="560"/>
      <c r="AX187" s="218" t="s">
        <v>55</v>
      </c>
      <c r="AY187" s="3">
        <f t="shared" ref="AY187:BJ187" si="652">AY11+AY123</f>
        <v>0</v>
      </c>
      <c r="AZ187" s="3">
        <f t="shared" si="652"/>
        <v>0</v>
      </c>
      <c r="BA187" s="3">
        <f t="shared" si="652"/>
        <v>0</v>
      </c>
      <c r="BB187" s="3">
        <f t="shared" si="652"/>
        <v>0</v>
      </c>
      <c r="BC187" s="3">
        <f t="shared" si="652"/>
        <v>0</v>
      </c>
      <c r="BD187" s="3">
        <f t="shared" si="652"/>
        <v>0</v>
      </c>
      <c r="BE187" s="3">
        <f t="shared" si="652"/>
        <v>0</v>
      </c>
      <c r="BF187" s="3">
        <f t="shared" si="652"/>
        <v>0</v>
      </c>
      <c r="BG187" s="3">
        <f t="shared" si="652"/>
        <v>0</v>
      </c>
      <c r="BH187" s="3">
        <f t="shared" si="652"/>
        <v>0</v>
      </c>
      <c r="BI187" s="3">
        <f t="shared" si="652"/>
        <v>0</v>
      </c>
      <c r="BJ187" s="172">
        <f t="shared" si="652"/>
        <v>0</v>
      </c>
      <c r="BK187" s="82">
        <f t="shared" si="624"/>
        <v>0</v>
      </c>
    </row>
    <row r="188" spans="1:64" x14ac:dyDescent="0.25">
      <c r="A188" s="560"/>
      <c r="B188" s="218" t="s">
        <v>54</v>
      </c>
      <c r="C188" s="3">
        <f t="shared" ref="C188:N188" si="653">C12+C124</f>
        <v>0</v>
      </c>
      <c r="D188" s="3">
        <f t="shared" si="653"/>
        <v>0</v>
      </c>
      <c r="E188" s="3">
        <f t="shared" si="653"/>
        <v>0</v>
      </c>
      <c r="F188" s="3">
        <f t="shared" si="653"/>
        <v>0</v>
      </c>
      <c r="G188" s="3">
        <f t="shared" si="653"/>
        <v>0</v>
      </c>
      <c r="H188" s="3">
        <f t="shared" si="653"/>
        <v>0</v>
      </c>
      <c r="I188" s="3">
        <f t="shared" si="653"/>
        <v>0</v>
      </c>
      <c r="J188" s="3">
        <f t="shared" si="653"/>
        <v>0</v>
      </c>
      <c r="K188" s="3">
        <f t="shared" si="653"/>
        <v>0</v>
      </c>
      <c r="L188" s="3">
        <f t="shared" si="653"/>
        <v>0</v>
      </c>
      <c r="M188" s="3">
        <f t="shared" si="653"/>
        <v>0</v>
      </c>
      <c r="N188" s="172">
        <f t="shared" si="653"/>
        <v>0</v>
      </c>
      <c r="O188" s="82">
        <f t="shared" si="618"/>
        <v>0</v>
      </c>
      <c r="Q188" s="560"/>
      <c r="R188" s="218" t="s">
        <v>54</v>
      </c>
      <c r="S188" s="3">
        <f t="shared" ref="S188:AD188" si="654">S12+S124</f>
        <v>0</v>
      </c>
      <c r="T188" s="3">
        <f t="shared" si="654"/>
        <v>0</v>
      </c>
      <c r="U188" s="3">
        <f t="shared" si="654"/>
        <v>0</v>
      </c>
      <c r="V188" s="3">
        <f t="shared" si="654"/>
        <v>0</v>
      </c>
      <c r="W188" s="3">
        <f t="shared" si="654"/>
        <v>0</v>
      </c>
      <c r="X188" s="3">
        <f t="shared" si="654"/>
        <v>0</v>
      </c>
      <c r="Y188" s="3">
        <f t="shared" si="654"/>
        <v>0</v>
      </c>
      <c r="Z188" s="3">
        <f t="shared" si="654"/>
        <v>0</v>
      </c>
      <c r="AA188" s="3">
        <f t="shared" si="654"/>
        <v>0</v>
      </c>
      <c r="AB188" s="3">
        <f t="shared" si="654"/>
        <v>0</v>
      </c>
      <c r="AC188" s="3">
        <f t="shared" si="654"/>
        <v>0</v>
      </c>
      <c r="AD188" s="172">
        <f t="shared" si="654"/>
        <v>0</v>
      </c>
      <c r="AE188" s="82">
        <f t="shared" si="620"/>
        <v>0</v>
      </c>
      <c r="AG188" s="560"/>
      <c r="AH188" s="218" t="s">
        <v>54</v>
      </c>
      <c r="AI188" s="3">
        <f t="shared" ref="AI188:AT188" si="655">AI12+AI124</f>
        <v>0</v>
      </c>
      <c r="AJ188" s="3">
        <f t="shared" si="655"/>
        <v>0</v>
      </c>
      <c r="AK188" s="3">
        <f t="shared" si="655"/>
        <v>0</v>
      </c>
      <c r="AL188" s="3">
        <f t="shared" si="655"/>
        <v>0</v>
      </c>
      <c r="AM188" s="3">
        <f t="shared" si="655"/>
        <v>0</v>
      </c>
      <c r="AN188" s="3">
        <f t="shared" si="655"/>
        <v>0</v>
      </c>
      <c r="AO188" s="3">
        <f t="shared" si="655"/>
        <v>0</v>
      </c>
      <c r="AP188" s="3">
        <f t="shared" si="655"/>
        <v>0</v>
      </c>
      <c r="AQ188" s="3">
        <f t="shared" si="655"/>
        <v>0</v>
      </c>
      <c r="AR188" s="3">
        <f t="shared" si="655"/>
        <v>0</v>
      </c>
      <c r="AS188" s="3">
        <f t="shared" si="655"/>
        <v>0</v>
      </c>
      <c r="AT188" s="172">
        <f t="shared" si="655"/>
        <v>0</v>
      </c>
      <c r="AU188" s="82">
        <f t="shared" si="622"/>
        <v>0</v>
      </c>
      <c r="AW188" s="560"/>
      <c r="AX188" s="218" t="s">
        <v>54</v>
      </c>
      <c r="AY188" s="3">
        <f t="shared" ref="AY188:BJ188" si="656">AY12+AY124</f>
        <v>0</v>
      </c>
      <c r="AZ188" s="3">
        <f t="shared" si="656"/>
        <v>0</v>
      </c>
      <c r="BA188" s="3">
        <f t="shared" si="656"/>
        <v>0</v>
      </c>
      <c r="BB188" s="3">
        <f t="shared" si="656"/>
        <v>0</v>
      </c>
      <c r="BC188" s="3">
        <f t="shared" si="656"/>
        <v>0</v>
      </c>
      <c r="BD188" s="3">
        <f t="shared" si="656"/>
        <v>0</v>
      </c>
      <c r="BE188" s="3">
        <f t="shared" si="656"/>
        <v>0</v>
      </c>
      <c r="BF188" s="3">
        <f t="shared" si="656"/>
        <v>0</v>
      </c>
      <c r="BG188" s="3">
        <f t="shared" si="656"/>
        <v>0</v>
      </c>
      <c r="BH188" s="3">
        <f t="shared" si="656"/>
        <v>0</v>
      </c>
      <c r="BI188" s="3">
        <f t="shared" si="656"/>
        <v>0</v>
      </c>
      <c r="BJ188" s="172">
        <f t="shared" si="656"/>
        <v>0</v>
      </c>
      <c r="BK188" s="82">
        <f t="shared" si="624"/>
        <v>0</v>
      </c>
    </row>
    <row r="189" spans="1:64" x14ac:dyDescent="0.25">
      <c r="A189" s="560"/>
      <c r="B189" s="218" t="s">
        <v>53</v>
      </c>
      <c r="C189" s="3">
        <f t="shared" ref="C189:N189" si="657">C13+C125</f>
        <v>0</v>
      </c>
      <c r="D189" s="3">
        <f t="shared" si="657"/>
        <v>0</v>
      </c>
      <c r="E189" s="3">
        <f t="shared" si="657"/>
        <v>0</v>
      </c>
      <c r="F189" s="3">
        <f t="shared" si="657"/>
        <v>0</v>
      </c>
      <c r="G189" s="3">
        <f t="shared" si="657"/>
        <v>0</v>
      </c>
      <c r="H189" s="3">
        <f t="shared" si="657"/>
        <v>0</v>
      </c>
      <c r="I189" s="3">
        <f t="shared" si="657"/>
        <v>0</v>
      </c>
      <c r="J189" s="3">
        <f t="shared" si="657"/>
        <v>0</v>
      </c>
      <c r="K189" s="3">
        <f t="shared" si="657"/>
        <v>0</v>
      </c>
      <c r="L189" s="3">
        <f t="shared" si="657"/>
        <v>0</v>
      </c>
      <c r="M189" s="3">
        <f t="shared" si="657"/>
        <v>0</v>
      </c>
      <c r="N189" s="172">
        <f t="shared" si="657"/>
        <v>0</v>
      </c>
      <c r="O189" s="82">
        <f t="shared" si="618"/>
        <v>0</v>
      </c>
      <c r="Q189" s="560"/>
      <c r="R189" s="218" t="s">
        <v>53</v>
      </c>
      <c r="S189" s="3">
        <f t="shared" ref="S189:AD189" si="658">S13+S125</f>
        <v>0</v>
      </c>
      <c r="T189" s="3">
        <f t="shared" si="658"/>
        <v>0</v>
      </c>
      <c r="U189" s="3">
        <f t="shared" si="658"/>
        <v>0</v>
      </c>
      <c r="V189" s="3">
        <f t="shared" si="658"/>
        <v>0</v>
      </c>
      <c r="W189" s="3">
        <f t="shared" si="658"/>
        <v>0</v>
      </c>
      <c r="X189" s="3">
        <f t="shared" si="658"/>
        <v>0</v>
      </c>
      <c r="Y189" s="3">
        <f t="shared" si="658"/>
        <v>0</v>
      </c>
      <c r="Z189" s="3">
        <f t="shared" si="658"/>
        <v>0</v>
      </c>
      <c r="AA189" s="3">
        <f t="shared" si="658"/>
        <v>0</v>
      </c>
      <c r="AB189" s="3">
        <f t="shared" si="658"/>
        <v>0</v>
      </c>
      <c r="AC189" s="3">
        <f t="shared" si="658"/>
        <v>0</v>
      </c>
      <c r="AD189" s="172">
        <f t="shared" si="658"/>
        <v>0</v>
      </c>
      <c r="AE189" s="82">
        <f t="shared" si="620"/>
        <v>0</v>
      </c>
      <c r="AG189" s="560"/>
      <c r="AH189" s="218" t="s">
        <v>53</v>
      </c>
      <c r="AI189" s="3">
        <f t="shared" ref="AI189:AT189" si="659">AI13+AI125</f>
        <v>0</v>
      </c>
      <c r="AJ189" s="3">
        <f t="shared" si="659"/>
        <v>0</v>
      </c>
      <c r="AK189" s="3">
        <f t="shared" si="659"/>
        <v>0</v>
      </c>
      <c r="AL189" s="3">
        <f t="shared" si="659"/>
        <v>0</v>
      </c>
      <c r="AM189" s="3">
        <f t="shared" si="659"/>
        <v>0</v>
      </c>
      <c r="AN189" s="3">
        <f t="shared" si="659"/>
        <v>0</v>
      </c>
      <c r="AO189" s="3">
        <f t="shared" si="659"/>
        <v>0</v>
      </c>
      <c r="AP189" s="3">
        <f t="shared" si="659"/>
        <v>0</v>
      </c>
      <c r="AQ189" s="3">
        <f t="shared" si="659"/>
        <v>0</v>
      </c>
      <c r="AR189" s="3">
        <f t="shared" si="659"/>
        <v>0</v>
      </c>
      <c r="AS189" s="3">
        <f t="shared" si="659"/>
        <v>0</v>
      </c>
      <c r="AT189" s="172">
        <f t="shared" si="659"/>
        <v>0</v>
      </c>
      <c r="AU189" s="82">
        <f t="shared" si="622"/>
        <v>0</v>
      </c>
      <c r="AW189" s="560"/>
      <c r="AX189" s="218" t="s">
        <v>53</v>
      </c>
      <c r="AY189" s="3">
        <f t="shared" ref="AY189:BJ189" si="660">AY13+AY125</f>
        <v>0</v>
      </c>
      <c r="AZ189" s="3">
        <f t="shared" si="660"/>
        <v>0</v>
      </c>
      <c r="BA189" s="3">
        <f t="shared" si="660"/>
        <v>0</v>
      </c>
      <c r="BB189" s="3">
        <f t="shared" si="660"/>
        <v>0</v>
      </c>
      <c r="BC189" s="3">
        <f t="shared" si="660"/>
        <v>0</v>
      </c>
      <c r="BD189" s="3">
        <f t="shared" si="660"/>
        <v>0</v>
      </c>
      <c r="BE189" s="3">
        <f t="shared" si="660"/>
        <v>0</v>
      </c>
      <c r="BF189" s="3">
        <f t="shared" si="660"/>
        <v>0</v>
      </c>
      <c r="BG189" s="3">
        <f t="shared" si="660"/>
        <v>0</v>
      </c>
      <c r="BH189" s="3">
        <f t="shared" si="660"/>
        <v>0</v>
      </c>
      <c r="BI189" s="3">
        <f t="shared" si="660"/>
        <v>0</v>
      </c>
      <c r="BJ189" s="172">
        <f t="shared" si="660"/>
        <v>0</v>
      </c>
      <c r="BK189" s="82">
        <f t="shared" si="624"/>
        <v>0</v>
      </c>
    </row>
    <row r="190" spans="1:64" x14ac:dyDescent="0.25">
      <c r="A190" s="560"/>
      <c r="B190" s="218" t="s">
        <v>52</v>
      </c>
      <c r="C190" s="3">
        <f t="shared" ref="C190:N190" si="661">C14+C126</f>
        <v>0</v>
      </c>
      <c r="D190" s="3">
        <f t="shared" si="661"/>
        <v>0</v>
      </c>
      <c r="E190" s="3">
        <f t="shared" si="661"/>
        <v>0</v>
      </c>
      <c r="F190" s="3">
        <f t="shared" si="661"/>
        <v>0</v>
      </c>
      <c r="G190" s="3">
        <f t="shared" si="661"/>
        <v>0</v>
      </c>
      <c r="H190" s="3">
        <f t="shared" si="661"/>
        <v>0</v>
      </c>
      <c r="I190" s="3">
        <f t="shared" si="661"/>
        <v>0</v>
      </c>
      <c r="J190" s="3">
        <f t="shared" si="661"/>
        <v>0</v>
      </c>
      <c r="K190" s="3">
        <f t="shared" si="661"/>
        <v>0</v>
      </c>
      <c r="L190" s="3">
        <f t="shared" si="661"/>
        <v>0</v>
      </c>
      <c r="M190" s="3">
        <f t="shared" si="661"/>
        <v>0</v>
      </c>
      <c r="N190" s="172">
        <f t="shared" si="661"/>
        <v>0</v>
      </c>
      <c r="O190" s="82">
        <f t="shared" si="618"/>
        <v>0</v>
      </c>
      <c r="Q190" s="560"/>
      <c r="R190" s="218" t="s">
        <v>52</v>
      </c>
      <c r="S190" s="3">
        <f t="shared" ref="S190:AD190" si="662">S14+S126</f>
        <v>0</v>
      </c>
      <c r="T190" s="3">
        <f t="shared" si="662"/>
        <v>0</v>
      </c>
      <c r="U190" s="3">
        <f t="shared" si="662"/>
        <v>0</v>
      </c>
      <c r="V190" s="3">
        <f t="shared" si="662"/>
        <v>0</v>
      </c>
      <c r="W190" s="3">
        <f t="shared" si="662"/>
        <v>0</v>
      </c>
      <c r="X190" s="3">
        <f t="shared" si="662"/>
        <v>0</v>
      </c>
      <c r="Y190" s="3">
        <f t="shared" si="662"/>
        <v>0</v>
      </c>
      <c r="Z190" s="3">
        <f t="shared" si="662"/>
        <v>0</v>
      </c>
      <c r="AA190" s="3">
        <f t="shared" si="662"/>
        <v>0</v>
      </c>
      <c r="AB190" s="3">
        <f t="shared" si="662"/>
        <v>0</v>
      </c>
      <c r="AC190" s="3">
        <f t="shared" si="662"/>
        <v>0</v>
      </c>
      <c r="AD190" s="172">
        <f t="shared" si="662"/>
        <v>0</v>
      </c>
      <c r="AE190" s="82">
        <f t="shared" si="620"/>
        <v>0</v>
      </c>
      <c r="AG190" s="560"/>
      <c r="AH190" s="218" t="s">
        <v>52</v>
      </c>
      <c r="AI190" s="3">
        <f t="shared" ref="AI190:AT190" si="663">AI14+AI126</f>
        <v>0</v>
      </c>
      <c r="AJ190" s="3">
        <f t="shared" si="663"/>
        <v>0</v>
      </c>
      <c r="AK190" s="3">
        <f t="shared" si="663"/>
        <v>0</v>
      </c>
      <c r="AL190" s="3">
        <f t="shared" si="663"/>
        <v>0</v>
      </c>
      <c r="AM190" s="3">
        <f t="shared" si="663"/>
        <v>0</v>
      </c>
      <c r="AN190" s="3">
        <f t="shared" si="663"/>
        <v>0</v>
      </c>
      <c r="AO190" s="3">
        <f t="shared" si="663"/>
        <v>0</v>
      </c>
      <c r="AP190" s="3">
        <f t="shared" si="663"/>
        <v>0</v>
      </c>
      <c r="AQ190" s="3">
        <f t="shared" si="663"/>
        <v>0</v>
      </c>
      <c r="AR190" s="3">
        <f t="shared" si="663"/>
        <v>0</v>
      </c>
      <c r="AS190" s="3">
        <f t="shared" si="663"/>
        <v>0</v>
      </c>
      <c r="AT190" s="172">
        <f t="shared" si="663"/>
        <v>0</v>
      </c>
      <c r="AU190" s="82">
        <f t="shared" si="622"/>
        <v>0</v>
      </c>
      <c r="AW190" s="560"/>
      <c r="AX190" s="218" t="s">
        <v>52</v>
      </c>
      <c r="AY190" s="3">
        <f t="shared" ref="AY190:BJ190" si="664">AY14+AY126</f>
        <v>0</v>
      </c>
      <c r="AZ190" s="3">
        <f t="shared" si="664"/>
        <v>0</v>
      </c>
      <c r="BA190" s="3">
        <f t="shared" si="664"/>
        <v>0</v>
      </c>
      <c r="BB190" s="3">
        <f t="shared" si="664"/>
        <v>0</v>
      </c>
      <c r="BC190" s="3">
        <f t="shared" si="664"/>
        <v>0</v>
      </c>
      <c r="BD190" s="3">
        <f t="shared" si="664"/>
        <v>0</v>
      </c>
      <c r="BE190" s="3">
        <f t="shared" si="664"/>
        <v>0</v>
      </c>
      <c r="BF190" s="3">
        <f t="shared" si="664"/>
        <v>0</v>
      </c>
      <c r="BG190" s="3">
        <f t="shared" si="664"/>
        <v>0</v>
      </c>
      <c r="BH190" s="3">
        <f t="shared" si="664"/>
        <v>0</v>
      </c>
      <c r="BI190" s="3">
        <f t="shared" si="664"/>
        <v>0</v>
      </c>
      <c r="BJ190" s="172">
        <f t="shared" si="664"/>
        <v>0</v>
      </c>
      <c r="BK190" s="82">
        <f t="shared" si="624"/>
        <v>0</v>
      </c>
    </row>
    <row r="191" spans="1:64" x14ac:dyDescent="0.25">
      <c r="A191" s="560"/>
      <c r="B191" s="218" t="s">
        <v>51</v>
      </c>
      <c r="C191" s="3">
        <f t="shared" ref="C191:N191" si="665">C15+C127</f>
        <v>0</v>
      </c>
      <c r="D191" s="3">
        <f t="shared" si="665"/>
        <v>0</v>
      </c>
      <c r="E191" s="3">
        <f t="shared" si="665"/>
        <v>0</v>
      </c>
      <c r="F191" s="3">
        <f t="shared" si="665"/>
        <v>0</v>
      </c>
      <c r="G191" s="3">
        <f t="shared" si="665"/>
        <v>0</v>
      </c>
      <c r="H191" s="3">
        <f t="shared" si="665"/>
        <v>0</v>
      </c>
      <c r="I191" s="3">
        <f t="shared" si="665"/>
        <v>0</v>
      </c>
      <c r="J191" s="3">
        <f t="shared" si="665"/>
        <v>0</v>
      </c>
      <c r="K191" s="3">
        <f t="shared" si="665"/>
        <v>0</v>
      </c>
      <c r="L191" s="3">
        <f t="shared" si="665"/>
        <v>0</v>
      </c>
      <c r="M191" s="3">
        <f t="shared" si="665"/>
        <v>0</v>
      </c>
      <c r="N191" s="172">
        <f t="shared" si="665"/>
        <v>0</v>
      </c>
      <c r="O191" s="82">
        <f t="shared" si="618"/>
        <v>0</v>
      </c>
      <c r="Q191" s="560"/>
      <c r="R191" s="218" t="s">
        <v>51</v>
      </c>
      <c r="S191" s="3">
        <f t="shared" ref="S191:AD191" si="666">S15+S127</f>
        <v>0</v>
      </c>
      <c r="T191" s="3">
        <f t="shared" si="666"/>
        <v>0</v>
      </c>
      <c r="U191" s="3">
        <f t="shared" si="666"/>
        <v>0</v>
      </c>
      <c r="V191" s="3">
        <f t="shared" si="666"/>
        <v>0</v>
      </c>
      <c r="W191" s="3">
        <f t="shared" si="666"/>
        <v>0</v>
      </c>
      <c r="X191" s="3">
        <f t="shared" si="666"/>
        <v>0</v>
      </c>
      <c r="Y191" s="3">
        <f t="shared" si="666"/>
        <v>0</v>
      </c>
      <c r="Z191" s="3">
        <f t="shared" si="666"/>
        <v>0</v>
      </c>
      <c r="AA191" s="3">
        <f t="shared" si="666"/>
        <v>0</v>
      </c>
      <c r="AB191" s="3">
        <f t="shared" si="666"/>
        <v>0</v>
      </c>
      <c r="AC191" s="3">
        <f t="shared" si="666"/>
        <v>0</v>
      </c>
      <c r="AD191" s="172">
        <f t="shared" si="666"/>
        <v>0</v>
      </c>
      <c r="AE191" s="82">
        <f t="shared" si="620"/>
        <v>0</v>
      </c>
      <c r="AG191" s="560"/>
      <c r="AH191" s="218" t="s">
        <v>51</v>
      </c>
      <c r="AI191" s="3">
        <f t="shared" ref="AI191:AT191" si="667">AI15+AI127</f>
        <v>0</v>
      </c>
      <c r="AJ191" s="3">
        <f t="shared" si="667"/>
        <v>0</v>
      </c>
      <c r="AK191" s="3">
        <f t="shared" si="667"/>
        <v>0</v>
      </c>
      <c r="AL191" s="3">
        <f t="shared" si="667"/>
        <v>0</v>
      </c>
      <c r="AM191" s="3">
        <f t="shared" si="667"/>
        <v>0</v>
      </c>
      <c r="AN191" s="3">
        <f t="shared" si="667"/>
        <v>0</v>
      </c>
      <c r="AO191" s="3">
        <f t="shared" si="667"/>
        <v>0</v>
      </c>
      <c r="AP191" s="3">
        <f t="shared" si="667"/>
        <v>0</v>
      </c>
      <c r="AQ191" s="3">
        <f t="shared" si="667"/>
        <v>0</v>
      </c>
      <c r="AR191" s="3">
        <f t="shared" si="667"/>
        <v>0</v>
      </c>
      <c r="AS191" s="3">
        <f t="shared" si="667"/>
        <v>0</v>
      </c>
      <c r="AT191" s="172">
        <f t="shared" si="667"/>
        <v>0</v>
      </c>
      <c r="AU191" s="82">
        <f t="shared" si="622"/>
        <v>0</v>
      </c>
      <c r="AW191" s="560"/>
      <c r="AX191" s="218" t="s">
        <v>51</v>
      </c>
      <c r="AY191" s="3">
        <f t="shared" ref="AY191:BJ191" si="668">AY15+AY127</f>
        <v>0</v>
      </c>
      <c r="AZ191" s="3">
        <f t="shared" si="668"/>
        <v>0</v>
      </c>
      <c r="BA191" s="3">
        <f t="shared" si="668"/>
        <v>0</v>
      </c>
      <c r="BB191" s="3">
        <f t="shared" si="668"/>
        <v>0</v>
      </c>
      <c r="BC191" s="3">
        <f t="shared" si="668"/>
        <v>0</v>
      </c>
      <c r="BD191" s="3">
        <f t="shared" si="668"/>
        <v>0</v>
      </c>
      <c r="BE191" s="3">
        <f t="shared" si="668"/>
        <v>0</v>
      </c>
      <c r="BF191" s="3">
        <f t="shared" si="668"/>
        <v>0</v>
      </c>
      <c r="BG191" s="3">
        <f t="shared" si="668"/>
        <v>0</v>
      </c>
      <c r="BH191" s="3">
        <f t="shared" si="668"/>
        <v>0</v>
      </c>
      <c r="BI191" s="3">
        <f t="shared" si="668"/>
        <v>0</v>
      </c>
      <c r="BJ191" s="172">
        <f t="shared" si="668"/>
        <v>0</v>
      </c>
      <c r="BK191" s="82">
        <f t="shared" si="624"/>
        <v>0</v>
      </c>
    </row>
    <row r="192" spans="1:64" ht="15.75" thickBot="1" x14ac:dyDescent="0.3">
      <c r="A192" s="561"/>
      <c r="B192" s="218" t="s">
        <v>50</v>
      </c>
      <c r="C192" s="3">
        <f t="shared" ref="C192:N192" si="669">C16+C128</f>
        <v>0</v>
      </c>
      <c r="D192" s="3">
        <f t="shared" si="669"/>
        <v>0</v>
      </c>
      <c r="E192" s="3">
        <f t="shared" si="669"/>
        <v>0</v>
      </c>
      <c r="F192" s="3">
        <f t="shared" si="669"/>
        <v>0</v>
      </c>
      <c r="G192" s="3">
        <f t="shared" si="669"/>
        <v>0</v>
      </c>
      <c r="H192" s="3">
        <f t="shared" si="669"/>
        <v>0</v>
      </c>
      <c r="I192" s="3">
        <f t="shared" si="669"/>
        <v>0</v>
      </c>
      <c r="J192" s="3">
        <f t="shared" si="669"/>
        <v>0</v>
      </c>
      <c r="K192" s="3">
        <f t="shared" si="669"/>
        <v>0</v>
      </c>
      <c r="L192" s="3">
        <f t="shared" si="669"/>
        <v>0</v>
      </c>
      <c r="M192" s="3">
        <f t="shared" si="669"/>
        <v>0</v>
      </c>
      <c r="N192" s="172">
        <f t="shared" si="669"/>
        <v>0</v>
      </c>
      <c r="O192" s="82">
        <f t="shared" si="618"/>
        <v>0</v>
      </c>
      <c r="P192" s="330" t="s">
        <v>161</v>
      </c>
      <c r="Q192" s="561"/>
      <c r="R192" s="218" t="s">
        <v>50</v>
      </c>
      <c r="S192" s="3">
        <f t="shared" ref="S192:AD192" si="670">S16+S128</f>
        <v>0</v>
      </c>
      <c r="T192" s="3">
        <f t="shared" si="670"/>
        <v>0</v>
      </c>
      <c r="U192" s="3">
        <f t="shared" si="670"/>
        <v>0</v>
      </c>
      <c r="V192" s="3">
        <f t="shared" si="670"/>
        <v>0</v>
      </c>
      <c r="W192" s="3">
        <f t="shared" si="670"/>
        <v>0</v>
      </c>
      <c r="X192" s="3">
        <f t="shared" si="670"/>
        <v>0</v>
      </c>
      <c r="Y192" s="3">
        <f t="shared" si="670"/>
        <v>0</v>
      </c>
      <c r="Z192" s="3">
        <f t="shared" si="670"/>
        <v>0</v>
      </c>
      <c r="AA192" s="3">
        <f t="shared" si="670"/>
        <v>0</v>
      </c>
      <c r="AB192" s="3">
        <f t="shared" si="670"/>
        <v>0</v>
      </c>
      <c r="AC192" s="3">
        <f t="shared" si="670"/>
        <v>0</v>
      </c>
      <c r="AD192" s="172">
        <f t="shared" si="670"/>
        <v>0</v>
      </c>
      <c r="AE192" s="82">
        <f t="shared" si="620"/>
        <v>0</v>
      </c>
      <c r="AF192" s="330" t="s">
        <v>161</v>
      </c>
      <c r="AG192" s="561"/>
      <c r="AH192" s="218" t="s">
        <v>50</v>
      </c>
      <c r="AI192" s="3">
        <f t="shared" ref="AI192:AT192" si="671">AI16+AI128</f>
        <v>0</v>
      </c>
      <c r="AJ192" s="3">
        <f t="shared" si="671"/>
        <v>0</v>
      </c>
      <c r="AK192" s="3">
        <f t="shared" si="671"/>
        <v>0</v>
      </c>
      <c r="AL192" s="3">
        <f t="shared" si="671"/>
        <v>0</v>
      </c>
      <c r="AM192" s="3">
        <f t="shared" si="671"/>
        <v>0</v>
      </c>
      <c r="AN192" s="3">
        <f t="shared" si="671"/>
        <v>0</v>
      </c>
      <c r="AO192" s="3">
        <f t="shared" si="671"/>
        <v>0</v>
      </c>
      <c r="AP192" s="3">
        <f t="shared" si="671"/>
        <v>0</v>
      </c>
      <c r="AQ192" s="3">
        <f t="shared" si="671"/>
        <v>0</v>
      </c>
      <c r="AR192" s="3">
        <f t="shared" si="671"/>
        <v>0</v>
      </c>
      <c r="AS192" s="3">
        <f t="shared" si="671"/>
        <v>0</v>
      </c>
      <c r="AT192" s="172">
        <f t="shared" si="671"/>
        <v>0</v>
      </c>
      <c r="AU192" s="82">
        <f t="shared" si="622"/>
        <v>0</v>
      </c>
      <c r="AV192" s="330" t="s">
        <v>161</v>
      </c>
      <c r="AW192" s="561"/>
      <c r="AX192" s="218" t="s">
        <v>50</v>
      </c>
      <c r="AY192" s="3">
        <f t="shared" ref="AY192:BJ192" si="672">AY16+AY128</f>
        <v>0</v>
      </c>
      <c r="AZ192" s="3">
        <f t="shared" si="672"/>
        <v>0</v>
      </c>
      <c r="BA192" s="3">
        <f t="shared" si="672"/>
        <v>0</v>
      </c>
      <c r="BB192" s="3">
        <f t="shared" si="672"/>
        <v>0</v>
      </c>
      <c r="BC192" s="3">
        <f t="shared" si="672"/>
        <v>0</v>
      </c>
      <c r="BD192" s="3">
        <f t="shared" si="672"/>
        <v>0</v>
      </c>
      <c r="BE192" s="3">
        <f t="shared" si="672"/>
        <v>0</v>
      </c>
      <c r="BF192" s="3">
        <f t="shared" si="672"/>
        <v>0</v>
      </c>
      <c r="BG192" s="3">
        <f t="shared" si="672"/>
        <v>0</v>
      </c>
      <c r="BH192" s="3">
        <f t="shared" si="672"/>
        <v>0</v>
      </c>
      <c r="BI192" s="3">
        <f t="shared" si="672"/>
        <v>0</v>
      </c>
      <c r="BJ192" s="172">
        <f t="shared" si="672"/>
        <v>0</v>
      </c>
      <c r="BK192" s="82">
        <f t="shared" si="624"/>
        <v>0</v>
      </c>
      <c r="BL192" s="330" t="s">
        <v>161</v>
      </c>
    </row>
    <row r="193" spans="1:64" ht="15.75" thickBot="1" x14ac:dyDescent="0.3">
      <c r="B193" s="219" t="s">
        <v>43</v>
      </c>
      <c r="C193" s="210">
        <f>SUM(C180:C192)</f>
        <v>0</v>
      </c>
      <c r="D193" s="210">
        <f t="shared" ref="D193" si="673">SUM(D180:D192)</f>
        <v>154014.06524705878</v>
      </c>
      <c r="E193" s="210">
        <f t="shared" ref="E193" si="674">SUM(E180:E192)</f>
        <v>302805.05543449469</v>
      </c>
      <c r="F193" s="210">
        <f t="shared" ref="F193" si="675">SUM(F180:F192)</f>
        <v>447281.46338279615</v>
      </c>
      <c r="G193" s="210">
        <f t="shared" ref="G193" si="676">SUM(G180:G192)</f>
        <v>38830.524687720863</v>
      </c>
      <c r="H193" s="210">
        <f t="shared" ref="H193" si="677">SUM(H180:H192)</f>
        <v>171491.60719524149</v>
      </c>
      <c r="I193" s="210">
        <f t="shared" ref="I193" si="678">SUM(I180:I192)</f>
        <v>206400.03239711243</v>
      </c>
      <c r="J193" s="210">
        <f t="shared" ref="J193" si="679">SUM(J180:J192)</f>
        <v>37550.792917649633</v>
      </c>
      <c r="K193" s="210">
        <f t="shared" ref="K193" si="680">SUM(K180:K192)</f>
        <v>181029.39357287425</v>
      </c>
      <c r="L193" s="210">
        <f t="shared" ref="L193" si="681">SUM(L180:L192)</f>
        <v>247540.33507986451</v>
      </c>
      <c r="M193" s="210">
        <f t="shared" ref="M193" si="682">SUM(M180:M192)</f>
        <v>195316.38177781671</v>
      </c>
      <c r="N193" s="221">
        <f t="shared" ref="N193" si="683">SUM(N180:N192)</f>
        <v>173537.66009520928</v>
      </c>
      <c r="O193" s="85">
        <f t="shared" si="618"/>
        <v>2155797.311787839</v>
      </c>
      <c r="P193" s="329">
        <f>SUM(C4:N16,C116:N128)</f>
        <v>2155797.3117878386</v>
      </c>
      <c r="Q193" s="86"/>
      <c r="R193" s="219" t="s">
        <v>43</v>
      </c>
      <c r="S193" s="210">
        <f>SUM(S180:S192)</f>
        <v>0</v>
      </c>
      <c r="T193" s="210">
        <f t="shared" ref="T193" si="684">SUM(T180:T192)</f>
        <v>57251.783161675339</v>
      </c>
      <c r="U193" s="210">
        <f t="shared" ref="U193" si="685">SUM(U180:U192)</f>
        <v>1793869.6809817727</v>
      </c>
      <c r="V193" s="210">
        <f t="shared" ref="V193" si="686">SUM(V180:V192)</f>
        <v>637229.47374396038</v>
      </c>
      <c r="W193" s="210">
        <f t="shared" ref="W193" si="687">SUM(W180:W192)</f>
        <v>558004.90663431643</v>
      </c>
      <c r="X193" s="210">
        <f t="shared" ref="X193" si="688">SUM(X180:X192)</f>
        <v>1059664.2585803398</v>
      </c>
      <c r="Y193" s="210">
        <f t="shared" ref="Y193" si="689">SUM(Y180:Y192)</f>
        <v>1036770.6149999999</v>
      </c>
      <c r="Z193" s="210">
        <f t="shared" ref="Z193" si="690">SUM(Z180:Z192)</f>
        <v>361767.82799999992</v>
      </c>
      <c r="AA193" s="210">
        <f t="shared" ref="AA193" si="691">SUM(AA180:AA192)</f>
        <v>0</v>
      </c>
      <c r="AB193" s="210">
        <f t="shared" ref="AB193" si="692">SUM(AB180:AB192)</f>
        <v>0</v>
      </c>
      <c r="AC193" s="210">
        <f t="shared" ref="AC193" si="693">SUM(AC180:AC192)</f>
        <v>0</v>
      </c>
      <c r="AD193" s="221">
        <f t="shared" ref="AD193" si="694">SUM(AD180:AD192)</f>
        <v>42554.509758575601</v>
      </c>
      <c r="AE193" s="85">
        <f t="shared" si="620"/>
        <v>5547113.0558606405</v>
      </c>
      <c r="AF193" s="329">
        <f>SUM(S4:AD16,S116:AD128)</f>
        <v>5547113.0558606405</v>
      </c>
      <c r="AG193" s="86"/>
      <c r="AH193" s="219" t="s">
        <v>43</v>
      </c>
      <c r="AI193" s="210">
        <f>SUM(AI180:AI192)</f>
        <v>0</v>
      </c>
      <c r="AJ193" s="210">
        <f t="shared" ref="AJ193" si="695">SUM(AJ180:AJ192)</f>
        <v>0</v>
      </c>
      <c r="AK193" s="210">
        <f t="shared" ref="AK193" si="696">SUM(AK180:AK192)</f>
        <v>0</v>
      </c>
      <c r="AL193" s="210">
        <f t="shared" ref="AL193" si="697">SUM(AL180:AL192)</f>
        <v>0</v>
      </c>
      <c r="AM193" s="210">
        <f t="shared" ref="AM193" si="698">SUM(AM180:AM192)</f>
        <v>0</v>
      </c>
      <c r="AN193" s="210">
        <f t="shared" ref="AN193" si="699">SUM(AN180:AN192)</f>
        <v>0</v>
      </c>
      <c r="AO193" s="210">
        <f t="shared" ref="AO193" si="700">SUM(AO180:AO192)</f>
        <v>0</v>
      </c>
      <c r="AP193" s="210">
        <f t="shared" ref="AP193" si="701">SUM(AP180:AP192)</f>
        <v>0</v>
      </c>
      <c r="AQ193" s="210">
        <f t="shared" ref="AQ193" si="702">SUM(AQ180:AQ192)</f>
        <v>0</v>
      </c>
      <c r="AR193" s="210">
        <f t="shared" ref="AR193" si="703">SUM(AR180:AR192)</f>
        <v>0</v>
      </c>
      <c r="AS193" s="210">
        <f t="shared" ref="AS193" si="704">SUM(AS180:AS192)</f>
        <v>0</v>
      </c>
      <c r="AT193" s="221">
        <f t="shared" ref="AT193" si="705">SUM(AT180:AT192)</f>
        <v>0</v>
      </c>
      <c r="AU193" s="85">
        <f t="shared" si="622"/>
        <v>0</v>
      </c>
      <c r="AV193" s="329">
        <f>SUM(AI4:AT16,AI116:AT128)</f>
        <v>0</v>
      </c>
      <c r="AW193" s="86"/>
      <c r="AX193" s="219" t="s">
        <v>43</v>
      </c>
      <c r="AY193" s="210">
        <f>SUM(AY180:AY192)</f>
        <v>0</v>
      </c>
      <c r="AZ193" s="210">
        <f t="shared" ref="AZ193" si="706">SUM(AZ180:AZ192)</f>
        <v>0</v>
      </c>
      <c r="BA193" s="210">
        <f t="shared" ref="BA193" si="707">SUM(BA180:BA192)</f>
        <v>0</v>
      </c>
      <c r="BB193" s="210">
        <f t="shared" ref="BB193" si="708">SUM(BB180:BB192)</f>
        <v>0</v>
      </c>
      <c r="BC193" s="210">
        <f t="shared" ref="BC193" si="709">SUM(BC180:BC192)</f>
        <v>0</v>
      </c>
      <c r="BD193" s="210">
        <f t="shared" ref="BD193" si="710">SUM(BD180:BD192)</f>
        <v>0</v>
      </c>
      <c r="BE193" s="210">
        <f t="shared" ref="BE193" si="711">SUM(BE180:BE192)</f>
        <v>0</v>
      </c>
      <c r="BF193" s="210">
        <f t="shared" ref="BF193" si="712">SUM(BF180:BF192)</f>
        <v>0</v>
      </c>
      <c r="BG193" s="210">
        <f t="shared" ref="BG193" si="713">SUM(BG180:BG192)</f>
        <v>0</v>
      </c>
      <c r="BH193" s="210">
        <f t="shared" ref="BH193" si="714">SUM(BH180:BH192)</f>
        <v>0</v>
      </c>
      <c r="BI193" s="210">
        <f t="shared" ref="BI193" si="715">SUM(BI180:BI192)</f>
        <v>0</v>
      </c>
      <c r="BJ193" s="221">
        <f t="shared" ref="BJ193" si="716">SUM(BJ180:BJ192)</f>
        <v>0</v>
      </c>
      <c r="BK193" s="85">
        <f t="shared" si="624"/>
        <v>0</v>
      </c>
      <c r="BL193" s="329">
        <f>SUM(AY4:BJ16,AY116:BJ128)</f>
        <v>0</v>
      </c>
    </row>
    <row r="194" spans="1:64" ht="15.75" thickBot="1" x14ac:dyDescent="0.3">
      <c r="M194" s="554" t="s">
        <v>147</v>
      </c>
      <c r="N194" s="555"/>
      <c r="O194" s="131">
        <f>O177+O193+O113</f>
        <v>23359725.675126657</v>
      </c>
      <c r="P194" s="329">
        <f>P177+P193+P113</f>
        <v>23359725.675126649</v>
      </c>
      <c r="AC194" s="554" t="s">
        <v>148</v>
      </c>
      <c r="AD194" s="555"/>
      <c r="AE194" s="131">
        <f>AE177+AE193+AE113</f>
        <v>58070937.647292122</v>
      </c>
      <c r="AF194" s="329">
        <f>AF177+AF193+AF113</f>
        <v>58070937.64729213</v>
      </c>
      <c r="AS194" s="554" t="s">
        <v>149</v>
      </c>
      <c r="AT194" s="555"/>
      <c r="AU194" s="131">
        <f>AU177+AU193+AU113</f>
        <v>25276254.464061312</v>
      </c>
      <c r="AV194" s="329">
        <f>AV177+AV193+AV113</f>
        <v>25276254.464061316</v>
      </c>
      <c r="BI194" s="554" t="s">
        <v>150</v>
      </c>
      <c r="BJ194" s="555"/>
      <c r="BK194" s="131">
        <f>BK177+BK193+BK113</f>
        <v>2392282.2325524646</v>
      </c>
      <c r="BL194" s="329">
        <f>BL177+BL193+BL113</f>
        <v>2392282.2325524646</v>
      </c>
    </row>
    <row r="197" spans="1:64" s="297" customFormat="1" x14ac:dyDescent="0.25">
      <c r="A197" s="302"/>
      <c r="B197" s="297" t="s">
        <v>62</v>
      </c>
      <c r="C197" s="298">
        <f>C164+C180+C100</f>
        <v>0</v>
      </c>
      <c r="D197" s="298">
        <f t="shared" ref="D197:O197" si="717">D164+D180+D100</f>
        <v>0</v>
      </c>
      <c r="E197" s="298">
        <f t="shared" si="717"/>
        <v>0</v>
      </c>
      <c r="F197" s="298">
        <f t="shared" si="717"/>
        <v>0</v>
      </c>
      <c r="G197" s="298">
        <f t="shared" si="717"/>
        <v>0</v>
      </c>
      <c r="H197" s="298">
        <f t="shared" si="717"/>
        <v>0</v>
      </c>
      <c r="I197" s="298">
        <f t="shared" si="717"/>
        <v>0</v>
      </c>
      <c r="J197" s="298">
        <f t="shared" si="717"/>
        <v>0</v>
      </c>
      <c r="K197" s="298">
        <f t="shared" si="717"/>
        <v>0</v>
      </c>
      <c r="L197" s="298">
        <f t="shared" si="717"/>
        <v>0</v>
      </c>
      <c r="M197" s="298">
        <f t="shared" si="717"/>
        <v>0</v>
      </c>
      <c r="N197" s="298">
        <f t="shared" si="717"/>
        <v>14519.692337945908</v>
      </c>
      <c r="O197" s="298">
        <f t="shared" si="717"/>
        <v>14519.692337945908</v>
      </c>
      <c r="R197" s="297" t="s">
        <v>62</v>
      </c>
      <c r="S197" s="298">
        <f>S164+S180+S100</f>
        <v>0</v>
      </c>
      <c r="T197" s="298">
        <f t="shared" ref="T197:AE197" si="718">T164+T180+T100</f>
        <v>0</v>
      </c>
      <c r="U197" s="298">
        <f t="shared" si="718"/>
        <v>55707.77240404598</v>
      </c>
      <c r="V197" s="298">
        <f t="shared" si="718"/>
        <v>0</v>
      </c>
      <c r="W197" s="298">
        <f t="shared" si="718"/>
        <v>0</v>
      </c>
      <c r="X197" s="298">
        <f t="shared" si="718"/>
        <v>121404.40174313846</v>
      </c>
      <c r="Y197" s="298">
        <f t="shared" si="718"/>
        <v>0</v>
      </c>
      <c r="Z197" s="298">
        <f t="shared" si="718"/>
        <v>71852</v>
      </c>
      <c r="AA197" s="298">
        <f t="shared" si="718"/>
        <v>330940</v>
      </c>
      <c r="AB197" s="298">
        <f t="shared" si="718"/>
        <v>0</v>
      </c>
      <c r="AC197" s="298">
        <f t="shared" si="718"/>
        <v>30750.2226607997</v>
      </c>
      <c r="AD197" s="298">
        <f t="shared" si="718"/>
        <v>662327.37275387521</v>
      </c>
      <c r="AE197" s="298">
        <f t="shared" si="718"/>
        <v>1272981.7695618593</v>
      </c>
      <c r="AH197" s="297" t="s">
        <v>62</v>
      </c>
      <c r="AI197" s="298">
        <f>AI164+AI180+AI100</f>
        <v>0</v>
      </c>
      <c r="AJ197" s="298">
        <f t="shared" ref="AJ197:AU197" si="719">AJ164+AJ180+AJ100</f>
        <v>0</v>
      </c>
      <c r="AK197" s="298">
        <f t="shared" si="719"/>
        <v>0</v>
      </c>
      <c r="AL197" s="298">
        <f t="shared" si="719"/>
        <v>0</v>
      </c>
      <c r="AM197" s="298">
        <f t="shared" si="719"/>
        <v>0</v>
      </c>
      <c r="AN197" s="298">
        <f t="shared" si="719"/>
        <v>230256</v>
      </c>
      <c r="AO197" s="298">
        <f t="shared" si="719"/>
        <v>0</v>
      </c>
      <c r="AP197" s="298">
        <f t="shared" si="719"/>
        <v>168275.55641193147</v>
      </c>
      <c r="AQ197" s="298">
        <f t="shared" si="719"/>
        <v>318816</v>
      </c>
      <c r="AR197" s="298">
        <f t="shared" si="719"/>
        <v>0</v>
      </c>
      <c r="AS197" s="298">
        <f t="shared" si="719"/>
        <v>0</v>
      </c>
      <c r="AT197" s="298">
        <f t="shared" si="719"/>
        <v>653873.94495911605</v>
      </c>
      <c r="AU197" s="298">
        <f t="shared" si="719"/>
        <v>1371221.5013710475</v>
      </c>
      <c r="AX197" s="297" t="s">
        <v>62</v>
      </c>
      <c r="AY197" s="298">
        <f>AY164+AY180+AY100</f>
        <v>0</v>
      </c>
      <c r="AZ197" s="298">
        <f t="shared" ref="AZ197:BK197" si="720">AZ164+AZ180+AZ100</f>
        <v>0</v>
      </c>
      <c r="BA197" s="298">
        <f t="shared" si="720"/>
        <v>0</v>
      </c>
      <c r="BB197" s="298">
        <f t="shared" si="720"/>
        <v>0</v>
      </c>
      <c r="BC197" s="298">
        <f t="shared" si="720"/>
        <v>0</v>
      </c>
      <c r="BD197" s="298">
        <f t="shared" si="720"/>
        <v>0</v>
      </c>
      <c r="BE197" s="298">
        <f t="shared" si="720"/>
        <v>0</v>
      </c>
      <c r="BF197" s="298">
        <f t="shared" si="720"/>
        <v>0</v>
      </c>
      <c r="BG197" s="298">
        <f t="shared" si="720"/>
        <v>0</v>
      </c>
      <c r="BH197" s="298">
        <f t="shared" si="720"/>
        <v>0</v>
      </c>
      <c r="BI197" s="298">
        <f t="shared" si="720"/>
        <v>0</v>
      </c>
      <c r="BJ197" s="298">
        <f t="shared" si="720"/>
        <v>0</v>
      </c>
      <c r="BK197" s="298">
        <f t="shared" si="720"/>
        <v>0</v>
      </c>
    </row>
    <row r="198" spans="1:64" s="297" customFormat="1" x14ac:dyDescent="0.25">
      <c r="A198" s="302"/>
      <c r="B198" s="297" t="s">
        <v>61</v>
      </c>
      <c r="C198" s="298">
        <f t="shared" ref="C198:O209" si="721">C165+C181+C101</f>
        <v>0</v>
      </c>
      <c r="D198" s="298">
        <f t="shared" si="721"/>
        <v>0</v>
      </c>
      <c r="E198" s="298">
        <f t="shared" si="721"/>
        <v>0</v>
      </c>
      <c r="F198" s="298">
        <f t="shared" si="721"/>
        <v>9908.2635984287535</v>
      </c>
      <c r="G198" s="298">
        <f t="shared" si="721"/>
        <v>0</v>
      </c>
      <c r="H198" s="298">
        <f t="shared" si="721"/>
        <v>0</v>
      </c>
      <c r="I198" s="298">
        <f t="shared" si="721"/>
        <v>0</v>
      </c>
      <c r="J198" s="298">
        <f t="shared" si="721"/>
        <v>0</v>
      </c>
      <c r="K198" s="298">
        <f t="shared" si="721"/>
        <v>41560.698481669708</v>
      </c>
      <c r="L198" s="298">
        <f t="shared" si="721"/>
        <v>0</v>
      </c>
      <c r="M198" s="298">
        <f t="shared" si="721"/>
        <v>0</v>
      </c>
      <c r="N198" s="298">
        <f t="shared" si="721"/>
        <v>0</v>
      </c>
      <c r="O198" s="298">
        <f t="shared" si="721"/>
        <v>51468.962080098463</v>
      </c>
      <c r="R198" s="297" t="s">
        <v>61</v>
      </c>
      <c r="S198" s="298">
        <f t="shared" ref="S198:AE198" si="722">S165+S181+S101</f>
        <v>0</v>
      </c>
      <c r="T198" s="298">
        <f t="shared" si="722"/>
        <v>0</v>
      </c>
      <c r="U198" s="298">
        <f t="shared" si="722"/>
        <v>0</v>
      </c>
      <c r="V198" s="298">
        <f t="shared" si="722"/>
        <v>0</v>
      </c>
      <c r="W198" s="298">
        <f t="shared" si="722"/>
        <v>0</v>
      </c>
      <c r="X198" s="298">
        <f t="shared" si="722"/>
        <v>0</v>
      </c>
      <c r="Y198" s="298">
        <f t="shared" si="722"/>
        <v>0</v>
      </c>
      <c r="Z198" s="298">
        <f t="shared" si="722"/>
        <v>0</v>
      </c>
      <c r="AA198" s="298">
        <f t="shared" si="722"/>
        <v>0</v>
      </c>
      <c r="AB198" s="298">
        <f t="shared" si="722"/>
        <v>0</v>
      </c>
      <c r="AC198" s="298">
        <f t="shared" si="722"/>
        <v>0</v>
      </c>
      <c r="AD198" s="298">
        <f t="shared" si="722"/>
        <v>0</v>
      </c>
      <c r="AE198" s="298">
        <f t="shared" si="722"/>
        <v>0</v>
      </c>
      <c r="AH198" s="297" t="s">
        <v>61</v>
      </c>
      <c r="AI198" s="298">
        <f t="shared" ref="AI198:AU198" si="723">AI165+AI181+AI101</f>
        <v>0</v>
      </c>
      <c r="AJ198" s="298">
        <f t="shared" si="723"/>
        <v>0</v>
      </c>
      <c r="AK198" s="298">
        <f t="shared" si="723"/>
        <v>0</v>
      </c>
      <c r="AL198" s="298">
        <f t="shared" si="723"/>
        <v>0</v>
      </c>
      <c r="AM198" s="298">
        <f t="shared" si="723"/>
        <v>0</v>
      </c>
      <c r="AN198" s="298">
        <f t="shared" si="723"/>
        <v>0</v>
      </c>
      <c r="AO198" s="298">
        <f t="shared" si="723"/>
        <v>0</v>
      </c>
      <c r="AP198" s="298">
        <f t="shared" si="723"/>
        <v>0</v>
      </c>
      <c r="AQ198" s="298">
        <f t="shared" si="723"/>
        <v>0</v>
      </c>
      <c r="AR198" s="298">
        <f t="shared" si="723"/>
        <v>0</v>
      </c>
      <c r="AS198" s="298">
        <f t="shared" si="723"/>
        <v>0</v>
      </c>
      <c r="AT198" s="298">
        <f t="shared" si="723"/>
        <v>0</v>
      </c>
      <c r="AU198" s="298">
        <f t="shared" si="723"/>
        <v>0</v>
      </c>
      <c r="AX198" s="297" t="s">
        <v>61</v>
      </c>
      <c r="AY198" s="298">
        <f t="shared" ref="AY198:BK198" si="724">AY165+AY181+AY101</f>
        <v>0</v>
      </c>
      <c r="AZ198" s="298">
        <f t="shared" si="724"/>
        <v>0</v>
      </c>
      <c r="BA198" s="298">
        <f t="shared" si="724"/>
        <v>0</v>
      </c>
      <c r="BB198" s="298">
        <f t="shared" si="724"/>
        <v>0</v>
      </c>
      <c r="BC198" s="298">
        <f t="shared" si="724"/>
        <v>0</v>
      </c>
      <c r="BD198" s="298">
        <f t="shared" si="724"/>
        <v>0</v>
      </c>
      <c r="BE198" s="298">
        <f t="shared" si="724"/>
        <v>0</v>
      </c>
      <c r="BF198" s="298">
        <f t="shared" si="724"/>
        <v>0</v>
      </c>
      <c r="BG198" s="298">
        <f t="shared" si="724"/>
        <v>0</v>
      </c>
      <c r="BH198" s="298">
        <f t="shared" si="724"/>
        <v>0</v>
      </c>
      <c r="BI198" s="298">
        <f t="shared" si="724"/>
        <v>0</v>
      </c>
      <c r="BJ198" s="298">
        <f t="shared" si="724"/>
        <v>0</v>
      </c>
      <c r="BK198" s="298">
        <f t="shared" si="724"/>
        <v>0</v>
      </c>
    </row>
    <row r="199" spans="1:64" s="297" customFormat="1" x14ac:dyDescent="0.25">
      <c r="A199" s="302"/>
      <c r="B199" s="297" t="s">
        <v>60</v>
      </c>
      <c r="C199" s="298">
        <f t="shared" si="721"/>
        <v>0</v>
      </c>
      <c r="D199" s="298">
        <f t="shared" si="721"/>
        <v>0</v>
      </c>
      <c r="E199" s="298">
        <f t="shared" si="721"/>
        <v>479.72243499074074</v>
      </c>
      <c r="F199" s="298">
        <f t="shared" si="721"/>
        <v>21395.670508517294</v>
      </c>
      <c r="G199" s="298">
        <f t="shared" si="721"/>
        <v>73.803451537037034</v>
      </c>
      <c r="H199" s="298">
        <f t="shared" si="721"/>
        <v>3321.1553191666667</v>
      </c>
      <c r="I199" s="298">
        <f t="shared" si="721"/>
        <v>3025.9415130185189</v>
      </c>
      <c r="J199" s="298">
        <f t="shared" si="721"/>
        <v>701.13278960185187</v>
      </c>
      <c r="K199" s="298">
        <f t="shared" si="721"/>
        <v>1955.7914657314816</v>
      </c>
      <c r="L199" s="298">
        <f t="shared" si="721"/>
        <v>1992.6931915000002</v>
      </c>
      <c r="M199" s="298">
        <f t="shared" si="721"/>
        <v>16530.489820891144</v>
      </c>
      <c r="N199" s="298">
        <f t="shared" si="721"/>
        <v>11768.718345268031</v>
      </c>
      <c r="O199" s="298">
        <f t="shared" si="721"/>
        <v>61245.118840222771</v>
      </c>
      <c r="R199" s="297" t="s">
        <v>60</v>
      </c>
      <c r="S199" s="298">
        <f t="shared" ref="S199:AE199" si="725">S166+S182+S102</f>
        <v>0</v>
      </c>
      <c r="T199" s="298">
        <f t="shared" si="725"/>
        <v>0</v>
      </c>
      <c r="U199" s="298">
        <f t="shared" si="725"/>
        <v>0</v>
      </c>
      <c r="V199" s="298">
        <f t="shared" si="725"/>
        <v>0</v>
      </c>
      <c r="W199" s="298">
        <f t="shared" si="725"/>
        <v>22115</v>
      </c>
      <c r="X199" s="298">
        <f t="shared" si="725"/>
        <v>0</v>
      </c>
      <c r="Y199" s="298">
        <f t="shared" si="725"/>
        <v>0</v>
      </c>
      <c r="Z199" s="298">
        <f t="shared" si="725"/>
        <v>24099.569397656582</v>
      </c>
      <c r="AA199" s="298">
        <f t="shared" si="725"/>
        <v>13334.915633827812</v>
      </c>
      <c r="AB199" s="298">
        <f t="shared" si="725"/>
        <v>12050.294483686726</v>
      </c>
      <c r="AC199" s="298">
        <f t="shared" si="725"/>
        <v>74201.823250728223</v>
      </c>
      <c r="AD199" s="298">
        <f t="shared" si="725"/>
        <v>20616.367862291325</v>
      </c>
      <c r="AE199" s="298">
        <f t="shared" si="725"/>
        <v>166417.97062819064</v>
      </c>
      <c r="AH199" s="297" t="s">
        <v>60</v>
      </c>
      <c r="AI199" s="298">
        <f t="shared" ref="AI199:AU199" si="726">AI166+AI182+AI102</f>
        <v>0</v>
      </c>
      <c r="AJ199" s="298">
        <f t="shared" si="726"/>
        <v>0</v>
      </c>
      <c r="AK199" s="298">
        <f t="shared" si="726"/>
        <v>0</v>
      </c>
      <c r="AL199" s="298">
        <f t="shared" si="726"/>
        <v>0</v>
      </c>
      <c r="AM199" s="298">
        <f t="shared" si="726"/>
        <v>0</v>
      </c>
      <c r="AN199" s="298">
        <f t="shared" si="726"/>
        <v>0</v>
      </c>
      <c r="AO199" s="298">
        <f t="shared" si="726"/>
        <v>0</v>
      </c>
      <c r="AP199" s="298">
        <f t="shared" si="726"/>
        <v>0</v>
      </c>
      <c r="AQ199" s="298">
        <f t="shared" si="726"/>
        <v>0</v>
      </c>
      <c r="AR199" s="298">
        <f t="shared" si="726"/>
        <v>0</v>
      </c>
      <c r="AS199" s="298">
        <f t="shared" si="726"/>
        <v>0</v>
      </c>
      <c r="AT199" s="298">
        <f t="shared" si="726"/>
        <v>0</v>
      </c>
      <c r="AU199" s="298">
        <f t="shared" si="726"/>
        <v>0</v>
      </c>
      <c r="AX199" s="297" t="s">
        <v>60</v>
      </c>
      <c r="AY199" s="298">
        <f t="shared" ref="AY199:BK199" si="727">AY166+AY182+AY102</f>
        <v>0</v>
      </c>
      <c r="AZ199" s="298">
        <f t="shared" si="727"/>
        <v>0</v>
      </c>
      <c r="BA199" s="298">
        <f t="shared" si="727"/>
        <v>0</v>
      </c>
      <c r="BB199" s="298">
        <f t="shared" si="727"/>
        <v>0</v>
      </c>
      <c r="BC199" s="298">
        <f t="shared" si="727"/>
        <v>0</v>
      </c>
      <c r="BD199" s="298">
        <f t="shared" si="727"/>
        <v>0</v>
      </c>
      <c r="BE199" s="298">
        <f t="shared" si="727"/>
        <v>0</v>
      </c>
      <c r="BF199" s="298">
        <f t="shared" si="727"/>
        <v>0</v>
      </c>
      <c r="BG199" s="298">
        <f t="shared" si="727"/>
        <v>0</v>
      </c>
      <c r="BH199" s="298">
        <f t="shared" si="727"/>
        <v>0</v>
      </c>
      <c r="BI199" s="298">
        <f t="shared" si="727"/>
        <v>0</v>
      </c>
      <c r="BJ199" s="298">
        <f t="shared" si="727"/>
        <v>0</v>
      </c>
      <c r="BK199" s="298">
        <f t="shared" si="727"/>
        <v>0</v>
      </c>
    </row>
    <row r="200" spans="1:64" s="297" customFormat="1" x14ac:dyDescent="0.25">
      <c r="A200" s="302"/>
      <c r="B200" s="297" t="s">
        <v>59</v>
      </c>
      <c r="C200" s="298">
        <f t="shared" si="721"/>
        <v>0</v>
      </c>
      <c r="D200" s="298">
        <f t="shared" si="721"/>
        <v>4452.3678331885221</v>
      </c>
      <c r="E200" s="298">
        <f t="shared" si="721"/>
        <v>22542.994628232682</v>
      </c>
      <c r="F200" s="298">
        <f t="shared" si="721"/>
        <v>207412.07310354064</v>
      </c>
      <c r="G200" s="298">
        <f t="shared" si="721"/>
        <v>84062.00789235413</v>
      </c>
      <c r="H200" s="298">
        <f t="shared" si="721"/>
        <v>25853.979368914879</v>
      </c>
      <c r="I200" s="298">
        <f t="shared" si="721"/>
        <v>8523.2347502680586</v>
      </c>
      <c r="J200" s="298">
        <f t="shared" si="721"/>
        <v>31998.239361605647</v>
      </c>
      <c r="K200" s="298">
        <f t="shared" si="721"/>
        <v>70841.95423116826</v>
      </c>
      <c r="L200" s="298">
        <f t="shared" si="721"/>
        <v>59050.440932251935</v>
      </c>
      <c r="M200" s="298">
        <f t="shared" si="721"/>
        <v>20861.140036861831</v>
      </c>
      <c r="N200" s="298">
        <f t="shared" si="721"/>
        <v>1240634.6030064726</v>
      </c>
      <c r="O200" s="298">
        <f t="shared" si="721"/>
        <v>1776233.0351448592</v>
      </c>
      <c r="R200" s="297" t="s">
        <v>59</v>
      </c>
      <c r="S200" s="298">
        <f t="shared" ref="S200:AE200" si="728">S167+S183+S103</f>
        <v>0</v>
      </c>
      <c r="T200" s="298">
        <f t="shared" si="728"/>
        <v>94044.186807603342</v>
      </c>
      <c r="U200" s="298">
        <f t="shared" si="728"/>
        <v>742123.84481942258</v>
      </c>
      <c r="V200" s="298">
        <f t="shared" si="728"/>
        <v>131746.15193421996</v>
      </c>
      <c r="W200" s="298">
        <f t="shared" si="728"/>
        <v>398875.21809255041</v>
      </c>
      <c r="X200" s="298">
        <f t="shared" si="728"/>
        <v>473668.60603282985</v>
      </c>
      <c r="Y200" s="298">
        <f t="shared" si="728"/>
        <v>183061.72067741802</v>
      </c>
      <c r="Z200" s="298">
        <f t="shared" si="728"/>
        <v>322353.82636855886</v>
      </c>
      <c r="AA200" s="298">
        <f t="shared" si="728"/>
        <v>880827.56410586741</v>
      </c>
      <c r="AB200" s="298">
        <f t="shared" si="728"/>
        <v>1208086.1658643009</v>
      </c>
      <c r="AC200" s="298">
        <f t="shared" si="728"/>
        <v>803076.45316950919</v>
      </c>
      <c r="AD200" s="298">
        <f t="shared" si="728"/>
        <v>2259714.9103607368</v>
      </c>
      <c r="AE200" s="298">
        <f t="shared" si="728"/>
        <v>7497578.648233017</v>
      </c>
      <c r="AH200" s="297" t="s">
        <v>59</v>
      </c>
      <c r="AI200" s="298">
        <f t="shared" ref="AI200:AU200" si="729">AI167+AI183+AI103</f>
        <v>0</v>
      </c>
      <c r="AJ200" s="298">
        <f t="shared" si="729"/>
        <v>10472.392863376526</v>
      </c>
      <c r="AK200" s="298">
        <f t="shared" si="729"/>
        <v>0</v>
      </c>
      <c r="AL200" s="298">
        <f t="shared" si="729"/>
        <v>0</v>
      </c>
      <c r="AM200" s="298">
        <f t="shared" si="729"/>
        <v>107721.20865752621</v>
      </c>
      <c r="AN200" s="298">
        <f t="shared" si="729"/>
        <v>171023.1330496562</v>
      </c>
      <c r="AO200" s="298">
        <f t="shared" si="729"/>
        <v>1676.8212720318666</v>
      </c>
      <c r="AP200" s="298">
        <f t="shared" si="729"/>
        <v>21212.147959480691</v>
      </c>
      <c r="AQ200" s="298">
        <f t="shared" si="729"/>
        <v>266001.9130476336</v>
      </c>
      <c r="AR200" s="298">
        <f t="shared" si="729"/>
        <v>12447.905751830518</v>
      </c>
      <c r="AS200" s="298">
        <f t="shared" si="729"/>
        <v>533515.87217525672</v>
      </c>
      <c r="AT200" s="298">
        <f t="shared" si="729"/>
        <v>1652510.0886709471</v>
      </c>
      <c r="AU200" s="298">
        <f t="shared" si="729"/>
        <v>2776581.4834477394</v>
      </c>
      <c r="AX200" s="297" t="s">
        <v>59</v>
      </c>
      <c r="AY200" s="298">
        <f t="shared" ref="AY200:BK200" si="730">AY167+AY183+AY103</f>
        <v>0</v>
      </c>
      <c r="AZ200" s="298">
        <f t="shared" si="730"/>
        <v>0</v>
      </c>
      <c r="BA200" s="298">
        <f t="shared" si="730"/>
        <v>0</v>
      </c>
      <c r="BB200" s="298">
        <f t="shared" si="730"/>
        <v>0</v>
      </c>
      <c r="BC200" s="298">
        <f t="shared" si="730"/>
        <v>0</v>
      </c>
      <c r="BD200" s="298">
        <f t="shared" si="730"/>
        <v>0</v>
      </c>
      <c r="BE200" s="298">
        <f t="shared" si="730"/>
        <v>0</v>
      </c>
      <c r="BF200" s="298">
        <f t="shared" si="730"/>
        <v>0</v>
      </c>
      <c r="BG200" s="298">
        <f t="shared" si="730"/>
        <v>0</v>
      </c>
      <c r="BH200" s="298">
        <f t="shared" si="730"/>
        <v>106707.30620076697</v>
      </c>
      <c r="BI200" s="298">
        <f t="shared" si="730"/>
        <v>0</v>
      </c>
      <c r="BJ200" s="298">
        <f t="shared" si="730"/>
        <v>1048169.1395128319</v>
      </c>
      <c r="BK200" s="298">
        <f t="shared" si="730"/>
        <v>1154876.445713599</v>
      </c>
    </row>
    <row r="201" spans="1:64" s="297" customFormat="1" x14ac:dyDescent="0.25">
      <c r="A201" s="302"/>
      <c r="B201" s="297" t="s">
        <v>58</v>
      </c>
      <c r="C201" s="298">
        <f t="shared" si="721"/>
        <v>0</v>
      </c>
      <c r="D201" s="298">
        <f t="shared" si="721"/>
        <v>0</v>
      </c>
      <c r="E201" s="298">
        <f t="shared" si="721"/>
        <v>0</v>
      </c>
      <c r="F201" s="298">
        <f t="shared" si="721"/>
        <v>0</v>
      </c>
      <c r="G201" s="298">
        <f t="shared" si="721"/>
        <v>0</v>
      </c>
      <c r="H201" s="298">
        <f t="shared" si="721"/>
        <v>0</v>
      </c>
      <c r="I201" s="298">
        <f t="shared" si="721"/>
        <v>0</v>
      </c>
      <c r="J201" s="298">
        <f t="shared" si="721"/>
        <v>0</v>
      </c>
      <c r="K201" s="298">
        <f t="shared" si="721"/>
        <v>0</v>
      </c>
      <c r="L201" s="298">
        <f t="shared" si="721"/>
        <v>0</v>
      </c>
      <c r="M201" s="298">
        <f t="shared" si="721"/>
        <v>0</v>
      </c>
      <c r="N201" s="298">
        <f t="shared" si="721"/>
        <v>0</v>
      </c>
      <c r="O201" s="298">
        <f t="shared" si="721"/>
        <v>0</v>
      </c>
      <c r="R201" s="297" t="s">
        <v>58</v>
      </c>
      <c r="S201" s="298">
        <f t="shared" ref="S201:AE201" si="731">S168+S184+S104</f>
        <v>0</v>
      </c>
      <c r="T201" s="298">
        <f t="shared" si="731"/>
        <v>0</v>
      </c>
      <c r="U201" s="298">
        <f t="shared" si="731"/>
        <v>0</v>
      </c>
      <c r="V201" s="298">
        <f t="shared" si="731"/>
        <v>0</v>
      </c>
      <c r="W201" s="298">
        <f t="shared" si="731"/>
        <v>0</v>
      </c>
      <c r="X201" s="298">
        <f t="shared" si="731"/>
        <v>0</v>
      </c>
      <c r="Y201" s="298">
        <f t="shared" si="731"/>
        <v>0</v>
      </c>
      <c r="Z201" s="298">
        <f t="shared" si="731"/>
        <v>0</v>
      </c>
      <c r="AA201" s="298">
        <f t="shared" si="731"/>
        <v>0</v>
      </c>
      <c r="AB201" s="298">
        <f t="shared" si="731"/>
        <v>0</v>
      </c>
      <c r="AC201" s="298">
        <f t="shared" si="731"/>
        <v>0</v>
      </c>
      <c r="AD201" s="298">
        <f t="shared" si="731"/>
        <v>0</v>
      </c>
      <c r="AE201" s="298">
        <f t="shared" si="731"/>
        <v>0</v>
      </c>
      <c r="AH201" s="297" t="s">
        <v>58</v>
      </c>
      <c r="AI201" s="298">
        <f t="shared" ref="AI201:AU201" si="732">AI168+AI184+AI104</f>
        <v>0</v>
      </c>
      <c r="AJ201" s="298">
        <f t="shared" si="732"/>
        <v>0</v>
      </c>
      <c r="AK201" s="298">
        <f t="shared" si="732"/>
        <v>0</v>
      </c>
      <c r="AL201" s="298">
        <f t="shared" si="732"/>
        <v>0</v>
      </c>
      <c r="AM201" s="298">
        <f t="shared" si="732"/>
        <v>0</v>
      </c>
      <c r="AN201" s="298">
        <f t="shared" si="732"/>
        <v>0</v>
      </c>
      <c r="AO201" s="298">
        <f t="shared" si="732"/>
        <v>0</v>
      </c>
      <c r="AP201" s="298">
        <f t="shared" si="732"/>
        <v>0</v>
      </c>
      <c r="AQ201" s="298">
        <f t="shared" si="732"/>
        <v>0</v>
      </c>
      <c r="AR201" s="298">
        <f t="shared" si="732"/>
        <v>0</v>
      </c>
      <c r="AS201" s="298">
        <f t="shared" si="732"/>
        <v>0</v>
      </c>
      <c r="AT201" s="298">
        <f t="shared" si="732"/>
        <v>0</v>
      </c>
      <c r="AU201" s="298">
        <f t="shared" si="732"/>
        <v>0</v>
      </c>
      <c r="AX201" s="297" t="s">
        <v>58</v>
      </c>
      <c r="AY201" s="298">
        <f t="shared" ref="AY201:BK201" si="733">AY168+AY184+AY104</f>
        <v>0</v>
      </c>
      <c r="AZ201" s="298">
        <f t="shared" si="733"/>
        <v>0</v>
      </c>
      <c r="BA201" s="298">
        <f t="shared" si="733"/>
        <v>0</v>
      </c>
      <c r="BB201" s="298">
        <f t="shared" si="733"/>
        <v>0</v>
      </c>
      <c r="BC201" s="298">
        <f t="shared" si="733"/>
        <v>0</v>
      </c>
      <c r="BD201" s="298">
        <f t="shared" si="733"/>
        <v>0</v>
      </c>
      <c r="BE201" s="298">
        <f t="shared" si="733"/>
        <v>0</v>
      </c>
      <c r="BF201" s="298">
        <f t="shared" si="733"/>
        <v>0</v>
      </c>
      <c r="BG201" s="298">
        <f t="shared" si="733"/>
        <v>0</v>
      </c>
      <c r="BH201" s="298">
        <f t="shared" si="733"/>
        <v>0</v>
      </c>
      <c r="BI201" s="298">
        <f t="shared" si="733"/>
        <v>0</v>
      </c>
      <c r="BJ201" s="298">
        <f t="shared" si="733"/>
        <v>0</v>
      </c>
      <c r="BK201" s="298">
        <f t="shared" si="733"/>
        <v>0</v>
      </c>
    </row>
    <row r="202" spans="1:64" s="297" customFormat="1" x14ac:dyDescent="0.25">
      <c r="A202" s="302"/>
      <c r="B202" s="297" t="s">
        <v>57</v>
      </c>
      <c r="C202" s="298">
        <f t="shared" si="721"/>
        <v>0</v>
      </c>
      <c r="D202" s="298">
        <f t="shared" si="721"/>
        <v>0</v>
      </c>
      <c r="E202" s="298">
        <f t="shared" si="721"/>
        <v>0</v>
      </c>
      <c r="F202" s="298">
        <f t="shared" si="721"/>
        <v>0</v>
      </c>
      <c r="G202" s="298">
        <f t="shared" si="721"/>
        <v>0</v>
      </c>
      <c r="H202" s="298">
        <f t="shared" si="721"/>
        <v>0</v>
      </c>
      <c r="I202" s="298">
        <f t="shared" si="721"/>
        <v>0</v>
      </c>
      <c r="J202" s="298">
        <f t="shared" si="721"/>
        <v>0</v>
      </c>
      <c r="K202" s="298">
        <f t="shared" si="721"/>
        <v>0</v>
      </c>
      <c r="L202" s="298">
        <f t="shared" si="721"/>
        <v>0</v>
      </c>
      <c r="M202" s="298">
        <f t="shared" si="721"/>
        <v>0</v>
      </c>
      <c r="N202" s="298">
        <f t="shared" si="721"/>
        <v>0</v>
      </c>
      <c r="O202" s="298">
        <f t="shared" si="721"/>
        <v>0</v>
      </c>
      <c r="R202" s="297" t="s">
        <v>57</v>
      </c>
      <c r="S202" s="298">
        <f t="shared" ref="S202:AE202" si="734">S169+S185+S105</f>
        <v>0</v>
      </c>
      <c r="T202" s="298">
        <f t="shared" si="734"/>
        <v>0</v>
      </c>
      <c r="U202" s="298">
        <f t="shared" si="734"/>
        <v>0</v>
      </c>
      <c r="V202" s="298">
        <f t="shared" si="734"/>
        <v>0</v>
      </c>
      <c r="W202" s="298">
        <f t="shared" si="734"/>
        <v>0</v>
      </c>
      <c r="X202" s="298">
        <f t="shared" si="734"/>
        <v>0</v>
      </c>
      <c r="Y202" s="298">
        <f t="shared" si="734"/>
        <v>0</v>
      </c>
      <c r="Z202" s="298">
        <f t="shared" si="734"/>
        <v>0</v>
      </c>
      <c r="AA202" s="298">
        <f t="shared" si="734"/>
        <v>0</v>
      </c>
      <c r="AB202" s="298">
        <f t="shared" si="734"/>
        <v>0</v>
      </c>
      <c r="AC202" s="298">
        <f t="shared" si="734"/>
        <v>0</v>
      </c>
      <c r="AD202" s="298">
        <f t="shared" si="734"/>
        <v>0</v>
      </c>
      <c r="AE202" s="298">
        <f t="shared" si="734"/>
        <v>0</v>
      </c>
      <c r="AH202" s="297" t="s">
        <v>57</v>
      </c>
      <c r="AI202" s="298">
        <f t="shared" ref="AI202:AU202" si="735">AI169+AI185+AI105</f>
        <v>0</v>
      </c>
      <c r="AJ202" s="298">
        <f t="shared" si="735"/>
        <v>0</v>
      </c>
      <c r="AK202" s="298">
        <f t="shared" si="735"/>
        <v>0</v>
      </c>
      <c r="AL202" s="298">
        <f t="shared" si="735"/>
        <v>0</v>
      </c>
      <c r="AM202" s="298">
        <f t="shared" si="735"/>
        <v>0</v>
      </c>
      <c r="AN202" s="298">
        <f t="shared" si="735"/>
        <v>0</v>
      </c>
      <c r="AO202" s="298">
        <f t="shared" si="735"/>
        <v>0</v>
      </c>
      <c r="AP202" s="298">
        <f t="shared" si="735"/>
        <v>0</v>
      </c>
      <c r="AQ202" s="298">
        <f t="shared" si="735"/>
        <v>0</v>
      </c>
      <c r="AR202" s="298">
        <f t="shared" si="735"/>
        <v>0</v>
      </c>
      <c r="AS202" s="298">
        <f t="shared" si="735"/>
        <v>0</v>
      </c>
      <c r="AT202" s="298">
        <f t="shared" si="735"/>
        <v>0</v>
      </c>
      <c r="AU202" s="298">
        <f t="shared" si="735"/>
        <v>0</v>
      </c>
      <c r="AX202" s="297" t="s">
        <v>57</v>
      </c>
      <c r="AY202" s="298">
        <f t="shared" ref="AY202:BK202" si="736">AY169+AY185+AY105</f>
        <v>0</v>
      </c>
      <c r="AZ202" s="298">
        <f t="shared" si="736"/>
        <v>0</v>
      </c>
      <c r="BA202" s="298">
        <f t="shared" si="736"/>
        <v>0</v>
      </c>
      <c r="BB202" s="298">
        <f t="shared" si="736"/>
        <v>0</v>
      </c>
      <c r="BC202" s="298">
        <f t="shared" si="736"/>
        <v>0</v>
      </c>
      <c r="BD202" s="298">
        <f t="shared" si="736"/>
        <v>0</v>
      </c>
      <c r="BE202" s="298">
        <f t="shared" si="736"/>
        <v>0</v>
      </c>
      <c r="BF202" s="298">
        <f t="shared" si="736"/>
        <v>0</v>
      </c>
      <c r="BG202" s="298">
        <f t="shared" si="736"/>
        <v>0</v>
      </c>
      <c r="BH202" s="298">
        <f t="shared" si="736"/>
        <v>0</v>
      </c>
      <c r="BI202" s="298">
        <f t="shared" si="736"/>
        <v>0</v>
      </c>
      <c r="BJ202" s="298">
        <f t="shared" si="736"/>
        <v>0</v>
      </c>
      <c r="BK202" s="298">
        <f t="shared" si="736"/>
        <v>0</v>
      </c>
    </row>
    <row r="203" spans="1:64" s="297" customFormat="1" x14ac:dyDescent="0.25">
      <c r="A203" s="302"/>
      <c r="B203" s="297" t="s">
        <v>56</v>
      </c>
      <c r="C203" s="298">
        <f t="shared" si="721"/>
        <v>0</v>
      </c>
      <c r="D203" s="298">
        <f t="shared" si="721"/>
        <v>0</v>
      </c>
      <c r="E203" s="298">
        <f t="shared" si="721"/>
        <v>14062.173191889706</v>
      </c>
      <c r="F203" s="298">
        <f t="shared" si="721"/>
        <v>34873.705093592194</v>
      </c>
      <c r="G203" s="298">
        <f t="shared" si="721"/>
        <v>43687.643646064345</v>
      </c>
      <c r="H203" s="298">
        <f t="shared" si="721"/>
        <v>37058.592020833676</v>
      </c>
      <c r="I203" s="298">
        <f t="shared" si="721"/>
        <v>8284.6409577022387</v>
      </c>
      <c r="J203" s="298">
        <f t="shared" si="721"/>
        <v>32042.435818760488</v>
      </c>
      <c r="K203" s="298">
        <f t="shared" si="721"/>
        <v>56885.854659420242</v>
      </c>
      <c r="L203" s="298">
        <f t="shared" si="721"/>
        <v>1028.9395018455882</v>
      </c>
      <c r="M203" s="298">
        <f t="shared" si="721"/>
        <v>386654.6111252635</v>
      </c>
      <c r="N203" s="298">
        <f t="shared" si="721"/>
        <v>1370664.144590534</v>
      </c>
      <c r="O203" s="298">
        <f t="shared" si="721"/>
        <v>1985242.7406059061</v>
      </c>
      <c r="R203" s="297" t="s">
        <v>56</v>
      </c>
      <c r="S203" s="298">
        <f t="shared" ref="S203:AE203" si="737">S170+S186+S106</f>
        <v>0</v>
      </c>
      <c r="T203" s="298">
        <f t="shared" si="737"/>
        <v>8649.0099082083507</v>
      </c>
      <c r="U203" s="298">
        <f t="shared" si="737"/>
        <v>119806.32771389549</v>
      </c>
      <c r="V203" s="298">
        <f t="shared" si="737"/>
        <v>224890.59004000446</v>
      </c>
      <c r="W203" s="298">
        <f t="shared" si="737"/>
        <v>163383.23617399082</v>
      </c>
      <c r="X203" s="298">
        <f t="shared" si="737"/>
        <v>1293779.3755032602</v>
      </c>
      <c r="Y203" s="298">
        <f t="shared" si="737"/>
        <v>107529.12559846223</v>
      </c>
      <c r="Z203" s="298">
        <f t="shared" si="737"/>
        <v>451699.34301645227</v>
      </c>
      <c r="AA203" s="298">
        <f t="shared" si="737"/>
        <v>2182071.6289900355</v>
      </c>
      <c r="AB203" s="298">
        <f t="shared" si="737"/>
        <v>1542454.3109775635</v>
      </c>
      <c r="AC203" s="298">
        <f t="shared" si="737"/>
        <v>650584.86573343573</v>
      </c>
      <c r="AD203" s="298">
        <f t="shared" si="737"/>
        <v>4999701.8066344019</v>
      </c>
      <c r="AE203" s="298">
        <f t="shared" si="737"/>
        <v>11744549.620289709</v>
      </c>
      <c r="AH203" s="297" t="s">
        <v>56</v>
      </c>
      <c r="AI203" s="298">
        <f t="shared" ref="AI203:AU203" si="738">AI170+AI186+AI106</f>
        <v>0</v>
      </c>
      <c r="AJ203" s="298">
        <f t="shared" si="738"/>
        <v>0</v>
      </c>
      <c r="AK203" s="298">
        <f t="shared" si="738"/>
        <v>20117.130083562297</v>
      </c>
      <c r="AL203" s="298">
        <f t="shared" si="738"/>
        <v>0</v>
      </c>
      <c r="AM203" s="298">
        <f t="shared" si="738"/>
        <v>44708</v>
      </c>
      <c r="AN203" s="298">
        <f t="shared" si="738"/>
        <v>131681.23410925918</v>
      </c>
      <c r="AO203" s="298">
        <f t="shared" si="738"/>
        <v>0</v>
      </c>
      <c r="AP203" s="298">
        <f t="shared" si="738"/>
        <v>71744.399999999994</v>
      </c>
      <c r="AQ203" s="298">
        <f t="shared" si="738"/>
        <v>11427.50692470829</v>
      </c>
      <c r="AR203" s="298">
        <f t="shared" si="738"/>
        <v>0</v>
      </c>
      <c r="AS203" s="298">
        <f t="shared" si="738"/>
        <v>323933.79795262089</v>
      </c>
      <c r="AT203" s="298">
        <f t="shared" si="738"/>
        <v>2637805.8930334328</v>
      </c>
      <c r="AU203" s="298">
        <f t="shared" si="738"/>
        <v>3241417.9621035834</v>
      </c>
      <c r="AX203" s="297" t="s">
        <v>56</v>
      </c>
      <c r="AY203" s="298">
        <f t="shared" ref="AY203:BK203" si="739">AY170+AY186+AY106</f>
        <v>0</v>
      </c>
      <c r="AZ203" s="298">
        <f t="shared" si="739"/>
        <v>0</v>
      </c>
      <c r="BA203" s="298">
        <f t="shared" si="739"/>
        <v>0</v>
      </c>
      <c r="BB203" s="298">
        <f t="shared" si="739"/>
        <v>0</v>
      </c>
      <c r="BC203" s="298">
        <f t="shared" si="739"/>
        <v>0</v>
      </c>
      <c r="BD203" s="298">
        <f t="shared" si="739"/>
        <v>0</v>
      </c>
      <c r="BE203" s="298">
        <f t="shared" si="739"/>
        <v>0</v>
      </c>
      <c r="BF203" s="298">
        <f t="shared" si="739"/>
        <v>0</v>
      </c>
      <c r="BG203" s="298">
        <f t="shared" si="739"/>
        <v>0</v>
      </c>
      <c r="BH203" s="298">
        <f t="shared" si="739"/>
        <v>0</v>
      </c>
      <c r="BI203" s="298">
        <f t="shared" si="739"/>
        <v>0</v>
      </c>
      <c r="BJ203" s="298">
        <f t="shared" si="739"/>
        <v>0</v>
      </c>
      <c r="BK203" s="298">
        <f t="shared" si="739"/>
        <v>0</v>
      </c>
    </row>
    <row r="204" spans="1:64" s="297" customFormat="1" x14ac:dyDescent="0.25">
      <c r="A204" s="302"/>
      <c r="B204" s="297" t="s">
        <v>55</v>
      </c>
      <c r="C204" s="298">
        <f t="shared" si="721"/>
        <v>0</v>
      </c>
      <c r="D204" s="298">
        <f t="shared" si="721"/>
        <v>545578.5456597677</v>
      </c>
      <c r="E204" s="298">
        <f t="shared" si="721"/>
        <v>1981249.1647579614</v>
      </c>
      <c r="F204" s="298">
        <f t="shared" si="721"/>
        <v>1139229.1382329348</v>
      </c>
      <c r="G204" s="298">
        <f t="shared" si="721"/>
        <v>1006644.570614093</v>
      </c>
      <c r="H204" s="298">
        <f t="shared" si="721"/>
        <v>1624017.7886117285</v>
      </c>
      <c r="I204" s="298">
        <f t="shared" si="721"/>
        <v>688693.71107732574</v>
      </c>
      <c r="J204" s="298">
        <f t="shared" si="721"/>
        <v>884490.6646685187</v>
      </c>
      <c r="K204" s="298">
        <f t="shared" si="721"/>
        <v>1768173.2113419925</v>
      </c>
      <c r="L204" s="298">
        <f t="shared" si="721"/>
        <v>999827.00276672654</v>
      </c>
      <c r="M204" s="298">
        <f t="shared" si="721"/>
        <v>1621212.9286353202</v>
      </c>
      <c r="N204" s="298">
        <f t="shared" si="721"/>
        <v>6401563.1478478573</v>
      </c>
      <c r="O204" s="298">
        <f t="shared" si="721"/>
        <v>18660679.874214225</v>
      </c>
      <c r="R204" s="297" t="s">
        <v>55</v>
      </c>
      <c r="S204" s="298">
        <f t="shared" ref="S204:AE204" si="740">S171+S187+S107</f>
        <v>0</v>
      </c>
      <c r="T204" s="298">
        <f t="shared" si="740"/>
        <v>361549.59938539512</v>
      </c>
      <c r="U204" s="298">
        <f t="shared" si="740"/>
        <v>2616598.6898410874</v>
      </c>
      <c r="V204" s="298">
        <f t="shared" si="740"/>
        <v>2085457.2974876468</v>
      </c>
      <c r="W204" s="298">
        <f t="shared" si="740"/>
        <v>1831388.8860964854</v>
      </c>
      <c r="X204" s="298">
        <f t="shared" si="740"/>
        <v>1926690.3045853162</v>
      </c>
      <c r="Y204" s="298">
        <f t="shared" si="740"/>
        <v>1563293.1321502719</v>
      </c>
      <c r="Z204" s="298">
        <f t="shared" si="740"/>
        <v>4461952.2360973293</v>
      </c>
      <c r="AA204" s="298">
        <f t="shared" si="740"/>
        <v>3307699.7150442363</v>
      </c>
      <c r="AB204" s="298">
        <f t="shared" si="740"/>
        <v>1171059.7442993333</v>
      </c>
      <c r="AC204" s="298">
        <f t="shared" si="740"/>
        <v>1487325.3315085969</v>
      </c>
      <c r="AD204" s="298">
        <f t="shared" si="740"/>
        <v>10393799.124643851</v>
      </c>
      <c r="AE204" s="298">
        <f t="shared" si="740"/>
        <v>31206814.061139546</v>
      </c>
      <c r="AH204" s="297" t="s">
        <v>55</v>
      </c>
      <c r="AI204" s="298">
        <f t="shared" ref="AI204:AU204" si="741">AI171+AI187+AI107</f>
        <v>0</v>
      </c>
      <c r="AJ204" s="298">
        <f t="shared" si="741"/>
        <v>82858.238479430322</v>
      </c>
      <c r="AK204" s="298">
        <f t="shared" si="741"/>
        <v>86274.883761258781</v>
      </c>
      <c r="AL204" s="298">
        <f t="shared" si="741"/>
        <v>44474.913756008849</v>
      </c>
      <c r="AM204" s="298">
        <f t="shared" si="741"/>
        <v>512761.8730960149</v>
      </c>
      <c r="AN204" s="298">
        <f t="shared" si="741"/>
        <v>307921.07002123538</v>
      </c>
      <c r="AO204" s="298">
        <f t="shared" si="741"/>
        <v>125492.59272876203</v>
      </c>
      <c r="AP204" s="298">
        <f t="shared" si="741"/>
        <v>421197.79519766016</v>
      </c>
      <c r="AQ204" s="298">
        <f t="shared" si="741"/>
        <v>340220.61671144021</v>
      </c>
      <c r="AR204" s="298">
        <f t="shared" si="741"/>
        <v>368548.59993988316</v>
      </c>
      <c r="AS204" s="298">
        <f t="shared" si="741"/>
        <v>3018181.020637468</v>
      </c>
      <c r="AT204" s="298">
        <f t="shared" si="741"/>
        <v>2889359.0198656842</v>
      </c>
      <c r="AU204" s="298">
        <f t="shared" si="741"/>
        <v>8197290.6241948456</v>
      </c>
      <c r="AX204" s="297" t="s">
        <v>55</v>
      </c>
      <c r="AY204" s="298">
        <f t="shared" ref="AY204:BK204" si="742">AY171+AY187+AY107</f>
        <v>0</v>
      </c>
      <c r="AZ204" s="298">
        <f t="shared" si="742"/>
        <v>39862.177680000001</v>
      </c>
      <c r="BA204" s="298">
        <f t="shared" si="742"/>
        <v>17196.990236487061</v>
      </c>
      <c r="BB204" s="298">
        <f t="shared" si="742"/>
        <v>0</v>
      </c>
      <c r="BC204" s="298">
        <f t="shared" si="742"/>
        <v>5481.2067978932091</v>
      </c>
      <c r="BD204" s="298">
        <f t="shared" si="742"/>
        <v>0</v>
      </c>
      <c r="BE204" s="298">
        <f t="shared" si="742"/>
        <v>59595.954965012155</v>
      </c>
      <c r="BF204" s="298">
        <f t="shared" si="742"/>
        <v>138590.43566381015</v>
      </c>
      <c r="BG204" s="298">
        <f t="shared" si="742"/>
        <v>0</v>
      </c>
      <c r="BH204" s="298">
        <f t="shared" si="742"/>
        <v>0</v>
      </c>
      <c r="BI204" s="298">
        <f t="shared" si="742"/>
        <v>16600.634130077608</v>
      </c>
      <c r="BJ204" s="298">
        <f t="shared" si="742"/>
        <v>713710.48149133741</v>
      </c>
      <c r="BK204" s="298">
        <f t="shared" si="742"/>
        <v>991037.88096461759</v>
      </c>
    </row>
    <row r="205" spans="1:64" s="297" customFormat="1" x14ac:dyDescent="0.25">
      <c r="A205" s="302"/>
      <c r="B205" s="297" t="s">
        <v>54</v>
      </c>
      <c r="C205" s="298">
        <f t="shared" si="721"/>
        <v>0</v>
      </c>
      <c r="D205" s="298">
        <f t="shared" si="721"/>
        <v>0</v>
      </c>
      <c r="E205" s="298">
        <f t="shared" si="721"/>
        <v>5853.1455385494946</v>
      </c>
      <c r="F205" s="298">
        <f t="shared" si="721"/>
        <v>0</v>
      </c>
      <c r="G205" s="298">
        <f t="shared" si="721"/>
        <v>4291.3080746888827</v>
      </c>
      <c r="H205" s="298">
        <f t="shared" si="721"/>
        <v>0</v>
      </c>
      <c r="I205" s="298">
        <f t="shared" si="721"/>
        <v>0</v>
      </c>
      <c r="J205" s="298">
        <f t="shared" si="721"/>
        <v>1180.8153149448688</v>
      </c>
      <c r="K205" s="298">
        <f t="shared" si="721"/>
        <v>3678.8271047898079</v>
      </c>
      <c r="L205" s="298">
        <f t="shared" si="721"/>
        <v>0</v>
      </c>
      <c r="M205" s="298">
        <f t="shared" si="721"/>
        <v>32060.8990230579</v>
      </c>
      <c r="N205" s="298">
        <f t="shared" si="721"/>
        <v>7729.676606928042</v>
      </c>
      <c r="O205" s="298">
        <f t="shared" si="721"/>
        <v>54794.671662958994</v>
      </c>
      <c r="R205" s="297" t="s">
        <v>54</v>
      </c>
      <c r="S205" s="298">
        <f t="shared" ref="S205:AE205" si="743">S172+S188+S108</f>
        <v>0</v>
      </c>
      <c r="T205" s="298">
        <f t="shared" si="743"/>
        <v>0</v>
      </c>
      <c r="U205" s="298">
        <f t="shared" si="743"/>
        <v>13169.577461736362</v>
      </c>
      <c r="V205" s="298">
        <f t="shared" si="743"/>
        <v>0</v>
      </c>
      <c r="W205" s="298">
        <f t="shared" si="743"/>
        <v>21949.295769560602</v>
      </c>
      <c r="X205" s="298">
        <f t="shared" si="743"/>
        <v>5853.1455385494946</v>
      </c>
      <c r="Y205" s="298">
        <f t="shared" si="743"/>
        <v>5853.1455385494946</v>
      </c>
      <c r="Z205" s="298">
        <f t="shared" si="743"/>
        <v>64032.525499087147</v>
      </c>
      <c r="AA205" s="298">
        <f t="shared" si="743"/>
        <v>116223.10459377314</v>
      </c>
      <c r="AB205" s="298">
        <f t="shared" si="743"/>
        <v>30140.237094652595</v>
      </c>
      <c r="AC205" s="298">
        <f t="shared" si="743"/>
        <v>24875.868538835352</v>
      </c>
      <c r="AD205" s="298">
        <f t="shared" si="743"/>
        <v>6462.3476459338299</v>
      </c>
      <c r="AE205" s="298">
        <f t="shared" si="743"/>
        <v>288559.24768067803</v>
      </c>
      <c r="AH205" s="297" t="s">
        <v>54</v>
      </c>
      <c r="AI205" s="298">
        <f t="shared" ref="AI205:AU205" si="744">AI172+AI188+AI108</f>
        <v>0</v>
      </c>
      <c r="AJ205" s="298">
        <f t="shared" si="744"/>
        <v>0</v>
      </c>
      <c r="AK205" s="298">
        <f t="shared" si="744"/>
        <v>0</v>
      </c>
      <c r="AL205" s="298">
        <f t="shared" si="744"/>
        <v>0</v>
      </c>
      <c r="AM205" s="298">
        <f t="shared" si="744"/>
        <v>0</v>
      </c>
      <c r="AN205" s="298">
        <f t="shared" si="744"/>
        <v>0</v>
      </c>
      <c r="AO205" s="298">
        <f t="shared" si="744"/>
        <v>0</v>
      </c>
      <c r="AP205" s="298">
        <f t="shared" si="744"/>
        <v>72772.650441928199</v>
      </c>
      <c r="AQ205" s="298">
        <f t="shared" si="744"/>
        <v>115025.93507604103</v>
      </c>
      <c r="AR205" s="298">
        <f t="shared" si="744"/>
        <v>0</v>
      </c>
      <c r="AS205" s="298">
        <f t="shared" si="744"/>
        <v>0</v>
      </c>
      <c r="AT205" s="298">
        <f t="shared" si="744"/>
        <v>5181.7540576278743</v>
      </c>
      <c r="AU205" s="298">
        <f t="shared" si="744"/>
        <v>192980.33957559709</v>
      </c>
      <c r="AX205" s="297" t="s">
        <v>54</v>
      </c>
      <c r="AY205" s="298">
        <f t="shared" ref="AY205:BK205" si="745">AY172+AY188+AY108</f>
        <v>0</v>
      </c>
      <c r="AZ205" s="298">
        <f t="shared" si="745"/>
        <v>0</v>
      </c>
      <c r="BA205" s="298">
        <f t="shared" si="745"/>
        <v>0</v>
      </c>
      <c r="BB205" s="298">
        <f t="shared" si="745"/>
        <v>0</v>
      </c>
      <c r="BC205" s="298">
        <f t="shared" si="745"/>
        <v>0</v>
      </c>
      <c r="BD205" s="298">
        <f t="shared" si="745"/>
        <v>0</v>
      </c>
      <c r="BE205" s="298">
        <f t="shared" si="745"/>
        <v>0</v>
      </c>
      <c r="BF205" s="298">
        <f t="shared" si="745"/>
        <v>108930.20523319856</v>
      </c>
      <c r="BG205" s="298">
        <f t="shared" si="745"/>
        <v>132324.55371835022</v>
      </c>
      <c r="BH205" s="298">
        <f t="shared" si="745"/>
        <v>0</v>
      </c>
      <c r="BI205" s="298">
        <f t="shared" si="745"/>
        <v>0</v>
      </c>
      <c r="BJ205" s="298">
        <f t="shared" si="745"/>
        <v>5113.1469226991403</v>
      </c>
      <c r="BK205" s="298">
        <f t="shared" si="745"/>
        <v>246367.90587424792</v>
      </c>
    </row>
    <row r="206" spans="1:64" s="297" customFormat="1" x14ac:dyDescent="0.25">
      <c r="A206" s="302"/>
      <c r="B206" s="297" t="s">
        <v>53</v>
      </c>
      <c r="C206" s="298">
        <f t="shared" si="721"/>
        <v>0</v>
      </c>
      <c r="D206" s="298">
        <f t="shared" si="721"/>
        <v>0</v>
      </c>
      <c r="E206" s="298">
        <f t="shared" si="721"/>
        <v>0</v>
      </c>
      <c r="F206" s="298">
        <f t="shared" si="721"/>
        <v>0</v>
      </c>
      <c r="G206" s="298">
        <f t="shared" si="721"/>
        <v>0</v>
      </c>
      <c r="H206" s="298">
        <f t="shared" si="721"/>
        <v>0</v>
      </c>
      <c r="I206" s="298">
        <f t="shared" si="721"/>
        <v>0</v>
      </c>
      <c r="J206" s="298">
        <f t="shared" si="721"/>
        <v>0</v>
      </c>
      <c r="K206" s="298">
        <f t="shared" si="721"/>
        <v>0</v>
      </c>
      <c r="L206" s="298">
        <f t="shared" si="721"/>
        <v>0</v>
      </c>
      <c r="M206" s="298">
        <f t="shared" si="721"/>
        <v>0</v>
      </c>
      <c r="N206" s="298">
        <f t="shared" si="721"/>
        <v>25750.166165111863</v>
      </c>
      <c r="O206" s="298">
        <f t="shared" si="721"/>
        <v>25750.166165111863</v>
      </c>
      <c r="R206" s="297" t="s">
        <v>53</v>
      </c>
      <c r="S206" s="298">
        <f t="shared" ref="S206:AE206" si="746">S173+S189+S109</f>
        <v>0</v>
      </c>
      <c r="T206" s="298">
        <f t="shared" si="746"/>
        <v>0</v>
      </c>
      <c r="U206" s="298">
        <f t="shared" si="746"/>
        <v>111013.09322038211</v>
      </c>
      <c r="V206" s="298">
        <f t="shared" si="746"/>
        <v>0</v>
      </c>
      <c r="W206" s="298">
        <f t="shared" si="746"/>
        <v>0</v>
      </c>
      <c r="X206" s="298">
        <f t="shared" si="746"/>
        <v>0</v>
      </c>
      <c r="Y206" s="298">
        <f t="shared" si="746"/>
        <v>190765.12917909876</v>
      </c>
      <c r="Z206" s="298">
        <f t="shared" si="746"/>
        <v>57608.723717891196</v>
      </c>
      <c r="AA206" s="298">
        <f t="shared" si="746"/>
        <v>0</v>
      </c>
      <c r="AB206" s="298">
        <f t="shared" si="746"/>
        <v>34990.200341580246</v>
      </c>
      <c r="AC206" s="298">
        <f t="shared" si="746"/>
        <v>0</v>
      </c>
      <c r="AD206" s="298">
        <f t="shared" si="746"/>
        <v>22747.601867922909</v>
      </c>
      <c r="AE206" s="298">
        <f t="shared" si="746"/>
        <v>417124.74832687527</v>
      </c>
      <c r="AH206" s="297" t="s">
        <v>53</v>
      </c>
      <c r="AI206" s="298">
        <f t="shared" ref="AI206:AU206" si="747">AI173+AI189+AI109</f>
        <v>0</v>
      </c>
      <c r="AJ206" s="298">
        <f t="shared" si="747"/>
        <v>0</v>
      </c>
      <c r="AK206" s="298">
        <f t="shared" si="747"/>
        <v>0</v>
      </c>
      <c r="AL206" s="298">
        <f t="shared" si="747"/>
        <v>0</v>
      </c>
      <c r="AM206" s="298">
        <f t="shared" si="747"/>
        <v>0</v>
      </c>
      <c r="AN206" s="298">
        <f t="shared" si="747"/>
        <v>0</v>
      </c>
      <c r="AO206" s="298">
        <f t="shared" si="747"/>
        <v>0</v>
      </c>
      <c r="AP206" s="298">
        <f t="shared" si="747"/>
        <v>812174</v>
      </c>
      <c r="AQ206" s="298">
        <f t="shared" si="747"/>
        <v>0</v>
      </c>
      <c r="AR206" s="298">
        <f t="shared" si="747"/>
        <v>0</v>
      </c>
      <c r="AS206" s="298">
        <f t="shared" si="747"/>
        <v>0</v>
      </c>
      <c r="AT206" s="298">
        <f t="shared" si="747"/>
        <v>0</v>
      </c>
      <c r="AU206" s="298">
        <f t="shared" si="747"/>
        <v>812174</v>
      </c>
      <c r="AX206" s="297" t="s">
        <v>53</v>
      </c>
      <c r="AY206" s="298">
        <f t="shared" ref="AY206:BK206" si="748">AY173+AY189+AY109</f>
        <v>0</v>
      </c>
      <c r="AZ206" s="298">
        <f t="shared" si="748"/>
        <v>0</v>
      </c>
      <c r="BA206" s="298">
        <f t="shared" si="748"/>
        <v>0</v>
      </c>
      <c r="BB206" s="298">
        <f t="shared" si="748"/>
        <v>0</v>
      </c>
      <c r="BC206" s="298">
        <f t="shared" si="748"/>
        <v>0</v>
      </c>
      <c r="BD206" s="298">
        <f t="shared" si="748"/>
        <v>0</v>
      </c>
      <c r="BE206" s="298">
        <f t="shared" si="748"/>
        <v>0</v>
      </c>
      <c r="BF206" s="298">
        <f t="shared" si="748"/>
        <v>0</v>
      </c>
      <c r="BG206" s="298">
        <f t="shared" si="748"/>
        <v>0</v>
      </c>
      <c r="BH206" s="298">
        <f t="shared" si="748"/>
        <v>0</v>
      </c>
      <c r="BI206" s="298">
        <f t="shared" si="748"/>
        <v>0</v>
      </c>
      <c r="BJ206" s="298">
        <f t="shared" si="748"/>
        <v>0</v>
      </c>
      <c r="BK206" s="298">
        <f t="shared" si="748"/>
        <v>0</v>
      </c>
    </row>
    <row r="207" spans="1:64" s="297" customFormat="1" x14ac:dyDescent="0.25">
      <c r="A207" s="302"/>
      <c r="B207" s="297" t="s">
        <v>52</v>
      </c>
      <c r="C207" s="298">
        <f t="shared" si="721"/>
        <v>0</v>
      </c>
      <c r="D207" s="298">
        <f t="shared" si="721"/>
        <v>0</v>
      </c>
      <c r="E207" s="298">
        <f t="shared" si="721"/>
        <v>0</v>
      </c>
      <c r="F207" s="298">
        <f t="shared" si="721"/>
        <v>0</v>
      </c>
      <c r="G207" s="298">
        <f t="shared" si="721"/>
        <v>0</v>
      </c>
      <c r="H207" s="298">
        <f t="shared" si="721"/>
        <v>0</v>
      </c>
      <c r="I207" s="298">
        <f t="shared" si="721"/>
        <v>0</v>
      </c>
      <c r="J207" s="298">
        <f t="shared" si="721"/>
        <v>0</v>
      </c>
      <c r="K207" s="298">
        <f t="shared" si="721"/>
        <v>0</v>
      </c>
      <c r="L207" s="298">
        <f t="shared" si="721"/>
        <v>0</v>
      </c>
      <c r="M207" s="298">
        <f t="shared" si="721"/>
        <v>0</v>
      </c>
      <c r="N207" s="298">
        <f t="shared" si="721"/>
        <v>218234.01870962113</v>
      </c>
      <c r="O207" s="298">
        <f t="shared" si="721"/>
        <v>218234.01870962113</v>
      </c>
      <c r="R207" s="297" t="s">
        <v>52</v>
      </c>
      <c r="S207" s="298">
        <f t="shared" ref="S207:AE207" si="749">S174+S190+S110</f>
        <v>0</v>
      </c>
      <c r="T207" s="298">
        <f t="shared" si="749"/>
        <v>0</v>
      </c>
      <c r="U207" s="298">
        <f t="shared" si="749"/>
        <v>0</v>
      </c>
      <c r="V207" s="298">
        <f t="shared" si="749"/>
        <v>0</v>
      </c>
      <c r="W207" s="298">
        <f t="shared" si="749"/>
        <v>0</v>
      </c>
      <c r="X207" s="298">
        <f t="shared" si="749"/>
        <v>0</v>
      </c>
      <c r="Y207" s="298">
        <f t="shared" si="749"/>
        <v>0</v>
      </c>
      <c r="Z207" s="298">
        <f t="shared" si="749"/>
        <v>4518724</v>
      </c>
      <c r="AA207" s="298">
        <f t="shared" si="749"/>
        <v>63952.40324071236</v>
      </c>
      <c r="AB207" s="298">
        <f t="shared" si="749"/>
        <v>0</v>
      </c>
      <c r="AC207" s="298">
        <f t="shared" si="749"/>
        <v>19895.960114772559</v>
      </c>
      <c r="AD207" s="298">
        <f t="shared" si="749"/>
        <v>0</v>
      </c>
      <c r="AE207" s="298">
        <f t="shared" si="749"/>
        <v>4602572.3633554848</v>
      </c>
      <c r="AH207" s="297" t="s">
        <v>52</v>
      </c>
      <c r="AI207" s="298">
        <f t="shared" ref="AI207:AU207" si="750">AI174+AI190+AI110</f>
        <v>0</v>
      </c>
      <c r="AJ207" s="298">
        <f t="shared" si="750"/>
        <v>0</v>
      </c>
      <c r="AK207" s="298">
        <f t="shared" si="750"/>
        <v>0</v>
      </c>
      <c r="AL207" s="298">
        <f t="shared" si="750"/>
        <v>0</v>
      </c>
      <c r="AM207" s="298">
        <f t="shared" si="750"/>
        <v>154300</v>
      </c>
      <c r="AN207" s="298">
        <f t="shared" si="750"/>
        <v>0</v>
      </c>
      <c r="AO207" s="298">
        <f t="shared" si="750"/>
        <v>9195.3531601411651</v>
      </c>
      <c r="AP207" s="298">
        <f t="shared" si="750"/>
        <v>1168166</v>
      </c>
      <c r="AQ207" s="298">
        <f t="shared" si="750"/>
        <v>0</v>
      </c>
      <c r="AR207" s="298">
        <f t="shared" si="750"/>
        <v>0</v>
      </c>
      <c r="AS207" s="298">
        <f t="shared" si="750"/>
        <v>2377322</v>
      </c>
      <c r="AT207" s="298">
        <f t="shared" si="750"/>
        <v>4930793.274999992</v>
      </c>
      <c r="AU207" s="298">
        <f t="shared" si="750"/>
        <v>8639776.628160134</v>
      </c>
      <c r="AX207" s="297" t="s">
        <v>52</v>
      </c>
      <c r="AY207" s="298">
        <f t="shared" ref="AY207:BK207" si="751">AY174+AY190+AY110</f>
        <v>0</v>
      </c>
      <c r="AZ207" s="298">
        <f t="shared" si="751"/>
        <v>0</v>
      </c>
      <c r="BA207" s="298">
        <f t="shared" si="751"/>
        <v>0</v>
      </c>
      <c r="BB207" s="298">
        <f t="shared" si="751"/>
        <v>0</v>
      </c>
      <c r="BC207" s="298">
        <f t="shared" si="751"/>
        <v>0</v>
      </c>
      <c r="BD207" s="298">
        <f t="shared" si="751"/>
        <v>0</v>
      </c>
      <c r="BE207" s="298">
        <f t="shared" si="751"/>
        <v>0</v>
      </c>
      <c r="BF207" s="298">
        <f t="shared" si="751"/>
        <v>0</v>
      </c>
      <c r="BG207" s="298">
        <f t="shared" si="751"/>
        <v>0</v>
      </c>
      <c r="BH207" s="298">
        <f t="shared" si="751"/>
        <v>0</v>
      </c>
      <c r="BI207" s="298">
        <f t="shared" si="751"/>
        <v>0</v>
      </c>
      <c r="BJ207" s="298">
        <f t="shared" si="751"/>
        <v>0</v>
      </c>
      <c r="BK207" s="298">
        <f t="shared" si="751"/>
        <v>0</v>
      </c>
    </row>
    <row r="208" spans="1:64" s="297" customFormat="1" x14ac:dyDescent="0.25">
      <c r="A208" s="302"/>
      <c r="B208" s="297" t="s">
        <v>51</v>
      </c>
      <c r="C208" s="298">
        <f t="shared" si="721"/>
        <v>0</v>
      </c>
      <c r="D208" s="298">
        <f t="shared" si="721"/>
        <v>0</v>
      </c>
      <c r="E208" s="298">
        <f t="shared" si="721"/>
        <v>70594.135159730751</v>
      </c>
      <c r="F208" s="298">
        <f t="shared" si="721"/>
        <v>73675.147695587235</v>
      </c>
      <c r="G208" s="298">
        <f t="shared" si="721"/>
        <v>39474.544681913343</v>
      </c>
      <c r="H208" s="298">
        <f t="shared" si="721"/>
        <v>0</v>
      </c>
      <c r="I208" s="298">
        <f t="shared" si="721"/>
        <v>5250.7840418805854</v>
      </c>
      <c r="J208" s="298">
        <f t="shared" si="721"/>
        <v>0</v>
      </c>
      <c r="K208" s="298">
        <f t="shared" si="721"/>
        <v>188306.16808218014</v>
      </c>
      <c r="L208" s="298">
        <f t="shared" si="721"/>
        <v>48419.559192228444</v>
      </c>
      <c r="M208" s="298">
        <f t="shared" si="721"/>
        <v>0</v>
      </c>
      <c r="N208" s="298">
        <f t="shared" si="721"/>
        <v>64267.039582079407</v>
      </c>
      <c r="O208" s="298">
        <f t="shared" si="721"/>
        <v>489987.37843559985</v>
      </c>
      <c r="R208" s="297" t="s">
        <v>51</v>
      </c>
      <c r="S208" s="298">
        <f t="shared" ref="S208:AE208" si="752">S175+S191+S111</f>
        <v>0</v>
      </c>
      <c r="T208" s="298">
        <f t="shared" si="752"/>
        <v>0</v>
      </c>
      <c r="U208" s="298">
        <f t="shared" si="752"/>
        <v>0</v>
      </c>
      <c r="V208" s="298">
        <f t="shared" si="752"/>
        <v>0</v>
      </c>
      <c r="W208" s="298">
        <f t="shared" si="752"/>
        <v>0</v>
      </c>
      <c r="X208" s="298">
        <f t="shared" si="752"/>
        <v>0</v>
      </c>
      <c r="Y208" s="298">
        <f t="shared" si="752"/>
        <v>0</v>
      </c>
      <c r="Z208" s="298">
        <f t="shared" si="752"/>
        <v>4975.5002183256811</v>
      </c>
      <c r="AA208" s="298">
        <f t="shared" si="752"/>
        <v>15847.006536037594</v>
      </c>
      <c r="AB208" s="298">
        <f t="shared" si="752"/>
        <v>0</v>
      </c>
      <c r="AC208" s="298">
        <f t="shared" si="752"/>
        <v>13560.410841120083</v>
      </c>
      <c r="AD208" s="298">
        <f t="shared" si="752"/>
        <v>795144.37527290708</v>
      </c>
      <c r="AE208" s="298">
        <f t="shared" si="752"/>
        <v>829527.29286839045</v>
      </c>
      <c r="AH208" s="297" t="s">
        <v>51</v>
      </c>
      <c r="AI208" s="298">
        <f t="shared" ref="AI208:AU208" si="753">AI175+AI191+AI111</f>
        <v>0</v>
      </c>
      <c r="AJ208" s="298">
        <f t="shared" si="753"/>
        <v>0</v>
      </c>
      <c r="AK208" s="298">
        <f t="shared" si="753"/>
        <v>0</v>
      </c>
      <c r="AL208" s="298">
        <f t="shared" si="753"/>
        <v>0</v>
      </c>
      <c r="AM208" s="298">
        <f t="shared" si="753"/>
        <v>0</v>
      </c>
      <c r="AN208" s="298">
        <f t="shared" si="753"/>
        <v>0</v>
      </c>
      <c r="AO208" s="298">
        <f t="shared" si="753"/>
        <v>0</v>
      </c>
      <c r="AP208" s="298">
        <f t="shared" si="753"/>
        <v>0</v>
      </c>
      <c r="AQ208" s="298">
        <f t="shared" si="753"/>
        <v>0</v>
      </c>
      <c r="AR208" s="298">
        <f t="shared" si="753"/>
        <v>0</v>
      </c>
      <c r="AS208" s="298">
        <f t="shared" si="753"/>
        <v>0</v>
      </c>
      <c r="AT208" s="298">
        <f t="shared" si="753"/>
        <v>0</v>
      </c>
      <c r="AU208" s="298">
        <f t="shared" si="753"/>
        <v>0</v>
      </c>
      <c r="AX208" s="297" t="s">
        <v>51</v>
      </c>
      <c r="AY208" s="298">
        <f t="shared" ref="AY208:BK208" si="754">AY175+AY191+AY111</f>
        <v>0</v>
      </c>
      <c r="AZ208" s="298">
        <f t="shared" si="754"/>
        <v>0</v>
      </c>
      <c r="BA208" s="298">
        <f t="shared" si="754"/>
        <v>0</v>
      </c>
      <c r="BB208" s="298">
        <f t="shared" si="754"/>
        <v>0</v>
      </c>
      <c r="BC208" s="298">
        <f t="shared" si="754"/>
        <v>0</v>
      </c>
      <c r="BD208" s="298">
        <f t="shared" si="754"/>
        <v>0</v>
      </c>
      <c r="BE208" s="298">
        <f t="shared" si="754"/>
        <v>0</v>
      </c>
      <c r="BF208" s="298">
        <f t="shared" si="754"/>
        <v>0</v>
      </c>
      <c r="BG208" s="298">
        <f t="shared" si="754"/>
        <v>0</v>
      </c>
      <c r="BH208" s="298">
        <f t="shared" si="754"/>
        <v>0</v>
      </c>
      <c r="BI208" s="298">
        <f t="shared" si="754"/>
        <v>0</v>
      </c>
      <c r="BJ208" s="298">
        <f t="shared" si="754"/>
        <v>0</v>
      </c>
      <c r="BK208" s="298">
        <f t="shared" si="754"/>
        <v>0</v>
      </c>
    </row>
    <row r="209" spans="1:63" s="297" customFormat="1" x14ac:dyDescent="0.25">
      <c r="A209" s="302"/>
      <c r="B209" s="297" t="s">
        <v>50</v>
      </c>
      <c r="C209" s="298">
        <f t="shared" si="721"/>
        <v>0</v>
      </c>
      <c r="D209" s="298">
        <f t="shared" si="721"/>
        <v>0</v>
      </c>
      <c r="E209" s="298">
        <f t="shared" si="721"/>
        <v>0</v>
      </c>
      <c r="F209" s="298">
        <f t="shared" si="721"/>
        <v>0</v>
      </c>
      <c r="G209" s="298">
        <f t="shared" si="721"/>
        <v>0</v>
      </c>
      <c r="H209" s="298">
        <f t="shared" si="721"/>
        <v>0</v>
      </c>
      <c r="I209" s="298">
        <f t="shared" si="721"/>
        <v>0</v>
      </c>
      <c r="J209" s="298">
        <f t="shared" si="721"/>
        <v>0</v>
      </c>
      <c r="K209" s="298">
        <f t="shared" si="721"/>
        <v>0</v>
      </c>
      <c r="L209" s="298">
        <f t="shared" si="721"/>
        <v>0</v>
      </c>
      <c r="M209" s="298">
        <f t="shared" si="721"/>
        <v>0</v>
      </c>
      <c r="N209" s="298">
        <f t="shared" si="721"/>
        <v>21570.016930102072</v>
      </c>
      <c r="O209" s="298">
        <f t="shared" si="721"/>
        <v>21570.016930102072</v>
      </c>
      <c r="R209" s="297" t="s">
        <v>50</v>
      </c>
      <c r="S209" s="298">
        <f t="shared" ref="S209:AE209" si="755">S176+S192+S112</f>
        <v>0</v>
      </c>
      <c r="T209" s="298">
        <f t="shared" si="755"/>
        <v>0</v>
      </c>
      <c r="U209" s="298">
        <f t="shared" si="755"/>
        <v>0</v>
      </c>
      <c r="V209" s="298">
        <f t="shared" si="755"/>
        <v>0</v>
      </c>
      <c r="W209" s="298">
        <f t="shared" si="755"/>
        <v>0</v>
      </c>
      <c r="X209" s="298">
        <f t="shared" si="755"/>
        <v>0</v>
      </c>
      <c r="Y209" s="298">
        <f t="shared" si="755"/>
        <v>0</v>
      </c>
      <c r="Z209" s="298">
        <f t="shared" si="755"/>
        <v>0</v>
      </c>
      <c r="AA209" s="298">
        <f t="shared" si="755"/>
        <v>44811.92520836489</v>
      </c>
      <c r="AB209" s="298">
        <f t="shared" si="755"/>
        <v>0</v>
      </c>
      <c r="AC209" s="298">
        <f t="shared" si="755"/>
        <v>0</v>
      </c>
      <c r="AD209" s="298">
        <f t="shared" si="755"/>
        <v>0</v>
      </c>
      <c r="AE209" s="298">
        <f t="shared" si="755"/>
        <v>44811.92520836489</v>
      </c>
      <c r="AH209" s="297" t="s">
        <v>50</v>
      </c>
      <c r="AI209" s="298">
        <f t="shared" ref="AI209:AU209" si="756">AI176+AI192+AI112</f>
        <v>0</v>
      </c>
      <c r="AJ209" s="298">
        <f t="shared" si="756"/>
        <v>0</v>
      </c>
      <c r="AK209" s="298">
        <f t="shared" si="756"/>
        <v>0</v>
      </c>
      <c r="AL209" s="298">
        <f t="shared" si="756"/>
        <v>0</v>
      </c>
      <c r="AM209" s="298">
        <f t="shared" si="756"/>
        <v>0</v>
      </c>
      <c r="AN209" s="298">
        <f t="shared" si="756"/>
        <v>0</v>
      </c>
      <c r="AO209" s="298">
        <f t="shared" si="756"/>
        <v>0</v>
      </c>
      <c r="AP209" s="298">
        <f t="shared" si="756"/>
        <v>0</v>
      </c>
      <c r="AQ209" s="298">
        <f t="shared" si="756"/>
        <v>0</v>
      </c>
      <c r="AR209" s="298">
        <f t="shared" si="756"/>
        <v>0</v>
      </c>
      <c r="AS209" s="298">
        <f t="shared" si="756"/>
        <v>0</v>
      </c>
      <c r="AT209" s="298">
        <f t="shared" si="756"/>
        <v>44811.92520836489</v>
      </c>
      <c r="AU209" s="298">
        <f t="shared" si="756"/>
        <v>44811.92520836489</v>
      </c>
      <c r="AX209" s="297" t="s">
        <v>50</v>
      </c>
      <c r="AY209" s="298">
        <f t="shared" ref="AY209:BK209" si="757">AY176+AY192+AY112</f>
        <v>0</v>
      </c>
      <c r="AZ209" s="298">
        <f t="shared" si="757"/>
        <v>0</v>
      </c>
      <c r="BA209" s="298">
        <f t="shared" si="757"/>
        <v>0</v>
      </c>
      <c r="BB209" s="298">
        <f t="shared" si="757"/>
        <v>0</v>
      </c>
      <c r="BC209" s="298">
        <f t="shared" si="757"/>
        <v>0</v>
      </c>
      <c r="BD209" s="298">
        <f t="shared" si="757"/>
        <v>0</v>
      </c>
      <c r="BE209" s="298">
        <f t="shared" si="757"/>
        <v>0</v>
      </c>
      <c r="BF209" s="298">
        <f t="shared" si="757"/>
        <v>0</v>
      </c>
      <c r="BG209" s="298">
        <f t="shared" si="757"/>
        <v>0</v>
      </c>
      <c r="BH209" s="298">
        <f t="shared" si="757"/>
        <v>0</v>
      </c>
      <c r="BI209" s="298">
        <f t="shared" si="757"/>
        <v>0</v>
      </c>
      <c r="BJ209" s="298">
        <f t="shared" si="757"/>
        <v>0</v>
      </c>
      <c r="BK209" s="298">
        <f t="shared" si="757"/>
        <v>0</v>
      </c>
    </row>
    <row r="210" spans="1:63" s="297" customFormat="1" x14ac:dyDescent="0.25">
      <c r="A210" s="302"/>
      <c r="B210" s="297" t="s">
        <v>43</v>
      </c>
      <c r="C210" s="298">
        <f t="shared" ref="C210:O210" si="758">C177+C193+C113</f>
        <v>0</v>
      </c>
      <c r="D210" s="298">
        <f t="shared" si="758"/>
        <v>550030.9134929562</v>
      </c>
      <c r="E210" s="298">
        <f t="shared" si="758"/>
        <v>2094781.3357113546</v>
      </c>
      <c r="F210" s="298">
        <f t="shared" si="758"/>
        <v>1486493.9982326007</v>
      </c>
      <c r="G210" s="298">
        <f t="shared" si="758"/>
        <v>1178233.8783606507</v>
      </c>
      <c r="H210" s="298">
        <f t="shared" si="758"/>
        <v>1690251.5153206438</v>
      </c>
      <c r="I210" s="298">
        <f t="shared" si="758"/>
        <v>713778.31234019517</v>
      </c>
      <c r="J210" s="298">
        <f t="shared" si="758"/>
        <v>950413.28795343149</v>
      </c>
      <c r="K210" s="298">
        <f t="shared" si="758"/>
        <v>2131402.5053669526</v>
      </c>
      <c r="L210" s="298">
        <f t="shared" si="758"/>
        <v>1110318.6355845525</v>
      </c>
      <c r="M210" s="298">
        <f t="shared" si="758"/>
        <v>2077320.0686413946</v>
      </c>
      <c r="N210" s="298">
        <f t="shared" si="758"/>
        <v>9376701.2241219208</v>
      </c>
      <c r="O210" s="298">
        <f t="shared" si="758"/>
        <v>23359725.675126657</v>
      </c>
      <c r="R210" s="297" t="s">
        <v>43</v>
      </c>
      <c r="S210" s="298">
        <f t="shared" ref="S210:AE210" si="759">S177+S193+S113</f>
        <v>0</v>
      </c>
      <c r="T210" s="298">
        <f t="shared" si="759"/>
        <v>464242.7961012068</v>
      </c>
      <c r="U210" s="298">
        <f t="shared" si="759"/>
        <v>3658419.3054605704</v>
      </c>
      <c r="V210" s="298">
        <f t="shared" si="759"/>
        <v>2442094.0394618711</v>
      </c>
      <c r="W210" s="298">
        <f t="shared" si="759"/>
        <v>2437711.6361325872</v>
      </c>
      <c r="X210" s="298">
        <f t="shared" si="759"/>
        <v>3821395.8334030937</v>
      </c>
      <c r="Y210" s="298">
        <f t="shared" si="759"/>
        <v>2050502.2531438004</v>
      </c>
      <c r="Z210" s="298">
        <f t="shared" si="759"/>
        <v>9977297.7243153006</v>
      </c>
      <c r="AA210" s="298">
        <f t="shared" si="759"/>
        <v>6955708.2633528551</v>
      </c>
      <c r="AB210" s="298">
        <f t="shared" si="759"/>
        <v>3998780.9530611173</v>
      </c>
      <c r="AC210" s="298">
        <f t="shared" si="759"/>
        <v>3104270.9358177977</v>
      </c>
      <c r="AD210" s="298">
        <f t="shared" si="759"/>
        <v>19160513.907041922</v>
      </c>
      <c r="AE210" s="298">
        <f t="shared" si="759"/>
        <v>58070937.647292122</v>
      </c>
      <c r="AH210" s="297" t="s">
        <v>43</v>
      </c>
      <c r="AI210" s="298">
        <f t="shared" ref="AI210:AU210" si="760">AI177+AI193+AI113</f>
        <v>0</v>
      </c>
      <c r="AJ210" s="298">
        <f t="shared" si="760"/>
        <v>93330.631342806853</v>
      </c>
      <c r="AK210" s="298">
        <f t="shared" si="760"/>
        <v>106392.01384482108</v>
      </c>
      <c r="AL210" s="298">
        <f t="shared" si="760"/>
        <v>44474.913756008849</v>
      </c>
      <c r="AM210" s="298">
        <f t="shared" si="760"/>
        <v>819491.08175354113</v>
      </c>
      <c r="AN210" s="298">
        <f t="shared" si="760"/>
        <v>840881.43718015077</v>
      </c>
      <c r="AO210" s="298">
        <f t="shared" si="760"/>
        <v>136364.76716093507</v>
      </c>
      <c r="AP210" s="298">
        <f t="shared" si="760"/>
        <v>2735542.5500110006</v>
      </c>
      <c r="AQ210" s="298">
        <f t="shared" si="760"/>
        <v>1051491.9717598232</v>
      </c>
      <c r="AR210" s="298">
        <f t="shared" si="760"/>
        <v>380996.50569171365</v>
      </c>
      <c r="AS210" s="298">
        <f t="shared" si="760"/>
        <v>6252952.6907653455</v>
      </c>
      <c r="AT210" s="298">
        <f t="shared" si="760"/>
        <v>12814335.900795164</v>
      </c>
      <c r="AU210" s="298">
        <f t="shared" si="760"/>
        <v>25276254.464061312</v>
      </c>
      <c r="AX210" s="297" t="s">
        <v>43</v>
      </c>
      <c r="AY210" s="298">
        <f t="shared" ref="AY210:BK210" si="761">AY177+AY193+AY113</f>
        <v>0</v>
      </c>
      <c r="AZ210" s="298">
        <f t="shared" si="761"/>
        <v>39862.177680000001</v>
      </c>
      <c r="BA210" s="298">
        <f t="shared" si="761"/>
        <v>17196.990236487061</v>
      </c>
      <c r="BB210" s="298">
        <f t="shared" si="761"/>
        <v>0</v>
      </c>
      <c r="BC210" s="298">
        <f t="shared" si="761"/>
        <v>5481.2067978932091</v>
      </c>
      <c r="BD210" s="298">
        <f t="shared" si="761"/>
        <v>0</v>
      </c>
      <c r="BE210" s="298">
        <f t="shared" si="761"/>
        <v>59595.954965012155</v>
      </c>
      <c r="BF210" s="298">
        <f t="shared" si="761"/>
        <v>247520.64089700871</v>
      </c>
      <c r="BG210" s="298">
        <f t="shared" si="761"/>
        <v>132324.55371835022</v>
      </c>
      <c r="BH210" s="298">
        <f t="shared" si="761"/>
        <v>106707.30620076697</v>
      </c>
      <c r="BI210" s="298">
        <f t="shared" si="761"/>
        <v>16600.634130077608</v>
      </c>
      <c r="BJ210" s="298">
        <f t="shared" si="761"/>
        <v>1766992.7679268685</v>
      </c>
      <c r="BK210" s="298">
        <f t="shared" si="761"/>
        <v>2392282.2325524646</v>
      </c>
    </row>
    <row r="213" spans="1:63" x14ac:dyDescent="0.25">
      <c r="B213" s="297" t="s">
        <v>246</v>
      </c>
      <c r="C213" s="310">
        <f>C17+C33+C49+C65+C81+C97+C161</f>
        <v>0</v>
      </c>
      <c r="D213" s="311">
        <f t="shared" ref="D213:O213" si="762">D17+D33+D49+D65+D81+D97+D161</f>
        <v>550030.9134929562</v>
      </c>
      <c r="E213" s="311">
        <f t="shared" si="762"/>
        <v>1596512.5765844746</v>
      </c>
      <c r="F213" s="311">
        <f t="shared" si="762"/>
        <v>1119840.410055466</v>
      </c>
      <c r="G213" s="311">
        <f t="shared" si="762"/>
        <v>1139403.35367293</v>
      </c>
      <c r="H213" s="311">
        <f t="shared" si="762"/>
        <v>1519489.8226242531</v>
      </c>
      <c r="I213" s="311">
        <f t="shared" si="762"/>
        <v>507378.27994308277</v>
      </c>
      <c r="J213" s="311">
        <f t="shared" si="762"/>
        <v>877401.71831146977</v>
      </c>
      <c r="K213" s="311">
        <f t="shared" si="762"/>
        <v>1912106.9374256704</v>
      </c>
      <c r="L213" s="311">
        <f t="shared" si="762"/>
        <v>862778.30050468794</v>
      </c>
      <c r="M213" s="311">
        <f t="shared" si="762"/>
        <v>1850310.8923530306</v>
      </c>
      <c r="N213" s="311">
        <f t="shared" si="762"/>
        <v>9195801.6404966358</v>
      </c>
      <c r="O213" s="311">
        <f t="shared" si="762"/>
        <v>21131054.845464658</v>
      </c>
      <c r="R213" s="297" t="s">
        <v>246</v>
      </c>
      <c r="S213" s="310">
        <f>S17+S33+S49+S65+S81+S97+S161</f>
        <v>0</v>
      </c>
      <c r="T213" s="311">
        <f t="shared" ref="T213:AE213" si="763">T17+T33+T49+T65+T81+T97+T161</f>
        <v>464242.79610120686</v>
      </c>
      <c r="U213" s="311">
        <f t="shared" si="763"/>
        <v>3658419.3054605699</v>
      </c>
      <c r="V213" s="311">
        <f t="shared" si="763"/>
        <v>2254524.4392974088</v>
      </c>
      <c r="W213" s="311">
        <f t="shared" si="763"/>
        <v>2437711.6361325877</v>
      </c>
      <c r="X213" s="311">
        <f t="shared" si="763"/>
        <v>3821395.8334030937</v>
      </c>
      <c r="Y213" s="311">
        <f t="shared" si="763"/>
        <v>2050502.2531438009</v>
      </c>
      <c r="Z213" s="311">
        <f t="shared" si="763"/>
        <v>9913265.1988162138</v>
      </c>
      <c r="AA213" s="311">
        <f t="shared" si="763"/>
        <v>6912909.1587590817</v>
      </c>
      <c r="AB213" s="311">
        <f t="shared" si="763"/>
        <v>3998780.9530611169</v>
      </c>
      <c r="AC213" s="311">
        <f t="shared" si="763"/>
        <v>3104270.9358177977</v>
      </c>
      <c r="AD213" s="311">
        <f t="shared" si="763"/>
        <v>19159904.704934537</v>
      </c>
      <c r="AE213" s="311">
        <f t="shared" si="763"/>
        <v>57775927.214927413</v>
      </c>
      <c r="AH213" s="297" t="s">
        <v>246</v>
      </c>
      <c r="AI213" s="310">
        <f>AI17+AI33+AI49+AI65+AI81+AI97+AI161</f>
        <v>0</v>
      </c>
      <c r="AJ213" s="311">
        <f t="shared" ref="AJ213:AU213" si="764">AJ17+AJ33+AJ49+AJ65+AJ81+AJ97+AJ161</f>
        <v>93330.631342806853</v>
      </c>
      <c r="AK213" s="311">
        <f t="shared" si="764"/>
        <v>106392.01384482108</v>
      </c>
      <c r="AL213" s="311">
        <f t="shared" si="764"/>
        <v>44474.913756008849</v>
      </c>
      <c r="AM213" s="311">
        <f t="shared" si="764"/>
        <v>819491.08175354102</v>
      </c>
      <c r="AN213" s="311">
        <f t="shared" si="764"/>
        <v>840881.43718015077</v>
      </c>
      <c r="AO213" s="311">
        <f t="shared" si="764"/>
        <v>136364.76716093507</v>
      </c>
      <c r="AP213" s="311">
        <f t="shared" si="764"/>
        <v>2662769.8995690723</v>
      </c>
      <c r="AQ213" s="311">
        <f t="shared" si="764"/>
        <v>936466.036683782</v>
      </c>
      <c r="AR213" s="311">
        <f t="shared" si="764"/>
        <v>380996.50569171365</v>
      </c>
      <c r="AS213" s="311">
        <f t="shared" si="764"/>
        <v>6252952.6907653455</v>
      </c>
      <c r="AT213" s="311">
        <f t="shared" si="764"/>
        <v>12809154.146737536</v>
      </c>
      <c r="AU213" s="311">
        <f t="shared" si="764"/>
        <v>25083274.124485716</v>
      </c>
      <c r="AX213" s="297" t="s">
        <v>246</v>
      </c>
      <c r="AY213" s="310">
        <f>AY17+AY33+AY49+AY65+AY81+AY97+AY161</f>
        <v>0</v>
      </c>
      <c r="AZ213" s="311">
        <f t="shared" ref="AZ213:BK213" si="765">AZ17+AZ33+AZ49+AZ65+AZ81+AZ97+AZ161</f>
        <v>39862.177680000001</v>
      </c>
      <c r="BA213" s="311">
        <f t="shared" si="765"/>
        <v>17196.990236487061</v>
      </c>
      <c r="BB213" s="311">
        <f t="shared" si="765"/>
        <v>0</v>
      </c>
      <c r="BC213" s="311">
        <f t="shared" si="765"/>
        <v>5481.2067978932091</v>
      </c>
      <c r="BD213" s="311">
        <f t="shared" si="765"/>
        <v>0</v>
      </c>
      <c r="BE213" s="311">
        <f t="shared" si="765"/>
        <v>59595.954965012155</v>
      </c>
      <c r="BF213" s="311">
        <f t="shared" si="765"/>
        <v>138590.43566381015</v>
      </c>
      <c r="BG213" s="311">
        <f t="shared" si="765"/>
        <v>0</v>
      </c>
      <c r="BH213" s="311">
        <f t="shared" si="765"/>
        <v>106707.30620076697</v>
      </c>
      <c r="BI213" s="311">
        <f t="shared" si="765"/>
        <v>16600.634130077608</v>
      </c>
      <c r="BJ213" s="311">
        <f t="shared" si="765"/>
        <v>1761879.6210041693</v>
      </c>
      <c r="BK213" s="311">
        <f t="shared" si="765"/>
        <v>2145914.3266782165</v>
      </c>
    </row>
    <row r="214" spans="1:63" x14ac:dyDescent="0.25">
      <c r="B214" s="297" t="s">
        <v>186</v>
      </c>
      <c r="C214" s="310">
        <f>C113</f>
        <v>0</v>
      </c>
      <c r="D214" s="311">
        <f t="shared" ref="D214:O214" si="766">D113</f>
        <v>0</v>
      </c>
      <c r="E214" s="311">
        <f t="shared" si="766"/>
        <v>0</v>
      </c>
      <c r="F214" s="311">
        <f t="shared" si="766"/>
        <v>0</v>
      </c>
      <c r="G214" s="311">
        <f t="shared" si="766"/>
        <v>0</v>
      </c>
      <c r="H214" s="311">
        <f t="shared" si="766"/>
        <v>0</v>
      </c>
      <c r="I214" s="311">
        <f t="shared" si="766"/>
        <v>0</v>
      </c>
      <c r="J214" s="311">
        <f t="shared" si="766"/>
        <v>1180.8153149448688</v>
      </c>
      <c r="K214" s="311">
        <f t="shared" si="766"/>
        <v>752.25433551506035</v>
      </c>
      <c r="L214" s="311">
        <f t="shared" si="766"/>
        <v>0</v>
      </c>
      <c r="M214" s="311">
        <f t="shared" si="766"/>
        <v>0</v>
      </c>
      <c r="N214" s="311">
        <f t="shared" si="766"/>
        <v>0</v>
      </c>
      <c r="O214" s="311">
        <f t="shared" si="766"/>
        <v>1933.0696504599291</v>
      </c>
      <c r="R214" s="297" t="s">
        <v>186</v>
      </c>
      <c r="S214" s="310">
        <f>S113</f>
        <v>0</v>
      </c>
      <c r="T214" s="311">
        <f t="shared" ref="T214:AE214" si="767">T113</f>
        <v>0</v>
      </c>
      <c r="U214" s="311">
        <f t="shared" si="767"/>
        <v>0</v>
      </c>
      <c r="V214" s="311">
        <f t="shared" si="767"/>
        <v>0</v>
      </c>
      <c r="W214" s="311">
        <f t="shared" si="767"/>
        <v>0</v>
      </c>
      <c r="X214" s="311">
        <f t="shared" si="767"/>
        <v>0</v>
      </c>
      <c r="Y214" s="311">
        <f t="shared" si="767"/>
        <v>0</v>
      </c>
      <c r="Z214" s="311">
        <f t="shared" si="767"/>
        <v>64032.525499087147</v>
      </c>
      <c r="AA214" s="311">
        <f t="shared" si="767"/>
        <v>42799.104593773132</v>
      </c>
      <c r="AB214" s="311">
        <f t="shared" si="767"/>
        <v>0</v>
      </c>
      <c r="AC214" s="311">
        <f t="shared" si="767"/>
        <v>0</v>
      </c>
      <c r="AD214" s="311">
        <f t="shared" si="767"/>
        <v>609.20210738433548</v>
      </c>
      <c r="AE214" s="311">
        <f t="shared" si="767"/>
        <v>107440.83220024462</v>
      </c>
      <c r="AH214" s="297" t="s">
        <v>186</v>
      </c>
      <c r="AI214" s="310">
        <f>AI113</f>
        <v>0</v>
      </c>
      <c r="AJ214" s="311">
        <f t="shared" ref="AJ214:AU214" si="768">AJ113</f>
        <v>0</v>
      </c>
      <c r="AK214" s="311">
        <f t="shared" si="768"/>
        <v>0</v>
      </c>
      <c r="AL214" s="311">
        <f t="shared" si="768"/>
        <v>0</v>
      </c>
      <c r="AM214" s="311">
        <f t="shared" si="768"/>
        <v>0</v>
      </c>
      <c r="AN214" s="311">
        <f t="shared" si="768"/>
        <v>0</v>
      </c>
      <c r="AO214" s="311">
        <f t="shared" si="768"/>
        <v>0</v>
      </c>
      <c r="AP214" s="311">
        <f t="shared" si="768"/>
        <v>72772.650441928199</v>
      </c>
      <c r="AQ214" s="311">
        <f t="shared" si="768"/>
        <v>115025.93507604103</v>
      </c>
      <c r="AR214" s="311">
        <f t="shared" si="768"/>
        <v>0</v>
      </c>
      <c r="AS214" s="311">
        <f t="shared" si="768"/>
        <v>0</v>
      </c>
      <c r="AT214" s="311">
        <f t="shared" si="768"/>
        <v>5181.7540576278743</v>
      </c>
      <c r="AU214" s="311">
        <f t="shared" si="768"/>
        <v>192980.33957559709</v>
      </c>
      <c r="AX214" s="297" t="s">
        <v>186</v>
      </c>
      <c r="AY214" s="310">
        <f>AY113</f>
        <v>0</v>
      </c>
      <c r="AZ214" s="311">
        <f t="shared" ref="AZ214:BK214" si="769">AZ113</f>
        <v>0</v>
      </c>
      <c r="BA214" s="311">
        <f t="shared" si="769"/>
        <v>0</v>
      </c>
      <c r="BB214" s="311">
        <f t="shared" si="769"/>
        <v>0</v>
      </c>
      <c r="BC214" s="311">
        <f t="shared" si="769"/>
        <v>0</v>
      </c>
      <c r="BD214" s="311">
        <f t="shared" si="769"/>
        <v>0</v>
      </c>
      <c r="BE214" s="311">
        <f t="shared" si="769"/>
        <v>0</v>
      </c>
      <c r="BF214" s="311">
        <f t="shared" si="769"/>
        <v>108930.20523319856</v>
      </c>
      <c r="BG214" s="311">
        <f t="shared" si="769"/>
        <v>132324.55371835022</v>
      </c>
      <c r="BH214" s="311">
        <f t="shared" si="769"/>
        <v>0</v>
      </c>
      <c r="BI214" s="311">
        <f t="shared" si="769"/>
        <v>0</v>
      </c>
      <c r="BJ214" s="311">
        <f t="shared" si="769"/>
        <v>5113.1469226991403</v>
      </c>
      <c r="BK214" s="311">
        <f t="shared" si="769"/>
        <v>246367.90587424792</v>
      </c>
    </row>
    <row r="215" spans="1:63" x14ac:dyDescent="0.25">
      <c r="B215" s="297" t="s">
        <v>247</v>
      </c>
      <c r="C215" s="310">
        <f>C129+C145</f>
        <v>0</v>
      </c>
      <c r="D215" s="311">
        <f t="shared" ref="D215:O215" si="770">D129+D145</f>
        <v>0</v>
      </c>
      <c r="E215" s="311">
        <f t="shared" si="770"/>
        <v>498268.75912688026</v>
      </c>
      <c r="F215" s="311">
        <f t="shared" si="770"/>
        <v>366653.58817713469</v>
      </c>
      <c r="G215" s="311">
        <f t="shared" si="770"/>
        <v>38830.524687720863</v>
      </c>
      <c r="H215" s="311">
        <f t="shared" si="770"/>
        <v>170761.69269639073</v>
      </c>
      <c r="I215" s="311">
        <f t="shared" si="770"/>
        <v>206400.03239711243</v>
      </c>
      <c r="J215" s="311">
        <f t="shared" si="770"/>
        <v>71830.75432701697</v>
      </c>
      <c r="K215" s="311">
        <f t="shared" si="770"/>
        <v>218543.3136057668</v>
      </c>
      <c r="L215" s="311">
        <f t="shared" si="770"/>
        <v>247540.33507986451</v>
      </c>
      <c r="M215" s="311">
        <f t="shared" si="770"/>
        <v>227009.17628836387</v>
      </c>
      <c r="N215" s="311">
        <f t="shared" si="770"/>
        <v>180899.58362528603</v>
      </c>
      <c r="O215" s="311">
        <f t="shared" si="770"/>
        <v>2226737.760011537</v>
      </c>
      <c r="R215" s="297" t="s">
        <v>247</v>
      </c>
      <c r="S215" s="310">
        <f>S129+S145</f>
        <v>0</v>
      </c>
      <c r="T215" s="311">
        <f t="shared" ref="T215:AE215" si="771">T129+T145</f>
        <v>0</v>
      </c>
      <c r="U215" s="311">
        <f t="shared" si="771"/>
        <v>0</v>
      </c>
      <c r="V215" s="311">
        <f t="shared" si="771"/>
        <v>187569.60016446275</v>
      </c>
      <c r="W215" s="311">
        <f t="shared" si="771"/>
        <v>0</v>
      </c>
      <c r="X215" s="311">
        <f t="shared" si="771"/>
        <v>0</v>
      </c>
      <c r="Y215" s="311">
        <f t="shared" si="771"/>
        <v>0</v>
      </c>
      <c r="Z215" s="311">
        <f t="shared" si="771"/>
        <v>0</v>
      </c>
      <c r="AA215" s="311">
        <f t="shared" si="771"/>
        <v>0</v>
      </c>
      <c r="AB215" s="311">
        <f t="shared" si="771"/>
        <v>0</v>
      </c>
      <c r="AC215" s="311">
        <f t="shared" si="771"/>
        <v>0</v>
      </c>
      <c r="AD215" s="311">
        <f t="shared" si="771"/>
        <v>0</v>
      </c>
      <c r="AE215" s="311">
        <f t="shared" si="771"/>
        <v>187569.60016446275</v>
      </c>
      <c r="AH215" s="297" t="s">
        <v>247</v>
      </c>
      <c r="AI215" s="310">
        <f>AI129+AI145</f>
        <v>0</v>
      </c>
      <c r="AJ215" s="311">
        <f t="shared" ref="AJ215:AU215" si="772">AJ129+AJ145</f>
        <v>0</v>
      </c>
      <c r="AK215" s="311">
        <f t="shared" si="772"/>
        <v>0</v>
      </c>
      <c r="AL215" s="311">
        <f t="shared" si="772"/>
        <v>0</v>
      </c>
      <c r="AM215" s="311">
        <f t="shared" si="772"/>
        <v>0</v>
      </c>
      <c r="AN215" s="311">
        <f t="shared" si="772"/>
        <v>0</v>
      </c>
      <c r="AO215" s="311">
        <f t="shared" si="772"/>
        <v>0</v>
      </c>
      <c r="AP215" s="311">
        <f t="shared" si="772"/>
        <v>0</v>
      </c>
      <c r="AQ215" s="311">
        <f t="shared" si="772"/>
        <v>0</v>
      </c>
      <c r="AR215" s="311">
        <f t="shared" si="772"/>
        <v>0</v>
      </c>
      <c r="AS215" s="311">
        <f t="shared" si="772"/>
        <v>0</v>
      </c>
      <c r="AT215" s="311">
        <f t="shared" si="772"/>
        <v>0</v>
      </c>
      <c r="AU215" s="311">
        <f t="shared" si="772"/>
        <v>0</v>
      </c>
      <c r="AX215" s="297" t="s">
        <v>247</v>
      </c>
      <c r="AY215" s="310">
        <f>AY129+AY145</f>
        <v>0</v>
      </c>
      <c r="AZ215" s="311">
        <f t="shared" ref="AZ215:BK215" si="773">AZ129+AZ145</f>
        <v>0</v>
      </c>
      <c r="BA215" s="311">
        <f t="shared" si="773"/>
        <v>0</v>
      </c>
      <c r="BB215" s="311">
        <f t="shared" si="773"/>
        <v>0</v>
      </c>
      <c r="BC215" s="311">
        <f t="shared" si="773"/>
        <v>0</v>
      </c>
      <c r="BD215" s="311">
        <f t="shared" si="773"/>
        <v>0</v>
      </c>
      <c r="BE215" s="311">
        <f t="shared" si="773"/>
        <v>0</v>
      </c>
      <c r="BF215" s="311">
        <f t="shared" si="773"/>
        <v>0</v>
      </c>
      <c r="BG215" s="311">
        <f t="shared" si="773"/>
        <v>0</v>
      </c>
      <c r="BH215" s="311">
        <f t="shared" si="773"/>
        <v>0</v>
      </c>
      <c r="BI215" s="311">
        <f t="shared" si="773"/>
        <v>0</v>
      </c>
      <c r="BJ215" s="311">
        <f t="shared" si="773"/>
        <v>0</v>
      </c>
      <c r="BK215" s="311">
        <f t="shared" si="773"/>
        <v>0</v>
      </c>
    </row>
  </sheetData>
  <mergeCells count="56">
    <mergeCell ref="AY1:BJ1"/>
    <mergeCell ref="A4:A16"/>
    <mergeCell ref="A20:A32"/>
    <mergeCell ref="A36:A48"/>
    <mergeCell ref="A52:A64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A68:A80"/>
    <mergeCell ref="AW52:AW64"/>
    <mergeCell ref="Q52:Q64"/>
    <mergeCell ref="AG52:AG64"/>
    <mergeCell ref="A116:A128"/>
    <mergeCell ref="Q68:Q80"/>
    <mergeCell ref="AG68:AG80"/>
    <mergeCell ref="A132:A144"/>
    <mergeCell ref="Q132:Q144"/>
    <mergeCell ref="A84:A96"/>
    <mergeCell ref="A100:A112"/>
    <mergeCell ref="AW100:AW112"/>
    <mergeCell ref="AW116:AW128"/>
    <mergeCell ref="Q84:Q96"/>
    <mergeCell ref="Q100:Q112"/>
    <mergeCell ref="Q116:Q128"/>
    <mergeCell ref="AW84:AW96"/>
    <mergeCell ref="AI1:AT1"/>
    <mergeCell ref="AG84:AG96"/>
    <mergeCell ref="AG100:AG112"/>
    <mergeCell ref="AG116:AG128"/>
    <mergeCell ref="AW68:AW80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M194:N194"/>
    <mergeCell ref="AC194:AD194"/>
    <mergeCell ref="AS194:AT194"/>
    <mergeCell ref="BI194:BJ194"/>
    <mergeCell ref="AW132:AW144"/>
    <mergeCell ref="AW148:AW160"/>
    <mergeCell ref="AG132:AG144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P219"/>
  <sheetViews>
    <sheetView tabSelected="1" zoomScale="80" zoomScaleNormal="80" workbookViewId="0">
      <pane xSplit="1" topLeftCell="B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7.7109375" customWidth="1"/>
    <col min="2" max="2" width="17.7109375" bestFit="1" customWidth="1"/>
    <col min="3" max="3" width="14.28515625" bestFit="1" customWidth="1"/>
    <col min="4" max="4" width="11.7109375" bestFit="1" customWidth="1"/>
    <col min="5" max="5" width="12.7109375" bestFit="1" customWidth="1"/>
    <col min="6" max="6" width="11.7109375" bestFit="1" customWidth="1"/>
    <col min="7" max="7" width="12.85546875" customWidth="1"/>
    <col min="8" max="8" width="11.7109375" bestFit="1" customWidth="1"/>
    <col min="9" max="9" width="12.7109375" bestFit="1" customWidth="1"/>
    <col min="10" max="10" width="13" customWidth="1"/>
    <col min="11" max="11" width="12.28515625" customWidth="1"/>
    <col min="12" max="14" width="13.28515625" customWidth="1"/>
    <col min="15" max="15" width="14.42578125" style="1" bestFit="1" customWidth="1"/>
    <col min="16" max="16" width="13.42578125" customWidth="1"/>
  </cols>
  <sheetData>
    <row r="1" spans="1:15" ht="31.5" x14ac:dyDescent="0.6">
      <c r="A1" s="101"/>
      <c r="B1" s="101"/>
      <c r="C1" s="551" t="s">
        <v>160</v>
      </c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3"/>
      <c r="O1" s="102"/>
    </row>
    <row r="2" spans="1:15" ht="5.25" customHeight="1" thickBot="1" x14ac:dyDescent="0.65">
      <c r="A2" s="101"/>
      <c r="B2" s="101"/>
      <c r="C2" s="103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5"/>
      <c r="O2" s="102"/>
    </row>
    <row r="3" spans="1:15" ht="21.6" customHeight="1" thickBot="1" x14ac:dyDescent="0.3">
      <c r="B3" s="205" t="s">
        <v>36</v>
      </c>
      <c r="C3" s="206">
        <f>'BIZ kWh ENTRY'!C3</f>
        <v>45292</v>
      </c>
      <c r="D3" s="206">
        <f>'BIZ kWh ENTRY'!D3</f>
        <v>45323</v>
      </c>
      <c r="E3" s="206">
        <f>'BIZ kWh ENTRY'!E3</f>
        <v>45352</v>
      </c>
      <c r="F3" s="206">
        <f>'BIZ kWh ENTRY'!F3</f>
        <v>45383</v>
      </c>
      <c r="G3" s="206">
        <f>'BIZ kWh ENTRY'!G3</f>
        <v>45413</v>
      </c>
      <c r="H3" s="206">
        <f>'BIZ kWh ENTRY'!H3</f>
        <v>45444</v>
      </c>
      <c r="I3" s="206">
        <f>'BIZ kWh ENTRY'!I3</f>
        <v>45474</v>
      </c>
      <c r="J3" s="206">
        <f>'BIZ kWh ENTRY'!J3</f>
        <v>45505</v>
      </c>
      <c r="K3" s="206">
        <f>'BIZ kWh ENTRY'!K3</f>
        <v>45536</v>
      </c>
      <c r="L3" s="206">
        <f>'BIZ kWh ENTRY'!L3</f>
        <v>45566</v>
      </c>
      <c r="M3" s="206">
        <f>'BIZ kWh ENTRY'!M3</f>
        <v>45597</v>
      </c>
      <c r="N3" s="213" t="str">
        <f>'BIZ kWh ENTRY'!N3</f>
        <v>Dec-24 +</v>
      </c>
      <c r="O3" s="207" t="s">
        <v>34</v>
      </c>
    </row>
    <row r="4" spans="1:15" ht="15" customHeight="1" x14ac:dyDescent="0.25">
      <c r="A4" s="559" t="s">
        <v>70</v>
      </c>
      <c r="B4" s="11" t="s">
        <v>62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82">
        <f t="shared" ref="O4:O17" si="0">SUM(C4:N4)</f>
        <v>0</v>
      </c>
    </row>
    <row r="5" spans="1:15" x14ac:dyDescent="0.25">
      <c r="A5" s="560"/>
      <c r="B5" s="13" t="s">
        <v>61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82">
        <f t="shared" si="0"/>
        <v>0</v>
      </c>
    </row>
    <row r="6" spans="1:15" x14ac:dyDescent="0.25">
      <c r="A6" s="560"/>
      <c r="B6" s="11" t="s">
        <v>60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82">
        <f t="shared" si="0"/>
        <v>0</v>
      </c>
    </row>
    <row r="7" spans="1:15" x14ac:dyDescent="0.25">
      <c r="A7" s="560"/>
      <c r="B7" s="11" t="s">
        <v>59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82">
        <f t="shared" si="0"/>
        <v>0</v>
      </c>
    </row>
    <row r="8" spans="1:15" x14ac:dyDescent="0.25">
      <c r="A8" s="560"/>
      <c r="B8" s="13" t="s">
        <v>58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82">
        <f t="shared" si="0"/>
        <v>0</v>
      </c>
    </row>
    <row r="9" spans="1:15" x14ac:dyDescent="0.25">
      <c r="A9" s="560"/>
      <c r="B9" s="11" t="s">
        <v>57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82">
        <f t="shared" si="0"/>
        <v>0</v>
      </c>
    </row>
    <row r="10" spans="1:15" x14ac:dyDescent="0.25">
      <c r="A10" s="560"/>
      <c r="B10" s="11" t="s">
        <v>56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82">
        <f t="shared" si="0"/>
        <v>0</v>
      </c>
    </row>
    <row r="11" spans="1:15" x14ac:dyDescent="0.25">
      <c r="A11" s="560"/>
      <c r="B11" s="11" t="s">
        <v>55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211265.84840873413</v>
      </c>
      <c r="E11" s="3">
        <f>SUM('BIZ kWh ENTRY'!E11,'BIZ kWh ENTRY'!U11,'BIZ kWh ENTRY'!AK11,'BIZ kWh ENTRY'!BA11)</f>
        <v>2082132.840789387</v>
      </c>
      <c r="F11" s="3">
        <f>SUM('BIZ kWh ENTRY'!F11,'BIZ kWh ENTRY'!V11,'BIZ kWh ENTRY'!AL11,'BIZ kWh ENTRY'!BB11)</f>
        <v>717857.34894962178</v>
      </c>
      <c r="G11" s="3">
        <f>SUM('BIZ kWh ENTRY'!G11,'BIZ kWh ENTRY'!W11,'BIZ kWh ENTRY'!AM11,'BIZ kWh ENTRY'!BC11)</f>
        <v>558004.90663431643</v>
      </c>
      <c r="H11" s="3">
        <f>SUM('BIZ kWh ENTRY'!H11,'BIZ kWh ENTRY'!X11,'BIZ kWh ENTRY'!AN11,'BIZ kWh ENTRY'!BD11)</f>
        <v>1066015.510018344</v>
      </c>
      <c r="I11" s="3">
        <f>SUM('BIZ kWh ENTRY'!I11,'BIZ kWh ENTRY'!Y11,'BIZ kWh ENTRY'!AO11,'BIZ kWh ENTRY'!BE11)</f>
        <v>1036770.6149999999</v>
      </c>
      <c r="J11" s="3">
        <f>SUM('BIZ kWh ENTRY'!J11,'BIZ kWh ENTRY'!Z11,'BIZ kWh ENTRY'!AP11,'BIZ kWh ENTRY'!BF11)</f>
        <v>361767.82799999992</v>
      </c>
      <c r="K11" s="3">
        <f>SUM('BIZ kWh ENTRY'!K11,'BIZ kWh ENTRY'!AA11,'BIZ kWh ENTRY'!AQ11,'BIZ kWh ENTRY'!BG11)</f>
        <v>0</v>
      </c>
      <c r="L11" s="3">
        <f>SUM('BIZ kWh ENTRY'!L11,'BIZ kWh ENTRY'!AB11,'BIZ kWh ENTRY'!AR11,'BIZ kWh ENTRY'!BH11)</f>
        <v>0</v>
      </c>
      <c r="M11" s="3">
        <f>SUM('BIZ kWh ENTRY'!M11,'BIZ kWh ENTRY'!AC11,'BIZ kWh ENTRY'!AS11,'BIZ kWh ENTRY'!BI11)</f>
        <v>0</v>
      </c>
      <c r="N11" s="3">
        <f>SUM('BIZ kWh ENTRY'!N11,'BIZ kWh ENTRY'!AD11,'BIZ kWh ENTRY'!AT11,'BIZ kWh ENTRY'!BJ11)</f>
        <v>42554.509758575601</v>
      </c>
      <c r="O11" s="82">
        <f t="shared" si="0"/>
        <v>6076369.4075589785</v>
      </c>
    </row>
    <row r="12" spans="1:15" x14ac:dyDescent="0.25">
      <c r="A12" s="560"/>
      <c r="B12" s="11" t="s">
        <v>54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82">
        <f t="shared" si="0"/>
        <v>0</v>
      </c>
    </row>
    <row r="13" spans="1:15" x14ac:dyDescent="0.25">
      <c r="A13" s="560"/>
      <c r="B13" s="11" t="s">
        <v>53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82">
        <f t="shared" si="0"/>
        <v>0</v>
      </c>
    </row>
    <row r="14" spans="1:15" x14ac:dyDescent="0.25">
      <c r="A14" s="560"/>
      <c r="B14" s="11" t="s">
        <v>52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82">
        <f t="shared" si="0"/>
        <v>0</v>
      </c>
    </row>
    <row r="15" spans="1:15" x14ac:dyDescent="0.25">
      <c r="A15" s="560"/>
      <c r="B15" s="11" t="s">
        <v>51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82">
        <f t="shared" si="0"/>
        <v>0</v>
      </c>
    </row>
    <row r="16" spans="1:15" ht="15.75" thickBot="1" x14ac:dyDescent="0.3">
      <c r="A16" s="561"/>
      <c r="B16" s="11" t="s">
        <v>50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82">
        <f t="shared" si="0"/>
        <v>0</v>
      </c>
    </row>
    <row r="17" spans="1:15" ht="15.75" thickBot="1" x14ac:dyDescent="0.3">
      <c r="A17" s="86"/>
      <c r="B17" s="209" t="s">
        <v>43</v>
      </c>
      <c r="C17" s="210">
        <f t="shared" ref="C17:N17" si="1">SUM(C4:C16)</f>
        <v>0</v>
      </c>
      <c r="D17" s="210">
        <f t="shared" si="1"/>
        <v>211265.84840873413</v>
      </c>
      <c r="E17" s="210">
        <f t="shared" si="1"/>
        <v>2082132.840789387</v>
      </c>
      <c r="F17" s="210">
        <f t="shared" si="1"/>
        <v>717857.34894962178</v>
      </c>
      <c r="G17" s="210">
        <f t="shared" si="1"/>
        <v>558004.90663431643</v>
      </c>
      <c r="H17" s="210">
        <f t="shared" si="1"/>
        <v>1066015.510018344</v>
      </c>
      <c r="I17" s="210">
        <f t="shared" si="1"/>
        <v>1036770.6149999999</v>
      </c>
      <c r="J17" s="210">
        <f t="shared" si="1"/>
        <v>361767.82799999992</v>
      </c>
      <c r="K17" s="210">
        <f t="shared" si="1"/>
        <v>0</v>
      </c>
      <c r="L17" s="210">
        <f t="shared" si="1"/>
        <v>0</v>
      </c>
      <c r="M17" s="210">
        <f t="shared" si="1"/>
        <v>0</v>
      </c>
      <c r="N17" s="210">
        <f t="shared" si="1"/>
        <v>42554.509758575601</v>
      </c>
      <c r="O17" s="85">
        <f t="shared" si="0"/>
        <v>6076369.4075589785</v>
      </c>
    </row>
    <row r="18" spans="1:15" ht="21.75" thickBot="1" x14ac:dyDescent="0.4">
      <c r="A18" s="88"/>
    </row>
    <row r="19" spans="1:15" ht="21.75" thickBot="1" x14ac:dyDescent="0.4">
      <c r="A19" s="88"/>
      <c r="B19" s="205" t="s">
        <v>36</v>
      </c>
      <c r="C19" s="206">
        <f>C$3</f>
        <v>45292</v>
      </c>
      <c r="D19" s="206">
        <f t="shared" ref="D19:N19" si="2">D$3</f>
        <v>45323</v>
      </c>
      <c r="E19" s="206">
        <f t="shared" si="2"/>
        <v>45352</v>
      </c>
      <c r="F19" s="206">
        <f t="shared" si="2"/>
        <v>45383</v>
      </c>
      <c r="G19" s="206">
        <f t="shared" si="2"/>
        <v>45413</v>
      </c>
      <c r="H19" s="206">
        <f t="shared" si="2"/>
        <v>45444</v>
      </c>
      <c r="I19" s="206">
        <f t="shared" si="2"/>
        <v>45474</v>
      </c>
      <c r="J19" s="206">
        <f t="shared" si="2"/>
        <v>45505</v>
      </c>
      <c r="K19" s="206">
        <f t="shared" si="2"/>
        <v>45536</v>
      </c>
      <c r="L19" s="206">
        <f t="shared" si="2"/>
        <v>45566</v>
      </c>
      <c r="M19" s="206">
        <f t="shared" si="2"/>
        <v>45597</v>
      </c>
      <c r="N19" s="206" t="str">
        <f t="shared" si="2"/>
        <v>Dec-24 +</v>
      </c>
      <c r="O19" s="207" t="s">
        <v>34</v>
      </c>
    </row>
    <row r="20" spans="1:15" ht="15" customHeight="1" x14ac:dyDescent="0.25">
      <c r="A20" s="556" t="s">
        <v>69</v>
      </c>
      <c r="B20" s="11" t="s">
        <v>62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0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0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0</v>
      </c>
      <c r="J20" s="3">
        <f>SUM('BIZ kWh ENTRY'!J20,'BIZ kWh ENTRY'!Z20,'BIZ kWh ENTRY'!AP20,'BIZ kWh ENTRY'!BF20)</f>
        <v>168275.55641193147</v>
      </c>
      <c r="K20" s="3">
        <f>SUM('BIZ kWh ENTRY'!K20,'BIZ kWh ENTRY'!AA20,'BIZ kWh ENTRY'!AQ20,'BIZ kWh ENTRY'!BG20)</f>
        <v>642060</v>
      </c>
      <c r="L20" s="3">
        <f>SUM('BIZ kWh ENTRY'!L20,'BIZ kWh ENTRY'!AB20,'BIZ kWh ENTRY'!AR20,'BIZ kWh ENTRY'!BH20)</f>
        <v>0</v>
      </c>
      <c r="M20" s="3">
        <f>SUM('BIZ kWh ENTRY'!M20,'BIZ kWh ENTRY'!AC20,'BIZ kWh ENTRY'!AS20,'BIZ kWh ENTRY'!BI20)</f>
        <v>0</v>
      </c>
      <c r="N20" s="3">
        <f>SUM('BIZ kWh ENTRY'!N20,'BIZ kWh ENTRY'!AD20,'BIZ kWh ENTRY'!AT20,'BIZ kWh ENTRY'!BJ20)</f>
        <v>316168.30318874406</v>
      </c>
      <c r="O20" s="82">
        <f t="shared" ref="O20:O33" si="3">SUM(C20:N20)</f>
        <v>1126503.8596006755</v>
      </c>
    </row>
    <row r="21" spans="1:15" x14ac:dyDescent="0.25">
      <c r="A21" s="557"/>
      <c r="B21" s="13" t="s">
        <v>61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9908.2635984287535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41560.698481669708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0</v>
      </c>
      <c r="O21" s="82">
        <f t="shared" si="3"/>
        <v>51468.962080098463</v>
      </c>
    </row>
    <row r="22" spans="1:15" x14ac:dyDescent="0.25">
      <c r="A22" s="557"/>
      <c r="B22" s="11" t="s">
        <v>60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82">
        <f t="shared" si="3"/>
        <v>0</v>
      </c>
    </row>
    <row r="23" spans="1:15" x14ac:dyDescent="0.25">
      <c r="A23" s="557"/>
      <c r="B23" s="11" t="s">
        <v>59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410836.0270626003</v>
      </c>
      <c r="F23" s="3">
        <f>SUM('BIZ kWh ENTRY'!F23,'BIZ kWh ENTRY'!V23,'BIZ kWh ENTRY'!AL23,'BIZ kWh ENTRY'!BB23)</f>
        <v>117597.60956539112</v>
      </c>
      <c r="G23" s="3">
        <f>SUM('BIZ kWh ENTRY'!G23,'BIZ kWh ENTRY'!W23,'BIZ kWh ENTRY'!AM23,'BIZ kWh ENTRY'!BC23)</f>
        <v>313934.91508881142</v>
      </c>
      <c r="H23" s="3">
        <f>SUM('BIZ kWh ENTRY'!H23,'BIZ kWh ENTRY'!X23,'BIZ kWh ENTRY'!AN23,'BIZ kWh ENTRY'!BD23)</f>
        <v>186976.13437789489</v>
      </c>
      <c r="I23" s="3">
        <f>SUM('BIZ kWh ENTRY'!I23,'BIZ kWh ENTRY'!Y23,'BIZ kWh ENTRY'!AO23,'BIZ kWh ENTRY'!BE23)</f>
        <v>0</v>
      </c>
      <c r="J23" s="3">
        <f>SUM('BIZ kWh ENTRY'!J23,'BIZ kWh ENTRY'!Z23,'BIZ kWh ENTRY'!AP23,'BIZ kWh ENTRY'!BF23)</f>
        <v>109160.31133405065</v>
      </c>
      <c r="K23" s="3">
        <f>SUM('BIZ kWh ENTRY'!K23,'BIZ kWh ENTRY'!AA23,'BIZ kWh ENTRY'!AQ23,'BIZ kWh ENTRY'!BG23)</f>
        <v>235482.39331248048</v>
      </c>
      <c r="L23" s="3">
        <f>SUM('BIZ kWh ENTRY'!L23,'BIZ kWh ENTRY'!AB23,'BIZ kWh ENTRY'!AR23,'BIZ kWh ENTRY'!BH23)</f>
        <v>403803.79949294042</v>
      </c>
      <c r="M23" s="3">
        <f>SUM('BIZ kWh ENTRY'!M23,'BIZ kWh ENTRY'!AC23,'BIZ kWh ENTRY'!AS23,'BIZ kWh ENTRY'!BI23)</f>
        <v>307335</v>
      </c>
      <c r="N23" s="3">
        <f>SUM('BIZ kWh ENTRY'!N23,'BIZ kWh ENTRY'!AD23,'BIZ kWh ENTRY'!AT23,'BIZ kWh ENTRY'!BJ23)</f>
        <v>3816786.2622558745</v>
      </c>
      <c r="O23" s="82">
        <f t="shared" si="3"/>
        <v>5901912.4524900438</v>
      </c>
    </row>
    <row r="24" spans="1:15" x14ac:dyDescent="0.25">
      <c r="A24" s="557"/>
      <c r="B24" s="13" t="s">
        <v>58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82">
        <f t="shared" si="3"/>
        <v>0</v>
      </c>
    </row>
    <row r="25" spans="1:15" x14ac:dyDescent="0.25">
      <c r="A25" s="557"/>
      <c r="B25" s="11" t="s">
        <v>57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82">
        <f t="shared" si="3"/>
        <v>0</v>
      </c>
    </row>
    <row r="26" spans="1:15" x14ac:dyDescent="0.25">
      <c r="A26" s="557"/>
      <c r="B26" s="11" t="s">
        <v>56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55832.259225375667</v>
      </c>
      <c r="F26" s="3">
        <f>SUM('BIZ kWh ENTRY'!F26,'BIZ kWh ENTRY'!V26,'BIZ kWh ENTRY'!AL26,'BIZ kWh ENTRY'!BB26)</f>
        <v>138552.71531537813</v>
      </c>
      <c r="G26" s="3">
        <f>SUM('BIZ kWh ENTRY'!G26,'BIZ kWh ENTRY'!W26,'BIZ kWh ENTRY'!AM26,'BIZ kWh ENTRY'!BC26)</f>
        <v>19976.686940448195</v>
      </c>
      <c r="H26" s="3">
        <f>SUM('BIZ kWh ENTRY'!H26,'BIZ kWh ENTRY'!X26,'BIZ kWh ENTRY'!AN26,'BIZ kWh ENTRY'!BD26)</f>
        <v>1207443.5864378456</v>
      </c>
      <c r="I26" s="3">
        <f>SUM('BIZ kWh ENTRY'!I26,'BIZ kWh ENTRY'!Y26,'BIZ kWh ENTRY'!AO26,'BIZ kWh ENTRY'!BE26)</f>
        <v>0</v>
      </c>
      <c r="J26" s="3">
        <f>SUM('BIZ kWh ENTRY'!J26,'BIZ kWh ENTRY'!Z26,'BIZ kWh ENTRY'!AP26,'BIZ kWh ENTRY'!BF26)</f>
        <v>172820.62301191789</v>
      </c>
      <c r="K26" s="3">
        <f>SUM('BIZ kWh ENTRY'!K26,'BIZ kWh ENTRY'!AA26,'BIZ kWh ENTRY'!AQ26,'BIZ kWh ENTRY'!BG26)</f>
        <v>745999.00509622239</v>
      </c>
      <c r="L26" s="3">
        <f>SUM('BIZ kWh ENTRY'!L26,'BIZ kWh ENTRY'!AB26,'BIZ kWh ENTRY'!AR26,'BIZ kWh ENTRY'!BH26)</f>
        <v>930713.99047500547</v>
      </c>
      <c r="M26" s="3">
        <f>SUM('BIZ kWh ENTRY'!M26,'BIZ kWh ENTRY'!AC26,'BIZ kWh ENTRY'!AS26,'BIZ kWh ENTRY'!BI26)</f>
        <v>1112893.9941802248</v>
      </c>
      <c r="N26" s="3">
        <f>SUM('BIZ kWh ENTRY'!N26,'BIZ kWh ENTRY'!AD26,'BIZ kWh ENTRY'!AT26,'BIZ kWh ENTRY'!BJ26)</f>
        <v>5620824.9922755044</v>
      </c>
      <c r="O26" s="82">
        <f t="shared" si="3"/>
        <v>10005057.852957923</v>
      </c>
    </row>
    <row r="27" spans="1:15" x14ac:dyDescent="0.25">
      <c r="A27" s="557"/>
      <c r="B27" s="11" t="s">
        <v>55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3008.5217660325807</v>
      </c>
      <c r="E27" s="3">
        <f>SUM('BIZ kWh ENTRY'!E27,'BIZ kWh ENTRY'!U27,'BIZ kWh ENTRY'!AK27,'BIZ kWh ENTRY'!BA27)</f>
        <v>199478.14185136877</v>
      </c>
      <c r="F27" s="3">
        <f>SUM('BIZ kWh ENTRY'!F27,'BIZ kWh ENTRY'!V27,'BIZ kWh ENTRY'!AL27,'BIZ kWh ENTRY'!BB27)</f>
        <v>209661.32897666568</v>
      </c>
      <c r="G27" s="3">
        <f>SUM('BIZ kWh ENTRY'!G27,'BIZ kWh ENTRY'!W27,'BIZ kWh ENTRY'!AM27,'BIZ kWh ENTRY'!BC27)</f>
        <v>479375.27496401506</v>
      </c>
      <c r="H27" s="3">
        <f>SUM('BIZ kWh ENTRY'!H27,'BIZ kWh ENTRY'!X27,'BIZ kWh ENTRY'!AN27,'BIZ kWh ENTRY'!BD27)</f>
        <v>954833.01809739263</v>
      </c>
      <c r="I27" s="3">
        <f>SUM('BIZ kWh ENTRY'!I27,'BIZ kWh ENTRY'!Y27,'BIZ kWh ENTRY'!AO27,'BIZ kWh ENTRY'!BE27)</f>
        <v>82308.617851843897</v>
      </c>
      <c r="J27" s="3">
        <f>SUM('BIZ kWh ENTRY'!J27,'BIZ kWh ENTRY'!Z27,'BIZ kWh ENTRY'!AP27,'BIZ kWh ENTRY'!BF27)</f>
        <v>3174054.3538503833</v>
      </c>
      <c r="K27" s="3">
        <f>SUM('BIZ kWh ENTRY'!K27,'BIZ kWh ENTRY'!AA27,'BIZ kWh ENTRY'!AQ27,'BIZ kWh ENTRY'!BG27)</f>
        <v>2292737.1165358583</v>
      </c>
      <c r="L27" s="3">
        <f>SUM('BIZ kWh ENTRY'!L27,'BIZ kWh ENTRY'!AB27,'BIZ kWh ENTRY'!AR27,'BIZ kWh ENTRY'!BH27)</f>
        <v>131516.08928047703</v>
      </c>
      <c r="M27" s="3">
        <f>SUM('BIZ kWh ENTRY'!M27,'BIZ kWh ENTRY'!AC27,'BIZ kWh ENTRY'!AS27,'BIZ kWh ENTRY'!BI27)</f>
        <v>3018894.1197180394</v>
      </c>
      <c r="N27" s="3">
        <f>SUM('BIZ kWh ENTRY'!N27,'BIZ kWh ENTRY'!AD27,'BIZ kWh ENTRY'!AT27,'BIZ kWh ENTRY'!BJ27)</f>
        <v>6664477.6333020106</v>
      </c>
      <c r="O27" s="82">
        <f t="shared" si="3"/>
        <v>17210344.216194086</v>
      </c>
    </row>
    <row r="28" spans="1:15" x14ac:dyDescent="0.25">
      <c r="A28" s="557"/>
      <c r="B28" s="11" t="s">
        <v>54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0</v>
      </c>
      <c r="O28" s="82">
        <f t="shared" si="3"/>
        <v>0</v>
      </c>
    </row>
    <row r="29" spans="1:15" x14ac:dyDescent="0.25">
      <c r="A29" s="557"/>
      <c r="B29" s="11" t="s">
        <v>53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0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190765.12917909876</v>
      </c>
      <c r="J29" s="3">
        <f>SUM('BIZ kWh ENTRY'!J29,'BIZ kWh ENTRY'!Z29,'BIZ kWh ENTRY'!AP29,'BIZ kWh ENTRY'!BF29)</f>
        <v>869782.72371789115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34990.200341580246</v>
      </c>
      <c r="M29" s="3">
        <f>SUM('BIZ kWh ENTRY'!M29,'BIZ kWh ENTRY'!AC29,'BIZ kWh ENTRY'!AS29,'BIZ kWh ENTRY'!BI29)</f>
        <v>0</v>
      </c>
      <c r="N29" s="3">
        <f>SUM('BIZ kWh ENTRY'!N29,'BIZ kWh ENTRY'!AD29,'BIZ kWh ENTRY'!AT29,'BIZ kWh ENTRY'!BJ29)</f>
        <v>48497.768033034772</v>
      </c>
      <c r="O29" s="82">
        <f t="shared" si="3"/>
        <v>1144035.8212716049</v>
      </c>
    </row>
    <row r="30" spans="1:15" x14ac:dyDescent="0.25">
      <c r="A30" s="557"/>
      <c r="B30" s="11" t="s">
        <v>52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154300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9195.3531601411651</v>
      </c>
      <c r="J30" s="3">
        <f>SUM('BIZ kWh ENTRY'!J30,'BIZ kWh ENTRY'!Z30,'BIZ kWh ENTRY'!AP30,'BIZ kWh ENTRY'!BF30)</f>
        <v>5686890</v>
      </c>
      <c r="K30" s="3">
        <f>SUM('BIZ kWh ENTRY'!K30,'BIZ kWh ENTRY'!AA30,'BIZ kWh ENTRY'!AQ30,'BIZ kWh ENTRY'!BG30)</f>
        <v>63952.40324071236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2397217.9601147724</v>
      </c>
      <c r="N30" s="3">
        <f>SUM('BIZ kWh ENTRY'!N30,'BIZ kWh ENTRY'!AD30,'BIZ kWh ENTRY'!AT30,'BIZ kWh ENTRY'!BJ30)</f>
        <v>5149027.2937096134</v>
      </c>
      <c r="O30" s="82">
        <f t="shared" si="3"/>
        <v>13460583.01022524</v>
      </c>
    </row>
    <row r="31" spans="1:15" x14ac:dyDescent="0.25">
      <c r="A31" s="557"/>
      <c r="B31" s="11" t="s">
        <v>51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73675.147695587235</v>
      </c>
      <c r="G31" s="3">
        <f>SUM('BIZ kWh ENTRY'!G31,'BIZ kWh ENTRY'!W31,'BIZ kWh ENTRY'!AM31,'BIZ kWh ENTRY'!BC31)</f>
        <v>0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0</v>
      </c>
      <c r="K31" s="3">
        <f>SUM('BIZ kWh ENTRY'!K31,'BIZ kWh ENTRY'!AA31,'BIZ kWh ENTRY'!AQ31,'BIZ kWh ENTRY'!BG31)</f>
        <v>34276.009654058937</v>
      </c>
      <c r="L31" s="3">
        <f>SUM('BIZ kWh ENTRY'!L31,'BIZ kWh ENTRY'!AB31,'BIZ kWh ENTRY'!AR31,'BIZ kWh ENTRY'!BH31)</f>
        <v>5293.7772292936188</v>
      </c>
      <c r="M31" s="3">
        <f>SUM('BIZ kWh ENTRY'!M31,'BIZ kWh ENTRY'!AC31,'BIZ kWh ENTRY'!AS31,'BIZ kWh ENTRY'!BI31)</f>
        <v>2637.1728747797142</v>
      </c>
      <c r="N31" s="3">
        <f>SUM('BIZ kWh ENTRY'!N31,'BIZ kWh ENTRY'!AD31,'BIZ kWh ENTRY'!AT31,'BIZ kWh ENTRY'!BJ31)</f>
        <v>788925</v>
      </c>
      <c r="O31" s="82">
        <f t="shared" si="3"/>
        <v>904807.10745371948</v>
      </c>
    </row>
    <row r="32" spans="1:15" ht="15.75" thickBot="1" x14ac:dyDescent="0.3">
      <c r="A32" s="558"/>
      <c r="B32" s="11" t="s">
        <v>50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0</v>
      </c>
      <c r="O32" s="82">
        <f t="shared" si="3"/>
        <v>0</v>
      </c>
    </row>
    <row r="33" spans="1:15" ht="15.75" thickBot="1" x14ac:dyDescent="0.3">
      <c r="A33" s="86"/>
      <c r="B33" s="209" t="s">
        <v>43</v>
      </c>
      <c r="C33" s="210">
        <f t="shared" ref="C33:N33" si="4">SUM(C20:C32)</f>
        <v>0</v>
      </c>
      <c r="D33" s="210">
        <f t="shared" si="4"/>
        <v>3008.5217660325807</v>
      </c>
      <c r="E33" s="210">
        <f t="shared" si="4"/>
        <v>666146.42813934479</v>
      </c>
      <c r="F33" s="210">
        <f t="shared" si="4"/>
        <v>549395.06515145092</v>
      </c>
      <c r="G33" s="210">
        <f t="shared" si="4"/>
        <v>967586.87699327467</v>
      </c>
      <c r="H33" s="210">
        <f t="shared" si="4"/>
        <v>2349252.7389131333</v>
      </c>
      <c r="I33" s="210">
        <f t="shared" si="4"/>
        <v>282269.10019108379</v>
      </c>
      <c r="J33" s="210">
        <f t="shared" si="4"/>
        <v>10180983.568326175</v>
      </c>
      <c r="K33" s="210">
        <f t="shared" si="4"/>
        <v>4056067.6263210024</v>
      </c>
      <c r="L33" s="210">
        <f t="shared" si="4"/>
        <v>1506317.8568192967</v>
      </c>
      <c r="M33" s="210">
        <f t="shared" si="4"/>
        <v>6838978.2468878161</v>
      </c>
      <c r="N33" s="210">
        <f t="shared" si="4"/>
        <v>22404707.252764784</v>
      </c>
      <c r="O33" s="85">
        <f t="shared" si="3"/>
        <v>49804713.282273397</v>
      </c>
    </row>
    <row r="34" spans="1:15" ht="21.75" thickBot="1" x14ac:dyDescent="0.4">
      <c r="A34" s="88"/>
    </row>
    <row r="35" spans="1:15" s="375" customFormat="1" ht="21.75" thickBot="1" x14ac:dyDescent="0.4">
      <c r="A35" s="372"/>
      <c r="B35" s="290" t="s">
        <v>36</v>
      </c>
      <c r="C35" s="373">
        <f>C$3</f>
        <v>45292</v>
      </c>
      <c r="D35" s="373">
        <f t="shared" ref="D35:N35" si="5">D$3</f>
        <v>45323</v>
      </c>
      <c r="E35" s="373">
        <f t="shared" si="5"/>
        <v>45352</v>
      </c>
      <c r="F35" s="373">
        <f t="shared" si="5"/>
        <v>45383</v>
      </c>
      <c r="G35" s="373">
        <f t="shared" si="5"/>
        <v>45413</v>
      </c>
      <c r="H35" s="373">
        <f t="shared" si="5"/>
        <v>45444</v>
      </c>
      <c r="I35" s="373">
        <f t="shared" si="5"/>
        <v>45474</v>
      </c>
      <c r="J35" s="373">
        <f t="shared" si="5"/>
        <v>45505</v>
      </c>
      <c r="K35" s="373">
        <f t="shared" si="5"/>
        <v>45536</v>
      </c>
      <c r="L35" s="373">
        <f t="shared" si="5"/>
        <v>45566</v>
      </c>
      <c r="M35" s="373">
        <f t="shared" si="5"/>
        <v>45597</v>
      </c>
      <c r="N35" s="373" t="str">
        <f t="shared" si="5"/>
        <v>Dec-24 +</v>
      </c>
      <c r="O35" s="374" t="s">
        <v>34</v>
      </c>
    </row>
    <row r="36" spans="1:15" s="375" customFormat="1" ht="15" customHeight="1" x14ac:dyDescent="0.25">
      <c r="A36" s="574" t="s">
        <v>68</v>
      </c>
      <c r="B36" s="376" t="s">
        <v>62</v>
      </c>
      <c r="C36" s="188">
        <f>SUM('BIZ kWh ENTRY'!C36,'BIZ kWh ENTRY'!S36,'BIZ kWh ENTRY'!AI36,'BIZ kWh ENTRY'!AY36)</f>
        <v>0</v>
      </c>
      <c r="D36" s="188">
        <f>SUM('BIZ kWh ENTRY'!D36,'BIZ kWh ENTRY'!T36,'BIZ kWh ENTRY'!AJ36,'BIZ kWh ENTRY'!AZ36)</f>
        <v>0</v>
      </c>
      <c r="E36" s="188">
        <f>SUM('BIZ kWh ENTRY'!E36,'BIZ kWh ENTRY'!U36,'BIZ kWh ENTRY'!AK36,'BIZ kWh ENTRY'!BA36)</f>
        <v>0</v>
      </c>
      <c r="F36" s="188">
        <f>SUM('BIZ kWh ENTRY'!F36,'BIZ kWh ENTRY'!V36,'BIZ kWh ENTRY'!AL36,'BIZ kWh ENTRY'!BB36)</f>
        <v>0</v>
      </c>
      <c r="G36" s="188">
        <f>SUM('BIZ kWh ENTRY'!G36,'BIZ kWh ENTRY'!W36,'BIZ kWh ENTRY'!AM36,'BIZ kWh ENTRY'!BC36)</f>
        <v>0</v>
      </c>
      <c r="H36" s="188">
        <f>SUM('BIZ kWh ENTRY'!H36,'BIZ kWh ENTRY'!X36,'BIZ kWh ENTRY'!AN36,'BIZ kWh ENTRY'!BD36)</f>
        <v>0</v>
      </c>
      <c r="I36" s="188">
        <f>SUM('BIZ kWh ENTRY'!I36,'BIZ kWh ENTRY'!Y36,'BIZ kWh ENTRY'!AO36,'BIZ kWh ENTRY'!BE36)</f>
        <v>0</v>
      </c>
      <c r="J36" s="188">
        <f>SUM('BIZ kWh ENTRY'!J36,'BIZ kWh ENTRY'!Z36,'BIZ kWh ENTRY'!AP36,'BIZ kWh ENTRY'!BF36)</f>
        <v>0</v>
      </c>
      <c r="K36" s="188">
        <f>SUM('BIZ kWh ENTRY'!K36,'BIZ kWh ENTRY'!AA36,'BIZ kWh ENTRY'!AQ36,'BIZ kWh ENTRY'!BG36)</f>
        <v>0</v>
      </c>
      <c r="L36" s="188">
        <f>SUM('BIZ kWh ENTRY'!L36,'BIZ kWh ENTRY'!AB36,'BIZ kWh ENTRY'!AR36,'BIZ kWh ENTRY'!BH36)</f>
        <v>0</v>
      </c>
      <c r="M36" s="188">
        <f>SUM('BIZ kWh ENTRY'!M36,'BIZ kWh ENTRY'!AC36,'BIZ kWh ENTRY'!AS36,'BIZ kWh ENTRY'!BI36)</f>
        <v>0</v>
      </c>
      <c r="N36" s="188">
        <f>SUM('BIZ kWh ENTRY'!N36,'BIZ kWh ENTRY'!AD36,'BIZ kWh ENTRY'!AT36,'BIZ kWh ENTRY'!BJ36)</f>
        <v>0</v>
      </c>
      <c r="O36" s="377">
        <f t="shared" ref="O36:O49" si="6">SUM(C36:N36)</f>
        <v>0</v>
      </c>
    </row>
    <row r="37" spans="1:15" s="375" customFormat="1" x14ac:dyDescent="0.25">
      <c r="A37" s="575"/>
      <c r="B37" s="376" t="s">
        <v>61</v>
      </c>
      <c r="C37" s="188">
        <f>SUM('BIZ kWh ENTRY'!C37,'BIZ kWh ENTRY'!S37,'BIZ kWh ENTRY'!AI37,'BIZ kWh ENTRY'!AY37)</f>
        <v>0</v>
      </c>
      <c r="D37" s="188">
        <f>SUM('BIZ kWh ENTRY'!D37,'BIZ kWh ENTRY'!T37,'BIZ kWh ENTRY'!AJ37,'BIZ kWh ENTRY'!AZ37)</f>
        <v>0</v>
      </c>
      <c r="E37" s="188">
        <f>SUM('BIZ kWh ENTRY'!E37,'BIZ kWh ENTRY'!U37,'BIZ kWh ENTRY'!AK37,'BIZ kWh ENTRY'!BA37)</f>
        <v>0</v>
      </c>
      <c r="F37" s="188">
        <f>SUM('BIZ kWh ENTRY'!F37,'BIZ kWh ENTRY'!V37,'BIZ kWh ENTRY'!AL37,'BIZ kWh ENTRY'!BB37)</f>
        <v>0</v>
      </c>
      <c r="G37" s="188">
        <f>SUM('BIZ kWh ENTRY'!G37,'BIZ kWh ENTRY'!W37,'BIZ kWh ENTRY'!AM37,'BIZ kWh ENTRY'!BC37)</f>
        <v>0</v>
      </c>
      <c r="H37" s="188">
        <f>SUM('BIZ kWh ENTRY'!H37,'BIZ kWh ENTRY'!X37,'BIZ kWh ENTRY'!AN37,'BIZ kWh ENTRY'!BD37)</f>
        <v>0</v>
      </c>
      <c r="I37" s="188">
        <f>SUM('BIZ kWh ENTRY'!I37,'BIZ kWh ENTRY'!Y37,'BIZ kWh ENTRY'!AO37,'BIZ kWh ENTRY'!BE37)</f>
        <v>0</v>
      </c>
      <c r="J37" s="188">
        <f>SUM('BIZ kWh ENTRY'!J37,'BIZ kWh ENTRY'!Z37,'BIZ kWh ENTRY'!AP37,'BIZ kWh ENTRY'!BF37)</f>
        <v>0</v>
      </c>
      <c r="K37" s="188">
        <f>SUM('BIZ kWh ENTRY'!K37,'BIZ kWh ENTRY'!AA37,'BIZ kWh ENTRY'!AQ37,'BIZ kWh ENTRY'!BG37)</f>
        <v>0</v>
      </c>
      <c r="L37" s="188">
        <f>SUM('BIZ kWh ENTRY'!L37,'BIZ kWh ENTRY'!AB37,'BIZ kWh ENTRY'!AR37,'BIZ kWh ENTRY'!BH37)</f>
        <v>0</v>
      </c>
      <c r="M37" s="188">
        <f>SUM('BIZ kWh ENTRY'!M37,'BIZ kWh ENTRY'!AC37,'BIZ kWh ENTRY'!AS37,'BIZ kWh ENTRY'!BI37)</f>
        <v>0</v>
      </c>
      <c r="N37" s="188">
        <f>SUM('BIZ kWh ENTRY'!N37,'BIZ kWh ENTRY'!AD37,'BIZ kWh ENTRY'!AT37,'BIZ kWh ENTRY'!BJ37)</f>
        <v>0</v>
      </c>
      <c r="O37" s="377">
        <f t="shared" si="6"/>
        <v>0</v>
      </c>
    </row>
    <row r="38" spans="1:15" s="375" customFormat="1" x14ac:dyDescent="0.25">
      <c r="A38" s="575"/>
      <c r="B38" s="376" t="s">
        <v>60</v>
      </c>
      <c r="C38" s="188">
        <f>SUM('BIZ kWh ENTRY'!C38,'BIZ kWh ENTRY'!S38,'BIZ kWh ENTRY'!AI38,'BIZ kWh ENTRY'!AY38)</f>
        <v>0</v>
      </c>
      <c r="D38" s="188">
        <f>SUM('BIZ kWh ENTRY'!D38,'BIZ kWh ENTRY'!T38,'BIZ kWh ENTRY'!AJ38,'BIZ kWh ENTRY'!AZ38)</f>
        <v>0</v>
      </c>
      <c r="E38" s="188">
        <f>SUM('BIZ kWh ENTRY'!E38,'BIZ kWh ENTRY'!U38,'BIZ kWh ENTRY'!AK38,'BIZ kWh ENTRY'!BA38)</f>
        <v>0</v>
      </c>
      <c r="F38" s="188">
        <f>SUM('BIZ kWh ENTRY'!F38,'BIZ kWh ENTRY'!V38,'BIZ kWh ENTRY'!AL38,'BIZ kWh ENTRY'!BB38)</f>
        <v>0</v>
      </c>
      <c r="G38" s="188">
        <f>SUM('BIZ kWh ENTRY'!G38,'BIZ kWh ENTRY'!W38,'BIZ kWh ENTRY'!AM38,'BIZ kWh ENTRY'!BC38)</f>
        <v>0</v>
      </c>
      <c r="H38" s="188">
        <f>SUM('BIZ kWh ENTRY'!H38,'BIZ kWh ENTRY'!X38,'BIZ kWh ENTRY'!AN38,'BIZ kWh ENTRY'!BD38)</f>
        <v>0</v>
      </c>
      <c r="I38" s="188">
        <f>SUM('BIZ kWh ENTRY'!I38,'BIZ kWh ENTRY'!Y38,'BIZ kWh ENTRY'!AO38,'BIZ kWh ENTRY'!BE38)</f>
        <v>0</v>
      </c>
      <c r="J38" s="188">
        <f>SUM('BIZ kWh ENTRY'!J38,'BIZ kWh ENTRY'!Z38,'BIZ kWh ENTRY'!AP38,'BIZ kWh ENTRY'!BF38)</f>
        <v>0</v>
      </c>
      <c r="K38" s="188">
        <f>SUM('BIZ kWh ENTRY'!K38,'BIZ kWh ENTRY'!AA38,'BIZ kWh ENTRY'!AQ38,'BIZ kWh ENTRY'!BG38)</f>
        <v>0</v>
      </c>
      <c r="L38" s="188">
        <f>SUM('BIZ kWh ENTRY'!L38,'BIZ kWh ENTRY'!AB38,'BIZ kWh ENTRY'!AR38,'BIZ kWh ENTRY'!BH38)</f>
        <v>0</v>
      </c>
      <c r="M38" s="188">
        <f>SUM('BIZ kWh ENTRY'!M38,'BIZ kWh ENTRY'!AC38,'BIZ kWh ENTRY'!AS38,'BIZ kWh ENTRY'!BI38)</f>
        <v>0</v>
      </c>
      <c r="N38" s="188">
        <f>SUM('BIZ kWh ENTRY'!N38,'BIZ kWh ENTRY'!AD38,'BIZ kWh ENTRY'!AT38,'BIZ kWh ENTRY'!BJ38)</f>
        <v>0</v>
      </c>
      <c r="O38" s="377">
        <f t="shared" si="6"/>
        <v>0</v>
      </c>
    </row>
    <row r="39" spans="1:15" s="375" customFormat="1" x14ac:dyDescent="0.25">
      <c r="A39" s="575"/>
      <c r="B39" s="376" t="s">
        <v>59</v>
      </c>
      <c r="C39" s="188">
        <f>SUM('BIZ kWh ENTRY'!C39,'BIZ kWh ENTRY'!S39,'BIZ kWh ENTRY'!AI39,'BIZ kWh ENTRY'!AY39)</f>
        <v>0</v>
      </c>
      <c r="D39" s="188">
        <f>SUM('BIZ kWh ENTRY'!D39,'BIZ kWh ENTRY'!T39,'BIZ kWh ENTRY'!AJ39,'BIZ kWh ENTRY'!AZ39)</f>
        <v>0</v>
      </c>
      <c r="E39" s="188">
        <f>SUM('BIZ kWh ENTRY'!E39,'BIZ kWh ENTRY'!U39,'BIZ kWh ENTRY'!AK39,'BIZ kWh ENTRY'!BA39)</f>
        <v>0</v>
      </c>
      <c r="F39" s="188">
        <f>SUM('BIZ kWh ENTRY'!F39,'BIZ kWh ENTRY'!V39,'BIZ kWh ENTRY'!AL39,'BIZ kWh ENTRY'!BB39)</f>
        <v>0</v>
      </c>
      <c r="G39" s="188">
        <f>SUM('BIZ kWh ENTRY'!G39,'BIZ kWh ENTRY'!W39,'BIZ kWh ENTRY'!AM39,'BIZ kWh ENTRY'!BC39)</f>
        <v>0</v>
      </c>
      <c r="H39" s="188">
        <f>SUM('BIZ kWh ENTRY'!H39,'BIZ kWh ENTRY'!X39,'BIZ kWh ENTRY'!AN39,'BIZ kWh ENTRY'!BD39)</f>
        <v>0</v>
      </c>
      <c r="I39" s="188">
        <f>SUM('BIZ kWh ENTRY'!I39,'BIZ kWh ENTRY'!Y39,'BIZ kWh ENTRY'!AO39,'BIZ kWh ENTRY'!BE39)</f>
        <v>0</v>
      </c>
      <c r="J39" s="188">
        <f>SUM('BIZ kWh ENTRY'!J39,'BIZ kWh ENTRY'!Z39,'BIZ kWh ENTRY'!AP39,'BIZ kWh ENTRY'!BF39)</f>
        <v>0</v>
      </c>
      <c r="K39" s="188">
        <f>SUM('BIZ kWh ENTRY'!K39,'BIZ kWh ENTRY'!AA39,'BIZ kWh ENTRY'!AQ39,'BIZ kWh ENTRY'!BG39)</f>
        <v>0</v>
      </c>
      <c r="L39" s="188">
        <f>SUM('BIZ kWh ENTRY'!L39,'BIZ kWh ENTRY'!AB39,'BIZ kWh ENTRY'!AR39,'BIZ kWh ENTRY'!BH39)</f>
        <v>0</v>
      </c>
      <c r="M39" s="188">
        <f>SUM('BIZ kWh ENTRY'!M39,'BIZ kWh ENTRY'!AC39,'BIZ kWh ENTRY'!AS39,'BIZ kWh ENTRY'!BI39)</f>
        <v>0</v>
      </c>
      <c r="N39" s="188">
        <f>SUM('BIZ kWh ENTRY'!N39,'BIZ kWh ENTRY'!AD39,'BIZ kWh ENTRY'!AT39,'BIZ kWh ENTRY'!BJ39)</f>
        <v>0</v>
      </c>
      <c r="O39" s="377">
        <f t="shared" si="6"/>
        <v>0</v>
      </c>
    </row>
    <row r="40" spans="1:15" s="375" customFormat="1" x14ac:dyDescent="0.25">
      <c r="A40" s="575"/>
      <c r="B40" s="376" t="s">
        <v>58</v>
      </c>
      <c r="C40" s="188">
        <f>SUM('BIZ kWh ENTRY'!C40,'BIZ kWh ENTRY'!S40,'BIZ kWh ENTRY'!AI40,'BIZ kWh ENTRY'!AY40)</f>
        <v>0</v>
      </c>
      <c r="D40" s="188">
        <f>SUM('BIZ kWh ENTRY'!D40,'BIZ kWh ENTRY'!T40,'BIZ kWh ENTRY'!AJ40,'BIZ kWh ENTRY'!AZ40)</f>
        <v>0</v>
      </c>
      <c r="E40" s="188">
        <f>SUM('BIZ kWh ENTRY'!E40,'BIZ kWh ENTRY'!U40,'BIZ kWh ENTRY'!AK40,'BIZ kWh ENTRY'!BA40)</f>
        <v>0</v>
      </c>
      <c r="F40" s="188">
        <f>SUM('BIZ kWh ENTRY'!F40,'BIZ kWh ENTRY'!V40,'BIZ kWh ENTRY'!AL40,'BIZ kWh ENTRY'!BB40)</f>
        <v>0</v>
      </c>
      <c r="G40" s="188">
        <f>SUM('BIZ kWh ENTRY'!G40,'BIZ kWh ENTRY'!W40,'BIZ kWh ENTRY'!AM40,'BIZ kWh ENTRY'!BC40)</f>
        <v>0</v>
      </c>
      <c r="H40" s="188">
        <f>SUM('BIZ kWh ENTRY'!H40,'BIZ kWh ENTRY'!X40,'BIZ kWh ENTRY'!AN40,'BIZ kWh ENTRY'!BD40)</f>
        <v>0</v>
      </c>
      <c r="I40" s="188">
        <f>SUM('BIZ kWh ENTRY'!I40,'BIZ kWh ENTRY'!Y40,'BIZ kWh ENTRY'!AO40,'BIZ kWh ENTRY'!BE40)</f>
        <v>0</v>
      </c>
      <c r="J40" s="188">
        <f>SUM('BIZ kWh ENTRY'!J40,'BIZ kWh ENTRY'!Z40,'BIZ kWh ENTRY'!AP40,'BIZ kWh ENTRY'!BF40)</f>
        <v>0</v>
      </c>
      <c r="K40" s="188">
        <f>SUM('BIZ kWh ENTRY'!K40,'BIZ kWh ENTRY'!AA40,'BIZ kWh ENTRY'!AQ40,'BIZ kWh ENTRY'!BG40)</f>
        <v>0</v>
      </c>
      <c r="L40" s="188">
        <f>SUM('BIZ kWh ENTRY'!L40,'BIZ kWh ENTRY'!AB40,'BIZ kWh ENTRY'!AR40,'BIZ kWh ENTRY'!BH40)</f>
        <v>0</v>
      </c>
      <c r="M40" s="188">
        <f>SUM('BIZ kWh ENTRY'!M40,'BIZ kWh ENTRY'!AC40,'BIZ kWh ENTRY'!AS40,'BIZ kWh ENTRY'!BI40)</f>
        <v>0</v>
      </c>
      <c r="N40" s="188">
        <f>SUM('BIZ kWh ENTRY'!N40,'BIZ kWh ENTRY'!AD40,'BIZ kWh ENTRY'!AT40,'BIZ kWh ENTRY'!BJ40)</f>
        <v>0</v>
      </c>
      <c r="O40" s="377">
        <f t="shared" si="6"/>
        <v>0</v>
      </c>
    </row>
    <row r="41" spans="1:15" s="375" customFormat="1" x14ac:dyDescent="0.25">
      <c r="A41" s="575"/>
      <c r="B41" s="376" t="s">
        <v>57</v>
      </c>
      <c r="C41" s="188">
        <f>SUM('BIZ kWh ENTRY'!C41,'BIZ kWh ENTRY'!S41,'BIZ kWh ENTRY'!AI41,'BIZ kWh ENTRY'!AY41)</f>
        <v>0</v>
      </c>
      <c r="D41" s="188">
        <f>SUM('BIZ kWh ENTRY'!D41,'BIZ kWh ENTRY'!T41,'BIZ kWh ENTRY'!AJ41,'BIZ kWh ENTRY'!AZ41)</f>
        <v>0</v>
      </c>
      <c r="E41" s="188">
        <f>SUM('BIZ kWh ENTRY'!E41,'BIZ kWh ENTRY'!U41,'BIZ kWh ENTRY'!AK41,'BIZ kWh ENTRY'!BA41)</f>
        <v>0</v>
      </c>
      <c r="F41" s="188">
        <f>SUM('BIZ kWh ENTRY'!F41,'BIZ kWh ENTRY'!V41,'BIZ kWh ENTRY'!AL41,'BIZ kWh ENTRY'!BB41)</f>
        <v>0</v>
      </c>
      <c r="G41" s="188">
        <f>SUM('BIZ kWh ENTRY'!G41,'BIZ kWh ENTRY'!W41,'BIZ kWh ENTRY'!AM41,'BIZ kWh ENTRY'!BC41)</f>
        <v>0</v>
      </c>
      <c r="H41" s="188">
        <f>SUM('BIZ kWh ENTRY'!H41,'BIZ kWh ENTRY'!X41,'BIZ kWh ENTRY'!AN41,'BIZ kWh ENTRY'!BD41)</f>
        <v>0</v>
      </c>
      <c r="I41" s="188">
        <f>SUM('BIZ kWh ENTRY'!I41,'BIZ kWh ENTRY'!Y41,'BIZ kWh ENTRY'!AO41,'BIZ kWh ENTRY'!BE41)</f>
        <v>0</v>
      </c>
      <c r="J41" s="188">
        <f>SUM('BIZ kWh ENTRY'!J41,'BIZ kWh ENTRY'!Z41,'BIZ kWh ENTRY'!AP41,'BIZ kWh ENTRY'!BF41)</f>
        <v>0</v>
      </c>
      <c r="K41" s="188">
        <f>SUM('BIZ kWh ENTRY'!K41,'BIZ kWh ENTRY'!AA41,'BIZ kWh ENTRY'!AQ41,'BIZ kWh ENTRY'!BG41)</f>
        <v>0</v>
      </c>
      <c r="L41" s="188">
        <f>SUM('BIZ kWh ENTRY'!L41,'BIZ kWh ENTRY'!AB41,'BIZ kWh ENTRY'!AR41,'BIZ kWh ENTRY'!BH41)</f>
        <v>0</v>
      </c>
      <c r="M41" s="188">
        <f>SUM('BIZ kWh ENTRY'!M41,'BIZ kWh ENTRY'!AC41,'BIZ kWh ENTRY'!AS41,'BIZ kWh ENTRY'!BI41)</f>
        <v>0</v>
      </c>
      <c r="N41" s="188">
        <f>SUM('BIZ kWh ENTRY'!N41,'BIZ kWh ENTRY'!AD41,'BIZ kWh ENTRY'!AT41,'BIZ kWh ENTRY'!BJ41)</f>
        <v>0</v>
      </c>
      <c r="O41" s="377">
        <f t="shared" si="6"/>
        <v>0</v>
      </c>
    </row>
    <row r="42" spans="1:15" s="375" customFormat="1" x14ac:dyDescent="0.25">
      <c r="A42" s="575"/>
      <c r="B42" s="376" t="s">
        <v>56</v>
      </c>
      <c r="C42" s="188">
        <f>SUM('BIZ kWh ENTRY'!C42,'BIZ kWh ENTRY'!S42,'BIZ kWh ENTRY'!AI42,'BIZ kWh ENTRY'!AY42)</f>
        <v>0</v>
      </c>
      <c r="D42" s="188">
        <f>SUM('BIZ kWh ENTRY'!D42,'BIZ kWh ENTRY'!T42,'BIZ kWh ENTRY'!AJ42,'BIZ kWh ENTRY'!AZ42)</f>
        <v>0</v>
      </c>
      <c r="E42" s="188">
        <f>SUM('BIZ kWh ENTRY'!E42,'BIZ kWh ENTRY'!U42,'BIZ kWh ENTRY'!AK42,'BIZ kWh ENTRY'!BA42)</f>
        <v>0</v>
      </c>
      <c r="F42" s="188">
        <f>SUM('BIZ kWh ENTRY'!F42,'BIZ kWh ENTRY'!V42,'BIZ kWh ENTRY'!AL42,'BIZ kWh ENTRY'!BB42)</f>
        <v>0</v>
      </c>
      <c r="G42" s="188">
        <f>SUM('BIZ kWh ENTRY'!G42,'BIZ kWh ENTRY'!W42,'BIZ kWh ENTRY'!AM42,'BIZ kWh ENTRY'!BC42)</f>
        <v>0</v>
      </c>
      <c r="H42" s="188">
        <f>SUM('BIZ kWh ENTRY'!H42,'BIZ kWh ENTRY'!X42,'BIZ kWh ENTRY'!AN42,'BIZ kWh ENTRY'!BD42)</f>
        <v>0</v>
      </c>
      <c r="I42" s="188">
        <f>SUM('BIZ kWh ENTRY'!I42,'BIZ kWh ENTRY'!Y42,'BIZ kWh ENTRY'!AO42,'BIZ kWh ENTRY'!BE42)</f>
        <v>0</v>
      </c>
      <c r="J42" s="188">
        <f>SUM('BIZ kWh ENTRY'!J42,'BIZ kWh ENTRY'!Z42,'BIZ kWh ENTRY'!AP42,'BIZ kWh ENTRY'!BF42)</f>
        <v>0</v>
      </c>
      <c r="K42" s="188">
        <f>SUM('BIZ kWh ENTRY'!K42,'BIZ kWh ENTRY'!AA42,'BIZ kWh ENTRY'!AQ42,'BIZ kWh ENTRY'!BG42)</f>
        <v>0</v>
      </c>
      <c r="L42" s="188">
        <f>SUM('BIZ kWh ENTRY'!L42,'BIZ kWh ENTRY'!AB42,'BIZ kWh ENTRY'!AR42,'BIZ kWh ENTRY'!BH42)</f>
        <v>0</v>
      </c>
      <c r="M42" s="188">
        <f>SUM('BIZ kWh ENTRY'!M42,'BIZ kWh ENTRY'!AC42,'BIZ kWh ENTRY'!AS42,'BIZ kWh ENTRY'!BI42)</f>
        <v>0</v>
      </c>
      <c r="N42" s="188">
        <f>SUM('BIZ kWh ENTRY'!N42,'BIZ kWh ENTRY'!AD42,'BIZ kWh ENTRY'!AT42,'BIZ kWh ENTRY'!BJ42)</f>
        <v>0</v>
      </c>
      <c r="O42" s="377">
        <f t="shared" si="6"/>
        <v>0</v>
      </c>
    </row>
    <row r="43" spans="1:15" s="375" customFormat="1" x14ac:dyDescent="0.25">
      <c r="A43" s="575"/>
      <c r="B43" s="376" t="s">
        <v>55</v>
      </c>
      <c r="C43" s="188">
        <f>SUM('BIZ kWh ENTRY'!C43,'BIZ kWh ENTRY'!S43,'BIZ kWh ENTRY'!AI43,'BIZ kWh ENTRY'!AY43)</f>
        <v>0</v>
      </c>
      <c r="D43" s="188">
        <f>SUM('BIZ kWh ENTRY'!D43,'BIZ kWh ENTRY'!T43,'BIZ kWh ENTRY'!AJ43,'BIZ kWh ENTRY'!AZ43)</f>
        <v>0</v>
      </c>
      <c r="E43" s="188">
        <f>SUM('BIZ kWh ENTRY'!E43,'BIZ kWh ENTRY'!U43,'BIZ kWh ENTRY'!AK43,'BIZ kWh ENTRY'!BA43)</f>
        <v>0</v>
      </c>
      <c r="F43" s="188">
        <f>SUM('BIZ kWh ENTRY'!F43,'BIZ kWh ENTRY'!V43,'BIZ kWh ENTRY'!AL43,'BIZ kWh ENTRY'!BB43)</f>
        <v>0</v>
      </c>
      <c r="G43" s="188">
        <f>SUM('BIZ kWh ENTRY'!G43,'BIZ kWh ENTRY'!W43,'BIZ kWh ENTRY'!AM43,'BIZ kWh ENTRY'!BC43)</f>
        <v>0</v>
      </c>
      <c r="H43" s="188">
        <f>SUM('BIZ kWh ENTRY'!H43,'BIZ kWh ENTRY'!X43,'BIZ kWh ENTRY'!AN43,'BIZ kWh ENTRY'!BD43)</f>
        <v>0</v>
      </c>
      <c r="I43" s="188">
        <f>SUM('BIZ kWh ENTRY'!I43,'BIZ kWh ENTRY'!Y43,'BIZ kWh ENTRY'!AO43,'BIZ kWh ENTRY'!BE43)</f>
        <v>0</v>
      </c>
      <c r="J43" s="188">
        <f>SUM('BIZ kWh ENTRY'!J43,'BIZ kWh ENTRY'!Z43,'BIZ kWh ENTRY'!AP43,'BIZ kWh ENTRY'!BF43)</f>
        <v>0</v>
      </c>
      <c r="K43" s="188">
        <f>SUM('BIZ kWh ENTRY'!K43,'BIZ kWh ENTRY'!AA43,'BIZ kWh ENTRY'!AQ43,'BIZ kWh ENTRY'!BG43)</f>
        <v>0</v>
      </c>
      <c r="L43" s="188">
        <f>SUM('BIZ kWh ENTRY'!L43,'BIZ kWh ENTRY'!AB43,'BIZ kWh ENTRY'!AR43,'BIZ kWh ENTRY'!BH43)</f>
        <v>0</v>
      </c>
      <c r="M43" s="188">
        <f>SUM('BIZ kWh ENTRY'!M43,'BIZ kWh ENTRY'!AC43,'BIZ kWh ENTRY'!AS43,'BIZ kWh ENTRY'!BI43)</f>
        <v>0</v>
      </c>
      <c r="N43" s="188">
        <f>SUM('BIZ kWh ENTRY'!N43,'BIZ kWh ENTRY'!AD43,'BIZ kWh ENTRY'!AT43,'BIZ kWh ENTRY'!BJ43)</f>
        <v>0</v>
      </c>
      <c r="O43" s="377">
        <f t="shared" si="6"/>
        <v>0</v>
      </c>
    </row>
    <row r="44" spans="1:15" s="375" customFormat="1" x14ac:dyDescent="0.25">
      <c r="A44" s="575"/>
      <c r="B44" s="376" t="s">
        <v>54</v>
      </c>
      <c r="C44" s="188">
        <f>SUM('BIZ kWh ENTRY'!C44,'BIZ kWh ENTRY'!S44,'BIZ kWh ENTRY'!AI44,'BIZ kWh ENTRY'!AY44)</f>
        <v>0</v>
      </c>
      <c r="D44" s="188">
        <f>SUM('BIZ kWh ENTRY'!D44,'BIZ kWh ENTRY'!T44,'BIZ kWh ENTRY'!AJ44,'BIZ kWh ENTRY'!AZ44)</f>
        <v>0</v>
      </c>
      <c r="E44" s="188">
        <f>SUM('BIZ kWh ENTRY'!E44,'BIZ kWh ENTRY'!U44,'BIZ kWh ENTRY'!AK44,'BIZ kWh ENTRY'!BA44)</f>
        <v>0</v>
      </c>
      <c r="F44" s="188">
        <f>SUM('BIZ kWh ENTRY'!F44,'BIZ kWh ENTRY'!V44,'BIZ kWh ENTRY'!AL44,'BIZ kWh ENTRY'!BB44)</f>
        <v>0</v>
      </c>
      <c r="G44" s="188">
        <f>SUM('BIZ kWh ENTRY'!G44,'BIZ kWh ENTRY'!W44,'BIZ kWh ENTRY'!AM44,'BIZ kWh ENTRY'!BC44)</f>
        <v>0</v>
      </c>
      <c r="H44" s="188">
        <f>SUM('BIZ kWh ENTRY'!H44,'BIZ kWh ENTRY'!X44,'BIZ kWh ENTRY'!AN44,'BIZ kWh ENTRY'!BD44)</f>
        <v>0</v>
      </c>
      <c r="I44" s="188">
        <f>SUM('BIZ kWh ENTRY'!I44,'BIZ kWh ENTRY'!Y44,'BIZ kWh ENTRY'!AO44,'BIZ kWh ENTRY'!BE44)</f>
        <v>0</v>
      </c>
      <c r="J44" s="188">
        <f>SUM('BIZ kWh ENTRY'!J44,'BIZ kWh ENTRY'!Z44,'BIZ kWh ENTRY'!AP44,'BIZ kWh ENTRY'!BF44)</f>
        <v>0</v>
      </c>
      <c r="K44" s="188">
        <f>SUM('BIZ kWh ENTRY'!K44,'BIZ kWh ENTRY'!AA44,'BIZ kWh ENTRY'!AQ44,'BIZ kWh ENTRY'!BG44)</f>
        <v>0</v>
      </c>
      <c r="L44" s="188">
        <f>SUM('BIZ kWh ENTRY'!L44,'BIZ kWh ENTRY'!AB44,'BIZ kWh ENTRY'!AR44,'BIZ kWh ENTRY'!BH44)</f>
        <v>0</v>
      </c>
      <c r="M44" s="188">
        <f>SUM('BIZ kWh ENTRY'!M44,'BIZ kWh ENTRY'!AC44,'BIZ kWh ENTRY'!AS44,'BIZ kWh ENTRY'!BI44)</f>
        <v>0</v>
      </c>
      <c r="N44" s="188">
        <f>SUM('BIZ kWh ENTRY'!N44,'BIZ kWh ENTRY'!AD44,'BIZ kWh ENTRY'!AT44,'BIZ kWh ENTRY'!BJ44)</f>
        <v>0</v>
      </c>
      <c r="O44" s="377">
        <f t="shared" si="6"/>
        <v>0</v>
      </c>
    </row>
    <row r="45" spans="1:15" s="375" customFormat="1" x14ac:dyDescent="0.25">
      <c r="A45" s="575"/>
      <c r="B45" s="376" t="s">
        <v>53</v>
      </c>
      <c r="C45" s="188">
        <f>SUM('BIZ kWh ENTRY'!C45,'BIZ kWh ENTRY'!S45,'BIZ kWh ENTRY'!AI45,'BIZ kWh ENTRY'!AY45)</f>
        <v>0</v>
      </c>
      <c r="D45" s="188">
        <f>SUM('BIZ kWh ENTRY'!D45,'BIZ kWh ENTRY'!T45,'BIZ kWh ENTRY'!AJ45,'BIZ kWh ENTRY'!AZ45)</f>
        <v>0</v>
      </c>
      <c r="E45" s="188">
        <f>SUM('BIZ kWh ENTRY'!E45,'BIZ kWh ENTRY'!U45,'BIZ kWh ENTRY'!AK45,'BIZ kWh ENTRY'!BA45)</f>
        <v>0</v>
      </c>
      <c r="F45" s="188">
        <f>SUM('BIZ kWh ENTRY'!F45,'BIZ kWh ENTRY'!V45,'BIZ kWh ENTRY'!AL45,'BIZ kWh ENTRY'!BB45)</f>
        <v>0</v>
      </c>
      <c r="G45" s="188">
        <f>SUM('BIZ kWh ENTRY'!G45,'BIZ kWh ENTRY'!W45,'BIZ kWh ENTRY'!AM45,'BIZ kWh ENTRY'!BC45)</f>
        <v>0</v>
      </c>
      <c r="H45" s="188">
        <f>SUM('BIZ kWh ENTRY'!H45,'BIZ kWh ENTRY'!X45,'BIZ kWh ENTRY'!AN45,'BIZ kWh ENTRY'!BD45)</f>
        <v>0</v>
      </c>
      <c r="I45" s="188">
        <f>SUM('BIZ kWh ENTRY'!I45,'BIZ kWh ENTRY'!Y45,'BIZ kWh ENTRY'!AO45,'BIZ kWh ENTRY'!BE45)</f>
        <v>0</v>
      </c>
      <c r="J45" s="188">
        <f>SUM('BIZ kWh ENTRY'!J45,'BIZ kWh ENTRY'!Z45,'BIZ kWh ENTRY'!AP45,'BIZ kWh ENTRY'!BF45)</f>
        <v>0</v>
      </c>
      <c r="K45" s="188">
        <f>SUM('BIZ kWh ENTRY'!K45,'BIZ kWh ENTRY'!AA45,'BIZ kWh ENTRY'!AQ45,'BIZ kWh ENTRY'!BG45)</f>
        <v>0</v>
      </c>
      <c r="L45" s="188">
        <f>SUM('BIZ kWh ENTRY'!L45,'BIZ kWh ENTRY'!AB45,'BIZ kWh ENTRY'!AR45,'BIZ kWh ENTRY'!BH45)</f>
        <v>0</v>
      </c>
      <c r="M45" s="188">
        <f>SUM('BIZ kWh ENTRY'!M45,'BIZ kWh ENTRY'!AC45,'BIZ kWh ENTRY'!AS45,'BIZ kWh ENTRY'!BI45)</f>
        <v>0</v>
      </c>
      <c r="N45" s="188">
        <f>SUM('BIZ kWh ENTRY'!N45,'BIZ kWh ENTRY'!AD45,'BIZ kWh ENTRY'!AT45,'BIZ kWh ENTRY'!BJ45)</f>
        <v>0</v>
      </c>
      <c r="O45" s="377">
        <f t="shared" si="6"/>
        <v>0</v>
      </c>
    </row>
    <row r="46" spans="1:15" s="375" customFormat="1" x14ac:dyDescent="0.25">
      <c r="A46" s="575"/>
      <c r="B46" s="376" t="s">
        <v>52</v>
      </c>
      <c r="C46" s="188">
        <f>SUM('BIZ kWh ENTRY'!C46,'BIZ kWh ENTRY'!S46,'BIZ kWh ENTRY'!AI46,'BIZ kWh ENTRY'!AY46)</f>
        <v>0</v>
      </c>
      <c r="D46" s="188">
        <f>SUM('BIZ kWh ENTRY'!D46,'BIZ kWh ENTRY'!T46,'BIZ kWh ENTRY'!AJ46,'BIZ kWh ENTRY'!AZ46)</f>
        <v>0</v>
      </c>
      <c r="E46" s="188">
        <f>SUM('BIZ kWh ENTRY'!E46,'BIZ kWh ENTRY'!U46,'BIZ kWh ENTRY'!AK46,'BIZ kWh ENTRY'!BA46)</f>
        <v>0</v>
      </c>
      <c r="F46" s="188">
        <f>SUM('BIZ kWh ENTRY'!F46,'BIZ kWh ENTRY'!V46,'BIZ kWh ENTRY'!AL46,'BIZ kWh ENTRY'!BB46)</f>
        <v>0</v>
      </c>
      <c r="G46" s="188">
        <f>SUM('BIZ kWh ENTRY'!G46,'BIZ kWh ENTRY'!W46,'BIZ kWh ENTRY'!AM46,'BIZ kWh ENTRY'!BC46)</f>
        <v>0</v>
      </c>
      <c r="H46" s="188">
        <f>SUM('BIZ kWh ENTRY'!H46,'BIZ kWh ENTRY'!X46,'BIZ kWh ENTRY'!AN46,'BIZ kWh ENTRY'!BD46)</f>
        <v>0</v>
      </c>
      <c r="I46" s="188">
        <f>SUM('BIZ kWh ENTRY'!I46,'BIZ kWh ENTRY'!Y46,'BIZ kWh ENTRY'!AO46,'BIZ kWh ENTRY'!BE46)</f>
        <v>0</v>
      </c>
      <c r="J46" s="188">
        <f>SUM('BIZ kWh ENTRY'!J46,'BIZ kWh ENTRY'!Z46,'BIZ kWh ENTRY'!AP46,'BIZ kWh ENTRY'!BF46)</f>
        <v>0</v>
      </c>
      <c r="K46" s="188">
        <f>SUM('BIZ kWh ENTRY'!K46,'BIZ kWh ENTRY'!AA46,'BIZ kWh ENTRY'!AQ46,'BIZ kWh ENTRY'!BG46)</f>
        <v>0</v>
      </c>
      <c r="L46" s="188">
        <f>SUM('BIZ kWh ENTRY'!L46,'BIZ kWh ENTRY'!AB46,'BIZ kWh ENTRY'!AR46,'BIZ kWh ENTRY'!BH46)</f>
        <v>0</v>
      </c>
      <c r="M46" s="188">
        <f>SUM('BIZ kWh ENTRY'!M46,'BIZ kWh ENTRY'!AC46,'BIZ kWh ENTRY'!AS46,'BIZ kWh ENTRY'!BI46)</f>
        <v>0</v>
      </c>
      <c r="N46" s="188">
        <f>SUM('BIZ kWh ENTRY'!N46,'BIZ kWh ENTRY'!AD46,'BIZ kWh ENTRY'!AT46,'BIZ kWh ENTRY'!BJ46)</f>
        <v>0</v>
      </c>
      <c r="O46" s="377">
        <f t="shared" si="6"/>
        <v>0</v>
      </c>
    </row>
    <row r="47" spans="1:15" s="375" customFormat="1" x14ac:dyDescent="0.25">
      <c r="A47" s="575"/>
      <c r="B47" s="376" t="s">
        <v>51</v>
      </c>
      <c r="C47" s="188">
        <f>SUM('BIZ kWh ENTRY'!C47,'BIZ kWh ENTRY'!S47,'BIZ kWh ENTRY'!AI47,'BIZ kWh ENTRY'!AY47)</f>
        <v>0</v>
      </c>
      <c r="D47" s="188">
        <f>SUM('BIZ kWh ENTRY'!D47,'BIZ kWh ENTRY'!T47,'BIZ kWh ENTRY'!AJ47,'BIZ kWh ENTRY'!AZ47)</f>
        <v>0</v>
      </c>
      <c r="E47" s="188">
        <f>SUM('BIZ kWh ENTRY'!E47,'BIZ kWh ENTRY'!U47,'BIZ kWh ENTRY'!AK47,'BIZ kWh ENTRY'!BA47)</f>
        <v>0</v>
      </c>
      <c r="F47" s="188">
        <f>SUM('BIZ kWh ENTRY'!F47,'BIZ kWh ENTRY'!V47,'BIZ kWh ENTRY'!AL47,'BIZ kWh ENTRY'!BB47)</f>
        <v>0</v>
      </c>
      <c r="G47" s="188">
        <f>SUM('BIZ kWh ENTRY'!G47,'BIZ kWh ENTRY'!W47,'BIZ kWh ENTRY'!AM47,'BIZ kWh ENTRY'!BC47)</f>
        <v>0</v>
      </c>
      <c r="H47" s="188">
        <f>SUM('BIZ kWh ENTRY'!H47,'BIZ kWh ENTRY'!X47,'BIZ kWh ENTRY'!AN47,'BIZ kWh ENTRY'!BD47)</f>
        <v>0</v>
      </c>
      <c r="I47" s="188">
        <f>SUM('BIZ kWh ENTRY'!I47,'BIZ kWh ENTRY'!Y47,'BIZ kWh ENTRY'!AO47,'BIZ kWh ENTRY'!BE47)</f>
        <v>0</v>
      </c>
      <c r="J47" s="188">
        <f>SUM('BIZ kWh ENTRY'!J47,'BIZ kWh ENTRY'!Z47,'BIZ kWh ENTRY'!AP47,'BIZ kWh ENTRY'!BF47)</f>
        <v>0</v>
      </c>
      <c r="K47" s="188">
        <f>SUM('BIZ kWh ENTRY'!K47,'BIZ kWh ENTRY'!AA47,'BIZ kWh ENTRY'!AQ47,'BIZ kWh ENTRY'!BG47)</f>
        <v>0</v>
      </c>
      <c r="L47" s="188">
        <f>SUM('BIZ kWh ENTRY'!L47,'BIZ kWh ENTRY'!AB47,'BIZ kWh ENTRY'!AR47,'BIZ kWh ENTRY'!BH47)</f>
        <v>0</v>
      </c>
      <c r="M47" s="188">
        <f>SUM('BIZ kWh ENTRY'!M47,'BIZ kWh ENTRY'!AC47,'BIZ kWh ENTRY'!AS47,'BIZ kWh ENTRY'!BI47)</f>
        <v>0</v>
      </c>
      <c r="N47" s="188">
        <f>SUM('BIZ kWh ENTRY'!N47,'BIZ kWh ENTRY'!AD47,'BIZ kWh ENTRY'!AT47,'BIZ kWh ENTRY'!BJ47)</f>
        <v>0</v>
      </c>
      <c r="O47" s="377">
        <f t="shared" si="6"/>
        <v>0</v>
      </c>
    </row>
    <row r="48" spans="1:15" s="375" customFormat="1" ht="15.75" thickBot="1" x14ac:dyDescent="0.3">
      <c r="A48" s="576"/>
      <c r="B48" s="376" t="s">
        <v>50</v>
      </c>
      <c r="C48" s="188">
        <f>SUM('BIZ kWh ENTRY'!C48,'BIZ kWh ENTRY'!S48,'BIZ kWh ENTRY'!AI48,'BIZ kWh ENTRY'!AY48)</f>
        <v>0</v>
      </c>
      <c r="D48" s="188">
        <f>SUM('BIZ kWh ENTRY'!D48,'BIZ kWh ENTRY'!T48,'BIZ kWh ENTRY'!AJ48,'BIZ kWh ENTRY'!AZ48)</f>
        <v>0</v>
      </c>
      <c r="E48" s="188">
        <f>SUM('BIZ kWh ENTRY'!E48,'BIZ kWh ENTRY'!U48,'BIZ kWh ENTRY'!AK48,'BIZ kWh ENTRY'!BA48)</f>
        <v>0</v>
      </c>
      <c r="F48" s="188">
        <f>SUM('BIZ kWh ENTRY'!F48,'BIZ kWh ENTRY'!V48,'BIZ kWh ENTRY'!AL48,'BIZ kWh ENTRY'!BB48)</f>
        <v>0</v>
      </c>
      <c r="G48" s="188">
        <f>SUM('BIZ kWh ENTRY'!G48,'BIZ kWh ENTRY'!W48,'BIZ kWh ENTRY'!AM48,'BIZ kWh ENTRY'!BC48)</f>
        <v>0</v>
      </c>
      <c r="H48" s="188">
        <f>SUM('BIZ kWh ENTRY'!H48,'BIZ kWh ENTRY'!X48,'BIZ kWh ENTRY'!AN48,'BIZ kWh ENTRY'!BD48)</f>
        <v>0</v>
      </c>
      <c r="I48" s="188">
        <f>SUM('BIZ kWh ENTRY'!I48,'BIZ kWh ENTRY'!Y48,'BIZ kWh ENTRY'!AO48,'BIZ kWh ENTRY'!BE48)</f>
        <v>0</v>
      </c>
      <c r="J48" s="188">
        <f>SUM('BIZ kWh ENTRY'!J48,'BIZ kWh ENTRY'!Z48,'BIZ kWh ENTRY'!AP48,'BIZ kWh ENTRY'!BF48)</f>
        <v>0</v>
      </c>
      <c r="K48" s="188">
        <f>SUM('BIZ kWh ENTRY'!K48,'BIZ kWh ENTRY'!AA48,'BIZ kWh ENTRY'!AQ48,'BIZ kWh ENTRY'!BG48)</f>
        <v>0</v>
      </c>
      <c r="L48" s="188">
        <f>SUM('BIZ kWh ENTRY'!L48,'BIZ kWh ENTRY'!AB48,'BIZ kWh ENTRY'!AR48,'BIZ kWh ENTRY'!BH48)</f>
        <v>0</v>
      </c>
      <c r="M48" s="188">
        <f>SUM('BIZ kWh ENTRY'!M48,'BIZ kWh ENTRY'!AC48,'BIZ kWh ENTRY'!AS48,'BIZ kWh ENTRY'!BI48)</f>
        <v>0</v>
      </c>
      <c r="N48" s="188">
        <f>SUM('BIZ kWh ENTRY'!N48,'BIZ kWh ENTRY'!AD48,'BIZ kWh ENTRY'!AT48,'BIZ kWh ENTRY'!BJ48)</f>
        <v>0</v>
      </c>
      <c r="O48" s="377">
        <f t="shared" si="6"/>
        <v>0</v>
      </c>
    </row>
    <row r="49" spans="1:15" s="375" customFormat="1" ht="15.75" thickBot="1" x14ac:dyDescent="0.3">
      <c r="A49" s="317"/>
      <c r="B49" s="378" t="s">
        <v>43</v>
      </c>
      <c r="C49" s="379">
        <f t="shared" ref="C49:N49" si="7">SUM(C36:C48)</f>
        <v>0</v>
      </c>
      <c r="D49" s="379">
        <f t="shared" si="7"/>
        <v>0</v>
      </c>
      <c r="E49" s="379">
        <f t="shared" si="7"/>
        <v>0</v>
      </c>
      <c r="F49" s="379">
        <f t="shared" si="7"/>
        <v>0</v>
      </c>
      <c r="G49" s="379">
        <f t="shared" si="7"/>
        <v>0</v>
      </c>
      <c r="H49" s="379">
        <f t="shared" si="7"/>
        <v>0</v>
      </c>
      <c r="I49" s="379">
        <f t="shared" si="7"/>
        <v>0</v>
      </c>
      <c r="J49" s="379">
        <f t="shared" si="7"/>
        <v>0</v>
      </c>
      <c r="K49" s="379">
        <f t="shared" si="7"/>
        <v>0</v>
      </c>
      <c r="L49" s="379">
        <f t="shared" si="7"/>
        <v>0</v>
      </c>
      <c r="M49" s="379">
        <f t="shared" si="7"/>
        <v>0</v>
      </c>
      <c r="N49" s="379">
        <f t="shared" si="7"/>
        <v>0</v>
      </c>
      <c r="O49" s="380">
        <f t="shared" si="6"/>
        <v>0</v>
      </c>
    </row>
    <row r="50" spans="1:15" ht="21.75" thickBot="1" x14ac:dyDescent="0.4">
      <c r="A50" s="88"/>
    </row>
    <row r="51" spans="1:15" ht="21.75" thickBot="1" x14ac:dyDescent="0.4">
      <c r="A51" s="88"/>
      <c r="B51" s="205" t="s">
        <v>36</v>
      </c>
      <c r="C51" s="206">
        <f>C$3</f>
        <v>45292</v>
      </c>
      <c r="D51" s="206">
        <f t="shared" ref="D51:N51" si="8">D$3</f>
        <v>45323</v>
      </c>
      <c r="E51" s="206">
        <f t="shared" si="8"/>
        <v>45352</v>
      </c>
      <c r="F51" s="206">
        <f t="shared" si="8"/>
        <v>45383</v>
      </c>
      <c r="G51" s="206">
        <f t="shared" si="8"/>
        <v>45413</v>
      </c>
      <c r="H51" s="206">
        <f t="shared" si="8"/>
        <v>45444</v>
      </c>
      <c r="I51" s="206">
        <f t="shared" si="8"/>
        <v>45474</v>
      </c>
      <c r="J51" s="206">
        <f t="shared" si="8"/>
        <v>45505</v>
      </c>
      <c r="K51" s="206">
        <f t="shared" si="8"/>
        <v>45536</v>
      </c>
      <c r="L51" s="206">
        <f t="shared" si="8"/>
        <v>45566</v>
      </c>
      <c r="M51" s="206">
        <f t="shared" si="8"/>
        <v>45597</v>
      </c>
      <c r="N51" s="206" t="str">
        <f t="shared" si="8"/>
        <v>Dec-24 +</v>
      </c>
      <c r="O51" s="207" t="s">
        <v>34</v>
      </c>
    </row>
    <row r="52" spans="1:15" ht="15" customHeight="1" x14ac:dyDescent="0.25">
      <c r="A52" s="556" t="s">
        <v>67</v>
      </c>
      <c r="B52" s="11" t="s">
        <v>62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0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71852</v>
      </c>
      <c r="K52" s="3">
        <f>SUM('BIZ kWh ENTRY'!K52,'BIZ kWh ENTRY'!AA52,'BIZ kWh ENTRY'!AQ52,'BIZ kWh ENTRY'!BG52)</f>
        <v>7696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744613</v>
      </c>
      <c r="O52" s="82">
        <f t="shared" ref="O52:O65" si="9">SUM(C52:N52)</f>
        <v>824161</v>
      </c>
    </row>
    <row r="53" spans="1:15" x14ac:dyDescent="0.25">
      <c r="A53" s="557"/>
      <c r="B53" s="13" t="s">
        <v>61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82">
        <f t="shared" si="9"/>
        <v>0</v>
      </c>
    </row>
    <row r="54" spans="1:15" x14ac:dyDescent="0.25">
      <c r="A54" s="557"/>
      <c r="B54" s="11" t="s">
        <v>60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82">
        <f t="shared" si="9"/>
        <v>0</v>
      </c>
    </row>
    <row r="55" spans="1:15" x14ac:dyDescent="0.25">
      <c r="A55" s="557"/>
      <c r="B55" s="11" t="s">
        <v>59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222038</v>
      </c>
      <c r="O55" s="82">
        <f t="shared" si="9"/>
        <v>222038</v>
      </c>
    </row>
    <row r="56" spans="1:15" x14ac:dyDescent="0.25">
      <c r="A56" s="557"/>
      <c r="B56" s="13" t="s">
        <v>58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82">
        <f t="shared" si="9"/>
        <v>0</v>
      </c>
    </row>
    <row r="57" spans="1:15" x14ac:dyDescent="0.25">
      <c r="A57" s="557"/>
      <c r="B57" s="11" t="s">
        <v>57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82">
        <f t="shared" si="9"/>
        <v>0</v>
      </c>
    </row>
    <row r="58" spans="1:15" x14ac:dyDescent="0.25">
      <c r="A58" s="557"/>
      <c r="B58" s="11" t="s">
        <v>56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0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69489.98681485682</v>
      </c>
      <c r="J58" s="3">
        <f>SUM('BIZ kWh ENTRY'!J58,'BIZ kWh ENTRY'!Z58,'BIZ kWh ENTRY'!AP58,'BIZ kWh ENTRY'!BF58)</f>
        <v>90508</v>
      </c>
      <c r="K58" s="3">
        <f>SUM('BIZ kWh ENTRY'!K58,'BIZ kWh ENTRY'!AA58,'BIZ kWh ENTRY'!AQ58,'BIZ kWh ENTRY'!BG58)</f>
        <v>1295585</v>
      </c>
      <c r="L58" s="3">
        <f>SUM('BIZ kWh ENTRY'!L58,'BIZ kWh ENTRY'!AB58,'BIZ kWh ENTRY'!AR58,'BIZ kWh ENTRY'!BH58)</f>
        <v>356910.44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2428106.5</v>
      </c>
      <c r="O58" s="82">
        <f t="shared" si="9"/>
        <v>4240599.9268148569</v>
      </c>
    </row>
    <row r="59" spans="1:15" x14ac:dyDescent="0.25">
      <c r="A59" s="557"/>
      <c r="B59" s="11" t="s">
        <v>55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86962.793185143222</v>
      </c>
      <c r="J59" s="3">
        <f>SUM('BIZ kWh ENTRY'!J59,'BIZ kWh ENTRY'!Z59,'BIZ kWh ENTRY'!AP59,'BIZ kWh ENTRY'!BF59)</f>
        <v>97584.950000000012</v>
      </c>
      <c r="K59" s="3">
        <f>SUM('BIZ kWh ENTRY'!K59,'BIZ kWh ENTRY'!AA59,'BIZ kWh ENTRY'!AQ59,'BIZ kWh ENTRY'!BG59)</f>
        <v>164574.20000000001</v>
      </c>
      <c r="L59" s="3">
        <f>SUM('BIZ kWh ENTRY'!L59,'BIZ kWh ENTRY'!AB59,'BIZ kWh ENTRY'!AR59,'BIZ kWh ENTRY'!BH59)</f>
        <v>7442.39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65869.52</v>
      </c>
      <c r="O59" s="82">
        <f t="shared" si="9"/>
        <v>422433.85318514326</v>
      </c>
    </row>
    <row r="60" spans="1:15" x14ac:dyDescent="0.25">
      <c r="A60" s="557"/>
      <c r="B60" s="11" t="s">
        <v>54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82">
        <f t="shared" si="9"/>
        <v>0</v>
      </c>
    </row>
    <row r="61" spans="1:15" x14ac:dyDescent="0.25">
      <c r="A61" s="557"/>
      <c r="B61" s="11" t="s">
        <v>53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82">
        <f t="shared" si="9"/>
        <v>0</v>
      </c>
    </row>
    <row r="62" spans="1:15" x14ac:dyDescent="0.25">
      <c r="A62" s="557"/>
      <c r="B62" s="11" t="s">
        <v>52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82">
        <f t="shared" si="9"/>
        <v>0</v>
      </c>
    </row>
    <row r="63" spans="1:15" x14ac:dyDescent="0.25">
      <c r="A63" s="557"/>
      <c r="B63" s="11" t="s">
        <v>51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82">
        <f t="shared" si="9"/>
        <v>0</v>
      </c>
    </row>
    <row r="64" spans="1:15" ht="15.75" thickBot="1" x14ac:dyDescent="0.3">
      <c r="A64" s="558"/>
      <c r="B64" s="11" t="s">
        <v>50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82">
        <f t="shared" si="9"/>
        <v>0</v>
      </c>
    </row>
    <row r="65" spans="1:15" ht="15.75" thickBot="1" x14ac:dyDescent="0.3">
      <c r="A65" s="86"/>
      <c r="B65" s="209" t="s">
        <v>43</v>
      </c>
      <c r="C65" s="210">
        <f t="shared" ref="C65:N65" si="10">SUM(C52:C64)</f>
        <v>0</v>
      </c>
      <c r="D65" s="210">
        <f t="shared" si="10"/>
        <v>0</v>
      </c>
      <c r="E65" s="210">
        <f t="shared" si="10"/>
        <v>0</v>
      </c>
      <c r="F65" s="210">
        <f t="shared" si="10"/>
        <v>0</v>
      </c>
      <c r="G65" s="210">
        <f t="shared" si="10"/>
        <v>0</v>
      </c>
      <c r="H65" s="210">
        <f t="shared" si="10"/>
        <v>0</v>
      </c>
      <c r="I65" s="210">
        <f t="shared" si="10"/>
        <v>156452.78000000003</v>
      </c>
      <c r="J65" s="210">
        <f t="shared" si="10"/>
        <v>259944.95</v>
      </c>
      <c r="K65" s="210">
        <f t="shared" si="10"/>
        <v>1467855.2</v>
      </c>
      <c r="L65" s="210">
        <f t="shared" si="10"/>
        <v>364352.83</v>
      </c>
      <c r="M65" s="210">
        <f t="shared" si="10"/>
        <v>0</v>
      </c>
      <c r="N65" s="210">
        <f t="shared" si="10"/>
        <v>3460627.02</v>
      </c>
      <c r="O65" s="85">
        <f t="shared" si="9"/>
        <v>5709232.7799999993</v>
      </c>
    </row>
    <row r="66" spans="1:15" ht="21.75" thickBot="1" x14ac:dyDescent="0.4">
      <c r="A66" s="88"/>
    </row>
    <row r="67" spans="1:15" ht="21.75" thickBot="1" x14ac:dyDescent="0.4">
      <c r="A67" s="88"/>
      <c r="B67" s="205" t="s">
        <v>36</v>
      </c>
      <c r="C67" s="206">
        <f>C$3</f>
        <v>45292</v>
      </c>
      <c r="D67" s="206">
        <f t="shared" ref="D67:N67" si="11">D$3</f>
        <v>45323</v>
      </c>
      <c r="E67" s="206">
        <f t="shared" si="11"/>
        <v>45352</v>
      </c>
      <c r="F67" s="206">
        <f t="shared" si="11"/>
        <v>45383</v>
      </c>
      <c r="G67" s="206">
        <f t="shared" si="11"/>
        <v>45413</v>
      </c>
      <c r="H67" s="206">
        <f t="shared" si="11"/>
        <v>45444</v>
      </c>
      <c r="I67" s="206">
        <f t="shared" si="11"/>
        <v>45474</v>
      </c>
      <c r="J67" s="206">
        <f t="shared" si="11"/>
        <v>45505</v>
      </c>
      <c r="K67" s="206">
        <f t="shared" si="11"/>
        <v>45536</v>
      </c>
      <c r="L67" s="206">
        <f t="shared" si="11"/>
        <v>45566</v>
      </c>
      <c r="M67" s="206">
        <f t="shared" si="11"/>
        <v>45597</v>
      </c>
      <c r="N67" s="206" t="str">
        <f t="shared" si="11"/>
        <v>Dec-24 +</v>
      </c>
      <c r="O67" s="207" t="s">
        <v>34</v>
      </c>
    </row>
    <row r="68" spans="1:15" ht="15" customHeight="1" x14ac:dyDescent="0.25">
      <c r="A68" s="568" t="s">
        <v>66</v>
      </c>
      <c r="B68" s="11" t="s">
        <v>62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82">
        <f t="shared" ref="O68:O81" si="12">SUM(C68:N68)</f>
        <v>0</v>
      </c>
    </row>
    <row r="69" spans="1:15" x14ac:dyDescent="0.25">
      <c r="A69" s="569"/>
      <c r="B69" s="13" t="s">
        <v>61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82">
        <f t="shared" si="12"/>
        <v>0</v>
      </c>
    </row>
    <row r="70" spans="1:15" x14ac:dyDescent="0.25">
      <c r="A70" s="569"/>
      <c r="B70" s="11" t="s">
        <v>60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15349.634596298552</v>
      </c>
      <c r="N70" s="3">
        <f>SUM('BIZ kWh ENTRY'!N70,'BIZ kWh ENTRY'!AD70,'BIZ kWh ENTRY'!AT70,'BIZ kWh ENTRY'!BJ70)</f>
        <v>0</v>
      </c>
      <c r="O70" s="82">
        <f t="shared" si="12"/>
        <v>15349.634596298552</v>
      </c>
    </row>
    <row r="71" spans="1:15" x14ac:dyDescent="0.25">
      <c r="A71" s="569"/>
      <c r="B71" s="11" t="s">
        <v>59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3815.6074813105561</v>
      </c>
      <c r="M71" s="3">
        <f>SUM('BIZ kWh ENTRY'!M71,'BIZ kWh ENTRY'!AC71,'BIZ kWh ENTRY'!AS71,'BIZ kWh ENTRY'!BI71)</f>
        <v>1213.1017812218108</v>
      </c>
      <c r="N71" s="3">
        <f>SUM('BIZ kWh ENTRY'!N71,'BIZ kWh ENTRY'!AD71,'BIZ kWh ENTRY'!AT71,'BIZ kWh ENTRY'!BJ71)</f>
        <v>8475.7647051954336</v>
      </c>
      <c r="O71" s="82">
        <f t="shared" si="12"/>
        <v>13504.473967727801</v>
      </c>
    </row>
    <row r="72" spans="1:15" x14ac:dyDescent="0.25">
      <c r="A72" s="569"/>
      <c r="B72" s="13" t="s">
        <v>58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82">
        <f t="shared" si="12"/>
        <v>0</v>
      </c>
    </row>
    <row r="73" spans="1:15" x14ac:dyDescent="0.25">
      <c r="A73" s="569"/>
      <c r="B73" s="11" t="s">
        <v>57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82">
        <f t="shared" si="12"/>
        <v>0</v>
      </c>
    </row>
    <row r="74" spans="1:15" x14ac:dyDescent="0.25">
      <c r="A74" s="569"/>
      <c r="B74" s="11" t="s">
        <v>56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4879.6148571428575</v>
      </c>
      <c r="O74" s="82">
        <f t="shared" si="12"/>
        <v>4879.6148571428575</v>
      </c>
    </row>
    <row r="75" spans="1:15" x14ac:dyDescent="0.25">
      <c r="A75" s="569"/>
      <c r="B75" s="11" t="s">
        <v>55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142758.01192788055</v>
      </c>
      <c r="E75" s="3">
        <f>SUM('BIZ kWh ENTRY'!E75,'BIZ kWh ENTRY'!U75,'BIZ kWh ENTRY'!AK75,'BIZ kWh ENTRY'!BA75)</f>
        <v>549421.46458335582</v>
      </c>
      <c r="F75" s="3">
        <f>SUM('BIZ kWh ENTRY'!F75,'BIZ kWh ENTRY'!V75,'BIZ kWh ENTRY'!AL75,'BIZ kWh ENTRY'!BB75)</f>
        <v>251633.16036492313</v>
      </c>
      <c r="G75" s="3">
        <f>SUM('BIZ kWh ENTRY'!G75,'BIZ kWh ENTRY'!W75,'BIZ kWh ENTRY'!AM75,'BIZ kWh ENTRY'!BC75)</f>
        <v>404224.07907525176</v>
      </c>
      <c r="H75" s="3">
        <f>SUM('BIZ kWh ENTRY'!H75,'BIZ kWh ENTRY'!X75,'BIZ kWh ENTRY'!AN75,'BIZ kWh ENTRY'!BD75)</f>
        <v>361506.48587315489</v>
      </c>
      <c r="I75" s="3">
        <f>SUM('BIZ kWh ENTRY'!I75,'BIZ kWh ENTRY'!Y75,'BIZ kWh ENTRY'!AO75,'BIZ kWh ENTRY'!BE75)</f>
        <v>341812.00923365937</v>
      </c>
      <c r="J75" s="3">
        <f>SUM('BIZ kWh ENTRY'!J75,'BIZ kWh ENTRY'!Z75,'BIZ kWh ENTRY'!AP75,'BIZ kWh ENTRY'!BF75)</f>
        <v>377198.43177005911</v>
      </c>
      <c r="K75" s="3">
        <f>SUM('BIZ kWh ENTRY'!K75,'BIZ kWh ENTRY'!AA75,'BIZ kWh ENTRY'!AQ75,'BIZ kWh ENTRY'!BG75)</f>
        <v>495847.21486874495</v>
      </c>
      <c r="L75" s="3">
        <f>SUM('BIZ kWh ENTRY'!L75,'BIZ kWh ENTRY'!AB75,'BIZ kWh ENTRY'!AR75,'BIZ kWh ENTRY'!BH75)</f>
        <v>340757.49108685984</v>
      </c>
      <c r="M75" s="3">
        <f>SUM('BIZ kWh ENTRY'!M75,'BIZ kWh ENTRY'!AC75,'BIZ kWh ENTRY'!AS75,'BIZ kWh ENTRY'!BI75)</f>
        <v>874259.99032817048</v>
      </c>
      <c r="N75" s="3">
        <f>SUM('BIZ kWh ENTRY'!N75,'BIZ kWh ENTRY'!AD75,'BIZ kWh ENTRY'!AT75,'BIZ kWh ENTRY'!BJ75)</f>
        <v>1493450.8496672772</v>
      </c>
      <c r="O75" s="82">
        <f t="shared" si="12"/>
        <v>5632869.1887793373</v>
      </c>
    </row>
    <row r="76" spans="1:15" x14ac:dyDescent="0.25">
      <c r="A76" s="569"/>
      <c r="B76" s="11" t="s">
        <v>54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4291.3080746888827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5721.7440995851766</v>
      </c>
      <c r="N76" s="3">
        <f>SUM('BIZ kWh ENTRY'!N76,'BIZ kWh ENTRY'!AD76,'BIZ kWh ENTRY'!AT76,'BIZ kWh ENTRY'!BJ76)</f>
        <v>7729.676606928042</v>
      </c>
      <c r="O76" s="82">
        <f t="shared" si="12"/>
        <v>17742.728781202102</v>
      </c>
    </row>
    <row r="77" spans="1:15" x14ac:dyDescent="0.25">
      <c r="A77" s="569"/>
      <c r="B77" s="11" t="s">
        <v>53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82">
        <f t="shared" si="12"/>
        <v>0</v>
      </c>
    </row>
    <row r="78" spans="1:15" x14ac:dyDescent="0.25">
      <c r="A78" s="569"/>
      <c r="B78" s="11" t="s">
        <v>52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82">
        <f t="shared" si="12"/>
        <v>0</v>
      </c>
    </row>
    <row r="79" spans="1:15" x14ac:dyDescent="0.25">
      <c r="A79" s="569"/>
      <c r="B79" s="11" t="s">
        <v>51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4227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169877.16496415879</v>
      </c>
      <c r="L79" s="3">
        <f>SUM('BIZ kWh ENTRY'!L79,'BIZ kWh ENTRY'!AB79,'BIZ kWh ENTRY'!AR79,'BIZ kWh ENTRY'!BH79)</f>
        <v>32624.213879173651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64267.039582079407</v>
      </c>
      <c r="O79" s="82">
        <f t="shared" si="12"/>
        <v>270995.41842541186</v>
      </c>
    </row>
    <row r="80" spans="1:15" ht="15.75" thickBot="1" x14ac:dyDescent="0.3">
      <c r="A80" s="570"/>
      <c r="B80" s="11" t="s">
        <v>50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82">
        <f t="shared" si="12"/>
        <v>0</v>
      </c>
    </row>
    <row r="81" spans="1:15" ht="15.75" thickBot="1" x14ac:dyDescent="0.3">
      <c r="A81" s="86"/>
      <c r="B81" s="209" t="s">
        <v>43</v>
      </c>
      <c r="C81" s="210">
        <f t="shared" ref="C81:N81" si="13">SUM(C68:C80)</f>
        <v>0</v>
      </c>
      <c r="D81" s="210">
        <f t="shared" si="13"/>
        <v>142758.01192788055</v>
      </c>
      <c r="E81" s="210">
        <f t="shared" si="13"/>
        <v>549421.46458335582</v>
      </c>
      <c r="F81" s="210">
        <f t="shared" si="13"/>
        <v>251633.16036492313</v>
      </c>
      <c r="G81" s="210">
        <f t="shared" si="13"/>
        <v>412742.38714994065</v>
      </c>
      <c r="H81" s="210">
        <f t="shared" si="13"/>
        <v>361506.48587315489</v>
      </c>
      <c r="I81" s="210">
        <f t="shared" si="13"/>
        <v>341812.00923365937</v>
      </c>
      <c r="J81" s="210">
        <f t="shared" si="13"/>
        <v>377198.43177005911</v>
      </c>
      <c r="K81" s="210">
        <f t="shared" si="13"/>
        <v>665724.37983290374</v>
      </c>
      <c r="L81" s="210">
        <f t="shared" si="13"/>
        <v>377197.31244734407</v>
      </c>
      <c r="M81" s="210">
        <f t="shared" si="13"/>
        <v>896544.47080527607</v>
      </c>
      <c r="N81" s="210">
        <f t="shared" si="13"/>
        <v>1578802.945418623</v>
      </c>
      <c r="O81" s="85">
        <f t="shared" si="12"/>
        <v>5955341.0594071206</v>
      </c>
    </row>
    <row r="82" spans="1:15" ht="21.75" thickBot="1" x14ac:dyDescent="0.4">
      <c r="A82" s="88"/>
    </row>
    <row r="83" spans="1:15" ht="21.75" thickBot="1" x14ac:dyDescent="0.4">
      <c r="A83" s="88"/>
      <c r="B83" s="205" t="s">
        <v>36</v>
      </c>
      <c r="C83" s="206">
        <f>C$3</f>
        <v>45292</v>
      </c>
      <c r="D83" s="206">
        <f t="shared" ref="D83:N83" si="14">D$3</f>
        <v>45323</v>
      </c>
      <c r="E83" s="206">
        <f t="shared" si="14"/>
        <v>45352</v>
      </c>
      <c r="F83" s="206">
        <f t="shared" si="14"/>
        <v>45383</v>
      </c>
      <c r="G83" s="206">
        <f t="shared" si="14"/>
        <v>45413</v>
      </c>
      <c r="H83" s="206">
        <f t="shared" si="14"/>
        <v>45444</v>
      </c>
      <c r="I83" s="206">
        <f t="shared" si="14"/>
        <v>45474</v>
      </c>
      <c r="J83" s="206">
        <f t="shared" si="14"/>
        <v>45505</v>
      </c>
      <c r="K83" s="206">
        <f t="shared" si="14"/>
        <v>45536</v>
      </c>
      <c r="L83" s="206">
        <f t="shared" si="14"/>
        <v>45566</v>
      </c>
      <c r="M83" s="206">
        <f t="shared" si="14"/>
        <v>45597</v>
      </c>
      <c r="N83" s="206" t="str">
        <f t="shared" si="14"/>
        <v>Dec-24 +</v>
      </c>
      <c r="O83" s="207" t="s">
        <v>34</v>
      </c>
    </row>
    <row r="84" spans="1:15" ht="15" customHeight="1" x14ac:dyDescent="0.25">
      <c r="A84" s="556" t="s">
        <v>65</v>
      </c>
      <c r="B84" s="11" t="s">
        <v>62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0</v>
      </c>
      <c r="E84" s="3">
        <f>SUM('BIZ kWh ENTRY'!E84,'BIZ kWh ENTRY'!U84,'BIZ kWh ENTRY'!AK84,'BIZ kWh ENTRY'!BA84)</f>
        <v>55707.77240404598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351660.40174313844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0</v>
      </c>
      <c r="M84" s="3">
        <f>SUM('BIZ kWh ENTRY'!M84,'BIZ kWh ENTRY'!AC84,'BIZ kWh ENTRY'!AS84,'BIZ kWh ENTRY'!BI84)</f>
        <v>30750.2226607997</v>
      </c>
      <c r="N84" s="3">
        <f>SUM('BIZ kWh ENTRY'!N84,'BIZ kWh ENTRY'!AD84,'BIZ kWh ENTRY'!AT84,'BIZ kWh ENTRY'!BJ84)</f>
        <v>269939.70686219318</v>
      </c>
      <c r="O84" s="82">
        <f t="shared" ref="O84:O97" si="15">SUM(C84:N84)</f>
        <v>708058.10367017728</v>
      </c>
    </row>
    <row r="85" spans="1:15" x14ac:dyDescent="0.25">
      <c r="A85" s="557"/>
      <c r="B85" s="13" t="s">
        <v>61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82">
        <f t="shared" si="15"/>
        <v>0</v>
      </c>
    </row>
    <row r="86" spans="1:15" x14ac:dyDescent="0.25">
      <c r="A86" s="557"/>
      <c r="B86" s="11" t="s">
        <v>60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21395.670508517294</v>
      </c>
      <c r="G86" s="3">
        <f>SUM('BIZ kWh ENTRY'!G86,'BIZ kWh ENTRY'!W86,'BIZ kWh ENTRY'!AM86,'BIZ kWh ENTRY'!BC86)</f>
        <v>22115</v>
      </c>
      <c r="H86" s="3">
        <f>SUM('BIZ kWh ENTRY'!H86,'BIZ kWh ENTRY'!X86,'BIZ kWh ENTRY'!AN86,'BIZ kWh ENTRY'!BD86)</f>
        <v>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24099.569397656582</v>
      </c>
      <c r="K86" s="3">
        <f>SUM('BIZ kWh ENTRY'!K86,'BIZ kWh ENTRY'!AA86,'BIZ kWh ENTRY'!AQ86,'BIZ kWh ENTRY'!BG86)</f>
        <v>13334.915633827812</v>
      </c>
      <c r="L86" s="3">
        <f>SUM('BIZ kWh ENTRY'!L86,'BIZ kWh ENTRY'!AB86,'BIZ kWh ENTRY'!AR86,'BIZ kWh ENTRY'!BH86)</f>
        <v>12050.294483686726</v>
      </c>
      <c r="M86" s="3">
        <f>SUM('BIZ kWh ENTRY'!M86,'BIZ kWh ENTRY'!AC86,'BIZ kWh ENTRY'!AS86,'BIZ kWh ENTRY'!BI86)</f>
        <v>74201.823250728223</v>
      </c>
      <c r="N86" s="3">
        <f>SUM('BIZ kWh ENTRY'!N86,'BIZ kWh ENTRY'!AD86,'BIZ kWh ENTRY'!AT86,'BIZ kWh ENTRY'!BJ86)</f>
        <v>29174.636065698243</v>
      </c>
      <c r="O86" s="82">
        <f t="shared" si="15"/>
        <v>196371.90934011486</v>
      </c>
    </row>
    <row r="87" spans="1:15" x14ac:dyDescent="0.25">
      <c r="A87" s="557"/>
      <c r="B87" s="11" t="s">
        <v>59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108968.94750416839</v>
      </c>
      <c r="E87" s="3">
        <f>SUM('BIZ kWh ENTRY'!E87,'BIZ kWh ENTRY'!U87,'BIZ kWh ENTRY'!AK87,'BIZ kWh ENTRY'!BA87)</f>
        <v>353830.81238505489</v>
      </c>
      <c r="F87" s="3">
        <f>SUM('BIZ kWh ENTRY'!F87,'BIZ kWh ENTRY'!V87,'BIZ kWh ENTRY'!AL87,'BIZ kWh ENTRY'!BB87)</f>
        <v>221560.61547236948</v>
      </c>
      <c r="G87" s="3">
        <f>SUM('BIZ kWh ENTRY'!G87,'BIZ kWh ENTRY'!W87,'BIZ kWh ENTRY'!AM87,'BIZ kWh ENTRY'!BC87)</f>
        <v>276723.51955361926</v>
      </c>
      <c r="H87" s="3">
        <f>SUM('BIZ kWh ENTRY'!H87,'BIZ kWh ENTRY'!X87,'BIZ kWh ENTRY'!AN87,'BIZ kWh ENTRY'!BD87)</f>
        <v>480535.41403317271</v>
      </c>
      <c r="I87" s="3">
        <f>SUM('BIZ kWh ENTRY'!I87,'BIZ kWh ENTRY'!Y87,'BIZ kWh ENTRY'!AO87,'BIZ kWh ENTRY'!BE87)</f>
        <v>193261.77669971794</v>
      </c>
      <c r="J87" s="3">
        <f>SUM('BIZ kWh ENTRY'!J87,'BIZ kWh ENTRY'!Z87,'BIZ kWh ENTRY'!AP87,'BIZ kWh ENTRY'!BF87)</f>
        <v>266403.9023555945</v>
      </c>
      <c r="K87" s="3">
        <f>SUM('BIZ kWh ENTRY'!K87,'BIZ kWh ENTRY'!AA87,'BIZ kWh ENTRY'!AQ87,'BIZ kWh ENTRY'!BG87)</f>
        <v>982189.03807218873</v>
      </c>
      <c r="L87" s="3">
        <f>SUM('BIZ kWh ENTRY'!L87,'BIZ kWh ENTRY'!AB87,'BIZ kWh ENTRY'!AR87,'BIZ kWh ENTRY'!BH87)</f>
        <v>978672.41177489934</v>
      </c>
      <c r="M87" s="3">
        <f>SUM('BIZ kWh ENTRY'!M87,'BIZ kWh ENTRY'!AC87,'BIZ kWh ENTRY'!AS87,'BIZ kWh ENTRY'!BI87)</f>
        <v>1048905.3636004061</v>
      </c>
      <c r="N87" s="3">
        <f>SUM('BIZ kWh ENTRY'!N87,'BIZ kWh ENTRY'!AD87,'BIZ kWh ENTRY'!AT87,'BIZ kWh ENTRY'!BJ87)</f>
        <v>2147660.3745092517</v>
      </c>
      <c r="O87" s="82">
        <f t="shared" si="15"/>
        <v>7058712.175960443</v>
      </c>
    </row>
    <row r="88" spans="1:15" x14ac:dyDescent="0.25">
      <c r="A88" s="557"/>
      <c r="B88" s="13" t="s">
        <v>58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82">
        <f t="shared" si="15"/>
        <v>0</v>
      </c>
    </row>
    <row r="89" spans="1:15" x14ac:dyDescent="0.25">
      <c r="A89" s="557"/>
      <c r="B89" s="11" t="s">
        <v>57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82">
        <f t="shared" si="15"/>
        <v>0</v>
      </c>
    </row>
    <row r="90" spans="1:15" x14ac:dyDescent="0.25">
      <c r="A90" s="557"/>
      <c r="B90" s="11" t="s">
        <v>56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8649.0099082083507</v>
      </c>
      <c r="E90" s="3">
        <f>SUM('BIZ kWh ENTRY'!E90,'BIZ kWh ENTRY'!U90,'BIZ kWh ENTRY'!AK90,'BIZ kWh ENTRY'!BA90)</f>
        <v>84091.198572082125</v>
      </c>
      <c r="F90" s="3">
        <f>SUM('BIZ kWh ENTRY'!F90,'BIZ kWh ENTRY'!V90,'BIZ kWh ENTRY'!AL90,'BIZ kWh ENTRY'!BB90)</f>
        <v>50765</v>
      </c>
      <c r="G90" s="3">
        <f>SUM('BIZ kWh ENTRY'!G90,'BIZ kWh ENTRY'!W90,'BIZ kWh ENTRY'!AM90,'BIZ kWh ENTRY'!BC90)</f>
        <v>193045.47164342314</v>
      </c>
      <c r="H90" s="3">
        <f>SUM('BIZ kWh ENTRY'!H90,'BIZ kWh ENTRY'!X90,'BIZ kWh ENTRY'!AN90,'BIZ kWh ENTRY'!BD90)</f>
        <v>249385.00879299882</v>
      </c>
      <c r="I90" s="3">
        <f>SUM('BIZ kWh ENTRY'!I90,'BIZ kWh ENTRY'!Y90,'BIZ kWh ENTRY'!AO90,'BIZ kWh ENTRY'!BE90)</f>
        <v>45637.820073410592</v>
      </c>
      <c r="J90" s="3">
        <f>SUM('BIZ kWh ENTRY'!J90,'BIZ kWh ENTRY'!Z90,'BIZ kWh ENTRY'!AP90,'BIZ kWh ENTRY'!BF90)</f>
        <v>284581.28315337701</v>
      </c>
      <c r="K90" s="3">
        <f>SUM('BIZ kWh ENTRY'!K90,'BIZ kWh ENTRY'!AA90,'BIZ kWh ENTRY'!AQ90,'BIZ kWh ENTRY'!BG90)</f>
        <v>200542.32669142322</v>
      </c>
      <c r="L90" s="3">
        <f>SUM('BIZ kWh ENTRY'!L90,'BIZ kWh ENTRY'!AB90,'BIZ kWh ENTRY'!AR90,'BIZ kWh ENTRY'!BH90)</f>
        <v>254829.88050255802</v>
      </c>
      <c r="M90" s="3">
        <f>SUM('BIZ kWh ENTRY'!M90,'BIZ kWh ENTRY'!AC90,'BIZ kWh ENTRY'!AS90,'BIZ kWh ENTRY'!BI90)</f>
        <v>239876.99751866399</v>
      </c>
      <c r="N90" s="3">
        <f>SUM('BIZ kWh ENTRY'!N90,'BIZ kWh ENTRY'!AD90,'BIZ kWh ENTRY'!AT90,'BIZ kWh ENTRY'!BJ90)</f>
        <v>953744.80284513393</v>
      </c>
      <c r="O90" s="82">
        <f t="shared" si="15"/>
        <v>2565148.799701279</v>
      </c>
    </row>
    <row r="91" spans="1:15" x14ac:dyDescent="0.25">
      <c r="A91" s="557"/>
      <c r="B91" s="11" t="s">
        <v>55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672816.17910194595</v>
      </c>
      <c r="E91" s="3">
        <f>SUM('BIZ kWh ENTRY'!E91,'BIZ kWh ENTRY'!U91,'BIZ kWh ENTRY'!AK91,'BIZ kWh ENTRY'!BA91)</f>
        <v>1386560.4178726836</v>
      </c>
      <c r="F91" s="3">
        <f>SUM('BIZ kWh ENTRY'!F91,'BIZ kWh ENTRY'!V91,'BIZ kWh ENTRY'!AL91,'BIZ kWh ENTRY'!BB91)</f>
        <v>1606232.9026620011</v>
      </c>
      <c r="G91" s="3">
        <f>SUM('BIZ kWh ENTRY'!G91,'BIZ kWh ENTRY'!W91,'BIZ kWh ENTRY'!AM91,'BIZ kWh ENTRY'!BC91)</f>
        <v>1914672.2759309034</v>
      </c>
      <c r="H91" s="3">
        <f>SUM('BIZ kWh ENTRY'!H91,'BIZ kWh ENTRY'!X91,'BIZ kWh ENTRY'!AN91,'BIZ kWh ENTRY'!BD91)</f>
        <v>1317558.3882950062</v>
      </c>
      <c r="I91" s="3">
        <f>SUM('BIZ kWh ENTRY'!I91,'BIZ kWh ENTRY'!Y91,'BIZ kWh ENTRY'!AO91,'BIZ kWh ENTRY'!BE91)</f>
        <v>686533.22443452885</v>
      </c>
      <c r="J91" s="3">
        <f>SUM('BIZ kWh ENTRY'!J91,'BIZ kWh ENTRY'!Z91,'BIZ kWh ENTRY'!AP91,'BIZ kWh ENTRY'!BF91)</f>
        <v>1832072.2191393788</v>
      </c>
      <c r="K91" s="3">
        <f>SUM('BIZ kWh ENTRY'!K91,'BIZ kWh ENTRY'!AA91,'BIZ kWh ENTRY'!AQ91,'BIZ kWh ENTRY'!BG91)</f>
        <v>2254606.1483395491</v>
      </c>
      <c r="L91" s="3">
        <f>SUM('BIZ kWh ENTRY'!L91,'BIZ kWh ENTRY'!AB91,'BIZ kWh ENTRY'!AR91,'BIZ kWh ENTRY'!BH91)</f>
        <v>1815200.6742520873</v>
      </c>
      <c r="M91" s="3">
        <f>SUM('BIZ kWh ENTRY'!M91,'BIZ kWh ENTRY'!AC91,'BIZ kWh ENTRY'!AS91,'BIZ kWh ENTRY'!BI91)</f>
        <v>2032739.7669139125</v>
      </c>
      <c r="N91" s="3">
        <f>SUM('BIZ kWh ENTRY'!N91,'BIZ kWh ENTRY'!AD91,'BIZ kWh ENTRY'!AT91,'BIZ kWh ENTRY'!BJ91)</f>
        <v>11961074.401998697</v>
      </c>
      <c r="O91" s="82">
        <f t="shared" si="15"/>
        <v>27480066.598940693</v>
      </c>
    </row>
    <row r="92" spans="1:15" x14ac:dyDescent="0.25">
      <c r="A92" s="557"/>
      <c r="B92" s="11" t="s">
        <v>54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19022.723000285856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21949.295769560602</v>
      </c>
      <c r="H92" s="3">
        <f>SUM('BIZ kWh ENTRY'!H92,'BIZ kWh ENTRY'!X92,'BIZ kWh ENTRY'!AN92,'BIZ kWh ENTRY'!BD92)</f>
        <v>5853.1455385494946</v>
      </c>
      <c r="I92" s="3">
        <f>SUM('BIZ kWh ENTRY'!I92,'BIZ kWh ENTRY'!Y92,'BIZ kWh ENTRY'!AO92,'BIZ kWh ENTRY'!BE92)</f>
        <v>5853.1455385494946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76350.572769274746</v>
      </c>
      <c r="L92" s="3">
        <f>SUM('BIZ kWh ENTRY'!L92,'BIZ kWh ENTRY'!AB92,'BIZ kWh ENTRY'!AR92,'BIZ kWh ENTRY'!BH92)</f>
        <v>30140.237094652595</v>
      </c>
      <c r="M92" s="3">
        <f>SUM('BIZ kWh ENTRY'!M92,'BIZ kWh ENTRY'!AC92,'BIZ kWh ENTRY'!AS92,'BIZ kWh ENTRY'!BI92)</f>
        <v>51215.023462308076</v>
      </c>
      <c r="N92" s="3">
        <f>SUM('BIZ kWh ENTRY'!N92,'BIZ kWh ENTRY'!AD92,'BIZ kWh ENTRY'!AT92,'BIZ kWh ENTRY'!BJ92)</f>
        <v>5853.1455385494946</v>
      </c>
      <c r="O92" s="82">
        <f t="shared" si="15"/>
        <v>216237.28871173036</v>
      </c>
    </row>
    <row r="93" spans="1:15" x14ac:dyDescent="0.25">
      <c r="A93" s="557"/>
      <c r="B93" s="11" t="s">
        <v>53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111013.09322038211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82">
        <f t="shared" si="15"/>
        <v>111013.09322038211</v>
      </c>
    </row>
    <row r="94" spans="1:15" x14ac:dyDescent="0.25">
      <c r="A94" s="557"/>
      <c r="B94" s="11" t="s">
        <v>52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82">
        <f t="shared" si="15"/>
        <v>0</v>
      </c>
    </row>
    <row r="95" spans="1:15" x14ac:dyDescent="0.25">
      <c r="A95" s="557"/>
      <c r="B95" s="11" t="s">
        <v>51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70594.135159730751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35247.544681913343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5250.7840418805854</v>
      </c>
      <c r="J95" s="3">
        <f>SUM('BIZ kWh ENTRY'!J95,'BIZ kWh ENTRY'!Z95,'BIZ kWh ENTRY'!AP95,'BIZ kWh ENTRY'!BF95)</f>
        <v>4975.5002183256811</v>
      </c>
      <c r="K95" s="3">
        <f>SUM('BIZ kWh ENTRY'!K95,'BIZ kWh ENTRY'!AA95,'BIZ kWh ENTRY'!AQ95,'BIZ kWh ENTRY'!BG95)</f>
        <v>0</v>
      </c>
      <c r="L95" s="3">
        <f>SUM('BIZ kWh ENTRY'!L95,'BIZ kWh ENTRY'!AB95,'BIZ kWh ENTRY'!AR95,'BIZ kWh ENTRY'!BH95)</f>
        <v>10501.568083761171</v>
      </c>
      <c r="M95" s="3">
        <f>SUM('BIZ kWh ENTRY'!M95,'BIZ kWh ENTRY'!AC95,'BIZ kWh ENTRY'!AS95,'BIZ kWh ENTRY'!BI95)</f>
        <v>10923.23796634037</v>
      </c>
      <c r="N95" s="3">
        <f>SUM('BIZ kWh ENTRY'!N95,'BIZ kWh ENTRY'!AD95,'BIZ kWh ENTRY'!AT95,'BIZ kWh ENTRY'!BJ95)</f>
        <v>6219.3752729071011</v>
      </c>
      <c r="O95" s="82">
        <f t="shared" si="15"/>
        <v>143712.14542485905</v>
      </c>
    </row>
    <row r="96" spans="1:15" ht="15.75" thickBot="1" x14ac:dyDescent="0.3">
      <c r="A96" s="558"/>
      <c r="B96" s="11" t="s">
        <v>50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0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44811.92520836489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66381.942138466955</v>
      </c>
      <c r="O96" s="82">
        <f t="shared" si="15"/>
        <v>111193.86734683184</v>
      </c>
    </row>
    <row r="97" spans="1:15" ht="15.75" thickBot="1" x14ac:dyDescent="0.3">
      <c r="A97" s="86"/>
      <c r="B97" s="209" t="s">
        <v>43</v>
      </c>
      <c r="C97" s="210">
        <f t="shared" ref="C97:N97" si="16">SUM(C84:C96)</f>
        <v>0</v>
      </c>
      <c r="D97" s="210">
        <f t="shared" si="16"/>
        <v>790434.13651432272</v>
      </c>
      <c r="E97" s="210">
        <f t="shared" si="16"/>
        <v>2080820.1526142654</v>
      </c>
      <c r="F97" s="210">
        <f t="shared" si="16"/>
        <v>1899954.1886428879</v>
      </c>
      <c r="G97" s="210">
        <f t="shared" si="16"/>
        <v>2463753.1075794199</v>
      </c>
      <c r="H97" s="210">
        <f t="shared" si="16"/>
        <v>2404992.3584028655</v>
      </c>
      <c r="I97" s="210">
        <f t="shared" si="16"/>
        <v>936536.75078808761</v>
      </c>
      <c r="J97" s="210">
        <f t="shared" si="16"/>
        <v>2412132.4742643326</v>
      </c>
      <c r="K97" s="210">
        <f t="shared" si="16"/>
        <v>3571834.9267146289</v>
      </c>
      <c r="L97" s="210">
        <f t="shared" si="16"/>
        <v>3101395.0661916449</v>
      </c>
      <c r="M97" s="210">
        <f t="shared" si="16"/>
        <v>3488612.4353731591</v>
      </c>
      <c r="N97" s="210">
        <f t="shared" si="16"/>
        <v>15440048.385230899</v>
      </c>
      <c r="O97" s="85">
        <f t="shared" si="15"/>
        <v>38590513.982316509</v>
      </c>
    </row>
    <row r="98" spans="1:15" ht="21.75" thickBot="1" x14ac:dyDescent="0.4">
      <c r="A98" s="88"/>
    </row>
    <row r="99" spans="1:15" ht="21.75" thickBot="1" x14ac:dyDescent="0.4">
      <c r="A99" s="88"/>
      <c r="B99" s="205" t="s">
        <v>36</v>
      </c>
      <c r="C99" s="206">
        <f>C$3</f>
        <v>45292</v>
      </c>
      <c r="D99" s="206">
        <f t="shared" ref="D99:N99" si="17">D$3</f>
        <v>45323</v>
      </c>
      <c r="E99" s="206">
        <f t="shared" si="17"/>
        <v>45352</v>
      </c>
      <c r="F99" s="206">
        <f t="shared" si="17"/>
        <v>45383</v>
      </c>
      <c r="G99" s="206">
        <f t="shared" si="17"/>
        <v>45413</v>
      </c>
      <c r="H99" s="206">
        <f t="shared" si="17"/>
        <v>45444</v>
      </c>
      <c r="I99" s="206">
        <f t="shared" si="17"/>
        <v>45474</v>
      </c>
      <c r="J99" s="206">
        <f t="shared" si="17"/>
        <v>45505</v>
      </c>
      <c r="K99" s="206">
        <f t="shared" si="17"/>
        <v>45536</v>
      </c>
      <c r="L99" s="206">
        <f t="shared" si="17"/>
        <v>45566</v>
      </c>
      <c r="M99" s="206">
        <f t="shared" si="17"/>
        <v>45597</v>
      </c>
      <c r="N99" s="206" t="str">
        <f t="shared" si="17"/>
        <v>Dec-24 +</v>
      </c>
      <c r="O99" s="207" t="s">
        <v>34</v>
      </c>
    </row>
    <row r="100" spans="1:15" ht="15" customHeight="1" x14ac:dyDescent="0.25">
      <c r="A100" s="565" t="s">
        <v>173</v>
      </c>
      <c r="B100" s="11" t="s">
        <v>62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82">
        <f t="shared" ref="O100:O113" si="18">SUM(C100:N100)</f>
        <v>0</v>
      </c>
    </row>
    <row r="101" spans="1:15" x14ac:dyDescent="0.25">
      <c r="A101" s="566"/>
      <c r="B101" s="13" t="s">
        <v>61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82">
        <f t="shared" si="18"/>
        <v>0</v>
      </c>
    </row>
    <row r="102" spans="1:15" x14ac:dyDescent="0.25">
      <c r="A102" s="566"/>
      <c r="B102" s="11" t="s">
        <v>60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82">
        <f t="shared" si="18"/>
        <v>0</v>
      </c>
    </row>
    <row r="103" spans="1:15" x14ac:dyDescent="0.25">
      <c r="A103" s="566"/>
      <c r="B103" s="11" t="s">
        <v>59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82">
        <f t="shared" si="18"/>
        <v>0</v>
      </c>
    </row>
    <row r="104" spans="1:15" x14ac:dyDescent="0.25">
      <c r="A104" s="566"/>
      <c r="B104" s="13" t="s">
        <v>58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82">
        <f t="shared" si="18"/>
        <v>0</v>
      </c>
    </row>
    <row r="105" spans="1:15" x14ac:dyDescent="0.25">
      <c r="A105" s="566"/>
      <c r="B105" s="11" t="s">
        <v>57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82">
        <f t="shared" si="18"/>
        <v>0</v>
      </c>
    </row>
    <row r="106" spans="1:15" x14ac:dyDescent="0.25">
      <c r="A106" s="566"/>
      <c r="B106" s="11" t="s">
        <v>56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82">
        <f t="shared" si="18"/>
        <v>0</v>
      </c>
    </row>
    <row r="107" spans="1:15" x14ac:dyDescent="0.25">
      <c r="A107" s="566"/>
      <c r="B107" s="11" t="s">
        <v>55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82">
        <f t="shared" si="18"/>
        <v>0</v>
      </c>
    </row>
    <row r="108" spans="1:15" x14ac:dyDescent="0.25">
      <c r="A108" s="566"/>
      <c r="B108" s="11" t="s">
        <v>54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246916.19648915878</v>
      </c>
      <c r="K108" s="3">
        <f>SUM('BIZ kWh ENTRY'!K108,'BIZ kWh ENTRY'!AA108,'BIZ kWh ENTRY'!AQ108,'BIZ kWh ENTRY'!BG108)</f>
        <v>290901.84772367944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10904.10308771135</v>
      </c>
      <c r="O108" s="82">
        <f t="shared" si="18"/>
        <v>548722.14730054955</v>
      </c>
    </row>
    <row r="109" spans="1:15" x14ac:dyDescent="0.25">
      <c r="A109" s="566"/>
      <c r="B109" s="11" t="s">
        <v>53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82">
        <f t="shared" si="18"/>
        <v>0</v>
      </c>
    </row>
    <row r="110" spans="1:15" x14ac:dyDescent="0.25">
      <c r="A110" s="566"/>
      <c r="B110" s="11" t="s">
        <v>52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82">
        <f t="shared" si="18"/>
        <v>0</v>
      </c>
    </row>
    <row r="111" spans="1:15" x14ac:dyDescent="0.25">
      <c r="A111" s="566"/>
      <c r="B111" s="11" t="s">
        <v>51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82">
        <f t="shared" si="18"/>
        <v>0</v>
      </c>
    </row>
    <row r="112" spans="1:15" ht="15.75" thickBot="1" x14ac:dyDescent="0.3">
      <c r="A112" s="567"/>
      <c r="B112" s="11" t="s">
        <v>50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82">
        <f t="shared" si="18"/>
        <v>0</v>
      </c>
    </row>
    <row r="113" spans="1:16" ht="15.75" thickBot="1" x14ac:dyDescent="0.3">
      <c r="A113" s="86"/>
      <c r="B113" s="209" t="s">
        <v>43</v>
      </c>
      <c r="C113" s="210">
        <f t="shared" ref="C113:N113" si="19">SUM(C100:C112)</f>
        <v>0</v>
      </c>
      <c r="D113" s="210">
        <f t="shared" si="19"/>
        <v>0</v>
      </c>
      <c r="E113" s="210">
        <f t="shared" si="19"/>
        <v>0</v>
      </c>
      <c r="F113" s="210">
        <f t="shared" si="19"/>
        <v>0</v>
      </c>
      <c r="G113" s="210">
        <f t="shared" si="19"/>
        <v>0</v>
      </c>
      <c r="H113" s="210">
        <f t="shared" si="19"/>
        <v>0</v>
      </c>
      <c r="I113" s="210">
        <f t="shared" si="19"/>
        <v>0</v>
      </c>
      <c r="J113" s="210">
        <f t="shared" si="19"/>
        <v>246916.19648915878</v>
      </c>
      <c r="K113" s="210">
        <f t="shared" si="19"/>
        <v>290901.84772367944</v>
      </c>
      <c r="L113" s="210">
        <f t="shared" si="19"/>
        <v>0</v>
      </c>
      <c r="M113" s="210">
        <f t="shared" si="19"/>
        <v>0</v>
      </c>
      <c r="N113" s="210">
        <f t="shared" si="19"/>
        <v>10904.10308771135</v>
      </c>
      <c r="O113" s="85">
        <f t="shared" si="18"/>
        <v>548722.14730054955</v>
      </c>
      <c r="P113" s="329">
        <f>SUM(C100:N112)</f>
        <v>548722.14730054955</v>
      </c>
    </row>
    <row r="114" spans="1:16" ht="21.75" thickBot="1" x14ac:dyDescent="0.3">
      <c r="A114" s="87"/>
    </row>
    <row r="115" spans="1:16" ht="21.75" thickBot="1" x14ac:dyDescent="0.3">
      <c r="A115" s="87"/>
      <c r="B115" s="205" t="s">
        <v>36</v>
      </c>
      <c r="C115" s="206">
        <f>C$3</f>
        <v>45292</v>
      </c>
      <c r="D115" s="206">
        <f t="shared" ref="D115:N115" si="20">D$3</f>
        <v>45323</v>
      </c>
      <c r="E115" s="206">
        <f t="shared" si="20"/>
        <v>45352</v>
      </c>
      <c r="F115" s="206">
        <f t="shared" si="20"/>
        <v>45383</v>
      </c>
      <c r="G115" s="206">
        <f t="shared" si="20"/>
        <v>45413</v>
      </c>
      <c r="H115" s="206">
        <f t="shared" si="20"/>
        <v>45444</v>
      </c>
      <c r="I115" s="206">
        <f t="shared" si="20"/>
        <v>45474</v>
      </c>
      <c r="J115" s="206">
        <f t="shared" si="20"/>
        <v>45505</v>
      </c>
      <c r="K115" s="206">
        <f t="shared" si="20"/>
        <v>45536</v>
      </c>
      <c r="L115" s="206">
        <f t="shared" si="20"/>
        <v>45566</v>
      </c>
      <c r="M115" s="206">
        <f t="shared" si="20"/>
        <v>45597</v>
      </c>
      <c r="N115" s="206" t="str">
        <f t="shared" si="20"/>
        <v>Dec-24 +</v>
      </c>
      <c r="O115" s="207" t="s">
        <v>34</v>
      </c>
    </row>
    <row r="116" spans="1:16" ht="15" customHeight="1" x14ac:dyDescent="0.25">
      <c r="A116" s="559" t="s">
        <v>64</v>
      </c>
      <c r="B116" s="11" t="s">
        <v>62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82">
        <f t="shared" ref="O116:O129" si="21">SUM(C116:N116)</f>
        <v>0</v>
      </c>
    </row>
    <row r="117" spans="1:16" x14ac:dyDescent="0.25">
      <c r="A117" s="560"/>
      <c r="B117" s="13" t="s">
        <v>61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82">
        <f t="shared" si="21"/>
        <v>0</v>
      </c>
    </row>
    <row r="118" spans="1:16" x14ac:dyDescent="0.25">
      <c r="A118" s="560"/>
      <c r="B118" s="11" t="s">
        <v>60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479.72243499074074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73.803451537037034</v>
      </c>
      <c r="H118" s="3">
        <f>SUM('BIZ kWh ENTRY'!H118,'BIZ kWh ENTRY'!X118,'BIZ kWh ENTRY'!AN118,'BIZ kWh ENTRY'!BD118)</f>
        <v>3321.1553191666667</v>
      </c>
      <c r="I118" s="3">
        <f>SUM('BIZ kWh ENTRY'!I118,'BIZ kWh ENTRY'!Y118,'BIZ kWh ENTRY'!AO118,'BIZ kWh ENTRY'!BE118)</f>
        <v>3025.9415130185189</v>
      </c>
      <c r="J118" s="3">
        <f>SUM('BIZ kWh ENTRY'!J118,'BIZ kWh ENTRY'!Z118,'BIZ kWh ENTRY'!AP118,'BIZ kWh ENTRY'!BF118)</f>
        <v>701.13278960185187</v>
      </c>
      <c r="K118" s="3">
        <f>SUM('BIZ kWh ENTRY'!K118,'BIZ kWh ENTRY'!AA118,'BIZ kWh ENTRY'!AQ118,'BIZ kWh ENTRY'!BG118)</f>
        <v>1955.7914657314816</v>
      </c>
      <c r="L118" s="3">
        <f>SUM('BIZ kWh ENTRY'!L118,'BIZ kWh ENTRY'!AB118,'BIZ kWh ENTRY'!AR118,'BIZ kWh ENTRY'!BH118)</f>
        <v>1992.6931915000002</v>
      </c>
      <c r="M118" s="3">
        <f>SUM('BIZ kWh ENTRY'!M118,'BIZ kWh ENTRY'!AC118,'BIZ kWh ENTRY'!AS118,'BIZ kWh ENTRY'!BI118)</f>
        <v>1180.8552245925925</v>
      </c>
      <c r="N118" s="3">
        <f>SUM('BIZ kWh ENTRY'!N118,'BIZ kWh ENTRY'!AD118,'BIZ kWh ENTRY'!AT118,'BIZ kWh ENTRY'!BJ118)</f>
        <v>3210.4501418611112</v>
      </c>
      <c r="O118" s="82">
        <f t="shared" si="21"/>
        <v>15941.545532000002</v>
      </c>
    </row>
    <row r="119" spans="1:16" x14ac:dyDescent="0.25">
      <c r="A119" s="560"/>
      <c r="B119" s="11" t="s">
        <v>59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82">
        <f t="shared" si="21"/>
        <v>0</v>
      </c>
    </row>
    <row r="120" spans="1:16" x14ac:dyDescent="0.25">
      <c r="A120" s="560"/>
      <c r="B120" s="13" t="s">
        <v>58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0</v>
      </c>
      <c r="O120" s="82">
        <f t="shared" si="21"/>
        <v>0</v>
      </c>
    </row>
    <row r="121" spans="1:16" x14ac:dyDescent="0.25">
      <c r="A121" s="560"/>
      <c r="B121" s="11" t="s">
        <v>57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82">
        <f t="shared" si="21"/>
        <v>0</v>
      </c>
    </row>
    <row r="122" spans="1:16" x14ac:dyDescent="0.25">
      <c r="A122" s="560"/>
      <c r="B122" s="11" t="s">
        <v>56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14062.173191889706</v>
      </c>
      <c r="F122" s="3">
        <f>SUM('BIZ kWh ENTRY'!F122,'BIZ kWh ENTRY'!V122,'BIZ kWh ENTRY'!AL122,'BIZ kWh ENTRY'!BB122)</f>
        <v>30868.185055367649</v>
      </c>
      <c r="G122" s="3">
        <f>SUM('BIZ kWh ENTRY'!G122,'BIZ kWh ENTRY'!W122,'BIZ kWh ENTRY'!AM122,'BIZ kWh ENTRY'!BC122)</f>
        <v>38756.721236183825</v>
      </c>
      <c r="H122" s="3">
        <f>SUM('BIZ kWh ENTRY'!H122,'BIZ kWh ENTRY'!X122,'BIZ kWh ENTRY'!AN122,'BIZ kWh ENTRY'!BD122)</f>
        <v>5144.6975092279408</v>
      </c>
      <c r="I122" s="3">
        <f>SUM('BIZ kWh ENTRY'!I122,'BIZ kWh ENTRY'!Y122,'BIZ kWh ENTRY'!AO122,'BIZ kWh ENTRY'!BE122)</f>
        <v>685.95966789705881</v>
      </c>
      <c r="J122" s="3">
        <f>SUM('BIZ kWh ENTRY'!J122,'BIZ kWh ENTRY'!Z122,'BIZ kWh ENTRY'!AP122,'BIZ kWh ENTRY'!BF122)</f>
        <v>342.9798339485294</v>
      </c>
      <c r="K122" s="3">
        <f>SUM('BIZ kWh ENTRY'!K122,'BIZ kWh ENTRY'!AA122,'BIZ kWh ENTRY'!AQ122,'BIZ kWh ENTRY'!BG122)</f>
        <v>342.9798339485294</v>
      </c>
      <c r="L122" s="3">
        <f>SUM('BIZ kWh ENTRY'!L122,'BIZ kWh ENTRY'!AB122,'BIZ kWh ENTRY'!AR122,'BIZ kWh ENTRY'!BH122)</f>
        <v>1028.9395018455882</v>
      </c>
      <c r="M122" s="3">
        <f>SUM('BIZ kWh ENTRY'!M122,'BIZ kWh ENTRY'!AC122,'BIZ kWh ENTRY'!AS122,'BIZ kWh ENTRY'!BI122)</f>
        <v>1714.899169742647</v>
      </c>
      <c r="N122" s="3">
        <f>SUM('BIZ kWh ENTRY'!N122,'BIZ kWh ENTRY'!AD122,'BIZ kWh ENTRY'!AT122,'BIZ kWh ENTRY'!BJ122)</f>
        <v>342.9798339485294</v>
      </c>
      <c r="O122" s="82">
        <f t="shared" si="21"/>
        <v>93290.514834000001</v>
      </c>
    </row>
    <row r="123" spans="1:16" x14ac:dyDescent="0.25">
      <c r="A123" s="560"/>
      <c r="B123" s="11" t="s">
        <v>55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335785.40312176704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156674.50292884262</v>
      </c>
      <c r="I123" s="3">
        <f>SUM('BIZ kWh ENTRY'!I123,'BIZ kWh ENTRY'!Y123,'BIZ kWh ENTRY'!AO123,'BIZ kWh ENTRY'!BE123)</f>
        <v>202688.13121619687</v>
      </c>
      <c r="J123" s="3">
        <f>SUM('BIZ kWh ENTRY'!J123,'BIZ kWh ENTRY'!Z123,'BIZ kWh ENTRY'!AP123,'BIZ kWh ENTRY'!BF123)</f>
        <v>36506.680294099249</v>
      </c>
      <c r="K123" s="3">
        <f>SUM('BIZ kWh ENTRY'!K123,'BIZ kWh ENTRY'!AA123,'BIZ kWh ENTRY'!AQ123,'BIZ kWh ENTRY'!BG123)</f>
        <v>178730.62227319425</v>
      </c>
      <c r="L123" s="3">
        <f>SUM('BIZ kWh ENTRY'!L123,'BIZ kWh ENTRY'!AB123,'BIZ kWh ENTRY'!AR123,'BIZ kWh ENTRY'!BH123)</f>
        <v>244518.70238651891</v>
      </c>
      <c r="M123" s="3">
        <f>SUM('BIZ kWh ENTRY'!M123,'BIZ kWh ENTRY'!AC123,'BIZ kWh ENTRY'!AS123,'BIZ kWh ENTRY'!BI123)</f>
        <v>192420.62738348148</v>
      </c>
      <c r="N123" s="3">
        <f>SUM('BIZ kWh ENTRY'!N123,'BIZ kWh ENTRY'!AD123,'BIZ kWh ENTRY'!AT123,'BIZ kWh ENTRY'!BJ123)</f>
        <v>169984.23011939964</v>
      </c>
      <c r="O123" s="82">
        <f t="shared" si="21"/>
        <v>1517308.8997235</v>
      </c>
    </row>
    <row r="124" spans="1:16" x14ac:dyDescent="0.25">
      <c r="A124" s="560"/>
      <c r="B124" s="11" t="s">
        <v>54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82">
        <f t="shared" si="21"/>
        <v>0</v>
      </c>
    </row>
    <row r="125" spans="1:16" x14ac:dyDescent="0.25">
      <c r="A125" s="560"/>
      <c r="B125" s="11" t="s">
        <v>53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82">
        <f t="shared" si="21"/>
        <v>0</v>
      </c>
    </row>
    <row r="126" spans="1:16" x14ac:dyDescent="0.25">
      <c r="A126" s="560"/>
      <c r="B126" s="11" t="s">
        <v>52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82">
        <f t="shared" si="21"/>
        <v>0</v>
      </c>
    </row>
    <row r="127" spans="1:16" x14ac:dyDescent="0.25">
      <c r="A127" s="560"/>
      <c r="B127" s="11" t="s">
        <v>51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82">
        <f t="shared" si="21"/>
        <v>0</v>
      </c>
    </row>
    <row r="128" spans="1:16" ht="15.75" thickBot="1" x14ac:dyDescent="0.3">
      <c r="A128" s="561"/>
      <c r="B128" s="11" t="s">
        <v>50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82">
        <f t="shared" si="21"/>
        <v>0</v>
      </c>
    </row>
    <row r="129" spans="1:15" ht="15.75" thickBot="1" x14ac:dyDescent="0.3">
      <c r="A129" s="86"/>
      <c r="B129" s="209" t="s">
        <v>43</v>
      </c>
      <c r="C129" s="210">
        <f t="shared" ref="C129:N129" si="22">SUM(C116:C128)</f>
        <v>0</v>
      </c>
      <c r="D129" s="210">
        <f t="shared" si="22"/>
        <v>0</v>
      </c>
      <c r="E129" s="210">
        <f t="shared" si="22"/>
        <v>14541.895626880447</v>
      </c>
      <c r="F129" s="210">
        <f t="shared" si="22"/>
        <v>366653.58817713469</v>
      </c>
      <c r="G129" s="210">
        <f t="shared" si="22"/>
        <v>38830.524687720863</v>
      </c>
      <c r="H129" s="210">
        <f t="shared" si="22"/>
        <v>165140.35575723724</v>
      </c>
      <c r="I129" s="210">
        <f t="shared" si="22"/>
        <v>206400.03239711243</v>
      </c>
      <c r="J129" s="210">
        <f t="shared" si="22"/>
        <v>37550.792917649633</v>
      </c>
      <c r="K129" s="210">
        <f t="shared" si="22"/>
        <v>181029.39357287425</v>
      </c>
      <c r="L129" s="210">
        <f t="shared" si="22"/>
        <v>247540.33507986451</v>
      </c>
      <c r="M129" s="210">
        <f t="shared" si="22"/>
        <v>195316.38177781671</v>
      </c>
      <c r="N129" s="210">
        <f t="shared" si="22"/>
        <v>173537.66009520928</v>
      </c>
      <c r="O129" s="85">
        <f t="shared" si="21"/>
        <v>1626540.9600895001</v>
      </c>
    </row>
    <row r="130" spans="1:15" ht="21.75" thickBot="1" x14ac:dyDescent="0.3">
      <c r="A130" s="87"/>
    </row>
    <row r="131" spans="1:15" ht="21.75" thickBot="1" x14ac:dyDescent="0.3">
      <c r="A131" s="87"/>
      <c r="B131" s="205" t="s">
        <v>36</v>
      </c>
      <c r="C131" s="206">
        <f>C$3</f>
        <v>45292</v>
      </c>
      <c r="D131" s="206">
        <f t="shared" ref="D131:N131" si="23">D$3</f>
        <v>45323</v>
      </c>
      <c r="E131" s="206">
        <f t="shared" si="23"/>
        <v>45352</v>
      </c>
      <c r="F131" s="206">
        <f t="shared" si="23"/>
        <v>45383</v>
      </c>
      <c r="G131" s="206">
        <f t="shared" si="23"/>
        <v>45413</v>
      </c>
      <c r="H131" s="206">
        <f t="shared" si="23"/>
        <v>45444</v>
      </c>
      <c r="I131" s="206">
        <f t="shared" si="23"/>
        <v>45474</v>
      </c>
      <c r="J131" s="206">
        <f t="shared" si="23"/>
        <v>45505</v>
      </c>
      <c r="K131" s="206">
        <f t="shared" si="23"/>
        <v>45536</v>
      </c>
      <c r="L131" s="206">
        <f t="shared" si="23"/>
        <v>45566</v>
      </c>
      <c r="M131" s="206">
        <f t="shared" si="23"/>
        <v>45597</v>
      </c>
      <c r="N131" s="206" t="str">
        <f t="shared" si="23"/>
        <v>Dec-24 +</v>
      </c>
      <c r="O131" s="207" t="s">
        <v>34</v>
      </c>
    </row>
    <row r="132" spans="1:15" ht="15" customHeight="1" x14ac:dyDescent="0.25">
      <c r="A132" s="556" t="s">
        <v>71</v>
      </c>
      <c r="B132" s="11" t="s">
        <v>62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82">
        <f t="shared" ref="O132:O145" si="24">SUM(C132:N132)</f>
        <v>0</v>
      </c>
    </row>
    <row r="133" spans="1:15" x14ac:dyDescent="0.25">
      <c r="A133" s="557"/>
      <c r="B133" s="13" t="s">
        <v>61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82">
        <f t="shared" si="24"/>
        <v>0</v>
      </c>
    </row>
    <row r="134" spans="1:15" x14ac:dyDescent="0.25">
      <c r="A134" s="557"/>
      <c r="B134" s="11" t="s">
        <v>60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82">
        <f t="shared" si="24"/>
        <v>0</v>
      </c>
    </row>
    <row r="135" spans="1:15" x14ac:dyDescent="0.25">
      <c r="A135" s="557"/>
      <c r="B135" s="11" t="s">
        <v>59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3034.170040333333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6068.3400806666659</v>
      </c>
      <c r="O135" s="82">
        <f t="shared" si="24"/>
        <v>9102.5101209999993</v>
      </c>
    </row>
    <row r="136" spans="1:15" x14ac:dyDescent="0.25">
      <c r="A136" s="557"/>
      <c r="B136" s="13" t="s">
        <v>58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0</v>
      </c>
      <c r="N136" s="3">
        <f>SUM('BIZ kWh ENTRY'!N136,'BIZ kWh ENTRY'!AD136,'BIZ kWh ENTRY'!AT136,'BIZ kWh ENTRY'!BJ136)</f>
        <v>0</v>
      </c>
      <c r="O136" s="82">
        <f t="shared" si="24"/>
        <v>0</v>
      </c>
    </row>
    <row r="137" spans="1:15" x14ac:dyDescent="0.25">
      <c r="A137" s="557"/>
      <c r="B137" s="11" t="s">
        <v>57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82">
        <f t="shared" si="24"/>
        <v>0</v>
      </c>
    </row>
    <row r="138" spans="1:15" x14ac:dyDescent="0.25">
      <c r="A138" s="557"/>
      <c r="B138" s="11" t="s">
        <v>56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39578.394762850883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545.90889328070182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7233.2928359693005</v>
      </c>
      <c r="K138" s="3">
        <f>SUM('BIZ kWh ENTRY'!K138,'BIZ kWh ENTRY'!AA138,'BIZ kWh ENTRY'!AQ138,'BIZ kWh ENTRY'!BG138)</f>
        <v>7915.6789525701779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6687.3839426885979</v>
      </c>
      <c r="N138" s="3">
        <f>SUM('BIZ kWh ENTRY'!N138,'BIZ kWh ENTRY'!AD138,'BIZ kWh ENTRY'!AT138,'BIZ kWh ENTRY'!BJ138)</f>
        <v>272.95444664035091</v>
      </c>
      <c r="O138" s="82">
        <f t="shared" si="24"/>
        <v>62233.613834000011</v>
      </c>
    </row>
    <row r="139" spans="1:15" x14ac:dyDescent="0.25">
      <c r="A139" s="557"/>
      <c r="B139" s="11" t="s">
        <v>55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483726.8634999998</v>
      </c>
      <c r="F139" s="3">
        <f>SUM('BIZ kWh ENTRY'!F139,'BIZ kWh ENTRY'!V139,'BIZ kWh ENTRY'!AL139,'BIZ kWh ENTRY'!BB139)</f>
        <v>147991.20540161186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2041.2580055394737</v>
      </c>
      <c r="I139" s="3">
        <f>SUM('BIZ kWh ENTRY'!I139,'BIZ kWh ENTRY'!Y139,'BIZ kWh ENTRY'!AO139,'BIZ kWh ENTRY'!BE139)</f>
        <v>0</v>
      </c>
      <c r="J139" s="3">
        <f>SUM('BIZ kWh ENTRY'!J139,'BIZ kWh ENTRY'!Z139,'BIZ kWh ENTRY'!AP139,'BIZ kWh ENTRY'!BF139)</f>
        <v>27046.66857339803</v>
      </c>
      <c r="K139" s="3">
        <f>SUM('BIZ kWh ENTRY'!K139,'BIZ kWh ENTRY'!AA139,'BIZ kWh ENTRY'!AQ139,'BIZ kWh ENTRY'!BG139)</f>
        <v>29598.241080322372</v>
      </c>
      <c r="L139" s="3">
        <f>SUM('BIZ kWh ENTRY'!L139,'BIZ kWh ENTRY'!AB139,'BIZ kWh ENTRY'!AR139,'BIZ kWh ENTRY'!BH139)</f>
        <v>0</v>
      </c>
      <c r="M139" s="3">
        <f>SUM('BIZ kWh ENTRY'!M139,'BIZ kWh ENTRY'!AC139,'BIZ kWh ENTRY'!AS139,'BIZ kWh ENTRY'!BI139)</f>
        <v>25005.410567858558</v>
      </c>
      <c r="N139" s="3">
        <f>SUM('BIZ kWh ENTRY'!N139,'BIZ kWh ENTRY'!AD139,'BIZ kWh ENTRY'!AT139,'BIZ kWh ENTRY'!BJ139)</f>
        <v>1020.6290027697369</v>
      </c>
      <c r="O139" s="82">
        <f t="shared" si="24"/>
        <v>716430.27613149991</v>
      </c>
    </row>
    <row r="140" spans="1:15" x14ac:dyDescent="0.25">
      <c r="A140" s="557"/>
      <c r="B140" s="11" t="s">
        <v>54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82">
        <f t="shared" si="24"/>
        <v>0</v>
      </c>
    </row>
    <row r="141" spans="1:15" x14ac:dyDescent="0.25">
      <c r="A141" s="557"/>
      <c r="B141" s="11" t="s">
        <v>53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82">
        <f t="shared" si="24"/>
        <v>0</v>
      </c>
    </row>
    <row r="142" spans="1:15" x14ac:dyDescent="0.25">
      <c r="A142" s="557"/>
      <c r="B142" s="11" t="s">
        <v>52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82">
        <f t="shared" si="24"/>
        <v>0</v>
      </c>
    </row>
    <row r="143" spans="1:15" x14ac:dyDescent="0.25">
      <c r="A143" s="557"/>
      <c r="B143" s="11" t="s">
        <v>51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82">
        <f t="shared" si="24"/>
        <v>0</v>
      </c>
    </row>
    <row r="144" spans="1:15" ht="15.75" thickBot="1" x14ac:dyDescent="0.3">
      <c r="A144" s="558"/>
      <c r="B144" s="11" t="s">
        <v>50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82">
        <f t="shared" si="24"/>
        <v>0</v>
      </c>
    </row>
    <row r="145" spans="1:15" ht="15.75" thickBot="1" x14ac:dyDescent="0.3">
      <c r="A145" s="86"/>
      <c r="B145" s="209" t="s">
        <v>43</v>
      </c>
      <c r="C145" s="210">
        <f t="shared" ref="C145:N145" si="25">SUM(C132:C144)</f>
        <v>0</v>
      </c>
      <c r="D145" s="210">
        <f t="shared" si="25"/>
        <v>0</v>
      </c>
      <c r="E145" s="210">
        <f t="shared" si="25"/>
        <v>483726.8634999998</v>
      </c>
      <c r="F145" s="210">
        <f t="shared" si="25"/>
        <v>187569.60016446275</v>
      </c>
      <c r="G145" s="210">
        <f t="shared" si="25"/>
        <v>0</v>
      </c>
      <c r="H145" s="210">
        <f t="shared" si="25"/>
        <v>5621.3369391535089</v>
      </c>
      <c r="I145" s="210">
        <f t="shared" si="25"/>
        <v>0</v>
      </c>
      <c r="J145" s="210">
        <f t="shared" si="25"/>
        <v>34279.96140936733</v>
      </c>
      <c r="K145" s="210">
        <f t="shared" si="25"/>
        <v>37513.920032892551</v>
      </c>
      <c r="L145" s="210">
        <f t="shared" si="25"/>
        <v>0</v>
      </c>
      <c r="M145" s="210">
        <f t="shared" si="25"/>
        <v>31692.794510547155</v>
      </c>
      <c r="N145" s="210">
        <f t="shared" si="25"/>
        <v>7361.9235300767541</v>
      </c>
      <c r="O145" s="85">
        <f t="shared" si="24"/>
        <v>787766.40008649998</v>
      </c>
    </row>
    <row r="146" spans="1:15" ht="21.75" thickBot="1" x14ac:dyDescent="0.3">
      <c r="A146" s="87"/>
    </row>
    <row r="147" spans="1:15" ht="21.75" thickBot="1" x14ac:dyDescent="0.3">
      <c r="A147" s="87"/>
      <c r="B147" s="205" t="s">
        <v>36</v>
      </c>
      <c r="C147" s="206">
        <f>C$3</f>
        <v>45292</v>
      </c>
      <c r="D147" s="206">
        <f t="shared" ref="D147:N147" si="26">D$3</f>
        <v>45323</v>
      </c>
      <c r="E147" s="206">
        <f t="shared" si="26"/>
        <v>45352</v>
      </c>
      <c r="F147" s="206">
        <f t="shared" si="26"/>
        <v>45383</v>
      </c>
      <c r="G147" s="206">
        <f t="shared" si="26"/>
        <v>45413</v>
      </c>
      <c r="H147" s="206">
        <f t="shared" si="26"/>
        <v>45444</v>
      </c>
      <c r="I147" s="206">
        <f t="shared" si="26"/>
        <v>45474</v>
      </c>
      <c r="J147" s="206">
        <f t="shared" si="26"/>
        <v>45505</v>
      </c>
      <c r="K147" s="206">
        <f t="shared" si="26"/>
        <v>45536</v>
      </c>
      <c r="L147" s="206">
        <f t="shared" si="26"/>
        <v>45566</v>
      </c>
      <c r="M147" s="206">
        <f t="shared" si="26"/>
        <v>45597</v>
      </c>
      <c r="N147" s="206" t="str">
        <f t="shared" si="26"/>
        <v>Dec-24 +</v>
      </c>
      <c r="O147" s="207" t="s">
        <v>34</v>
      </c>
    </row>
    <row r="148" spans="1:15" ht="15" customHeight="1" x14ac:dyDescent="0.25">
      <c r="A148" s="556" t="s">
        <v>63</v>
      </c>
      <c r="B148" s="11" t="s">
        <v>62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82">
        <f t="shared" ref="O148:O161" si="27">SUM(C148:N148)</f>
        <v>0</v>
      </c>
    </row>
    <row r="149" spans="1:15" x14ac:dyDescent="0.25">
      <c r="A149" s="557"/>
      <c r="B149" s="13" t="s">
        <v>61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82">
        <f t="shared" si="27"/>
        <v>0</v>
      </c>
    </row>
    <row r="150" spans="1:15" x14ac:dyDescent="0.25">
      <c r="A150" s="557"/>
      <c r="B150" s="11" t="s">
        <v>60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82">
        <f t="shared" si="27"/>
        <v>0</v>
      </c>
    </row>
    <row r="151" spans="1:15" x14ac:dyDescent="0.25">
      <c r="A151" s="557"/>
      <c r="B151" s="11" t="s">
        <v>59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82">
        <f t="shared" si="27"/>
        <v>0</v>
      </c>
    </row>
    <row r="152" spans="1:15" x14ac:dyDescent="0.25">
      <c r="A152" s="557"/>
      <c r="B152" s="13" t="s">
        <v>58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82">
        <f t="shared" si="27"/>
        <v>0</v>
      </c>
    </row>
    <row r="153" spans="1:15" x14ac:dyDescent="0.25">
      <c r="A153" s="557"/>
      <c r="B153" s="11" t="s">
        <v>57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82">
        <f t="shared" si="27"/>
        <v>0</v>
      </c>
    </row>
    <row r="154" spans="1:15" x14ac:dyDescent="0.25">
      <c r="A154" s="557"/>
      <c r="B154" s="11" t="s">
        <v>56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82">
        <f t="shared" si="27"/>
        <v>0</v>
      </c>
    </row>
    <row r="155" spans="1:15" x14ac:dyDescent="0.25">
      <c r="A155" s="557"/>
      <c r="B155" s="11" t="s">
        <v>55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82">
        <f t="shared" si="27"/>
        <v>0</v>
      </c>
    </row>
    <row r="156" spans="1:15" x14ac:dyDescent="0.25">
      <c r="A156" s="557"/>
      <c r="B156" s="11" t="s">
        <v>54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82">
        <f t="shared" si="27"/>
        <v>0</v>
      </c>
    </row>
    <row r="157" spans="1:15" x14ac:dyDescent="0.25">
      <c r="A157" s="557"/>
      <c r="B157" s="11" t="s">
        <v>53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82">
        <f t="shared" si="27"/>
        <v>0</v>
      </c>
    </row>
    <row r="158" spans="1:15" x14ac:dyDescent="0.25">
      <c r="A158" s="557"/>
      <c r="B158" s="11" t="s">
        <v>52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82">
        <f t="shared" si="27"/>
        <v>0</v>
      </c>
    </row>
    <row r="159" spans="1:15" x14ac:dyDescent="0.25">
      <c r="A159" s="557"/>
      <c r="B159" s="11" t="s">
        <v>51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82">
        <f t="shared" si="27"/>
        <v>0</v>
      </c>
    </row>
    <row r="160" spans="1:15" ht="15.75" thickBot="1" x14ac:dyDescent="0.3">
      <c r="A160" s="558"/>
      <c r="B160" s="11" t="s">
        <v>50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82">
        <f t="shared" si="27"/>
        <v>0</v>
      </c>
    </row>
    <row r="161" spans="1:15" ht="15.75" thickBot="1" x14ac:dyDescent="0.3">
      <c r="A161" s="86"/>
      <c r="B161" s="209" t="s">
        <v>43</v>
      </c>
      <c r="C161" s="210">
        <f t="shared" ref="C161:N161" si="28">SUM(C148:C160)</f>
        <v>0</v>
      </c>
      <c r="D161" s="210">
        <f t="shared" si="28"/>
        <v>0</v>
      </c>
      <c r="E161" s="210">
        <f t="shared" si="28"/>
        <v>0</v>
      </c>
      <c r="F161" s="210">
        <f t="shared" si="28"/>
        <v>0</v>
      </c>
      <c r="G161" s="210">
        <f t="shared" si="28"/>
        <v>0</v>
      </c>
      <c r="H161" s="210">
        <f t="shared" si="28"/>
        <v>0</v>
      </c>
      <c r="I161" s="210">
        <f t="shared" si="28"/>
        <v>0</v>
      </c>
      <c r="J161" s="210">
        <f t="shared" si="28"/>
        <v>0</v>
      </c>
      <c r="K161" s="210">
        <f t="shared" si="28"/>
        <v>0</v>
      </c>
      <c r="L161" s="210">
        <f t="shared" si="28"/>
        <v>0</v>
      </c>
      <c r="M161" s="210">
        <f t="shared" si="28"/>
        <v>0</v>
      </c>
      <c r="N161" s="210">
        <f t="shared" si="28"/>
        <v>0</v>
      </c>
      <c r="O161" s="85">
        <f t="shared" si="27"/>
        <v>0</v>
      </c>
    </row>
    <row r="162" spans="1:15" ht="15.75" thickBot="1" x14ac:dyDescent="0.3"/>
    <row r="163" spans="1:15" ht="15.75" thickBot="1" x14ac:dyDescent="0.3">
      <c r="A163" s="86"/>
      <c r="B163" s="205" t="s">
        <v>36</v>
      </c>
      <c r="C163" s="206">
        <f>C$3</f>
        <v>45292</v>
      </c>
      <c r="D163" s="206">
        <f t="shared" ref="D163:N163" si="29">D$3</f>
        <v>45323</v>
      </c>
      <c r="E163" s="206">
        <f t="shared" si="29"/>
        <v>45352</v>
      </c>
      <c r="F163" s="206">
        <f t="shared" si="29"/>
        <v>45383</v>
      </c>
      <c r="G163" s="206">
        <f t="shared" si="29"/>
        <v>45413</v>
      </c>
      <c r="H163" s="206">
        <f t="shared" si="29"/>
        <v>45444</v>
      </c>
      <c r="I163" s="206">
        <f t="shared" si="29"/>
        <v>45474</v>
      </c>
      <c r="J163" s="206">
        <f t="shared" si="29"/>
        <v>45505</v>
      </c>
      <c r="K163" s="206">
        <f t="shared" si="29"/>
        <v>45536</v>
      </c>
      <c r="L163" s="206">
        <f t="shared" si="29"/>
        <v>45566</v>
      </c>
      <c r="M163" s="206">
        <f t="shared" si="29"/>
        <v>45597</v>
      </c>
      <c r="N163" s="206" t="str">
        <f t="shared" si="29"/>
        <v>Dec-24 +</v>
      </c>
      <c r="O163" s="207" t="s">
        <v>34</v>
      </c>
    </row>
    <row r="164" spans="1:15" ht="15" customHeight="1" x14ac:dyDescent="0.25">
      <c r="A164" s="562" t="s">
        <v>174</v>
      </c>
      <c r="B164" s="11" t="s">
        <v>62</v>
      </c>
      <c r="C164" s="3">
        <f>C20+C36+C52+C68+C84+C132+C148</f>
        <v>0</v>
      </c>
      <c r="D164" s="3">
        <f t="shared" ref="D164:N164" si="30">D20+D36+D52+D68+D84+D132+D148</f>
        <v>0</v>
      </c>
      <c r="E164" s="3">
        <f t="shared" si="30"/>
        <v>55707.77240404598</v>
      </c>
      <c r="F164" s="3">
        <f t="shared" si="30"/>
        <v>0</v>
      </c>
      <c r="G164" s="3">
        <f t="shared" si="30"/>
        <v>0</v>
      </c>
      <c r="H164" s="3">
        <f t="shared" si="30"/>
        <v>351660.40174313844</v>
      </c>
      <c r="I164" s="3">
        <f t="shared" si="30"/>
        <v>0</v>
      </c>
      <c r="J164" s="3">
        <f t="shared" si="30"/>
        <v>240127.55641193147</v>
      </c>
      <c r="K164" s="3">
        <f t="shared" si="30"/>
        <v>649756</v>
      </c>
      <c r="L164" s="3">
        <f t="shared" si="30"/>
        <v>0</v>
      </c>
      <c r="M164" s="3">
        <f t="shared" si="30"/>
        <v>30750.2226607997</v>
      </c>
      <c r="N164" s="3">
        <f t="shared" si="30"/>
        <v>1330721.0100509371</v>
      </c>
      <c r="O164" s="82">
        <f t="shared" ref="O164:O177" si="31">SUM(C164:N164)</f>
        <v>2658722.9632708523</v>
      </c>
    </row>
    <row r="165" spans="1:15" x14ac:dyDescent="0.25">
      <c r="A165" s="563"/>
      <c r="B165" s="13" t="s">
        <v>61</v>
      </c>
      <c r="C165" s="3">
        <f t="shared" ref="C165:N165" si="32">C21+C37+C53+C69+C85+C133+C149</f>
        <v>0</v>
      </c>
      <c r="D165" s="3">
        <f t="shared" si="32"/>
        <v>0</v>
      </c>
      <c r="E165" s="3">
        <f t="shared" si="32"/>
        <v>0</v>
      </c>
      <c r="F165" s="3">
        <f t="shared" si="32"/>
        <v>9908.2635984287535</v>
      </c>
      <c r="G165" s="3">
        <f t="shared" si="32"/>
        <v>0</v>
      </c>
      <c r="H165" s="3">
        <f t="shared" si="32"/>
        <v>0</v>
      </c>
      <c r="I165" s="3">
        <f t="shared" si="32"/>
        <v>0</v>
      </c>
      <c r="J165" s="3">
        <f t="shared" si="32"/>
        <v>0</v>
      </c>
      <c r="K165" s="3">
        <f t="shared" si="32"/>
        <v>41560.698481669708</v>
      </c>
      <c r="L165" s="3">
        <f t="shared" si="32"/>
        <v>0</v>
      </c>
      <c r="M165" s="3">
        <f t="shared" si="32"/>
        <v>0</v>
      </c>
      <c r="N165" s="3">
        <f t="shared" si="32"/>
        <v>0</v>
      </c>
      <c r="O165" s="82">
        <f t="shared" si="31"/>
        <v>51468.962080098463</v>
      </c>
    </row>
    <row r="166" spans="1:15" x14ac:dyDescent="0.25">
      <c r="A166" s="563"/>
      <c r="B166" s="11" t="s">
        <v>60</v>
      </c>
      <c r="C166" s="3">
        <f t="shared" ref="C166:N166" si="33">C22+C38+C54+C70+C86+C134+C150</f>
        <v>0</v>
      </c>
      <c r="D166" s="3">
        <f t="shared" si="33"/>
        <v>0</v>
      </c>
      <c r="E166" s="3">
        <f t="shared" si="33"/>
        <v>0</v>
      </c>
      <c r="F166" s="3">
        <f t="shared" si="33"/>
        <v>21395.670508517294</v>
      </c>
      <c r="G166" s="3">
        <f t="shared" si="33"/>
        <v>22115</v>
      </c>
      <c r="H166" s="3">
        <f t="shared" si="33"/>
        <v>0</v>
      </c>
      <c r="I166" s="3">
        <f t="shared" si="33"/>
        <v>0</v>
      </c>
      <c r="J166" s="3">
        <f t="shared" si="33"/>
        <v>24099.569397656582</v>
      </c>
      <c r="K166" s="3">
        <f t="shared" si="33"/>
        <v>13334.915633827812</v>
      </c>
      <c r="L166" s="3">
        <f t="shared" si="33"/>
        <v>12050.294483686726</v>
      </c>
      <c r="M166" s="3">
        <f t="shared" si="33"/>
        <v>89551.457847026773</v>
      </c>
      <c r="N166" s="3">
        <f t="shared" si="33"/>
        <v>29174.636065698243</v>
      </c>
      <c r="O166" s="82">
        <f t="shared" si="31"/>
        <v>211721.54393641342</v>
      </c>
    </row>
    <row r="167" spans="1:15" x14ac:dyDescent="0.25">
      <c r="A167" s="563"/>
      <c r="B167" s="11" t="s">
        <v>59</v>
      </c>
      <c r="C167" s="3">
        <f t="shared" ref="C167:N167" si="34">C23+C39+C55+C71+C87+C135+C151</f>
        <v>0</v>
      </c>
      <c r="D167" s="3">
        <f t="shared" si="34"/>
        <v>108968.94750416839</v>
      </c>
      <c r="E167" s="3">
        <f t="shared" si="34"/>
        <v>764666.83944765525</v>
      </c>
      <c r="F167" s="3">
        <f t="shared" si="34"/>
        <v>339158.22503776057</v>
      </c>
      <c r="G167" s="3">
        <f t="shared" si="34"/>
        <v>590658.43464243063</v>
      </c>
      <c r="H167" s="3">
        <f t="shared" si="34"/>
        <v>670545.71845140087</v>
      </c>
      <c r="I167" s="3">
        <f t="shared" si="34"/>
        <v>193261.77669971794</v>
      </c>
      <c r="J167" s="3">
        <f t="shared" si="34"/>
        <v>375564.21368964517</v>
      </c>
      <c r="K167" s="3">
        <f t="shared" si="34"/>
        <v>1217671.4313846692</v>
      </c>
      <c r="L167" s="3">
        <f t="shared" si="34"/>
        <v>1386291.8187491503</v>
      </c>
      <c r="M167" s="3">
        <f t="shared" si="34"/>
        <v>1357453.4653816279</v>
      </c>
      <c r="N167" s="3">
        <f t="shared" si="34"/>
        <v>6201028.7415509885</v>
      </c>
      <c r="O167" s="82">
        <f t="shared" si="31"/>
        <v>13205269.612539215</v>
      </c>
    </row>
    <row r="168" spans="1:15" x14ac:dyDescent="0.25">
      <c r="A168" s="563"/>
      <c r="B168" s="13" t="s">
        <v>58</v>
      </c>
      <c r="C168" s="3">
        <f t="shared" ref="C168:N168" si="35">C24+C40+C56+C72+C88+C136+C152</f>
        <v>0</v>
      </c>
      <c r="D168" s="3">
        <f t="shared" si="35"/>
        <v>0</v>
      </c>
      <c r="E168" s="3">
        <f t="shared" si="35"/>
        <v>0</v>
      </c>
      <c r="F168" s="3">
        <f t="shared" si="35"/>
        <v>0</v>
      </c>
      <c r="G168" s="3">
        <f t="shared" si="35"/>
        <v>0</v>
      </c>
      <c r="H168" s="3">
        <f t="shared" si="35"/>
        <v>0</v>
      </c>
      <c r="I168" s="3">
        <f t="shared" si="35"/>
        <v>0</v>
      </c>
      <c r="J168" s="3">
        <f t="shared" si="35"/>
        <v>0</v>
      </c>
      <c r="K168" s="3">
        <f t="shared" si="35"/>
        <v>0</v>
      </c>
      <c r="L168" s="3">
        <f t="shared" si="35"/>
        <v>0</v>
      </c>
      <c r="M168" s="3">
        <f t="shared" si="35"/>
        <v>0</v>
      </c>
      <c r="N168" s="3">
        <f t="shared" si="35"/>
        <v>0</v>
      </c>
      <c r="O168" s="82">
        <f t="shared" si="31"/>
        <v>0</v>
      </c>
    </row>
    <row r="169" spans="1:15" x14ac:dyDescent="0.25">
      <c r="A169" s="563"/>
      <c r="B169" s="11" t="s">
        <v>57</v>
      </c>
      <c r="C169" s="3">
        <f t="shared" ref="C169:N169" si="36">C25+C41+C57+C73+C89+C137+C153</f>
        <v>0</v>
      </c>
      <c r="D169" s="3">
        <f t="shared" si="36"/>
        <v>0</v>
      </c>
      <c r="E169" s="3">
        <f t="shared" si="36"/>
        <v>0</v>
      </c>
      <c r="F169" s="3">
        <f t="shared" si="36"/>
        <v>0</v>
      </c>
      <c r="G169" s="3">
        <f t="shared" si="36"/>
        <v>0</v>
      </c>
      <c r="H169" s="3">
        <f t="shared" si="36"/>
        <v>0</v>
      </c>
      <c r="I169" s="3">
        <f t="shared" si="36"/>
        <v>0</v>
      </c>
      <c r="J169" s="3">
        <f t="shared" si="36"/>
        <v>0</v>
      </c>
      <c r="K169" s="3">
        <f t="shared" si="36"/>
        <v>0</v>
      </c>
      <c r="L169" s="3">
        <f t="shared" si="36"/>
        <v>0</v>
      </c>
      <c r="M169" s="3">
        <f t="shared" si="36"/>
        <v>0</v>
      </c>
      <c r="N169" s="3">
        <f t="shared" si="36"/>
        <v>0</v>
      </c>
      <c r="O169" s="82">
        <f t="shared" si="31"/>
        <v>0</v>
      </c>
    </row>
    <row r="170" spans="1:15" x14ac:dyDescent="0.25">
      <c r="A170" s="563"/>
      <c r="B170" s="11" t="s">
        <v>56</v>
      </c>
      <c r="C170" s="3">
        <f t="shared" ref="C170:N170" si="37">C26+C42+C58+C74+C90+C138+C154</f>
        <v>0</v>
      </c>
      <c r="D170" s="3">
        <f t="shared" si="37"/>
        <v>8649.0099082083507</v>
      </c>
      <c r="E170" s="3">
        <f t="shared" si="37"/>
        <v>139923.45779745778</v>
      </c>
      <c r="F170" s="3">
        <f t="shared" si="37"/>
        <v>228896.11007822902</v>
      </c>
      <c r="G170" s="3">
        <f t="shared" si="37"/>
        <v>213022.15858387132</v>
      </c>
      <c r="H170" s="3">
        <f t="shared" si="37"/>
        <v>1457374.504124125</v>
      </c>
      <c r="I170" s="3">
        <f t="shared" si="37"/>
        <v>115127.80688826741</v>
      </c>
      <c r="J170" s="3">
        <f t="shared" si="37"/>
        <v>555143.19900126418</v>
      </c>
      <c r="K170" s="3">
        <f t="shared" si="37"/>
        <v>2250042.0107402154</v>
      </c>
      <c r="L170" s="3">
        <f t="shared" si="37"/>
        <v>1542454.3109775635</v>
      </c>
      <c r="M170" s="3">
        <f t="shared" si="37"/>
        <v>1359458.3756415774</v>
      </c>
      <c r="N170" s="3">
        <f t="shared" si="37"/>
        <v>9007828.8644244205</v>
      </c>
      <c r="O170" s="82">
        <f t="shared" si="31"/>
        <v>16877919.8081652</v>
      </c>
    </row>
    <row r="171" spans="1:15" x14ac:dyDescent="0.25">
      <c r="A171" s="563"/>
      <c r="B171" s="11" t="s">
        <v>55</v>
      </c>
      <c r="C171" s="3">
        <f t="shared" ref="C171:N171" si="38">C27+C43+C59+C75+C91+C139+C155</f>
        <v>0</v>
      </c>
      <c r="D171" s="3">
        <f t="shared" si="38"/>
        <v>818582.71279585909</v>
      </c>
      <c r="E171" s="3">
        <f t="shared" si="38"/>
        <v>2619186.8878074083</v>
      </c>
      <c r="F171" s="3">
        <f t="shared" si="38"/>
        <v>2215518.5974052018</v>
      </c>
      <c r="G171" s="3">
        <f t="shared" si="38"/>
        <v>2798271.6299701701</v>
      </c>
      <c r="H171" s="3">
        <f t="shared" si="38"/>
        <v>2635939.150271093</v>
      </c>
      <c r="I171" s="3">
        <f t="shared" si="38"/>
        <v>1197616.6447051754</v>
      </c>
      <c r="J171" s="3">
        <f t="shared" si="38"/>
        <v>5507956.6233332194</v>
      </c>
      <c r="K171" s="3">
        <f t="shared" si="38"/>
        <v>5237362.9208244747</v>
      </c>
      <c r="L171" s="3">
        <f t="shared" si="38"/>
        <v>2294916.6446194239</v>
      </c>
      <c r="M171" s="3">
        <f t="shared" si="38"/>
        <v>5950899.2875279803</v>
      </c>
      <c r="N171" s="3">
        <f t="shared" si="38"/>
        <v>20185893.033970755</v>
      </c>
      <c r="O171" s="82">
        <f t="shared" si="31"/>
        <v>51462144.133230761</v>
      </c>
    </row>
    <row r="172" spans="1:15" x14ac:dyDescent="0.25">
      <c r="A172" s="563"/>
      <c r="B172" s="11" t="s">
        <v>54</v>
      </c>
      <c r="C172" s="3">
        <f t="shared" ref="C172:N172" si="39">C28+C44+C60+C76+C92+C140+C156</f>
        <v>0</v>
      </c>
      <c r="D172" s="3">
        <f t="shared" si="39"/>
        <v>0</v>
      </c>
      <c r="E172" s="3">
        <f t="shared" si="39"/>
        <v>19022.723000285856</v>
      </c>
      <c r="F172" s="3">
        <f t="shared" si="39"/>
        <v>0</v>
      </c>
      <c r="G172" s="3">
        <f t="shared" si="39"/>
        <v>26240.603844249483</v>
      </c>
      <c r="H172" s="3">
        <f t="shared" si="39"/>
        <v>5853.1455385494946</v>
      </c>
      <c r="I172" s="3">
        <f t="shared" si="39"/>
        <v>5853.1455385494946</v>
      </c>
      <c r="J172" s="3">
        <f t="shared" si="39"/>
        <v>0</v>
      </c>
      <c r="K172" s="3">
        <f t="shared" si="39"/>
        <v>76350.572769274746</v>
      </c>
      <c r="L172" s="3">
        <f t="shared" si="39"/>
        <v>30140.237094652595</v>
      </c>
      <c r="M172" s="3">
        <f t="shared" si="39"/>
        <v>56936.767561893255</v>
      </c>
      <c r="N172" s="3">
        <f t="shared" si="39"/>
        <v>13582.822145477538</v>
      </c>
      <c r="O172" s="82">
        <f t="shared" si="31"/>
        <v>233980.01749293247</v>
      </c>
    </row>
    <row r="173" spans="1:15" x14ac:dyDescent="0.25">
      <c r="A173" s="563"/>
      <c r="B173" s="11" t="s">
        <v>53</v>
      </c>
      <c r="C173" s="3">
        <f t="shared" ref="C173:N173" si="40">C29+C45+C61+C77+C93+C141+C157</f>
        <v>0</v>
      </c>
      <c r="D173" s="3">
        <f t="shared" si="40"/>
        <v>0</v>
      </c>
      <c r="E173" s="3">
        <f t="shared" si="40"/>
        <v>111013.09322038211</v>
      </c>
      <c r="F173" s="3">
        <f t="shared" si="40"/>
        <v>0</v>
      </c>
      <c r="G173" s="3">
        <f t="shared" si="40"/>
        <v>0</v>
      </c>
      <c r="H173" s="3">
        <f t="shared" si="40"/>
        <v>0</v>
      </c>
      <c r="I173" s="3">
        <f t="shared" si="40"/>
        <v>190765.12917909876</v>
      </c>
      <c r="J173" s="3">
        <f t="shared" si="40"/>
        <v>869782.72371789115</v>
      </c>
      <c r="K173" s="3">
        <f t="shared" si="40"/>
        <v>0</v>
      </c>
      <c r="L173" s="3">
        <f t="shared" si="40"/>
        <v>34990.200341580246</v>
      </c>
      <c r="M173" s="3">
        <f t="shared" si="40"/>
        <v>0</v>
      </c>
      <c r="N173" s="3">
        <f t="shared" si="40"/>
        <v>48497.768033034772</v>
      </c>
      <c r="O173" s="82">
        <f t="shared" si="31"/>
        <v>1255048.9144919871</v>
      </c>
    </row>
    <row r="174" spans="1:15" x14ac:dyDescent="0.25">
      <c r="A174" s="563"/>
      <c r="B174" s="11" t="s">
        <v>52</v>
      </c>
      <c r="C174" s="3">
        <f t="shared" ref="C174:N174" si="41">C30+C46+C62+C78+C94+C142+C158</f>
        <v>0</v>
      </c>
      <c r="D174" s="3">
        <f t="shared" si="41"/>
        <v>0</v>
      </c>
      <c r="E174" s="3">
        <f t="shared" si="41"/>
        <v>0</v>
      </c>
      <c r="F174" s="3">
        <f t="shared" si="41"/>
        <v>0</v>
      </c>
      <c r="G174" s="3">
        <f t="shared" si="41"/>
        <v>154300</v>
      </c>
      <c r="H174" s="3">
        <f t="shared" si="41"/>
        <v>0</v>
      </c>
      <c r="I174" s="3">
        <f t="shared" si="41"/>
        <v>9195.3531601411651</v>
      </c>
      <c r="J174" s="3">
        <f t="shared" si="41"/>
        <v>5686890</v>
      </c>
      <c r="K174" s="3">
        <f t="shared" si="41"/>
        <v>63952.40324071236</v>
      </c>
      <c r="L174" s="3">
        <f t="shared" si="41"/>
        <v>0</v>
      </c>
      <c r="M174" s="3">
        <f t="shared" si="41"/>
        <v>2397217.9601147724</v>
      </c>
      <c r="N174" s="3">
        <f t="shared" si="41"/>
        <v>5149027.2937096134</v>
      </c>
      <c r="O174" s="82">
        <f t="shared" si="31"/>
        <v>13460583.01022524</v>
      </c>
    </row>
    <row r="175" spans="1:15" x14ac:dyDescent="0.25">
      <c r="A175" s="563"/>
      <c r="B175" s="11" t="s">
        <v>51</v>
      </c>
      <c r="C175" s="3">
        <f t="shared" ref="C175:N175" si="42">C31+C47+C63+C79+C95+C143+C159</f>
        <v>0</v>
      </c>
      <c r="D175" s="3">
        <f t="shared" si="42"/>
        <v>0</v>
      </c>
      <c r="E175" s="3">
        <f t="shared" si="42"/>
        <v>70594.135159730751</v>
      </c>
      <c r="F175" s="3">
        <f t="shared" si="42"/>
        <v>73675.147695587235</v>
      </c>
      <c r="G175" s="3">
        <f t="shared" si="42"/>
        <v>39474.544681913343</v>
      </c>
      <c r="H175" s="3">
        <f t="shared" si="42"/>
        <v>0</v>
      </c>
      <c r="I175" s="3">
        <f t="shared" si="42"/>
        <v>5250.7840418805854</v>
      </c>
      <c r="J175" s="3">
        <f t="shared" si="42"/>
        <v>4975.5002183256811</v>
      </c>
      <c r="K175" s="3">
        <f t="shared" si="42"/>
        <v>204153.17461821772</v>
      </c>
      <c r="L175" s="3">
        <f t="shared" si="42"/>
        <v>48419.559192228444</v>
      </c>
      <c r="M175" s="3">
        <f t="shared" si="42"/>
        <v>13560.410841120083</v>
      </c>
      <c r="N175" s="3">
        <f t="shared" si="42"/>
        <v>859411.41485498648</v>
      </c>
      <c r="O175" s="82">
        <f t="shared" si="31"/>
        <v>1319514.6713039903</v>
      </c>
    </row>
    <row r="176" spans="1:15" ht="15.75" thickBot="1" x14ac:dyDescent="0.3">
      <c r="A176" s="564"/>
      <c r="B176" s="11" t="s">
        <v>50</v>
      </c>
      <c r="C176" s="3">
        <f t="shared" ref="C176:N176" si="43">C32+C48+C64+C80+C96+C144+C160</f>
        <v>0</v>
      </c>
      <c r="D176" s="3">
        <f t="shared" si="43"/>
        <v>0</v>
      </c>
      <c r="E176" s="3">
        <f t="shared" si="43"/>
        <v>0</v>
      </c>
      <c r="F176" s="3">
        <f t="shared" si="43"/>
        <v>0</v>
      </c>
      <c r="G176" s="3">
        <f t="shared" si="43"/>
        <v>0</v>
      </c>
      <c r="H176" s="3">
        <f t="shared" si="43"/>
        <v>0</v>
      </c>
      <c r="I176" s="3">
        <f t="shared" si="43"/>
        <v>0</v>
      </c>
      <c r="J176" s="3">
        <f t="shared" si="43"/>
        <v>0</v>
      </c>
      <c r="K176" s="3">
        <f t="shared" si="43"/>
        <v>44811.92520836489</v>
      </c>
      <c r="L176" s="3">
        <f t="shared" si="43"/>
        <v>0</v>
      </c>
      <c r="M176" s="3">
        <f t="shared" si="43"/>
        <v>0</v>
      </c>
      <c r="N176" s="3">
        <f t="shared" si="43"/>
        <v>66381.942138466955</v>
      </c>
      <c r="O176" s="82">
        <f t="shared" si="31"/>
        <v>111193.86734683184</v>
      </c>
    </row>
    <row r="177" spans="1:16" ht="15.75" thickBot="1" x14ac:dyDescent="0.3">
      <c r="A177" s="86"/>
      <c r="B177" s="209" t="s">
        <v>43</v>
      </c>
      <c r="C177" s="210">
        <f t="shared" ref="C177:N177" si="44">SUM(C164:C176)</f>
        <v>0</v>
      </c>
      <c r="D177" s="210">
        <f t="shared" si="44"/>
        <v>936200.67020823585</v>
      </c>
      <c r="E177" s="210">
        <f t="shared" si="44"/>
        <v>3780114.9088369659</v>
      </c>
      <c r="F177" s="210">
        <f t="shared" si="44"/>
        <v>2888552.0143237244</v>
      </c>
      <c r="G177" s="210">
        <f t="shared" si="44"/>
        <v>3844082.3717226349</v>
      </c>
      <c r="H177" s="210">
        <f t="shared" si="44"/>
        <v>5121372.9201283073</v>
      </c>
      <c r="I177" s="210">
        <f t="shared" si="44"/>
        <v>1717070.6402128309</v>
      </c>
      <c r="J177" s="210">
        <f t="shared" si="44"/>
        <v>13264539.385769933</v>
      </c>
      <c r="K177" s="210">
        <f t="shared" si="44"/>
        <v>9798996.0529014282</v>
      </c>
      <c r="L177" s="210">
        <f t="shared" si="44"/>
        <v>5349263.0654582856</v>
      </c>
      <c r="M177" s="210">
        <f t="shared" si="44"/>
        <v>11255827.9475768</v>
      </c>
      <c r="N177" s="210">
        <f t="shared" si="44"/>
        <v>42891547.526944377</v>
      </c>
      <c r="O177" s="222">
        <f t="shared" si="31"/>
        <v>100847567.50408351</v>
      </c>
      <c r="P177" s="329">
        <f>SUM(C20:N32,C36:N48,C52:N64,C68:N80,C84:N96,C132:N144,C148:N160)</f>
        <v>100847567.50408353</v>
      </c>
    </row>
    <row r="178" spans="1:16" ht="15.75" thickBot="1" x14ac:dyDescent="0.3">
      <c r="A178" s="86"/>
    </row>
    <row r="179" spans="1:16" ht="15.75" thickBot="1" x14ac:dyDescent="0.3">
      <c r="A179" s="86"/>
      <c r="B179" s="205" t="s">
        <v>36</v>
      </c>
      <c r="C179" s="206">
        <f>C$3</f>
        <v>45292</v>
      </c>
      <c r="D179" s="206">
        <f t="shared" ref="D179:N179" si="45">D$3</f>
        <v>45323</v>
      </c>
      <c r="E179" s="206">
        <f t="shared" si="45"/>
        <v>45352</v>
      </c>
      <c r="F179" s="206">
        <f t="shared" si="45"/>
        <v>45383</v>
      </c>
      <c r="G179" s="206">
        <f t="shared" si="45"/>
        <v>45413</v>
      </c>
      <c r="H179" s="206">
        <f t="shared" si="45"/>
        <v>45444</v>
      </c>
      <c r="I179" s="206">
        <f t="shared" si="45"/>
        <v>45474</v>
      </c>
      <c r="J179" s="206">
        <f t="shared" si="45"/>
        <v>45505</v>
      </c>
      <c r="K179" s="206">
        <f t="shared" si="45"/>
        <v>45536</v>
      </c>
      <c r="L179" s="206">
        <f t="shared" si="45"/>
        <v>45566</v>
      </c>
      <c r="M179" s="206">
        <f t="shared" si="45"/>
        <v>45597</v>
      </c>
      <c r="N179" s="206" t="str">
        <f t="shared" si="45"/>
        <v>Dec-24 +</v>
      </c>
      <c r="O179" s="207" t="s">
        <v>34</v>
      </c>
    </row>
    <row r="180" spans="1:16" ht="15" customHeight="1" x14ac:dyDescent="0.25">
      <c r="A180" s="559" t="s">
        <v>175</v>
      </c>
      <c r="B180" s="218" t="s">
        <v>62</v>
      </c>
      <c r="C180" s="3">
        <f>C4+C116</f>
        <v>0</v>
      </c>
      <c r="D180" s="3">
        <f t="shared" ref="D180:N180" si="46">D4+D116</f>
        <v>0</v>
      </c>
      <c r="E180" s="3">
        <f t="shared" si="46"/>
        <v>0</v>
      </c>
      <c r="F180" s="3">
        <f t="shared" si="46"/>
        <v>0</v>
      </c>
      <c r="G180" s="3">
        <f t="shared" si="46"/>
        <v>0</v>
      </c>
      <c r="H180" s="3">
        <f t="shared" si="46"/>
        <v>0</v>
      </c>
      <c r="I180" s="3">
        <f t="shared" si="46"/>
        <v>0</v>
      </c>
      <c r="J180" s="3">
        <f t="shared" si="46"/>
        <v>0</v>
      </c>
      <c r="K180" s="3">
        <f t="shared" si="46"/>
        <v>0</v>
      </c>
      <c r="L180" s="3">
        <f t="shared" si="46"/>
        <v>0</v>
      </c>
      <c r="M180" s="3">
        <f t="shared" si="46"/>
        <v>0</v>
      </c>
      <c r="N180" s="3">
        <f t="shared" si="46"/>
        <v>0</v>
      </c>
      <c r="O180" s="82">
        <f t="shared" ref="O180:O193" si="47">SUM(C180:N180)</f>
        <v>0</v>
      </c>
    </row>
    <row r="181" spans="1:16" x14ac:dyDescent="0.25">
      <c r="A181" s="560"/>
      <c r="B181" s="218" t="s">
        <v>61</v>
      </c>
      <c r="C181" s="3">
        <f t="shared" ref="C181:N181" si="48">C5+C117</f>
        <v>0</v>
      </c>
      <c r="D181" s="3">
        <f t="shared" si="48"/>
        <v>0</v>
      </c>
      <c r="E181" s="3">
        <f t="shared" si="48"/>
        <v>0</v>
      </c>
      <c r="F181" s="3">
        <f t="shared" si="48"/>
        <v>0</v>
      </c>
      <c r="G181" s="3">
        <f t="shared" si="48"/>
        <v>0</v>
      </c>
      <c r="H181" s="3">
        <f t="shared" si="48"/>
        <v>0</v>
      </c>
      <c r="I181" s="3">
        <f t="shared" si="48"/>
        <v>0</v>
      </c>
      <c r="J181" s="3">
        <f t="shared" si="48"/>
        <v>0</v>
      </c>
      <c r="K181" s="3">
        <f t="shared" si="48"/>
        <v>0</v>
      </c>
      <c r="L181" s="3">
        <f t="shared" si="48"/>
        <v>0</v>
      </c>
      <c r="M181" s="3">
        <f t="shared" si="48"/>
        <v>0</v>
      </c>
      <c r="N181" s="3">
        <f t="shared" si="48"/>
        <v>0</v>
      </c>
      <c r="O181" s="82">
        <f t="shared" si="47"/>
        <v>0</v>
      </c>
    </row>
    <row r="182" spans="1:16" x14ac:dyDescent="0.25">
      <c r="A182" s="560"/>
      <c r="B182" s="218" t="s">
        <v>60</v>
      </c>
      <c r="C182" s="3">
        <f t="shared" ref="C182:N182" si="49">C6+C118</f>
        <v>0</v>
      </c>
      <c r="D182" s="3">
        <f t="shared" si="49"/>
        <v>0</v>
      </c>
      <c r="E182" s="3">
        <f t="shared" si="49"/>
        <v>479.72243499074074</v>
      </c>
      <c r="F182" s="3">
        <f t="shared" si="49"/>
        <v>0</v>
      </c>
      <c r="G182" s="3">
        <f t="shared" si="49"/>
        <v>73.803451537037034</v>
      </c>
      <c r="H182" s="3">
        <f t="shared" si="49"/>
        <v>3321.1553191666667</v>
      </c>
      <c r="I182" s="3">
        <f t="shared" si="49"/>
        <v>3025.9415130185189</v>
      </c>
      <c r="J182" s="3">
        <f t="shared" si="49"/>
        <v>701.13278960185187</v>
      </c>
      <c r="K182" s="3">
        <f t="shared" si="49"/>
        <v>1955.7914657314816</v>
      </c>
      <c r="L182" s="3">
        <f t="shared" si="49"/>
        <v>1992.6931915000002</v>
      </c>
      <c r="M182" s="3">
        <f t="shared" si="49"/>
        <v>1180.8552245925925</v>
      </c>
      <c r="N182" s="3">
        <f t="shared" si="49"/>
        <v>3210.4501418611112</v>
      </c>
      <c r="O182" s="82">
        <f t="shared" si="47"/>
        <v>15941.545532000002</v>
      </c>
    </row>
    <row r="183" spans="1:16" x14ac:dyDescent="0.25">
      <c r="A183" s="560"/>
      <c r="B183" s="218" t="s">
        <v>59</v>
      </c>
      <c r="C183" s="3">
        <f t="shared" ref="C183:N183" si="50">C7+C119</f>
        <v>0</v>
      </c>
      <c r="D183" s="3">
        <f t="shared" si="50"/>
        <v>0</v>
      </c>
      <c r="E183" s="3">
        <f t="shared" si="50"/>
        <v>0</v>
      </c>
      <c r="F183" s="3">
        <f t="shared" si="50"/>
        <v>0</v>
      </c>
      <c r="G183" s="3">
        <f t="shared" si="50"/>
        <v>0</v>
      </c>
      <c r="H183" s="3">
        <f t="shared" si="50"/>
        <v>0</v>
      </c>
      <c r="I183" s="3">
        <f t="shared" si="50"/>
        <v>0</v>
      </c>
      <c r="J183" s="3">
        <f t="shared" si="50"/>
        <v>0</v>
      </c>
      <c r="K183" s="3">
        <f t="shared" si="50"/>
        <v>0</v>
      </c>
      <c r="L183" s="3">
        <f t="shared" si="50"/>
        <v>0</v>
      </c>
      <c r="M183" s="3">
        <f t="shared" si="50"/>
        <v>0</v>
      </c>
      <c r="N183" s="3">
        <f t="shared" si="50"/>
        <v>0</v>
      </c>
      <c r="O183" s="82">
        <f t="shared" si="47"/>
        <v>0</v>
      </c>
    </row>
    <row r="184" spans="1:16" x14ac:dyDescent="0.25">
      <c r="A184" s="560"/>
      <c r="B184" s="218" t="s">
        <v>58</v>
      </c>
      <c r="C184" s="3">
        <f t="shared" ref="C184:N184" si="51">C8+C120</f>
        <v>0</v>
      </c>
      <c r="D184" s="3">
        <f t="shared" si="51"/>
        <v>0</v>
      </c>
      <c r="E184" s="3">
        <f t="shared" si="51"/>
        <v>0</v>
      </c>
      <c r="F184" s="3">
        <f t="shared" si="51"/>
        <v>0</v>
      </c>
      <c r="G184" s="3">
        <f t="shared" si="51"/>
        <v>0</v>
      </c>
      <c r="H184" s="3">
        <f t="shared" si="51"/>
        <v>0</v>
      </c>
      <c r="I184" s="3">
        <f t="shared" si="51"/>
        <v>0</v>
      </c>
      <c r="J184" s="3">
        <f t="shared" si="51"/>
        <v>0</v>
      </c>
      <c r="K184" s="3">
        <f t="shared" si="51"/>
        <v>0</v>
      </c>
      <c r="L184" s="3">
        <f t="shared" si="51"/>
        <v>0</v>
      </c>
      <c r="M184" s="3">
        <f t="shared" si="51"/>
        <v>0</v>
      </c>
      <c r="N184" s="3">
        <f t="shared" si="51"/>
        <v>0</v>
      </c>
      <c r="O184" s="82">
        <f t="shared" si="47"/>
        <v>0</v>
      </c>
    </row>
    <row r="185" spans="1:16" x14ac:dyDescent="0.25">
      <c r="A185" s="560"/>
      <c r="B185" s="218" t="s">
        <v>57</v>
      </c>
      <c r="C185" s="3">
        <f t="shared" ref="C185:N185" si="52">C9+C121</f>
        <v>0</v>
      </c>
      <c r="D185" s="3">
        <f t="shared" si="52"/>
        <v>0</v>
      </c>
      <c r="E185" s="3">
        <f t="shared" si="52"/>
        <v>0</v>
      </c>
      <c r="F185" s="3">
        <f t="shared" si="52"/>
        <v>0</v>
      </c>
      <c r="G185" s="3">
        <f t="shared" si="52"/>
        <v>0</v>
      </c>
      <c r="H185" s="3">
        <f t="shared" si="52"/>
        <v>0</v>
      </c>
      <c r="I185" s="3">
        <f t="shared" si="52"/>
        <v>0</v>
      </c>
      <c r="J185" s="3">
        <f t="shared" si="52"/>
        <v>0</v>
      </c>
      <c r="K185" s="3">
        <f t="shared" si="52"/>
        <v>0</v>
      </c>
      <c r="L185" s="3">
        <f t="shared" si="52"/>
        <v>0</v>
      </c>
      <c r="M185" s="3">
        <f t="shared" si="52"/>
        <v>0</v>
      </c>
      <c r="N185" s="3">
        <f t="shared" si="52"/>
        <v>0</v>
      </c>
      <c r="O185" s="82">
        <f t="shared" si="47"/>
        <v>0</v>
      </c>
    </row>
    <row r="186" spans="1:16" x14ac:dyDescent="0.25">
      <c r="A186" s="560"/>
      <c r="B186" s="218" t="s">
        <v>56</v>
      </c>
      <c r="C186" s="3">
        <f t="shared" ref="C186:N186" si="53">C10+C122</f>
        <v>0</v>
      </c>
      <c r="D186" s="3">
        <f t="shared" si="53"/>
        <v>0</v>
      </c>
      <c r="E186" s="3">
        <f t="shared" si="53"/>
        <v>14062.173191889706</v>
      </c>
      <c r="F186" s="3">
        <f t="shared" si="53"/>
        <v>30868.185055367649</v>
      </c>
      <c r="G186" s="3">
        <f t="shared" si="53"/>
        <v>38756.721236183825</v>
      </c>
      <c r="H186" s="3">
        <f t="shared" si="53"/>
        <v>5144.6975092279408</v>
      </c>
      <c r="I186" s="3">
        <f t="shared" si="53"/>
        <v>685.95966789705881</v>
      </c>
      <c r="J186" s="3">
        <f t="shared" si="53"/>
        <v>342.9798339485294</v>
      </c>
      <c r="K186" s="3">
        <f t="shared" si="53"/>
        <v>342.9798339485294</v>
      </c>
      <c r="L186" s="3">
        <f t="shared" si="53"/>
        <v>1028.9395018455882</v>
      </c>
      <c r="M186" s="3">
        <f t="shared" si="53"/>
        <v>1714.899169742647</v>
      </c>
      <c r="N186" s="3">
        <f t="shared" si="53"/>
        <v>342.9798339485294</v>
      </c>
      <c r="O186" s="82">
        <f t="shared" si="47"/>
        <v>93290.514834000001</v>
      </c>
    </row>
    <row r="187" spans="1:16" x14ac:dyDescent="0.25">
      <c r="A187" s="560"/>
      <c r="B187" s="218" t="s">
        <v>55</v>
      </c>
      <c r="C187" s="3">
        <f t="shared" ref="C187:N187" si="54">C11+C123</f>
        <v>0</v>
      </c>
      <c r="D187" s="3">
        <f t="shared" si="54"/>
        <v>211265.84840873413</v>
      </c>
      <c r="E187" s="3">
        <f t="shared" si="54"/>
        <v>2082132.840789387</v>
      </c>
      <c r="F187" s="3">
        <f t="shared" si="54"/>
        <v>1053642.7520713888</v>
      </c>
      <c r="G187" s="3">
        <f t="shared" si="54"/>
        <v>558004.90663431643</v>
      </c>
      <c r="H187" s="3">
        <f t="shared" si="54"/>
        <v>1222690.0129471866</v>
      </c>
      <c r="I187" s="3">
        <f t="shared" si="54"/>
        <v>1239458.7462161968</v>
      </c>
      <c r="J187" s="3">
        <f t="shared" si="54"/>
        <v>398274.50829409919</v>
      </c>
      <c r="K187" s="3">
        <f t="shared" si="54"/>
        <v>178730.62227319425</v>
      </c>
      <c r="L187" s="3">
        <f t="shared" si="54"/>
        <v>244518.70238651891</v>
      </c>
      <c r="M187" s="3">
        <f t="shared" si="54"/>
        <v>192420.62738348148</v>
      </c>
      <c r="N187" s="3">
        <f t="shared" si="54"/>
        <v>212538.73987797525</v>
      </c>
      <c r="O187" s="82">
        <f t="shared" si="47"/>
        <v>7593678.3072824785</v>
      </c>
    </row>
    <row r="188" spans="1:16" x14ac:dyDescent="0.25">
      <c r="A188" s="560"/>
      <c r="B188" s="218" t="s">
        <v>54</v>
      </c>
      <c r="C188" s="3">
        <f t="shared" ref="C188:N188" si="55">C12+C124</f>
        <v>0</v>
      </c>
      <c r="D188" s="3">
        <f t="shared" si="55"/>
        <v>0</v>
      </c>
      <c r="E188" s="3">
        <f t="shared" si="55"/>
        <v>0</v>
      </c>
      <c r="F188" s="3">
        <f t="shared" si="55"/>
        <v>0</v>
      </c>
      <c r="G188" s="3">
        <f t="shared" si="55"/>
        <v>0</v>
      </c>
      <c r="H188" s="3">
        <f t="shared" si="55"/>
        <v>0</v>
      </c>
      <c r="I188" s="3">
        <f t="shared" si="55"/>
        <v>0</v>
      </c>
      <c r="J188" s="3">
        <f t="shared" si="55"/>
        <v>0</v>
      </c>
      <c r="K188" s="3">
        <f t="shared" si="55"/>
        <v>0</v>
      </c>
      <c r="L188" s="3">
        <f t="shared" si="55"/>
        <v>0</v>
      </c>
      <c r="M188" s="3">
        <f t="shared" si="55"/>
        <v>0</v>
      </c>
      <c r="N188" s="3">
        <f t="shared" si="55"/>
        <v>0</v>
      </c>
      <c r="O188" s="82">
        <f t="shared" si="47"/>
        <v>0</v>
      </c>
    </row>
    <row r="189" spans="1:16" x14ac:dyDescent="0.25">
      <c r="A189" s="560"/>
      <c r="B189" s="218" t="s">
        <v>53</v>
      </c>
      <c r="C189" s="3">
        <f t="shared" ref="C189:N189" si="56">C13+C125</f>
        <v>0</v>
      </c>
      <c r="D189" s="3">
        <f t="shared" si="56"/>
        <v>0</v>
      </c>
      <c r="E189" s="3">
        <f t="shared" si="56"/>
        <v>0</v>
      </c>
      <c r="F189" s="3">
        <f t="shared" si="56"/>
        <v>0</v>
      </c>
      <c r="G189" s="3">
        <f t="shared" si="56"/>
        <v>0</v>
      </c>
      <c r="H189" s="3">
        <f t="shared" si="56"/>
        <v>0</v>
      </c>
      <c r="I189" s="3">
        <f t="shared" si="56"/>
        <v>0</v>
      </c>
      <c r="J189" s="3">
        <f t="shared" si="56"/>
        <v>0</v>
      </c>
      <c r="K189" s="3">
        <f t="shared" si="56"/>
        <v>0</v>
      </c>
      <c r="L189" s="3">
        <f t="shared" si="56"/>
        <v>0</v>
      </c>
      <c r="M189" s="3">
        <f t="shared" si="56"/>
        <v>0</v>
      </c>
      <c r="N189" s="3">
        <f t="shared" si="56"/>
        <v>0</v>
      </c>
      <c r="O189" s="82">
        <f t="shared" si="47"/>
        <v>0</v>
      </c>
    </row>
    <row r="190" spans="1:16" x14ac:dyDescent="0.25">
      <c r="A190" s="560"/>
      <c r="B190" s="218" t="s">
        <v>52</v>
      </c>
      <c r="C190" s="3">
        <f t="shared" ref="C190:N190" si="57">C14+C126</f>
        <v>0</v>
      </c>
      <c r="D190" s="3">
        <f t="shared" si="57"/>
        <v>0</v>
      </c>
      <c r="E190" s="3">
        <f t="shared" si="57"/>
        <v>0</v>
      </c>
      <c r="F190" s="3">
        <f t="shared" si="57"/>
        <v>0</v>
      </c>
      <c r="G190" s="3">
        <f t="shared" si="57"/>
        <v>0</v>
      </c>
      <c r="H190" s="3">
        <f t="shared" si="57"/>
        <v>0</v>
      </c>
      <c r="I190" s="3">
        <f t="shared" si="57"/>
        <v>0</v>
      </c>
      <c r="J190" s="3">
        <f t="shared" si="57"/>
        <v>0</v>
      </c>
      <c r="K190" s="3">
        <f t="shared" si="57"/>
        <v>0</v>
      </c>
      <c r="L190" s="3">
        <f t="shared" si="57"/>
        <v>0</v>
      </c>
      <c r="M190" s="3">
        <f t="shared" si="57"/>
        <v>0</v>
      </c>
      <c r="N190" s="3">
        <f t="shared" si="57"/>
        <v>0</v>
      </c>
      <c r="O190" s="82">
        <f t="shared" si="47"/>
        <v>0</v>
      </c>
    </row>
    <row r="191" spans="1:16" x14ac:dyDescent="0.25">
      <c r="A191" s="560"/>
      <c r="B191" s="218" t="s">
        <v>51</v>
      </c>
      <c r="C191" s="3">
        <f t="shared" ref="C191:N191" si="58">C15+C127</f>
        <v>0</v>
      </c>
      <c r="D191" s="3">
        <f t="shared" si="58"/>
        <v>0</v>
      </c>
      <c r="E191" s="3">
        <f t="shared" si="58"/>
        <v>0</v>
      </c>
      <c r="F191" s="3">
        <f t="shared" si="58"/>
        <v>0</v>
      </c>
      <c r="G191" s="3">
        <f t="shared" si="58"/>
        <v>0</v>
      </c>
      <c r="H191" s="3">
        <f t="shared" si="58"/>
        <v>0</v>
      </c>
      <c r="I191" s="3">
        <f t="shared" si="58"/>
        <v>0</v>
      </c>
      <c r="J191" s="3">
        <f t="shared" si="58"/>
        <v>0</v>
      </c>
      <c r="K191" s="3">
        <f t="shared" si="58"/>
        <v>0</v>
      </c>
      <c r="L191" s="3">
        <f t="shared" si="58"/>
        <v>0</v>
      </c>
      <c r="M191" s="3">
        <f t="shared" si="58"/>
        <v>0</v>
      </c>
      <c r="N191" s="3">
        <f t="shared" si="58"/>
        <v>0</v>
      </c>
      <c r="O191" s="82">
        <f t="shared" si="47"/>
        <v>0</v>
      </c>
    </row>
    <row r="192" spans="1:16" ht="15.75" thickBot="1" x14ac:dyDescent="0.3">
      <c r="A192" s="561"/>
      <c r="B192" s="218" t="s">
        <v>50</v>
      </c>
      <c r="C192" s="3">
        <f t="shared" ref="C192:N192" si="59">C16+C128</f>
        <v>0</v>
      </c>
      <c r="D192" s="3">
        <f t="shared" si="59"/>
        <v>0</v>
      </c>
      <c r="E192" s="3">
        <f t="shared" si="59"/>
        <v>0</v>
      </c>
      <c r="F192" s="3">
        <f t="shared" si="59"/>
        <v>0</v>
      </c>
      <c r="G192" s="3">
        <f t="shared" si="59"/>
        <v>0</v>
      </c>
      <c r="H192" s="3">
        <f t="shared" si="59"/>
        <v>0</v>
      </c>
      <c r="I192" s="3">
        <f t="shared" si="59"/>
        <v>0</v>
      </c>
      <c r="J192" s="3">
        <f t="shared" si="59"/>
        <v>0</v>
      </c>
      <c r="K192" s="3">
        <f t="shared" si="59"/>
        <v>0</v>
      </c>
      <c r="L192" s="3">
        <f t="shared" si="59"/>
        <v>0</v>
      </c>
      <c r="M192" s="3">
        <f t="shared" si="59"/>
        <v>0</v>
      </c>
      <c r="N192" s="3">
        <f t="shared" si="59"/>
        <v>0</v>
      </c>
      <c r="O192" s="82">
        <f t="shared" si="47"/>
        <v>0</v>
      </c>
    </row>
    <row r="193" spans="1:16" ht="15.75" thickBot="1" x14ac:dyDescent="0.3">
      <c r="A193" s="86"/>
      <c r="B193" s="219" t="s">
        <v>43</v>
      </c>
      <c r="C193" s="210">
        <f t="shared" ref="C193:N193" si="60">SUM(C180:C192)</f>
        <v>0</v>
      </c>
      <c r="D193" s="210">
        <f t="shared" si="60"/>
        <v>211265.84840873413</v>
      </c>
      <c r="E193" s="210">
        <f t="shared" si="60"/>
        <v>2096674.7364162675</v>
      </c>
      <c r="F193" s="210">
        <f t="shared" si="60"/>
        <v>1084510.9371267564</v>
      </c>
      <c r="G193" s="210">
        <f t="shared" si="60"/>
        <v>596835.43132203724</v>
      </c>
      <c r="H193" s="210">
        <f t="shared" si="60"/>
        <v>1231155.8657755812</v>
      </c>
      <c r="I193" s="210">
        <f t="shared" si="60"/>
        <v>1243170.6473971123</v>
      </c>
      <c r="J193" s="210">
        <f t="shared" si="60"/>
        <v>399318.62091764959</v>
      </c>
      <c r="K193" s="210">
        <f t="shared" si="60"/>
        <v>181029.39357287425</v>
      </c>
      <c r="L193" s="210">
        <f t="shared" si="60"/>
        <v>247540.33507986451</v>
      </c>
      <c r="M193" s="210">
        <f t="shared" si="60"/>
        <v>195316.38177781671</v>
      </c>
      <c r="N193" s="210">
        <f t="shared" si="60"/>
        <v>216092.1698537849</v>
      </c>
      <c r="O193" s="296">
        <f t="shared" si="47"/>
        <v>7702910.3676484795</v>
      </c>
      <c r="P193" s="329">
        <f>SUM(C4:N16,C116:N128)</f>
        <v>7702910.3676484805</v>
      </c>
    </row>
    <row r="194" spans="1:16" ht="15.75" thickBot="1" x14ac:dyDescent="0.3">
      <c r="M194" s="554" t="s">
        <v>156</v>
      </c>
      <c r="N194" s="555"/>
      <c r="O194" s="138">
        <f>O177+O193+O113</f>
        <v>109099200.01903255</v>
      </c>
      <c r="P194" s="329">
        <f>P177+P193+P113</f>
        <v>109099200.01903257</v>
      </c>
    </row>
    <row r="198" spans="1:16" s="297" customFormat="1" x14ac:dyDescent="0.25">
      <c r="B198" s="297" t="s">
        <v>62</v>
      </c>
      <c r="C198" s="298">
        <f>C164+C180+C100</f>
        <v>0</v>
      </c>
      <c r="D198" s="298">
        <f t="shared" ref="D198:N198" si="61">D164+D180+D100</f>
        <v>0</v>
      </c>
      <c r="E198" s="298">
        <f t="shared" si="61"/>
        <v>55707.77240404598</v>
      </c>
      <c r="F198" s="298">
        <f t="shared" si="61"/>
        <v>0</v>
      </c>
      <c r="G198" s="298">
        <f t="shared" si="61"/>
        <v>0</v>
      </c>
      <c r="H198" s="298">
        <f t="shared" si="61"/>
        <v>351660.40174313844</v>
      </c>
      <c r="I198" s="298">
        <f t="shared" si="61"/>
        <v>0</v>
      </c>
      <c r="J198" s="298">
        <f t="shared" si="61"/>
        <v>240127.55641193147</v>
      </c>
      <c r="K198" s="298">
        <f t="shared" si="61"/>
        <v>649756</v>
      </c>
      <c r="L198" s="298">
        <f t="shared" si="61"/>
        <v>0</v>
      </c>
      <c r="M198" s="298">
        <f t="shared" si="61"/>
        <v>30750.2226607997</v>
      </c>
      <c r="N198" s="298">
        <f t="shared" si="61"/>
        <v>1330721.0100509371</v>
      </c>
      <c r="O198" s="298">
        <f t="shared" ref="O198" si="62">O4+O20+O36+O52+O68+O84+O100+O116+O132+O148</f>
        <v>2658722.9632708528</v>
      </c>
    </row>
    <row r="199" spans="1:16" s="297" customFormat="1" x14ac:dyDescent="0.25">
      <c r="B199" s="297" t="s">
        <v>61</v>
      </c>
      <c r="C199" s="298">
        <f t="shared" ref="C199:N199" si="63">C165+C181+C101</f>
        <v>0</v>
      </c>
      <c r="D199" s="298">
        <f t="shared" si="63"/>
        <v>0</v>
      </c>
      <c r="E199" s="298">
        <f t="shared" si="63"/>
        <v>0</v>
      </c>
      <c r="F199" s="298">
        <f t="shared" si="63"/>
        <v>9908.2635984287535</v>
      </c>
      <c r="G199" s="298">
        <f t="shared" si="63"/>
        <v>0</v>
      </c>
      <c r="H199" s="298">
        <f t="shared" si="63"/>
        <v>0</v>
      </c>
      <c r="I199" s="298">
        <f t="shared" si="63"/>
        <v>0</v>
      </c>
      <c r="J199" s="298">
        <f t="shared" si="63"/>
        <v>0</v>
      </c>
      <c r="K199" s="298">
        <f t="shared" si="63"/>
        <v>41560.698481669708</v>
      </c>
      <c r="L199" s="298">
        <f t="shared" si="63"/>
        <v>0</v>
      </c>
      <c r="M199" s="298">
        <f t="shared" si="63"/>
        <v>0</v>
      </c>
      <c r="N199" s="298">
        <f t="shared" si="63"/>
        <v>0</v>
      </c>
      <c r="O199" s="298">
        <f t="shared" ref="O199" si="64">O5+O21+O37+O53+O69+O85+O101+O117+O133+O149</f>
        <v>51468.962080098463</v>
      </c>
    </row>
    <row r="200" spans="1:16" s="297" customFormat="1" x14ac:dyDescent="0.25">
      <c r="B200" s="297" t="s">
        <v>60</v>
      </c>
      <c r="C200" s="298">
        <f t="shared" ref="C200:N200" si="65">C166+C182+C102</f>
        <v>0</v>
      </c>
      <c r="D200" s="298">
        <f t="shared" si="65"/>
        <v>0</v>
      </c>
      <c r="E200" s="298">
        <f t="shared" si="65"/>
        <v>479.72243499074074</v>
      </c>
      <c r="F200" s="298">
        <f t="shared" si="65"/>
        <v>21395.670508517294</v>
      </c>
      <c r="G200" s="298">
        <f t="shared" si="65"/>
        <v>22188.803451537038</v>
      </c>
      <c r="H200" s="298">
        <f t="shared" si="65"/>
        <v>3321.1553191666667</v>
      </c>
      <c r="I200" s="298">
        <f t="shared" si="65"/>
        <v>3025.9415130185189</v>
      </c>
      <c r="J200" s="298">
        <f t="shared" si="65"/>
        <v>24800.702187258434</v>
      </c>
      <c r="K200" s="298">
        <f t="shared" si="65"/>
        <v>15290.707099559293</v>
      </c>
      <c r="L200" s="298">
        <f t="shared" si="65"/>
        <v>14042.987675186727</v>
      </c>
      <c r="M200" s="298">
        <f t="shared" si="65"/>
        <v>90732.31307161937</v>
      </c>
      <c r="N200" s="298">
        <f t="shared" si="65"/>
        <v>32385.086207559354</v>
      </c>
      <c r="O200" s="298">
        <f t="shared" ref="O200" si="66">O6+O22+O38+O54+O70+O86+O102+O118+O134+O150</f>
        <v>227663.08946841341</v>
      </c>
    </row>
    <row r="201" spans="1:16" s="297" customFormat="1" x14ac:dyDescent="0.25">
      <c r="B201" s="297" t="s">
        <v>59</v>
      </c>
      <c r="C201" s="298">
        <f t="shared" ref="C201:N201" si="67">C167+C183+C103</f>
        <v>0</v>
      </c>
      <c r="D201" s="298">
        <f t="shared" si="67"/>
        <v>108968.94750416839</v>
      </c>
      <c r="E201" s="298">
        <f t="shared" si="67"/>
        <v>764666.83944765525</v>
      </c>
      <c r="F201" s="298">
        <f t="shared" si="67"/>
        <v>339158.22503776057</v>
      </c>
      <c r="G201" s="298">
        <f t="shared" si="67"/>
        <v>590658.43464243063</v>
      </c>
      <c r="H201" s="298">
        <f t="shared" si="67"/>
        <v>670545.71845140087</v>
      </c>
      <c r="I201" s="298">
        <f t="shared" si="67"/>
        <v>193261.77669971794</v>
      </c>
      <c r="J201" s="298">
        <f t="shared" si="67"/>
        <v>375564.21368964517</v>
      </c>
      <c r="K201" s="298">
        <f t="shared" si="67"/>
        <v>1217671.4313846692</v>
      </c>
      <c r="L201" s="298">
        <f t="shared" si="67"/>
        <v>1386291.8187491503</v>
      </c>
      <c r="M201" s="298">
        <f t="shared" si="67"/>
        <v>1357453.4653816279</v>
      </c>
      <c r="N201" s="298">
        <f t="shared" si="67"/>
        <v>6201028.7415509885</v>
      </c>
      <c r="O201" s="298">
        <f t="shared" ref="O201" si="68">O7+O23+O39+O55+O71+O87+O103+O119+O135+O151</f>
        <v>13205269.612539213</v>
      </c>
    </row>
    <row r="202" spans="1:16" s="297" customFormat="1" x14ac:dyDescent="0.25">
      <c r="B202" s="297" t="s">
        <v>58</v>
      </c>
      <c r="C202" s="298">
        <f t="shared" ref="C202:N202" si="69">C168+C184+C104</f>
        <v>0</v>
      </c>
      <c r="D202" s="298">
        <f t="shared" si="69"/>
        <v>0</v>
      </c>
      <c r="E202" s="298">
        <f t="shared" si="69"/>
        <v>0</v>
      </c>
      <c r="F202" s="298">
        <f t="shared" si="69"/>
        <v>0</v>
      </c>
      <c r="G202" s="298">
        <f t="shared" si="69"/>
        <v>0</v>
      </c>
      <c r="H202" s="298">
        <f t="shared" si="69"/>
        <v>0</v>
      </c>
      <c r="I202" s="298">
        <f t="shared" si="69"/>
        <v>0</v>
      </c>
      <c r="J202" s="298">
        <f t="shared" si="69"/>
        <v>0</v>
      </c>
      <c r="K202" s="298">
        <f t="shared" si="69"/>
        <v>0</v>
      </c>
      <c r="L202" s="298">
        <f t="shared" si="69"/>
        <v>0</v>
      </c>
      <c r="M202" s="298">
        <f t="shared" si="69"/>
        <v>0</v>
      </c>
      <c r="N202" s="298">
        <f t="shared" si="69"/>
        <v>0</v>
      </c>
      <c r="O202" s="298">
        <f t="shared" ref="O202" si="70">O8+O24+O40+O56+O72+O88+O104+O120+O136+O152</f>
        <v>0</v>
      </c>
    </row>
    <row r="203" spans="1:16" s="297" customFormat="1" x14ac:dyDescent="0.25">
      <c r="B203" s="297" t="s">
        <v>57</v>
      </c>
      <c r="C203" s="298">
        <f t="shared" ref="C203:N203" si="71">C169+C185+C105</f>
        <v>0</v>
      </c>
      <c r="D203" s="298">
        <f t="shared" si="71"/>
        <v>0</v>
      </c>
      <c r="E203" s="298">
        <f t="shared" si="71"/>
        <v>0</v>
      </c>
      <c r="F203" s="298">
        <f t="shared" si="71"/>
        <v>0</v>
      </c>
      <c r="G203" s="298">
        <f t="shared" si="71"/>
        <v>0</v>
      </c>
      <c r="H203" s="298">
        <f t="shared" si="71"/>
        <v>0</v>
      </c>
      <c r="I203" s="298">
        <f t="shared" si="71"/>
        <v>0</v>
      </c>
      <c r="J203" s="298">
        <f t="shared" si="71"/>
        <v>0</v>
      </c>
      <c r="K203" s="298">
        <f t="shared" si="71"/>
        <v>0</v>
      </c>
      <c r="L203" s="298">
        <f t="shared" si="71"/>
        <v>0</v>
      </c>
      <c r="M203" s="298">
        <f t="shared" si="71"/>
        <v>0</v>
      </c>
      <c r="N203" s="298">
        <f t="shared" si="71"/>
        <v>0</v>
      </c>
      <c r="O203" s="298">
        <f t="shared" ref="O203" si="72">O9+O25+O41+O57+O73+O89+O105+O121+O137+O153</f>
        <v>0</v>
      </c>
    </row>
    <row r="204" spans="1:16" s="297" customFormat="1" x14ac:dyDescent="0.25">
      <c r="B204" s="297" t="s">
        <v>56</v>
      </c>
      <c r="C204" s="298">
        <f t="shared" ref="C204:N204" si="73">C170+C186+C106</f>
        <v>0</v>
      </c>
      <c r="D204" s="298">
        <f t="shared" si="73"/>
        <v>8649.0099082083507</v>
      </c>
      <c r="E204" s="298">
        <f t="shared" si="73"/>
        <v>153985.6309893475</v>
      </c>
      <c r="F204" s="298">
        <f t="shared" si="73"/>
        <v>259764.29513359666</v>
      </c>
      <c r="G204" s="298">
        <f t="shared" si="73"/>
        <v>251778.87982005515</v>
      </c>
      <c r="H204" s="298">
        <f t="shared" si="73"/>
        <v>1462519.201633353</v>
      </c>
      <c r="I204" s="298">
        <f t="shared" si="73"/>
        <v>115813.76655616447</v>
      </c>
      <c r="J204" s="298">
        <f t="shared" si="73"/>
        <v>555486.17883521272</v>
      </c>
      <c r="K204" s="298">
        <f t="shared" si="73"/>
        <v>2250384.9905741639</v>
      </c>
      <c r="L204" s="298">
        <f t="shared" si="73"/>
        <v>1543483.250479409</v>
      </c>
      <c r="M204" s="298">
        <f t="shared" si="73"/>
        <v>1361173.27481132</v>
      </c>
      <c r="N204" s="298">
        <f t="shared" si="73"/>
        <v>9008171.8442583699</v>
      </c>
      <c r="O204" s="298">
        <f t="shared" ref="O204" si="74">O10+O26+O42+O58+O74+O90+O106+O122+O138+O154</f>
        <v>16971210.322999205</v>
      </c>
    </row>
    <row r="205" spans="1:16" s="297" customFormat="1" x14ac:dyDescent="0.25">
      <c r="B205" s="297" t="s">
        <v>55</v>
      </c>
      <c r="C205" s="298">
        <f t="shared" ref="C205:N205" si="75">C171+C187+C107</f>
        <v>0</v>
      </c>
      <c r="D205" s="298">
        <f t="shared" si="75"/>
        <v>1029848.5612045932</v>
      </c>
      <c r="E205" s="298">
        <f t="shared" si="75"/>
        <v>4701319.7285967954</v>
      </c>
      <c r="F205" s="298">
        <f t="shared" si="75"/>
        <v>3269161.3494765908</v>
      </c>
      <c r="G205" s="298">
        <f t="shared" si="75"/>
        <v>3356276.5366044864</v>
      </c>
      <c r="H205" s="298">
        <f t="shared" si="75"/>
        <v>3858629.1632182794</v>
      </c>
      <c r="I205" s="298">
        <f t="shared" si="75"/>
        <v>2437075.390921372</v>
      </c>
      <c r="J205" s="298">
        <f t="shared" si="75"/>
        <v>5906231.1316273184</v>
      </c>
      <c r="K205" s="298">
        <f t="shared" si="75"/>
        <v>5416093.5430976693</v>
      </c>
      <c r="L205" s="298">
        <f t="shared" si="75"/>
        <v>2539435.3470059428</v>
      </c>
      <c r="M205" s="298">
        <f t="shared" si="75"/>
        <v>6143319.914911462</v>
      </c>
      <c r="N205" s="298">
        <f t="shared" si="75"/>
        <v>20398431.773848731</v>
      </c>
      <c r="O205" s="298">
        <f t="shared" ref="O205" si="76">O11+O27+O43+O59+O75+O91+O107+O123+O139+O155</f>
        <v>59055822.440513238</v>
      </c>
    </row>
    <row r="206" spans="1:16" s="297" customFormat="1" x14ac:dyDescent="0.25">
      <c r="B206" s="297" t="s">
        <v>54</v>
      </c>
      <c r="C206" s="298">
        <f t="shared" ref="C206:N206" si="77">C172+C188+C108</f>
        <v>0</v>
      </c>
      <c r="D206" s="298">
        <f t="shared" si="77"/>
        <v>0</v>
      </c>
      <c r="E206" s="298">
        <f t="shared" si="77"/>
        <v>19022.723000285856</v>
      </c>
      <c r="F206" s="298">
        <f t="shared" si="77"/>
        <v>0</v>
      </c>
      <c r="G206" s="298">
        <f t="shared" si="77"/>
        <v>26240.603844249483</v>
      </c>
      <c r="H206" s="298">
        <f t="shared" si="77"/>
        <v>5853.1455385494946</v>
      </c>
      <c r="I206" s="298">
        <f t="shared" si="77"/>
        <v>5853.1455385494946</v>
      </c>
      <c r="J206" s="298">
        <f t="shared" si="77"/>
        <v>246916.19648915878</v>
      </c>
      <c r="K206" s="298">
        <f t="shared" si="77"/>
        <v>367252.4204929542</v>
      </c>
      <c r="L206" s="298">
        <f t="shared" si="77"/>
        <v>30140.237094652595</v>
      </c>
      <c r="M206" s="298">
        <f t="shared" si="77"/>
        <v>56936.767561893255</v>
      </c>
      <c r="N206" s="298">
        <f t="shared" si="77"/>
        <v>24486.925233188886</v>
      </c>
      <c r="O206" s="298">
        <f t="shared" ref="O206" si="78">O12+O28+O44+O60+O76+O92+O108+O124+O140+O156</f>
        <v>782702.16479348205</v>
      </c>
    </row>
    <row r="207" spans="1:16" s="297" customFormat="1" x14ac:dyDescent="0.25">
      <c r="B207" s="297" t="s">
        <v>53</v>
      </c>
      <c r="C207" s="298">
        <f t="shared" ref="C207:N207" si="79">C173+C189+C109</f>
        <v>0</v>
      </c>
      <c r="D207" s="298">
        <f t="shared" si="79"/>
        <v>0</v>
      </c>
      <c r="E207" s="298">
        <f t="shared" si="79"/>
        <v>111013.09322038211</v>
      </c>
      <c r="F207" s="298">
        <f t="shared" si="79"/>
        <v>0</v>
      </c>
      <c r="G207" s="298">
        <f t="shared" si="79"/>
        <v>0</v>
      </c>
      <c r="H207" s="298">
        <f t="shared" si="79"/>
        <v>0</v>
      </c>
      <c r="I207" s="298">
        <f t="shared" si="79"/>
        <v>190765.12917909876</v>
      </c>
      <c r="J207" s="298">
        <f t="shared" si="79"/>
        <v>869782.72371789115</v>
      </c>
      <c r="K207" s="298">
        <f t="shared" si="79"/>
        <v>0</v>
      </c>
      <c r="L207" s="298">
        <f t="shared" si="79"/>
        <v>34990.200341580246</v>
      </c>
      <c r="M207" s="298">
        <f t="shared" si="79"/>
        <v>0</v>
      </c>
      <c r="N207" s="298">
        <f t="shared" si="79"/>
        <v>48497.768033034772</v>
      </c>
      <c r="O207" s="298">
        <f t="shared" ref="O207" si="80">O13+O29+O45+O61+O77+O93+O109+O125+O141+O157</f>
        <v>1255048.9144919869</v>
      </c>
    </row>
    <row r="208" spans="1:16" s="297" customFormat="1" x14ac:dyDescent="0.25">
      <c r="B208" s="297" t="s">
        <v>52</v>
      </c>
      <c r="C208" s="298">
        <f t="shared" ref="C208:N208" si="81">C174+C190+C110</f>
        <v>0</v>
      </c>
      <c r="D208" s="298">
        <f t="shared" si="81"/>
        <v>0</v>
      </c>
      <c r="E208" s="298">
        <f t="shared" si="81"/>
        <v>0</v>
      </c>
      <c r="F208" s="298">
        <f t="shared" si="81"/>
        <v>0</v>
      </c>
      <c r="G208" s="298">
        <f t="shared" si="81"/>
        <v>154300</v>
      </c>
      <c r="H208" s="298">
        <f t="shared" si="81"/>
        <v>0</v>
      </c>
      <c r="I208" s="298">
        <f t="shared" si="81"/>
        <v>9195.3531601411651</v>
      </c>
      <c r="J208" s="298">
        <f t="shared" si="81"/>
        <v>5686890</v>
      </c>
      <c r="K208" s="298">
        <f t="shared" si="81"/>
        <v>63952.40324071236</v>
      </c>
      <c r="L208" s="298">
        <f t="shared" si="81"/>
        <v>0</v>
      </c>
      <c r="M208" s="298">
        <f t="shared" si="81"/>
        <v>2397217.9601147724</v>
      </c>
      <c r="N208" s="298">
        <f t="shared" si="81"/>
        <v>5149027.2937096134</v>
      </c>
      <c r="O208" s="298">
        <f t="shared" ref="O208" si="82">O14+O30+O46+O62+O78+O94+O110+O126+O142+O158</f>
        <v>13460583.01022524</v>
      </c>
    </row>
    <row r="209" spans="2:15" s="297" customFormat="1" x14ac:dyDescent="0.25">
      <c r="B209" s="297" t="s">
        <v>51</v>
      </c>
      <c r="C209" s="298">
        <f t="shared" ref="C209:N209" si="83">C175+C191+C111</f>
        <v>0</v>
      </c>
      <c r="D209" s="298">
        <f t="shared" si="83"/>
        <v>0</v>
      </c>
      <c r="E209" s="298">
        <f t="shared" si="83"/>
        <v>70594.135159730751</v>
      </c>
      <c r="F209" s="298">
        <f t="shared" si="83"/>
        <v>73675.147695587235</v>
      </c>
      <c r="G209" s="298">
        <f t="shared" si="83"/>
        <v>39474.544681913343</v>
      </c>
      <c r="H209" s="298">
        <f t="shared" si="83"/>
        <v>0</v>
      </c>
      <c r="I209" s="298">
        <f t="shared" si="83"/>
        <v>5250.7840418805854</v>
      </c>
      <c r="J209" s="298">
        <f t="shared" si="83"/>
        <v>4975.5002183256811</v>
      </c>
      <c r="K209" s="298">
        <f t="shared" si="83"/>
        <v>204153.17461821772</v>
      </c>
      <c r="L209" s="298">
        <f t="shared" si="83"/>
        <v>48419.559192228444</v>
      </c>
      <c r="M209" s="298">
        <f t="shared" si="83"/>
        <v>13560.410841120083</v>
      </c>
      <c r="N209" s="298">
        <f t="shared" si="83"/>
        <v>859411.41485498648</v>
      </c>
      <c r="O209" s="298">
        <f t="shared" ref="O209" si="84">O15+O31+O47+O63+O79+O95+O111+O127+O143+O159</f>
        <v>1319514.6713039905</v>
      </c>
    </row>
    <row r="210" spans="2:15" s="297" customFormat="1" x14ac:dyDescent="0.25">
      <c r="B210" s="297" t="s">
        <v>50</v>
      </c>
      <c r="C210" s="298">
        <f t="shared" ref="C210:N210" si="85">C176+C192+C112</f>
        <v>0</v>
      </c>
      <c r="D210" s="298">
        <f t="shared" si="85"/>
        <v>0</v>
      </c>
      <c r="E210" s="298">
        <f t="shared" si="85"/>
        <v>0</v>
      </c>
      <c r="F210" s="298">
        <f t="shared" si="85"/>
        <v>0</v>
      </c>
      <c r="G210" s="298">
        <f t="shared" si="85"/>
        <v>0</v>
      </c>
      <c r="H210" s="298">
        <f t="shared" si="85"/>
        <v>0</v>
      </c>
      <c r="I210" s="298">
        <f t="shared" si="85"/>
        <v>0</v>
      </c>
      <c r="J210" s="298">
        <f t="shared" si="85"/>
        <v>0</v>
      </c>
      <c r="K210" s="298">
        <f t="shared" si="85"/>
        <v>44811.92520836489</v>
      </c>
      <c r="L210" s="298">
        <f t="shared" si="85"/>
        <v>0</v>
      </c>
      <c r="M210" s="298">
        <f t="shared" si="85"/>
        <v>0</v>
      </c>
      <c r="N210" s="298">
        <f t="shared" si="85"/>
        <v>66381.942138466955</v>
      </c>
      <c r="O210" s="298">
        <f t="shared" ref="O210" si="86">O16+O32+O48+O64+O80+O96+O112+O128+O144+O160</f>
        <v>111193.86734683184</v>
      </c>
    </row>
    <row r="211" spans="2:15" s="297" customFormat="1" x14ac:dyDescent="0.25">
      <c r="B211" s="297" t="s">
        <v>43</v>
      </c>
      <c r="C211" s="298">
        <f t="shared" ref="C211:O211" si="87">C17+C33+C49+C65+C81+C97+C113+C129+C145+C161</f>
        <v>0</v>
      </c>
      <c r="D211" s="298">
        <f t="shared" si="87"/>
        <v>1147466.5186169699</v>
      </c>
      <c r="E211" s="298">
        <f t="shared" si="87"/>
        <v>5876789.6452532336</v>
      </c>
      <c r="F211" s="298">
        <f t="shared" si="87"/>
        <v>3973062.9514504811</v>
      </c>
      <c r="G211" s="298">
        <f t="shared" si="87"/>
        <v>4440917.8030446721</v>
      </c>
      <c r="H211" s="298">
        <f t="shared" si="87"/>
        <v>6352528.7859038878</v>
      </c>
      <c r="I211" s="298">
        <f t="shared" si="87"/>
        <v>2960241.2876099432</v>
      </c>
      <c r="J211" s="298">
        <f t="shared" si="87"/>
        <v>13910774.203176742</v>
      </c>
      <c r="K211" s="298">
        <f t="shared" si="87"/>
        <v>10270927.294197982</v>
      </c>
      <c r="L211" s="298">
        <f t="shared" si="87"/>
        <v>5596803.4005381502</v>
      </c>
      <c r="M211" s="298">
        <f t="shared" si="87"/>
        <v>11451144.329354616</v>
      </c>
      <c r="N211" s="298">
        <f t="shared" si="87"/>
        <v>43118543.799885876</v>
      </c>
      <c r="O211" s="298">
        <f t="shared" si="87"/>
        <v>109099200.01903257</v>
      </c>
    </row>
    <row r="212" spans="2:15" s="297" customFormat="1" x14ac:dyDescent="0.25">
      <c r="O212" s="299"/>
    </row>
    <row r="213" spans="2:15" s="297" customFormat="1" x14ac:dyDescent="0.25">
      <c r="N213" s="297" t="s">
        <v>181</v>
      </c>
      <c r="O213" s="300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109099200.0190326</v>
      </c>
    </row>
    <row r="214" spans="2:15" s="297" customFormat="1" x14ac:dyDescent="0.25">
      <c r="N214" s="297" t="s">
        <v>181</v>
      </c>
      <c r="O214" s="301" t="str">
        <f>IF(O194=O213,"ok","SUM ERROR")</f>
        <v>ok</v>
      </c>
    </row>
    <row r="216" spans="2:15" x14ac:dyDescent="0.25">
      <c r="B216" s="297" t="s">
        <v>185</v>
      </c>
      <c r="C216" s="311">
        <f t="shared" ref="C216:N216" si="88">C17+C33+C49+C65+C81+C97+C161</f>
        <v>0</v>
      </c>
      <c r="D216" s="311">
        <f t="shared" si="88"/>
        <v>1147466.5186169699</v>
      </c>
      <c r="E216" s="311">
        <f t="shared" si="88"/>
        <v>5378520.8861263534</v>
      </c>
      <c r="F216" s="311">
        <f t="shared" si="88"/>
        <v>3418839.7631088835</v>
      </c>
      <c r="G216" s="311">
        <f t="shared" si="88"/>
        <v>4402087.2783569517</v>
      </c>
      <c r="H216" s="311">
        <f t="shared" si="88"/>
        <v>6181767.0932074971</v>
      </c>
      <c r="I216" s="311">
        <f t="shared" si="88"/>
        <v>2753841.2552128308</v>
      </c>
      <c r="J216" s="311">
        <f t="shared" si="88"/>
        <v>13592027.252360566</v>
      </c>
      <c r="K216" s="311">
        <f t="shared" si="88"/>
        <v>9761482.1328685358</v>
      </c>
      <c r="L216" s="311">
        <f t="shared" si="88"/>
        <v>5349263.0654582856</v>
      </c>
      <c r="M216" s="311">
        <f t="shared" si="88"/>
        <v>11224135.153066251</v>
      </c>
      <c r="N216" s="311">
        <f t="shared" si="88"/>
        <v>42926740.113172881</v>
      </c>
      <c r="O216" s="312">
        <f>O17+O33+O49+O65+O81+O97+O161</f>
        <v>106136170.511556</v>
      </c>
    </row>
    <row r="217" spans="2:15" x14ac:dyDescent="0.25">
      <c r="B217" s="297" t="s">
        <v>186</v>
      </c>
      <c r="C217" s="311">
        <f t="shared" ref="C217:N217" si="89">C113</f>
        <v>0</v>
      </c>
      <c r="D217" s="311">
        <f t="shared" si="89"/>
        <v>0</v>
      </c>
      <c r="E217" s="311">
        <f t="shared" si="89"/>
        <v>0</v>
      </c>
      <c r="F217" s="311">
        <f t="shared" si="89"/>
        <v>0</v>
      </c>
      <c r="G217" s="311">
        <f t="shared" si="89"/>
        <v>0</v>
      </c>
      <c r="H217" s="311">
        <f t="shared" si="89"/>
        <v>0</v>
      </c>
      <c r="I217" s="311">
        <f t="shared" si="89"/>
        <v>0</v>
      </c>
      <c r="J217" s="311">
        <f t="shared" si="89"/>
        <v>246916.19648915878</v>
      </c>
      <c r="K217" s="311">
        <f t="shared" si="89"/>
        <v>290901.84772367944</v>
      </c>
      <c r="L217" s="311">
        <f t="shared" si="89"/>
        <v>0</v>
      </c>
      <c r="M217" s="311">
        <f t="shared" si="89"/>
        <v>0</v>
      </c>
      <c r="N217" s="311">
        <f t="shared" si="89"/>
        <v>10904.10308771135</v>
      </c>
      <c r="O217" s="312">
        <f>O113</f>
        <v>548722.14730054955</v>
      </c>
    </row>
    <row r="218" spans="2:15" x14ac:dyDescent="0.25">
      <c r="B218" s="297" t="s">
        <v>187</v>
      </c>
      <c r="C218" s="311">
        <f t="shared" ref="C218:N218" si="90">C129+C145</f>
        <v>0</v>
      </c>
      <c r="D218" s="311">
        <f t="shared" si="90"/>
        <v>0</v>
      </c>
      <c r="E218" s="311">
        <f t="shared" si="90"/>
        <v>498268.75912688026</v>
      </c>
      <c r="F218" s="311">
        <f t="shared" si="90"/>
        <v>554223.18834159744</v>
      </c>
      <c r="G218" s="311">
        <f t="shared" si="90"/>
        <v>38830.524687720863</v>
      </c>
      <c r="H218" s="311">
        <f t="shared" si="90"/>
        <v>170761.69269639073</v>
      </c>
      <c r="I218" s="311">
        <f t="shared" si="90"/>
        <v>206400.03239711243</v>
      </c>
      <c r="J218" s="311">
        <f t="shared" si="90"/>
        <v>71830.75432701697</v>
      </c>
      <c r="K218" s="311">
        <f t="shared" si="90"/>
        <v>218543.3136057668</v>
      </c>
      <c r="L218" s="311">
        <f t="shared" si="90"/>
        <v>247540.33507986451</v>
      </c>
      <c r="M218" s="311">
        <f t="shared" si="90"/>
        <v>227009.17628836387</v>
      </c>
      <c r="N218" s="311">
        <f t="shared" si="90"/>
        <v>180899.58362528603</v>
      </c>
      <c r="O218" s="312">
        <f>O129+O145</f>
        <v>2414307.3601759998</v>
      </c>
    </row>
    <row r="219" spans="2:15" x14ac:dyDescent="0.25">
      <c r="B219" s="297" t="s">
        <v>34</v>
      </c>
      <c r="C219" s="311">
        <f t="shared" ref="C219:N219" si="91">SUM(C216:C218)</f>
        <v>0</v>
      </c>
      <c r="D219" s="311">
        <f t="shared" si="91"/>
        <v>1147466.5186169699</v>
      </c>
      <c r="E219" s="311">
        <f t="shared" si="91"/>
        <v>5876789.6452532336</v>
      </c>
      <c r="F219" s="311">
        <f t="shared" si="91"/>
        <v>3973062.9514504811</v>
      </c>
      <c r="G219" s="311">
        <f t="shared" si="91"/>
        <v>4440917.8030446721</v>
      </c>
      <c r="H219" s="311">
        <f t="shared" si="91"/>
        <v>6352528.7859038878</v>
      </c>
      <c r="I219" s="311">
        <f t="shared" si="91"/>
        <v>2960241.2876099432</v>
      </c>
      <c r="J219" s="311">
        <f t="shared" si="91"/>
        <v>13910774.203176742</v>
      </c>
      <c r="K219" s="311">
        <f t="shared" si="91"/>
        <v>10270927.294197982</v>
      </c>
      <c r="L219" s="311">
        <f t="shared" si="91"/>
        <v>5596803.4005381502</v>
      </c>
      <c r="M219" s="311">
        <f t="shared" si="91"/>
        <v>11451144.329354616</v>
      </c>
      <c r="N219" s="311">
        <f t="shared" si="91"/>
        <v>43118543.799885876</v>
      </c>
      <c r="O219" s="312">
        <f>SUM(O216:O218)</f>
        <v>109099200.01903255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conditionalFormatting sqref="O214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CJ101"/>
  <sheetViews>
    <sheetView tabSelected="1" zoomScale="80" zoomScaleNormal="80" workbookViewId="0">
      <pane xSplit="2" topLeftCell="C1" activePane="topRight" state="frozen"/>
      <selection activeCell="F39" sqref="B3:M39"/>
      <selection pane="topRight" activeCell="F39" sqref="B3:M39"/>
    </sheetView>
  </sheetViews>
  <sheetFormatPr defaultRowHeight="15" x14ac:dyDescent="0.25"/>
  <cols>
    <col min="1" max="1" width="9" customWidth="1"/>
    <col min="2" max="2" width="29" bestFit="1" customWidth="1"/>
    <col min="3" max="3" width="12.5703125" bestFit="1" customWidth="1"/>
    <col min="4" max="4" width="14.28515625" bestFit="1" customWidth="1"/>
    <col min="5" max="5" width="15.28515625" bestFit="1" customWidth="1"/>
    <col min="6" max="6" width="12.5703125" bestFit="1" customWidth="1"/>
    <col min="7" max="7" width="13.5703125" bestFit="1" customWidth="1"/>
    <col min="8" max="8" width="14.7109375" bestFit="1" customWidth="1"/>
    <col min="9" max="16" width="14.28515625" bestFit="1" customWidth="1"/>
    <col min="17" max="33" width="14.28515625" customWidth="1"/>
    <col min="34" max="84" width="15.28515625" customWidth="1"/>
    <col min="85" max="86" width="15.28515625" bestFit="1" customWidth="1"/>
    <col min="87" max="87" width="10.5703125" bestFit="1" customWidth="1"/>
    <col min="88" max="88" width="16.7109375" bestFit="1" customWidth="1"/>
  </cols>
  <sheetData>
    <row r="1" spans="1:86" ht="15.75" thickBot="1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</row>
    <row r="2" spans="1:86" ht="15.75" thickBot="1" x14ac:dyDescent="0.3">
      <c r="A2" s="80"/>
      <c r="B2" s="170" t="s">
        <v>13</v>
      </c>
      <c r="C2" s="359">
        <v>0.65</v>
      </c>
      <c r="D2" s="360">
        <f>C2</f>
        <v>0.65</v>
      </c>
      <c r="E2" s="360">
        <f t="shared" ref="E2:BP2" si="0">D2</f>
        <v>0.65</v>
      </c>
      <c r="F2" s="360">
        <f t="shared" si="0"/>
        <v>0.65</v>
      </c>
      <c r="G2" s="360">
        <f t="shared" si="0"/>
        <v>0.65</v>
      </c>
      <c r="H2" s="360">
        <f t="shared" si="0"/>
        <v>0.65</v>
      </c>
      <c r="I2" s="360">
        <f t="shared" si="0"/>
        <v>0.65</v>
      </c>
      <c r="J2" s="360">
        <f t="shared" si="0"/>
        <v>0.65</v>
      </c>
      <c r="K2" s="360">
        <f t="shared" si="0"/>
        <v>0.65</v>
      </c>
      <c r="L2" s="360">
        <f t="shared" si="0"/>
        <v>0.65</v>
      </c>
      <c r="M2" s="360">
        <f t="shared" si="0"/>
        <v>0.65</v>
      </c>
      <c r="N2" s="360">
        <f t="shared" si="0"/>
        <v>0.65</v>
      </c>
      <c r="O2" s="360">
        <f t="shared" si="0"/>
        <v>0.65</v>
      </c>
      <c r="P2" s="360">
        <f t="shared" si="0"/>
        <v>0.65</v>
      </c>
      <c r="Q2" s="360">
        <f t="shared" si="0"/>
        <v>0.65</v>
      </c>
      <c r="R2" s="360">
        <f t="shared" si="0"/>
        <v>0.65</v>
      </c>
      <c r="S2" s="360">
        <f t="shared" si="0"/>
        <v>0.65</v>
      </c>
      <c r="T2" s="360">
        <f t="shared" si="0"/>
        <v>0.65</v>
      </c>
      <c r="U2" s="360">
        <f t="shared" si="0"/>
        <v>0.65</v>
      </c>
      <c r="V2" s="360">
        <f t="shared" si="0"/>
        <v>0.65</v>
      </c>
      <c r="W2" s="360">
        <f t="shared" si="0"/>
        <v>0.65</v>
      </c>
      <c r="X2" s="360">
        <f t="shared" si="0"/>
        <v>0.65</v>
      </c>
      <c r="Y2" s="360">
        <f t="shared" si="0"/>
        <v>0.65</v>
      </c>
      <c r="Z2" s="360">
        <f t="shared" si="0"/>
        <v>0.65</v>
      </c>
      <c r="AA2" s="360">
        <f t="shared" si="0"/>
        <v>0.65</v>
      </c>
      <c r="AB2" s="360">
        <f t="shared" si="0"/>
        <v>0.65</v>
      </c>
      <c r="AC2" s="360">
        <f t="shared" si="0"/>
        <v>0.65</v>
      </c>
      <c r="AD2" s="360">
        <f t="shared" si="0"/>
        <v>0.65</v>
      </c>
      <c r="AE2" s="360">
        <f t="shared" si="0"/>
        <v>0.65</v>
      </c>
      <c r="AF2" s="360">
        <f t="shared" si="0"/>
        <v>0.65</v>
      </c>
      <c r="AG2" s="360">
        <f t="shared" si="0"/>
        <v>0.65</v>
      </c>
      <c r="AH2" s="360">
        <f t="shared" si="0"/>
        <v>0.65</v>
      </c>
      <c r="AI2" s="360">
        <f t="shared" si="0"/>
        <v>0.65</v>
      </c>
      <c r="AJ2" s="360">
        <f t="shared" si="0"/>
        <v>0.65</v>
      </c>
      <c r="AK2" s="360">
        <f t="shared" si="0"/>
        <v>0.65</v>
      </c>
      <c r="AL2" s="360">
        <f t="shared" si="0"/>
        <v>0.65</v>
      </c>
      <c r="AM2" s="360">
        <f t="shared" si="0"/>
        <v>0.65</v>
      </c>
      <c r="AN2" s="360">
        <f t="shared" si="0"/>
        <v>0.65</v>
      </c>
      <c r="AO2" s="360">
        <f t="shared" si="0"/>
        <v>0.65</v>
      </c>
      <c r="AP2" s="360">
        <f t="shared" si="0"/>
        <v>0.65</v>
      </c>
      <c r="AQ2" s="360">
        <f t="shared" si="0"/>
        <v>0.65</v>
      </c>
      <c r="AR2" s="360">
        <f t="shared" si="0"/>
        <v>0.65</v>
      </c>
      <c r="AS2" s="360">
        <f t="shared" si="0"/>
        <v>0.65</v>
      </c>
      <c r="AT2" s="360">
        <f t="shared" si="0"/>
        <v>0.65</v>
      </c>
      <c r="AU2" s="360">
        <f t="shared" si="0"/>
        <v>0.65</v>
      </c>
      <c r="AV2" s="360">
        <f t="shared" si="0"/>
        <v>0.65</v>
      </c>
      <c r="AW2" s="360">
        <f t="shared" si="0"/>
        <v>0.65</v>
      </c>
      <c r="AX2" s="360">
        <f t="shared" si="0"/>
        <v>0.65</v>
      </c>
      <c r="AY2" s="360">
        <f t="shared" si="0"/>
        <v>0.65</v>
      </c>
      <c r="AZ2" s="360">
        <f t="shared" si="0"/>
        <v>0.65</v>
      </c>
      <c r="BA2" s="360">
        <f t="shared" si="0"/>
        <v>0.65</v>
      </c>
      <c r="BB2" s="360">
        <f t="shared" si="0"/>
        <v>0.65</v>
      </c>
      <c r="BC2" s="360">
        <f t="shared" si="0"/>
        <v>0.65</v>
      </c>
      <c r="BD2" s="360">
        <f t="shared" si="0"/>
        <v>0.65</v>
      </c>
      <c r="BE2" s="360">
        <f t="shared" si="0"/>
        <v>0.65</v>
      </c>
      <c r="BF2" s="360">
        <f t="shared" si="0"/>
        <v>0.65</v>
      </c>
      <c r="BG2" s="360">
        <f t="shared" si="0"/>
        <v>0.65</v>
      </c>
      <c r="BH2" s="360">
        <f t="shared" si="0"/>
        <v>0.65</v>
      </c>
      <c r="BI2" s="360">
        <f t="shared" si="0"/>
        <v>0.65</v>
      </c>
      <c r="BJ2" s="360">
        <f t="shared" si="0"/>
        <v>0.65</v>
      </c>
      <c r="BK2" s="360">
        <f t="shared" si="0"/>
        <v>0.65</v>
      </c>
      <c r="BL2" s="360">
        <f t="shared" si="0"/>
        <v>0.65</v>
      </c>
      <c r="BM2" s="360">
        <f t="shared" si="0"/>
        <v>0.65</v>
      </c>
      <c r="BN2" s="360">
        <f t="shared" si="0"/>
        <v>0.65</v>
      </c>
      <c r="BO2" s="360">
        <f t="shared" si="0"/>
        <v>0.65</v>
      </c>
      <c r="BP2" s="360">
        <f t="shared" si="0"/>
        <v>0.65</v>
      </c>
      <c r="BQ2" s="360">
        <f t="shared" ref="BQ2:CH2" si="1">BP2</f>
        <v>0.65</v>
      </c>
      <c r="BR2" s="360">
        <f t="shared" si="1"/>
        <v>0.65</v>
      </c>
      <c r="BS2" s="360">
        <f t="shared" si="1"/>
        <v>0.65</v>
      </c>
      <c r="BT2" s="360">
        <f t="shared" si="1"/>
        <v>0.65</v>
      </c>
      <c r="BU2" s="360">
        <f t="shared" si="1"/>
        <v>0.65</v>
      </c>
      <c r="BV2" s="360">
        <f t="shared" si="1"/>
        <v>0.65</v>
      </c>
      <c r="BW2" s="360">
        <f t="shared" si="1"/>
        <v>0.65</v>
      </c>
      <c r="BX2" s="360">
        <f t="shared" si="1"/>
        <v>0.65</v>
      </c>
      <c r="BY2" s="360">
        <f t="shared" si="1"/>
        <v>0.65</v>
      </c>
      <c r="BZ2" s="360">
        <f t="shared" si="1"/>
        <v>0.65</v>
      </c>
      <c r="CA2" s="360">
        <f t="shared" si="1"/>
        <v>0.65</v>
      </c>
      <c r="CB2" s="360">
        <f t="shared" si="1"/>
        <v>0.65</v>
      </c>
      <c r="CC2" s="360">
        <f t="shared" si="1"/>
        <v>0.65</v>
      </c>
      <c r="CD2" s="360">
        <f t="shared" si="1"/>
        <v>0.65</v>
      </c>
      <c r="CE2" s="360">
        <f t="shared" si="1"/>
        <v>0.65</v>
      </c>
      <c r="CF2" s="360">
        <f t="shared" si="1"/>
        <v>0.65</v>
      </c>
      <c r="CG2" s="360">
        <f t="shared" si="1"/>
        <v>0.65</v>
      </c>
      <c r="CH2" s="361">
        <f t="shared" si="1"/>
        <v>0.65</v>
      </c>
    </row>
    <row r="3" spans="1:86" s="7" customFormat="1" ht="16.5" customHeight="1" thickBot="1" x14ac:dyDescent="0.4">
      <c r="B3" s="79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CH3" s="27"/>
    </row>
    <row r="4" spans="1:86" ht="15.75" customHeight="1" thickBot="1" x14ac:dyDescent="0.3">
      <c r="A4" s="579" t="s">
        <v>14</v>
      </c>
      <c r="B4" s="175" t="s">
        <v>10</v>
      </c>
      <c r="C4" s="162">
        <f>'YTD PROGRAM SUMMARY'!C5</f>
        <v>45292</v>
      </c>
      <c r="D4" s="162">
        <f>'YTD PROGRAM SUMMARY'!D5</f>
        <v>45323</v>
      </c>
      <c r="E4" s="162">
        <f>'YTD PROGRAM SUMMARY'!E5</f>
        <v>45352</v>
      </c>
      <c r="F4" s="162">
        <f>'YTD PROGRAM SUMMARY'!F5</f>
        <v>45383</v>
      </c>
      <c r="G4" s="162">
        <f>'YTD PROGRAM SUMMARY'!G5</f>
        <v>45413</v>
      </c>
      <c r="H4" s="162">
        <f>'YTD PROGRAM SUMMARY'!H5</f>
        <v>45444</v>
      </c>
      <c r="I4" s="162">
        <f>'YTD PROGRAM SUMMARY'!I5</f>
        <v>45474</v>
      </c>
      <c r="J4" s="162">
        <f>'YTD PROGRAM SUMMARY'!J5</f>
        <v>45505</v>
      </c>
      <c r="K4" s="162">
        <f>'YTD PROGRAM SUMMARY'!K5</f>
        <v>45536</v>
      </c>
      <c r="L4" s="162">
        <f>'YTD PROGRAM SUMMARY'!L5</f>
        <v>45566</v>
      </c>
      <c r="M4" s="162">
        <f>'YTD PROGRAM SUMMARY'!M5</f>
        <v>45597</v>
      </c>
      <c r="N4" s="162">
        <f>'YTD PROGRAM SUMMARY'!N5</f>
        <v>45627</v>
      </c>
      <c r="O4" s="162">
        <f>'YTD PROGRAM SUMMARY'!O5</f>
        <v>45658</v>
      </c>
      <c r="P4" s="162">
        <f>'YTD PROGRAM SUMMARY'!P5</f>
        <v>45689</v>
      </c>
      <c r="Q4" s="162">
        <f>'YTD PROGRAM SUMMARY'!Q5</f>
        <v>45717</v>
      </c>
      <c r="R4" s="162">
        <f>'YTD PROGRAM SUMMARY'!R5</f>
        <v>45748</v>
      </c>
      <c r="S4" s="162">
        <f>'YTD PROGRAM SUMMARY'!S5</f>
        <v>45778</v>
      </c>
      <c r="T4" s="162">
        <f>'YTD PROGRAM SUMMARY'!T5</f>
        <v>45809</v>
      </c>
      <c r="U4" s="162">
        <f>'YTD PROGRAM SUMMARY'!U5</f>
        <v>45839</v>
      </c>
      <c r="V4" s="162">
        <f>'YTD PROGRAM SUMMARY'!V5</f>
        <v>45870</v>
      </c>
      <c r="W4" s="162">
        <f>'YTD PROGRAM SUMMARY'!W5</f>
        <v>45901</v>
      </c>
      <c r="X4" s="162">
        <f>'YTD PROGRAM SUMMARY'!X5</f>
        <v>45931</v>
      </c>
      <c r="Y4" s="162">
        <f>'YTD PROGRAM SUMMARY'!Y5</f>
        <v>45962</v>
      </c>
      <c r="Z4" s="162">
        <f>'YTD PROGRAM SUMMARY'!Z5</f>
        <v>45992</v>
      </c>
      <c r="AA4" s="162">
        <f>'YTD PROGRAM SUMMARY'!AA5</f>
        <v>46023</v>
      </c>
      <c r="AB4" s="162">
        <f>'YTD PROGRAM SUMMARY'!AB5</f>
        <v>46054</v>
      </c>
      <c r="AC4" s="162">
        <f>'YTD PROGRAM SUMMARY'!AC5</f>
        <v>46082</v>
      </c>
      <c r="AD4" s="162">
        <f>'YTD PROGRAM SUMMARY'!AD5</f>
        <v>46113</v>
      </c>
      <c r="AE4" s="162">
        <f>'YTD PROGRAM SUMMARY'!AE5</f>
        <v>46143</v>
      </c>
      <c r="AF4" s="162">
        <f>'YTD PROGRAM SUMMARY'!AF5</f>
        <v>46174</v>
      </c>
      <c r="AG4" s="162">
        <f>'YTD PROGRAM SUMMARY'!AG5</f>
        <v>46204</v>
      </c>
      <c r="AH4" s="162">
        <f>'YTD PROGRAM SUMMARY'!AH5</f>
        <v>46235</v>
      </c>
      <c r="AI4" s="162">
        <f>'YTD PROGRAM SUMMARY'!AI5</f>
        <v>46266</v>
      </c>
      <c r="AJ4" s="162">
        <f>'YTD PROGRAM SUMMARY'!AJ5</f>
        <v>46296</v>
      </c>
      <c r="AK4" s="162">
        <f>'YTD PROGRAM SUMMARY'!AK5</f>
        <v>46327</v>
      </c>
      <c r="AL4" s="162">
        <f>'YTD PROGRAM SUMMARY'!AL5</f>
        <v>46357</v>
      </c>
      <c r="AM4" s="162">
        <f>'YTD PROGRAM SUMMARY'!AM5</f>
        <v>46388</v>
      </c>
      <c r="AN4" s="162">
        <f>'YTD PROGRAM SUMMARY'!AN5</f>
        <v>46419</v>
      </c>
      <c r="AO4" s="162">
        <f>'YTD PROGRAM SUMMARY'!AO5</f>
        <v>46447</v>
      </c>
      <c r="AP4" s="162">
        <f>'YTD PROGRAM SUMMARY'!AP5</f>
        <v>46478</v>
      </c>
      <c r="AQ4" s="162">
        <f>'YTD PROGRAM SUMMARY'!AQ5</f>
        <v>46508</v>
      </c>
      <c r="AR4" s="162">
        <f>'YTD PROGRAM SUMMARY'!AR5</f>
        <v>46539</v>
      </c>
      <c r="AS4" s="162">
        <f>'YTD PROGRAM SUMMARY'!AS5</f>
        <v>46569</v>
      </c>
      <c r="AT4" s="162">
        <f>'YTD PROGRAM SUMMARY'!AT5</f>
        <v>46600</v>
      </c>
      <c r="AU4" s="162">
        <f>'YTD PROGRAM SUMMARY'!AU5</f>
        <v>46631</v>
      </c>
      <c r="AV4" s="162">
        <f>'YTD PROGRAM SUMMARY'!AV5</f>
        <v>46661</v>
      </c>
      <c r="AW4" s="162">
        <f>'YTD PROGRAM SUMMARY'!AW5</f>
        <v>46692</v>
      </c>
      <c r="AX4" s="162">
        <f>'YTD PROGRAM SUMMARY'!AX5</f>
        <v>46722</v>
      </c>
      <c r="AY4" s="162">
        <f>'YTD PROGRAM SUMMARY'!AY5</f>
        <v>46753</v>
      </c>
      <c r="AZ4" s="162">
        <f>'YTD PROGRAM SUMMARY'!AZ5</f>
        <v>46784</v>
      </c>
      <c r="BA4" s="162">
        <f>'YTD PROGRAM SUMMARY'!BA5</f>
        <v>46813</v>
      </c>
      <c r="BB4" s="162">
        <f>'YTD PROGRAM SUMMARY'!BB5</f>
        <v>46844</v>
      </c>
      <c r="BC4" s="162">
        <f>'YTD PROGRAM SUMMARY'!BC5</f>
        <v>46874</v>
      </c>
      <c r="BD4" s="162">
        <f>'YTD PROGRAM SUMMARY'!BD5</f>
        <v>46905</v>
      </c>
      <c r="BE4" s="162">
        <f>'YTD PROGRAM SUMMARY'!BE5</f>
        <v>46935</v>
      </c>
      <c r="BF4" s="162">
        <f>'YTD PROGRAM SUMMARY'!BF5</f>
        <v>46966</v>
      </c>
      <c r="BG4" s="162">
        <f>'YTD PROGRAM SUMMARY'!BG5</f>
        <v>46997</v>
      </c>
      <c r="BH4" s="162">
        <f>'YTD PROGRAM SUMMARY'!BH5</f>
        <v>47027</v>
      </c>
      <c r="BI4" s="162">
        <f>'YTD PROGRAM SUMMARY'!BI5</f>
        <v>47058</v>
      </c>
      <c r="BJ4" s="162">
        <f>'YTD PROGRAM SUMMARY'!BJ5</f>
        <v>47088</v>
      </c>
      <c r="BK4" s="162">
        <f>'YTD PROGRAM SUMMARY'!BK5</f>
        <v>47119</v>
      </c>
      <c r="BL4" s="162">
        <f>'YTD PROGRAM SUMMARY'!BL5</f>
        <v>47150</v>
      </c>
      <c r="BM4" s="162">
        <f>'YTD PROGRAM SUMMARY'!BM5</f>
        <v>47178</v>
      </c>
      <c r="BN4" s="162">
        <f>'YTD PROGRAM SUMMARY'!BN5</f>
        <v>47209</v>
      </c>
      <c r="BO4" s="162">
        <f>'YTD PROGRAM SUMMARY'!BO5</f>
        <v>47239</v>
      </c>
      <c r="BP4" s="162">
        <f>'YTD PROGRAM SUMMARY'!BP5</f>
        <v>47270</v>
      </c>
      <c r="BQ4" s="162">
        <f>'YTD PROGRAM SUMMARY'!BQ5</f>
        <v>47300</v>
      </c>
      <c r="BR4" s="162">
        <f>'YTD PROGRAM SUMMARY'!BR5</f>
        <v>47331</v>
      </c>
      <c r="BS4" s="162">
        <f>'YTD PROGRAM SUMMARY'!BS5</f>
        <v>47362</v>
      </c>
      <c r="BT4" s="162">
        <f>'YTD PROGRAM SUMMARY'!BT5</f>
        <v>47392</v>
      </c>
      <c r="BU4" s="162">
        <f>'YTD PROGRAM SUMMARY'!BU5</f>
        <v>47423</v>
      </c>
      <c r="BV4" s="162">
        <f>'YTD PROGRAM SUMMARY'!BV5</f>
        <v>47453</v>
      </c>
      <c r="BW4" s="162">
        <f>'YTD PROGRAM SUMMARY'!BW5</f>
        <v>47484</v>
      </c>
      <c r="BX4" s="162">
        <f>'YTD PROGRAM SUMMARY'!BX5</f>
        <v>47515</v>
      </c>
      <c r="BY4" s="162">
        <f>'YTD PROGRAM SUMMARY'!BY5</f>
        <v>47543</v>
      </c>
      <c r="BZ4" s="162">
        <f>'YTD PROGRAM SUMMARY'!BZ5</f>
        <v>47574</v>
      </c>
      <c r="CA4" s="162">
        <f>'YTD PROGRAM SUMMARY'!CA5</f>
        <v>47604</v>
      </c>
      <c r="CB4" s="162">
        <f>'YTD PROGRAM SUMMARY'!CB5</f>
        <v>47635</v>
      </c>
      <c r="CC4" s="162">
        <f>'YTD PROGRAM SUMMARY'!CC5</f>
        <v>47665</v>
      </c>
      <c r="CD4" s="162">
        <f>'YTD PROGRAM SUMMARY'!CD5</f>
        <v>47696</v>
      </c>
      <c r="CE4" s="162">
        <f>'YTD PROGRAM SUMMARY'!CE5</f>
        <v>47727</v>
      </c>
      <c r="CF4" s="162">
        <f>'YTD PROGRAM SUMMARY'!CF5</f>
        <v>47757</v>
      </c>
      <c r="CG4" s="162">
        <f>'YTD PROGRAM SUMMARY'!CG5</f>
        <v>47788</v>
      </c>
      <c r="CH4" s="162">
        <f>'YTD PROGRAM SUMMARY'!CH5</f>
        <v>47818</v>
      </c>
    </row>
    <row r="5" spans="1:86" ht="15" customHeight="1" x14ac:dyDescent="0.25">
      <c r="A5" s="580"/>
      <c r="B5" s="109" t="s">
        <v>0</v>
      </c>
      <c r="C5" s="139">
        <f>'RES kWh ENTRY'!C158</f>
        <v>0</v>
      </c>
      <c r="D5" s="139">
        <f>'RES kWh ENTRY'!D158</f>
        <v>0</v>
      </c>
      <c r="E5" s="307">
        <f>'RES kWh ENTRY'!E158</f>
        <v>0</v>
      </c>
      <c r="F5" s="139">
        <f>'RES kWh ENTRY'!F158</f>
        <v>0</v>
      </c>
      <c r="G5" s="139">
        <f>'RES kWh ENTRY'!G158</f>
        <v>0</v>
      </c>
      <c r="H5" s="139">
        <f>'RES kWh ENTRY'!H158</f>
        <v>10947.688200895</v>
      </c>
      <c r="I5" s="139">
        <f>'RES kWh ENTRY'!I158</f>
        <v>5244.2306682913331</v>
      </c>
      <c r="J5" s="139">
        <f>'RES kWh ENTRY'!J158</f>
        <v>9413.6793942524164</v>
      </c>
      <c r="K5" s="139">
        <f>'RES kWh ENTRY'!K158</f>
        <v>4824.9775594974999</v>
      </c>
      <c r="L5" s="139">
        <f>'RES kWh ENTRY'!L158</f>
        <v>4379.0752803579999</v>
      </c>
      <c r="M5" s="139">
        <f>'RES kWh ENTRY'!M158</f>
        <v>2635.4399193185</v>
      </c>
      <c r="N5" s="139">
        <f>'RES kWh ENTRY'!N158</f>
        <v>3750.19561716725</v>
      </c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4"/>
    </row>
    <row r="6" spans="1:86" x14ac:dyDescent="0.25">
      <c r="A6" s="580"/>
      <c r="B6" s="176" t="s">
        <v>1</v>
      </c>
      <c r="C6" s="3">
        <f>'RES kWh ENTRY'!C159</f>
        <v>53231.027555655281</v>
      </c>
      <c r="D6" s="3">
        <f>'RES kWh ENTRY'!D159</f>
        <v>1455208.2811148325</v>
      </c>
      <c r="E6" s="3">
        <f>'RES kWh ENTRY'!E159</f>
        <v>1706154.0451420341</v>
      </c>
      <c r="F6" s="3">
        <f>'RES kWh ENTRY'!F159</f>
        <v>1622838.7073477402</v>
      </c>
      <c r="G6" s="3">
        <f>'RES kWh ENTRY'!G159</f>
        <v>2436930.930549595</v>
      </c>
      <c r="H6" s="3">
        <f>'RES kWh ENTRY'!H159</f>
        <v>2618512.7809555419</v>
      </c>
      <c r="I6" s="3">
        <f>'RES kWh ENTRY'!I159</f>
        <v>3101766.8158711297</v>
      </c>
      <c r="J6" s="3">
        <f>'RES kWh ENTRY'!J159</f>
        <v>2923665.6466290415</v>
      </c>
      <c r="K6" s="3">
        <f>'RES kWh ENTRY'!K159</f>
        <v>2562284.0634073373</v>
      </c>
      <c r="L6" s="3">
        <f>'RES kWh ENTRY'!L159</f>
        <v>2615253.4791611801</v>
      </c>
      <c r="M6" s="3">
        <f>'RES kWh ENTRY'!M159</f>
        <v>1963830.6834749577</v>
      </c>
      <c r="N6" s="3">
        <f>'RES kWh ENTRY'!N159</f>
        <v>5750964.4931978658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6" x14ac:dyDescent="0.25">
      <c r="A7" s="580"/>
      <c r="B7" s="106" t="s">
        <v>2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6" x14ac:dyDescent="0.25">
      <c r="A8" s="580"/>
      <c r="B8" s="106" t="s">
        <v>9</v>
      </c>
      <c r="C8" s="3">
        <f>'RES kWh ENTRY'!C161</f>
        <v>38853.351228153449</v>
      </c>
      <c r="D8" s="3">
        <f>'RES kWh ENTRY'!D161</f>
        <v>670196.70448922948</v>
      </c>
      <c r="E8" s="3">
        <f>'RES kWh ENTRY'!E161</f>
        <v>1541745.6809340946</v>
      </c>
      <c r="F8" s="3">
        <f>'RES kWh ENTRY'!F161</f>
        <v>838272.76688372495</v>
      </c>
      <c r="G8" s="3">
        <f>'RES kWh ENTRY'!G161</f>
        <v>1696852.2418873061</v>
      </c>
      <c r="H8" s="3">
        <f>'RES kWh ENTRY'!H161</f>
        <v>1514320.9364992117</v>
      </c>
      <c r="I8" s="3">
        <f>'RES kWh ENTRY'!I161</f>
        <v>1668346.9716320669</v>
      </c>
      <c r="J8" s="3">
        <f>'RES kWh ENTRY'!J161</f>
        <v>2090108.4268605853</v>
      </c>
      <c r="K8" s="3">
        <f>'RES kWh ENTRY'!K161</f>
        <v>1397459.4334401332</v>
      </c>
      <c r="L8" s="3">
        <f>'RES kWh ENTRY'!L161</f>
        <v>1351683.922269823</v>
      </c>
      <c r="M8" s="3">
        <f>'RES kWh ENTRY'!M161</f>
        <v>1019022.3470522419</v>
      </c>
      <c r="N8" s="3">
        <f>'RES kWh ENTRY'!N161</f>
        <v>3414580.6314851101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6" x14ac:dyDescent="0.25">
      <c r="A9" s="580"/>
      <c r="B9" s="176" t="s">
        <v>3</v>
      </c>
      <c r="C9" s="3">
        <f>'RES kWh ENTRY'!C162</f>
        <v>0</v>
      </c>
      <c r="D9" s="3">
        <f>'RES kWh ENTRY'!D162</f>
        <v>0</v>
      </c>
      <c r="E9" s="3">
        <f>'RES kWh ENTRY'!E162</f>
        <v>0</v>
      </c>
      <c r="F9" s="3">
        <f>'RES kWh ENTRY'!F162</f>
        <v>0</v>
      </c>
      <c r="G9" s="3">
        <f>'RES kWh ENTRY'!G162</f>
        <v>32680.527570934668</v>
      </c>
      <c r="H9" s="3">
        <f>'RES kWh ENTRY'!H162</f>
        <v>36836.304642497955</v>
      </c>
      <c r="I9" s="3">
        <f>'RES kWh ENTRY'!I162</f>
        <v>30162.298751844781</v>
      </c>
      <c r="J9" s="3">
        <f>'RES kWh ENTRY'!J162</f>
        <v>678.03014461538453</v>
      </c>
      <c r="K9" s="3">
        <f>'RES kWh ENTRY'!K162</f>
        <v>62062.75447107284</v>
      </c>
      <c r="L9" s="3">
        <f>'RES kWh ENTRY'!L162</f>
        <v>91916.95920137818</v>
      </c>
      <c r="M9" s="3">
        <f>'RES kWh ENTRY'!M162</f>
        <v>88121.210950110559</v>
      </c>
      <c r="N9" s="3">
        <f>'RES kWh ENTRY'!N162</f>
        <v>73937.201692691378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6" x14ac:dyDescent="0.25">
      <c r="A10" s="580"/>
      <c r="B10" s="106" t="s">
        <v>4</v>
      </c>
      <c r="C10" s="3">
        <f>'RES kWh ENTRY'!C163</f>
        <v>0</v>
      </c>
      <c r="D10" s="3">
        <f>'RES kWh ENTRY'!D163</f>
        <v>7383.288654450148</v>
      </c>
      <c r="E10" s="3">
        <f>'RES kWh ENTRY'!E163</f>
        <v>4935.4063757264075</v>
      </c>
      <c r="F10" s="3">
        <f>'RES kWh ENTRY'!F163</f>
        <v>15108.083585799486</v>
      </c>
      <c r="G10" s="3">
        <f>'RES kWh ENTRY'!G163</f>
        <v>3022.6886437681815</v>
      </c>
      <c r="H10" s="3">
        <f>'RES kWh ENTRY'!H163</f>
        <v>6088.0448114201909</v>
      </c>
      <c r="I10" s="3">
        <f>'RES kWh ENTRY'!I163</f>
        <v>6304.3246018817645</v>
      </c>
      <c r="J10" s="3">
        <f>'RES kWh ENTRY'!J163</f>
        <v>4177.2010897137379</v>
      </c>
      <c r="K10" s="3">
        <f>'RES kWh ENTRY'!K163</f>
        <v>22611.324676224576</v>
      </c>
      <c r="L10" s="3">
        <f>'RES kWh ENTRY'!L163</f>
        <v>6354.0452744246513</v>
      </c>
      <c r="M10" s="3">
        <f>'RES kWh ENTRY'!M163</f>
        <v>4938.4832116254966</v>
      </c>
      <c r="N10" s="3">
        <f>'RES kWh ENTRY'!N163</f>
        <v>16943.059475186335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6" x14ac:dyDescent="0.25">
      <c r="A11" s="580"/>
      <c r="B11" s="106" t="s">
        <v>5</v>
      </c>
      <c r="C11" s="3">
        <f>'RES kWh ENTRY'!C164</f>
        <v>0</v>
      </c>
      <c r="D11" s="3">
        <f>'RES kWh ENTRY'!D164</f>
        <v>5197.3180000001958</v>
      </c>
      <c r="E11" s="3">
        <f>'RES kWh ENTRY'!E164</f>
        <v>4724.9040000001396</v>
      </c>
      <c r="F11" s="3">
        <f>'RES kWh ENTRY'!F164</f>
        <v>6527.274000000245</v>
      </c>
      <c r="G11" s="3">
        <f>'RES kWh ENTRY'!G164</f>
        <v>2503.2500000001032</v>
      </c>
      <c r="H11" s="3">
        <f>'RES kWh ENTRY'!H164</f>
        <v>7178.666000000193</v>
      </c>
      <c r="I11" s="3">
        <f>'RES kWh ENTRY'!I164</f>
        <v>6511.9420000002083</v>
      </c>
      <c r="J11" s="3">
        <f>'RES kWh ENTRY'!J164</f>
        <v>6834.678000000169</v>
      </c>
      <c r="K11" s="3">
        <f>'RES kWh ENTRY'!K164</f>
        <v>6118.4660000001659</v>
      </c>
      <c r="L11" s="3">
        <f>'RES kWh ENTRY'!L164</f>
        <v>6291.6740000002219</v>
      </c>
      <c r="M11" s="3">
        <f>'RES kWh ENTRY'!M164</f>
        <v>3459.7680000001142</v>
      </c>
      <c r="N11" s="3">
        <f>'RES kWh ENTRY'!N164</f>
        <v>9669.0120000003571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6" x14ac:dyDescent="0.25">
      <c r="A12" s="580"/>
      <c r="B12" s="106" t="s">
        <v>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6" x14ac:dyDescent="0.25">
      <c r="A13" s="580"/>
      <c r="B13" s="106" t="s">
        <v>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0</v>
      </c>
      <c r="I13" s="3">
        <f>'RES kWh ENTRY'!I166</f>
        <v>0</v>
      </c>
      <c r="J13" s="3">
        <f>'RES kWh ENTRY'!J166</f>
        <v>0</v>
      </c>
      <c r="K13" s="3">
        <f>'RES kWh ENTRY'!K166</f>
        <v>0</v>
      </c>
      <c r="L13" s="3">
        <f>'RES kWh ENTRY'!L166</f>
        <v>0</v>
      </c>
      <c r="M13" s="3">
        <f>'RES kWh ENTRY'!M166</f>
        <v>0</v>
      </c>
      <c r="N13" s="3">
        <f>'RES kWh ENTRY'!N166</f>
        <v>0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6" x14ac:dyDescent="0.25">
      <c r="A14" s="580"/>
      <c r="B14" s="106" t="s">
        <v>8</v>
      </c>
      <c r="C14" s="3">
        <f>'RES kWh ENTRY'!C167</f>
        <v>0</v>
      </c>
      <c r="D14" s="3">
        <f>'RES kWh ENTRY'!D167</f>
        <v>11179.602821211029</v>
      </c>
      <c r="E14" s="3">
        <f>'RES kWh ENTRY'!E167</f>
        <v>18883.909057274192</v>
      </c>
      <c r="F14" s="3">
        <f>'RES kWh ENTRY'!F167</f>
        <v>12756.623085203095</v>
      </c>
      <c r="G14" s="3">
        <f>'RES kWh ENTRY'!G167</f>
        <v>2535.6861851410586</v>
      </c>
      <c r="H14" s="3">
        <f>'RES kWh ENTRY'!H167</f>
        <v>26195.29816886405</v>
      </c>
      <c r="I14" s="3">
        <f>'RES kWh ENTRY'!I167</f>
        <v>14379.904726198534</v>
      </c>
      <c r="J14" s="3">
        <f>'RES kWh ENTRY'!J167</f>
        <v>18337.105361510457</v>
      </c>
      <c r="K14" s="3">
        <f>'RES kWh ENTRY'!K167</f>
        <v>3015.5968413348223</v>
      </c>
      <c r="L14" s="3">
        <f>'RES kWh ENTRY'!L167</f>
        <v>10171.870212811984</v>
      </c>
      <c r="M14" s="3">
        <f>'RES kWh ENTRY'!M167</f>
        <v>13625.977625318348</v>
      </c>
      <c r="N14" s="3">
        <f>'RES kWh ENTRY'!N167</f>
        <v>39379.249301090909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6" ht="15.75" thickBot="1" x14ac:dyDescent="0.3">
      <c r="A15" s="580"/>
      <c r="B15" s="177" t="s">
        <v>42</v>
      </c>
      <c r="C15" s="171">
        <f>'RES kWh ENTRY'!C168</f>
        <v>0</v>
      </c>
      <c r="D15" s="171">
        <f>'RES kWh ENTRY'!D168</f>
        <v>0</v>
      </c>
      <c r="E15" s="171">
        <f>'RES kWh ENTRY'!E168</f>
        <v>0</v>
      </c>
      <c r="F15" s="171">
        <f>'RES kWh ENTRY'!F168</f>
        <v>0</v>
      </c>
      <c r="G15" s="171">
        <f>'RES kWh ENTRY'!G168</f>
        <v>0</v>
      </c>
      <c r="H15" s="171">
        <f>'RES kWh ENTRY'!H168</f>
        <v>0</v>
      </c>
      <c r="I15" s="171">
        <f>'RES kWh ENTRY'!I168</f>
        <v>0</v>
      </c>
      <c r="J15" s="171">
        <f>'RES kWh ENTRY'!J168</f>
        <v>0</v>
      </c>
      <c r="K15" s="171">
        <f>'RES kWh ENTRY'!K168</f>
        <v>0</v>
      </c>
      <c r="L15" s="171">
        <f>'RES kWh ENTRY'!L168</f>
        <v>0</v>
      </c>
      <c r="M15" s="171">
        <f>'RES kWh ENTRY'!M168</f>
        <v>0</v>
      </c>
      <c r="N15" s="171">
        <f>'RES kWh ENTRY'!N168</f>
        <v>0</v>
      </c>
      <c r="O15" s="172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3"/>
    </row>
    <row r="16" spans="1:86" ht="15.75" thickBot="1" x14ac:dyDescent="0.3">
      <c r="A16" s="581"/>
      <c r="B16" s="178" t="s">
        <v>25</v>
      </c>
      <c r="C16" s="142">
        <f>SUM(C5:C15)</f>
        <v>92084.37878380873</v>
      </c>
      <c r="D16" s="142">
        <f t="shared" ref="D16:BO16" si="2">SUM(D5:D15)</f>
        <v>2149165.1950797229</v>
      </c>
      <c r="E16" s="142">
        <f t="shared" si="2"/>
        <v>3276443.9455091292</v>
      </c>
      <c r="F16" s="142">
        <f t="shared" si="2"/>
        <v>2495503.4549024682</v>
      </c>
      <c r="G16" s="142">
        <f t="shared" si="2"/>
        <v>4174525.3248367449</v>
      </c>
      <c r="H16" s="142">
        <f t="shared" si="2"/>
        <v>4220079.7192784306</v>
      </c>
      <c r="I16" s="142">
        <f t="shared" si="2"/>
        <v>4832716.4882514141</v>
      </c>
      <c r="J16" s="142">
        <f t="shared" si="2"/>
        <v>5053214.7674797187</v>
      </c>
      <c r="K16" s="142">
        <f t="shared" si="2"/>
        <v>4058376.6163956001</v>
      </c>
      <c r="L16" s="142">
        <f t="shared" si="2"/>
        <v>4086051.0253999764</v>
      </c>
      <c r="M16" s="142">
        <f t="shared" si="2"/>
        <v>3095633.9102335726</v>
      </c>
      <c r="N16" s="142">
        <f t="shared" si="2"/>
        <v>9309223.8427691124</v>
      </c>
      <c r="O16" s="226">
        <f t="shared" si="2"/>
        <v>0</v>
      </c>
      <c r="P16" s="226">
        <f t="shared" si="2"/>
        <v>0</v>
      </c>
      <c r="Q16" s="226">
        <f t="shared" si="2"/>
        <v>0</v>
      </c>
      <c r="R16" s="226">
        <f t="shared" si="2"/>
        <v>0</v>
      </c>
      <c r="S16" s="226">
        <f t="shared" si="2"/>
        <v>0</v>
      </c>
      <c r="T16" s="226">
        <f t="shared" si="2"/>
        <v>0</v>
      </c>
      <c r="U16" s="226">
        <f t="shared" si="2"/>
        <v>0</v>
      </c>
      <c r="V16" s="226">
        <f t="shared" si="2"/>
        <v>0</v>
      </c>
      <c r="W16" s="226">
        <f t="shared" si="2"/>
        <v>0</v>
      </c>
      <c r="X16" s="226">
        <f t="shared" si="2"/>
        <v>0</v>
      </c>
      <c r="Y16" s="226">
        <f t="shared" si="2"/>
        <v>0</v>
      </c>
      <c r="Z16" s="226">
        <f t="shared" si="2"/>
        <v>0</v>
      </c>
      <c r="AA16" s="226">
        <f t="shared" si="2"/>
        <v>0</v>
      </c>
      <c r="AB16" s="226">
        <f t="shared" si="2"/>
        <v>0</v>
      </c>
      <c r="AC16" s="226">
        <f t="shared" si="2"/>
        <v>0</v>
      </c>
      <c r="AD16" s="226">
        <f t="shared" si="2"/>
        <v>0</v>
      </c>
      <c r="AE16" s="226">
        <f t="shared" si="2"/>
        <v>0</v>
      </c>
      <c r="AF16" s="226">
        <f t="shared" si="2"/>
        <v>0</v>
      </c>
      <c r="AG16" s="226">
        <f t="shared" si="2"/>
        <v>0</v>
      </c>
      <c r="AH16" s="226">
        <f t="shared" si="2"/>
        <v>0</v>
      </c>
      <c r="AI16" s="226">
        <f t="shared" si="2"/>
        <v>0</v>
      </c>
      <c r="AJ16" s="226">
        <f t="shared" si="2"/>
        <v>0</v>
      </c>
      <c r="AK16" s="226">
        <f t="shared" si="2"/>
        <v>0</v>
      </c>
      <c r="AL16" s="226">
        <f t="shared" si="2"/>
        <v>0</v>
      </c>
      <c r="AM16" s="226">
        <f t="shared" si="2"/>
        <v>0</v>
      </c>
      <c r="AN16" s="226">
        <f t="shared" si="2"/>
        <v>0</v>
      </c>
      <c r="AO16" s="226">
        <f t="shared" si="2"/>
        <v>0</v>
      </c>
      <c r="AP16" s="226">
        <f t="shared" si="2"/>
        <v>0</v>
      </c>
      <c r="AQ16" s="226">
        <f t="shared" si="2"/>
        <v>0</v>
      </c>
      <c r="AR16" s="226">
        <f t="shared" si="2"/>
        <v>0</v>
      </c>
      <c r="AS16" s="226">
        <f t="shared" si="2"/>
        <v>0</v>
      </c>
      <c r="AT16" s="226">
        <f t="shared" si="2"/>
        <v>0</v>
      </c>
      <c r="AU16" s="226">
        <f t="shared" si="2"/>
        <v>0</v>
      </c>
      <c r="AV16" s="226">
        <f t="shared" si="2"/>
        <v>0</v>
      </c>
      <c r="AW16" s="226">
        <f t="shared" si="2"/>
        <v>0</v>
      </c>
      <c r="AX16" s="226">
        <f t="shared" si="2"/>
        <v>0</v>
      </c>
      <c r="AY16" s="226">
        <f t="shared" si="2"/>
        <v>0</v>
      </c>
      <c r="AZ16" s="226">
        <f t="shared" si="2"/>
        <v>0</v>
      </c>
      <c r="BA16" s="226">
        <f t="shared" si="2"/>
        <v>0</v>
      </c>
      <c r="BB16" s="226">
        <f t="shared" si="2"/>
        <v>0</v>
      </c>
      <c r="BC16" s="226">
        <f t="shared" si="2"/>
        <v>0</v>
      </c>
      <c r="BD16" s="226">
        <f t="shared" si="2"/>
        <v>0</v>
      </c>
      <c r="BE16" s="226">
        <f t="shared" si="2"/>
        <v>0</v>
      </c>
      <c r="BF16" s="226">
        <f t="shared" si="2"/>
        <v>0</v>
      </c>
      <c r="BG16" s="226">
        <f t="shared" si="2"/>
        <v>0</v>
      </c>
      <c r="BH16" s="226">
        <f t="shared" si="2"/>
        <v>0</v>
      </c>
      <c r="BI16" s="226">
        <f t="shared" si="2"/>
        <v>0</v>
      </c>
      <c r="BJ16" s="226">
        <f t="shared" si="2"/>
        <v>0</v>
      </c>
      <c r="BK16" s="226">
        <f t="shared" si="2"/>
        <v>0</v>
      </c>
      <c r="BL16" s="226">
        <f t="shared" si="2"/>
        <v>0</v>
      </c>
      <c r="BM16" s="226">
        <f t="shared" si="2"/>
        <v>0</v>
      </c>
      <c r="BN16" s="226">
        <f t="shared" si="2"/>
        <v>0</v>
      </c>
      <c r="BO16" s="226">
        <f t="shared" si="2"/>
        <v>0</v>
      </c>
      <c r="BP16" s="226">
        <f t="shared" ref="BP16:CH16" si="3">SUM(BP5:BP15)</f>
        <v>0</v>
      </c>
      <c r="BQ16" s="226">
        <f t="shared" si="3"/>
        <v>0</v>
      </c>
      <c r="BR16" s="226">
        <f t="shared" si="3"/>
        <v>0</v>
      </c>
      <c r="BS16" s="226">
        <f t="shared" si="3"/>
        <v>0</v>
      </c>
      <c r="BT16" s="226">
        <f t="shared" si="3"/>
        <v>0</v>
      </c>
      <c r="BU16" s="226">
        <f t="shared" si="3"/>
        <v>0</v>
      </c>
      <c r="BV16" s="226">
        <f t="shared" si="3"/>
        <v>0</v>
      </c>
      <c r="BW16" s="226">
        <f t="shared" si="3"/>
        <v>0</v>
      </c>
      <c r="BX16" s="226">
        <f t="shared" si="3"/>
        <v>0</v>
      </c>
      <c r="BY16" s="226">
        <f t="shared" si="3"/>
        <v>0</v>
      </c>
      <c r="BZ16" s="226">
        <f t="shared" si="3"/>
        <v>0</v>
      </c>
      <c r="CA16" s="226">
        <f t="shared" si="3"/>
        <v>0</v>
      </c>
      <c r="CB16" s="226">
        <f t="shared" si="3"/>
        <v>0</v>
      </c>
      <c r="CC16" s="226">
        <f t="shared" si="3"/>
        <v>0</v>
      </c>
      <c r="CD16" s="226">
        <f t="shared" si="3"/>
        <v>0</v>
      </c>
      <c r="CE16" s="226">
        <f t="shared" si="3"/>
        <v>0</v>
      </c>
      <c r="CF16" s="226">
        <f t="shared" si="3"/>
        <v>0</v>
      </c>
      <c r="CG16" s="226">
        <f t="shared" si="3"/>
        <v>0</v>
      </c>
      <c r="CH16" s="227">
        <f t="shared" si="3"/>
        <v>0</v>
      </c>
    </row>
    <row r="17" spans="1:88" ht="15.75" thickBot="1" x14ac:dyDescent="0.3">
      <c r="A17" s="282"/>
      <c r="B17" s="135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4"/>
      <c r="V17" s="364"/>
      <c r="W17" s="365"/>
      <c r="X17" s="364"/>
      <c r="Y17" s="364"/>
      <c r="Z17" s="365"/>
      <c r="AA17" s="364"/>
      <c r="AB17" s="364"/>
      <c r="AC17" s="365"/>
      <c r="AD17" s="364"/>
      <c r="AE17" s="135"/>
      <c r="AF17" s="137"/>
      <c r="AG17" s="135"/>
      <c r="AH17" s="135"/>
      <c r="AI17" s="137"/>
      <c r="AJ17" s="135"/>
      <c r="AK17" s="135"/>
      <c r="AL17" s="137"/>
      <c r="AM17" s="135"/>
      <c r="AN17" s="135"/>
      <c r="AO17" s="137"/>
      <c r="AP17" s="135"/>
      <c r="AQ17" s="135"/>
      <c r="AR17" s="137"/>
      <c r="AS17" s="135"/>
      <c r="AT17" s="135"/>
      <c r="AU17" s="137"/>
      <c r="AV17" s="135"/>
      <c r="AW17" s="135"/>
      <c r="AX17" s="137"/>
      <c r="AY17" s="135"/>
      <c r="AZ17" s="135"/>
      <c r="BA17" s="137"/>
      <c r="BB17" s="135"/>
      <c r="BC17" s="135"/>
      <c r="BD17" s="137"/>
      <c r="BE17" s="135"/>
      <c r="BF17" s="135"/>
      <c r="BG17" s="137"/>
      <c r="BH17" s="135"/>
      <c r="BI17" s="135"/>
      <c r="BJ17" s="137"/>
      <c r="BK17" s="135"/>
      <c r="BL17" s="135"/>
      <c r="BM17" s="137"/>
      <c r="BN17" s="135"/>
      <c r="BO17" s="135"/>
      <c r="BP17" s="137"/>
      <c r="BQ17" s="135"/>
      <c r="BR17" s="135"/>
      <c r="BS17" s="137"/>
      <c r="BT17" s="135"/>
      <c r="BU17" s="135"/>
      <c r="BV17" s="137"/>
      <c r="BW17" s="135"/>
      <c r="BX17" s="135"/>
      <c r="BY17" s="137"/>
      <c r="BZ17" s="135"/>
      <c r="CA17" s="135"/>
      <c r="CB17" s="137"/>
      <c r="CC17" s="135"/>
      <c r="CD17" s="135"/>
      <c r="CE17" s="137"/>
      <c r="CF17" s="135"/>
      <c r="CG17" s="135"/>
      <c r="CH17" s="137"/>
    </row>
    <row r="18" spans="1:88" ht="16.5" thickTop="1" thickBot="1" x14ac:dyDescent="0.3">
      <c r="A18" s="136"/>
      <c r="B18" s="403" t="s">
        <v>240</v>
      </c>
      <c r="C18" s="502">
        <f>'RES kWh ENTRY'!C72</f>
        <v>586557.21416531468</v>
      </c>
      <c r="D18" s="404" t="s">
        <v>243</v>
      </c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</row>
    <row r="19" spans="1:88" ht="16.5" thickBot="1" x14ac:dyDescent="0.3">
      <c r="A19" s="582" t="s">
        <v>15</v>
      </c>
      <c r="B19" s="175" t="s">
        <v>10</v>
      </c>
      <c r="C19" s="394">
        <f>C$4</f>
        <v>45292</v>
      </c>
      <c r="D19" s="162">
        <f t="shared" ref="D19:BO19" si="4">D$4</f>
        <v>45323</v>
      </c>
      <c r="E19" s="162">
        <f t="shared" si="4"/>
        <v>45352</v>
      </c>
      <c r="F19" s="162">
        <f t="shared" si="4"/>
        <v>45383</v>
      </c>
      <c r="G19" s="162">
        <f t="shared" si="4"/>
        <v>45413</v>
      </c>
      <c r="H19" s="162">
        <f t="shared" si="4"/>
        <v>45444</v>
      </c>
      <c r="I19" s="162">
        <f t="shared" si="4"/>
        <v>45474</v>
      </c>
      <c r="J19" s="162">
        <f t="shared" si="4"/>
        <v>45505</v>
      </c>
      <c r="K19" s="162">
        <f t="shared" si="4"/>
        <v>45536</v>
      </c>
      <c r="L19" s="162">
        <f t="shared" si="4"/>
        <v>45566</v>
      </c>
      <c r="M19" s="162">
        <f t="shared" si="4"/>
        <v>45597</v>
      </c>
      <c r="N19" s="162">
        <f t="shared" si="4"/>
        <v>45627</v>
      </c>
      <c r="O19" s="162">
        <f t="shared" si="4"/>
        <v>45658</v>
      </c>
      <c r="P19" s="162">
        <f t="shared" si="4"/>
        <v>45689</v>
      </c>
      <c r="Q19" s="162">
        <f t="shared" si="4"/>
        <v>45717</v>
      </c>
      <c r="R19" s="162">
        <f t="shared" si="4"/>
        <v>45748</v>
      </c>
      <c r="S19" s="162">
        <f t="shared" si="4"/>
        <v>45778</v>
      </c>
      <c r="T19" s="162">
        <f t="shared" si="4"/>
        <v>45809</v>
      </c>
      <c r="U19" s="162">
        <f t="shared" si="4"/>
        <v>45839</v>
      </c>
      <c r="V19" s="162">
        <f t="shared" si="4"/>
        <v>45870</v>
      </c>
      <c r="W19" s="162">
        <f t="shared" si="4"/>
        <v>45901</v>
      </c>
      <c r="X19" s="162">
        <f t="shared" si="4"/>
        <v>45931</v>
      </c>
      <c r="Y19" s="162">
        <f t="shared" si="4"/>
        <v>45962</v>
      </c>
      <c r="Z19" s="162">
        <f t="shared" si="4"/>
        <v>45992</v>
      </c>
      <c r="AA19" s="162">
        <f t="shared" si="4"/>
        <v>46023</v>
      </c>
      <c r="AB19" s="162">
        <f t="shared" si="4"/>
        <v>46054</v>
      </c>
      <c r="AC19" s="162">
        <f t="shared" si="4"/>
        <v>46082</v>
      </c>
      <c r="AD19" s="162">
        <f t="shared" si="4"/>
        <v>46113</v>
      </c>
      <c r="AE19" s="162">
        <f t="shared" si="4"/>
        <v>46143</v>
      </c>
      <c r="AF19" s="162">
        <f t="shared" si="4"/>
        <v>46174</v>
      </c>
      <c r="AG19" s="162">
        <f t="shared" si="4"/>
        <v>46204</v>
      </c>
      <c r="AH19" s="162">
        <f t="shared" si="4"/>
        <v>46235</v>
      </c>
      <c r="AI19" s="162">
        <f t="shared" si="4"/>
        <v>46266</v>
      </c>
      <c r="AJ19" s="162">
        <f t="shared" si="4"/>
        <v>46296</v>
      </c>
      <c r="AK19" s="162">
        <f t="shared" si="4"/>
        <v>46327</v>
      </c>
      <c r="AL19" s="162">
        <f t="shared" si="4"/>
        <v>46357</v>
      </c>
      <c r="AM19" s="162">
        <f t="shared" si="4"/>
        <v>46388</v>
      </c>
      <c r="AN19" s="162">
        <f t="shared" si="4"/>
        <v>46419</v>
      </c>
      <c r="AO19" s="162">
        <f t="shared" si="4"/>
        <v>46447</v>
      </c>
      <c r="AP19" s="162">
        <f t="shared" si="4"/>
        <v>46478</v>
      </c>
      <c r="AQ19" s="162">
        <f t="shared" si="4"/>
        <v>46508</v>
      </c>
      <c r="AR19" s="162">
        <f t="shared" si="4"/>
        <v>46539</v>
      </c>
      <c r="AS19" s="162">
        <f t="shared" si="4"/>
        <v>46569</v>
      </c>
      <c r="AT19" s="162">
        <f t="shared" si="4"/>
        <v>46600</v>
      </c>
      <c r="AU19" s="162">
        <f t="shared" si="4"/>
        <v>46631</v>
      </c>
      <c r="AV19" s="162">
        <f t="shared" si="4"/>
        <v>46661</v>
      </c>
      <c r="AW19" s="162">
        <f t="shared" si="4"/>
        <v>46692</v>
      </c>
      <c r="AX19" s="162">
        <f t="shared" si="4"/>
        <v>46722</v>
      </c>
      <c r="AY19" s="162">
        <f t="shared" si="4"/>
        <v>46753</v>
      </c>
      <c r="AZ19" s="162">
        <f t="shared" si="4"/>
        <v>46784</v>
      </c>
      <c r="BA19" s="162">
        <f t="shared" si="4"/>
        <v>46813</v>
      </c>
      <c r="BB19" s="162">
        <f t="shared" si="4"/>
        <v>46844</v>
      </c>
      <c r="BC19" s="162">
        <f t="shared" si="4"/>
        <v>46874</v>
      </c>
      <c r="BD19" s="162">
        <f t="shared" si="4"/>
        <v>46905</v>
      </c>
      <c r="BE19" s="162">
        <f t="shared" si="4"/>
        <v>46935</v>
      </c>
      <c r="BF19" s="162">
        <f t="shared" si="4"/>
        <v>46966</v>
      </c>
      <c r="BG19" s="162">
        <f t="shared" si="4"/>
        <v>46997</v>
      </c>
      <c r="BH19" s="162">
        <f t="shared" si="4"/>
        <v>47027</v>
      </c>
      <c r="BI19" s="162">
        <f t="shared" si="4"/>
        <v>47058</v>
      </c>
      <c r="BJ19" s="162">
        <f t="shared" si="4"/>
        <v>47088</v>
      </c>
      <c r="BK19" s="162">
        <f t="shared" si="4"/>
        <v>47119</v>
      </c>
      <c r="BL19" s="162">
        <f t="shared" si="4"/>
        <v>47150</v>
      </c>
      <c r="BM19" s="162">
        <f t="shared" si="4"/>
        <v>47178</v>
      </c>
      <c r="BN19" s="162">
        <f t="shared" si="4"/>
        <v>47209</v>
      </c>
      <c r="BO19" s="162">
        <f t="shared" si="4"/>
        <v>47239</v>
      </c>
      <c r="BP19" s="162">
        <f t="shared" ref="BP19:CH19" si="5">BP$4</f>
        <v>47270</v>
      </c>
      <c r="BQ19" s="162">
        <f t="shared" si="5"/>
        <v>47300</v>
      </c>
      <c r="BR19" s="162">
        <f t="shared" si="5"/>
        <v>47331</v>
      </c>
      <c r="BS19" s="162">
        <f t="shared" si="5"/>
        <v>47362</v>
      </c>
      <c r="BT19" s="162">
        <f t="shared" si="5"/>
        <v>47392</v>
      </c>
      <c r="BU19" s="162">
        <f t="shared" si="5"/>
        <v>47423</v>
      </c>
      <c r="BV19" s="162">
        <f t="shared" si="5"/>
        <v>47453</v>
      </c>
      <c r="BW19" s="162">
        <f t="shared" si="5"/>
        <v>47484</v>
      </c>
      <c r="BX19" s="162">
        <f t="shared" si="5"/>
        <v>47515</v>
      </c>
      <c r="BY19" s="162">
        <f t="shared" si="5"/>
        <v>47543</v>
      </c>
      <c r="BZ19" s="162">
        <f t="shared" si="5"/>
        <v>47574</v>
      </c>
      <c r="CA19" s="162">
        <f t="shared" si="5"/>
        <v>47604</v>
      </c>
      <c r="CB19" s="162">
        <f t="shared" si="5"/>
        <v>47635</v>
      </c>
      <c r="CC19" s="162">
        <f t="shared" si="5"/>
        <v>47665</v>
      </c>
      <c r="CD19" s="162">
        <f t="shared" si="5"/>
        <v>47696</v>
      </c>
      <c r="CE19" s="162">
        <f t="shared" si="5"/>
        <v>47727</v>
      </c>
      <c r="CF19" s="162">
        <f t="shared" si="5"/>
        <v>47757</v>
      </c>
      <c r="CG19" s="162">
        <f t="shared" si="5"/>
        <v>47788</v>
      </c>
      <c r="CH19" s="163">
        <f t="shared" si="5"/>
        <v>47818</v>
      </c>
    </row>
    <row r="20" spans="1:88" ht="15" customHeight="1" thickBot="1" x14ac:dyDescent="0.3">
      <c r="A20" s="583"/>
      <c r="B20" s="106" t="str">
        <f t="shared" ref="B20:C31" si="6">B5</f>
        <v>Building Shell</v>
      </c>
      <c r="C20" s="362">
        <f>C5</f>
        <v>0</v>
      </c>
      <c r="D20" s="3">
        <f>IF(SUM($C$16:$N$16)=0,0,C20+D5)</f>
        <v>0</v>
      </c>
      <c r="E20" s="3">
        <f t="shared" ref="E20:BP20" si="7">IF(SUM($C$16:$N$16)=0,0,D20+E5)</f>
        <v>0</v>
      </c>
      <c r="F20" s="3">
        <f t="shared" si="7"/>
        <v>0</v>
      </c>
      <c r="G20" s="3">
        <f t="shared" si="7"/>
        <v>0</v>
      </c>
      <c r="H20" s="3">
        <f t="shared" si="7"/>
        <v>10947.688200895</v>
      </c>
      <c r="I20" s="3">
        <f t="shared" si="7"/>
        <v>16191.918869186333</v>
      </c>
      <c r="J20" s="3">
        <f t="shared" si="7"/>
        <v>25605.598263438747</v>
      </c>
      <c r="K20" s="3">
        <f t="shared" si="7"/>
        <v>30430.575822936247</v>
      </c>
      <c r="L20" s="3">
        <f t="shared" si="7"/>
        <v>34809.651103294251</v>
      </c>
      <c r="M20" s="3">
        <f t="shared" si="7"/>
        <v>37445.091022612753</v>
      </c>
      <c r="N20" s="3">
        <f t="shared" si="7"/>
        <v>41195.286639780003</v>
      </c>
      <c r="O20" s="107">
        <f t="shared" si="7"/>
        <v>41195.286639780003</v>
      </c>
      <c r="P20" s="3">
        <f t="shared" si="7"/>
        <v>41195.286639780003</v>
      </c>
      <c r="Q20" s="3">
        <f t="shared" si="7"/>
        <v>41195.286639780003</v>
      </c>
      <c r="R20" s="3">
        <f t="shared" si="7"/>
        <v>41195.286639780003</v>
      </c>
      <c r="S20" s="3">
        <f t="shared" si="7"/>
        <v>41195.286639780003</v>
      </c>
      <c r="T20" s="3">
        <f t="shared" si="7"/>
        <v>41195.286639780003</v>
      </c>
      <c r="U20" s="3">
        <f t="shared" si="7"/>
        <v>41195.286639780003</v>
      </c>
      <c r="V20" s="3">
        <f t="shared" si="7"/>
        <v>41195.286639780003</v>
      </c>
      <c r="W20" s="3">
        <f t="shared" si="7"/>
        <v>41195.286639780003</v>
      </c>
      <c r="X20" s="3">
        <f t="shared" si="7"/>
        <v>41195.286639780003</v>
      </c>
      <c r="Y20" s="3">
        <f t="shared" si="7"/>
        <v>41195.286639780003</v>
      </c>
      <c r="Z20" s="3">
        <f t="shared" si="7"/>
        <v>41195.286639780003</v>
      </c>
      <c r="AA20" s="3">
        <f t="shared" si="7"/>
        <v>41195.286639780003</v>
      </c>
      <c r="AB20" s="3">
        <f t="shared" si="7"/>
        <v>41195.286639780003</v>
      </c>
      <c r="AC20" s="3">
        <f t="shared" si="7"/>
        <v>41195.286639780003</v>
      </c>
      <c r="AD20" s="3">
        <f t="shared" si="7"/>
        <v>41195.286639780003</v>
      </c>
      <c r="AE20" s="3">
        <f t="shared" si="7"/>
        <v>41195.286639780003</v>
      </c>
      <c r="AF20" s="3">
        <f t="shared" si="7"/>
        <v>41195.286639780003</v>
      </c>
      <c r="AG20" s="3">
        <f t="shared" si="7"/>
        <v>41195.286639780003</v>
      </c>
      <c r="AH20" s="3">
        <f t="shared" si="7"/>
        <v>41195.286639780003</v>
      </c>
      <c r="AI20" s="3">
        <f t="shared" si="7"/>
        <v>41195.286639780003</v>
      </c>
      <c r="AJ20" s="3">
        <f t="shared" si="7"/>
        <v>41195.286639780003</v>
      </c>
      <c r="AK20" s="3">
        <f t="shared" si="7"/>
        <v>41195.286639780003</v>
      </c>
      <c r="AL20" s="3">
        <f t="shared" si="7"/>
        <v>41195.286639780003</v>
      </c>
      <c r="AM20" s="3">
        <f t="shared" si="7"/>
        <v>41195.286639780003</v>
      </c>
      <c r="AN20" s="3">
        <f t="shared" si="7"/>
        <v>41195.286639780003</v>
      </c>
      <c r="AO20" s="3">
        <f t="shared" si="7"/>
        <v>41195.286639780003</v>
      </c>
      <c r="AP20" s="3">
        <f t="shared" si="7"/>
        <v>41195.286639780003</v>
      </c>
      <c r="AQ20" s="3">
        <f t="shared" si="7"/>
        <v>41195.286639780003</v>
      </c>
      <c r="AR20" s="3">
        <f t="shared" si="7"/>
        <v>41195.286639780003</v>
      </c>
      <c r="AS20" s="3">
        <f t="shared" si="7"/>
        <v>41195.286639780003</v>
      </c>
      <c r="AT20" s="3">
        <f t="shared" si="7"/>
        <v>41195.286639780003</v>
      </c>
      <c r="AU20" s="3">
        <f t="shared" si="7"/>
        <v>41195.286639780003</v>
      </c>
      <c r="AV20" s="3">
        <f t="shared" si="7"/>
        <v>41195.286639780003</v>
      </c>
      <c r="AW20" s="3">
        <f t="shared" si="7"/>
        <v>41195.286639780003</v>
      </c>
      <c r="AX20" s="3">
        <f t="shared" si="7"/>
        <v>41195.286639780003</v>
      </c>
      <c r="AY20" s="3">
        <f t="shared" si="7"/>
        <v>41195.286639780003</v>
      </c>
      <c r="AZ20" s="3">
        <f t="shared" si="7"/>
        <v>41195.286639780003</v>
      </c>
      <c r="BA20" s="3">
        <f t="shared" si="7"/>
        <v>41195.286639780003</v>
      </c>
      <c r="BB20" s="3">
        <f t="shared" si="7"/>
        <v>41195.286639780003</v>
      </c>
      <c r="BC20" s="3">
        <f t="shared" si="7"/>
        <v>41195.286639780003</v>
      </c>
      <c r="BD20" s="3">
        <f t="shared" si="7"/>
        <v>41195.286639780003</v>
      </c>
      <c r="BE20" s="3">
        <f t="shared" si="7"/>
        <v>41195.286639780003</v>
      </c>
      <c r="BF20" s="3">
        <f t="shared" si="7"/>
        <v>41195.286639780003</v>
      </c>
      <c r="BG20" s="3">
        <f t="shared" si="7"/>
        <v>41195.286639780003</v>
      </c>
      <c r="BH20" s="3">
        <f t="shared" si="7"/>
        <v>41195.286639780003</v>
      </c>
      <c r="BI20" s="3">
        <f t="shared" si="7"/>
        <v>41195.286639780003</v>
      </c>
      <c r="BJ20" s="3">
        <f t="shared" si="7"/>
        <v>41195.286639780003</v>
      </c>
      <c r="BK20" s="3">
        <f t="shared" si="7"/>
        <v>41195.286639780003</v>
      </c>
      <c r="BL20" s="3">
        <f t="shared" si="7"/>
        <v>41195.286639780003</v>
      </c>
      <c r="BM20" s="3">
        <f t="shared" si="7"/>
        <v>41195.286639780003</v>
      </c>
      <c r="BN20" s="3">
        <f t="shared" si="7"/>
        <v>41195.286639780003</v>
      </c>
      <c r="BO20" s="3">
        <f t="shared" si="7"/>
        <v>41195.286639780003</v>
      </c>
      <c r="BP20" s="3">
        <f t="shared" si="7"/>
        <v>41195.286639780003</v>
      </c>
      <c r="BQ20" s="3">
        <f t="shared" ref="BQ20:CH20" si="8">IF(SUM($C$16:$N$16)=0,0,BP20+BQ5)</f>
        <v>41195.286639780003</v>
      </c>
      <c r="BR20" s="3">
        <f t="shared" si="8"/>
        <v>41195.286639780003</v>
      </c>
      <c r="BS20" s="3">
        <f t="shared" si="8"/>
        <v>41195.286639780003</v>
      </c>
      <c r="BT20" s="3">
        <f t="shared" si="8"/>
        <v>41195.286639780003</v>
      </c>
      <c r="BU20" s="3">
        <f t="shared" si="8"/>
        <v>41195.286639780003</v>
      </c>
      <c r="BV20" s="3">
        <f t="shared" si="8"/>
        <v>41195.286639780003</v>
      </c>
      <c r="BW20" s="3">
        <f t="shared" si="8"/>
        <v>41195.286639780003</v>
      </c>
      <c r="BX20" s="3">
        <f t="shared" si="8"/>
        <v>41195.286639780003</v>
      </c>
      <c r="BY20" s="3">
        <f t="shared" si="8"/>
        <v>41195.286639780003</v>
      </c>
      <c r="BZ20" s="3">
        <f t="shared" si="8"/>
        <v>41195.286639780003</v>
      </c>
      <c r="CA20" s="3">
        <f t="shared" si="8"/>
        <v>41195.286639780003</v>
      </c>
      <c r="CB20" s="3">
        <f t="shared" si="8"/>
        <v>41195.286639780003</v>
      </c>
      <c r="CC20" s="3">
        <f t="shared" si="8"/>
        <v>41195.286639780003</v>
      </c>
      <c r="CD20" s="3">
        <f t="shared" si="8"/>
        <v>41195.286639780003</v>
      </c>
      <c r="CE20" s="3">
        <f t="shared" si="8"/>
        <v>41195.286639780003</v>
      </c>
      <c r="CF20" s="3">
        <f t="shared" si="8"/>
        <v>41195.286639780003</v>
      </c>
      <c r="CG20" s="3">
        <f t="shared" si="8"/>
        <v>41195.286639780003</v>
      </c>
      <c r="CH20" s="12">
        <f t="shared" si="8"/>
        <v>41195.286639780003</v>
      </c>
      <c r="CJ20" s="308"/>
    </row>
    <row r="21" spans="1:88" ht="16.5" thickTop="1" thickBot="1" x14ac:dyDescent="0.3">
      <c r="A21" s="583"/>
      <c r="B21" s="399" t="str">
        <f t="shared" si="6"/>
        <v>Cooling</v>
      </c>
      <c r="C21" s="405">
        <f>C6+C18</f>
        <v>639788.24172097002</v>
      </c>
      <c r="D21" s="10">
        <f t="shared" ref="D21:D30" si="9">IF(SUM($C$16:$N$16)=0,0,C21+D6)</f>
        <v>2094996.5228358025</v>
      </c>
      <c r="E21" s="3">
        <f t="shared" ref="E21:BP21" si="10">IF(SUM($C$16:$N$16)=0,0,D21+E6)</f>
        <v>3801150.5679778364</v>
      </c>
      <c r="F21" s="3">
        <f t="shared" si="10"/>
        <v>5423989.2753255768</v>
      </c>
      <c r="G21" s="3">
        <f t="shared" si="10"/>
        <v>7860920.2058751713</v>
      </c>
      <c r="H21" s="3">
        <f t="shared" si="10"/>
        <v>10479432.986830713</v>
      </c>
      <c r="I21" s="3">
        <f t="shared" si="10"/>
        <v>13581199.802701842</v>
      </c>
      <c r="J21" s="3">
        <f t="shared" si="10"/>
        <v>16504865.449330883</v>
      </c>
      <c r="K21" s="3">
        <f t="shared" si="10"/>
        <v>19067149.51273822</v>
      </c>
      <c r="L21" s="3">
        <f t="shared" si="10"/>
        <v>21682402.991899401</v>
      </c>
      <c r="M21" s="3">
        <f t="shared" si="10"/>
        <v>23646233.675374359</v>
      </c>
      <c r="N21" s="3">
        <f t="shared" si="10"/>
        <v>29397198.168572225</v>
      </c>
      <c r="O21" s="3">
        <f t="shared" si="10"/>
        <v>29397198.168572225</v>
      </c>
      <c r="P21" s="3">
        <f t="shared" si="10"/>
        <v>29397198.168572225</v>
      </c>
      <c r="Q21" s="3">
        <f t="shared" si="10"/>
        <v>29397198.168572225</v>
      </c>
      <c r="R21" s="3">
        <f t="shared" si="10"/>
        <v>29397198.168572225</v>
      </c>
      <c r="S21" s="3">
        <f t="shared" si="10"/>
        <v>29397198.168572225</v>
      </c>
      <c r="T21" s="3">
        <f t="shared" si="10"/>
        <v>29397198.168572225</v>
      </c>
      <c r="U21" s="3">
        <f t="shared" si="10"/>
        <v>29397198.168572225</v>
      </c>
      <c r="V21" s="3">
        <f t="shared" si="10"/>
        <v>29397198.168572225</v>
      </c>
      <c r="W21" s="3">
        <f t="shared" si="10"/>
        <v>29397198.168572225</v>
      </c>
      <c r="X21" s="3">
        <f t="shared" si="10"/>
        <v>29397198.168572225</v>
      </c>
      <c r="Y21" s="3">
        <f t="shared" si="10"/>
        <v>29397198.168572225</v>
      </c>
      <c r="Z21" s="3">
        <f t="shared" si="10"/>
        <v>29397198.168572225</v>
      </c>
      <c r="AA21" s="3">
        <f t="shared" si="10"/>
        <v>29397198.168572225</v>
      </c>
      <c r="AB21" s="3">
        <f t="shared" si="10"/>
        <v>29397198.168572225</v>
      </c>
      <c r="AC21" s="3">
        <f t="shared" si="10"/>
        <v>29397198.168572225</v>
      </c>
      <c r="AD21" s="3">
        <f t="shared" si="10"/>
        <v>29397198.168572225</v>
      </c>
      <c r="AE21" s="3">
        <f t="shared" si="10"/>
        <v>29397198.168572225</v>
      </c>
      <c r="AF21" s="3">
        <f t="shared" si="10"/>
        <v>29397198.168572225</v>
      </c>
      <c r="AG21" s="3">
        <f t="shared" si="10"/>
        <v>29397198.168572225</v>
      </c>
      <c r="AH21" s="3">
        <f t="shared" si="10"/>
        <v>29397198.168572225</v>
      </c>
      <c r="AI21" s="3">
        <f t="shared" si="10"/>
        <v>29397198.168572225</v>
      </c>
      <c r="AJ21" s="3">
        <f t="shared" si="10"/>
        <v>29397198.168572225</v>
      </c>
      <c r="AK21" s="3">
        <f t="shared" si="10"/>
        <v>29397198.168572225</v>
      </c>
      <c r="AL21" s="3">
        <f t="shared" si="10"/>
        <v>29397198.168572225</v>
      </c>
      <c r="AM21" s="3">
        <f t="shared" si="10"/>
        <v>29397198.168572225</v>
      </c>
      <c r="AN21" s="3">
        <f t="shared" si="10"/>
        <v>29397198.168572225</v>
      </c>
      <c r="AO21" s="3">
        <f t="shared" si="10"/>
        <v>29397198.168572225</v>
      </c>
      <c r="AP21" s="3">
        <f t="shared" si="10"/>
        <v>29397198.168572225</v>
      </c>
      <c r="AQ21" s="3">
        <f t="shared" si="10"/>
        <v>29397198.168572225</v>
      </c>
      <c r="AR21" s="3">
        <f t="shared" si="10"/>
        <v>29397198.168572225</v>
      </c>
      <c r="AS21" s="3">
        <f t="shared" si="10"/>
        <v>29397198.168572225</v>
      </c>
      <c r="AT21" s="3">
        <f t="shared" si="10"/>
        <v>29397198.168572225</v>
      </c>
      <c r="AU21" s="3">
        <f t="shared" si="10"/>
        <v>29397198.168572225</v>
      </c>
      <c r="AV21" s="3">
        <f t="shared" si="10"/>
        <v>29397198.168572225</v>
      </c>
      <c r="AW21" s="3">
        <f t="shared" si="10"/>
        <v>29397198.168572225</v>
      </c>
      <c r="AX21" s="3">
        <f t="shared" si="10"/>
        <v>29397198.168572225</v>
      </c>
      <c r="AY21" s="3">
        <f t="shared" si="10"/>
        <v>29397198.168572225</v>
      </c>
      <c r="AZ21" s="3">
        <f t="shared" si="10"/>
        <v>29397198.168572225</v>
      </c>
      <c r="BA21" s="3">
        <f t="shared" si="10"/>
        <v>29397198.168572225</v>
      </c>
      <c r="BB21" s="3">
        <f t="shared" si="10"/>
        <v>29397198.168572225</v>
      </c>
      <c r="BC21" s="3">
        <f t="shared" si="10"/>
        <v>29397198.168572225</v>
      </c>
      <c r="BD21" s="3">
        <f t="shared" si="10"/>
        <v>29397198.168572225</v>
      </c>
      <c r="BE21" s="3">
        <f t="shared" si="10"/>
        <v>29397198.168572225</v>
      </c>
      <c r="BF21" s="3">
        <f t="shared" si="10"/>
        <v>29397198.168572225</v>
      </c>
      <c r="BG21" s="3">
        <f t="shared" si="10"/>
        <v>29397198.168572225</v>
      </c>
      <c r="BH21" s="3">
        <f t="shared" si="10"/>
        <v>29397198.168572225</v>
      </c>
      <c r="BI21" s="3">
        <f t="shared" si="10"/>
        <v>29397198.168572225</v>
      </c>
      <c r="BJ21" s="3">
        <f t="shared" si="10"/>
        <v>29397198.168572225</v>
      </c>
      <c r="BK21" s="3">
        <f t="shared" si="10"/>
        <v>29397198.168572225</v>
      </c>
      <c r="BL21" s="3">
        <f t="shared" si="10"/>
        <v>29397198.168572225</v>
      </c>
      <c r="BM21" s="3">
        <f t="shared" si="10"/>
        <v>29397198.168572225</v>
      </c>
      <c r="BN21" s="3">
        <f t="shared" si="10"/>
        <v>29397198.168572225</v>
      </c>
      <c r="BO21" s="3">
        <f t="shared" si="10"/>
        <v>29397198.168572225</v>
      </c>
      <c r="BP21" s="3">
        <f t="shared" si="10"/>
        <v>29397198.168572225</v>
      </c>
      <c r="BQ21" s="3">
        <f t="shared" ref="BQ21:CH21" si="11">IF(SUM($C$16:$N$16)=0,0,BP21+BQ6)</f>
        <v>29397198.168572225</v>
      </c>
      <c r="BR21" s="3">
        <f t="shared" si="11"/>
        <v>29397198.168572225</v>
      </c>
      <c r="BS21" s="3">
        <f t="shared" si="11"/>
        <v>29397198.168572225</v>
      </c>
      <c r="BT21" s="3">
        <f t="shared" si="11"/>
        <v>29397198.168572225</v>
      </c>
      <c r="BU21" s="3">
        <f t="shared" si="11"/>
        <v>29397198.168572225</v>
      </c>
      <c r="BV21" s="3">
        <f t="shared" si="11"/>
        <v>29397198.168572225</v>
      </c>
      <c r="BW21" s="3">
        <f t="shared" si="11"/>
        <v>29397198.168572225</v>
      </c>
      <c r="BX21" s="3">
        <f t="shared" si="11"/>
        <v>29397198.168572225</v>
      </c>
      <c r="BY21" s="3">
        <f t="shared" si="11"/>
        <v>29397198.168572225</v>
      </c>
      <c r="BZ21" s="3">
        <f t="shared" si="11"/>
        <v>29397198.168572225</v>
      </c>
      <c r="CA21" s="3">
        <f t="shared" si="11"/>
        <v>29397198.168572225</v>
      </c>
      <c r="CB21" s="3">
        <f t="shared" si="11"/>
        <v>29397198.168572225</v>
      </c>
      <c r="CC21" s="3">
        <f t="shared" si="11"/>
        <v>29397198.168572225</v>
      </c>
      <c r="CD21" s="3">
        <f t="shared" si="11"/>
        <v>29397198.168572225</v>
      </c>
      <c r="CE21" s="3">
        <f t="shared" si="11"/>
        <v>29397198.168572225</v>
      </c>
      <c r="CF21" s="3">
        <f t="shared" si="11"/>
        <v>29397198.168572225</v>
      </c>
      <c r="CG21" s="3">
        <f t="shared" si="11"/>
        <v>29397198.168572225</v>
      </c>
      <c r="CH21" s="12">
        <f t="shared" si="11"/>
        <v>29397198.168572225</v>
      </c>
    </row>
    <row r="22" spans="1:88" ht="15.75" thickTop="1" x14ac:dyDescent="0.25">
      <c r="A22" s="583"/>
      <c r="B22" s="106" t="str">
        <f t="shared" si="6"/>
        <v>Freezer</v>
      </c>
      <c r="C22" s="139">
        <f t="shared" si="6"/>
        <v>0</v>
      </c>
      <c r="D22" s="3">
        <f t="shared" si="9"/>
        <v>0</v>
      </c>
      <c r="E22" s="3">
        <f t="shared" ref="E22:BP22" si="12">IF(SUM($C$16:$N$16)=0,0,D22+E7)</f>
        <v>0</v>
      </c>
      <c r="F22" s="3">
        <f t="shared" si="12"/>
        <v>0</v>
      </c>
      <c r="G22" s="3">
        <f t="shared" si="12"/>
        <v>0</v>
      </c>
      <c r="H22" s="3">
        <f t="shared" si="12"/>
        <v>0</v>
      </c>
      <c r="I22" s="3">
        <f t="shared" si="12"/>
        <v>0</v>
      </c>
      <c r="J22" s="3">
        <f t="shared" si="12"/>
        <v>0</v>
      </c>
      <c r="K22" s="3">
        <f t="shared" si="12"/>
        <v>0</v>
      </c>
      <c r="L22" s="3">
        <f t="shared" si="12"/>
        <v>0</v>
      </c>
      <c r="M22" s="3">
        <f t="shared" si="12"/>
        <v>0</v>
      </c>
      <c r="N22" s="3">
        <f t="shared" si="12"/>
        <v>0</v>
      </c>
      <c r="O22" s="3">
        <f t="shared" si="12"/>
        <v>0</v>
      </c>
      <c r="P22" s="3">
        <f t="shared" si="12"/>
        <v>0</v>
      </c>
      <c r="Q22" s="3">
        <f t="shared" si="12"/>
        <v>0</v>
      </c>
      <c r="R22" s="3">
        <f t="shared" si="12"/>
        <v>0</v>
      </c>
      <c r="S22" s="3">
        <f t="shared" si="12"/>
        <v>0</v>
      </c>
      <c r="T22" s="3">
        <f t="shared" si="12"/>
        <v>0</v>
      </c>
      <c r="U22" s="3">
        <f t="shared" si="12"/>
        <v>0</v>
      </c>
      <c r="V22" s="3">
        <f t="shared" si="12"/>
        <v>0</v>
      </c>
      <c r="W22" s="3">
        <f t="shared" si="12"/>
        <v>0</v>
      </c>
      <c r="X22" s="3">
        <f t="shared" si="12"/>
        <v>0</v>
      </c>
      <c r="Y22" s="3">
        <f t="shared" si="12"/>
        <v>0</v>
      </c>
      <c r="Z22" s="3">
        <f t="shared" si="12"/>
        <v>0</v>
      </c>
      <c r="AA22" s="3">
        <f t="shared" si="12"/>
        <v>0</v>
      </c>
      <c r="AB22" s="3">
        <f t="shared" si="12"/>
        <v>0</v>
      </c>
      <c r="AC22" s="3">
        <f t="shared" si="12"/>
        <v>0</v>
      </c>
      <c r="AD22" s="3">
        <f t="shared" si="12"/>
        <v>0</v>
      </c>
      <c r="AE22" s="3">
        <f t="shared" si="12"/>
        <v>0</v>
      </c>
      <c r="AF22" s="3">
        <f t="shared" si="12"/>
        <v>0</v>
      </c>
      <c r="AG22" s="3">
        <f t="shared" si="12"/>
        <v>0</v>
      </c>
      <c r="AH22" s="3">
        <f t="shared" si="12"/>
        <v>0</v>
      </c>
      <c r="AI22" s="3">
        <f t="shared" si="12"/>
        <v>0</v>
      </c>
      <c r="AJ22" s="3">
        <f t="shared" si="12"/>
        <v>0</v>
      </c>
      <c r="AK22" s="3">
        <f t="shared" si="12"/>
        <v>0</v>
      </c>
      <c r="AL22" s="3">
        <f t="shared" si="12"/>
        <v>0</v>
      </c>
      <c r="AM22" s="3">
        <f t="shared" si="12"/>
        <v>0</v>
      </c>
      <c r="AN22" s="3">
        <f t="shared" si="12"/>
        <v>0</v>
      </c>
      <c r="AO22" s="3">
        <f t="shared" si="12"/>
        <v>0</v>
      </c>
      <c r="AP22" s="3">
        <f t="shared" si="12"/>
        <v>0</v>
      </c>
      <c r="AQ22" s="3">
        <f t="shared" si="12"/>
        <v>0</v>
      </c>
      <c r="AR22" s="3">
        <f t="shared" si="12"/>
        <v>0</v>
      </c>
      <c r="AS22" s="3">
        <f t="shared" si="12"/>
        <v>0</v>
      </c>
      <c r="AT22" s="3">
        <f t="shared" si="12"/>
        <v>0</v>
      </c>
      <c r="AU22" s="3">
        <f t="shared" si="12"/>
        <v>0</v>
      </c>
      <c r="AV22" s="3">
        <f t="shared" si="12"/>
        <v>0</v>
      </c>
      <c r="AW22" s="3">
        <f t="shared" si="12"/>
        <v>0</v>
      </c>
      <c r="AX22" s="3">
        <f t="shared" si="12"/>
        <v>0</v>
      </c>
      <c r="AY22" s="3">
        <f t="shared" si="12"/>
        <v>0</v>
      </c>
      <c r="AZ22" s="3">
        <f t="shared" si="12"/>
        <v>0</v>
      </c>
      <c r="BA22" s="3">
        <f t="shared" si="12"/>
        <v>0</v>
      </c>
      <c r="BB22" s="3">
        <f t="shared" si="12"/>
        <v>0</v>
      </c>
      <c r="BC22" s="3">
        <f t="shared" si="12"/>
        <v>0</v>
      </c>
      <c r="BD22" s="3">
        <f t="shared" si="12"/>
        <v>0</v>
      </c>
      <c r="BE22" s="3">
        <f t="shared" si="12"/>
        <v>0</v>
      </c>
      <c r="BF22" s="3">
        <f t="shared" si="12"/>
        <v>0</v>
      </c>
      <c r="BG22" s="3">
        <f t="shared" si="12"/>
        <v>0</v>
      </c>
      <c r="BH22" s="3">
        <f t="shared" si="12"/>
        <v>0</v>
      </c>
      <c r="BI22" s="3">
        <f t="shared" si="12"/>
        <v>0</v>
      </c>
      <c r="BJ22" s="3">
        <f t="shared" si="12"/>
        <v>0</v>
      </c>
      <c r="BK22" s="3">
        <f t="shared" si="12"/>
        <v>0</v>
      </c>
      <c r="BL22" s="3">
        <f t="shared" si="12"/>
        <v>0</v>
      </c>
      <c r="BM22" s="3">
        <f t="shared" si="12"/>
        <v>0</v>
      </c>
      <c r="BN22" s="3">
        <f t="shared" si="12"/>
        <v>0</v>
      </c>
      <c r="BO22" s="3">
        <f t="shared" si="12"/>
        <v>0</v>
      </c>
      <c r="BP22" s="3">
        <f t="shared" si="12"/>
        <v>0</v>
      </c>
      <c r="BQ22" s="3">
        <f t="shared" ref="BQ22:CH22" si="13">IF(SUM($C$16:$N$16)=0,0,BP22+BQ7)</f>
        <v>0</v>
      </c>
      <c r="BR22" s="3">
        <f t="shared" si="13"/>
        <v>0</v>
      </c>
      <c r="BS22" s="3">
        <f t="shared" si="13"/>
        <v>0</v>
      </c>
      <c r="BT22" s="3">
        <f t="shared" si="13"/>
        <v>0</v>
      </c>
      <c r="BU22" s="3">
        <f t="shared" si="13"/>
        <v>0</v>
      </c>
      <c r="BV22" s="3">
        <f t="shared" si="13"/>
        <v>0</v>
      </c>
      <c r="BW22" s="3">
        <f t="shared" si="13"/>
        <v>0</v>
      </c>
      <c r="BX22" s="3">
        <f t="shared" si="13"/>
        <v>0</v>
      </c>
      <c r="BY22" s="3">
        <f t="shared" si="13"/>
        <v>0</v>
      </c>
      <c r="BZ22" s="3">
        <f t="shared" si="13"/>
        <v>0</v>
      </c>
      <c r="CA22" s="3">
        <f t="shared" si="13"/>
        <v>0</v>
      </c>
      <c r="CB22" s="3">
        <f t="shared" si="13"/>
        <v>0</v>
      </c>
      <c r="CC22" s="3">
        <f t="shared" si="13"/>
        <v>0</v>
      </c>
      <c r="CD22" s="3">
        <f t="shared" si="13"/>
        <v>0</v>
      </c>
      <c r="CE22" s="3">
        <f t="shared" si="13"/>
        <v>0</v>
      </c>
      <c r="CF22" s="3">
        <f t="shared" si="13"/>
        <v>0</v>
      </c>
      <c r="CG22" s="3">
        <f t="shared" si="13"/>
        <v>0</v>
      </c>
      <c r="CH22" s="12">
        <f t="shared" si="13"/>
        <v>0</v>
      </c>
    </row>
    <row r="23" spans="1:88" x14ac:dyDescent="0.25">
      <c r="A23" s="583"/>
      <c r="B23" s="106" t="str">
        <f t="shared" si="6"/>
        <v>Heating</v>
      </c>
      <c r="C23" s="3">
        <f t="shared" si="6"/>
        <v>38853.351228153449</v>
      </c>
      <c r="D23" s="3">
        <f t="shared" si="9"/>
        <v>709050.05571738293</v>
      </c>
      <c r="E23" s="3">
        <f t="shared" ref="E23:BP23" si="14">IF(SUM($C$16:$N$16)=0,0,D23+E8)</f>
        <v>2250795.7366514774</v>
      </c>
      <c r="F23" s="3">
        <f t="shared" si="14"/>
        <v>3089068.5035352022</v>
      </c>
      <c r="G23" s="3">
        <f t="shared" si="14"/>
        <v>4785920.7454225086</v>
      </c>
      <c r="H23" s="3">
        <f t="shared" si="14"/>
        <v>6300241.6819217205</v>
      </c>
      <c r="I23" s="3">
        <f t="shared" si="14"/>
        <v>7968588.6535537876</v>
      </c>
      <c r="J23" s="3">
        <f t="shared" si="14"/>
        <v>10058697.080414373</v>
      </c>
      <c r="K23" s="3">
        <f t="shared" si="14"/>
        <v>11456156.513854507</v>
      </c>
      <c r="L23" s="3">
        <f t="shared" si="14"/>
        <v>12807840.43612433</v>
      </c>
      <c r="M23" s="3">
        <f t="shared" si="14"/>
        <v>13826862.783176573</v>
      </c>
      <c r="N23" s="393">
        <f t="shared" si="14"/>
        <v>17241443.414661683</v>
      </c>
      <c r="O23" s="393">
        <f t="shared" si="14"/>
        <v>17241443.414661683</v>
      </c>
      <c r="P23" s="3">
        <f t="shared" si="14"/>
        <v>17241443.414661683</v>
      </c>
      <c r="Q23" s="3">
        <f t="shared" si="14"/>
        <v>17241443.414661683</v>
      </c>
      <c r="R23" s="3">
        <f t="shared" si="14"/>
        <v>17241443.414661683</v>
      </c>
      <c r="S23" s="3">
        <f t="shared" si="14"/>
        <v>17241443.414661683</v>
      </c>
      <c r="T23" s="3">
        <f t="shared" si="14"/>
        <v>17241443.414661683</v>
      </c>
      <c r="U23" s="3">
        <f t="shared" si="14"/>
        <v>17241443.414661683</v>
      </c>
      <c r="V23" s="3">
        <f t="shared" si="14"/>
        <v>17241443.414661683</v>
      </c>
      <c r="W23" s="3">
        <f t="shared" si="14"/>
        <v>17241443.414661683</v>
      </c>
      <c r="X23" s="3">
        <f t="shared" si="14"/>
        <v>17241443.414661683</v>
      </c>
      <c r="Y23" s="3">
        <f t="shared" si="14"/>
        <v>17241443.414661683</v>
      </c>
      <c r="Z23" s="3">
        <f t="shared" si="14"/>
        <v>17241443.414661683</v>
      </c>
      <c r="AA23" s="3">
        <f t="shared" si="14"/>
        <v>17241443.414661683</v>
      </c>
      <c r="AB23" s="3">
        <f t="shared" si="14"/>
        <v>17241443.414661683</v>
      </c>
      <c r="AC23" s="3">
        <f t="shared" si="14"/>
        <v>17241443.414661683</v>
      </c>
      <c r="AD23" s="3">
        <f t="shared" si="14"/>
        <v>17241443.414661683</v>
      </c>
      <c r="AE23" s="3">
        <f t="shared" si="14"/>
        <v>17241443.414661683</v>
      </c>
      <c r="AF23" s="3">
        <f t="shared" si="14"/>
        <v>17241443.414661683</v>
      </c>
      <c r="AG23" s="3">
        <f t="shared" si="14"/>
        <v>17241443.414661683</v>
      </c>
      <c r="AH23" s="3">
        <f t="shared" si="14"/>
        <v>17241443.414661683</v>
      </c>
      <c r="AI23" s="3">
        <f t="shared" si="14"/>
        <v>17241443.414661683</v>
      </c>
      <c r="AJ23" s="3">
        <f t="shared" si="14"/>
        <v>17241443.414661683</v>
      </c>
      <c r="AK23" s="3">
        <f t="shared" si="14"/>
        <v>17241443.414661683</v>
      </c>
      <c r="AL23" s="3">
        <f t="shared" si="14"/>
        <v>17241443.414661683</v>
      </c>
      <c r="AM23" s="3">
        <f t="shared" si="14"/>
        <v>17241443.414661683</v>
      </c>
      <c r="AN23" s="3">
        <f t="shared" si="14"/>
        <v>17241443.414661683</v>
      </c>
      <c r="AO23" s="3">
        <f t="shared" si="14"/>
        <v>17241443.414661683</v>
      </c>
      <c r="AP23" s="3">
        <f t="shared" si="14"/>
        <v>17241443.414661683</v>
      </c>
      <c r="AQ23" s="3">
        <f t="shared" si="14"/>
        <v>17241443.414661683</v>
      </c>
      <c r="AR23" s="3">
        <f t="shared" si="14"/>
        <v>17241443.414661683</v>
      </c>
      <c r="AS23" s="3">
        <f t="shared" si="14"/>
        <v>17241443.414661683</v>
      </c>
      <c r="AT23" s="3">
        <f t="shared" si="14"/>
        <v>17241443.414661683</v>
      </c>
      <c r="AU23" s="3">
        <f t="shared" si="14"/>
        <v>17241443.414661683</v>
      </c>
      <c r="AV23" s="3">
        <f t="shared" si="14"/>
        <v>17241443.414661683</v>
      </c>
      <c r="AW23" s="3">
        <f t="shared" si="14"/>
        <v>17241443.414661683</v>
      </c>
      <c r="AX23" s="3">
        <f t="shared" si="14"/>
        <v>17241443.414661683</v>
      </c>
      <c r="AY23" s="3">
        <f t="shared" si="14"/>
        <v>17241443.414661683</v>
      </c>
      <c r="AZ23" s="3">
        <f t="shared" si="14"/>
        <v>17241443.414661683</v>
      </c>
      <c r="BA23" s="3">
        <f t="shared" si="14"/>
        <v>17241443.414661683</v>
      </c>
      <c r="BB23" s="3">
        <f t="shared" si="14"/>
        <v>17241443.414661683</v>
      </c>
      <c r="BC23" s="3">
        <f t="shared" si="14"/>
        <v>17241443.414661683</v>
      </c>
      <c r="BD23" s="3">
        <f t="shared" si="14"/>
        <v>17241443.414661683</v>
      </c>
      <c r="BE23" s="3">
        <f t="shared" si="14"/>
        <v>17241443.414661683</v>
      </c>
      <c r="BF23" s="3">
        <f t="shared" si="14"/>
        <v>17241443.414661683</v>
      </c>
      <c r="BG23" s="3">
        <f t="shared" si="14"/>
        <v>17241443.414661683</v>
      </c>
      <c r="BH23" s="3">
        <f t="shared" si="14"/>
        <v>17241443.414661683</v>
      </c>
      <c r="BI23" s="3">
        <f t="shared" si="14"/>
        <v>17241443.414661683</v>
      </c>
      <c r="BJ23" s="3">
        <f t="shared" si="14"/>
        <v>17241443.414661683</v>
      </c>
      <c r="BK23" s="3">
        <f t="shared" si="14"/>
        <v>17241443.414661683</v>
      </c>
      <c r="BL23" s="3">
        <f t="shared" si="14"/>
        <v>17241443.414661683</v>
      </c>
      <c r="BM23" s="3">
        <f t="shared" si="14"/>
        <v>17241443.414661683</v>
      </c>
      <c r="BN23" s="3">
        <f t="shared" si="14"/>
        <v>17241443.414661683</v>
      </c>
      <c r="BO23" s="3">
        <f t="shared" si="14"/>
        <v>17241443.414661683</v>
      </c>
      <c r="BP23" s="3">
        <f t="shared" si="14"/>
        <v>17241443.414661683</v>
      </c>
      <c r="BQ23" s="3">
        <f t="shared" ref="BQ23:CH23" si="15">IF(SUM($C$16:$N$16)=0,0,BP23+BQ8)</f>
        <v>17241443.414661683</v>
      </c>
      <c r="BR23" s="3">
        <f t="shared" si="15"/>
        <v>17241443.414661683</v>
      </c>
      <c r="BS23" s="3">
        <f t="shared" si="15"/>
        <v>17241443.414661683</v>
      </c>
      <c r="BT23" s="3">
        <f t="shared" si="15"/>
        <v>17241443.414661683</v>
      </c>
      <c r="BU23" s="3">
        <f t="shared" si="15"/>
        <v>17241443.414661683</v>
      </c>
      <c r="BV23" s="3">
        <f t="shared" si="15"/>
        <v>17241443.414661683</v>
      </c>
      <c r="BW23" s="3">
        <f t="shared" si="15"/>
        <v>17241443.414661683</v>
      </c>
      <c r="BX23" s="3">
        <f t="shared" si="15"/>
        <v>17241443.414661683</v>
      </c>
      <c r="BY23" s="3">
        <f t="shared" si="15"/>
        <v>17241443.414661683</v>
      </c>
      <c r="BZ23" s="3">
        <f t="shared" si="15"/>
        <v>17241443.414661683</v>
      </c>
      <c r="CA23" s="3">
        <f t="shared" si="15"/>
        <v>17241443.414661683</v>
      </c>
      <c r="CB23" s="3">
        <f t="shared" si="15"/>
        <v>17241443.414661683</v>
      </c>
      <c r="CC23" s="3">
        <f t="shared" si="15"/>
        <v>17241443.414661683</v>
      </c>
      <c r="CD23" s="3">
        <f t="shared" si="15"/>
        <v>17241443.414661683</v>
      </c>
      <c r="CE23" s="3">
        <f t="shared" si="15"/>
        <v>17241443.414661683</v>
      </c>
      <c r="CF23" s="3">
        <f t="shared" si="15"/>
        <v>17241443.414661683</v>
      </c>
      <c r="CG23" s="3">
        <f t="shared" si="15"/>
        <v>17241443.414661683</v>
      </c>
      <c r="CH23" s="12">
        <f t="shared" si="15"/>
        <v>17241443.414661683</v>
      </c>
    </row>
    <row r="24" spans="1:88" x14ac:dyDescent="0.25">
      <c r="A24" s="583"/>
      <c r="B24" s="176" t="str">
        <f t="shared" si="6"/>
        <v>HVAC</v>
      </c>
      <c r="C24" s="3">
        <f t="shared" si="6"/>
        <v>0</v>
      </c>
      <c r="D24" s="3">
        <f t="shared" si="9"/>
        <v>0</v>
      </c>
      <c r="E24" s="3">
        <f t="shared" ref="E24:BP24" si="16">IF(SUM($C$16:$N$16)=0,0,D24+E9)</f>
        <v>0</v>
      </c>
      <c r="F24" s="3">
        <f t="shared" si="16"/>
        <v>0</v>
      </c>
      <c r="G24" s="3">
        <f t="shared" si="16"/>
        <v>32680.527570934668</v>
      </c>
      <c r="H24" s="3">
        <f t="shared" si="16"/>
        <v>69516.832213432615</v>
      </c>
      <c r="I24" s="3">
        <f t="shared" si="16"/>
        <v>99679.130965277393</v>
      </c>
      <c r="J24" s="3">
        <f t="shared" si="16"/>
        <v>100357.16110989278</v>
      </c>
      <c r="K24" s="3">
        <f t="shared" si="16"/>
        <v>162419.91558096564</v>
      </c>
      <c r="L24" s="3">
        <f t="shared" si="16"/>
        <v>254336.8747823438</v>
      </c>
      <c r="M24" s="392">
        <f t="shared" si="16"/>
        <v>342458.08573245438</v>
      </c>
      <c r="N24" s="392">
        <f t="shared" si="16"/>
        <v>416395.28742514574</v>
      </c>
      <c r="O24" s="3">
        <f t="shared" si="16"/>
        <v>416395.28742514574</v>
      </c>
      <c r="P24" s="10">
        <f t="shared" si="16"/>
        <v>416395.28742514574</v>
      </c>
      <c r="Q24" s="3">
        <f t="shared" si="16"/>
        <v>416395.28742514574</v>
      </c>
      <c r="R24" s="3">
        <f t="shared" si="16"/>
        <v>416395.28742514574</v>
      </c>
      <c r="S24" s="3">
        <f t="shared" si="16"/>
        <v>416395.28742514574</v>
      </c>
      <c r="T24" s="3">
        <f t="shared" si="16"/>
        <v>416395.28742514574</v>
      </c>
      <c r="U24" s="3">
        <f t="shared" si="16"/>
        <v>416395.28742514574</v>
      </c>
      <c r="V24" s="3">
        <f t="shared" si="16"/>
        <v>416395.28742514574</v>
      </c>
      <c r="W24" s="3">
        <f t="shared" si="16"/>
        <v>416395.28742514574</v>
      </c>
      <c r="X24" s="3">
        <f t="shared" si="16"/>
        <v>416395.28742514574</v>
      </c>
      <c r="Y24" s="3">
        <f t="shared" si="16"/>
        <v>416395.28742514574</v>
      </c>
      <c r="Z24" s="3">
        <f t="shared" si="16"/>
        <v>416395.28742514574</v>
      </c>
      <c r="AA24" s="3">
        <f t="shared" si="16"/>
        <v>416395.28742514574</v>
      </c>
      <c r="AB24" s="3">
        <f t="shared" si="16"/>
        <v>416395.28742514574</v>
      </c>
      <c r="AC24" s="3">
        <f t="shared" si="16"/>
        <v>416395.28742514574</v>
      </c>
      <c r="AD24" s="3">
        <f t="shared" si="16"/>
        <v>416395.28742514574</v>
      </c>
      <c r="AE24" s="3">
        <f t="shared" si="16"/>
        <v>416395.28742514574</v>
      </c>
      <c r="AF24" s="3">
        <f t="shared" si="16"/>
        <v>416395.28742514574</v>
      </c>
      <c r="AG24" s="3">
        <f t="shared" si="16"/>
        <v>416395.28742514574</v>
      </c>
      <c r="AH24" s="3">
        <f t="shared" si="16"/>
        <v>416395.28742514574</v>
      </c>
      <c r="AI24" s="3">
        <f t="shared" si="16"/>
        <v>416395.28742514574</v>
      </c>
      <c r="AJ24" s="3">
        <f t="shared" si="16"/>
        <v>416395.28742514574</v>
      </c>
      <c r="AK24" s="3">
        <f t="shared" si="16"/>
        <v>416395.28742514574</v>
      </c>
      <c r="AL24" s="3">
        <f t="shared" si="16"/>
        <v>416395.28742514574</v>
      </c>
      <c r="AM24" s="3">
        <f t="shared" si="16"/>
        <v>416395.28742514574</v>
      </c>
      <c r="AN24" s="3">
        <f t="shared" si="16"/>
        <v>416395.28742514574</v>
      </c>
      <c r="AO24" s="3">
        <f t="shared" si="16"/>
        <v>416395.28742514574</v>
      </c>
      <c r="AP24" s="3">
        <f t="shared" si="16"/>
        <v>416395.28742514574</v>
      </c>
      <c r="AQ24" s="3">
        <f t="shared" si="16"/>
        <v>416395.28742514574</v>
      </c>
      <c r="AR24" s="3">
        <f t="shared" si="16"/>
        <v>416395.28742514574</v>
      </c>
      <c r="AS24" s="3">
        <f t="shared" si="16"/>
        <v>416395.28742514574</v>
      </c>
      <c r="AT24" s="3">
        <f t="shared" si="16"/>
        <v>416395.28742514574</v>
      </c>
      <c r="AU24" s="3">
        <f t="shared" si="16"/>
        <v>416395.28742514574</v>
      </c>
      <c r="AV24" s="3">
        <f t="shared" si="16"/>
        <v>416395.28742514574</v>
      </c>
      <c r="AW24" s="3">
        <f t="shared" si="16"/>
        <v>416395.28742514574</v>
      </c>
      <c r="AX24" s="3">
        <f t="shared" si="16"/>
        <v>416395.28742514574</v>
      </c>
      <c r="AY24" s="3">
        <f t="shared" si="16"/>
        <v>416395.28742514574</v>
      </c>
      <c r="AZ24" s="3">
        <f t="shared" si="16"/>
        <v>416395.28742514574</v>
      </c>
      <c r="BA24" s="3">
        <f t="shared" si="16"/>
        <v>416395.28742514574</v>
      </c>
      <c r="BB24" s="3">
        <f t="shared" si="16"/>
        <v>416395.28742514574</v>
      </c>
      <c r="BC24" s="3">
        <f t="shared" si="16"/>
        <v>416395.28742514574</v>
      </c>
      <c r="BD24" s="3">
        <f t="shared" si="16"/>
        <v>416395.28742514574</v>
      </c>
      <c r="BE24" s="3">
        <f t="shared" si="16"/>
        <v>416395.28742514574</v>
      </c>
      <c r="BF24" s="3">
        <f t="shared" si="16"/>
        <v>416395.28742514574</v>
      </c>
      <c r="BG24" s="3">
        <f t="shared" si="16"/>
        <v>416395.28742514574</v>
      </c>
      <c r="BH24" s="3">
        <f t="shared" si="16"/>
        <v>416395.28742514574</v>
      </c>
      <c r="BI24" s="3">
        <f t="shared" si="16"/>
        <v>416395.28742514574</v>
      </c>
      <c r="BJ24" s="3">
        <f t="shared" si="16"/>
        <v>416395.28742514574</v>
      </c>
      <c r="BK24" s="3">
        <f t="shared" si="16"/>
        <v>416395.28742514574</v>
      </c>
      <c r="BL24" s="3">
        <f t="shared" si="16"/>
        <v>416395.28742514574</v>
      </c>
      <c r="BM24" s="3">
        <f t="shared" si="16"/>
        <v>416395.28742514574</v>
      </c>
      <c r="BN24" s="3">
        <f t="shared" si="16"/>
        <v>416395.28742514574</v>
      </c>
      <c r="BO24" s="3">
        <f t="shared" si="16"/>
        <v>416395.28742514574</v>
      </c>
      <c r="BP24" s="3">
        <f t="shared" si="16"/>
        <v>416395.28742514574</v>
      </c>
      <c r="BQ24" s="3">
        <f t="shared" ref="BQ24:CH24" si="17">IF(SUM($C$16:$N$16)=0,0,BP24+BQ9)</f>
        <v>416395.28742514574</v>
      </c>
      <c r="BR24" s="3">
        <f t="shared" si="17"/>
        <v>416395.28742514574</v>
      </c>
      <c r="BS24" s="3">
        <f t="shared" si="17"/>
        <v>416395.28742514574</v>
      </c>
      <c r="BT24" s="3">
        <f t="shared" si="17"/>
        <v>416395.28742514574</v>
      </c>
      <c r="BU24" s="3">
        <f t="shared" si="17"/>
        <v>416395.28742514574</v>
      </c>
      <c r="BV24" s="3">
        <f t="shared" si="17"/>
        <v>416395.28742514574</v>
      </c>
      <c r="BW24" s="3">
        <f t="shared" si="17"/>
        <v>416395.28742514574</v>
      </c>
      <c r="BX24" s="3">
        <f t="shared" si="17"/>
        <v>416395.28742514574</v>
      </c>
      <c r="BY24" s="3">
        <f t="shared" si="17"/>
        <v>416395.28742514574</v>
      </c>
      <c r="BZ24" s="3">
        <f t="shared" si="17"/>
        <v>416395.28742514574</v>
      </c>
      <c r="CA24" s="3">
        <f t="shared" si="17"/>
        <v>416395.28742514574</v>
      </c>
      <c r="CB24" s="3">
        <f t="shared" si="17"/>
        <v>416395.28742514574</v>
      </c>
      <c r="CC24" s="3">
        <f t="shared" si="17"/>
        <v>416395.28742514574</v>
      </c>
      <c r="CD24" s="3">
        <f t="shared" si="17"/>
        <v>416395.28742514574</v>
      </c>
      <c r="CE24" s="3">
        <f t="shared" si="17"/>
        <v>416395.28742514574</v>
      </c>
      <c r="CF24" s="3">
        <f t="shared" si="17"/>
        <v>416395.28742514574</v>
      </c>
      <c r="CG24" s="3">
        <f t="shared" si="17"/>
        <v>416395.28742514574</v>
      </c>
      <c r="CH24" s="12">
        <f t="shared" si="17"/>
        <v>416395.28742514574</v>
      </c>
    </row>
    <row r="25" spans="1:88" x14ac:dyDescent="0.25">
      <c r="A25" s="583"/>
      <c r="B25" s="106" t="str">
        <f t="shared" si="6"/>
        <v>Lighting</v>
      </c>
      <c r="C25" s="3">
        <f t="shared" si="6"/>
        <v>0</v>
      </c>
      <c r="D25" s="3">
        <f t="shared" si="9"/>
        <v>7383.288654450148</v>
      </c>
      <c r="E25" s="3">
        <f t="shared" ref="E25:BP25" si="18">IF(SUM($C$16:$N$16)=0,0,D25+E10)</f>
        <v>12318.695030176556</v>
      </c>
      <c r="F25" s="3">
        <f t="shared" si="18"/>
        <v>27426.778615976044</v>
      </c>
      <c r="G25" s="3">
        <f t="shared" si="18"/>
        <v>30449.467259744226</v>
      </c>
      <c r="H25" s="3">
        <f t="shared" si="18"/>
        <v>36537.512071164419</v>
      </c>
      <c r="I25" s="3">
        <f t="shared" si="18"/>
        <v>42841.836673046186</v>
      </c>
      <c r="J25" s="3">
        <f t="shared" si="18"/>
        <v>47019.037762759923</v>
      </c>
      <c r="K25" s="3">
        <f t="shared" si="18"/>
        <v>69630.362438984506</v>
      </c>
      <c r="L25" s="3">
        <f t="shared" si="18"/>
        <v>75984.407713409164</v>
      </c>
      <c r="M25" s="3">
        <f t="shared" si="18"/>
        <v>80922.890925034662</v>
      </c>
      <c r="N25" s="139">
        <f t="shared" si="18"/>
        <v>97865.950400221001</v>
      </c>
      <c r="O25" s="139">
        <f t="shared" si="18"/>
        <v>97865.950400221001</v>
      </c>
      <c r="P25" s="3">
        <f t="shared" si="18"/>
        <v>97865.950400221001</v>
      </c>
      <c r="Q25" s="3">
        <f t="shared" si="18"/>
        <v>97865.950400221001</v>
      </c>
      <c r="R25" s="3">
        <f t="shared" si="18"/>
        <v>97865.950400221001</v>
      </c>
      <c r="S25" s="3">
        <f t="shared" si="18"/>
        <v>97865.950400221001</v>
      </c>
      <c r="T25" s="3">
        <f t="shared" si="18"/>
        <v>97865.950400221001</v>
      </c>
      <c r="U25" s="3">
        <f t="shared" si="18"/>
        <v>97865.950400221001</v>
      </c>
      <c r="V25" s="3">
        <f t="shared" si="18"/>
        <v>97865.950400221001</v>
      </c>
      <c r="W25" s="3">
        <f t="shared" si="18"/>
        <v>97865.950400221001</v>
      </c>
      <c r="X25" s="3">
        <f t="shared" si="18"/>
        <v>97865.950400221001</v>
      </c>
      <c r="Y25" s="3">
        <f t="shared" si="18"/>
        <v>97865.950400221001</v>
      </c>
      <c r="Z25" s="3">
        <f t="shared" si="18"/>
        <v>97865.950400221001</v>
      </c>
      <c r="AA25" s="3">
        <f t="shared" si="18"/>
        <v>97865.950400221001</v>
      </c>
      <c r="AB25" s="3">
        <f t="shared" si="18"/>
        <v>97865.950400221001</v>
      </c>
      <c r="AC25" s="3">
        <f t="shared" si="18"/>
        <v>97865.950400221001</v>
      </c>
      <c r="AD25" s="3">
        <f t="shared" si="18"/>
        <v>97865.950400221001</v>
      </c>
      <c r="AE25" s="3">
        <f t="shared" si="18"/>
        <v>97865.950400221001</v>
      </c>
      <c r="AF25" s="3">
        <f t="shared" si="18"/>
        <v>97865.950400221001</v>
      </c>
      <c r="AG25" s="3">
        <f t="shared" si="18"/>
        <v>97865.950400221001</v>
      </c>
      <c r="AH25" s="3">
        <f t="shared" si="18"/>
        <v>97865.950400221001</v>
      </c>
      <c r="AI25" s="3">
        <f t="shared" si="18"/>
        <v>97865.950400221001</v>
      </c>
      <c r="AJ25" s="3">
        <f t="shared" si="18"/>
        <v>97865.950400221001</v>
      </c>
      <c r="AK25" s="3">
        <f t="shared" si="18"/>
        <v>97865.950400221001</v>
      </c>
      <c r="AL25" s="3">
        <f t="shared" si="18"/>
        <v>97865.950400221001</v>
      </c>
      <c r="AM25" s="3">
        <f t="shared" si="18"/>
        <v>97865.950400221001</v>
      </c>
      <c r="AN25" s="3">
        <f t="shared" si="18"/>
        <v>97865.950400221001</v>
      </c>
      <c r="AO25" s="3">
        <f t="shared" si="18"/>
        <v>97865.950400221001</v>
      </c>
      <c r="AP25" s="3">
        <f t="shared" si="18"/>
        <v>97865.950400221001</v>
      </c>
      <c r="AQ25" s="3">
        <f t="shared" si="18"/>
        <v>97865.950400221001</v>
      </c>
      <c r="AR25" s="3">
        <f t="shared" si="18"/>
        <v>97865.950400221001</v>
      </c>
      <c r="AS25" s="3">
        <f t="shared" si="18"/>
        <v>97865.950400221001</v>
      </c>
      <c r="AT25" s="3">
        <f t="shared" si="18"/>
        <v>97865.950400221001</v>
      </c>
      <c r="AU25" s="3">
        <f t="shared" si="18"/>
        <v>97865.950400221001</v>
      </c>
      <c r="AV25" s="3">
        <f t="shared" si="18"/>
        <v>97865.950400221001</v>
      </c>
      <c r="AW25" s="3">
        <f t="shared" si="18"/>
        <v>97865.950400221001</v>
      </c>
      <c r="AX25" s="3">
        <f t="shared" si="18"/>
        <v>97865.950400221001</v>
      </c>
      <c r="AY25" s="3">
        <f t="shared" si="18"/>
        <v>97865.950400221001</v>
      </c>
      <c r="AZ25" s="3">
        <f t="shared" si="18"/>
        <v>97865.950400221001</v>
      </c>
      <c r="BA25" s="3">
        <f t="shared" si="18"/>
        <v>97865.950400221001</v>
      </c>
      <c r="BB25" s="3">
        <f t="shared" si="18"/>
        <v>97865.950400221001</v>
      </c>
      <c r="BC25" s="3">
        <f t="shared" si="18"/>
        <v>97865.950400221001</v>
      </c>
      <c r="BD25" s="3">
        <f t="shared" si="18"/>
        <v>97865.950400221001</v>
      </c>
      <c r="BE25" s="3">
        <f t="shared" si="18"/>
        <v>97865.950400221001</v>
      </c>
      <c r="BF25" s="3">
        <f t="shared" si="18"/>
        <v>97865.950400221001</v>
      </c>
      <c r="BG25" s="3">
        <f t="shared" si="18"/>
        <v>97865.950400221001</v>
      </c>
      <c r="BH25" s="3">
        <f t="shared" si="18"/>
        <v>97865.950400221001</v>
      </c>
      <c r="BI25" s="3">
        <f t="shared" si="18"/>
        <v>97865.950400221001</v>
      </c>
      <c r="BJ25" s="3">
        <f t="shared" si="18"/>
        <v>97865.950400221001</v>
      </c>
      <c r="BK25" s="3">
        <f t="shared" si="18"/>
        <v>97865.950400221001</v>
      </c>
      <c r="BL25" s="3">
        <f t="shared" si="18"/>
        <v>97865.950400221001</v>
      </c>
      <c r="BM25" s="3">
        <f t="shared" si="18"/>
        <v>97865.950400221001</v>
      </c>
      <c r="BN25" s="3">
        <f t="shared" si="18"/>
        <v>97865.950400221001</v>
      </c>
      <c r="BO25" s="3">
        <f t="shared" si="18"/>
        <v>97865.950400221001</v>
      </c>
      <c r="BP25" s="3">
        <f t="shared" si="18"/>
        <v>97865.950400221001</v>
      </c>
      <c r="BQ25" s="3">
        <f t="shared" ref="BQ25:CH25" si="19">IF(SUM($C$16:$N$16)=0,0,BP25+BQ10)</f>
        <v>97865.950400221001</v>
      </c>
      <c r="BR25" s="3">
        <f t="shared" si="19"/>
        <v>97865.950400221001</v>
      </c>
      <c r="BS25" s="3">
        <f t="shared" si="19"/>
        <v>97865.950400221001</v>
      </c>
      <c r="BT25" s="3">
        <f t="shared" si="19"/>
        <v>97865.950400221001</v>
      </c>
      <c r="BU25" s="3">
        <f t="shared" si="19"/>
        <v>97865.950400221001</v>
      </c>
      <c r="BV25" s="3">
        <f t="shared" si="19"/>
        <v>97865.950400221001</v>
      </c>
      <c r="BW25" s="3">
        <f t="shared" si="19"/>
        <v>97865.950400221001</v>
      </c>
      <c r="BX25" s="3">
        <f t="shared" si="19"/>
        <v>97865.950400221001</v>
      </c>
      <c r="BY25" s="3">
        <f t="shared" si="19"/>
        <v>97865.950400221001</v>
      </c>
      <c r="BZ25" s="3">
        <f t="shared" si="19"/>
        <v>97865.950400221001</v>
      </c>
      <c r="CA25" s="3">
        <f t="shared" si="19"/>
        <v>97865.950400221001</v>
      </c>
      <c r="CB25" s="3">
        <f t="shared" si="19"/>
        <v>97865.950400221001</v>
      </c>
      <c r="CC25" s="3">
        <f t="shared" si="19"/>
        <v>97865.950400221001</v>
      </c>
      <c r="CD25" s="3">
        <f t="shared" si="19"/>
        <v>97865.950400221001</v>
      </c>
      <c r="CE25" s="3">
        <f t="shared" si="19"/>
        <v>97865.950400221001</v>
      </c>
      <c r="CF25" s="3">
        <f t="shared" si="19"/>
        <v>97865.950400221001</v>
      </c>
      <c r="CG25" s="3">
        <f t="shared" si="19"/>
        <v>97865.950400221001</v>
      </c>
      <c r="CH25" s="12">
        <f t="shared" si="19"/>
        <v>97865.950400221001</v>
      </c>
    </row>
    <row r="26" spans="1:88" x14ac:dyDescent="0.25">
      <c r="A26" s="583"/>
      <c r="B26" s="106" t="str">
        <f t="shared" si="6"/>
        <v>Miscellaneous</v>
      </c>
      <c r="C26" s="3">
        <f t="shared" si="6"/>
        <v>0</v>
      </c>
      <c r="D26" s="3">
        <f t="shared" si="9"/>
        <v>5197.3180000001958</v>
      </c>
      <c r="E26" s="3">
        <f t="shared" ref="E26:BP26" si="20">IF(SUM($C$16:$N$16)=0,0,D26+E11)</f>
        <v>9922.2220000003363</v>
      </c>
      <c r="F26" s="3">
        <f t="shared" si="20"/>
        <v>16449.496000000581</v>
      </c>
      <c r="G26" s="3">
        <f t="shared" si="20"/>
        <v>18952.746000000683</v>
      </c>
      <c r="H26" s="3">
        <f t="shared" si="20"/>
        <v>26131.412000000877</v>
      </c>
      <c r="I26" s="3">
        <f t="shared" si="20"/>
        <v>32643.354000001083</v>
      </c>
      <c r="J26" s="3">
        <f t="shared" si="20"/>
        <v>39478.032000001251</v>
      </c>
      <c r="K26" s="3">
        <f t="shared" si="20"/>
        <v>45596.498000001418</v>
      </c>
      <c r="L26" s="3">
        <f t="shared" si="20"/>
        <v>51888.172000001643</v>
      </c>
      <c r="M26" s="3">
        <f t="shared" si="20"/>
        <v>55347.940000001756</v>
      </c>
      <c r="N26" s="3">
        <f t="shared" si="20"/>
        <v>65016.952000002115</v>
      </c>
      <c r="O26" s="3">
        <f t="shared" si="20"/>
        <v>65016.952000002115</v>
      </c>
      <c r="P26" s="3">
        <f t="shared" si="20"/>
        <v>65016.952000002115</v>
      </c>
      <c r="Q26" s="3">
        <f t="shared" si="20"/>
        <v>65016.952000002115</v>
      </c>
      <c r="R26" s="3">
        <f t="shared" si="20"/>
        <v>65016.952000002115</v>
      </c>
      <c r="S26" s="3">
        <f t="shared" si="20"/>
        <v>65016.952000002115</v>
      </c>
      <c r="T26" s="3">
        <f t="shared" si="20"/>
        <v>65016.952000002115</v>
      </c>
      <c r="U26" s="3">
        <f t="shared" si="20"/>
        <v>65016.952000002115</v>
      </c>
      <c r="V26" s="3">
        <f t="shared" si="20"/>
        <v>65016.952000002115</v>
      </c>
      <c r="W26" s="3">
        <f t="shared" si="20"/>
        <v>65016.952000002115</v>
      </c>
      <c r="X26" s="3">
        <f t="shared" si="20"/>
        <v>65016.952000002115</v>
      </c>
      <c r="Y26" s="3">
        <f t="shared" si="20"/>
        <v>65016.952000002115</v>
      </c>
      <c r="Z26" s="3">
        <f t="shared" si="20"/>
        <v>65016.952000002115</v>
      </c>
      <c r="AA26" s="3">
        <f t="shared" si="20"/>
        <v>65016.952000002115</v>
      </c>
      <c r="AB26" s="3">
        <f t="shared" si="20"/>
        <v>65016.952000002115</v>
      </c>
      <c r="AC26" s="3">
        <f t="shared" si="20"/>
        <v>65016.952000002115</v>
      </c>
      <c r="AD26" s="3">
        <f t="shared" si="20"/>
        <v>65016.952000002115</v>
      </c>
      <c r="AE26" s="3">
        <f t="shared" si="20"/>
        <v>65016.952000002115</v>
      </c>
      <c r="AF26" s="3">
        <f t="shared" si="20"/>
        <v>65016.952000002115</v>
      </c>
      <c r="AG26" s="3">
        <f t="shared" si="20"/>
        <v>65016.952000002115</v>
      </c>
      <c r="AH26" s="3">
        <f t="shared" si="20"/>
        <v>65016.952000002115</v>
      </c>
      <c r="AI26" s="3">
        <f t="shared" si="20"/>
        <v>65016.952000002115</v>
      </c>
      <c r="AJ26" s="3">
        <f t="shared" si="20"/>
        <v>65016.952000002115</v>
      </c>
      <c r="AK26" s="3">
        <f t="shared" si="20"/>
        <v>65016.952000002115</v>
      </c>
      <c r="AL26" s="3">
        <f t="shared" si="20"/>
        <v>65016.952000002115</v>
      </c>
      <c r="AM26" s="3">
        <f t="shared" si="20"/>
        <v>65016.952000002115</v>
      </c>
      <c r="AN26" s="3">
        <f t="shared" si="20"/>
        <v>65016.952000002115</v>
      </c>
      <c r="AO26" s="3">
        <f t="shared" si="20"/>
        <v>65016.952000002115</v>
      </c>
      <c r="AP26" s="3">
        <f t="shared" si="20"/>
        <v>65016.952000002115</v>
      </c>
      <c r="AQ26" s="3">
        <f t="shared" si="20"/>
        <v>65016.952000002115</v>
      </c>
      <c r="AR26" s="3">
        <f t="shared" si="20"/>
        <v>65016.952000002115</v>
      </c>
      <c r="AS26" s="3">
        <f t="shared" si="20"/>
        <v>65016.952000002115</v>
      </c>
      <c r="AT26" s="3">
        <f t="shared" si="20"/>
        <v>65016.952000002115</v>
      </c>
      <c r="AU26" s="3">
        <f t="shared" si="20"/>
        <v>65016.952000002115</v>
      </c>
      <c r="AV26" s="3">
        <f t="shared" si="20"/>
        <v>65016.952000002115</v>
      </c>
      <c r="AW26" s="3">
        <f t="shared" si="20"/>
        <v>65016.952000002115</v>
      </c>
      <c r="AX26" s="3">
        <f t="shared" si="20"/>
        <v>65016.952000002115</v>
      </c>
      <c r="AY26" s="3">
        <f t="shared" si="20"/>
        <v>65016.952000002115</v>
      </c>
      <c r="AZ26" s="3">
        <f t="shared" si="20"/>
        <v>65016.952000002115</v>
      </c>
      <c r="BA26" s="3">
        <f t="shared" si="20"/>
        <v>65016.952000002115</v>
      </c>
      <c r="BB26" s="3">
        <f t="shared" si="20"/>
        <v>65016.952000002115</v>
      </c>
      <c r="BC26" s="3">
        <f t="shared" si="20"/>
        <v>65016.952000002115</v>
      </c>
      <c r="BD26" s="3">
        <f t="shared" si="20"/>
        <v>65016.952000002115</v>
      </c>
      <c r="BE26" s="3">
        <f t="shared" si="20"/>
        <v>65016.952000002115</v>
      </c>
      <c r="BF26" s="3">
        <f t="shared" si="20"/>
        <v>65016.952000002115</v>
      </c>
      <c r="BG26" s="3">
        <f t="shared" si="20"/>
        <v>65016.952000002115</v>
      </c>
      <c r="BH26" s="3">
        <f t="shared" si="20"/>
        <v>65016.952000002115</v>
      </c>
      <c r="BI26" s="3">
        <f t="shared" si="20"/>
        <v>65016.952000002115</v>
      </c>
      <c r="BJ26" s="3">
        <f t="shared" si="20"/>
        <v>65016.952000002115</v>
      </c>
      <c r="BK26" s="3">
        <f t="shared" si="20"/>
        <v>65016.952000002115</v>
      </c>
      <c r="BL26" s="3">
        <f t="shared" si="20"/>
        <v>65016.952000002115</v>
      </c>
      <c r="BM26" s="3">
        <f t="shared" si="20"/>
        <v>65016.952000002115</v>
      </c>
      <c r="BN26" s="3">
        <f t="shared" si="20"/>
        <v>65016.952000002115</v>
      </c>
      <c r="BO26" s="3">
        <f t="shared" si="20"/>
        <v>65016.952000002115</v>
      </c>
      <c r="BP26" s="3">
        <f t="shared" si="20"/>
        <v>65016.952000002115</v>
      </c>
      <c r="BQ26" s="3">
        <f t="shared" ref="BQ26:CH26" si="21">IF(SUM($C$16:$N$16)=0,0,BP26+BQ11)</f>
        <v>65016.952000002115</v>
      </c>
      <c r="BR26" s="3">
        <f t="shared" si="21"/>
        <v>65016.952000002115</v>
      </c>
      <c r="BS26" s="3">
        <f t="shared" si="21"/>
        <v>65016.952000002115</v>
      </c>
      <c r="BT26" s="3">
        <f t="shared" si="21"/>
        <v>65016.952000002115</v>
      </c>
      <c r="BU26" s="3">
        <f t="shared" si="21"/>
        <v>65016.952000002115</v>
      </c>
      <c r="BV26" s="3">
        <f t="shared" si="21"/>
        <v>65016.952000002115</v>
      </c>
      <c r="BW26" s="3">
        <f t="shared" si="21"/>
        <v>65016.952000002115</v>
      </c>
      <c r="BX26" s="3">
        <f t="shared" si="21"/>
        <v>65016.952000002115</v>
      </c>
      <c r="BY26" s="3">
        <f t="shared" si="21"/>
        <v>65016.952000002115</v>
      </c>
      <c r="BZ26" s="3">
        <f t="shared" si="21"/>
        <v>65016.952000002115</v>
      </c>
      <c r="CA26" s="3">
        <f t="shared" si="21"/>
        <v>65016.952000002115</v>
      </c>
      <c r="CB26" s="3">
        <f t="shared" si="21"/>
        <v>65016.952000002115</v>
      </c>
      <c r="CC26" s="3">
        <f t="shared" si="21"/>
        <v>65016.952000002115</v>
      </c>
      <c r="CD26" s="3">
        <f t="shared" si="21"/>
        <v>65016.952000002115</v>
      </c>
      <c r="CE26" s="3">
        <f t="shared" si="21"/>
        <v>65016.952000002115</v>
      </c>
      <c r="CF26" s="3">
        <f t="shared" si="21"/>
        <v>65016.952000002115</v>
      </c>
      <c r="CG26" s="3">
        <f t="shared" si="21"/>
        <v>65016.952000002115</v>
      </c>
      <c r="CH26" s="12">
        <f t="shared" si="21"/>
        <v>65016.952000002115</v>
      </c>
    </row>
    <row r="27" spans="1:88" x14ac:dyDescent="0.25">
      <c r="A27" s="583"/>
      <c r="B27" s="106" t="str">
        <f t="shared" si="6"/>
        <v>Pool Spa</v>
      </c>
      <c r="C27" s="3">
        <f t="shared" si="6"/>
        <v>0</v>
      </c>
      <c r="D27" s="3">
        <f t="shared" si="9"/>
        <v>0</v>
      </c>
      <c r="E27" s="3">
        <f t="shared" ref="E27:BP27" si="22">IF(SUM($C$16:$N$16)=0,0,D27+E12)</f>
        <v>0</v>
      </c>
      <c r="F27" s="3">
        <f t="shared" si="22"/>
        <v>0</v>
      </c>
      <c r="G27" s="3">
        <f t="shared" si="22"/>
        <v>0</v>
      </c>
      <c r="H27" s="3">
        <f t="shared" si="22"/>
        <v>0</v>
      </c>
      <c r="I27" s="3">
        <f t="shared" si="22"/>
        <v>0</v>
      </c>
      <c r="J27" s="3">
        <f t="shared" si="22"/>
        <v>0</v>
      </c>
      <c r="K27" s="3">
        <f t="shared" si="22"/>
        <v>0</v>
      </c>
      <c r="L27" s="3">
        <f t="shared" si="22"/>
        <v>0</v>
      </c>
      <c r="M27" s="3">
        <f t="shared" si="22"/>
        <v>0</v>
      </c>
      <c r="N27" s="3">
        <f t="shared" si="22"/>
        <v>0</v>
      </c>
      <c r="O27" s="3">
        <f t="shared" si="22"/>
        <v>0</v>
      </c>
      <c r="P27" s="3">
        <f t="shared" si="22"/>
        <v>0</v>
      </c>
      <c r="Q27" s="3">
        <f t="shared" si="22"/>
        <v>0</v>
      </c>
      <c r="R27" s="3">
        <f t="shared" si="22"/>
        <v>0</v>
      </c>
      <c r="S27" s="3">
        <f t="shared" si="22"/>
        <v>0</v>
      </c>
      <c r="T27" s="3">
        <f t="shared" si="22"/>
        <v>0</v>
      </c>
      <c r="U27" s="3">
        <f t="shared" si="22"/>
        <v>0</v>
      </c>
      <c r="V27" s="3">
        <f t="shared" si="22"/>
        <v>0</v>
      </c>
      <c r="W27" s="3">
        <f t="shared" si="22"/>
        <v>0</v>
      </c>
      <c r="X27" s="3">
        <f t="shared" si="22"/>
        <v>0</v>
      </c>
      <c r="Y27" s="3">
        <f t="shared" si="22"/>
        <v>0</v>
      </c>
      <c r="Z27" s="3">
        <f t="shared" si="22"/>
        <v>0</v>
      </c>
      <c r="AA27" s="3">
        <f t="shared" si="22"/>
        <v>0</v>
      </c>
      <c r="AB27" s="3">
        <f t="shared" si="22"/>
        <v>0</v>
      </c>
      <c r="AC27" s="3">
        <f t="shared" si="22"/>
        <v>0</v>
      </c>
      <c r="AD27" s="3">
        <f t="shared" si="22"/>
        <v>0</v>
      </c>
      <c r="AE27" s="3">
        <f t="shared" si="22"/>
        <v>0</v>
      </c>
      <c r="AF27" s="3">
        <f t="shared" si="22"/>
        <v>0</v>
      </c>
      <c r="AG27" s="3">
        <f t="shared" si="22"/>
        <v>0</v>
      </c>
      <c r="AH27" s="3">
        <f t="shared" si="22"/>
        <v>0</v>
      </c>
      <c r="AI27" s="3">
        <f t="shared" si="22"/>
        <v>0</v>
      </c>
      <c r="AJ27" s="3">
        <f t="shared" si="22"/>
        <v>0</v>
      </c>
      <c r="AK27" s="3">
        <f t="shared" si="22"/>
        <v>0</v>
      </c>
      <c r="AL27" s="3">
        <f t="shared" si="22"/>
        <v>0</v>
      </c>
      <c r="AM27" s="3">
        <f t="shared" si="22"/>
        <v>0</v>
      </c>
      <c r="AN27" s="3">
        <f t="shared" si="22"/>
        <v>0</v>
      </c>
      <c r="AO27" s="3">
        <f t="shared" si="22"/>
        <v>0</v>
      </c>
      <c r="AP27" s="3">
        <f t="shared" si="22"/>
        <v>0</v>
      </c>
      <c r="AQ27" s="3">
        <f t="shared" si="22"/>
        <v>0</v>
      </c>
      <c r="AR27" s="3">
        <f t="shared" si="22"/>
        <v>0</v>
      </c>
      <c r="AS27" s="3">
        <f t="shared" si="22"/>
        <v>0</v>
      </c>
      <c r="AT27" s="3">
        <f t="shared" si="22"/>
        <v>0</v>
      </c>
      <c r="AU27" s="3">
        <f t="shared" si="22"/>
        <v>0</v>
      </c>
      <c r="AV27" s="3">
        <f t="shared" si="22"/>
        <v>0</v>
      </c>
      <c r="AW27" s="3">
        <f t="shared" si="22"/>
        <v>0</v>
      </c>
      <c r="AX27" s="3">
        <f t="shared" si="22"/>
        <v>0</v>
      </c>
      <c r="AY27" s="3">
        <f t="shared" si="22"/>
        <v>0</v>
      </c>
      <c r="AZ27" s="3">
        <f t="shared" si="22"/>
        <v>0</v>
      </c>
      <c r="BA27" s="3">
        <f t="shared" si="22"/>
        <v>0</v>
      </c>
      <c r="BB27" s="3">
        <f t="shared" si="22"/>
        <v>0</v>
      </c>
      <c r="BC27" s="3">
        <f t="shared" si="22"/>
        <v>0</v>
      </c>
      <c r="BD27" s="3">
        <f t="shared" si="22"/>
        <v>0</v>
      </c>
      <c r="BE27" s="3">
        <f t="shared" si="22"/>
        <v>0</v>
      </c>
      <c r="BF27" s="3">
        <f t="shared" si="22"/>
        <v>0</v>
      </c>
      <c r="BG27" s="3">
        <f t="shared" si="22"/>
        <v>0</v>
      </c>
      <c r="BH27" s="3">
        <f t="shared" si="22"/>
        <v>0</v>
      </c>
      <c r="BI27" s="3">
        <f t="shared" si="22"/>
        <v>0</v>
      </c>
      <c r="BJ27" s="3">
        <f t="shared" si="22"/>
        <v>0</v>
      </c>
      <c r="BK27" s="3">
        <f t="shared" si="22"/>
        <v>0</v>
      </c>
      <c r="BL27" s="3">
        <f t="shared" si="22"/>
        <v>0</v>
      </c>
      <c r="BM27" s="3">
        <f t="shared" si="22"/>
        <v>0</v>
      </c>
      <c r="BN27" s="3">
        <f t="shared" si="22"/>
        <v>0</v>
      </c>
      <c r="BO27" s="3">
        <f t="shared" si="22"/>
        <v>0</v>
      </c>
      <c r="BP27" s="3">
        <f t="shared" si="22"/>
        <v>0</v>
      </c>
      <c r="BQ27" s="3">
        <f t="shared" ref="BQ27:CH27" si="23">IF(SUM($C$16:$N$16)=0,0,BP27+BQ12)</f>
        <v>0</v>
      </c>
      <c r="BR27" s="3">
        <f t="shared" si="23"/>
        <v>0</v>
      </c>
      <c r="BS27" s="3">
        <f t="shared" si="23"/>
        <v>0</v>
      </c>
      <c r="BT27" s="3">
        <f t="shared" si="23"/>
        <v>0</v>
      </c>
      <c r="BU27" s="3">
        <f t="shared" si="23"/>
        <v>0</v>
      </c>
      <c r="BV27" s="3">
        <f t="shared" si="23"/>
        <v>0</v>
      </c>
      <c r="BW27" s="3">
        <f t="shared" si="23"/>
        <v>0</v>
      </c>
      <c r="BX27" s="3">
        <f t="shared" si="23"/>
        <v>0</v>
      </c>
      <c r="BY27" s="3">
        <f t="shared" si="23"/>
        <v>0</v>
      </c>
      <c r="BZ27" s="3">
        <f t="shared" si="23"/>
        <v>0</v>
      </c>
      <c r="CA27" s="3">
        <f t="shared" si="23"/>
        <v>0</v>
      </c>
      <c r="CB27" s="3">
        <f t="shared" si="23"/>
        <v>0</v>
      </c>
      <c r="CC27" s="3">
        <f t="shared" si="23"/>
        <v>0</v>
      </c>
      <c r="CD27" s="3">
        <f t="shared" si="23"/>
        <v>0</v>
      </c>
      <c r="CE27" s="3">
        <f t="shared" si="23"/>
        <v>0</v>
      </c>
      <c r="CF27" s="3">
        <f t="shared" si="23"/>
        <v>0</v>
      </c>
      <c r="CG27" s="3">
        <f t="shared" si="23"/>
        <v>0</v>
      </c>
      <c r="CH27" s="12">
        <f t="shared" si="23"/>
        <v>0</v>
      </c>
    </row>
    <row r="28" spans="1:88" x14ac:dyDescent="0.25">
      <c r="A28" s="583"/>
      <c r="B28" s="106" t="str">
        <f t="shared" si="6"/>
        <v>Refrigeration</v>
      </c>
      <c r="C28" s="3">
        <f t="shared" si="6"/>
        <v>0</v>
      </c>
      <c r="D28" s="3">
        <f t="shared" si="9"/>
        <v>0</v>
      </c>
      <c r="E28" s="3">
        <f t="shared" ref="E28:BP28" si="24">IF(SUM($C$16:$N$16)=0,0,D28+E13)</f>
        <v>0</v>
      </c>
      <c r="F28" s="3">
        <f t="shared" si="24"/>
        <v>0</v>
      </c>
      <c r="G28" s="3">
        <f t="shared" si="24"/>
        <v>0</v>
      </c>
      <c r="H28" s="3">
        <f t="shared" si="24"/>
        <v>0</v>
      </c>
      <c r="I28" s="3">
        <f t="shared" si="24"/>
        <v>0</v>
      </c>
      <c r="J28" s="3">
        <f t="shared" si="24"/>
        <v>0</v>
      </c>
      <c r="K28" s="3">
        <f t="shared" si="24"/>
        <v>0</v>
      </c>
      <c r="L28" s="3">
        <f t="shared" si="24"/>
        <v>0</v>
      </c>
      <c r="M28" s="3">
        <f t="shared" si="24"/>
        <v>0</v>
      </c>
      <c r="N28" s="3">
        <f t="shared" si="24"/>
        <v>0</v>
      </c>
      <c r="O28" s="3">
        <f t="shared" si="24"/>
        <v>0</v>
      </c>
      <c r="P28" s="3">
        <f t="shared" si="24"/>
        <v>0</v>
      </c>
      <c r="Q28" s="3">
        <f t="shared" si="24"/>
        <v>0</v>
      </c>
      <c r="R28" s="3">
        <f t="shared" si="24"/>
        <v>0</v>
      </c>
      <c r="S28" s="3">
        <f t="shared" si="24"/>
        <v>0</v>
      </c>
      <c r="T28" s="3">
        <f t="shared" si="24"/>
        <v>0</v>
      </c>
      <c r="U28" s="3">
        <f t="shared" si="24"/>
        <v>0</v>
      </c>
      <c r="V28" s="3">
        <f t="shared" si="24"/>
        <v>0</v>
      </c>
      <c r="W28" s="3">
        <f t="shared" si="24"/>
        <v>0</v>
      </c>
      <c r="X28" s="3">
        <f t="shared" si="24"/>
        <v>0</v>
      </c>
      <c r="Y28" s="3">
        <f t="shared" si="24"/>
        <v>0</v>
      </c>
      <c r="Z28" s="3">
        <f t="shared" si="24"/>
        <v>0</v>
      </c>
      <c r="AA28" s="3">
        <f t="shared" si="24"/>
        <v>0</v>
      </c>
      <c r="AB28" s="3">
        <f t="shared" si="24"/>
        <v>0</v>
      </c>
      <c r="AC28" s="3">
        <f t="shared" si="24"/>
        <v>0</v>
      </c>
      <c r="AD28" s="3">
        <f t="shared" si="24"/>
        <v>0</v>
      </c>
      <c r="AE28" s="3">
        <f t="shared" si="24"/>
        <v>0</v>
      </c>
      <c r="AF28" s="3">
        <f t="shared" si="24"/>
        <v>0</v>
      </c>
      <c r="AG28" s="3">
        <f t="shared" si="24"/>
        <v>0</v>
      </c>
      <c r="AH28" s="3">
        <f t="shared" si="24"/>
        <v>0</v>
      </c>
      <c r="AI28" s="3">
        <f t="shared" si="24"/>
        <v>0</v>
      </c>
      <c r="AJ28" s="3">
        <f t="shared" si="24"/>
        <v>0</v>
      </c>
      <c r="AK28" s="3">
        <f t="shared" si="24"/>
        <v>0</v>
      </c>
      <c r="AL28" s="3">
        <f t="shared" si="24"/>
        <v>0</v>
      </c>
      <c r="AM28" s="3">
        <f t="shared" si="24"/>
        <v>0</v>
      </c>
      <c r="AN28" s="3">
        <f t="shared" si="24"/>
        <v>0</v>
      </c>
      <c r="AO28" s="3">
        <f t="shared" si="24"/>
        <v>0</v>
      </c>
      <c r="AP28" s="3">
        <f t="shared" si="24"/>
        <v>0</v>
      </c>
      <c r="AQ28" s="3">
        <f t="shared" si="24"/>
        <v>0</v>
      </c>
      <c r="AR28" s="3">
        <f t="shared" si="24"/>
        <v>0</v>
      </c>
      <c r="AS28" s="3">
        <f t="shared" si="24"/>
        <v>0</v>
      </c>
      <c r="AT28" s="3">
        <f t="shared" si="24"/>
        <v>0</v>
      </c>
      <c r="AU28" s="3">
        <f t="shared" si="24"/>
        <v>0</v>
      </c>
      <c r="AV28" s="3">
        <f t="shared" si="24"/>
        <v>0</v>
      </c>
      <c r="AW28" s="3">
        <f t="shared" si="24"/>
        <v>0</v>
      </c>
      <c r="AX28" s="3">
        <f t="shared" si="24"/>
        <v>0</v>
      </c>
      <c r="AY28" s="3">
        <f t="shared" si="24"/>
        <v>0</v>
      </c>
      <c r="AZ28" s="3">
        <f t="shared" si="24"/>
        <v>0</v>
      </c>
      <c r="BA28" s="3">
        <f t="shared" si="24"/>
        <v>0</v>
      </c>
      <c r="BB28" s="3">
        <f t="shared" si="24"/>
        <v>0</v>
      </c>
      <c r="BC28" s="3">
        <f t="shared" si="24"/>
        <v>0</v>
      </c>
      <c r="BD28" s="3">
        <f t="shared" si="24"/>
        <v>0</v>
      </c>
      <c r="BE28" s="3">
        <f t="shared" si="24"/>
        <v>0</v>
      </c>
      <c r="BF28" s="3">
        <f t="shared" si="24"/>
        <v>0</v>
      </c>
      <c r="BG28" s="3">
        <f t="shared" si="24"/>
        <v>0</v>
      </c>
      <c r="BH28" s="3">
        <f t="shared" si="24"/>
        <v>0</v>
      </c>
      <c r="BI28" s="3">
        <f t="shared" si="24"/>
        <v>0</v>
      </c>
      <c r="BJ28" s="3">
        <f t="shared" si="24"/>
        <v>0</v>
      </c>
      <c r="BK28" s="3">
        <f t="shared" si="24"/>
        <v>0</v>
      </c>
      <c r="BL28" s="3">
        <f t="shared" si="24"/>
        <v>0</v>
      </c>
      <c r="BM28" s="3">
        <f t="shared" si="24"/>
        <v>0</v>
      </c>
      <c r="BN28" s="3">
        <f t="shared" si="24"/>
        <v>0</v>
      </c>
      <c r="BO28" s="3">
        <f t="shared" si="24"/>
        <v>0</v>
      </c>
      <c r="BP28" s="3">
        <f t="shared" si="24"/>
        <v>0</v>
      </c>
      <c r="BQ28" s="3">
        <f t="shared" ref="BQ28:CH28" si="25">IF(SUM($C$16:$N$16)=0,0,BP28+BQ13)</f>
        <v>0</v>
      </c>
      <c r="BR28" s="3">
        <f t="shared" si="25"/>
        <v>0</v>
      </c>
      <c r="BS28" s="3">
        <f t="shared" si="25"/>
        <v>0</v>
      </c>
      <c r="BT28" s="3">
        <f t="shared" si="25"/>
        <v>0</v>
      </c>
      <c r="BU28" s="3">
        <f t="shared" si="25"/>
        <v>0</v>
      </c>
      <c r="BV28" s="3">
        <f t="shared" si="25"/>
        <v>0</v>
      </c>
      <c r="BW28" s="3">
        <f t="shared" si="25"/>
        <v>0</v>
      </c>
      <c r="BX28" s="3">
        <f t="shared" si="25"/>
        <v>0</v>
      </c>
      <c r="BY28" s="3">
        <f t="shared" si="25"/>
        <v>0</v>
      </c>
      <c r="BZ28" s="3">
        <f t="shared" si="25"/>
        <v>0</v>
      </c>
      <c r="CA28" s="3">
        <f t="shared" si="25"/>
        <v>0</v>
      </c>
      <c r="CB28" s="3">
        <f t="shared" si="25"/>
        <v>0</v>
      </c>
      <c r="CC28" s="3">
        <f t="shared" si="25"/>
        <v>0</v>
      </c>
      <c r="CD28" s="3">
        <f t="shared" si="25"/>
        <v>0</v>
      </c>
      <c r="CE28" s="3">
        <f t="shared" si="25"/>
        <v>0</v>
      </c>
      <c r="CF28" s="3">
        <f t="shared" si="25"/>
        <v>0</v>
      </c>
      <c r="CG28" s="3">
        <f t="shared" si="25"/>
        <v>0</v>
      </c>
      <c r="CH28" s="12">
        <f t="shared" si="25"/>
        <v>0</v>
      </c>
    </row>
    <row r="29" spans="1:88" ht="15" customHeight="1" x14ac:dyDescent="0.25">
      <c r="A29" s="583"/>
      <c r="B29" s="106" t="str">
        <f t="shared" si="6"/>
        <v>Water Heating</v>
      </c>
      <c r="C29" s="3">
        <f t="shared" si="6"/>
        <v>0</v>
      </c>
      <c r="D29" s="3">
        <f t="shared" si="9"/>
        <v>11179.602821211029</v>
      </c>
      <c r="E29" s="3">
        <f t="shared" ref="E29:BP29" si="26">IF(SUM($C$16:$N$16)=0,0,D29+E14)</f>
        <v>30063.51187848522</v>
      </c>
      <c r="F29" s="3">
        <f t="shared" si="26"/>
        <v>42820.134963688317</v>
      </c>
      <c r="G29" s="3">
        <f t="shared" si="26"/>
        <v>45355.821148829375</v>
      </c>
      <c r="H29" s="3">
        <f t="shared" si="26"/>
        <v>71551.119317693432</v>
      </c>
      <c r="I29" s="3">
        <f t="shared" si="26"/>
        <v>85931.024043891972</v>
      </c>
      <c r="J29" s="3">
        <f t="shared" si="26"/>
        <v>104268.12940540243</v>
      </c>
      <c r="K29" s="3">
        <f t="shared" si="26"/>
        <v>107283.72624673725</v>
      </c>
      <c r="L29" s="3">
        <f t="shared" si="26"/>
        <v>117455.59645954924</v>
      </c>
      <c r="M29" s="3">
        <f t="shared" si="26"/>
        <v>131081.57408486758</v>
      </c>
      <c r="N29" s="3">
        <f t="shared" si="26"/>
        <v>170460.8233859585</v>
      </c>
      <c r="O29" s="3">
        <f t="shared" si="26"/>
        <v>170460.8233859585</v>
      </c>
      <c r="P29" s="3">
        <f t="shared" si="26"/>
        <v>170460.8233859585</v>
      </c>
      <c r="Q29" s="3">
        <f t="shared" si="26"/>
        <v>170460.8233859585</v>
      </c>
      <c r="R29" s="3">
        <f t="shared" si="26"/>
        <v>170460.8233859585</v>
      </c>
      <c r="S29" s="3">
        <f t="shared" si="26"/>
        <v>170460.8233859585</v>
      </c>
      <c r="T29" s="3">
        <f t="shared" si="26"/>
        <v>170460.8233859585</v>
      </c>
      <c r="U29" s="3">
        <f t="shared" si="26"/>
        <v>170460.8233859585</v>
      </c>
      <c r="V29" s="3">
        <f t="shared" si="26"/>
        <v>170460.8233859585</v>
      </c>
      <c r="W29" s="3">
        <f t="shared" si="26"/>
        <v>170460.8233859585</v>
      </c>
      <c r="X29" s="3">
        <f t="shared" si="26"/>
        <v>170460.8233859585</v>
      </c>
      <c r="Y29" s="3">
        <f t="shared" si="26"/>
        <v>170460.8233859585</v>
      </c>
      <c r="Z29" s="3">
        <f t="shared" si="26"/>
        <v>170460.8233859585</v>
      </c>
      <c r="AA29" s="3">
        <f t="shared" si="26"/>
        <v>170460.8233859585</v>
      </c>
      <c r="AB29" s="3">
        <f t="shared" si="26"/>
        <v>170460.8233859585</v>
      </c>
      <c r="AC29" s="3">
        <f t="shared" si="26"/>
        <v>170460.8233859585</v>
      </c>
      <c r="AD29" s="3">
        <f t="shared" si="26"/>
        <v>170460.8233859585</v>
      </c>
      <c r="AE29" s="3">
        <f t="shared" si="26"/>
        <v>170460.8233859585</v>
      </c>
      <c r="AF29" s="3">
        <f t="shared" si="26"/>
        <v>170460.8233859585</v>
      </c>
      <c r="AG29" s="3">
        <f t="shared" si="26"/>
        <v>170460.8233859585</v>
      </c>
      <c r="AH29" s="3">
        <f t="shared" si="26"/>
        <v>170460.8233859585</v>
      </c>
      <c r="AI29" s="3">
        <f t="shared" si="26"/>
        <v>170460.8233859585</v>
      </c>
      <c r="AJ29" s="3">
        <f t="shared" si="26"/>
        <v>170460.8233859585</v>
      </c>
      <c r="AK29" s="3">
        <f t="shared" si="26"/>
        <v>170460.8233859585</v>
      </c>
      <c r="AL29" s="3">
        <f t="shared" si="26"/>
        <v>170460.8233859585</v>
      </c>
      <c r="AM29" s="3">
        <f t="shared" si="26"/>
        <v>170460.8233859585</v>
      </c>
      <c r="AN29" s="3">
        <f t="shared" si="26"/>
        <v>170460.8233859585</v>
      </c>
      <c r="AO29" s="3">
        <f t="shared" si="26"/>
        <v>170460.8233859585</v>
      </c>
      <c r="AP29" s="3">
        <f t="shared" si="26"/>
        <v>170460.8233859585</v>
      </c>
      <c r="AQ29" s="3">
        <f t="shared" si="26"/>
        <v>170460.8233859585</v>
      </c>
      <c r="AR29" s="3">
        <f t="shared" si="26"/>
        <v>170460.8233859585</v>
      </c>
      <c r="AS29" s="3">
        <f t="shared" si="26"/>
        <v>170460.8233859585</v>
      </c>
      <c r="AT29" s="3">
        <f t="shared" si="26"/>
        <v>170460.8233859585</v>
      </c>
      <c r="AU29" s="3">
        <f t="shared" si="26"/>
        <v>170460.8233859585</v>
      </c>
      <c r="AV29" s="3">
        <f t="shared" si="26"/>
        <v>170460.8233859585</v>
      </c>
      <c r="AW29" s="3">
        <f t="shared" si="26"/>
        <v>170460.8233859585</v>
      </c>
      <c r="AX29" s="3">
        <f t="shared" si="26"/>
        <v>170460.8233859585</v>
      </c>
      <c r="AY29" s="3">
        <f t="shared" si="26"/>
        <v>170460.8233859585</v>
      </c>
      <c r="AZ29" s="3">
        <f t="shared" si="26"/>
        <v>170460.8233859585</v>
      </c>
      <c r="BA29" s="3">
        <f t="shared" si="26"/>
        <v>170460.8233859585</v>
      </c>
      <c r="BB29" s="3">
        <f t="shared" si="26"/>
        <v>170460.8233859585</v>
      </c>
      <c r="BC29" s="3">
        <f t="shared" si="26"/>
        <v>170460.8233859585</v>
      </c>
      <c r="BD29" s="3">
        <f t="shared" si="26"/>
        <v>170460.8233859585</v>
      </c>
      <c r="BE29" s="3">
        <f t="shared" si="26"/>
        <v>170460.8233859585</v>
      </c>
      <c r="BF29" s="3">
        <f t="shared" si="26"/>
        <v>170460.8233859585</v>
      </c>
      <c r="BG29" s="3">
        <f t="shared" si="26"/>
        <v>170460.8233859585</v>
      </c>
      <c r="BH29" s="3">
        <f t="shared" si="26"/>
        <v>170460.8233859585</v>
      </c>
      <c r="BI29" s="3">
        <f t="shared" si="26"/>
        <v>170460.8233859585</v>
      </c>
      <c r="BJ29" s="3">
        <f t="shared" si="26"/>
        <v>170460.8233859585</v>
      </c>
      <c r="BK29" s="3">
        <f t="shared" si="26"/>
        <v>170460.8233859585</v>
      </c>
      <c r="BL29" s="3">
        <f t="shared" si="26"/>
        <v>170460.8233859585</v>
      </c>
      <c r="BM29" s="3">
        <f t="shared" si="26"/>
        <v>170460.8233859585</v>
      </c>
      <c r="BN29" s="3">
        <f t="shared" si="26"/>
        <v>170460.8233859585</v>
      </c>
      <c r="BO29" s="3">
        <f t="shared" si="26"/>
        <v>170460.8233859585</v>
      </c>
      <c r="BP29" s="3">
        <f t="shared" si="26"/>
        <v>170460.8233859585</v>
      </c>
      <c r="BQ29" s="3">
        <f t="shared" ref="BQ29:CH29" si="27">IF(SUM($C$16:$N$16)=0,0,BP29+BQ14)</f>
        <v>170460.8233859585</v>
      </c>
      <c r="BR29" s="3">
        <f t="shared" si="27"/>
        <v>170460.8233859585</v>
      </c>
      <c r="BS29" s="3">
        <f t="shared" si="27"/>
        <v>170460.8233859585</v>
      </c>
      <c r="BT29" s="3">
        <f t="shared" si="27"/>
        <v>170460.8233859585</v>
      </c>
      <c r="BU29" s="3">
        <f t="shared" si="27"/>
        <v>170460.8233859585</v>
      </c>
      <c r="BV29" s="3">
        <f t="shared" si="27"/>
        <v>170460.8233859585</v>
      </c>
      <c r="BW29" s="3">
        <f t="shared" si="27"/>
        <v>170460.8233859585</v>
      </c>
      <c r="BX29" s="3">
        <f t="shared" si="27"/>
        <v>170460.8233859585</v>
      </c>
      <c r="BY29" s="3">
        <f t="shared" si="27"/>
        <v>170460.8233859585</v>
      </c>
      <c r="BZ29" s="3">
        <f t="shared" si="27"/>
        <v>170460.8233859585</v>
      </c>
      <c r="CA29" s="3">
        <f t="shared" si="27"/>
        <v>170460.8233859585</v>
      </c>
      <c r="CB29" s="3">
        <f t="shared" si="27"/>
        <v>170460.8233859585</v>
      </c>
      <c r="CC29" s="3">
        <f t="shared" si="27"/>
        <v>170460.8233859585</v>
      </c>
      <c r="CD29" s="3">
        <f t="shared" si="27"/>
        <v>170460.8233859585</v>
      </c>
      <c r="CE29" s="3">
        <f t="shared" si="27"/>
        <v>170460.8233859585</v>
      </c>
      <c r="CF29" s="3">
        <f t="shared" si="27"/>
        <v>170460.8233859585</v>
      </c>
      <c r="CG29" s="3">
        <f t="shared" si="27"/>
        <v>170460.8233859585</v>
      </c>
      <c r="CH29" s="12">
        <f t="shared" si="27"/>
        <v>170460.8233859585</v>
      </c>
    </row>
    <row r="30" spans="1:88" ht="15" customHeight="1" thickBot="1" x14ac:dyDescent="0.3">
      <c r="A30" s="583"/>
      <c r="B30" s="177" t="str">
        <f t="shared" si="6"/>
        <v>Motors(uses bus. load shape)</v>
      </c>
      <c r="C30" s="171">
        <f t="shared" si="6"/>
        <v>0</v>
      </c>
      <c r="D30" s="172">
        <f t="shared" si="9"/>
        <v>0</v>
      </c>
      <c r="E30" s="172">
        <f t="shared" ref="E30:BP30" si="28">IF(SUM($C$16:$N$16)=0,0,D30+E15)</f>
        <v>0</v>
      </c>
      <c r="F30" s="172">
        <f t="shared" si="28"/>
        <v>0</v>
      </c>
      <c r="G30" s="172">
        <f t="shared" si="28"/>
        <v>0</v>
      </c>
      <c r="H30" s="172">
        <f t="shared" si="28"/>
        <v>0</v>
      </c>
      <c r="I30" s="172">
        <f t="shared" si="28"/>
        <v>0</v>
      </c>
      <c r="J30" s="172">
        <f t="shared" si="28"/>
        <v>0</v>
      </c>
      <c r="K30" s="172">
        <f t="shared" si="28"/>
        <v>0</v>
      </c>
      <c r="L30" s="172">
        <f t="shared" si="28"/>
        <v>0</v>
      </c>
      <c r="M30" s="172">
        <f t="shared" si="28"/>
        <v>0</v>
      </c>
      <c r="N30" s="172">
        <f t="shared" si="28"/>
        <v>0</v>
      </c>
      <c r="O30" s="171">
        <f t="shared" si="28"/>
        <v>0</v>
      </c>
      <c r="P30" s="171">
        <f t="shared" si="28"/>
        <v>0</v>
      </c>
      <c r="Q30" s="171">
        <f t="shared" si="28"/>
        <v>0</v>
      </c>
      <c r="R30" s="171">
        <f t="shared" si="28"/>
        <v>0</v>
      </c>
      <c r="S30" s="171">
        <f t="shared" si="28"/>
        <v>0</v>
      </c>
      <c r="T30" s="171">
        <f t="shared" si="28"/>
        <v>0</v>
      </c>
      <c r="U30" s="171">
        <f t="shared" si="28"/>
        <v>0</v>
      </c>
      <c r="V30" s="171">
        <f t="shared" si="28"/>
        <v>0</v>
      </c>
      <c r="W30" s="171">
        <f t="shared" si="28"/>
        <v>0</v>
      </c>
      <c r="X30" s="171">
        <f t="shared" si="28"/>
        <v>0</v>
      </c>
      <c r="Y30" s="171">
        <f t="shared" si="28"/>
        <v>0</v>
      </c>
      <c r="Z30" s="171">
        <f t="shared" si="28"/>
        <v>0</v>
      </c>
      <c r="AA30" s="171">
        <f t="shared" si="28"/>
        <v>0</v>
      </c>
      <c r="AB30" s="171">
        <f t="shared" si="28"/>
        <v>0</v>
      </c>
      <c r="AC30" s="171">
        <f t="shared" si="28"/>
        <v>0</v>
      </c>
      <c r="AD30" s="171">
        <f t="shared" si="28"/>
        <v>0</v>
      </c>
      <c r="AE30" s="171">
        <f t="shared" si="28"/>
        <v>0</v>
      </c>
      <c r="AF30" s="171">
        <f t="shared" si="28"/>
        <v>0</v>
      </c>
      <c r="AG30" s="171">
        <f t="shared" si="28"/>
        <v>0</v>
      </c>
      <c r="AH30" s="171">
        <f t="shared" si="28"/>
        <v>0</v>
      </c>
      <c r="AI30" s="171">
        <f t="shared" si="28"/>
        <v>0</v>
      </c>
      <c r="AJ30" s="171">
        <f t="shared" si="28"/>
        <v>0</v>
      </c>
      <c r="AK30" s="171">
        <f t="shared" si="28"/>
        <v>0</v>
      </c>
      <c r="AL30" s="171">
        <f t="shared" si="28"/>
        <v>0</v>
      </c>
      <c r="AM30" s="171">
        <f t="shared" si="28"/>
        <v>0</v>
      </c>
      <c r="AN30" s="171">
        <f t="shared" si="28"/>
        <v>0</v>
      </c>
      <c r="AO30" s="171">
        <f t="shared" si="28"/>
        <v>0</v>
      </c>
      <c r="AP30" s="171">
        <f t="shared" si="28"/>
        <v>0</v>
      </c>
      <c r="AQ30" s="171">
        <f t="shared" si="28"/>
        <v>0</v>
      </c>
      <c r="AR30" s="171">
        <f t="shared" si="28"/>
        <v>0</v>
      </c>
      <c r="AS30" s="171">
        <f t="shared" si="28"/>
        <v>0</v>
      </c>
      <c r="AT30" s="171">
        <f t="shared" si="28"/>
        <v>0</v>
      </c>
      <c r="AU30" s="171">
        <f t="shared" si="28"/>
        <v>0</v>
      </c>
      <c r="AV30" s="171">
        <f t="shared" si="28"/>
        <v>0</v>
      </c>
      <c r="AW30" s="171">
        <f t="shared" si="28"/>
        <v>0</v>
      </c>
      <c r="AX30" s="171">
        <f t="shared" si="28"/>
        <v>0</v>
      </c>
      <c r="AY30" s="171">
        <f t="shared" si="28"/>
        <v>0</v>
      </c>
      <c r="AZ30" s="171">
        <f t="shared" si="28"/>
        <v>0</v>
      </c>
      <c r="BA30" s="171">
        <f t="shared" si="28"/>
        <v>0</v>
      </c>
      <c r="BB30" s="171">
        <f t="shared" si="28"/>
        <v>0</v>
      </c>
      <c r="BC30" s="171">
        <f t="shared" si="28"/>
        <v>0</v>
      </c>
      <c r="BD30" s="171">
        <f t="shared" si="28"/>
        <v>0</v>
      </c>
      <c r="BE30" s="171">
        <f t="shared" si="28"/>
        <v>0</v>
      </c>
      <c r="BF30" s="171">
        <f t="shared" si="28"/>
        <v>0</v>
      </c>
      <c r="BG30" s="171">
        <f t="shared" si="28"/>
        <v>0</v>
      </c>
      <c r="BH30" s="171">
        <f t="shared" si="28"/>
        <v>0</v>
      </c>
      <c r="BI30" s="171">
        <f t="shared" si="28"/>
        <v>0</v>
      </c>
      <c r="BJ30" s="171">
        <f t="shared" si="28"/>
        <v>0</v>
      </c>
      <c r="BK30" s="171">
        <f t="shared" si="28"/>
        <v>0</v>
      </c>
      <c r="BL30" s="171">
        <f t="shared" si="28"/>
        <v>0</v>
      </c>
      <c r="BM30" s="171">
        <f t="shared" si="28"/>
        <v>0</v>
      </c>
      <c r="BN30" s="171">
        <f t="shared" si="28"/>
        <v>0</v>
      </c>
      <c r="BO30" s="171">
        <f t="shared" si="28"/>
        <v>0</v>
      </c>
      <c r="BP30" s="171">
        <f t="shared" si="28"/>
        <v>0</v>
      </c>
      <c r="BQ30" s="171">
        <f t="shared" ref="BQ30:CH30" si="29">IF(SUM($C$16:$N$16)=0,0,BP30+BQ15)</f>
        <v>0</v>
      </c>
      <c r="BR30" s="171">
        <f t="shared" si="29"/>
        <v>0</v>
      </c>
      <c r="BS30" s="171">
        <f t="shared" si="29"/>
        <v>0</v>
      </c>
      <c r="BT30" s="171">
        <f t="shared" si="29"/>
        <v>0</v>
      </c>
      <c r="BU30" s="171">
        <f t="shared" si="29"/>
        <v>0</v>
      </c>
      <c r="BV30" s="171">
        <f t="shared" si="29"/>
        <v>0</v>
      </c>
      <c r="BW30" s="171">
        <f t="shared" si="29"/>
        <v>0</v>
      </c>
      <c r="BX30" s="171">
        <f t="shared" si="29"/>
        <v>0</v>
      </c>
      <c r="BY30" s="171">
        <f t="shared" si="29"/>
        <v>0</v>
      </c>
      <c r="BZ30" s="171">
        <f t="shared" si="29"/>
        <v>0</v>
      </c>
      <c r="CA30" s="171">
        <f t="shared" si="29"/>
        <v>0</v>
      </c>
      <c r="CB30" s="171">
        <f t="shared" si="29"/>
        <v>0</v>
      </c>
      <c r="CC30" s="171">
        <f t="shared" si="29"/>
        <v>0</v>
      </c>
      <c r="CD30" s="171">
        <f t="shared" si="29"/>
        <v>0</v>
      </c>
      <c r="CE30" s="171">
        <f t="shared" si="29"/>
        <v>0</v>
      </c>
      <c r="CF30" s="171">
        <f t="shared" si="29"/>
        <v>0</v>
      </c>
      <c r="CG30" s="171">
        <f t="shared" si="29"/>
        <v>0</v>
      </c>
      <c r="CH30" s="173">
        <f t="shared" si="29"/>
        <v>0</v>
      </c>
    </row>
    <row r="31" spans="1:88" ht="15" customHeight="1" thickBot="1" x14ac:dyDescent="0.3">
      <c r="A31" s="584"/>
      <c r="B31" s="178" t="str">
        <f t="shared" si="6"/>
        <v>Monthly kWh</v>
      </c>
      <c r="C31" s="309">
        <f>SUM(C20:C30)</f>
        <v>678641.59294912347</v>
      </c>
      <c r="D31" s="142">
        <f>SUM(D20:D30)</f>
        <v>2827806.7880288465</v>
      </c>
      <c r="E31" s="142">
        <f t="shared" ref="E31:BP31" si="30">SUM(E20:E30)</f>
        <v>6104250.7335379757</v>
      </c>
      <c r="F31" s="142">
        <f t="shared" si="30"/>
        <v>8599754.1884404439</v>
      </c>
      <c r="G31" s="142">
        <f t="shared" si="30"/>
        <v>12774279.51327719</v>
      </c>
      <c r="H31" s="142">
        <f t="shared" si="30"/>
        <v>16994359.23255562</v>
      </c>
      <c r="I31" s="142">
        <f t="shared" si="30"/>
        <v>21827075.720807035</v>
      </c>
      <c r="J31" s="142">
        <f t="shared" si="30"/>
        <v>26880290.488286752</v>
      </c>
      <c r="K31" s="142">
        <f t="shared" si="30"/>
        <v>30938667.104682349</v>
      </c>
      <c r="L31" s="142">
        <f t="shared" si="30"/>
        <v>35024718.130082332</v>
      </c>
      <c r="M31" s="142">
        <f t="shared" si="30"/>
        <v>38120352.040315911</v>
      </c>
      <c r="N31" s="142">
        <f t="shared" si="30"/>
        <v>47429575.883085012</v>
      </c>
      <c r="O31" s="142">
        <f t="shared" si="30"/>
        <v>47429575.883085012</v>
      </c>
      <c r="P31" s="142">
        <f t="shared" si="30"/>
        <v>47429575.883085012</v>
      </c>
      <c r="Q31" s="142">
        <f t="shared" si="30"/>
        <v>47429575.883085012</v>
      </c>
      <c r="R31" s="142">
        <f t="shared" si="30"/>
        <v>47429575.883085012</v>
      </c>
      <c r="S31" s="142">
        <f t="shared" si="30"/>
        <v>47429575.883085012</v>
      </c>
      <c r="T31" s="142">
        <f t="shared" si="30"/>
        <v>47429575.883085012</v>
      </c>
      <c r="U31" s="142">
        <f t="shared" si="30"/>
        <v>47429575.883085012</v>
      </c>
      <c r="V31" s="142">
        <f t="shared" si="30"/>
        <v>47429575.883085012</v>
      </c>
      <c r="W31" s="142">
        <f t="shared" si="30"/>
        <v>47429575.883085012</v>
      </c>
      <c r="X31" s="142">
        <f t="shared" si="30"/>
        <v>47429575.883085012</v>
      </c>
      <c r="Y31" s="142">
        <f t="shared" si="30"/>
        <v>47429575.883085012</v>
      </c>
      <c r="Z31" s="142">
        <f t="shared" si="30"/>
        <v>47429575.883085012</v>
      </c>
      <c r="AA31" s="142">
        <f t="shared" si="30"/>
        <v>47429575.883085012</v>
      </c>
      <c r="AB31" s="142">
        <f t="shared" si="30"/>
        <v>47429575.883085012</v>
      </c>
      <c r="AC31" s="142">
        <f t="shared" si="30"/>
        <v>47429575.883085012</v>
      </c>
      <c r="AD31" s="142">
        <f t="shared" si="30"/>
        <v>47429575.883085012</v>
      </c>
      <c r="AE31" s="142">
        <f t="shared" si="30"/>
        <v>47429575.883085012</v>
      </c>
      <c r="AF31" s="142">
        <f t="shared" si="30"/>
        <v>47429575.883085012</v>
      </c>
      <c r="AG31" s="142">
        <f t="shared" si="30"/>
        <v>47429575.883085012</v>
      </c>
      <c r="AH31" s="142">
        <f t="shared" si="30"/>
        <v>47429575.883085012</v>
      </c>
      <c r="AI31" s="142">
        <f t="shared" si="30"/>
        <v>47429575.883085012</v>
      </c>
      <c r="AJ31" s="142">
        <f t="shared" si="30"/>
        <v>47429575.883085012</v>
      </c>
      <c r="AK31" s="142">
        <f t="shared" si="30"/>
        <v>47429575.883085012</v>
      </c>
      <c r="AL31" s="142">
        <f t="shared" si="30"/>
        <v>47429575.883085012</v>
      </c>
      <c r="AM31" s="142">
        <f t="shared" si="30"/>
        <v>47429575.883085012</v>
      </c>
      <c r="AN31" s="142">
        <f t="shared" si="30"/>
        <v>47429575.883085012</v>
      </c>
      <c r="AO31" s="142">
        <f t="shared" si="30"/>
        <v>47429575.883085012</v>
      </c>
      <c r="AP31" s="142">
        <f t="shared" si="30"/>
        <v>47429575.883085012</v>
      </c>
      <c r="AQ31" s="142">
        <f t="shared" si="30"/>
        <v>47429575.883085012</v>
      </c>
      <c r="AR31" s="142">
        <f t="shared" si="30"/>
        <v>47429575.883085012</v>
      </c>
      <c r="AS31" s="142">
        <f t="shared" si="30"/>
        <v>47429575.883085012</v>
      </c>
      <c r="AT31" s="142">
        <f t="shared" si="30"/>
        <v>47429575.883085012</v>
      </c>
      <c r="AU31" s="142">
        <f t="shared" si="30"/>
        <v>47429575.883085012</v>
      </c>
      <c r="AV31" s="142">
        <f t="shared" si="30"/>
        <v>47429575.883085012</v>
      </c>
      <c r="AW31" s="142">
        <f t="shared" si="30"/>
        <v>47429575.883085012</v>
      </c>
      <c r="AX31" s="142">
        <f t="shared" si="30"/>
        <v>47429575.883085012</v>
      </c>
      <c r="AY31" s="142">
        <f t="shared" si="30"/>
        <v>47429575.883085012</v>
      </c>
      <c r="AZ31" s="142">
        <f t="shared" si="30"/>
        <v>47429575.883085012</v>
      </c>
      <c r="BA31" s="142">
        <f t="shared" si="30"/>
        <v>47429575.883085012</v>
      </c>
      <c r="BB31" s="142">
        <f t="shared" si="30"/>
        <v>47429575.883085012</v>
      </c>
      <c r="BC31" s="142">
        <f t="shared" si="30"/>
        <v>47429575.883085012</v>
      </c>
      <c r="BD31" s="142">
        <f t="shared" si="30"/>
        <v>47429575.883085012</v>
      </c>
      <c r="BE31" s="142">
        <f t="shared" si="30"/>
        <v>47429575.883085012</v>
      </c>
      <c r="BF31" s="142">
        <f t="shared" si="30"/>
        <v>47429575.883085012</v>
      </c>
      <c r="BG31" s="142">
        <f t="shared" si="30"/>
        <v>47429575.883085012</v>
      </c>
      <c r="BH31" s="142">
        <f t="shared" si="30"/>
        <v>47429575.883085012</v>
      </c>
      <c r="BI31" s="142">
        <f t="shared" si="30"/>
        <v>47429575.883085012</v>
      </c>
      <c r="BJ31" s="142">
        <f t="shared" si="30"/>
        <v>47429575.883085012</v>
      </c>
      <c r="BK31" s="142">
        <f t="shared" si="30"/>
        <v>47429575.883085012</v>
      </c>
      <c r="BL31" s="142">
        <f t="shared" si="30"/>
        <v>47429575.883085012</v>
      </c>
      <c r="BM31" s="142">
        <f t="shared" si="30"/>
        <v>47429575.883085012</v>
      </c>
      <c r="BN31" s="142">
        <f t="shared" si="30"/>
        <v>47429575.883085012</v>
      </c>
      <c r="BO31" s="142">
        <f t="shared" si="30"/>
        <v>47429575.883085012</v>
      </c>
      <c r="BP31" s="142">
        <f t="shared" si="30"/>
        <v>47429575.883085012</v>
      </c>
      <c r="BQ31" s="142">
        <f t="shared" ref="BQ31:CH31" si="31">SUM(BQ20:BQ30)</f>
        <v>47429575.883085012</v>
      </c>
      <c r="BR31" s="142">
        <f t="shared" si="31"/>
        <v>47429575.883085012</v>
      </c>
      <c r="BS31" s="142">
        <f t="shared" si="31"/>
        <v>47429575.883085012</v>
      </c>
      <c r="BT31" s="142">
        <f t="shared" si="31"/>
        <v>47429575.883085012</v>
      </c>
      <c r="BU31" s="142">
        <f t="shared" si="31"/>
        <v>47429575.883085012</v>
      </c>
      <c r="BV31" s="142">
        <f t="shared" si="31"/>
        <v>47429575.883085012</v>
      </c>
      <c r="BW31" s="142">
        <f t="shared" si="31"/>
        <v>47429575.883085012</v>
      </c>
      <c r="BX31" s="142">
        <f t="shared" si="31"/>
        <v>47429575.883085012</v>
      </c>
      <c r="BY31" s="142">
        <f t="shared" si="31"/>
        <v>47429575.883085012</v>
      </c>
      <c r="BZ31" s="142">
        <f t="shared" si="31"/>
        <v>47429575.883085012</v>
      </c>
      <c r="CA31" s="142">
        <f t="shared" si="31"/>
        <v>47429575.883085012</v>
      </c>
      <c r="CB31" s="142">
        <f t="shared" si="31"/>
        <v>47429575.883085012</v>
      </c>
      <c r="CC31" s="142">
        <f t="shared" si="31"/>
        <v>47429575.883085012</v>
      </c>
      <c r="CD31" s="142">
        <f t="shared" si="31"/>
        <v>47429575.883085012</v>
      </c>
      <c r="CE31" s="142">
        <f t="shared" si="31"/>
        <v>47429575.883085012</v>
      </c>
      <c r="CF31" s="142">
        <f t="shared" si="31"/>
        <v>47429575.883085012</v>
      </c>
      <c r="CG31" s="142">
        <f t="shared" si="31"/>
        <v>47429575.883085012</v>
      </c>
      <c r="CH31" s="143">
        <f t="shared" si="31"/>
        <v>47429575.883085012</v>
      </c>
    </row>
    <row r="32" spans="1:88" x14ac:dyDescent="0.25">
      <c r="A32" s="283"/>
      <c r="B32" s="135"/>
      <c r="C32" s="363"/>
      <c r="D32" s="364"/>
      <c r="E32" s="365"/>
      <c r="F32" s="364"/>
      <c r="G32" s="364"/>
      <c r="H32" s="365"/>
      <c r="I32" s="364"/>
      <c r="J32" s="364"/>
      <c r="K32" s="364"/>
      <c r="L32" s="364"/>
      <c r="M32" s="364"/>
      <c r="N32" s="323" t="s">
        <v>241</v>
      </c>
      <c r="O32" s="322">
        <f>SUM(C5:N15)</f>
        <v>46843018.668919712</v>
      </c>
      <c r="P32" s="364"/>
      <c r="Q32" s="365"/>
      <c r="R32" s="364"/>
      <c r="S32" s="364"/>
      <c r="T32" s="486" t="s">
        <v>256</v>
      </c>
      <c r="U32" s="364"/>
      <c r="V32" s="364"/>
      <c r="W32" s="365"/>
      <c r="X32" s="364"/>
      <c r="Y32" s="364"/>
      <c r="Z32" s="365"/>
      <c r="AA32" s="364"/>
      <c r="AB32" s="364"/>
      <c r="AC32" s="365"/>
      <c r="AD32" s="364"/>
      <c r="AE32" s="364"/>
      <c r="AF32" s="365"/>
      <c r="AG32" s="364"/>
      <c r="AH32" s="135"/>
      <c r="AI32" s="137"/>
      <c r="AJ32" s="135"/>
      <c r="AK32" s="135"/>
      <c r="AL32" s="137"/>
      <c r="AM32" s="135"/>
      <c r="AN32" s="135"/>
      <c r="AO32" s="137"/>
      <c r="AP32" s="135"/>
      <c r="AQ32" s="135"/>
      <c r="AR32" s="137"/>
      <c r="AS32" s="135"/>
      <c r="AT32" s="135"/>
      <c r="AU32" s="137"/>
      <c r="AV32" s="135"/>
      <c r="AW32" s="135"/>
      <c r="AX32" s="137"/>
      <c r="AY32" s="135"/>
      <c r="AZ32" s="135"/>
      <c r="BA32" s="137"/>
      <c r="BB32" s="135"/>
      <c r="BC32" s="135"/>
      <c r="BD32" s="137"/>
      <c r="BE32" s="135"/>
      <c r="BF32" s="135"/>
      <c r="BG32" s="137"/>
      <c r="BH32" s="135"/>
      <c r="BI32" s="135"/>
      <c r="BJ32" s="137"/>
      <c r="BK32" s="135"/>
      <c r="BL32" s="135"/>
      <c r="BM32" s="137"/>
      <c r="BN32" s="135"/>
      <c r="BO32" s="135"/>
      <c r="BP32" s="137"/>
      <c r="BQ32" s="135"/>
      <c r="BR32" s="135"/>
      <c r="BS32" s="137"/>
      <c r="BT32" s="135"/>
      <c r="BU32" s="135"/>
      <c r="BV32" s="137"/>
      <c r="BW32" s="135"/>
      <c r="BX32" s="135"/>
      <c r="BY32" s="137"/>
      <c r="BZ32" s="135"/>
      <c r="CA32" s="135"/>
      <c r="CB32" s="137"/>
      <c r="CC32" s="135"/>
      <c r="CD32" s="135"/>
      <c r="CE32" s="137"/>
      <c r="CF32" s="135"/>
      <c r="CG32" s="135"/>
      <c r="CH32" s="137"/>
    </row>
    <row r="33" spans="1:86" ht="15.75" thickBot="1" x14ac:dyDescent="0.3">
      <c r="A33" s="136"/>
      <c r="B33" s="136"/>
      <c r="C33" s="136"/>
      <c r="D33" s="136"/>
      <c r="E33" s="136"/>
      <c r="F33" s="136"/>
      <c r="G33" s="136"/>
      <c r="H33" s="136"/>
      <c r="N33" s="323" t="s">
        <v>242</v>
      </c>
      <c r="O33" s="329">
        <f>O32+C18</f>
        <v>47429575.883085027</v>
      </c>
      <c r="P33" s="136"/>
      <c r="Q33" s="136"/>
      <c r="R33" s="136"/>
      <c r="S33" s="136"/>
      <c r="T33" s="487" t="s">
        <v>261</v>
      </c>
      <c r="U33" s="136"/>
      <c r="V33" s="136"/>
      <c r="W33" s="136"/>
      <c r="X33" s="485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</row>
    <row r="34" spans="1:86" ht="16.5" thickBot="1" x14ac:dyDescent="0.3">
      <c r="A34" s="585" t="s">
        <v>16</v>
      </c>
      <c r="B34" s="175" t="s">
        <v>10</v>
      </c>
      <c r="C34" s="162">
        <f>C$4</f>
        <v>45292</v>
      </c>
      <c r="D34" s="162">
        <f t="shared" ref="D34:BO34" si="32">D$4</f>
        <v>45323</v>
      </c>
      <c r="E34" s="162">
        <f t="shared" si="32"/>
        <v>45352</v>
      </c>
      <c r="F34" s="162">
        <f t="shared" si="32"/>
        <v>45383</v>
      </c>
      <c r="G34" s="162">
        <f t="shared" si="32"/>
        <v>45413</v>
      </c>
      <c r="H34" s="162">
        <f t="shared" si="32"/>
        <v>45444</v>
      </c>
      <c r="I34" s="162">
        <f t="shared" si="32"/>
        <v>45474</v>
      </c>
      <c r="J34" s="162">
        <f t="shared" si="32"/>
        <v>45505</v>
      </c>
      <c r="K34" s="162">
        <f t="shared" si="32"/>
        <v>45536</v>
      </c>
      <c r="L34" s="162">
        <f t="shared" si="32"/>
        <v>45566</v>
      </c>
      <c r="M34" s="162">
        <f t="shared" si="32"/>
        <v>45597</v>
      </c>
      <c r="N34" s="162">
        <f t="shared" si="32"/>
        <v>45627</v>
      </c>
      <c r="O34" s="162">
        <f t="shared" si="32"/>
        <v>45658</v>
      </c>
      <c r="P34" s="162">
        <f t="shared" si="32"/>
        <v>45689</v>
      </c>
      <c r="Q34" s="162">
        <f t="shared" si="32"/>
        <v>45717</v>
      </c>
      <c r="R34" s="162">
        <f t="shared" si="32"/>
        <v>45748</v>
      </c>
      <c r="S34" s="162">
        <f t="shared" si="32"/>
        <v>45778</v>
      </c>
      <c r="T34" s="162">
        <f t="shared" si="32"/>
        <v>45809</v>
      </c>
      <c r="U34" s="162">
        <f t="shared" si="32"/>
        <v>45839</v>
      </c>
      <c r="V34" s="162">
        <f t="shared" si="32"/>
        <v>45870</v>
      </c>
      <c r="W34" s="162">
        <f t="shared" si="32"/>
        <v>45901</v>
      </c>
      <c r="X34" s="162">
        <f t="shared" si="32"/>
        <v>45931</v>
      </c>
      <c r="Y34" s="162">
        <f t="shared" si="32"/>
        <v>45962</v>
      </c>
      <c r="Z34" s="162">
        <f t="shared" si="32"/>
        <v>45992</v>
      </c>
      <c r="AA34" s="162">
        <f t="shared" si="32"/>
        <v>46023</v>
      </c>
      <c r="AB34" s="162">
        <f t="shared" si="32"/>
        <v>46054</v>
      </c>
      <c r="AC34" s="162">
        <f t="shared" si="32"/>
        <v>46082</v>
      </c>
      <c r="AD34" s="162">
        <f t="shared" si="32"/>
        <v>46113</v>
      </c>
      <c r="AE34" s="162">
        <f t="shared" si="32"/>
        <v>46143</v>
      </c>
      <c r="AF34" s="162">
        <f t="shared" si="32"/>
        <v>46174</v>
      </c>
      <c r="AG34" s="162">
        <f t="shared" si="32"/>
        <v>46204</v>
      </c>
      <c r="AH34" s="162">
        <f t="shared" si="32"/>
        <v>46235</v>
      </c>
      <c r="AI34" s="162">
        <f t="shared" si="32"/>
        <v>46266</v>
      </c>
      <c r="AJ34" s="162">
        <f t="shared" si="32"/>
        <v>46296</v>
      </c>
      <c r="AK34" s="162">
        <f t="shared" si="32"/>
        <v>46327</v>
      </c>
      <c r="AL34" s="162">
        <f t="shared" si="32"/>
        <v>46357</v>
      </c>
      <c r="AM34" s="162">
        <f t="shared" si="32"/>
        <v>46388</v>
      </c>
      <c r="AN34" s="162">
        <f t="shared" si="32"/>
        <v>46419</v>
      </c>
      <c r="AO34" s="162">
        <f t="shared" si="32"/>
        <v>46447</v>
      </c>
      <c r="AP34" s="162">
        <f t="shared" si="32"/>
        <v>46478</v>
      </c>
      <c r="AQ34" s="162">
        <f t="shared" si="32"/>
        <v>46508</v>
      </c>
      <c r="AR34" s="162">
        <f t="shared" si="32"/>
        <v>46539</v>
      </c>
      <c r="AS34" s="162">
        <f t="shared" si="32"/>
        <v>46569</v>
      </c>
      <c r="AT34" s="162">
        <f t="shared" si="32"/>
        <v>46600</v>
      </c>
      <c r="AU34" s="162">
        <f t="shared" si="32"/>
        <v>46631</v>
      </c>
      <c r="AV34" s="162">
        <f t="shared" si="32"/>
        <v>46661</v>
      </c>
      <c r="AW34" s="162">
        <f t="shared" si="32"/>
        <v>46692</v>
      </c>
      <c r="AX34" s="162">
        <f t="shared" si="32"/>
        <v>46722</v>
      </c>
      <c r="AY34" s="162">
        <f t="shared" si="32"/>
        <v>46753</v>
      </c>
      <c r="AZ34" s="162">
        <f t="shared" si="32"/>
        <v>46784</v>
      </c>
      <c r="BA34" s="162">
        <f t="shared" si="32"/>
        <v>46813</v>
      </c>
      <c r="BB34" s="162">
        <f t="shared" si="32"/>
        <v>46844</v>
      </c>
      <c r="BC34" s="162">
        <f t="shared" si="32"/>
        <v>46874</v>
      </c>
      <c r="BD34" s="162">
        <f t="shared" si="32"/>
        <v>46905</v>
      </c>
      <c r="BE34" s="162">
        <f t="shared" si="32"/>
        <v>46935</v>
      </c>
      <c r="BF34" s="162">
        <f t="shared" si="32"/>
        <v>46966</v>
      </c>
      <c r="BG34" s="162">
        <f t="shared" si="32"/>
        <v>46997</v>
      </c>
      <c r="BH34" s="162">
        <f t="shared" si="32"/>
        <v>47027</v>
      </c>
      <c r="BI34" s="162">
        <f t="shared" si="32"/>
        <v>47058</v>
      </c>
      <c r="BJ34" s="162">
        <f t="shared" si="32"/>
        <v>47088</v>
      </c>
      <c r="BK34" s="162">
        <f t="shared" si="32"/>
        <v>47119</v>
      </c>
      <c r="BL34" s="162">
        <f t="shared" si="32"/>
        <v>47150</v>
      </c>
      <c r="BM34" s="162">
        <f t="shared" si="32"/>
        <v>47178</v>
      </c>
      <c r="BN34" s="162">
        <f t="shared" si="32"/>
        <v>47209</v>
      </c>
      <c r="BO34" s="162">
        <f t="shared" si="32"/>
        <v>47239</v>
      </c>
      <c r="BP34" s="162">
        <f t="shared" ref="BP34:CH34" si="33">BP$4</f>
        <v>47270</v>
      </c>
      <c r="BQ34" s="162">
        <f t="shared" si="33"/>
        <v>47300</v>
      </c>
      <c r="BR34" s="162">
        <f t="shared" si="33"/>
        <v>47331</v>
      </c>
      <c r="BS34" s="162">
        <f t="shared" si="33"/>
        <v>47362</v>
      </c>
      <c r="BT34" s="162">
        <f t="shared" si="33"/>
        <v>47392</v>
      </c>
      <c r="BU34" s="162">
        <f t="shared" si="33"/>
        <v>47423</v>
      </c>
      <c r="BV34" s="162">
        <f t="shared" si="33"/>
        <v>47453</v>
      </c>
      <c r="BW34" s="162">
        <f t="shared" si="33"/>
        <v>47484</v>
      </c>
      <c r="BX34" s="162">
        <f t="shared" si="33"/>
        <v>47515</v>
      </c>
      <c r="BY34" s="162">
        <f t="shared" si="33"/>
        <v>47543</v>
      </c>
      <c r="BZ34" s="162">
        <f t="shared" si="33"/>
        <v>47574</v>
      </c>
      <c r="CA34" s="162">
        <f t="shared" si="33"/>
        <v>47604</v>
      </c>
      <c r="CB34" s="162">
        <f t="shared" si="33"/>
        <v>47635</v>
      </c>
      <c r="CC34" s="162">
        <f t="shared" si="33"/>
        <v>47665</v>
      </c>
      <c r="CD34" s="162">
        <f t="shared" si="33"/>
        <v>47696</v>
      </c>
      <c r="CE34" s="162">
        <f t="shared" si="33"/>
        <v>47727</v>
      </c>
      <c r="CF34" s="162">
        <f t="shared" si="33"/>
        <v>47757</v>
      </c>
      <c r="CG34" s="162">
        <f t="shared" si="33"/>
        <v>47788</v>
      </c>
      <c r="CH34" s="163">
        <f t="shared" si="33"/>
        <v>47818</v>
      </c>
    </row>
    <row r="35" spans="1:86" ht="15" customHeight="1" thickBot="1" x14ac:dyDescent="0.3">
      <c r="A35" s="586"/>
      <c r="B35" s="106" t="str">
        <f t="shared" ref="B35:B46" si="34">B20</f>
        <v>Building Shell</v>
      </c>
      <c r="C35" s="366">
        <v>0</v>
      </c>
      <c r="D35" s="351">
        <f t="shared" ref="D35" si="35">C35</f>
        <v>0</v>
      </c>
      <c r="E35" s="351">
        <f t="shared" ref="E35" si="36">D35</f>
        <v>0</v>
      </c>
      <c r="F35" s="351">
        <f t="shared" ref="F35" si="37">E35</f>
        <v>0</v>
      </c>
      <c r="G35" s="351">
        <f t="shared" ref="G35" si="38">F35</f>
        <v>0</v>
      </c>
      <c r="H35" s="351">
        <f t="shared" ref="H35" si="39">G35</f>
        <v>0</v>
      </c>
      <c r="I35" s="351">
        <f t="shared" ref="I35" si="40">H35</f>
        <v>0</v>
      </c>
      <c r="J35" s="351">
        <f t="shared" ref="J35" si="41">I35</f>
        <v>0</v>
      </c>
      <c r="K35" s="351">
        <f t="shared" ref="K35" si="42">J35</f>
        <v>0</v>
      </c>
      <c r="L35" s="351">
        <f t="shared" ref="L35" si="43">K35</f>
        <v>0</v>
      </c>
      <c r="M35" s="351">
        <f t="shared" ref="M35" si="44">L35</f>
        <v>0</v>
      </c>
      <c r="N35" s="351">
        <f t="shared" ref="N35:N44" si="45">M35</f>
        <v>0</v>
      </c>
      <c r="O35" s="466">
        <f t="shared" ref="O35:O44" si="46">N35</f>
        <v>0</v>
      </c>
      <c r="P35" s="351">
        <f t="shared" ref="P35:P44" si="47">O35</f>
        <v>0</v>
      </c>
      <c r="Q35" s="351">
        <f t="shared" ref="Q35" si="48">P35</f>
        <v>0</v>
      </c>
      <c r="R35" s="351">
        <f t="shared" ref="R35:BP35" si="49">Q35</f>
        <v>0</v>
      </c>
      <c r="S35" s="351">
        <f t="shared" si="49"/>
        <v>0</v>
      </c>
      <c r="T35" s="479">
        <v>54871</v>
      </c>
      <c r="U35" s="351">
        <f t="shared" si="49"/>
        <v>54871</v>
      </c>
      <c r="V35" s="351">
        <f t="shared" si="49"/>
        <v>54871</v>
      </c>
      <c r="W35" s="351">
        <f t="shared" si="49"/>
        <v>54871</v>
      </c>
      <c r="X35" s="351">
        <f t="shared" si="49"/>
        <v>54871</v>
      </c>
      <c r="Y35" s="351">
        <f t="shared" si="49"/>
        <v>54871</v>
      </c>
      <c r="Z35" s="351">
        <f t="shared" si="49"/>
        <v>54871</v>
      </c>
      <c r="AA35" s="351">
        <f t="shared" si="49"/>
        <v>54871</v>
      </c>
      <c r="AB35" s="351">
        <f t="shared" si="49"/>
        <v>54871</v>
      </c>
      <c r="AC35" s="351">
        <f t="shared" si="49"/>
        <v>54871</v>
      </c>
      <c r="AD35" s="351">
        <f t="shared" si="49"/>
        <v>54871</v>
      </c>
      <c r="AE35" s="351">
        <f t="shared" si="49"/>
        <v>54871</v>
      </c>
      <c r="AF35" s="351">
        <f t="shared" si="49"/>
        <v>54871</v>
      </c>
      <c r="AG35" s="351">
        <f t="shared" si="49"/>
        <v>54871</v>
      </c>
      <c r="AH35" s="351">
        <f t="shared" si="49"/>
        <v>54871</v>
      </c>
      <c r="AI35" s="351">
        <f t="shared" si="49"/>
        <v>54871</v>
      </c>
      <c r="AJ35" s="351">
        <f t="shared" si="49"/>
        <v>54871</v>
      </c>
      <c r="AK35" s="351">
        <f t="shared" si="49"/>
        <v>54871</v>
      </c>
      <c r="AL35" s="351">
        <f t="shared" si="49"/>
        <v>54871</v>
      </c>
      <c r="AM35" s="351">
        <f t="shared" si="49"/>
        <v>54871</v>
      </c>
      <c r="AN35" s="351">
        <f t="shared" si="49"/>
        <v>54871</v>
      </c>
      <c r="AO35" s="351">
        <f t="shared" si="49"/>
        <v>54871</v>
      </c>
      <c r="AP35" s="351">
        <f t="shared" si="49"/>
        <v>54871</v>
      </c>
      <c r="AQ35" s="351">
        <f t="shared" si="49"/>
        <v>54871</v>
      </c>
      <c r="AR35" s="351">
        <f t="shared" si="49"/>
        <v>54871</v>
      </c>
      <c r="AS35" s="351">
        <f t="shared" si="49"/>
        <v>54871</v>
      </c>
      <c r="AT35" s="351">
        <f t="shared" si="49"/>
        <v>54871</v>
      </c>
      <c r="AU35" s="351">
        <f t="shared" si="49"/>
        <v>54871</v>
      </c>
      <c r="AV35" s="351">
        <f t="shared" si="49"/>
        <v>54871</v>
      </c>
      <c r="AW35" s="351">
        <f t="shared" si="49"/>
        <v>54871</v>
      </c>
      <c r="AX35" s="351">
        <f t="shared" si="49"/>
        <v>54871</v>
      </c>
      <c r="AY35" s="351">
        <f t="shared" si="49"/>
        <v>54871</v>
      </c>
      <c r="AZ35" s="351">
        <f t="shared" si="49"/>
        <v>54871</v>
      </c>
      <c r="BA35" s="351">
        <f t="shared" si="49"/>
        <v>54871</v>
      </c>
      <c r="BB35" s="351">
        <f t="shared" si="49"/>
        <v>54871</v>
      </c>
      <c r="BC35" s="351">
        <f t="shared" si="49"/>
        <v>54871</v>
      </c>
      <c r="BD35" s="351">
        <f t="shared" si="49"/>
        <v>54871</v>
      </c>
      <c r="BE35" s="351">
        <f t="shared" si="49"/>
        <v>54871</v>
      </c>
      <c r="BF35" s="351">
        <f t="shared" si="49"/>
        <v>54871</v>
      </c>
      <c r="BG35" s="351">
        <f t="shared" si="49"/>
        <v>54871</v>
      </c>
      <c r="BH35" s="351">
        <f t="shared" si="49"/>
        <v>54871</v>
      </c>
      <c r="BI35" s="351">
        <f t="shared" si="49"/>
        <v>54871</v>
      </c>
      <c r="BJ35" s="351">
        <f t="shared" si="49"/>
        <v>54871</v>
      </c>
      <c r="BK35" s="351">
        <f t="shared" si="49"/>
        <v>54871</v>
      </c>
      <c r="BL35" s="351">
        <f t="shared" si="49"/>
        <v>54871</v>
      </c>
      <c r="BM35" s="351">
        <f t="shared" si="49"/>
        <v>54871</v>
      </c>
      <c r="BN35" s="351">
        <f t="shared" si="49"/>
        <v>54871</v>
      </c>
      <c r="BO35" s="351">
        <f t="shared" si="49"/>
        <v>54871</v>
      </c>
      <c r="BP35" s="351">
        <f t="shared" si="49"/>
        <v>54871</v>
      </c>
      <c r="BQ35" s="351">
        <f t="shared" ref="BQ35:CH35" si="50">BP35</f>
        <v>54871</v>
      </c>
      <c r="BR35" s="351">
        <f t="shared" si="50"/>
        <v>54871</v>
      </c>
      <c r="BS35" s="351">
        <f t="shared" si="50"/>
        <v>54871</v>
      </c>
      <c r="BT35" s="351">
        <f t="shared" si="50"/>
        <v>54871</v>
      </c>
      <c r="BU35" s="351">
        <f t="shared" si="50"/>
        <v>54871</v>
      </c>
      <c r="BV35" s="351">
        <f t="shared" si="50"/>
        <v>54871</v>
      </c>
      <c r="BW35" s="351">
        <f t="shared" si="50"/>
        <v>54871</v>
      </c>
      <c r="BX35" s="351">
        <f t="shared" si="50"/>
        <v>54871</v>
      </c>
      <c r="BY35" s="351">
        <f t="shared" si="50"/>
        <v>54871</v>
      </c>
      <c r="BZ35" s="351">
        <f t="shared" si="50"/>
        <v>54871</v>
      </c>
      <c r="CA35" s="351">
        <f t="shared" si="50"/>
        <v>54871</v>
      </c>
      <c r="CB35" s="351">
        <f t="shared" si="50"/>
        <v>54871</v>
      </c>
      <c r="CC35" s="351">
        <f t="shared" si="50"/>
        <v>54871</v>
      </c>
      <c r="CD35" s="351">
        <f t="shared" si="50"/>
        <v>54871</v>
      </c>
      <c r="CE35" s="351">
        <f t="shared" si="50"/>
        <v>54871</v>
      </c>
      <c r="CF35" s="351">
        <f t="shared" si="50"/>
        <v>54871</v>
      </c>
      <c r="CG35" s="351">
        <f t="shared" si="50"/>
        <v>54871</v>
      </c>
      <c r="CH35" s="351">
        <f t="shared" si="50"/>
        <v>54871</v>
      </c>
    </row>
    <row r="36" spans="1:86" ht="16.5" thickTop="1" thickBot="1" x14ac:dyDescent="0.3">
      <c r="A36" s="586"/>
      <c r="B36" s="176" t="str">
        <f t="shared" si="34"/>
        <v>Cooling</v>
      </c>
      <c r="C36" s="3">
        <v>0</v>
      </c>
      <c r="D36" s="3">
        <v>0</v>
      </c>
      <c r="E36" s="3">
        <v>0</v>
      </c>
      <c r="F36" s="351">
        <v>0</v>
      </c>
      <c r="G36" s="3">
        <f t="shared" ref="G36:M36" si="51">F36</f>
        <v>0</v>
      </c>
      <c r="H36" s="3">
        <f t="shared" si="51"/>
        <v>0</v>
      </c>
      <c r="I36" s="3">
        <f t="shared" si="51"/>
        <v>0</v>
      </c>
      <c r="J36" s="3">
        <f t="shared" si="51"/>
        <v>0</v>
      </c>
      <c r="K36" s="3">
        <f t="shared" si="51"/>
        <v>0</v>
      </c>
      <c r="L36" s="3">
        <f t="shared" si="51"/>
        <v>0</v>
      </c>
      <c r="M36" s="3">
        <f t="shared" si="51"/>
        <v>0</v>
      </c>
      <c r="N36" s="392">
        <f t="shared" si="45"/>
        <v>0</v>
      </c>
      <c r="O36" s="467">
        <f>O47</f>
        <v>586557.21416531468</v>
      </c>
      <c r="P36" s="10">
        <f t="shared" si="47"/>
        <v>586557.21416531468</v>
      </c>
      <c r="Q36" s="3">
        <f t="shared" ref="Q36:BZ36" si="52">P36</f>
        <v>586557.21416531468</v>
      </c>
      <c r="R36" s="3">
        <f t="shared" si="52"/>
        <v>586557.21416531468</v>
      </c>
      <c r="S36" s="3">
        <f t="shared" si="52"/>
        <v>586557.21416531468</v>
      </c>
      <c r="T36" s="488">
        <f>22829473.739-804584.969+S36</f>
        <v>22611445.984165315</v>
      </c>
      <c r="U36" s="3">
        <f t="shared" si="52"/>
        <v>22611445.984165315</v>
      </c>
      <c r="V36" s="3">
        <f t="shared" si="52"/>
        <v>22611445.984165315</v>
      </c>
      <c r="W36" s="3">
        <f t="shared" si="52"/>
        <v>22611445.984165315</v>
      </c>
      <c r="X36" s="3">
        <f t="shared" si="52"/>
        <v>22611445.984165315</v>
      </c>
      <c r="Y36" s="3">
        <f t="shared" si="52"/>
        <v>22611445.984165315</v>
      </c>
      <c r="Z36" s="3">
        <f t="shared" si="52"/>
        <v>22611445.984165315</v>
      </c>
      <c r="AA36" s="3">
        <f t="shared" si="52"/>
        <v>22611445.984165315</v>
      </c>
      <c r="AB36" s="3">
        <f t="shared" si="52"/>
        <v>22611445.984165315</v>
      </c>
      <c r="AC36" s="3">
        <f t="shared" si="52"/>
        <v>22611445.984165315</v>
      </c>
      <c r="AD36" s="3">
        <f t="shared" si="52"/>
        <v>22611445.984165315</v>
      </c>
      <c r="AE36" s="3">
        <f t="shared" si="52"/>
        <v>22611445.984165315</v>
      </c>
      <c r="AF36" s="3">
        <f t="shared" si="52"/>
        <v>22611445.984165315</v>
      </c>
      <c r="AG36" s="3">
        <f t="shared" si="52"/>
        <v>22611445.984165315</v>
      </c>
      <c r="AH36" s="3">
        <f t="shared" si="52"/>
        <v>22611445.984165315</v>
      </c>
      <c r="AI36" s="3">
        <f t="shared" si="52"/>
        <v>22611445.984165315</v>
      </c>
      <c r="AJ36" s="3">
        <f t="shared" si="52"/>
        <v>22611445.984165315</v>
      </c>
      <c r="AK36" s="3">
        <f t="shared" si="52"/>
        <v>22611445.984165315</v>
      </c>
      <c r="AL36" s="3">
        <f t="shared" si="52"/>
        <v>22611445.984165315</v>
      </c>
      <c r="AM36" s="3">
        <f t="shared" si="52"/>
        <v>22611445.984165315</v>
      </c>
      <c r="AN36" s="3">
        <f t="shared" si="52"/>
        <v>22611445.984165315</v>
      </c>
      <c r="AO36" s="3">
        <f t="shared" si="52"/>
        <v>22611445.984165315</v>
      </c>
      <c r="AP36" s="3">
        <f t="shared" si="52"/>
        <v>22611445.984165315</v>
      </c>
      <c r="AQ36" s="3">
        <f t="shared" si="52"/>
        <v>22611445.984165315</v>
      </c>
      <c r="AR36" s="3">
        <f t="shared" si="52"/>
        <v>22611445.984165315</v>
      </c>
      <c r="AS36" s="3">
        <f t="shared" si="52"/>
        <v>22611445.984165315</v>
      </c>
      <c r="AT36" s="3">
        <f t="shared" si="52"/>
        <v>22611445.984165315</v>
      </c>
      <c r="AU36" s="3">
        <f t="shared" si="52"/>
        <v>22611445.984165315</v>
      </c>
      <c r="AV36" s="3">
        <f t="shared" si="52"/>
        <v>22611445.984165315</v>
      </c>
      <c r="AW36" s="3">
        <f t="shared" si="52"/>
        <v>22611445.984165315</v>
      </c>
      <c r="AX36" s="3">
        <f t="shared" si="52"/>
        <v>22611445.984165315</v>
      </c>
      <c r="AY36" s="3">
        <f t="shared" si="52"/>
        <v>22611445.984165315</v>
      </c>
      <c r="AZ36" s="3">
        <f t="shared" si="52"/>
        <v>22611445.984165315</v>
      </c>
      <c r="BA36" s="3">
        <f t="shared" si="52"/>
        <v>22611445.984165315</v>
      </c>
      <c r="BB36" s="3">
        <f t="shared" si="52"/>
        <v>22611445.984165315</v>
      </c>
      <c r="BC36" s="3">
        <f t="shared" si="52"/>
        <v>22611445.984165315</v>
      </c>
      <c r="BD36" s="3">
        <f t="shared" si="52"/>
        <v>22611445.984165315</v>
      </c>
      <c r="BE36" s="3">
        <f t="shared" si="52"/>
        <v>22611445.984165315</v>
      </c>
      <c r="BF36" s="3">
        <f t="shared" si="52"/>
        <v>22611445.984165315</v>
      </c>
      <c r="BG36" s="3">
        <f t="shared" si="52"/>
        <v>22611445.984165315</v>
      </c>
      <c r="BH36" s="3">
        <f t="shared" si="52"/>
        <v>22611445.984165315</v>
      </c>
      <c r="BI36" s="3">
        <f t="shared" si="52"/>
        <v>22611445.984165315</v>
      </c>
      <c r="BJ36" s="3">
        <f t="shared" si="52"/>
        <v>22611445.984165315</v>
      </c>
      <c r="BK36" s="3">
        <f t="shared" si="52"/>
        <v>22611445.984165315</v>
      </c>
      <c r="BL36" s="3">
        <f t="shared" si="52"/>
        <v>22611445.984165315</v>
      </c>
      <c r="BM36" s="3">
        <f t="shared" si="52"/>
        <v>22611445.984165315</v>
      </c>
      <c r="BN36" s="3">
        <f t="shared" si="52"/>
        <v>22611445.984165315</v>
      </c>
      <c r="BO36" s="3">
        <f t="shared" si="52"/>
        <v>22611445.984165315</v>
      </c>
      <c r="BP36" s="3">
        <f t="shared" si="52"/>
        <v>22611445.984165315</v>
      </c>
      <c r="BQ36" s="3">
        <f t="shared" si="52"/>
        <v>22611445.984165315</v>
      </c>
      <c r="BR36" s="3">
        <f t="shared" si="52"/>
        <v>22611445.984165315</v>
      </c>
      <c r="BS36" s="3">
        <f t="shared" si="52"/>
        <v>22611445.984165315</v>
      </c>
      <c r="BT36" s="3">
        <f t="shared" si="52"/>
        <v>22611445.984165315</v>
      </c>
      <c r="BU36" s="3">
        <f t="shared" si="52"/>
        <v>22611445.984165315</v>
      </c>
      <c r="BV36" s="3">
        <f t="shared" si="52"/>
        <v>22611445.984165315</v>
      </c>
      <c r="BW36" s="3">
        <f t="shared" si="52"/>
        <v>22611445.984165315</v>
      </c>
      <c r="BX36" s="3">
        <f t="shared" si="52"/>
        <v>22611445.984165315</v>
      </c>
      <c r="BY36" s="3">
        <f t="shared" si="52"/>
        <v>22611445.984165315</v>
      </c>
      <c r="BZ36" s="3">
        <f t="shared" si="52"/>
        <v>22611445.984165315</v>
      </c>
      <c r="CA36" s="3">
        <f t="shared" ref="CA36:CH36" si="53">BZ36</f>
        <v>22611445.984165315</v>
      </c>
      <c r="CB36" s="3">
        <f t="shared" si="53"/>
        <v>22611445.984165315</v>
      </c>
      <c r="CC36" s="3">
        <f t="shared" si="53"/>
        <v>22611445.984165315</v>
      </c>
      <c r="CD36" s="3">
        <f t="shared" si="53"/>
        <v>22611445.984165315</v>
      </c>
      <c r="CE36" s="3">
        <f t="shared" si="53"/>
        <v>22611445.984165315</v>
      </c>
      <c r="CF36" s="3">
        <f t="shared" si="53"/>
        <v>22611445.984165315</v>
      </c>
      <c r="CG36" s="3">
        <f t="shared" si="53"/>
        <v>22611445.984165315</v>
      </c>
      <c r="CH36" s="12">
        <f t="shared" si="53"/>
        <v>22611445.984165315</v>
      </c>
    </row>
    <row r="37" spans="1:86" ht="15.75" thickTop="1" x14ac:dyDescent="0.25">
      <c r="A37" s="586"/>
      <c r="B37" s="106" t="str">
        <f t="shared" si="34"/>
        <v>Freezer</v>
      </c>
      <c r="C37" s="3">
        <v>0</v>
      </c>
      <c r="D37" s="3">
        <v>0</v>
      </c>
      <c r="E37" s="3">
        <v>0</v>
      </c>
      <c r="F37" s="351">
        <v>0</v>
      </c>
      <c r="G37" s="3">
        <f t="shared" ref="G37:BR37" si="54">F37</f>
        <v>0</v>
      </c>
      <c r="H37" s="3">
        <f t="shared" si="54"/>
        <v>0</v>
      </c>
      <c r="I37" s="3">
        <f t="shared" si="54"/>
        <v>0</v>
      </c>
      <c r="J37" s="3">
        <f t="shared" si="54"/>
        <v>0</v>
      </c>
      <c r="K37" s="3">
        <f t="shared" si="54"/>
        <v>0</v>
      </c>
      <c r="L37" s="3">
        <f t="shared" si="54"/>
        <v>0</v>
      </c>
      <c r="M37" s="3">
        <f t="shared" si="54"/>
        <v>0</v>
      </c>
      <c r="N37" s="3">
        <f t="shared" si="45"/>
        <v>0</v>
      </c>
      <c r="O37" s="139">
        <f t="shared" si="46"/>
        <v>0</v>
      </c>
      <c r="P37" s="3">
        <f t="shared" si="47"/>
        <v>0</v>
      </c>
      <c r="Q37" s="3">
        <f t="shared" si="54"/>
        <v>0</v>
      </c>
      <c r="R37" s="3">
        <f t="shared" si="54"/>
        <v>0</v>
      </c>
      <c r="S37" s="3">
        <f t="shared" si="54"/>
        <v>0</v>
      </c>
      <c r="T37" s="480">
        <v>0</v>
      </c>
      <c r="U37" s="3">
        <f t="shared" si="54"/>
        <v>0</v>
      </c>
      <c r="V37" s="3">
        <f t="shared" si="54"/>
        <v>0</v>
      </c>
      <c r="W37" s="3">
        <f t="shared" si="54"/>
        <v>0</v>
      </c>
      <c r="X37" s="3">
        <f t="shared" si="54"/>
        <v>0</v>
      </c>
      <c r="Y37" s="3">
        <f t="shared" si="54"/>
        <v>0</v>
      </c>
      <c r="Z37" s="3">
        <f t="shared" si="54"/>
        <v>0</v>
      </c>
      <c r="AA37" s="3">
        <f t="shared" si="54"/>
        <v>0</v>
      </c>
      <c r="AB37" s="3">
        <f t="shared" si="54"/>
        <v>0</v>
      </c>
      <c r="AC37" s="3">
        <f t="shared" si="54"/>
        <v>0</v>
      </c>
      <c r="AD37" s="3">
        <f t="shared" si="54"/>
        <v>0</v>
      </c>
      <c r="AE37" s="3">
        <f t="shared" si="54"/>
        <v>0</v>
      </c>
      <c r="AF37" s="3">
        <f t="shared" si="54"/>
        <v>0</v>
      </c>
      <c r="AG37" s="3">
        <f t="shared" si="54"/>
        <v>0</v>
      </c>
      <c r="AH37" s="3">
        <f t="shared" si="54"/>
        <v>0</v>
      </c>
      <c r="AI37" s="3">
        <f t="shared" si="54"/>
        <v>0</v>
      </c>
      <c r="AJ37" s="3">
        <f t="shared" si="54"/>
        <v>0</v>
      </c>
      <c r="AK37" s="3">
        <f t="shared" si="54"/>
        <v>0</v>
      </c>
      <c r="AL37" s="3">
        <f t="shared" si="54"/>
        <v>0</v>
      </c>
      <c r="AM37" s="3">
        <f t="shared" si="54"/>
        <v>0</v>
      </c>
      <c r="AN37" s="3">
        <f t="shared" si="54"/>
        <v>0</v>
      </c>
      <c r="AO37" s="3">
        <f t="shared" si="54"/>
        <v>0</v>
      </c>
      <c r="AP37" s="3">
        <f t="shared" si="54"/>
        <v>0</v>
      </c>
      <c r="AQ37" s="3">
        <f t="shared" si="54"/>
        <v>0</v>
      </c>
      <c r="AR37" s="3">
        <f t="shared" si="54"/>
        <v>0</v>
      </c>
      <c r="AS37" s="3">
        <f t="shared" si="54"/>
        <v>0</v>
      </c>
      <c r="AT37" s="3">
        <f t="shared" si="54"/>
        <v>0</v>
      </c>
      <c r="AU37" s="3">
        <f t="shared" si="54"/>
        <v>0</v>
      </c>
      <c r="AV37" s="3">
        <f t="shared" si="54"/>
        <v>0</v>
      </c>
      <c r="AW37" s="3">
        <f t="shared" si="54"/>
        <v>0</v>
      </c>
      <c r="AX37" s="3">
        <f t="shared" si="54"/>
        <v>0</v>
      </c>
      <c r="AY37" s="3">
        <f t="shared" si="54"/>
        <v>0</v>
      </c>
      <c r="AZ37" s="3">
        <f t="shared" si="54"/>
        <v>0</v>
      </c>
      <c r="BA37" s="3">
        <f t="shared" si="54"/>
        <v>0</v>
      </c>
      <c r="BB37" s="3">
        <f t="shared" si="54"/>
        <v>0</v>
      </c>
      <c r="BC37" s="3">
        <f t="shared" si="54"/>
        <v>0</v>
      </c>
      <c r="BD37" s="3">
        <f t="shared" si="54"/>
        <v>0</v>
      </c>
      <c r="BE37" s="3">
        <f t="shared" si="54"/>
        <v>0</v>
      </c>
      <c r="BF37" s="3">
        <f t="shared" si="54"/>
        <v>0</v>
      </c>
      <c r="BG37" s="3">
        <f t="shared" si="54"/>
        <v>0</v>
      </c>
      <c r="BH37" s="3">
        <f t="shared" si="54"/>
        <v>0</v>
      </c>
      <c r="BI37" s="3">
        <f t="shared" si="54"/>
        <v>0</v>
      </c>
      <c r="BJ37" s="3">
        <f t="shared" si="54"/>
        <v>0</v>
      </c>
      <c r="BK37" s="3">
        <f t="shared" si="54"/>
        <v>0</v>
      </c>
      <c r="BL37" s="3">
        <f t="shared" si="54"/>
        <v>0</v>
      </c>
      <c r="BM37" s="3">
        <f t="shared" si="54"/>
        <v>0</v>
      </c>
      <c r="BN37" s="3">
        <f t="shared" si="54"/>
        <v>0</v>
      </c>
      <c r="BO37" s="3">
        <f t="shared" si="54"/>
        <v>0</v>
      </c>
      <c r="BP37" s="3">
        <f t="shared" si="54"/>
        <v>0</v>
      </c>
      <c r="BQ37" s="3">
        <f t="shared" si="54"/>
        <v>0</v>
      </c>
      <c r="BR37" s="3">
        <f t="shared" si="54"/>
        <v>0</v>
      </c>
      <c r="BS37" s="3">
        <f t="shared" ref="BS37:CH37" si="55">BR37</f>
        <v>0</v>
      </c>
      <c r="BT37" s="3">
        <f t="shared" si="55"/>
        <v>0</v>
      </c>
      <c r="BU37" s="3">
        <f t="shared" si="55"/>
        <v>0</v>
      </c>
      <c r="BV37" s="3">
        <f t="shared" si="55"/>
        <v>0</v>
      </c>
      <c r="BW37" s="3">
        <f t="shared" si="55"/>
        <v>0</v>
      </c>
      <c r="BX37" s="3">
        <f t="shared" si="55"/>
        <v>0</v>
      </c>
      <c r="BY37" s="3">
        <f t="shared" si="55"/>
        <v>0</v>
      </c>
      <c r="BZ37" s="3">
        <f t="shared" si="55"/>
        <v>0</v>
      </c>
      <c r="CA37" s="3">
        <f t="shared" si="55"/>
        <v>0</v>
      </c>
      <c r="CB37" s="3">
        <f t="shared" si="55"/>
        <v>0</v>
      </c>
      <c r="CC37" s="3">
        <f t="shared" si="55"/>
        <v>0</v>
      </c>
      <c r="CD37" s="3">
        <f t="shared" si="55"/>
        <v>0</v>
      </c>
      <c r="CE37" s="3">
        <f t="shared" si="55"/>
        <v>0</v>
      </c>
      <c r="CF37" s="3">
        <f t="shared" si="55"/>
        <v>0</v>
      </c>
      <c r="CG37" s="3">
        <f t="shared" si="55"/>
        <v>0</v>
      </c>
      <c r="CH37" s="12">
        <f t="shared" si="55"/>
        <v>0</v>
      </c>
    </row>
    <row r="38" spans="1:86" x14ac:dyDescent="0.25">
      <c r="A38" s="586"/>
      <c r="B38" s="106" t="str">
        <f t="shared" si="34"/>
        <v>Heating</v>
      </c>
      <c r="C38" s="3">
        <v>0</v>
      </c>
      <c r="D38" s="3">
        <v>0</v>
      </c>
      <c r="E38" s="3">
        <v>0</v>
      </c>
      <c r="F38" s="351">
        <v>0</v>
      </c>
      <c r="G38" s="3">
        <f t="shared" ref="G38:BR38" si="56">F38</f>
        <v>0</v>
      </c>
      <c r="H38" s="3">
        <f t="shared" si="56"/>
        <v>0</v>
      </c>
      <c r="I38" s="3">
        <f t="shared" si="56"/>
        <v>0</v>
      </c>
      <c r="J38" s="3">
        <f t="shared" si="56"/>
        <v>0</v>
      </c>
      <c r="K38" s="3">
        <f t="shared" si="56"/>
        <v>0</v>
      </c>
      <c r="L38" s="3">
        <f t="shared" si="56"/>
        <v>0</v>
      </c>
      <c r="M38" s="3">
        <f t="shared" si="56"/>
        <v>0</v>
      </c>
      <c r="N38" s="3">
        <f t="shared" si="45"/>
        <v>0</v>
      </c>
      <c r="O38" s="3">
        <f t="shared" si="46"/>
        <v>0</v>
      </c>
      <c r="P38" s="3">
        <f t="shared" si="47"/>
        <v>0</v>
      </c>
      <c r="Q38" s="3">
        <f t="shared" si="56"/>
        <v>0</v>
      </c>
      <c r="R38" s="3">
        <f t="shared" si="56"/>
        <v>0</v>
      </c>
      <c r="S38" s="3">
        <f t="shared" si="56"/>
        <v>0</v>
      </c>
      <c r="T38" s="480">
        <v>15315163.180000037</v>
      </c>
      <c r="U38" s="3">
        <f t="shared" si="56"/>
        <v>15315163.180000037</v>
      </c>
      <c r="V38" s="3">
        <f t="shared" si="56"/>
        <v>15315163.180000037</v>
      </c>
      <c r="W38" s="3">
        <f t="shared" si="56"/>
        <v>15315163.180000037</v>
      </c>
      <c r="X38" s="3">
        <f t="shared" si="56"/>
        <v>15315163.180000037</v>
      </c>
      <c r="Y38" s="3">
        <f t="shared" si="56"/>
        <v>15315163.180000037</v>
      </c>
      <c r="Z38" s="3">
        <f t="shared" si="56"/>
        <v>15315163.180000037</v>
      </c>
      <c r="AA38" s="3">
        <f t="shared" si="56"/>
        <v>15315163.180000037</v>
      </c>
      <c r="AB38" s="3">
        <f t="shared" si="56"/>
        <v>15315163.180000037</v>
      </c>
      <c r="AC38" s="3">
        <f t="shared" si="56"/>
        <v>15315163.180000037</v>
      </c>
      <c r="AD38" s="3">
        <f t="shared" si="56"/>
        <v>15315163.180000037</v>
      </c>
      <c r="AE38" s="3">
        <f t="shared" si="56"/>
        <v>15315163.180000037</v>
      </c>
      <c r="AF38" s="3">
        <f t="shared" si="56"/>
        <v>15315163.180000037</v>
      </c>
      <c r="AG38" s="3">
        <f t="shared" si="56"/>
        <v>15315163.180000037</v>
      </c>
      <c r="AH38" s="3">
        <f t="shared" si="56"/>
        <v>15315163.180000037</v>
      </c>
      <c r="AI38" s="3">
        <f t="shared" si="56"/>
        <v>15315163.180000037</v>
      </c>
      <c r="AJ38" s="3">
        <f t="shared" si="56"/>
        <v>15315163.180000037</v>
      </c>
      <c r="AK38" s="3">
        <f t="shared" si="56"/>
        <v>15315163.180000037</v>
      </c>
      <c r="AL38" s="3">
        <f t="shared" si="56"/>
        <v>15315163.180000037</v>
      </c>
      <c r="AM38" s="3">
        <f t="shared" si="56"/>
        <v>15315163.180000037</v>
      </c>
      <c r="AN38" s="3">
        <f t="shared" si="56"/>
        <v>15315163.180000037</v>
      </c>
      <c r="AO38" s="3">
        <f t="shared" si="56"/>
        <v>15315163.180000037</v>
      </c>
      <c r="AP38" s="3">
        <f t="shared" si="56"/>
        <v>15315163.180000037</v>
      </c>
      <c r="AQ38" s="3">
        <f t="shared" si="56"/>
        <v>15315163.180000037</v>
      </c>
      <c r="AR38" s="3">
        <f t="shared" si="56"/>
        <v>15315163.180000037</v>
      </c>
      <c r="AS38" s="3">
        <f t="shared" si="56"/>
        <v>15315163.180000037</v>
      </c>
      <c r="AT38" s="3">
        <f t="shared" si="56"/>
        <v>15315163.180000037</v>
      </c>
      <c r="AU38" s="3">
        <f t="shared" si="56"/>
        <v>15315163.180000037</v>
      </c>
      <c r="AV38" s="3">
        <f t="shared" si="56"/>
        <v>15315163.180000037</v>
      </c>
      <c r="AW38" s="3">
        <f t="shared" si="56"/>
        <v>15315163.180000037</v>
      </c>
      <c r="AX38" s="3">
        <f t="shared" si="56"/>
        <v>15315163.180000037</v>
      </c>
      <c r="AY38" s="3">
        <f t="shared" si="56"/>
        <v>15315163.180000037</v>
      </c>
      <c r="AZ38" s="3">
        <f t="shared" si="56"/>
        <v>15315163.180000037</v>
      </c>
      <c r="BA38" s="3">
        <f t="shared" si="56"/>
        <v>15315163.180000037</v>
      </c>
      <c r="BB38" s="3">
        <f t="shared" si="56"/>
        <v>15315163.180000037</v>
      </c>
      <c r="BC38" s="3">
        <f t="shared" si="56"/>
        <v>15315163.180000037</v>
      </c>
      <c r="BD38" s="3">
        <f t="shared" si="56"/>
        <v>15315163.180000037</v>
      </c>
      <c r="BE38" s="3">
        <f t="shared" si="56"/>
        <v>15315163.180000037</v>
      </c>
      <c r="BF38" s="3">
        <f t="shared" si="56"/>
        <v>15315163.180000037</v>
      </c>
      <c r="BG38" s="3">
        <f t="shared" si="56"/>
        <v>15315163.180000037</v>
      </c>
      <c r="BH38" s="3">
        <f t="shared" si="56"/>
        <v>15315163.180000037</v>
      </c>
      <c r="BI38" s="3">
        <f t="shared" si="56"/>
        <v>15315163.180000037</v>
      </c>
      <c r="BJ38" s="3">
        <f t="shared" si="56"/>
        <v>15315163.180000037</v>
      </c>
      <c r="BK38" s="3">
        <f t="shared" si="56"/>
        <v>15315163.180000037</v>
      </c>
      <c r="BL38" s="3">
        <f t="shared" si="56"/>
        <v>15315163.180000037</v>
      </c>
      <c r="BM38" s="3">
        <f t="shared" si="56"/>
        <v>15315163.180000037</v>
      </c>
      <c r="BN38" s="3">
        <f t="shared" si="56"/>
        <v>15315163.180000037</v>
      </c>
      <c r="BO38" s="3">
        <f t="shared" si="56"/>
        <v>15315163.180000037</v>
      </c>
      <c r="BP38" s="3">
        <f t="shared" si="56"/>
        <v>15315163.180000037</v>
      </c>
      <c r="BQ38" s="3">
        <f t="shared" si="56"/>
        <v>15315163.180000037</v>
      </c>
      <c r="BR38" s="3">
        <f t="shared" si="56"/>
        <v>15315163.180000037</v>
      </c>
      <c r="BS38" s="3">
        <f t="shared" ref="BS38:CH38" si="57">BR38</f>
        <v>15315163.180000037</v>
      </c>
      <c r="BT38" s="3">
        <f t="shared" si="57"/>
        <v>15315163.180000037</v>
      </c>
      <c r="BU38" s="3">
        <f t="shared" si="57"/>
        <v>15315163.180000037</v>
      </c>
      <c r="BV38" s="3">
        <f t="shared" si="57"/>
        <v>15315163.180000037</v>
      </c>
      <c r="BW38" s="3">
        <f t="shared" si="57"/>
        <v>15315163.180000037</v>
      </c>
      <c r="BX38" s="3">
        <f t="shared" si="57"/>
        <v>15315163.180000037</v>
      </c>
      <c r="BY38" s="3">
        <f t="shared" si="57"/>
        <v>15315163.180000037</v>
      </c>
      <c r="BZ38" s="3">
        <f t="shared" si="57"/>
        <v>15315163.180000037</v>
      </c>
      <c r="CA38" s="3">
        <f t="shared" si="57"/>
        <v>15315163.180000037</v>
      </c>
      <c r="CB38" s="3">
        <f t="shared" si="57"/>
        <v>15315163.180000037</v>
      </c>
      <c r="CC38" s="3">
        <f t="shared" si="57"/>
        <v>15315163.180000037</v>
      </c>
      <c r="CD38" s="3">
        <f t="shared" si="57"/>
        <v>15315163.180000037</v>
      </c>
      <c r="CE38" s="3">
        <f t="shared" si="57"/>
        <v>15315163.180000037</v>
      </c>
      <c r="CF38" s="3">
        <f t="shared" si="57"/>
        <v>15315163.180000037</v>
      </c>
      <c r="CG38" s="3">
        <f t="shared" si="57"/>
        <v>15315163.180000037</v>
      </c>
      <c r="CH38" s="12">
        <f t="shared" si="57"/>
        <v>15315163.180000037</v>
      </c>
    </row>
    <row r="39" spans="1:86" x14ac:dyDescent="0.25">
      <c r="A39" s="586"/>
      <c r="B39" s="176" t="str">
        <f t="shared" si="34"/>
        <v>HVAC</v>
      </c>
      <c r="C39" s="3">
        <v>0</v>
      </c>
      <c r="D39" s="3">
        <v>0</v>
      </c>
      <c r="E39" s="3">
        <v>0</v>
      </c>
      <c r="F39" s="351">
        <v>0</v>
      </c>
      <c r="G39" s="3">
        <f t="shared" ref="G39:BR39" si="58">F39</f>
        <v>0</v>
      </c>
      <c r="H39" s="3">
        <f t="shared" si="58"/>
        <v>0</v>
      </c>
      <c r="I39" s="3">
        <f t="shared" si="58"/>
        <v>0</v>
      </c>
      <c r="J39" s="3">
        <f t="shared" si="58"/>
        <v>0</v>
      </c>
      <c r="K39" s="3">
        <f t="shared" si="58"/>
        <v>0</v>
      </c>
      <c r="L39" s="3">
        <f t="shared" si="58"/>
        <v>0</v>
      </c>
      <c r="M39" s="3">
        <f t="shared" si="58"/>
        <v>0</v>
      </c>
      <c r="N39" s="3">
        <f t="shared" si="45"/>
        <v>0</v>
      </c>
      <c r="O39" s="3">
        <f t="shared" si="46"/>
        <v>0</v>
      </c>
      <c r="P39" s="3">
        <f t="shared" si="47"/>
        <v>0</v>
      </c>
      <c r="Q39" s="3">
        <f t="shared" si="58"/>
        <v>0</v>
      </c>
      <c r="R39" s="3">
        <f t="shared" si="58"/>
        <v>0</v>
      </c>
      <c r="S39" s="3">
        <f t="shared" si="58"/>
        <v>0</v>
      </c>
      <c r="T39" s="480">
        <v>572313.77</v>
      </c>
      <c r="U39" s="3">
        <f t="shared" si="58"/>
        <v>572313.77</v>
      </c>
      <c r="V39" s="3">
        <f t="shared" si="58"/>
        <v>572313.77</v>
      </c>
      <c r="W39" s="3">
        <f t="shared" si="58"/>
        <v>572313.77</v>
      </c>
      <c r="X39" s="3">
        <f t="shared" si="58"/>
        <v>572313.77</v>
      </c>
      <c r="Y39" s="3">
        <f t="shared" si="58"/>
        <v>572313.77</v>
      </c>
      <c r="Z39" s="3">
        <f t="shared" si="58"/>
        <v>572313.77</v>
      </c>
      <c r="AA39" s="3">
        <f t="shared" si="58"/>
        <v>572313.77</v>
      </c>
      <c r="AB39" s="3">
        <f t="shared" si="58"/>
        <v>572313.77</v>
      </c>
      <c r="AC39" s="3">
        <f t="shared" si="58"/>
        <v>572313.77</v>
      </c>
      <c r="AD39" s="3">
        <f t="shared" si="58"/>
        <v>572313.77</v>
      </c>
      <c r="AE39" s="3">
        <f t="shared" si="58"/>
        <v>572313.77</v>
      </c>
      <c r="AF39" s="3">
        <f t="shared" si="58"/>
        <v>572313.77</v>
      </c>
      <c r="AG39" s="3">
        <f t="shared" si="58"/>
        <v>572313.77</v>
      </c>
      <c r="AH39" s="3">
        <f t="shared" si="58"/>
        <v>572313.77</v>
      </c>
      <c r="AI39" s="3">
        <f t="shared" si="58"/>
        <v>572313.77</v>
      </c>
      <c r="AJ39" s="3">
        <f t="shared" si="58"/>
        <v>572313.77</v>
      </c>
      <c r="AK39" s="3">
        <f t="shared" si="58"/>
        <v>572313.77</v>
      </c>
      <c r="AL39" s="3">
        <f t="shared" si="58"/>
        <v>572313.77</v>
      </c>
      <c r="AM39" s="3">
        <f t="shared" si="58"/>
        <v>572313.77</v>
      </c>
      <c r="AN39" s="3">
        <f t="shared" si="58"/>
        <v>572313.77</v>
      </c>
      <c r="AO39" s="3">
        <f t="shared" si="58"/>
        <v>572313.77</v>
      </c>
      <c r="AP39" s="3">
        <f t="shared" si="58"/>
        <v>572313.77</v>
      </c>
      <c r="AQ39" s="3">
        <f t="shared" si="58"/>
        <v>572313.77</v>
      </c>
      <c r="AR39" s="3">
        <f t="shared" si="58"/>
        <v>572313.77</v>
      </c>
      <c r="AS39" s="3">
        <f t="shared" si="58"/>
        <v>572313.77</v>
      </c>
      <c r="AT39" s="3">
        <f t="shared" si="58"/>
        <v>572313.77</v>
      </c>
      <c r="AU39" s="3">
        <f t="shared" si="58"/>
        <v>572313.77</v>
      </c>
      <c r="AV39" s="3">
        <f t="shared" si="58"/>
        <v>572313.77</v>
      </c>
      <c r="AW39" s="3">
        <f t="shared" si="58"/>
        <v>572313.77</v>
      </c>
      <c r="AX39" s="3">
        <f t="shared" si="58"/>
        <v>572313.77</v>
      </c>
      <c r="AY39" s="3">
        <f t="shared" si="58"/>
        <v>572313.77</v>
      </c>
      <c r="AZ39" s="3">
        <f t="shared" si="58"/>
        <v>572313.77</v>
      </c>
      <c r="BA39" s="3">
        <f t="shared" si="58"/>
        <v>572313.77</v>
      </c>
      <c r="BB39" s="3">
        <f t="shared" si="58"/>
        <v>572313.77</v>
      </c>
      <c r="BC39" s="3">
        <f t="shared" si="58"/>
        <v>572313.77</v>
      </c>
      <c r="BD39" s="3">
        <f t="shared" si="58"/>
        <v>572313.77</v>
      </c>
      <c r="BE39" s="3">
        <f t="shared" si="58"/>
        <v>572313.77</v>
      </c>
      <c r="BF39" s="3">
        <f t="shared" si="58"/>
        <v>572313.77</v>
      </c>
      <c r="BG39" s="3">
        <f t="shared" si="58"/>
        <v>572313.77</v>
      </c>
      <c r="BH39" s="3">
        <f t="shared" si="58"/>
        <v>572313.77</v>
      </c>
      <c r="BI39" s="3">
        <f t="shared" si="58"/>
        <v>572313.77</v>
      </c>
      <c r="BJ39" s="3">
        <f t="shared" si="58"/>
        <v>572313.77</v>
      </c>
      <c r="BK39" s="3">
        <f t="shared" si="58"/>
        <v>572313.77</v>
      </c>
      <c r="BL39" s="3">
        <f t="shared" si="58"/>
        <v>572313.77</v>
      </c>
      <c r="BM39" s="3">
        <f t="shared" si="58"/>
        <v>572313.77</v>
      </c>
      <c r="BN39" s="3">
        <f t="shared" si="58"/>
        <v>572313.77</v>
      </c>
      <c r="BO39" s="3">
        <f t="shared" si="58"/>
        <v>572313.77</v>
      </c>
      <c r="BP39" s="3">
        <f t="shared" si="58"/>
        <v>572313.77</v>
      </c>
      <c r="BQ39" s="3">
        <f t="shared" si="58"/>
        <v>572313.77</v>
      </c>
      <c r="BR39" s="3">
        <f t="shared" si="58"/>
        <v>572313.77</v>
      </c>
      <c r="BS39" s="3">
        <f t="shared" ref="BS39:CH39" si="59">BR39</f>
        <v>572313.77</v>
      </c>
      <c r="BT39" s="3">
        <f t="shared" si="59"/>
        <v>572313.77</v>
      </c>
      <c r="BU39" s="3">
        <f t="shared" si="59"/>
        <v>572313.77</v>
      </c>
      <c r="BV39" s="3">
        <f t="shared" si="59"/>
        <v>572313.77</v>
      </c>
      <c r="BW39" s="3">
        <f t="shared" si="59"/>
        <v>572313.77</v>
      </c>
      <c r="BX39" s="3">
        <f t="shared" si="59"/>
        <v>572313.77</v>
      </c>
      <c r="BY39" s="3">
        <f t="shared" si="59"/>
        <v>572313.77</v>
      </c>
      <c r="BZ39" s="3">
        <f t="shared" si="59"/>
        <v>572313.77</v>
      </c>
      <c r="CA39" s="3">
        <f t="shared" si="59"/>
        <v>572313.77</v>
      </c>
      <c r="CB39" s="3">
        <f t="shared" si="59"/>
        <v>572313.77</v>
      </c>
      <c r="CC39" s="3">
        <f t="shared" si="59"/>
        <v>572313.77</v>
      </c>
      <c r="CD39" s="3">
        <f t="shared" si="59"/>
        <v>572313.77</v>
      </c>
      <c r="CE39" s="3">
        <f t="shared" si="59"/>
        <v>572313.77</v>
      </c>
      <c r="CF39" s="3">
        <f t="shared" si="59"/>
        <v>572313.77</v>
      </c>
      <c r="CG39" s="3">
        <f t="shared" si="59"/>
        <v>572313.77</v>
      </c>
      <c r="CH39" s="12">
        <f t="shared" si="59"/>
        <v>572313.77</v>
      </c>
    </row>
    <row r="40" spans="1:86" x14ac:dyDescent="0.25">
      <c r="A40" s="586"/>
      <c r="B40" s="106" t="str">
        <f t="shared" si="34"/>
        <v>Lighting</v>
      </c>
      <c r="C40" s="3">
        <v>0</v>
      </c>
      <c r="D40" s="3">
        <v>0</v>
      </c>
      <c r="E40" s="3">
        <v>0</v>
      </c>
      <c r="F40" s="351">
        <v>0</v>
      </c>
      <c r="G40" s="3">
        <f t="shared" ref="G40:BR40" si="60">F40</f>
        <v>0</v>
      </c>
      <c r="H40" s="3">
        <f t="shared" si="60"/>
        <v>0</v>
      </c>
      <c r="I40" s="3">
        <f t="shared" si="60"/>
        <v>0</v>
      </c>
      <c r="J40" s="3">
        <f t="shared" si="60"/>
        <v>0</v>
      </c>
      <c r="K40" s="3">
        <f t="shared" si="60"/>
        <v>0</v>
      </c>
      <c r="L40" s="3">
        <f t="shared" si="60"/>
        <v>0</v>
      </c>
      <c r="M40" s="3">
        <f t="shared" si="60"/>
        <v>0</v>
      </c>
      <c r="N40" s="3">
        <f t="shared" si="45"/>
        <v>0</v>
      </c>
      <c r="O40" s="3">
        <f t="shared" si="46"/>
        <v>0</v>
      </c>
      <c r="P40" s="3">
        <f t="shared" si="47"/>
        <v>0</v>
      </c>
      <c r="Q40" s="3">
        <f t="shared" si="60"/>
        <v>0</v>
      </c>
      <c r="R40" s="3">
        <f t="shared" si="60"/>
        <v>0</v>
      </c>
      <c r="S40" s="3">
        <f t="shared" si="60"/>
        <v>0</v>
      </c>
      <c r="T40" s="480">
        <v>285642.29999999993</v>
      </c>
      <c r="U40" s="3">
        <f t="shared" si="60"/>
        <v>285642.29999999993</v>
      </c>
      <c r="V40" s="3">
        <f t="shared" si="60"/>
        <v>285642.29999999993</v>
      </c>
      <c r="W40" s="3">
        <f t="shared" si="60"/>
        <v>285642.29999999993</v>
      </c>
      <c r="X40" s="3">
        <f t="shared" si="60"/>
        <v>285642.29999999993</v>
      </c>
      <c r="Y40" s="3">
        <f t="shared" si="60"/>
        <v>285642.29999999993</v>
      </c>
      <c r="Z40" s="3">
        <f t="shared" si="60"/>
        <v>285642.29999999993</v>
      </c>
      <c r="AA40" s="3">
        <f t="shared" si="60"/>
        <v>285642.29999999993</v>
      </c>
      <c r="AB40" s="3">
        <f t="shared" si="60"/>
        <v>285642.29999999993</v>
      </c>
      <c r="AC40" s="3">
        <f t="shared" si="60"/>
        <v>285642.29999999993</v>
      </c>
      <c r="AD40" s="3">
        <f t="shared" si="60"/>
        <v>285642.29999999993</v>
      </c>
      <c r="AE40" s="3">
        <f t="shared" si="60"/>
        <v>285642.29999999993</v>
      </c>
      <c r="AF40" s="3">
        <f t="shared" si="60"/>
        <v>285642.29999999993</v>
      </c>
      <c r="AG40" s="3">
        <f t="shared" si="60"/>
        <v>285642.29999999993</v>
      </c>
      <c r="AH40" s="3">
        <f t="shared" si="60"/>
        <v>285642.29999999993</v>
      </c>
      <c r="AI40" s="3">
        <f t="shared" si="60"/>
        <v>285642.29999999993</v>
      </c>
      <c r="AJ40" s="3">
        <f t="shared" si="60"/>
        <v>285642.29999999993</v>
      </c>
      <c r="AK40" s="3">
        <f t="shared" si="60"/>
        <v>285642.29999999993</v>
      </c>
      <c r="AL40" s="3">
        <f t="shared" si="60"/>
        <v>285642.29999999993</v>
      </c>
      <c r="AM40" s="3">
        <f t="shared" si="60"/>
        <v>285642.29999999993</v>
      </c>
      <c r="AN40" s="3">
        <f t="shared" si="60"/>
        <v>285642.29999999993</v>
      </c>
      <c r="AO40" s="3">
        <f t="shared" si="60"/>
        <v>285642.29999999993</v>
      </c>
      <c r="AP40" s="3">
        <f t="shared" si="60"/>
        <v>285642.29999999993</v>
      </c>
      <c r="AQ40" s="3">
        <f t="shared" si="60"/>
        <v>285642.29999999993</v>
      </c>
      <c r="AR40" s="3">
        <f t="shared" si="60"/>
        <v>285642.29999999993</v>
      </c>
      <c r="AS40" s="3">
        <f t="shared" si="60"/>
        <v>285642.29999999993</v>
      </c>
      <c r="AT40" s="3">
        <f t="shared" si="60"/>
        <v>285642.29999999993</v>
      </c>
      <c r="AU40" s="3">
        <f t="shared" si="60"/>
        <v>285642.29999999993</v>
      </c>
      <c r="AV40" s="3">
        <f t="shared" si="60"/>
        <v>285642.29999999993</v>
      </c>
      <c r="AW40" s="3">
        <f t="shared" si="60"/>
        <v>285642.29999999993</v>
      </c>
      <c r="AX40" s="3">
        <f t="shared" si="60"/>
        <v>285642.29999999993</v>
      </c>
      <c r="AY40" s="3">
        <f t="shared" si="60"/>
        <v>285642.29999999993</v>
      </c>
      <c r="AZ40" s="3">
        <f t="shared" si="60"/>
        <v>285642.29999999993</v>
      </c>
      <c r="BA40" s="3">
        <f t="shared" si="60"/>
        <v>285642.29999999993</v>
      </c>
      <c r="BB40" s="3">
        <f t="shared" si="60"/>
        <v>285642.29999999993</v>
      </c>
      <c r="BC40" s="3">
        <f t="shared" si="60"/>
        <v>285642.29999999993</v>
      </c>
      <c r="BD40" s="3">
        <f t="shared" si="60"/>
        <v>285642.29999999993</v>
      </c>
      <c r="BE40" s="3">
        <f t="shared" si="60"/>
        <v>285642.29999999993</v>
      </c>
      <c r="BF40" s="3">
        <f t="shared" si="60"/>
        <v>285642.29999999993</v>
      </c>
      <c r="BG40" s="3">
        <f t="shared" si="60"/>
        <v>285642.29999999993</v>
      </c>
      <c r="BH40" s="3">
        <f t="shared" si="60"/>
        <v>285642.29999999993</v>
      </c>
      <c r="BI40" s="3">
        <f t="shared" si="60"/>
        <v>285642.29999999993</v>
      </c>
      <c r="BJ40" s="3">
        <f t="shared" si="60"/>
        <v>285642.29999999993</v>
      </c>
      <c r="BK40" s="3">
        <f t="shared" si="60"/>
        <v>285642.29999999993</v>
      </c>
      <c r="BL40" s="3">
        <f t="shared" si="60"/>
        <v>285642.29999999993</v>
      </c>
      <c r="BM40" s="3">
        <f t="shared" si="60"/>
        <v>285642.29999999993</v>
      </c>
      <c r="BN40" s="3">
        <f t="shared" si="60"/>
        <v>285642.29999999993</v>
      </c>
      <c r="BO40" s="3">
        <f t="shared" si="60"/>
        <v>285642.29999999993</v>
      </c>
      <c r="BP40" s="3">
        <f t="shared" si="60"/>
        <v>285642.29999999993</v>
      </c>
      <c r="BQ40" s="3">
        <f t="shared" si="60"/>
        <v>285642.29999999993</v>
      </c>
      <c r="BR40" s="3">
        <f t="shared" si="60"/>
        <v>285642.29999999993</v>
      </c>
      <c r="BS40" s="3">
        <f t="shared" ref="BS40:CH40" si="61">BR40</f>
        <v>285642.29999999993</v>
      </c>
      <c r="BT40" s="3">
        <f t="shared" si="61"/>
        <v>285642.29999999993</v>
      </c>
      <c r="BU40" s="3">
        <f t="shared" si="61"/>
        <v>285642.29999999993</v>
      </c>
      <c r="BV40" s="3">
        <f t="shared" si="61"/>
        <v>285642.29999999993</v>
      </c>
      <c r="BW40" s="3">
        <f t="shared" si="61"/>
        <v>285642.29999999993</v>
      </c>
      <c r="BX40" s="3">
        <f t="shared" si="61"/>
        <v>285642.29999999993</v>
      </c>
      <c r="BY40" s="3">
        <f t="shared" si="61"/>
        <v>285642.29999999993</v>
      </c>
      <c r="BZ40" s="3">
        <f t="shared" si="61"/>
        <v>285642.29999999993</v>
      </c>
      <c r="CA40" s="3">
        <f t="shared" si="61"/>
        <v>285642.29999999993</v>
      </c>
      <c r="CB40" s="3">
        <f t="shared" si="61"/>
        <v>285642.29999999993</v>
      </c>
      <c r="CC40" s="3">
        <f t="shared" si="61"/>
        <v>285642.29999999993</v>
      </c>
      <c r="CD40" s="3">
        <f t="shared" si="61"/>
        <v>285642.29999999993</v>
      </c>
      <c r="CE40" s="3">
        <f t="shared" si="61"/>
        <v>285642.29999999993</v>
      </c>
      <c r="CF40" s="3">
        <f t="shared" si="61"/>
        <v>285642.29999999993</v>
      </c>
      <c r="CG40" s="3">
        <f t="shared" si="61"/>
        <v>285642.29999999993</v>
      </c>
      <c r="CH40" s="12">
        <f t="shared" si="61"/>
        <v>285642.29999999993</v>
      </c>
    </row>
    <row r="41" spans="1:86" x14ac:dyDescent="0.25">
      <c r="A41" s="586"/>
      <c r="B41" s="106" t="str">
        <f t="shared" si="34"/>
        <v>Miscellaneous</v>
      </c>
      <c r="C41" s="3">
        <v>0</v>
      </c>
      <c r="D41" s="3">
        <v>0</v>
      </c>
      <c r="E41" s="3">
        <v>0</v>
      </c>
      <c r="F41" s="351">
        <v>0</v>
      </c>
      <c r="G41" s="3">
        <f t="shared" ref="G41:BR41" si="62">F41</f>
        <v>0</v>
      </c>
      <c r="H41" s="3">
        <f t="shared" si="62"/>
        <v>0</v>
      </c>
      <c r="I41" s="3">
        <f t="shared" si="62"/>
        <v>0</v>
      </c>
      <c r="J41" s="3">
        <f t="shared" si="62"/>
        <v>0</v>
      </c>
      <c r="K41" s="3">
        <f t="shared" si="62"/>
        <v>0</v>
      </c>
      <c r="L41" s="3">
        <f t="shared" si="62"/>
        <v>0</v>
      </c>
      <c r="M41" s="3">
        <f t="shared" si="62"/>
        <v>0</v>
      </c>
      <c r="N41" s="3">
        <f t="shared" si="45"/>
        <v>0</v>
      </c>
      <c r="O41" s="3">
        <f t="shared" si="46"/>
        <v>0</v>
      </c>
      <c r="P41" s="3">
        <f t="shared" si="47"/>
        <v>0</v>
      </c>
      <c r="Q41" s="3">
        <f t="shared" si="62"/>
        <v>0</v>
      </c>
      <c r="R41" s="3">
        <f t="shared" si="62"/>
        <v>0</v>
      </c>
      <c r="S41" s="3">
        <f t="shared" si="62"/>
        <v>0</v>
      </c>
      <c r="T41" s="480">
        <v>114290.29000000001</v>
      </c>
      <c r="U41" s="3">
        <f t="shared" si="62"/>
        <v>114290.29000000001</v>
      </c>
      <c r="V41" s="3">
        <f t="shared" si="62"/>
        <v>114290.29000000001</v>
      </c>
      <c r="W41" s="3">
        <f t="shared" si="62"/>
        <v>114290.29000000001</v>
      </c>
      <c r="X41" s="3">
        <f t="shared" si="62"/>
        <v>114290.29000000001</v>
      </c>
      <c r="Y41" s="3">
        <f t="shared" si="62"/>
        <v>114290.29000000001</v>
      </c>
      <c r="Z41" s="3">
        <f t="shared" si="62"/>
        <v>114290.29000000001</v>
      </c>
      <c r="AA41" s="3">
        <f t="shared" si="62"/>
        <v>114290.29000000001</v>
      </c>
      <c r="AB41" s="3">
        <f t="shared" si="62"/>
        <v>114290.29000000001</v>
      </c>
      <c r="AC41" s="3">
        <f t="shared" si="62"/>
        <v>114290.29000000001</v>
      </c>
      <c r="AD41" s="3">
        <f t="shared" si="62"/>
        <v>114290.29000000001</v>
      </c>
      <c r="AE41" s="3">
        <f t="shared" si="62"/>
        <v>114290.29000000001</v>
      </c>
      <c r="AF41" s="3">
        <f t="shared" si="62"/>
        <v>114290.29000000001</v>
      </c>
      <c r="AG41" s="3">
        <f t="shared" si="62"/>
        <v>114290.29000000001</v>
      </c>
      <c r="AH41" s="3">
        <f t="shared" si="62"/>
        <v>114290.29000000001</v>
      </c>
      <c r="AI41" s="3">
        <f t="shared" si="62"/>
        <v>114290.29000000001</v>
      </c>
      <c r="AJ41" s="3">
        <f t="shared" si="62"/>
        <v>114290.29000000001</v>
      </c>
      <c r="AK41" s="3">
        <f t="shared" si="62"/>
        <v>114290.29000000001</v>
      </c>
      <c r="AL41" s="3">
        <f t="shared" si="62"/>
        <v>114290.29000000001</v>
      </c>
      <c r="AM41" s="3">
        <f t="shared" si="62"/>
        <v>114290.29000000001</v>
      </c>
      <c r="AN41" s="3">
        <f t="shared" si="62"/>
        <v>114290.29000000001</v>
      </c>
      <c r="AO41" s="3">
        <f t="shared" si="62"/>
        <v>114290.29000000001</v>
      </c>
      <c r="AP41" s="3">
        <f t="shared" si="62"/>
        <v>114290.29000000001</v>
      </c>
      <c r="AQ41" s="3">
        <f t="shared" si="62"/>
        <v>114290.29000000001</v>
      </c>
      <c r="AR41" s="3">
        <f t="shared" si="62"/>
        <v>114290.29000000001</v>
      </c>
      <c r="AS41" s="3">
        <f t="shared" si="62"/>
        <v>114290.29000000001</v>
      </c>
      <c r="AT41" s="3">
        <f t="shared" si="62"/>
        <v>114290.29000000001</v>
      </c>
      <c r="AU41" s="3">
        <f t="shared" si="62"/>
        <v>114290.29000000001</v>
      </c>
      <c r="AV41" s="3">
        <f t="shared" si="62"/>
        <v>114290.29000000001</v>
      </c>
      <c r="AW41" s="3">
        <f t="shared" si="62"/>
        <v>114290.29000000001</v>
      </c>
      <c r="AX41" s="3">
        <f t="shared" si="62"/>
        <v>114290.29000000001</v>
      </c>
      <c r="AY41" s="3">
        <f t="shared" si="62"/>
        <v>114290.29000000001</v>
      </c>
      <c r="AZ41" s="3">
        <f t="shared" si="62"/>
        <v>114290.29000000001</v>
      </c>
      <c r="BA41" s="3">
        <f t="shared" si="62"/>
        <v>114290.29000000001</v>
      </c>
      <c r="BB41" s="3">
        <f t="shared" si="62"/>
        <v>114290.29000000001</v>
      </c>
      <c r="BC41" s="3">
        <f t="shared" si="62"/>
        <v>114290.29000000001</v>
      </c>
      <c r="BD41" s="3">
        <f t="shared" si="62"/>
        <v>114290.29000000001</v>
      </c>
      <c r="BE41" s="3">
        <f t="shared" si="62"/>
        <v>114290.29000000001</v>
      </c>
      <c r="BF41" s="3">
        <f t="shared" si="62"/>
        <v>114290.29000000001</v>
      </c>
      <c r="BG41" s="3">
        <f t="shared" si="62"/>
        <v>114290.29000000001</v>
      </c>
      <c r="BH41" s="3">
        <f t="shared" si="62"/>
        <v>114290.29000000001</v>
      </c>
      <c r="BI41" s="3">
        <f t="shared" si="62"/>
        <v>114290.29000000001</v>
      </c>
      <c r="BJ41" s="3">
        <f t="shared" si="62"/>
        <v>114290.29000000001</v>
      </c>
      <c r="BK41" s="3">
        <f t="shared" si="62"/>
        <v>114290.29000000001</v>
      </c>
      <c r="BL41" s="3">
        <f t="shared" si="62"/>
        <v>114290.29000000001</v>
      </c>
      <c r="BM41" s="3">
        <f t="shared" si="62"/>
        <v>114290.29000000001</v>
      </c>
      <c r="BN41" s="3">
        <f t="shared" si="62"/>
        <v>114290.29000000001</v>
      </c>
      <c r="BO41" s="3">
        <f t="shared" si="62"/>
        <v>114290.29000000001</v>
      </c>
      <c r="BP41" s="3">
        <f t="shared" si="62"/>
        <v>114290.29000000001</v>
      </c>
      <c r="BQ41" s="3">
        <f t="shared" si="62"/>
        <v>114290.29000000001</v>
      </c>
      <c r="BR41" s="3">
        <f t="shared" si="62"/>
        <v>114290.29000000001</v>
      </c>
      <c r="BS41" s="3">
        <f t="shared" ref="BS41:CH41" si="63">BR41</f>
        <v>114290.29000000001</v>
      </c>
      <c r="BT41" s="3">
        <f t="shared" si="63"/>
        <v>114290.29000000001</v>
      </c>
      <c r="BU41" s="3">
        <f t="shared" si="63"/>
        <v>114290.29000000001</v>
      </c>
      <c r="BV41" s="3">
        <f t="shared" si="63"/>
        <v>114290.29000000001</v>
      </c>
      <c r="BW41" s="3">
        <f t="shared" si="63"/>
        <v>114290.29000000001</v>
      </c>
      <c r="BX41" s="3">
        <f t="shared" si="63"/>
        <v>114290.29000000001</v>
      </c>
      <c r="BY41" s="3">
        <f t="shared" si="63"/>
        <v>114290.29000000001</v>
      </c>
      <c r="BZ41" s="3">
        <f t="shared" si="63"/>
        <v>114290.29000000001</v>
      </c>
      <c r="CA41" s="3">
        <f t="shared" si="63"/>
        <v>114290.29000000001</v>
      </c>
      <c r="CB41" s="3">
        <f t="shared" si="63"/>
        <v>114290.29000000001</v>
      </c>
      <c r="CC41" s="3">
        <f t="shared" si="63"/>
        <v>114290.29000000001</v>
      </c>
      <c r="CD41" s="3">
        <f t="shared" si="63"/>
        <v>114290.29000000001</v>
      </c>
      <c r="CE41" s="3">
        <f t="shared" si="63"/>
        <v>114290.29000000001</v>
      </c>
      <c r="CF41" s="3">
        <f t="shared" si="63"/>
        <v>114290.29000000001</v>
      </c>
      <c r="CG41" s="3">
        <f t="shared" si="63"/>
        <v>114290.29000000001</v>
      </c>
      <c r="CH41" s="12">
        <f t="shared" si="63"/>
        <v>114290.29000000001</v>
      </c>
    </row>
    <row r="42" spans="1:86" x14ac:dyDescent="0.25">
      <c r="A42" s="586"/>
      <c r="B42" s="106" t="str">
        <f t="shared" si="34"/>
        <v>Pool Spa</v>
      </c>
      <c r="C42" s="3">
        <v>0</v>
      </c>
      <c r="D42" s="3">
        <v>0</v>
      </c>
      <c r="E42" s="3">
        <v>0</v>
      </c>
      <c r="F42" s="351">
        <v>0</v>
      </c>
      <c r="G42" s="3">
        <f t="shared" ref="G42:BR42" si="64">F42</f>
        <v>0</v>
      </c>
      <c r="H42" s="3">
        <f t="shared" si="64"/>
        <v>0</v>
      </c>
      <c r="I42" s="3">
        <f t="shared" si="64"/>
        <v>0</v>
      </c>
      <c r="J42" s="3">
        <f t="shared" si="64"/>
        <v>0</v>
      </c>
      <c r="K42" s="3">
        <f t="shared" si="64"/>
        <v>0</v>
      </c>
      <c r="L42" s="3">
        <f t="shared" si="64"/>
        <v>0</v>
      </c>
      <c r="M42" s="3">
        <f t="shared" si="64"/>
        <v>0</v>
      </c>
      <c r="N42" s="3">
        <f t="shared" si="45"/>
        <v>0</v>
      </c>
      <c r="O42" s="3">
        <f t="shared" si="46"/>
        <v>0</v>
      </c>
      <c r="P42" s="3">
        <f t="shared" si="47"/>
        <v>0</v>
      </c>
      <c r="Q42" s="3">
        <f t="shared" si="64"/>
        <v>0</v>
      </c>
      <c r="R42" s="3">
        <f t="shared" si="64"/>
        <v>0</v>
      </c>
      <c r="S42" s="3">
        <f t="shared" si="64"/>
        <v>0</v>
      </c>
      <c r="T42" s="480">
        <v>0</v>
      </c>
      <c r="U42" s="3">
        <f t="shared" si="64"/>
        <v>0</v>
      </c>
      <c r="V42" s="3">
        <f t="shared" si="64"/>
        <v>0</v>
      </c>
      <c r="W42" s="3">
        <f t="shared" si="64"/>
        <v>0</v>
      </c>
      <c r="X42" s="3">
        <f t="shared" si="64"/>
        <v>0</v>
      </c>
      <c r="Y42" s="3">
        <f t="shared" si="64"/>
        <v>0</v>
      </c>
      <c r="Z42" s="3">
        <f t="shared" si="64"/>
        <v>0</v>
      </c>
      <c r="AA42" s="3">
        <f t="shared" si="64"/>
        <v>0</v>
      </c>
      <c r="AB42" s="3">
        <f t="shared" si="64"/>
        <v>0</v>
      </c>
      <c r="AC42" s="3">
        <f t="shared" si="64"/>
        <v>0</v>
      </c>
      <c r="AD42" s="3">
        <f t="shared" si="64"/>
        <v>0</v>
      </c>
      <c r="AE42" s="3">
        <f t="shared" si="64"/>
        <v>0</v>
      </c>
      <c r="AF42" s="3">
        <f t="shared" si="64"/>
        <v>0</v>
      </c>
      <c r="AG42" s="3">
        <f t="shared" si="64"/>
        <v>0</v>
      </c>
      <c r="AH42" s="3">
        <f t="shared" si="64"/>
        <v>0</v>
      </c>
      <c r="AI42" s="3">
        <f t="shared" si="64"/>
        <v>0</v>
      </c>
      <c r="AJ42" s="3">
        <f t="shared" si="64"/>
        <v>0</v>
      </c>
      <c r="AK42" s="3">
        <f t="shared" si="64"/>
        <v>0</v>
      </c>
      <c r="AL42" s="3">
        <f t="shared" si="64"/>
        <v>0</v>
      </c>
      <c r="AM42" s="3">
        <f t="shared" si="64"/>
        <v>0</v>
      </c>
      <c r="AN42" s="3">
        <f t="shared" si="64"/>
        <v>0</v>
      </c>
      <c r="AO42" s="3">
        <f t="shared" si="64"/>
        <v>0</v>
      </c>
      <c r="AP42" s="3">
        <f t="shared" si="64"/>
        <v>0</v>
      </c>
      <c r="AQ42" s="3">
        <f t="shared" si="64"/>
        <v>0</v>
      </c>
      <c r="AR42" s="3">
        <f t="shared" si="64"/>
        <v>0</v>
      </c>
      <c r="AS42" s="3">
        <f t="shared" si="64"/>
        <v>0</v>
      </c>
      <c r="AT42" s="3">
        <f t="shared" si="64"/>
        <v>0</v>
      </c>
      <c r="AU42" s="3">
        <f t="shared" si="64"/>
        <v>0</v>
      </c>
      <c r="AV42" s="3">
        <f t="shared" si="64"/>
        <v>0</v>
      </c>
      <c r="AW42" s="3">
        <f t="shared" si="64"/>
        <v>0</v>
      </c>
      <c r="AX42" s="3">
        <f t="shared" si="64"/>
        <v>0</v>
      </c>
      <c r="AY42" s="3">
        <f t="shared" si="64"/>
        <v>0</v>
      </c>
      <c r="AZ42" s="3">
        <f t="shared" si="64"/>
        <v>0</v>
      </c>
      <c r="BA42" s="3">
        <f t="shared" si="64"/>
        <v>0</v>
      </c>
      <c r="BB42" s="3">
        <f t="shared" si="64"/>
        <v>0</v>
      </c>
      <c r="BC42" s="3">
        <f t="shared" si="64"/>
        <v>0</v>
      </c>
      <c r="BD42" s="3">
        <f t="shared" si="64"/>
        <v>0</v>
      </c>
      <c r="BE42" s="3">
        <f t="shared" si="64"/>
        <v>0</v>
      </c>
      <c r="BF42" s="3">
        <f t="shared" si="64"/>
        <v>0</v>
      </c>
      <c r="BG42" s="3">
        <f t="shared" si="64"/>
        <v>0</v>
      </c>
      <c r="BH42" s="3">
        <f t="shared" si="64"/>
        <v>0</v>
      </c>
      <c r="BI42" s="3">
        <f t="shared" si="64"/>
        <v>0</v>
      </c>
      <c r="BJ42" s="3">
        <f t="shared" si="64"/>
        <v>0</v>
      </c>
      <c r="BK42" s="3">
        <f t="shared" si="64"/>
        <v>0</v>
      </c>
      <c r="BL42" s="3">
        <f t="shared" si="64"/>
        <v>0</v>
      </c>
      <c r="BM42" s="3">
        <f t="shared" si="64"/>
        <v>0</v>
      </c>
      <c r="BN42" s="3">
        <f t="shared" si="64"/>
        <v>0</v>
      </c>
      <c r="BO42" s="3">
        <f t="shared" si="64"/>
        <v>0</v>
      </c>
      <c r="BP42" s="3">
        <f t="shared" si="64"/>
        <v>0</v>
      </c>
      <c r="BQ42" s="3">
        <f t="shared" si="64"/>
        <v>0</v>
      </c>
      <c r="BR42" s="3">
        <f t="shared" si="64"/>
        <v>0</v>
      </c>
      <c r="BS42" s="3">
        <f t="shared" ref="BS42:CH42" si="65">BR42</f>
        <v>0</v>
      </c>
      <c r="BT42" s="3">
        <f t="shared" si="65"/>
        <v>0</v>
      </c>
      <c r="BU42" s="3">
        <f t="shared" si="65"/>
        <v>0</v>
      </c>
      <c r="BV42" s="3">
        <f t="shared" si="65"/>
        <v>0</v>
      </c>
      <c r="BW42" s="3">
        <f t="shared" si="65"/>
        <v>0</v>
      </c>
      <c r="BX42" s="3">
        <f t="shared" si="65"/>
        <v>0</v>
      </c>
      <c r="BY42" s="3">
        <f t="shared" si="65"/>
        <v>0</v>
      </c>
      <c r="BZ42" s="3">
        <f t="shared" si="65"/>
        <v>0</v>
      </c>
      <c r="CA42" s="3">
        <f t="shared" si="65"/>
        <v>0</v>
      </c>
      <c r="CB42" s="3">
        <f t="shared" si="65"/>
        <v>0</v>
      </c>
      <c r="CC42" s="3">
        <f t="shared" si="65"/>
        <v>0</v>
      </c>
      <c r="CD42" s="3">
        <f t="shared" si="65"/>
        <v>0</v>
      </c>
      <c r="CE42" s="3">
        <f t="shared" si="65"/>
        <v>0</v>
      </c>
      <c r="CF42" s="3">
        <f t="shared" si="65"/>
        <v>0</v>
      </c>
      <c r="CG42" s="3">
        <f t="shared" si="65"/>
        <v>0</v>
      </c>
      <c r="CH42" s="12">
        <f t="shared" si="65"/>
        <v>0</v>
      </c>
    </row>
    <row r="43" spans="1:86" x14ac:dyDescent="0.25">
      <c r="A43" s="586"/>
      <c r="B43" s="106" t="str">
        <f t="shared" si="34"/>
        <v>Refrigeration</v>
      </c>
      <c r="C43" s="3">
        <v>0</v>
      </c>
      <c r="D43" s="3">
        <v>0</v>
      </c>
      <c r="E43" s="3">
        <v>0</v>
      </c>
      <c r="F43" s="351">
        <v>0</v>
      </c>
      <c r="G43" s="3">
        <f t="shared" ref="G43:BR43" si="66">F43</f>
        <v>0</v>
      </c>
      <c r="H43" s="3">
        <f t="shared" si="66"/>
        <v>0</v>
      </c>
      <c r="I43" s="3">
        <f t="shared" si="66"/>
        <v>0</v>
      </c>
      <c r="J43" s="3">
        <f t="shared" si="66"/>
        <v>0</v>
      </c>
      <c r="K43" s="3">
        <f t="shared" si="66"/>
        <v>0</v>
      </c>
      <c r="L43" s="3">
        <f t="shared" si="66"/>
        <v>0</v>
      </c>
      <c r="M43" s="3">
        <f t="shared" si="66"/>
        <v>0</v>
      </c>
      <c r="N43" s="3">
        <f t="shared" si="45"/>
        <v>0</v>
      </c>
      <c r="O43" s="3">
        <f t="shared" si="46"/>
        <v>0</v>
      </c>
      <c r="P43" s="3">
        <f t="shared" si="47"/>
        <v>0</v>
      </c>
      <c r="Q43" s="3">
        <f t="shared" si="66"/>
        <v>0</v>
      </c>
      <c r="R43" s="3">
        <f t="shared" si="66"/>
        <v>0</v>
      </c>
      <c r="S43" s="3">
        <f t="shared" si="66"/>
        <v>0</v>
      </c>
      <c r="T43" s="480">
        <v>2.9103830456733704E-11</v>
      </c>
      <c r="U43" s="3">
        <f t="shared" si="66"/>
        <v>2.9103830456733704E-11</v>
      </c>
      <c r="V43" s="3">
        <f t="shared" si="66"/>
        <v>2.9103830456733704E-11</v>
      </c>
      <c r="W43" s="3">
        <f t="shared" si="66"/>
        <v>2.9103830456733704E-11</v>
      </c>
      <c r="X43" s="3">
        <f t="shared" si="66"/>
        <v>2.9103830456733704E-11</v>
      </c>
      <c r="Y43" s="3">
        <f t="shared" si="66"/>
        <v>2.9103830456733704E-11</v>
      </c>
      <c r="Z43" s="3">
        <f t="shared" si="66"/>
        <v>2.9103830456733704E-11</v>
      </c>
      <c r="AA43" s="3">
        <f t="shared" si="66"/>
        <v>2.9103830456733704E-11</v>
      </c>
      <c r="AB43" s="3">
        <f t="shared" si="66"/>
        <v>2.9103830456733704E-11</v>
      </c>
      <c r="AC43" s="3">
        <f t="shared" si="66"/>
        <v>2.9103830456733704E-11</v>
      </c>
      <c r="AD43" s="3">
        <f t="shared" si="66"/>
        <v>2.9103830456733704E-11</v>
      </c>
      <c r="AE43" s="3">
        <f t="shared" si="66"/>
        <v>2.9103830456733704E-11</v>
      </c>
      <c r="AF43" s="3">
        <f t="shared" si="66"/>
        <v>2.9103830456733704E-11</v>
      </c>
      <c r="AG43" s="3">
        <f t="shared" si="66"/>
        <v>2.9103830456733704E-11</v>
      </c>
      <c r="AH43" s="3">
        <f t="shared" si="66"/>
        <v>2.9103830456733704E-11</v>
      </c>
      <c r="AI43" s="3">
        <f t="shared" si="66"/>
        <v>2.9103830456733704E-11</v>
      </c>
      <c r="AJ43" s="3">
        <f t="shared" si="66"/>
        <v>2.9103830456733704E-11</v>
      </c>
      <c r="AK43" s="3">
        <f t="shared" si="66"/>
        <v>2.9103830456733704E-11</v>
      </c>
      <c r="AL43" s="3">
        <f t="shared" si="66"/>
        <v>2.9103830456733704E-11</v>
      </c>
      <c r="AM43" s="3">
        <f t="shared" si="66"/>
        <v>2.9103830456733704E-11</v>
      </c>
      <c r="AN43" s="3">
        <f t="shared" si="66"/>
        <v>2.9103830456733704E-11</v>
      </c>
      <c r="AO43" s="3">
        <f t="shared" si="66"/>
        <v>2.9103830456733704E-11</v>
      </c>
      <c r="AP43" s="3">
        <f t="shared" si="66"/>
        <v>2.9103830456733704E-11</v>
      </c>
      <c r="AQ43" s="3">
        <f t="shared" si="66"/>
        <v>2.9103830456733704E-11</v>
      </c>
      <c r="AR43" s="3">
        <f t="shared" si="66"/>
        <v>2.9103830456733704E-11</v>
      </c>
      <c r="AS43" s="3">
        <f t="shared" si="66"/>
        <v>2.9103830456733704E-11</v>
      </c>
      <c r="AT43" s="3">
        <f t="shared" si="66"/>
        <v>2.9103830456733704E-11</v>
      </c>
      <c r="AU43" s="3">
        <f t="shared" si="66"/>
        <v>2.9103830456733704E-11</v>
      </c>
      <c r="AV43" s="3">
        <f t="shared" si="66"/>
        <v>2.9103830456733704E-11</v>
      </c>
      <c r="AW43" s="3">
        <f t="shared" si="66"/>
        <v>2.9103830456733704E-11</v>
      </c>
      <c r="AX43" s="3">
        <f t="shared" si="66"/>
        <v>2.9103830456733704E-11</v>
      </c>
      <c r="AY43" s="3">
        <f t="shared" si="66"/>
        <v>2.9103830456733704E-11</v>
      </c>
      <c r="AZ43" s="3">
        <f t="shared" si="66"/>
        <v>2.9103830456733704E-11</v>
      </c>
      <c r="BA43" s="3">
        <f t="shared" si="66"/>
        <v>2.9103830456733704E-11</v>
      </c>
      <c r="BB43" s="3">
        <f t="shared" si="66"/>
        <v>2.9103830456733704E-11</v>
      </c>
      <c r="BC43" s="3">
        <f t="shared" si="66"/>
        <v>2.9103830456733704E-11</v>
      </c>
      <c r="BD43" s="3">
        <f t="shared" si="66"/>
        <v>2.9103830456733704E-11</v>
      </c>
      <c r="BE43" s="3">
        <f t="shared" si="66"/>
        <v>2.9103830456733704E-11</v>
      </c>
      <c r="BF43" s="3">
        <f t="shared" si="66"/>
        <v>2.9103830456733704E-11</v>
      </c>
      <c r="BG43" s="3">
        <f t="shared" si="66"/>
        <v>2.9103830456733704E-11</v>
      </c>
      <c r="BH43" s="3">
        <f t="shared" si="66"/>
        <v>2.9103830456733704E-11</v>
      </c>
      <c r="BI43" s="3">
        <f t="shared" si="66"/>
        <v>2.9103830456733704E-11</v>
      </c>
      <c r="BJ43" s="3">
        <f t="shared" si="66"/>
        <v>2.9103830456733704E-11</v>
      </c>
      <c r="BK43" s="3">
        <f t="shared" si="66"/>
        <v>2.9103830456733704E-11</v>
      </c>
      <c r="BL43" s="3">
        <f t="shared" si="66"/>
        <v>2.9103830456733704E-11</v>
      </c>
      <c r="BM43" s="3">
        <f t="shared" si="66"/>
        <v>2.9103830456733704E-11</v>
      </c>
      <c r="BN43" s="3">
        <f t="shared" si="66"/>
        <v>2.9103830456733704E-11</v>
      </c>
      <c r="BO43" s="3">
        <f t="shared" si="66"/>
        <v>2.9103830456733704E-11</v>
      </c>
      <c r="BP43" s="3">
        <f t="shared" si="66"/>
        <v>2.9103830456733704E-11</v>
      </c>
      <c r="BQ43" s="3">
        <f t="shared" si="66"/>
        <v>2.9103830456733704E-11</v>
      </c>
      <c r="BR43" s="3">
        <f t="shared" si="66"/>
        <v>2.9103830456733704E-11</v>
      </c>
      <c r="BS43" s="3">
        <f t="shared" ref="BS43:CH43" si="67">BR43</f>
        <v>2.9103830456733704E-11</v>
      </c>
      <c r="BT43" s="3">
        <f t="shared" si="67"/>
        <v>2.9103830456733704E-11</v>
      </c>
      <c r="BU43" s="3">
        <f t="shared" si="67"/>
        <v>2.9103830456733704E-11</v>
      </c>
      <c r="BV43" s="3">
        <f t="shared" si="67"/>
        <v>2.9103830456733704E-11</v>
      </c>
      <c r="BW43" s="3">
        <f t="shared" si="67"/>
        <v>2.9103830456733704E-11</v>
      </c>
      <c r="BX43" s="3">
        <f t="shared" si="67"/>
        <v>2.9103830456733704E-11</v>
      </c>
      <c r="BY43" s="3">
        <f t="shared" si="67"/>
        <v>2.9103830456733704E-11</v>
      </c>
      <c r="BZ43" s="3">
        <f t="shared" si="67"/>
        <v>2.9103830456733704E-11</v>
      </c>
      <c r="CA43" s="3">
        <f t="shared" si="67"/>
        <v>2.9103830456733704E-11</v>
      </c>
      <c r="CB43" s="3">
        <f t="shared" si="67"/>
        <v>2.9103830456733704E-11</v>
      </c>
      <c r="CC43" s="3">
        <f t="shared" si="67"/>
        <v>2.9103830456733704E-11</v>
      </c>
      <c r="CD43" s="3">
        <f t="shared" si="67"/>
        <v>2.9103830456733704E-11</v>
      </c>
      <c r="CE43" s="3">
        <f t="shared" si="67"/>
        <v>2.9103830456733704E-11</v>
      </c>
      <c r="CF43" s="3">
        <f t="shared" si="67"/>
        <v>2.9103830456733704E-11</v>
      </c>
      <c r="CG43" s="3">
        <f t="shared" si="67"/>
        <v>2.9103830456733704E-11</v>
      </c>
      <c r="CH43" s="12">
        <f t="shared" si="67"/>
        <v>2.9103830456733704E-11</v>
      </c>
    </row>
    <row r="44" spans="1:86" ht="15" customHeight="1" x14ac:dyDescent="0.25">
      <c r="A44" s="586"/>
      <c r="B44" s="106" t="str">
        <f t="shared" si="34"/>
        <v>Water Heating</v>
      </c>
      <c r="C44" s="3">
        <v>0</v>
      </c>
      <c r="D44" s="3">
        <v>0</v>
      </c>
      <c r="E44" s="3">
        <v>0</v>
      </c>
      <c r="F44" s="351">
        <v>0</v>
      </c>
      <c r="G44" s="3">
        <f t="shared" ref="G44:BR44" si="68">F44</f>
        <v>0</v>
      </c>
      <c r="H44" s="3">
        <f t="shared" si="68"/>
        <v>0</v>
      </c>
      <c r="I44" s="3">
        <f t="shared" si="68"/>
        <v>0</v>
      </c>
      <c r="J44" s="3">
        <f t="shared" si="68"/>
        <v>0</v>
      </c>
      <c r="K44" s="3">
        <f t="shared" si="68"/>
        <v>0</v>
      </c>
      <c r="L44" s="3">
        <f t="shared" si="68"/>
        <v>0</v>
      </c>
      <c r="M44" s="3">
        <f t="shared" si="68"/>
        <v>0</v>
      </c>
      <c r="N44" s="3">
        <f t="shared" si="45"/>
        <v>0</v>
      </c>
      <c r="O44" s="3">
        <f t="shared" si="46"/>
        <v>0</v>
      </c>
      <c r="P44" s="3">
        <f t="shared" si="47"/>
        <v>0</v>
      </c>
      <c r="Q44" s="3">
        <f t="shared" si="68"/>
        <v>0</v>
      </c>
      <c r="R44" s="3">
        <f t="shared" si="68"/>
        <v>0</v>
      </c>
      <c r="S44" s="3">
        <f t="shared" si="68"/>
        <v>0</v>
      </c>
      <c r="T44" s="480">
        <v>119133.13999999998</v>
      </c>
      <c r="U44" s="3">
        <f t="shared" si="68"/>
        <v>119133.13999999998</v>
      </c>
      <c r="V44" s="3">
        <f t="shared" si="68"/>
        <v>119133.13999999998</v>
      </c>
      <c r="W44" s="3">
        <f t="shared" si="68"/>
        <v>119133.13999999998</v>
      </c>
      <c r="X44" s="3">
        <f t="shared" si="68"/>
        <v>119133.13999999998</v>
      </c>
      <c r="Y44" s="3">
        <f t="shared" si="68"/>
        <v>119133.13999999998</v>
      </c>
      <c r="Z44" s="3">
        <f t="shared" si="68"/>
        <v>119133.13999999998</v>
      </c>
      <c r="AA44" s="3">
        <f t="shared" si="68"/>
        <v>119133.13999999998</v>
      </c>
      <c r="AB44" s="3">
        <f t="shared" si="68"/>
        <v>119133.13999999998</v>
      </c>
      <c r="AC44" s="3">
        <f t="shared" si="68"/>
        <v>119133.13999999998</v>
      </c>
      <c r="AD44" s="3">
        <f t="shared" si="68"/>
        <v>119133.13999999998</v>
      </c>
      <c r="AE44" s="3">
        <f t="shared" si="68"/>
        <v>119133.13999999998</v>
      </c>
      <c r="AF44" s="3">
        <f t="shared" si="68"/>
        <v>119133.13999999998</v>
      </c>
      <c r="AG44" s="3">
        <f t="shared" si="68"/>
        <v>119133.13999999998</v>
      </c>
      <c r="AH44" s="3">
        <f t="shared" si="68"/>
        <v>119133.13999999998</v>
      </c>
      <c r="AI44" s="3">
        <f t="shared" si="68"/>
        <v>119133.13999999998</v>
      </c>
      <c r="AJ44" s="3">
        <f t="shared" si="68"/>
        <v>119133.13999999998</v>
      </c>
      <c r="AK44" s="3">
        <f t="shared" si="68"/>
        <v>119133.13999999998</v>
      </c>
      <c r="AL44" s="3">
        <f t="shared" si="68"/>
        <v>119133.13999999998</v>
      </c>
      <c r="AM44" s="3">
        <f t="shared" si="68"/>
        <v>119133.13999999998</v>
      </c>
      <c r="AN44" s="3">
        <f t="shared" si="68"/>
        <v>119133.13999999998</v>
      </c>
      <c r="AO44" s="3">
        <f t="shared" si="68"/>
        <v>119133.13999999998</v>
      </c>
      <c r="AP44" s="3">
        <f t="shared" si="68"/>
        <v>119133.13999999998</v>
      </c>
      <c r="AQ44" s="3">
        <f t="shared" si="68"/>
        <v>119133.13999999998</v>
      </c>
      <c r="AR44" s="3">
        <f t="shared" si="68"/>
        <v>119133.13999999998</v>
      </c>
      <c r="AS44" s="3">
        <f t="shared" si="68"/>
        <v>119133.13999999998</v>
      </c>
      <c r="AT44" s="3">
        <f t="shared" si="68"/>
        <v>119133.13999999998</v>
      </c>
      <c r="AU44" s="3">
        <f t="shared" si="68"/>
        <v>119133.13999999998</v>
      </c>
      <c r="AV44" s="3">
        <f t="shared" si="68"/>
        <v>119133.13999999998</v>
      </c>
      <c r="AW44" s="3">
        <f t="shared" si="68"/>
        <v>119133.13999999998</v>
      </c>
      <c r="AX44" s="3">
        <f t="shared" si="68"/>
        <v>119133.13999999998</v>
      </c>
      <c r="AY44" s="3">
        <f t="shared" si="68"/>
        <v>119133.13999999998</v>
      </c>
      <c r="AZ44" s="3">
        <f t="shared" si="68"/>
        <v>119133.13999999998</v>
      </c>
      <c r="BA44" s="3">
        <f t="shared" si="68"/>
        <v>119133.13999999998</v>
      </c>
      <c r="BB44" s="3">
        <f t="shared" si="68"/>
        <v>119133.13999999998</v>
      </c>
      <c r="BC44" s="3">
        <f t="shared" si="68"/>
        <v>119133.13999999998</v>
      </c>
      <c r="BD44" s="3">
        <f t="shared" si="68"/>
        <v>119133.13999999998</v>
      </c>
      <c r="BE44" s="3">
        <f t="shared" si="68"/>
        <v>119133.13999999998</v>
      </c>
      <c r="BF44" s="3">
        <f t="shared" si="68"/>
        <v>119133.13999999998</v>
      </c>
      <c r="BG44" s="3">
        <f t="shared" si="68"/>
        <v>119133.13999999998</v>
      </c>
      <c r="BH44" s="3">
        <f t="shared" si="68"/>
        <v>119133.13999999998</v>
      </c>
      <c r="BI44" s="3">
        <f t="shared" si="68"/>
        <v>119133.13999999998</v>
      </c>
      <c r="BJ44" s="3">
        <f t="shared" si="68"/>
        <v>119133.13999999998</v>
      </c>
      <c r="BK44" s="3">
        <f t="shared" si="68"/>
        <v>119133.13999999998</v>
      </c>
      <c r="BL44" s="3">
        <f t="shared" si="68"/>
        <v>119133.13999999998</v>
      </c>
      <c r="BM44" s="3">
        <f t="shared" si="68"/>
        <v>119133.13999999998</v>
      </c>
      <c r="BN44" s="3">
        <f t="shared" si="68"/>
        <v>119133.13999999998</v>
      </c>
      <c r="BO44" s="3">
        <f t="shared" si="68"/>
        <v>119133.13999999998</v>
      </c>
      <c r="BP44" s="3">
        <f t="shared" si="68"/>
        <v>119133.13999999998</v>
      </c>
      <c r="BQ44" s="3">
        <f t="shared" si="68"/>
        <v>119133.13999999998</v>
      </c>
      <c r="BR44" s="3">
        <f t="shared" si="68"/>
        <v>119133.13999999998</v>
      </c>
      <c r="BS44" s="3">
        <f t="shared" ref="BS44:CH44" si="69">BR44</f>
        <v>119133.13999999998</v>
      </c>
      <c r="BT44" s="3">
        <f t="shared" si="69"/>
        <v>119133.13999999998</v>
      </c>
      <c r="BU44" s="3">
        <f t="shared" si="69"/>
        <v>119133.13999999998</v>
      </c>
      <c r="BV44" s="3">
        <f t="shared" si="69"/>
        <v>119133.13999999998</v>
      </c>
      <c r="BW44" s="3">
        <f t="shared" si="69"/>
        <v>119133.13999999998</v>
      </c>
      <c r="BX44" s="3">
        <f t="shared" si="69"/>
        <v>119133.13999999998</v>
      </c>
      <c r="BY44" s="3">
        <f t="shared" si="69"/>
        <v>119133.13999999998</v>
      </c>
      <c r="BZ44" s="3">
        <f t="shared" si="69"/>
        <v>119133.13999999998</v>
      </c>
      <c r="CA44" s="3">
        <f t="shared" si="69"/>
        <v>119133.13999999998</v>
      </c>
      <c r="CB44" s="3">
        <f t="shared" si="69"/>
        <v>119133.13999999998</v>
      </c>
      <c r="CC44" s="3">
        <f t="shared" si="69"/>
        <v>119133.13999999998</v>
      </c>
      <c r="CD44" s="3">
        <f t="shared" si="69"/>
        <v>119133.13999999998</v>
      </c>
      <c r="CE44" s="3">
        <f t="shared" si="69"/>
        <v>119133.13999999998</v>
      </c>
      <c r="CF44" s="3">
        <f t="shared" si="69"/>
        <v>119133.13999999998</v>
      </c>
      <c r="CG44" s="3">
        <f t="shared" si="69"/>
        <v>119133.13999999998</v>
      </c>
      <c r="CH44" s="12">
        <f t="shared" si="69"/>
        <v>119133.13999999998</v>
      </c>
    </row>
    <row r="45" spans="1:86" ht="15" customHeight="1" thickBot="1" x14ac:dyDescent="0.3">
      <c r="A45" s="586"/>
      <c r="B45" s="177" t="str">
        <f t="shared" si="34"/>
        <v>Motors(uses bus. load shape)</v>
      </c>
      <c r="C45" s="172"/>
      <c r="D45" s="172"/>
      <c r="E45" s="172"/>
      <c r="F45" s="382">
        <v>0</v>
      </c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1"/>
      <c r="BN45" s="171"/>
      <c r="BO45" s="171"/>
      <c r="BP45" s="171"/>
      <c r="BQ45" s="171"/>
      <c r="BR45" s="171"/>
      <c r="BS45" s="171"/>
      <c r="BT45" s="181"/>
      <c r="BU45" s="171"/>
      <c r="BV45" s="171"/>
      <c r="BW45" s="182"/>
      <c r="BX45" s="171"/>
      <c r="BY45" s="171"/>
      <c r="BZ45" s="171"/>
      <c r="CA45" s="171"/>
      <c r="CB45" s="171"/>
      <c r="CC45" s="171"/>
      <c r="CD45" s="171"/>
      <c r="CE45" s="171"/>
      <c r="CF45" s="171"/>
      <c r="CG45" s="171"/>
      <c r="CH45" s="173"/>
    </row>
    <row r="46" spans="1:86" ht="15" customHeight="1" thickBot="1" x14ac:dyDescent="0.3">
      <c r="A46" s="587"/>
      <c r="B46" s="178" t="str">
        <f t="shared" si="34"/>
        <v>Monthly kWh</v>
      </c>
      <c r="C46" s="142">
        <f>SUM(C35:C45)</f>
        <v>0</v>
      </c>
      <c r="D46" s="142">
        <f t="shared" ref="D46:BO46" si="70">SUM(D35:D45)</f>
        <v>0</v>
      </c>
      <c r="E46" s="142">
        <f t="shared" si="70"/>
        <v>0</v>
      </c>
      <c r="F46" s="142">
        <f t="shared" si="70"/>
        <v>0</v>
      </c>
      <c r="G46" s="142">
        <f t="shared" si="70"/>
        <v>0</v>
      </c>
      <c r="H46" s="142">
        <f t="shared" si="70"/>
        <v>0</v>
      </c>
      <c r="I46" s="142">
        <f t="shared" si="70"/>
        <v>0</v>
      </c>
      <c r="J46" s="142">
        <f t="shared" si="70"/>
        <v>0</v>
      </c>
      <c r="K46" s="142">
        <f t="shared" si="70"/>
        <v>0</v>
      </c>
      <c r="L46" s="142">
        <f t="shared" si="70"/>
        <v>0</v>
      </c>
      <c r="M46" s="142">
        <f t="shared" si="70"/>
        <v>0</v>
      </c>
      <c r="N46" s="142">
        <f t="shared" si="70"/>
        <v>0</v>
      </c>
      <c r="O46" s="142">
        <f t="shared" si="70"/>
        <v>586557.21416531468</v>
      </c>
      <c r="P46" s="142">
        <f t="shared" si="70"/>
        <v>586557.21416531468</v>
      </c>
      <c r="Q46" s="142">
        <f t="shared" si="70"/>
        <v>586557.21416531468</v>
      </c>
      <c r="R46" s="142">
        <f t="shared" si="70"/>
        <v>586557.21416531468</v>
      </c>
      <c r="S46" s="142">
        <f t="shared" si="70"/>
        <v>586557.21416531468</v>
      </c>
      <c r="T46" s="142">
        <f t="shared" si="70"/>
        <v>39072859.664165348</v>
      </c>
      <c r="U46" s="142">
        <f t="shared" si="70"/>
        <v>39072859.664165348</v>
      </c>
      <c r="V46" s="142">
        <f t="shared" si="70"/>
        <v>39072859.664165348</v>
      </c>
      <c r="W46" s="142">
        <f t="shared" si="70"/>
        <v>39072859.664165348</v>
      </c>
      <c r="X46" s="142">
        <f t="shared" si="70"/>
        <v>39072859.664165348</v>
      </c>
      <c r="Y46" s="142">
        <f t="shared" si="70"/>
        <v>39072859.664165348</v>
      </c>
      <c r="Z46" s="142">
        <f t="shared" si="70"/>
        <v>39072859.664165348</v>
      </c>
      <c r="AA46" s="142">
        <f t="shared" si="70"/>
        <v>39072859.664165348</v>
      </c>
      <c r="AB46" s="142">
        <f t="shared" si="70"/>
        <v>39072859.664165348</v>
      </c>
      <c r="AC46" s="142">
        <f t="shared" si="70"/>
        <v>39072859.664165348</v>
      </c>
      <c r="AD46" s="142">
        <f t="shared" si="70"/>
        <v>39072859.664165348</v>
      </c>
      <c r="AE46" s="142">
        <f t="shared" si="70"/>
        <v>39072859.664165348</v>
      </c>
      <c r="AF46" s="142">
        <f t="shared" si="70"/>
        <v>39072859.664165348</v>
      </c>
      <c r="AG46" s="142">
        <f t="shared" si="70"/>
        <v>39072859.664165348</v>
      </c>
      <c r="AH46" s="142">
        <f t="shared" si="70"/>
        <v>39072859.664165348</v>
      </c>
      <c r="AI46" s="142">
        <f t="shared" si="70"/>
        <v>39072859.664165348</v>
      </c>
      <c r="AJ46" s="142">
        <f t="shared" si="70"/>
        <v>39072859.664165348</v>
      </c>
      <c r="AK46" s="142">
        <f t="shared" si="70"/>
        <v>39072859.664165348</v>
      </c>
      <c r="AL46" s="142">
        <f t="shared" si="70"/>
        <v>39072859.664165348</v>
      </c>
      <c r="AM46" s="142">
        <f t="shared" si="70"/>
        <v>39072859.664165348</v>
      </c>
      <c r="AN46" s="142">
        <f t="shared" si="70"/>
        <v>39072859.664165348</v>
      </c>
      <c r="AO46" s="142">
        <f t="shared" si="70"/>
        <v>39072859.664165348</v>
      </c>
      <c r="AP46" s="142">
        <f t="shared" si="70"/>
        <v>39072859.664165348</v>
      </c>
      <c r="AQ46" s="142">
        <f t="shared" si="70"/>
        <v>39072859.664165348</v>
      </c>
      <c r="AR46" s="142">
        <f t="shared" si="70"/>
        <v>39072859.664165348</v>
      </c>
      <c r="AS46" s="142">
        <f t="shared" si="70"/>
        <v>39072859.664165348</v>
      </c>
      <c r="AT46" s="142">
        <f t="shared" si="70"/>
        <v>39072859.664165348</v>
      </c>
      <c r="AU46" s="142">
        <f t="shared" si="70"/>
        <v>39072859.664165348</v>
      </c>
      <c r="AV46" s="142">
        <f t="shared" si="70"/>
        <v>39072859.664165348</v>
      </c>
      <c r="AW46" s="142">
        <f t="shared" si="70"/>
        <v>39072859.664165348</v>
      </c>
      <c r="AX46" s="142">
        <f t="shared" si="70"/>
        <v>39072859.664165348</v>
      </c>
      <c r="AY46" s="142">
        <f t="shared" si="70"/>
        <v>39072859.664165348</v>
      </c>
      <c r="AZ46" s="142">
        <f t="shared" si="70"/>
        <v>39072859.664165348</v>
      </c>
      <c r="BA46" s="142">
        <f t="shared" si="70"/>
        <v>39072859.664165348</v>
      </c>
      <c r="BB46" s="142">
        <f t="shared" si="70"/>
        <v>39072859.664165348</v>
      </c>
      <c r="BC46" s="142">
        <f t="shared" si="70"/>
        <v>39072859.664165348</v>
      </c>
      <c r="BD46" s="142">
        <f t="shared" si="70"/>
        <v>39072859.664165348</v>
      </c>
      <c r="BE46" s="142">
        <f t="shared" si="70"/>
        <v>39072859.664165348</v>
      </c>
      <c r="BF46" s="142">
        <f t="shared" si="70"/>
        <v>39072859.664165348</v>
      </c>
      <c r="BG46" s="142">
        <f t="shared" si="70"/>
        <v>39072859.664165348</v>
      </c>
      <c r="BH46" s="142">
        <f t="shared" si="70"/>
        <v>39072859.664165348</v>
      </c>
      <c r="BI46" s="142">
        <f t="shared" si="70"/>
        <v>39072859.664165348</v>
      </c>
      <c r="BJ46" s="142">
        <f t="shared" si="70"/>
        <v>39072859.664165348</v>
      </c>
      <c r="BK46" s="142">
        <f t="shared" si="70"/>
        <v>39072859.664165348</v>
      </c>
      <c r="BL46" s="142">
        <f t="shared" si="70"/>
        <v>39072859.664165348</v>
      </c>
      <c r="BM46" s="142">
        <f t="shared" si="70"/>
        <v>39072859.664165348</v>
      </c>
      <c r="BN46" s="142">
        <f t="shared" si="70"/>
        <v>39072859.664165348</v>
      </c>
      <c r="BO46" s="142">
        <f t="shared" si="70"/>
        <v>39072859.664165348</v>
      </c>
      <c r="BP46" s="142">
        <f t="shared" ref="BP46:CH46" si="71">SUM(BP35:BP45)</f>
        <v>39072859.664165348</v>
      </c>
      <c r="BQ46" s="142">
        <f t="shared" si="71"/>
        <v>39072859.664165348</v>
      </c>
      <c r="BR46" s="142">
        <f t="shared" si="71"/>
        <v>39072859.664165348</v>
      </c>
      <c r="BS46" s="142">
        <f t="shared" si="71"/>
        <v>39072859.664165348</v>
      </c>
      <c r="BT46" s="142">
        <f t="shared" si="71"/>
        <v>39072859.664165348</v>
      </c>
      <c r="BU46" s="142">
        <f t="shared" si="71"/>
        <v>39072859.664165348</v>
      </c>
      <c r="BV46" s="142">
        <f t="shared" si="71"/>
        <v>39072859.664165348</v>
      </c>
      <c r="BW46" s="142">
        <f t="shared" si="71"/>
        <v>39072859.664165348</v>
      </c>
      <c r="BX46" s="142">
        <f t="shared" si="71"/>
        <v>39072859.664165348</v>
      </c>
      <c r="BY46" s="142">
        <f t="shared" si="71"/>
        <v>39072859.664165348</v>
      </c>
      <c r="BZ46" s="142">
        <f t="shared" si="71"/>
        <v>39072859.664165348</v>
      </c>
      <c r="CA46" s="142">
        <f t="shared" si="71"/>
        <v>39072859.664165348</v>
      </c>
      <c r="CB46" s="142">
        <f t="shared" si="71"/>
        <v>39072859.664165348</v>
      </c>
      <c r="CC46" s="142">
        <f t="shared" si="71"/>
        <v>39072859.664165348</v>
      </c>
      <c r="CD46" s="142">
        <f t="shared" si="71"/>
        <v>39072859.664165348</v>
      </c>
      <c r="CE46" s="142">
        <f t="shared" si="71"/>
        <v>39072859.664165348</v>
      </c>
      <c r="CF46" s="142">
        <f t="shared" si="71"/>
        <v>39072859.664165348</v>
      </c>
      <c r="CG46" s="142">
        <f t="shared" si="71"/>
        <v>39072859.664165348</v>
      </c>
      <c r="CH46" s="143">
        <f t="shared" si="71"/>
        <v>39072859.664165348</v>
      </c>
    </row>
    <row r="47" spans="1:86" x14ac:dyDescent="0.25">
      <c r="A47" s="283"/>
      <c r="B47" s="135"/>
      <c r="C47" s="137"/>
      <c r="D47" s="135"/>
      <c r="E47" s="137"/>
      <c r="F47" s="135"/>
      <c r="G47" s="135"/>
      <c r="H47" s="137"/>
      <c r="I47" s="135"/>
      <c r="J47" s="135"/>
      <c r="K47" s="137"/>
      <c r="L47" s="391"/>
      <c r="M47" s="391" t="s">
        <v>251</v>
      </c>
      <c r="N47" s="391" t="s">
        <v>252</v>
      </c>
      <c r="O47" s="468">
        <f>'RES kWh ENTRY'!P85</f>
        <v>586557.21416531468</v>
      </c>
      <c r="P47" s="391"/>
      <c r="Q47" s="391"/>
      <c r="R47" s="135"/>
      <c r="S47" s="135"/>
      <c r="T47" s="489"/>
      <c r="U47" s="135"/>
      <c r="V47" s="135"/>
      <c r="W47" s="137"/>
      <c r="X47" s="135"/>
      <c r="Y47" s="135"/>
      <c r="Z47" s="137"/>
      <c r="AA47" s="135"/>
      <c r="AB47" s="135"/>
      <c r="AC47" s="137"/>
      <c r="AD47" s="135"/>
      <c r="AE47" s="135"/>
      <c r="AF47" s="137"/>
      <c r="AG47" s="135"/>
      <c r="AH47" s="135"/>
      <c r="AI47" s="137"/>
      <c r="AJ47" s="135"/>
      <c r="AK47" s="135"/>
      <c r="AL47" s="137"/>
      <c r="AM47" s="135"/>
      <c r="AN47" s="135"/>
      <c r="AO47" s="137"/>
      <c r="AP47" s="135"/>
      <c r="AQ47" s="135"/>
      <c r="AR47" s="137"/>
      <c r="AS47" s="135"/>
      <c r="AT47" s="135"/>
      <c r="AU47" s="137"/>
      <c r="AV47" s="135"/>
      <c r="AW47" s="135"/>
      <c r="AX47" s="137"/>
      <c r="AY47" s="135"/>
      <c r="AZ47" s="135"/>
      <c r="BA47" s="137"/>
      <c r="BB47" s="135"/>
      <c r="BC47" s="135"/>
      <c r="BD47" s="137"/>
      <c r="BE47" s="135"/>
      <c r="BF47" s="135"/>
      <c r="BG47" s="137"/>
      <c r="BH47" s="135"/>
      <c r="BI47" s="135"/>
      <c r="BJ47" s="137"/>
      <c r="BK47" s="135"/>
      <c r="BL47" s="135"/>
      <c r="BM47" s="137"/>
      <c r="BN47" s="135"/>
      <c r="BO47" s="135"/>
      <c r="BP47" s="137"/>
      <c r="BQ47" s="135"/>
      <c r="BR47" s="135"/>
      <c r="BS47" s="137"/>
      <c r="BT47" s="135"/>
      <c r="BU47" s="135"/>
      <c r="BV47" s="137"/>
      <c r="BW47" s="135"/>
      <c r="BX47" s="135"/>
      <c r="BY47" s="137"/>
      <c r="BZ47" s="135"/>
      <c r="CA47" s="135"/>
      <c r="CB47" s="137"/>
      <c r="CC47" s="135"/>
      <c r="CD47" s="135"/>
      <c r="CE47" s="137"/>
      <c r="CF47" s="135"/>
      <c r="CG47" s="135"/>
      <c r="CH47" s="137"/>
    </row>
    <row r="48" spans="1:86" ht="15.75" thickBot="1" x14ac:dyDescent="0.3">
      <c r="A48" s="229" t="s">
        <v>182</v>
      </c>
      <c r="B48" s="229"/>
      <c r="C48" s="229"/>
      <c r="D48" s="229"/>
      <c r="E48" s="229"/>
      <c r="F48" s="229"/>
      <c r="G48" s="229"/>
      <c r="H48" s="229"/>
      <c r="I48" s="229"/>
      <c r="J48" s="229"/>
      <c r="K48" s="136"/>
      <c r="L48" s="136"/>
      <c r="M48" s="136"/>
      <c r="N48" s="136"/>
      <c r="O48" s="469" t="s">
        <v>253</v>
      </c>
      <c r="P48" s="136"/>
      <c r="Q48" s="136"/>
      <c r="R48" s="136"/>
      <c r="S48" s="136"/>
      <c r="T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</row>
    <row r="49" spans="1:87" ht="16.5" thickBot="1" x14ac:dyDescent="0.3">
      <c r="A49" s="588" t="s">
        <v>17</v>
      </c>
      <c r="B49" s="179" t="s">
        <v>165</v>
      </c>
      <c r="C49" s="162">
        <f>C$4</f>
        <v>45292</v>
      </c>
      <c r="D49" s="162">
        <f t="shared" ref="D49:BO49" si="72">D$4</f>
        <v>45323</v>
      </c>
      <c r="E49" s="162">
        <f t="shared" si="72"/>
        <v>45352</v>
      </c>
      <c r="F49" s="162">
        <f t="shared" si="72"/>
        <v>45383</v>
      </c>
      <c r="G49" s="162">
        <f t="shared" si="72"/>
        <v>45413</v>
      </c>
      <c r="H49" s="162">
        <f t="shared" si="72"/>
        <v>45444</v>
      </c>
      <c r="I49" s="162">
        <f t="shared" si="72"/>
        <v>45474</v>
      </c>
      <c r="J49" s="162">
        <f t="shared" si="72"/>
        <v>45505</v>
      </c>
      <c r="K49" s="162">
        <f t="shared" si="72"/>
        <v>45536</v>
      </c>
      <c r="L49" s="162">
        <f t="shared" si="72"/>
        <v>45566</v>
      </c>
      <c r="M49" s="162">
        <f t="shared" si="72"/>
        <v>45597</v>
      </c>
      <c r="N49" s="394">
        <f t="shared" si="72"/>
        <v>45627</v>
      </c>
      <c r="O49" s="162">
        <f t="shared" si="72"/>
        <v>45658</v>
      </c>
      <c r="P49" s="162">
        <f t="shared" si="72"/>
        <v>45689</v>
      </c>
      <c r="Q49" s="162">
        <f t="shared" si="72"/>
        <v>45717</v>
      </c>
      <c r="R49" s="162">
        <f t="shared" si="72"/>
        <v>45748</v>
      </c>
      <c r="S49" s="162">
        <f t="shared" si="72"/>
        <v>45778</v>
      </c>
      <c r="T49" s="162">
        <f t="shared" si="72"/>
        <v>45809</v>
      </c>
      <c r="U49" s="162">
        <f t="shared" si="72"/>
        <v>45839</v>
      </c>
      <c r="V49" s="162">
        <f t="shared" si="72"/>
        <v>45870</v>
      </c>
      <c r="W49" s="162">
        <f t="shared" si="72"/>
        <v>45901</v>
      </c>
      <c r="X49" s="162">
        <f t="shared" si="72"/>
        <v>45931</v>
      </c>
      <c r="Y49" s="162">
        <f t="shared" si="72"/>
        <v>45962</v>
      </c>
      <c r="Z49" s="162">
        <f t="shared" si="72"/>
        <v>45992</v>
      </c>
      <c r="AA49" s="162">
        <f t="shared" si="72"/>
        <v>46023</v>
      </c>
      <c r="AB49" s="162">
        <f t="shared" si="72"/>
        <v>46054</v>
      </c>
      <c r="AC49" s="162">
        <f t="shared" si="72"/>
        <v>46082</v>
      </c>
      <c r="AD49" s="162">
        <f t="shared" si="72"/>
        <v>46113</v>
      </c>
      <c r="AE49" s="162">
        <f t="shared" si="72"/>
        <v>46143</v>
      </c>
      <c r="AF49" s="162">
        <f t="shared" si="72"/>
        <v>46174</v>
      </c>
      <c r="AG49" s="162">
        <f t="shared" si="72"/>
        <v>46204</v>
      </c>
      <c r="AH49" s="162">
        <f t="shared" si="72"/>
        <v>46235</v>
      </c>
      <c r="AI49" s="162">
        <f t="shared" si="72"/>
        <v>46266</v>
      </c>
      <c r="AJ49" s="162">
        <f t="shared" si="72"/>
        <v>46296</v>
      </c>
      <c r="AK49" s="162">
        <f t="shared" si="72"/>
        <v>46327</v>
      </c>
      <c r="AL49" s="162">
        <f t="shared" si="72"/>
        <v>46357</v>
      </c>
      <c r="AM49" s="162">
        <f t="shared" si="72"/>
        <v>46388</v>
      </c>
      <c r="AN49" s="162">
        <f t="shared" si="72"/>
        <v>46419</v>
      </c>
      <c r="AO49" s="162">
        <f t="shared" si="72"/>
        <v>46447</v>
      </c>
      <c r="AP49" s="162">
        <f t="shared" si="72"/>
        <v>46478</v>
      </c>
      <c r="AQ49" s="162">
        <f t="shared" si="72"/>
        <v>46508</v>
      </c>
      <c r="AR49" s="162">
        <f t="shared" si="72"/>
        <v>46539</v>
      </c>
      <c r="AS49" s="162">
        <f t="shared" si="72"/>
        <v>46569</v>
      </c>
      <c r="AT49" s="162">
        <f t="shared" si="72"/>
        <v>46600</v>
      </c>
      <c r="AU49" s="162">
        <f t="shared" si="72"/>
        <v>46631</v>
      </c>
      <c r="AV49" s="162">
        <f t="shared" si="72"/>
        <v>46661</v>
      </c>
      <c r="AW49" s="162">
        <f t="shared" si="72"/>
        <v>46692</v>
      </c>
      <c r="AX49" s="162">
        <f t="shared" si="72"/>
        <v>46722</v>
      </c>
      <c r="AY49" s="162">
        <f t="shared" si="72"/>
        <v>46753</v>
      </c>
      <c r="AZ49" s="162">
        <f t="shared" si="72"/>
        <v>46784</v>
      </c>
      <c r="BA49" s="162">
        <f t="shared" si="72"/>
        <v>46813</v>
      </c>
      <c r="BB49" s="162">
        <f t="shared" si="72"/>
        <v>46844</v>
      </c>
      <c r="BC49" s="162">
        <f t="shared" si="72"/>
        <v>46874</v>
      </c>
      <c r="BD49" s="162">
        <f t="shared" si="72"/>
        <v>46905</v>
      </c>
      <c r="BE49" s="162">
        <f t="shared" si="72"/>
        <v>46935</v>
      </c>
      <c r="BF49" s="162">
        <f t="shared" si="72"/>
        <v>46966</v>
      </c>
      <c r="BG49" s="162">
        <f t="shared" si="72"/>
        <v>46997</v>
      </c>
      <c r="BH49" s="162">
        <f t="shared" si="72"/>
        <v>47027</v>
      </c>
      <c r="BI49" s="162">
        <f t="shared" si="72"/>
        <v>47058</v>
      </c>
      <c r="BJ49" s="162">
        <f t="shared" si="72"/>
        <v>47088</v>
      </c>
      <c r="BK49" s="162">
        <f t="shared" si="72"/>
        <v>47119</v>
      </c>
      <c r="BL49" s="162">
        <f t="shared" si="72"/>
        <v>47150</v>
      </c>
      <c r="BM49" s="162">
        <f t="shared" si="72"/>
        <v>47178</v>
      </c>
      <c r="BN49" s="162">
        <f t="shared" si="72"/>
        <v>47209</v>
      </c>
      <c r="BO49" s="162">
        <f t="shared" si="72"/>
        <v>47239</v>
      </c>
      <c r="BP49" s="162">
        <f t="shared" ref="BP49:CH49" si="73">BP$4</f>
        <v>47270</v>
      </c>
      <c r="BQ49" s="162">
        <f t="shared" si="73"/>
        <v>47300</v>
      </c>
      <c r="BR49" s="162">
        <f t="shared" si="73"/>
        <v>47331</v>
      </c>
      <c r="BS49" s="162">
        <f t="shared" si="73"/>
        <v>47362</v>
      </c>
      <c r="BT49" s="162">
        <f t="shared" si="73"/>
        <v>47392</v>
      </c>
      <c r="BU49" s="162">
        <f t="shared" si="73"/>
        <v>47423</v>
      </c>
      <c r="BV49" s="162">
        <f t="shared" si="73"/>
        <v>47453</v>
      </c>
      <c r="BW49" s="162">
        <f t="shared" si="73"/>
        <v>47484</v>
      </c>
      <c r="BX49" s="162">
        <f t="shared" si="73"/>
        <v>47515</v>
      </c>
      <c r="BY49" s="162">
        <f t="shared" si="73"/>
        <v>47543</v>
      </c>
      <c r="BZ49" s="162">
        <f t="shared" si="73"/>
        <v>47574</v>
      </c>
      <c r="CA49" s="162">
        <f t="shared" si="73"/>
        <v>47604</v>
      </c>
      <c r="CB49" s="162">
        <f t="shared" si="73"/>
        <v>47635</v>
      </c>
      <c r="CC49" s="162">
        <f t="shared" si="73"/>
        <v>47665</v>
      </c>
      <c r="CD49" s="162">
        <f t="shared" si="73"/>
        <v>47696</v>
      </c>
      <c r="CE49" s="162">
        <f t="shared" si="73"/>
        <v>47727</v>
      </c>
      <c r="CF49" s="162">
        <f t="shared" si="73"/>
        <v>47757</v>
      </c>
      <c r="CG49" s="162">
        <f t="shared" si="73"/>
        <v>47788</v>
      </c>
      <c r="CH49" s="163">
        <f t="shared" si="73"/>
        <v>47818</v>
      </c>
    </row>
    <row r="50" spans="1:87" ht="15" customHeight="1" thickBot="1" x14ac:dyDescent="0.3">
      <c r="A50" s="589"/>
      <c r="B50" s="33" t="str">
        <f t="shared" ref="B50:B60" si="74">B35</f>
        <v>Building Shell</v>
      </c>
      <c r="C50" s="113">
        <f>((C5*0.5)-C35)*C66*C$78*C$2</f>
        <v>0</v>
      </c>
      <c r="D50" s="25">
        <f>((D5*0.5)+C20-D35)*D66*D$78*D$2</f>
        <v>0</v>
      </c>
      <c r="E50" s="25">
        <f t="shared" ref="E50:BP50" si="75">((E5*0.5)+D20-E35)*E66*E$78*E$2</f>
        <v>0</v>
      </c>
      <c r="F50" s="25">
        <f t="shared" si="75"/>
        <v>0</v>
      </c>
      <c r="G50" s="25">
        <f t="shared" si="75"/>
        <v>0</v>
      </c>
      <c r="H50" s="25">
        <f t="shared" si="75"/>
        <v>45.144744834644847</v>
      </c>
      <c r="I50" s="25">
        <f t="shared" si="75"/>
        <v>150.79540367866298</v>
      </c>
      <c r="J50" s="25">
        <f t="shared" si="75"/>
        <v>220.8072191845402</v>
      </c>
      <c r="K50" s="25">
        <f t="shared" si="75"/>
        <v>148.35783116868589</v>
      </c>
      <c r="L50" s="25">
        <f t="shared" si="75"/>
        <v>43.890112871209702</v>
      </c>
      <c r="M50" s="25">
        <f t="shared" si="75"/>
        <v>83.297079968143819</v>
      </c>
      <c r="N50" s="25">
        <f t="shared" ref="N50:N59" si="76">((N5*0.5)+M20-N35)*N66*N$78*N$2</f>
        <v>152.97210913357165</v>
      </c>
      <c r="O50" s="25">
        <f t="shared" ref="O50:O59" si="77">((O5*0.5)+N20-O35)*O66*O$78*O$2</f>
        <v>159.32706111942409</v>
      </c>
      <c r="P50" s="25">
        <f t="shared" ref="P50:P59" si="78">((P5*0.5)+O20-P35)*P66*P$78*P$2</f>
        <v>132.81556767939077</v>
      </c>
      <c r="Q50" s="25">
        <f t="shared" ref="Q50:Q59" si="79">((Q5*0.5)+P20-Q35)*Q66*Q$78*Q$2</f>
        <v>102.84922689084256</v>
      </c>
      <c r="R50" s="25">
        <f t="shared" si="75"/>
        <v>58.73073548988171</v>
      </c>
      <c r="S50" s="25">
        <f t="shared" si="75"/>
        <v>66.127074763054608</v>
      </c>
      <c r="T50" s="25">
        <f t="shared" si="75"/>
        <v>-130.27507326991585</v>
      </c>
      <c r="U50" s="25">
        <f t="shared" si="75"/>
        <v>-175.55980929397762</v>
      </c>
      <c r="V50" s="25">
        <f t="shared" si="75"/>
        <v>-166.86888168150372</v>
      </c>
      <c r="W50" s="25">
        <f t="shared" si="75"/>
        <v>-83.623301892492833</v>
      </c>
      <c r="X50" s="25">
        <f t="shared" si="75"/>
        <v>-21.930065523607016</v>
      </c>
      <c r="Y50" s="25">
        <f t="shared" si="75"/>
        <v>-37.065021993295908</v>
      </c>
      <c r="Z50" s="25">
        <f t="shared" si="75"/>
        <v>-61.706329460616246</v>
      </c>
      <c r="AA50" s="25">
        <f t="shared" si="75"/>
        <v>-61.362998782621624</v>
      </c>
      <c r="AB50" s="25">
        <f t="shared" si="75"/>
        <v>-51.636042177806928</v>
      </c>
      <c r="AC50" s="25">
        <f t="shared" si="75"/>
        <v>-41.335629259970347</v>
      </c>
      <c r="AD50" s="25">
        <f t="shared" si="75"/>
        <v>-22.038801416613321</v>
      </c>
      <c r="AE50" s="25">
        <f t="shared" si="75"/>
        <v>-25.464523030522876</v>
      </c>
      <c r="AF50" s="25">
        <f t="shared" si="75"/>
        <v>-130.27507326991585</v>
      </c>
      <c r="AG50" s="25">
        <f t="shared" si="75"/>
        <v>-175.55980929397762</v>
      </c>
      <c r="AH50" s="25">
        <f t="shared" si="75"/>
        <v>-166.86888168150372</v>
      </c>
      <c r="AI50" s="25">
        <f t="shared" si="75"/>
        <v>-83.623301892492833</v>
      </c>
      <c r="AJ50" s="25">
        <f t="shared" si="75"/>
        <v>-21.930065523607016</v>
      </c>
      <c r="AK50" s="25">
        <f t="shared" si="75"/>
        <v>-37.065021993295908</v>
      </c>
      <c r="AL50" s="25">
        <f t="shared" si="75"/>
        <v>-61.706329460616246</v>
      </c>
      <c r="AM50" s="25">
        <f t="shared" si="75"/>
        <v>-61.362998782621624</v>
      </c>
      <c r="AN50" s="25">
        <f t="shared" si="75"/>
        <v>-51.636042177806928</v>
      </c>
      <c r="AO50" s="25">
        <f t="shared" si="75"/>
        <v>-41.335629259970347</v>
      </c>
      <c r="AP50" s="25">
        <f t="shared" si="75"/>
        <v>-22.038801416613321</v>
      </c>
      <c r="AQ50" s="25">
        <f t="shared" si="75"/>
        <v>-25.464523030522876</v>
      </c>
      <c r="AR50" s="25">
        <f t="shared" si="75"/>
        <v>-130.27507326991585</v>
      </c>
      <c r="AS50" s="25">
        <f t="shared" si="75"/>
        <v>-175.55980929397762</v>
      </c>
      <c r="AT50" s="25">
        <f t="shared" si="75"/>
        <v>-166.86888168150372</v>
      </c>
      <c r="AU50" s="25">
        <f t="shared" si="75"/>
        <v>-83.623301892492833</v>
      </c>
      <c r="AV50" s="25">
        <f t="shared" si="75"/>
        <v>-21.930065523607016</v>
      </c>
      <c r="AW50" s="25">
        <f t="shared" si="75"/>
        <v>-37.065021993295908</v>
      </c>
      <c r="AX50" s="25">
        <f t="shared" si="75"/>
        <v>-61.706329460616246</v>
      </c>
      <c r="AY50" s="25">
        <f t="shared" si="75"/>
        <v>-61.362998782621624</v>
      </c>
      <c r="AZ50" s="25">
        <f t="shared" si="75"/>
        <v>-51.636042177806928</v>
      </c>
      <c r="BA50" s="25">
        <f t="shared" si="75"/>
        <v>-41.335629259970347</v>
      </c>
      <c r="BB50" s="25">
        <f t="shared" si="75"/>
        <v>-22.038801416613321</v>
      </c>
      <c r="BC50" s="25">
        <f t="shared" si="75"/>
        <v>-25.464523030522876</v>
      </c>
      <c r="BD50" s="25">
        <f t="shared" si="75"/>
        <v>-130.27507326991585</v>
      </c>
      <c r="BE50" s="25">
        <f t="shared" si="75"/>
        <v>-175.55980929397762</v>
      </c>
      <c r="BF50" s="25">
        <f t="shared" si="75"/>
        <v>-166.86888168150372</v>
      </c>
      <c r="BG50" s="25">
        <f t="shared" si="75"/>
        <v>-83.623301892492833</v>
      </c>
      <c r="BH50" s="25">
        <f t="shared" si="75"/>
        <v>-21.930065523607016</v>
      </c>
      <c r="BI50" s="25">
        <f t="shared" si="75"/>
        <v>-37.065021993295908</v>
      </c>
      <c r="BJ50" s="25">
        <f t="shared" si="75"/>
        <v>-61.706329460616246</v>
      </c>
      <c r="BK50" s="25">
        <f t="shared" si="75"/>
        <v>-61.362998782621624</v>
      </c>
      <c r="BL50" s="25">
        <f t="shared" si="75"/>
        <v>-51.636042177806928</v>
      </c>
      <c r="BM50" s="25">
        <f t="shared" si="75"/>
        <v>-41.335629259970347</v>
      </c>
      <c r="BN50" s="25">
        <f t="shared" si="75"/>
        <v>-22.038801416613321</v>
      </c>
      <c r="BO50" s="25">
        <f t="shared" si="75"/>
        <v>-25.464523030522876</v>
      </c>
      <c r="BP50" s="25">
        <f t="shared" si="75"/>
        <v>-130.27507326991585</v>
      </c>
      <c r="BQ50" s="25">
        <f t="shared" ref="BQ50:CH50" si="80">((BQ5*0.5)+BP20-BQ35)*BQ66*BQ$78*BQ$2</f>
        <v>-175.55980929397762</v>
      </c>
      <c r="BR50" s="25">
        <f t="shared" si="80"/>
        <v>-166.86888168150372</v>
      </c>
      <c r="BS50" s="25">
        <f t="shared" si="80"/>
        <v>-83.623301892492833</v>
      </c>
      <c r="BT50" s="25">
        <f t="shared" si="80"/>
        <v>-21.930065523607016</v>
      </c>
      <c r="BU50" s="25">
        <f t="shared" si="80"/>
        <v>-37.065021993295908</v>
      </c>
      <c r="BV50" s="25">
        <f t="shared" si="80"/>
        <v>-61.706329460616246</v>
      </c>
      <c r="BW50" s="25">
        <f t="shared" si="80"/>
        <v>-61.362998782621624</v>
      </c>
      <c r="BX50" s="25">
        <f t="shared" si="80"/>
        <v>-51.636042177806928</v>
      </c>
      <c r="BY50" s="25">
        <f t="shared" si="80"/>
        <v>-41.335629259970347</v>
      </c>
      <c r="BZ50" s="25">
        <f t="shared" si="80"/>
        <v>-22.038801416613321</v>
      </c>
      <c r="CA50" s="25">
        <f t="shared" si="80"/>
        <v>-25.464523030522876</v>
      </c>
      <c r="CB50" s="25">
        <f t="shared" si="80"/>
        <v>-130.27507326991585</v>
      </c>
      <c r="CC50" s="25">
        <f t="shared" si="80"/>
        <v>-175.55980929397762</v>
      </c>
      <c r="CD50" s="25">
        <f t="shared" si="80"/>
        <v>-166.86888168150372</v>
      </c>
      <c r="CE50" s="25">
        <f t="shared" si="80"/>
        <v>-83.623301892492833</v>
      </c>
      <c r="CF50" s="25">
        <f t="shared" si="80"/>
        <v>-21.930065523607016</v>
      </c>
      <c r="CG50" s="25">
        <f t="shared" si="80"/>
        <v>-37.065021993295908</v>
      </c>
      <c r="CH50" s="28">
        <f t="shared" si="80"/>
        <v>-61.706329460616246</v>
      </c>
    </row>
    <row r="51" spans="1:87" ht="17.25" thickTop="1" thickBot="1" x14ac:dyDescent="0.3">
      <c r="A51" s="589"/>
      <c r="B51" s="400" t="str">
        <f t="shared" si="74"/>
        <v>Cooling</v>
      </c>
      <c r="C51" s="406">
        <f>((C6*0.5)+C18-C36)*C67*C$78*C$2</f>
        <v>25.56952349741109</v>
      </c>
      <c r="D51" s="401">
        <f t="shared" ref="D51:BO51" si="81">((D6*0.5)+C21-D36)*D67*D$78*D$2</f>
        <v>52.100863136904877</v>
      </c>
      <c r="E51" s="25">
        <f t="shared" si="81"/>
        <v>328.91040693540248</v>
      </c>
      <c r="F51" s="25">
        <f t="shared" si="81"/>
        <v>2665.9354403356629</v>
      </c>
      <c r="G51" s="25">
        <f t="shared" si="81"/>
        <v>17057.236361661686</v>
      </c>
      <c r="H51" s="25">
        <f t="shared" si="81"/>
        <v>153352.15792693896</v>
      </c>
      <c r="I51" s="25">
        <f t="shared" si="81"/>
        <v>271745.86475762189</v>
      </c>
      <c r="J51" s="25">
        <f t="shared" si="81"/>
        <v>323068.97861681168</v>
      </c>
      <c r="K51" s="25">
        <f t="shared" si="81"/>
        <v>178604.13164591833</v>
      </c>
      <c r="L51" s="25">
        <f t="shared" si="81"/>
        <v>13682.239210046173</v>
      </c>
      <c r="M51" s="25">
        <f t="shared" si="81"/>
        <v>1266.2166594544417</v>
      </c>
      <c r="N51" s="25">
        <f t="shared" si="76"/>
        <v>1180.040028899504</v>
      </c>
      <c r="O51" s="25">
        <f t="shared" si="77"/>
        <v>1201.4140996295116</v>
      </c>
      <c r="P51" s="25">
        <f t="shared" si="78"/>
        <v>1097.7531253691461</v>
      </c>
      <c r="Q51" s="25">
        <f t="shared" si="79"/>
        <v>3214.3430258542253</v>
      </c>
      <c r="R51" s="25">
        <f t="shared" si="81"/>
        <v>16651.738636763188</v>
      </c>
      <c r="S51" s="25">
        <f t="shared" si="81"/>
        <v>73983.17815950542</v>
      </c>
      <c r="T51" s="25">
        <f t="shared" si="81"/>
        <v>131071.04007394551</v>
      </c>
      <c r="U51" s="25">
        <f t="shared" si="81"/>
        <v>177069.78357634283</v>
      </c>
      <c r="V51" s="25">
        <f t="shared" si="81"/>
        <v>168302.4518088075</v>
      </c>
      <c r="W51" s="25">
        <f t="shared" si="81"/>
        <v>78689.421476189949</v>
      </c>
      <c r="X51" s="25">
        <f t="shared" si="81"/>
        <v>5430.8903618789564</v>
      </c>
      <c r="Y51" s="25">
        <f t="shared" si="81"/>
        <v>445.64004770289404</v>
      </c>
      <c r="Z51" s="25">
        <f t="shared" si="81"/>
        <v>350.16777773651421</v>
      </c>
      <c r="AA51" s="25">
        <f t="shared" si="81"/>
        <v>328.28600491881031</v>
      </c>
      <c r="AB51" s="25">
        <f t="shared" si="81"/>
        <v>302.79678577480536</v>
      </c>
      <c r="AC51" s="25">
        <f t="shared" si="81"/>
        <v>916.55463506508522</v>
      </c>
      <c r="AD51" s="25">
        <f t="shared" si="81"/>
        <v>4433.2756168399728</v>
      </c>
      <c r="AE51" s="25">
        <f t="shared" si="81"/>
        <v>20213.049184781194</v>
      </c>
      <c r="AF51" s="25">
        <f t="shared" si="81"/>
        <v>131071.04007394551</v>
      </c>
      <c r="AG51" s="25">
        <f t="shared" si="81"/>
        <v>177069.78357634283</v>
      </c>
      <c r="AH51" s="25">
        <f t="shared" si="81"/>
        <v>168302.4518088075</v>
      </c>
      <c r="AI51" s="25">
        <f t="shared" si="81"/>
        <v>78689.421476189949</v>
      </c>
      <c r="AJ51" s="25">
        <f t="shared" si="81"/>
        <v>5430.8903618789564</v>
      </c>
      <c r="AK51" s="25">
        <f t="shared" si="81"/>
        <v>445.64004770289404</v>
      </c>
      <c r="AL51" s="25">
        <f t="shared" si="81"/>
        <v>350.16777773651421</v>
      </c>
      <c r="AM51" s="25">
        <f t="shared" si="81"/>
        <v>328.28600491881031</v>
      </c>
      <c r="AN51" s="25">
        <f t="shared" si="81"/>
        <v>302.79678577480536</v>
      </c>
      <c r="AO51" s="25">
        <f t="shared" si="81"/>
        <v>916.55463506508522</v>
      </c>
      <c r="AP51" s="25">
        <f t="shared" si="81"/>
        <v>4433.2756168399728</v>
      </c>
      <c r="AQ51" s="25">
        <f t="shared" si="81"/>
        <v>20213.049184781194</v>
      </c>
      <c r="AR51" s="25">
        <f t="shared" si="81"/>
        <v>131071.04007394551</v>
      </c>
      <c r="AS51" s="25">
        <f t="shared" si="81"/>
        <v>177069.78357634283</v>
      </c>
      <c r="AT51" s="25">
        <f t="shared" si="81"/>
        <v>168302.4518088075</v>
      </c>
      <c r="AU51" s="25">
        <f t="shared" si="81"/>
        <v>78689.421476189949</v>
      </c>
      <c r="AV51" s="25">
        <f t="shared" si="81"/>
        <v>5430.8903618789564</v>
      </c>
      <c r="AW51" s="25">
        <f t="shared" si="81"/>
        <v>445.64004770289404</v>
      </c>
      <c r="AX51" s="25">
        <f t="shared" si="81"/>
        <v>350.16777773651421</v>
      </c>
      <c r="AY51" s="25">
        <f t="shared" si="81"/>
        <v>328.28600491881031</v>
      </c>
      <c r="AZ51" s="25">
        <f t="shared" si="81"/>
        <v>302.79678577480536</v>
      </c>
      <c r="BA51" s="25">
        <f t="shared" si="81"/>
        <v>916.55463506508522</v>
      </c>
      <c r="BB51" s="25">
        <f t="shared" si="81"/>
        <v>4433.2756168399728</v>
      </c>
      <c r="BC51" s="25">
        <f t="shared" si="81"/>
        <v>20213.049184781194</v>
      </c>
      <c r="BD51" s="25">
        <f t="shared" si="81"/>
        <v>131071.04007394551</v>
      </c>
      <c r="BE51" s="25">
        <f t="shared" si="81"/>
        <v>177069.78357634283</v>
      </c>
      <c r="BF51" s="25">
        <f t="shared" si="81"/>
        <v>168302.4518088075</v>
      </c>
      <c r="BG51" s="25">
        <f t="shared" si="81"/>
        <v>78689.421476189949</v>
      </c>
      <c r="BH51" s="25">
        <f t="shared" si="81"/>
        <v>5430.8903618789564</v>
      </c>
      <c r="BI51" s="25">
        <f t="shared" si="81"/>
        <v>445.64004770289404</v>
      </c>
      <c r="BJ51" s="25">
        <f t="shared" si="81"/>
        <v>350.16777773651421</v>
      </c>
      <c r="BK51" s="25">
        <f t="shared" si="81"/>
        <v>328.28600491881031</v>
      </c>
      <c r="BL51" s="25">
        <f t="shared" si="81"/>
        <v>302.79678577480536</v>
      </c>
      <c r="BM51" s="25">
        <f t="shared" si="81"/>
        <v>916.55463506508522</v>
      </c>
      <c r="BN51" s="25">
        <f t="shared" si="81"/>
        <v>4433.2756168399728</v>
      </c>
      <c r="BO51" s="25">
        <f t="shared" si="81"/>
        <v>20213.049184781194</v>
      </c>
      <c r="BP51" s="25">
        <f t="shared" ref="BP51:CH51" si="82">((BP6*0.5)+BO21-BP36)*BP67*BP$78*BP$2</f>
        <v>131071.04007394551</v>
      </c>
      <c r="BQ51" s="25">
        <f t="shared" si="82"/>
        <v>177069.78357634283</v>
      </c>
      <c r="BR51" s="25">
        <f t="shared" si="82"/>
        <v>168302.4518088075</v>
      </c>
      <c r="BS51" s="25">
        <f t="shared" si="82"/>
        <v>78689.421476189949</v>
      </c>
      <c r="BT51" s="25">
        <f t="shared" si="82"/>
        <v>5430.8903618789564</v>
      </c>
      <c r="BU51" s="25">
        <f t="shared" si="82"/>
        <v>445.64004770289404</v>
      </c>
      <c r="BV51" s="25">
        <f t="shared" si="82"/>
        <v>350.16777773651421</v>
      </c>
      <c r="BW51" s="25">
        <f t="shared" si="82"/>
        <v>328.28600491881031</v>
      </c>
      <c r="BX51" s="25">
        <f t="shared" si="82"/>
        <v>302.79678577480536</v>
      </c>
      <c r="BY51" s="25">
        <f t="shared" si="82"/>
        <v>916.55463506508522</v>
      </c>
      <c r="BZ51" s="25">
        <f t="shared" si="82"/>
        <v>4433.2756168399728</v>
      </c>
      <c r="CA51" s="25">
        <f t="shared" si="82"/>
        <v>20213.049184781194</v>
      </c>
      <c r="CB51" s="25">
        <f t="shared" si="82"/>
        <v>131071.04007394551</v>
      </c>
      <c r="CC51" s="25">
        <f t="shared" si="82"/>
        <v>177069.78357634283</v>
      </c>
      <c r="CD51" s="25">
        <f t="shared" si="82"/>
        <v>168302.4518088075</v>
      </c>
      <c r="CE51" s="25">
        <f t="shared" si="82"/>
        <v>78689.421476189949</v>
      </c>
      <c r="CF51" s="25">
        <f t="shared" si="82"/>
        <v>5430.8903618789564</v>
      </c>
      <c r="CG51" s="25">
        <f t="shared" si="82"/>
        <v>445.64004770289404</v>
      </c>
      <c r="CH51" s="28">
        <f t="shared" si="82"/>
        <v>350.16777773651421</v>
      </c>
    </row>
    <row r="52" spans="1:87" ht="16.5" thickTop="1" x14ac:dyDescent="0.25">
      <c r="A52" s="589"/>
      <c r="B52" s="33" t="str">
        <f t="shared" si="74"/>
        <v>Freezer</v>
      </c>
      <c r="C52" s="402">
        <f t="shared" ref="C52:C59" si="83">((C7*0.5)-C37)*C68*C$78*C$2</f>
        <v>0</v>
      </c>
      <c r="D52" s="25">
        <f t="shared" ref="D52:BO52" si="84">((D7*0.5)+C22-D37)*D68*D$78*D$2</f>
        <v>0</v>
      </c>
      <c r="E52" s="25">
        <f t="shared" si="84"/>
        <v>0</v>
      </c>
      <c r="F52" s="25">
        <f t="shared" si="84"/>
        <v>0</v>
      </c>
      <c r="G52" s="25">
        <f t="shared" si="84"/>
        <v>0</v>
      </c>
      <c r="H52" s="25">
        <f t="shared" si="84"/>
        <v>0</v>
      </c>
      <c r="I52" s="25">
        <f t="shared" si="84"/>
        <v>0</v>
      </c>
      <c r="J52" s="25">
        <f t="shared" si="84"/>
        <v>0</v>
      </c>
      <c r="K52" s="25">
        <f t="shared" si="84"/>
        <v>0</v>
      </c>
      <c r="L52" s="25">
        <f t="shared" si="84"/>
        <v>0</v>
      </c>
      <c r="M52" s="25">
        <f t="shared" si="84"/>
        <v>0</v>
      </c>
      <c r="N52" s="25">
        <f t="shared" si="76"/>
        <v>0</v>
      </c>
      <c r="O52" s="25">
        <f t="shared" si="77"/>
        <v>0</v>
      </c>
      <c r="P52" s="25">
        <f t="shared" si="78"/>
        <v>0</v>
      </c>
      <c r="Q52" s="25">
        <f t="shared" si="79"/>
        <v>0</v>
      </c>
      <c r="R52" s="25">
        <f t="shared" si="84"/>
        <v>0</v>
      </c>
      <c r="S52" s="25">
        <f t="shared" si="84"/>
        <v>0</v>
      </c>
      <c r="T52" s="25">
        <f t="shared" si="84"/>
        <v>0</v>
      </c>
      <c r="U52" s="25">
        <f t="shared" si="84"/>
        <v>0</v>
      </c>
      <c r="V52" s="25">
        <f t="shared" si="84"/>
        <v>0</v>
      </c>
      <c r="W52" s="25">
        <f t="shared" si="84"/>
        <v>0</v>
      </c>
      <c r="X52" s="25">
        <f t="shared" si="84"/>
        <v>0</v>
      </c>
      <c r="Y52" s="25">
        <f t="shared" si="84"/>
        <v>0</v>
      </c>
      <c r="Z52" s="25">
        <f t="shared" si="84"/>
        <v>0</v>
      </c>
      <c r="AA52" s="25">
        <f t="shared" si="84"/>
        <v>0</v>
      </c>
      <c r="AB52" s="25">
        <f t="shared" si="84"/>
        <v>0</v>
      </c>
      <c r="AC52" s="25">
        <f t="shared" si="84"/>
        <v>0</v>
      </c>
      <c r="AD52" s="25">
        <f t="shared" si="84"/>
        <v>0</v>
      </c>
      <c r="AE52" s="25">
        <f t="shared" si="84"/>
        <v>0</v>
      </c>
      <c r="AF52" s="25">
        <f t="shared" si="84"/>
        <v>0</v>
      </c>
      <c r="AG52" s="25">
        <f t="shared" si="84"/>
        <v>0</v>
      </c>
      <c r="AH52" s="25">
        <f t="shared" si="84"/>
        <v>0</v>
      </c>
      <c r="AI52" s="25">
        <f t="shared" si="84"/>
        <v>0</v>
      </c>
      <c r="AJ52" s="25">
        <f t="shared" si="84"/>
        <v>0</v>
      </c>
      <c r="AK52" s="25">
        <f t="shared" si="84"/>
        <v>0</v>
      </c>
      <c r="AL52" s="25">
        <f t="shared" si="84"/>
        <v>0</v>
      </c>
      <c r="AM52" s="25">
        <f t="shared" si="84"/>
        <v>0</v>
      </c>
      <c r="AN52" s="25">
        <f t="shared" si="84"/>
        <v>0</v>
      </c>
      <c r="AO52" s="25">
        <f t="shared" si="84"/>
        <v>0</v>
      </c>
      <c r="AP52" s="25">
        <f t="shared" si="84"/>
        <v>0</v>
      </c>
      <c r="AQ52" s="25">
        <f t="shared" si="84"/>
        <v>0</v>
      </c>
      <c r="AR52" s="25">
        <f t="shared" si="84"/>
        <v>0</v>
      </c>
      <c r="AS52" s="25">
        <f t="shared" si="84"/>
        <v>0</v>
      </c>
      <c r="AT52" s="25">
        <f t="shared" si="84"/>
        <v>0</v>
      </c>
      <c r="AU52" s="25">
        <f t="shared" si="84"/>
        <v>0</v>
      </c>
      <c r="AV52" s="25">
        <f t="shared" si="84"/>
        <v>0</v>
      </c>
      <c r="AW52" s="25">
        <f t="shared" si="84"/>
        <v>0</v>
      </c>
      <c r="AX52" s="25">
        <f t="shared" si="84"/>
        <v>0</v>
      </c>
      <c r="AY52" s="25">
        <f t="shared" si="84"/>
        <v>0</v>
      </c>
      <c r="AZ52" s="25">
        <f t="shared" si="84"/>
        <v>0</v>
      </c>
      <c r="BA52" s="25">
        <f t="shared" si="84"/>
        <v>0</v>
      </c>
      <c r="BB52" s="25">
        <f t="shared" si="84"/>
        <v>0</v>
      </c>
      <c r="BC52" s="25">
        <f t="shared" si="84"/>
        <v>0</v>
      </c>
      <c r="BD52" s="25">
        <f t="shared" si="84"/>
        <v>0</v>
      </c>
      <c r="BE52" s="25">
        <f t="shared" si="84"/>
        <v>0</v>
      </c>
      <c r="BF52" s="25">
        <f t="shared" si="84"/>
        <v>0</v>
      </c>
      <c r="BG52" s="25">
        <f t="shared" si="84"/>
        <v>0</v>
      </c>
      <c r="BH52" s="25">
        <f t="shared" si="84"/>
        <v>0</v>
      </c>
      <c r="BI52" s="25">
        <f t="shared" si="84"/>
        <v>0</v>
      </c>
      <c r="BJ52" s="25">
        <f t="shared" si="84"/>
        <v>0</v>
      </c>
      <c r="BK52" s="25">
        <f t="shared" si="84"/>
        <v>0</v>
      </c>
      <c r="BL52" s="25">
        <f t="shared" si="84"/>
        <v>0</v>
      </c>
      <c r="BM52" s="25">
        <f t="shared" si="84"/>
        <v>0</v>
      </c>
      <c r="BN52" s="25">
        <f t="shared" si="84"/>
        <v>0</v>
      </c>
      <c r="BO52" s="25">
        <f t="shared" si="84"/>
        <v>0</v>
      </c>
      <c r="BP52" s="25">
        <f t="shared" ref="BP52:CH52" si="85">((BP7*0.5)+BO22-BP37)*BP68*BP$78*BP$2</f>
        <v>0</v>
      </c>
      <c r="BQ52" s="25">
        <f t="shared" si="85"/>
        <v>0</v>
      </c>
      <c r="BR52" s="25">
        <f t="shared" si="85"/>
        <v>0</v>
      </c>
      <c r="BS52" s="25">
        <f t="shared" si="85"/>
        <v>0</v>
      </c>
      <c r="BT52" s="25">
        <f t="shared" si="85"/>
        <v>0</v>
      </c>
      <c r="BU52" s="25">
        <f t="shared" si="85"/>
        <v>0</v>
      </c>
      <c r="BV52" s="25">
        <f t="shared" si="85"/>
        <v>0</v>
      </c>
      <c r="BW52" s="25">
        <f t="shared" si="85"/>
        <v>0</v>
      </c>
      <c r="BX52" s="25">
        <f t="shared" si="85"/>
        <v>0</v>
      </c>
      <c r="BY52" s="25">
        <f t="shared" si="85"/>
        <v>0</v>
      </c>
      <c r="BZ52" s="25">
        <f t="shared" si="85"/>
        <v>0</v>
      </c>
      <c r="CA52" s="25">
        <f t="shared" si="85"/>
        <v>0</v>
      </c>
      <c r="CB52" s="25">
        <f t="shared" si="85"/>
        <v>0</v>
      </c>
      <c r="CC52" s="25">
        <f t="shared" si="85"/>
        <v>0</v>
      </c>
      <c r="CD52" s="25">
        <f t="shared" si="85"/>
        <v>0</v>
      </c>
      <c r="CE52" s="25">
        <f t="shared" si="85"/>
        <v>0</v>
      </c>
      <c r="CF52" s="25">
        <f t="shared" si="85"/>
        <v>0</v>
      </c>
      <c r="CG52" s="25">
        <f t="shared" si="85"/>
        <v>0</v>
      </c>
      <c r="CH52" s="28">
        <f t="shared" si="85"/>
        <v>0</v>
      </c>
    </row>
    <row r="53" spans="1:87" ht="15.75" x14ac:dyDescent="0.25">
      <c r="A53" s="589"/>
      <c r="B53" s="33" t="str">
        <f t="shared" si="74"/>
        <v>Heating</v>
      </c>
      <c r="C53" s="25">
        <f t="shared" si="83"/>
        <v>147.10391875249218</v>
      </c>
      <c r="D53" s="25">
        <f t="shared" ref="D53:BO53" si="86">((D8*0.5)+C23-D38)*D69*D$78*D$2</f>
        <v>2359.2176187158493</v>
      </c>
      <c r="E53" s="25">
        <f t="shared" si="86"/>
        <v>7112.6305487005729</v>
      </c>
      <c r="F53" s="25">
        <f t="shared" si="86"/>
        <v>5998.0334645846488</v>
      </c>
      <c r="G53" s="25">
        <f t="shared" si="86"/>
        <v>2650.1352961492962</v>
      </c>
      <c r="H53" s="25">
        <f t="shared" si="86"/>
        <v>224.24130959290065</v>
      </c>
      <c r="I53" s="25">
        <f t="shared" si="86"/>
        <v>3.3953616391650949</v>
      </c>
      <c r="J53" s="25">
        <f t="shared" si="86"/>
        <v>6.4344078892466063</v>
      </c>
      <c r="K53" s="25">
        <f t="shared" si="86"/>
        <v>7516.1801769230733</v>
      </c>
      <c r="L53" s="25">
        <f t="shared" si="86"/>
        <v>24240.707197394793</v>
      </c>
      <c r="M53" s="25">
        <f t="shared" si="86"/>
        <v>59716.689463077382</v>
      </c>
      <c r="N53" s="25">
        <f t="shared" si="76"/>
        <v>118284.98603194076</v>
      </c>
      <c r="O53" s="25">
        <f t="shared" si="77"/>
        <v>130556.76337171512</v>
      </c>
      <c r="P53" s="25">
        <f t="shared" si="78"/>
        <v>108774.25265940612</v>
      </c>
      <c r="Q53" s="25">
        <f t="shared" si="79"/>
        <v>82863.788006110044</v>
      </c>
      <c r="R53" s="25">
        <f t="shared" si="86"/>
        <v>38733.102538677289</v>
      </c>
      <c r="S53" s="25">
        <f t="shared" si="86"/>
        <v>11604.373366174015</v>
      </c>
      <c r="T53" s="25">
        <f t="shared" si="86"/>
        <v>90.007853741138987</v>
      </c>
      <c r="U53" s="25">
        <f t="shared" si="86"/>
        <v>1.0590286137600688</v>
      </c>
      <c r="V53" s="25">
        <f t="shared" si="86"/>
        <v>1.5880358273683284</v>
      </c>
      <c r="W53" s="25">
        <f t="shared" si="86"/>
        <v>1554.2238822262511</v>
      </c>
      <c r="X53" s="25">
        <f t="shared" si="86"/>
        <v>4587.1307207442624</v>
      </c>
      <c r="Y53" s="25">
        <f t="shared" si="86"/>
        <v>10153.556290574503</v>
      </c>
      <c r="Z53" s="25">
        <f t="shared" si="86"/>
        <v>17011.576971087932</v>
      </c>
      <c r="AA53" s="25">
        <f t="shared" si="86"/>
        <v>16922.315648792755</v>
      </c>
      <c r="AB53" s="25">
        <f t="shared" si="86"/>
        <v>14232.246561752072</v>
      </c>
      <c r="AC53" s="25">
        <f t="shared" si="86"/>
        <v>11208.092106777854</v>
      </c>
      <c r="AD53" s="25">
        <f t="shared" si="86"/>
        <v>4891.5692298744161</v>
      </c>
      <c r="AE53" s="25">
        <f t="shared" si="86"/>
        <v>1503.9081570900878</v>
      </c>
      <c r="AF53" s="25">
        <f t="shared" si="86"/>
        <v>90.007853741138987</v>
      </c>
      <c r="AG53" s="25">
        <f t="shared" si="86"/>
        <v>1.0590286137600688</v>
      </c>
      <c r="AH53" s="25">
        <f t="shared" si="86"/>
        <v>1.5880358273683284</v>
      </c>
      <c r="AI53" s="25">
        <f t="shared" si="86"/>
        <v>1554.2238822262511</v>
      </c>
      <c r="AJ53" s="25">
        <f t="shared" si="86"/>
        <v>4587.1307207442624</v>
      </c>
      <c r="AK53" s="25">
        <f t="shared" si="86"/>
        <v>10153.556290574503</v>
      </c>
      <c r="AL53" s="25">
        <f t="shared" si="86"/>
        <v>17011.576971087932</v>
      </c>
      <c r="AM53" s="25">
        <f t="shared" si="86"/>
        <v>16922.315648792755</v>
      </c>
      <c r="AN53" s="25">
        <f t="shared" si="86"/>
        <v>14232.246561752072</v>
      </c>
      <c r="AO53" s="25">
        <f t="shared" si="86"/>
        <v>11208.092106777854</v>
      </c>
      <c r="AP53" s="25">
        <f t="shared" si="86"/>
        <v>4891.5692298744161</v>
      </c>
      <c r="AQ53" s="25">
        <f t="shared" si="86"/>
        <v>1503.9081570900878</v>
      </c>
      <c r="AR53" s="25">
        <f t="shared" si="86"/>
        <v>90.007853741138987</v>
      </c>
      <c r="AS53" s="25">
        <f t="shared" si="86"/>
        <v>1.0590286137600688</v>
      </c>
      <c r="AT53" s="25">
        <f t="shared" si="86"/>
        <v>1.5880358273683284</v>
      </c>
      <c r="AU53" s="25">
        <f t="shared" si="86"/>
        <v>1554.2238822262511</v>
      </c>
      <c r="AV53" s="25">
        <f t="shared" si="86"/>
        <v>4587.1307207442624</v>
      </c>
      <c r="AW53" s="25">
        <f t="shared" si="86"/>
        <v>10153.556290574503</v>
      </c>
      <c r="AX53" s="25">
        <f t="shared" si="86"/>
        <v>17011.576971087932</v>
      </c>
      <c r="AY53" s="25">
        <f t="shared" si="86"/>
        <v>16922.315648792755</v>
      </c>
      <c r="AZ53" s="25">
        <f t="shared" si="86"/>
        <v>14232.246561752072</v>
      </c>
      <c r="BA53" s="25">
        <f t="shared" si="86"/>
        <v>11208.092106777854</v>
      </c>
      <c r="BB53" s="25">
        <f t="shared" si="86"/>
        <v>4891.5692298744161</v>
      </c>
      <c r="BC53" s="25">
        <f t="shared" si="86"/>
        <v>1503.9081570900878</v>
      </c>
      <c r="BD53" s="25">
        <f t="shared" si="86"/>
        <v>90.007853741138987</v>
      </c>
      <c r="BE53" s="25">
        <f t="shared" si="86"/>
        <v>1.0590286137600688</v>
      </c>
      <c r="BF53" s="25">
        <f t="shared" si="86"/>
        <v>1.5880358273683284</v>
      </c>
      <c r="BG53" s="25">
        <f t="shared" si="86"/>
        <v>1554.2238822262511</v>
      </c>
      <c r="BH53" s="25">
        <f t="shared" si="86"/>
        <v>4587.1307207442624</v>
      </c>
      <c r="BI53" s="25">
        <f t="shared" si="86"/>
        <v>10153.556290574503</v>
      </c>
      <c r="BJ53" s="25">
        <f t="shared" si="86"/>
        <v>17011.576971087932</v>
      </c>
      <c r="BK53" s="25">
        <f t="shared" si="86"/>
        <v>16922.315648792755</v>
      </c>
      <c r="BL53" s="25">
        <f t="shared" si="86"/>
        <v>14232.246561752072</v>
      </c>
      <c r="BM53" s="25">
        <f t="shared" si="86"/>
        <v>11208.092106777854</v>
      </c>
      <c r="BN53" s="25">
        <f t="shared" si="86"/>
        <v>4891.5692298744161</v>
      </c>
      <c r="BO53" s="25">
        <f t="shared" si="86"/>
        <v>1503.9081570900878</v>
      </c>
      <c r="BP53" s="25">
        <f t="shared" ref="BP53:CH53" si="87">((BP8*0.5)+BO23-BP38)*BP69*BP$78*BP$2</f>
        <v>90.007853741138987</v>
      </c>
      <c r="BQ53" s="25">
        <f t="shared" si="87"/>
        <v>1.0590286137600688</v>
      </c>
      <c r="BR53" s="25">
        <f t="shared" si="87"/>
        <v>1.5880358273683284</v>
      </c>
      <c r="BS53" s="25">
        <f t="shared" si="87"/>
        <v>1554.2238822262511</v>
      </c>
      <c r="BT53" s="25">
        <f t="shared" si="87"/>
        <v>4587.1307207442624</v>
      </c>
      <c r="BU53" s="25">
        <f t="shared" si="87"/>
        <v>10153.556290574503</v>
      </c>
      <c r="BV53" s="25">
        <f t="shared" si="87"/>
        <v>17011.576971087932</v>
      </c>
      <c r="BW53" s="25">
        <f t="shared" si="87"/>
        <v>16922.315648792755</v>
      </c>
      <c r="BX53" s="25">
        <f t="shared" si="87"/>
        <v>14232.246561752072</v>
      </c>
      <c r="BY53" s="25">
        <f t="shared" si="87"/>
        <v>11208.092106777854</v>
      </c>
      <c r="BZ53" s="25">
        <f t="shared" si="87"/>
        <v>4891.5692298744161</v>
      </c>
      <c r="CA53" s="25">
        <f t="shared" si="87"/>
        <v>1503.9081570900878</v>
      </c>
      <c r="CB53" s="25">
        <f t="shared" si="87"/>
        <v>90.007853741138987</v>
      </c>
      <c r="CC53" s="25">
        <f t="shared" si="87"/>
        <v>1.0590286137600688</v>
      </c>
      <c r="CD53" s="25">
        <f t="shared" si="87"/>
        <v>1.5880358273683284</v>
      </c>
      <c r="CE53" s="25">
        <f t="shared" si="87"/>
        <v>1554.2238822262511</v>
      </c>
      <c r="CF53" s="25">
        <f t="shared" si="87"/>
        <v>4587.1307207442624</v>
      </c>
      <c r="CG53" s="25">
        <f t="shared" si="87"/>
        <v>10153.556290574503</v>
      </c>
      <c r="CH53" s="28">
        <f t="shared" si="87"/>
        <v>17011.576971087932</v>
      </c>
    </row>
    <row r="54" spans="1:87" ht="15.75" x14ac:dyDescent="0.25">
      <c r="A54" s="589"/>
      <c r="B54" s="33" t="str">
        <f t="shared" si="74"/>
        <v>HVAC</v>
      </c>
      <c r="C54" s="25">
        <f t="shared" si="83"/>
        <v>0</v>
      </c>
      <c r="D54" s="25">
        <f t="shared" ref="D54:BO54" si="88">((D9*0.5)+C24-D39)*D70*D$78*D$2</f>
        <v>0</v>
      </c>
      <c r="E54" s="25">
        <f t="shared" si="88"/>
        <v>0</v>
      </c>
      <c r="F54" s="25">
        <f t="shared" si="88"/>
        <v>0</v>
      </c>
      <c r="G54" s="25">
        <f t="shared" si="88"/>
        <v>26.229550347301636</v>
      </c>
      <c r="H54" s="25">
        <f t="shared" si="88"/>
        <v>421.42904013858168</v>
      </c>
      <c r="I54" s="25">
        <f t="shared" si="88"/>
        <v>940.10106713963251</v>
      </c>
      <c r="J54" s="25">
        <f t="shared" si="88"/>
        <v>1056.7483529931567</v>
      </c>
      <c r="K54" s="25">
        <f t="shared" si="88"/>
        <v>695.71197203097927</v>
      </c>
      <c r="L54" s="25">
        <f t="shared" si="88"/>
        <v>280.37153502809855</v>
      </c>
      <c r="M54" s="25">
        <f t="shared" si="88"/>
        <v>688.00020715543269</v>
      </c>
      <c r="N54" s="25">
        <f t="shared" si="76"/>
        <v>1476.129749953586</v>
      </c>
      <c r="O54" s="25">
        <f t="shared" si="77"/>
        <v>1610.4521371472276</v>
      </c>
      <c r="P54" s="25">
        <f t="shared" si="78"/>
        <v>1342.4782539318473</v>
      </c>
      <c r="Q54" s="25">
        <f t="shared" si="79"/>
        <v>1039.5833330920871</v>
      </c>
      <c r="R54" s="25">
        <f t="shared" si="88"/>
        <v>593.64076523707138</v>
      </c>
      <c r="S54" s="25">
        <f t="shared" si="88"/>
        <v>668.40176506885132</v>
      </c>
      <c r="T54" s="25">
        <f t="shared" si="88"/>
        <v>-1485.2820621890016</v>
      </c>
      <c r="U54" s="25">
        <f t="shared" si="88"/>
        <v>-2001.5788825956679</v>
      </c>
      <c r="V54" s="25">
        <f t="shared" si="88"/>
        <v>-1902.4925527047178</v>
      </c>
      <c r="W54" s="25">
        <f t="shared" si="88"/>
        <v>-953.39950432879482</v>
      </c>
      <c r="X54" s="25">
        <f t="shared" si="88"/>
        <v>-250.02736231325397</v>
      </c>
      <c r="Y54" s="25">
        <f t="shared" si="88"/>
        <v>-422.58285425962828</v>
      </c>
      <c r="Z54" s="25">
        <f t="shared" si="88"/>
        <v>-703.52141795757416</v>
      </c>
      <c r="AA54" s="25">
        <f t="shared" si="88"/>
        <v>-699.60706285782237</v>
      </c>
      <c r="AB54" s="25">
        <f t="shared" si="88"/>
        <v>-588.70883956618081</v>
      </c>
      <c r="AC54" s="25">
        <f t="shared" si="88"/>
        <v>-471.27257063156554</v>
      </c>
      <c r="AD54" s="25">
        <f t="shared" si="88"/>
        <v>-251.26707354384183</v>
      </c>
      <c r="AE54" s="25">
        <f t="shared" si="88"/>
        <v>-290.32414513458963</v>
      </c>
      <c r="AF54" s="25">
        <f t="shared" si="88"/>
        <v>-1485.2820621890016</v>
      </c>
      <c r="AG54" s="25">
        <f t="shared" si="88"/>
        <v>-2001.5788825956679</v>
      </c>
      <c r="AH54" s="25">
        <f t="shared" si="88"/>
        <v>-1902.4925527047178</v>
      </c>
      <c r="AI54" s="25">
        <f t="shared" si="88"/>
        <v>-953.39950432879482</v>
      </c>
      <c r="AJ54" s="25">
        <f t="shared" si="88"/>
        <v>-250.02736231325397</v>
      </c>
      <c r="AK54" s="25">
        <f t="shared" si="88"/>
        <v>-422.58285425962828</v>
      </c>
      <c r="AL54" s="25">
        <f t="shared" si="88"/>
        <v>-703.52141795757416</v>
      </c>
      <c r="AM54" s="25">
        <f t="shared" si="88"/>
        <v>-699.60706285782237</v>
      </c>
      <c r="AN54" s="25">
        <f t="shared" si="88"/>
        <v>-588.70883956618081</v>
      </c>
      <c r="AO54" s="25">
        <f t="shared" si="88"/>
        <v>-471.27257063156554</v>
      </c>
      <c r="AP54" s="25">
        <f t="shared" si="88"/>
        <v>-251.26707354384183</v>
      </c>
      <c r="AQ54" s="25">
        <f t="shared" si="88"/>
        <v>-290.32414513458963</v>
      </c>
      <c r="AR54" s="25">
        <f t="shared" si="88"/>
        <v>-1485.2820621890016</v>
      </c>
      <c r="AS54" s="25">
        <f t="shared" si="88"/>
        <v>-2001.5788825956679</v>
      </c>
      <c r="AT54" s="25">
        <f t="shared" si="88"/>
        <v>-1902.4925527047178</v>
      </c>
      <c r="AU54" s="25">
        <f t="shared" si="88"/>
        <v>-953.39950432879482</v>
      </c>
      <c r="AV54" s="25">
        <f t="shared" si="88"/>
        <v>-250.02736231325397</v>
      </c>
      <c r="AW54" s="25">
        <f t="shared" si="88"/>
        <v>-422.58285425962828</v>
      </c>
      <c r="AX54" s="25">
        <f t="shared" si="88"/>
        <v>-703.52141795757416</v>
      </c>
      <c r="AY54" s="25">
        <f t="shared" si="88"/>
        <v>-699.60706285782237</v>
      </c>
      <c r="AZ54" s="25">
        <f t="shared" si="88"/>
        <v>-588.70883956618081</v>
      </c>
      <c r="BA54" s="25">
        <f t="shared" si="88"/>
        <v>-471.27257063156554</v>
      </c>
      <c r="BB54" s="25">
        <f t="shared" si="88"/>
        <v>-251.26707354384183</v>
      </c>
      <c r="BC54" s="25">
        <f t="shared" si="88"/>
        <v>-290.32414513458963</v>
      </c>
      <c r="BD54" s="25">
        <f t="shared" si="88"/>
        <v>-1485.2820621890016</v>
      </c>
      <c r="BE54" s="25">
        <f t="shared" si="88"/>
        <v>-2001.5788825956679</v>
      </c>
      <c r="BF54" s="25">
        <f t="shared" si="88"/>
        <v>-1902.4925527047178</v>
      </c>
      <c r="BG54" s="25">
        <f t="shared" si="88"/>
        <v>-953.39950432879482</v>
      </c>
      <c r="BH54" s="25">
        <f t="shared" si="88"/>
        <v>-250.02736231325397</v>
      </c>
      <c r="BI54" s="25">
        <f t="shared" si="88"/>
        <v>-422.58285425962828</v>
      </c>
      <c r="BJ54" s="25">
        <f t="shared" si="88"/>
        <v>-703.52141795757416</v>
      </c>
      <c r="BK54" s="25">
        <f t="shared" si="88"/>
        <v>-699.60706285782237</v>
      </c>
      <c r="BL54" s="25">
        <f t="shared" si="88"/>
        <v>-588.70883956618081</v>
      </c>
      <c r="BM54" s="25">
        <f t="shared" si="88"/>
        <v>-471.27257063156554</v>
      </c>
      <c r="BN54" s="25">
        <f t="shared" si="88"/>
        <v>-251.26707354384183</v>
      </c>
      <c r="BO54" s="25">
        <f t="shared" si="88"/>
        <v>-290.32414513458963</v>
      </c>
      <c r="BP54" s="25">
        <f t="shared" ref="BP54:CH54" si="89">((BP9*0.5)+BO24-BP39)*BP70*BP$78*BP$2</f>
        <v>-1485.2820621890016</v>
      </c>
      <c r="BQ54" s="25">
        <f t="shared" si="89"/>
        <v>-2001.5788825956679</v>
      </c>
      <c r="BR54" s="25">
        <f t="shared" si="89"/>
        <v>-1902.4925527047178</v>
      </c>
      <c r="BS54" s="25">
        <f t="shared" si="89"/>
        <v>-953.39950432879482</v>
      </c>
      <c r="BT54" s="25">
        <f t="shared" si="89"/>
        <v>-250.02736231325397</v>
      </c>
      <c r="BU54" s="25">
        <f t="shared" si="89"/>
        <v>-422.58285425962828</v>
      </c>
      <c r="BV54" s="25">
        <f t="shared" si="89"/>
        <v>-703.52141795757416</v>
      </c>
      <c r="BW54" s="25">
        <f t="shared" si="89"/>
        <v>-699.60706285782237</v>
      </c>
      <c r="BX54" s="25">
        <f t="shared" si="89"/>
        <v>-588.70883956618081</v>
      </c>
      <c r="BY54" s="25">
        <f t="shared" si="89"/>
        <v>-471.27257063156554</v>
      </c>
      <c r="BZ54" s="25">
        <f t="shared" si="89"/>
        <v>-251.26707354384183</v>
      </c>
      <c r="CA54" s="25">
        <f t="shared" si="89"/>
        <v>-290.32414513458963</v>
      </c>
      <c r="CB54" s="25">
        <f t="shared" si="89"/>
        <v>-1485.2820621890016</v>
      </c>
      <c r="CC54" s="25">
        <f t="shared" si="89"/>
        <v>-2001.5788825956679</v>
      </c>
      <c r="CD54" s="25">
        <f t="shared" si="89"/>
        <v>-1902.4925527047178</v>
      </c>
      <c r="CE54" s="25">
        <f t="shared" si="89"/>
        <v>-953.39950432879482</v>
      </c>
      <c r="CF54" s="25">
        <f t="shared" si="89"/>
        <v>-250.02736231325397</v>
      </c>
      <c r="CG54" s="25">
        <f t="shared" si="89"/>
        <v>-422.58285425962828</v>
      </c>
      <c r="CH54" s="28">
        <f t="shared" si="89"/>
        <v>-703.52141795757416</v>
      </c>
    </row>
    <row r="55" spans="1:87" ht="15.75" x14ac:dyDescent="0.25">
      <c r="A55" s="589"/>
      <c r="B55" s="33" t="str">
        <f t="shared" si="74"/>
        <v>Lighting</v>
      </c>
      <c r="C55" s="25">
        <f t="shared" si="83"/>
        <v>0</v>
      </c>
      <c r="D55" s="25">
        <f t="shared" ref="D55:BO55" si="90">((D10*0.5)+C25-D40)*D71*D$78*D$2</f>
        <v>11.30921794123015</v>
      </c>
      <c r="E55" s="25">
        <f t="shared" si="90"/>
        <v>32.613127936199199</v>
      </c>
      <c r="F55" s="25">
        <f t="shared" si="90"/>
        <v>64.612379460821984</v>
      </c>
      <c r="G55" s="25">
        <f t="shared" si="90"/>
        <v>90.196250594648376</v>
      </c>
      <c r="H55" s="25">
        <f t="shared" si="90"/>
        <v>182.0102688480539</v>
      </c>
      <c r="I55" s="25">
        <f t="shared" si="90"/>
        <v>213.64532736013328</v>
      </c>
      <c r="J55" s="25">
        <f t="shared" si="90"/>
        <v>251.47552449641793</v>
      </c>
      <c r="K55" s="25">
        <f t="shared" si="90"/>
        <v>341.36891251297948</v>
      </c>
      <c r="L55" s="25">
        <f t="shared" si="90"/>
        <v>223.76025619945136</v>
      </c>
      <c r="M55" s="25">
        <f t="shared" si="90"/>
        <v>272.81885512070329</v>
      </c>
      <c r="N55" s="25">
        <f t="shared" si="76"/>
        <v>319.7316353307657</v>
      </c>
      <c r="O55" s="25">
        <f t="shared" si="77"/>
        <v>344.10694330225988</v>
      </c>
      <c r="P55" s="25">
        <f t="shared" si="78"/>
        <v>299.80877462636454</v>
      </c>
      <c r="Q55" s="25">
        <f t="shared" si="79"/>
        <v>323.99933043195051</v>
      </c>
      <c r="R55" s="25">
        <f t="shared" si="90"/>
        <v>318.19230435389062</v>
      </c>
      <c r="S55" s="25">
        <f t="shared" si="90"/>
        <v>305.03505033607735</v>
      </c>
      <c r="T55" s="25">
        <f t="shared" si="90"/>
        <v>-1178.6176557691433</v>
      </c>
      <c r="U55" s="25">
        <f t="shared" si="90"/>
        <v>-1167.6624698718776</v>
      </c>
      <c r="V55" s="25">
        <f t="shared" si="90"/>
        <v>-1213.7480810938353</v>
      </c>
      <c r="W55" s="25">
        <f t="shared" si="90"/>
        <v>-1269.1637901783879</v>
      </c>
      <c r="X55" s="25">
        <f t="shared" si="90"/>
        <v>-687.79199784606919</v>
      </c>
      <c r="Y55" s="25">
        <f t="shared" si="90"/>
        <v>-767.57881437549418</v>
      </c>
      <c r="Z55" s="25">
        <f t="shared" si="90"/>
        <v>-778.93129199017335</v>
      </c>
      <c r="AA55" s="25">
        <f t="shared" si="90"/>
        <v>-765.97973374079606</v>
      </c>
      <c r="AB55" s="25">
        <f t="shared" si="90"/>
        <v>-673.68226885332581</v>
      </c>
      <c r="AC55" s="25">
        <f t="shared" si="90"/>
        <v>-752.61773531723077</v>
      </c>
      <c r="AD55" s="25">
        <f t="shared" si="90"/>
        <v>-690.11110740969275</v>
      </c>
      <c r="AE55" s="25">
        <f t="shared" si="90"/>
        <v>-678.91091869602155</v>
      </c>
      <c r="AF55" s="25">
        <f t="shared" si="90"/>
        <v>-1178.6176557691433</v>
      </c>
      <c r="AG55" s="25">
        <f t="shared" si="90"/>
        <v>-1167.6624698718776</v>
      </c>
      <c r="AH55" s="25">
        <f t="shared" si="90"/>
        <v>-1213.7480810938353</v>
      </c>
      <c r="AI55" s="25">
        <f t="shared" si="90"/>
        <v>-1269.1637901783879</v>
      </c>
      <c r="AJ55" s="25">
        <f t="shared" si="90"/>
        <v>-687.79199784606919</v>
      </c>
      <c r="AK55" s="25">
        <f t="shared" si="90"/>
        <v>-767.57881437549418</v>
      </c>
      <c r="AL55" s="25">
        <f t="shared" si="90"/>
        <v>-778.93129199017335</v>
      </c>
      <c r="AM55" s="25">
        <f t="shared" si="90"/>
        <v>-765.97973374079606</v>
      </c>
      <c r="AN55" s="25">
        <f t="shared" si="90"/>
        <v>-673.68226885332581</v>
      </c>
      <c r="AO55" s="25">
        <f t="shared" si="90"/>
        <v>-752.61773531723077</v>
      </c>
      <c r="AP55" s="25">
        <f t="shared" si="90"/>
        <v>-690.11110740969275</v>
      </c>
      <c r="AQ55" s="25">
        <f t="shared" si="90"/>
        <v>-678.91091869602155</v>
      </c>
      <c r="AR55" s="25">
        <f t="shared" si="90"/>
        <v>-1178.6176557691433</v>
      </c>
      <c r="AS55" s="25">
        <f t="shared" si="90"/>
        <v>-1167.6624698718776</v>
      </c>
      <c r="AT55" s="25">
        <f t="shared" si="90"/>
        <v>-1213.7480810938353</v>
      </c>
      <c r="AU55" s="25">
        <f t="shared" si="90"/>
        <v>-1269.1637901783879</v>
      </c>
      <c r="AV55" s="25">
        <f t="shared" si="90"/>
        <v>-687.79199784606919</v>
      </c>
      <c r="AW55" s="25">
        <f t="shared" si="90"/>
        <v>-767.57881437549418</v>
      </c>
      <c r="AX55" s="25">
        <f t="shared" si="90"/>
        <v>-778.93129199017335</v>
      </c>
      <c r="AY55" s="25">
        <f t="shared" si="90"/>
        <v>-765.97973374079606</v>
      </c>
      <c r="AZ55" s="25">
        <f t="shared" si="90"/>
        <v>-673.68226885332581</v>
      </c>
      <c r="BA55" s="25">
        <f t="shared" si="90"/>
        <v>-752.61773531723077</v>
      </c>
      <c r="BB55" s="25">
        <f t="shared" si="90"/>
        <v>-690.11110740969275</v>
      </c>
      <c r="BC55" s="25">
        <f t="shared" si="90"/>
        <v>-678.91091869602155</v>
      </c>
      <c r="BD55" s="25">
        <f t="shared" si="90"/>
        <v>-1178.6176557691433</v>
      </c>
      <c r="BE55" s="25">
        <f t="shared" si="90"/>
        <v>-1167.6624698718776</v>
      </c>
      <c r="BF55" s="25">
        <f t="shared" si="90"/>
        <v>-1213.7480810938353</v>
      </c>
      <c r="BG55" s="25">
        <f t="shared" si="90"/>
        <v>-1269.1637901783879</v>
      </c>
      <c r="BH55" s="25">
        <f t="shared" si="90"/>
        <v>-687.79199784606919</v>
      </c>
      <c r="BI55" s="25">
        <f t="shared" si="90"/>
        <v>-767.57881437549418</v>
      </c>
      <c r="BJ55" s="25">
        <f t="shared" si="90"/>
        <v>-778.93129199017335</v>
      </c>
      <c r="BK55" s="25">
        <f t="shared" si="90"/>
        <v>-765.97973374079606</v>
      </c>
      <c r="BL55" s="25">
        <f t="shared" si="90"/>
        <v>-673.68226885332581</v>
      </c>
      <c r="BM55" s="25">
        <f t="shared" si="90"/>
        <v>-752.61773531723077</v>
      </c>
      <c r="BN55" s="25">
        <f t="shared" si="90"/>
        <v>-690.11110740969275</v>
      </c>
      <c r="BO55" s="25">
        <f t="shared" si="90"/>
        <v>-678.91091869602155</v>
      </c>
      <c r="BP55" s="25">
        <f t="shared" ref="BP55:CH55" si="91">((BP10*0.5)+BO25-BP40)*BP71*BP$78*BP$2</f>
        <v>-1178.6176557691433</v>
      </c>
      <c r="BQ55" s="25">
        <f t="shared" si="91"/>
        <v>-1167.6624698718776</v>
      </c>
      <c r="BR55" s="25">
        <f t="shared" si="91"/>
        <v>-1213.7480810938353</v>
      </c>
      <c r="BS55" s="25">
        <f t="shared" si="91"/>
        <v>-1269.1637901783879</v>
      </c>
      <c r="BT55" s="25">
        <f t="shared" si="91"/>
        <v>-687.79199784606919</v>
      </c>
      <c r="BU55" s="25">
        <f t="shared" si="91"/>
        <v>-767.57881437549418</v>
      </c>
      <c r="BV55" s="25">
        <f t="shared" si="91"/>
        <v>-778.93129199017335</v>
      </c>
      <c r="BW55" s="25">
        <f t="shared" si="91"/>
        <v>-765.97973374079606</v>
      </c>
      <c r="BX55" s="25">
        <f t="shared" si="91"/>
        <v>-673.68226885332581</v>
      </c>
      <c r="BY55" s="25">
        <f t="shared" si="91"/>
        <v>-752.61773531723077</v>
      </c>
      <c r="BZ55" s="25">
        <f t="shared" si="91"/>
        <v>-690.11110740969275</v>
      </c>
      <c r="CA55" s="25">
        <f t="shared" si="91"/>
        <v>-678.91091869602155</v>
      </c>
      <c r="CB55" s="25">
        <f t="shared" si="91"/>
        <v>-1178.6176557691433</v>
      </c>
      <c r="CC55" s="25">
        <f t="shared" si="91"/>
        <v>-1167.6624698718776</v>
      </c>
      <c r="CD55" s="25">
        <f t="shared" si="91"/>
        <v>-1213.7480810938353</v>
      </c>
      <c r="CE55" s="25">
        <f t="shared" si="91"/>
        <v>-1269.1637901783879</v>
      </c>
      <c r="CF55" s="25">
        <f t="shared" si="91"/>
        <v>-687.79199784606919</v>
      </c>
      <c r="CG55" s="25">
        <f t="shared" si="91"/>
        <v>-767.57881437549418</v>
      </c>
      <c r="CH55" s="28">
        <f t="shared" si="91"/>
        <v>-778.93129199017335</v>
      </c>
    </row>
    <row r="56" spans="1:87" ht="15.75" x14ac:dyDescent="0.25">
      <c r="A56" s="589"/>
      <c r="B56" s="33" t="str">
        <f t="shared" si="74"/>
        <v>Miscellaneous</v>
      </c>
      <c r="C56" s="25">
        <f t="shared" si="83"/>
        <v>0</v>
      </c>
      <c r="D56" s="25">
        <f t="shared" ref="D56:BO56" si="92">((D11*0.5)+C26-D41)*D72*D$78*D$2</f>
        <v>6.9639960282221312</v>
      </c>
      <c r="E56" s="25">
        <f t="shared" si="92"/>
        <v>22.867670560596302</v>
      </c>
      <c r="F56" s="25">
        <f t="shared" si="92"/>
        <v>41.604568190266669</v>
      </c>
      <c r="G56" s="25">
        <f t="shared" si="92"/>
        <v>58.962131696384198</v>
      </c>
      <c r="H56" s="25">
        <f t="shared" si="92"/>
        <v>146.8411200364157</v>
      </c>
      <c r="I56" s="25">
        <f t="shared" si="92"/>
        <v>197.86001715530219</v>
      </c>
      <c r="J56" s="25">
        <f t="shared" si="92"/>
        <v>242.66126677110449</v>
      </c>
      <c r="K56" s="25">
        <f t="shared" si="92"/>
        <v>277.11835019754886</v>
      </c>
      <c r="L56" s="25">
        <f t="shared" si="92"/>
        <v>150.38545222426703</v>
      </c>
      <c r="M56" s="25">
        <f t="shared" si="92"/>
        <v>170.36043881895574</v>
      </c>
      <c r="N56" s="25">
        <f t="shared" si="76"/>
        <v>185.91863078424123</v>
      </c>
      <c r="O56" s="25">
        <f t="shared" si="77"/>
        <v>191.8037285334641</v>
      </c>
      <c r="P56" s="25">
        <f t="shared" si="78"/>
        <v>174.23517109982751</v>
      </c>
      <c r="Q56" s="25">
        <f t="shared" si="79"/>
        <v>196.67082982552361</v>
      </c>
      <c r="R56" s="25">
        <f t="shared" si="92"/>
        <v>205.14417854819231</v>
      </c>
      <c r="S56" s="25">
        <f t="shared" si="92"/>
        <v>216.57035655094828</v>
      </c>
      <c r="T56" s="25">
        <f t="shared" si="92"/>
        <v>-370.73386893617283</v>
      </c>
      <c r="U56" s="25">
        <f t="shared" si="92"/>
        <v>-383.23898414214125</v>
      </c>
      <c r="V56" s="25">
        <f t="shared" si="92"/>
        <v>-382.92256783625317</v>
      </c>
      <c r="W56" s="25">
        <f t="shared" si="92"/>
        <v>-370.69184594320222</v>
      </c>
      <c r="X56" s="25">
        <f t="shared" si="92"/>
        <v>-181.18414447371447</v>
      </c>
      <c r="Y56" s="25">
        <f t="shared" si="92"/>
        <v>-184.03080491220592</v>
      </c>
      <c r="Z56" s="25">
        <f t="shared" si="92"/>
        <v>-176.54203407415847</v>
      </c>
      <c r="AA56" s="25">
        <f t="shared" si="92"/>
        <v>-168.6386019573352</v>
      </c>
      <c r="AB56" s="25">
        <f t="shared" si="92"/>
        <v>-154.64030878047598</v>
      </c>
      <c r="AC56" s="25">
        <f t="shared" si="92"/>
        <v>-180.44563883972782</v>
      </c>
      <c r="AD56" s="25">
        <f t="shared" si="92"/>
        <v>-175.73758234729104</v>
      </c>
      <c r="AE56" s="25">
        <f t="shared" si="92"/>
        <v>-190.38738292565807</v>
      </c>
      <c r="AF56" s="25">
        <f t="shared" si="92"/>
        <v>-370.73386893617283</v>
      </c>
      <c r="AG56" s="25">
        <f t="shared" si="92"/>
        <v>-383.23898414214125</v>
      </c>
      <c r="AH56" s="25">
        <f t="shared" si="92"/>
        <v>-382.92256783625317</v>
      </c>
      <c r="AI56" s="25">
        <f t="shared" si="92"/>
        <v>-370.69184594320222</v>
      </c>
      <c r="AJ56" s="25">
        <f t="shared" si="92"/>
        <v>-181.18414447371447</v>
      </c>
      <c r="AK56" s="25">
        <f t="shared" si="92"/>
        <v>-184.03080491220592</v>
      </c>
      <c r="AL56" s="25">
        <f t="shared" si="92"/>
        <v>-176.54203407415847</v>
      </c>
      <c r="AM56" s="25">
        <f t="shared" si="92"/>
        <v>-168.6386019573352</v>
      </c>
      <c r="AN56" s="25">
        <f t="shared" si="92"/>
        <v>-154.64030878047598</v>
      </c>
      <c r="AO56" s="25">
        <f t="shared" si="92"/>
        <v>-180.44563883972782</v>
      </c>
      <c r="AP56" s="25">
        <f t="shared" si="92"/>
        <v>-175.73758234729104</v>
      </c>
      <c r="AQ56" s="25">
        <f t="shared" si="92"/>
        <v>-190.38738292565807</v>
      </c>
      <c r="AR56" s="25">
        <f t="shared" si="92"/>
        <v>-370.73386893617283</v>
      </c>
      <c r="AS56" s="25">
        <f t="shared" si="92"/>
        <v>-383.23898414214125</v>
      </c>
      <c r="AT56" s="25">
        <f t="shared" si="92"/>
        <v>-382.92256783625317</v>
      </c>
      <c r="AU56" s="25">
        <f t="shared" si="92"/>
        <v>-370.69184594320222</v>
      </c>
      <c r="AV56" s="25">
        <f t="shared" si="92"/>
        <v>-181.18414447371447</v>
      </c>
      <c r="AW56" s="25">
        <f t="shared" si="92"/>
        <v>-184.03080491220592</v>
      </c>
      <c r="AX56" s="25">
        <f t="shared" si="92"/>
        <v>-176.54203407415847</v>
      </c>
      <c r="AY56" s="25">
        <f t="shared" si="92"/>
        <v>-168.6386019573352</v>
      </c>
      <c r="AZ56" s="25">
        <f t="shared" si="92"/>
        <v>-154.64030878047598</v>
      </c>
      <c r="BA56" s="25">
        <f t="shared" si="92"/>
        <v>-180.44563883972782</v>
      </c>
      <c r="BB56" s="25">
        <f t="shared" si="92"/>
        <v>-175.73758234729104</v>
      </c>
      <c r="BC56" s="25">
        <f t="shared" si="92"/>
        <v>-190.38738292565807</v>
      </c>
      <c r="BD56" s="25">
        <f t="shared" si="92"/>
        <v>-370.73386893617283</v>
      </c>
      <c r="BE56" s="25">
        <f t="shared" si="92"/>
        <v>-383.23898414214125</v>
      </c>
      <c r="BF56" s="25">
        <f t="shared" si="92"/>
        <v>-382.92256783625317</v>
      </c>
      <c r="BG56" s="25">
        <f t="shared" si="92"/>
        <v>-370.69184594320222</v>
      </c>
      <c r="BH56" s="25">
        <f t="shared" si="92"/>
        <v>-181.18414447371447</v>
      </c>
      <c r="BI56" s="25">
        <f t="shared" si="92"/>
        <v>-184.03080491220592</v>
      </c>
      <c r="BJ56" s="25">
        <f t="shared" si="92"/>
        <v>-176.54203407415847</v>
      </c>
      <c r="BK56" s="25">
        <f t="shared" si="92"/>
        <v>-168.6386019573352</v>
      </c>
      <c r="BL56" s="25">
        <f t="shared" si="92"/>
        <v>-154.64030878047598</v>
      </c>
      <c r="BM56" s="25">
        <f t="shared" si="92"/>
        <v>-180.44563883972782</v>
      </c>
      <c r="BN56" s="25">
        <f t="shared" si="92"/>
        <v>-175.73758234729104</v>
      </c>
      <c r="BO56" s="25">
        <f t="shared" si="92"/>
        <v>-190.38738292565807</v>
      </c>
      <c r="BP56" s="25">
        <f t="shared" ref="BP56:CH56" si="93">((BP11*0.5)+BO26-BP41)*BP72*BP$78*BP$2</f>
        <v>-370.73386893617283</v>
      </c>
      <c r="BQ56" s="25">
        <f t="shared" si="93"/>
        <v>-383.23898414214125</v>
      </c>
      <c r="BR56" s="25">
        <f t="shared" si="93"/>
        <v>-382.92256783625317</v>
      </c>
      <c r="BS56" s="25">
        <f t="shared" si="93"/>
        <v>-370.69184594320222</v>
      </c>
      <c r="BT56" s="25">
        <f t="shared" si="93"/>
        <v>-181.18414447371447</v>
      </c>
      <c r="BU56" s="25">
        <f t="shared" si="93"/>
        <v>-184.03080491220592</v>
      </c>
      <c r="BV56" s="25">
        <f t="shared" si="93"/>
        <v>-176.54203407415847</v>
      </c>
      <c r="BW56" s="25">
        <f t="shared" si="93"/>
        <v>-168.6386019573352</v>
      </c>
      <c r="BX56" s="25">
        <f t="shared" si="93"/>
        <v>-154.64030878047598</v>
      </c>
      <c r="BY56" s="25">
        <f t="shared" si="93"/>
        <v>-180.44563883972782</v>
      </c>
      <c r="BZ56" s="25">
        <f t="shared" si="93"/>
        <v>-175.73758234729104</v>
      </c>
      <c r="CA56" s="25">
        <f t="shared" si="93"/>
        <v>-190.38738292565807</v>
      </c>
      <c r="CB56" s="25">
        <f t="shared" si="93"/>
        <v>-370.73386893617283</v>
      </c>
      <c r="CC56" s="25">
        <f t="shared" si="93"/>
        <v>-383.23898414214125</v>
      </c>
      <c r="CD56" s="25">
        <f t="shared" si="93"/>
        <v>-382.92256783625317</v>
      </c>
      <c r="CE56" s="25">
        <f t="shared" si="93"/>
        <v>-370.69184594320222</v>
      </c>
      <c r="CF56" s="25">
        <f t="shared" si="93"/>
        <v>-181.18414447371447</v>
      </c>
      <c r="CG56" s="25">
        <f t="shared" si="93"/>
        <v>-184.03080491220592</v>
      </c>
      <c r="CH56" s="28">
        <f t="shared" si="93"/>
        <v>-176.54203407415847</v>
      </c>
    </row>
    <row r="57" spans="1:87" ht="15.75" x14ac:dyDescent="0.25">
      <c r="A57" s="589"/>
      <c r="B57" s="33" t="str">
        <f t="shared" si="74"/>
        <v>Pool Spa</v>
      </c>
      <c r="C57" s="25">
        <f t="shared" si="83"/>
        <v>0</v>
      </c>
      <c r="D57" s="25">
        <f t="shared" ref="D57:BO57" si="94">((D12*0.5)+C27-D42)*D73*D$78*D$2</f>
        <v>0</v>
      </c>
      <c r="E57" s="25">
        <f t="shared" si="94"/>
        <v>0</v>
      </c>
      <c r="F57" s="25">
        <f t="shared" si="94"/>
        <v>0</v>
      </c>
      <c r="G57" s="25">
        <f t="shared" si="94"/>
        <v>0</v>
      </c>
      <c r="H57" s="25">
        <f t="shared" si="94"/>
        <v>0</v>
      </c>
      <c r="I57" s="25">
        <f t="shared" si="94"/>
        <v>0</v>
      </c>
      <c r="J57" s="25">
        <f t="shared" si="94"/>
        <v>0</v>
      </c>
      <c r="K57" s="25">
        <f t="shared" si="94"/>
        <v>0</v>
      </c>
      <c r="L57" s="25">
        <f t="shared" si="94"/>
        <v>0</v>
      </c>
      <c r="M57" s="25">
        <f t="shared" si="94"/>
        <v>0</v>
      </c>
      <c r="N57" s="25">
        <f t="shared" si="76"/>
        <v>0</v>
      </c>
      <c r="O57" s="25">
        <f t="shared" si="77"/>
        <v>0</v>
      </c>
      <c r="P57" s="25">
        <f t="shared" si="78"/>
        <v>0</v>
      </c>
      <c r="Q57" s="25">
        <f t="shared" si="79"/>
        <v>0</v>
      </c>
      <c r="R57" s="25">
        <f t="shared" si="94"/>
        <v>0</v>
      </c>
      <c r="S57" s="25">
        <f t="shared" si="94"/>
        <v>0</v>
      </c>
      <c r="T57" s="25">
        <f t="shared" si="94"/>
        <v>0</v>
      </c>
      <c r="U57" s="25">
        <f t="shared" si="94"/>
        <v>0</v>
      </c>
      <c r="V57" s="25">
        <f t="shared" si="94"/>
        <v>0</v>
      </c>
      <c r="W57" s="25">
        <f t="shared" si="94"/>
        <v>0</v>
      </c>
      <c r="X57" s="25">
        <f t="shared" si="94"/>
        <v>0</v>
      </c>
      <c r="Y57" s="25">
        <f t="shared" si="94"/>
        <v>0</v>
      </c>
      <c r="Z57" s="25">
        <f t="shared" si="94"/>
        <v>0</v>
      </c>
      <c r="AA57" s="25">
        <f t="shared" si="94"/>
        <v>0</v>
      </c>
      <c r="AB57" s="25">
        <f t="shared" si="94"/>
        <v>0</v>
      </c>
      <c r="AC57" s="25">
        <f t="shared" si="94"/>
        <v>0</v>
      </c>
      <c r="AD57" s="25">
        <f t="shared" si="94"/>
        <v>0</v>
      </c>
      <c r="AE57" s="25">
        <f t="shared" si="94"/>
        <v>0</v>
      </c>
      <c r="AF57" s="25">
        <f t="shared" si="94"/>
        <v>0</v>
      </c>
      <c r="AG57" s="25">
        <f t="shared" si="94"/>
        <v>0</v>
      </c>
      <c r="AH57" s="25">
        <f t="shared" si="94"/>
        <v>0</v>
      </c>
      <c r="AI57" s="25">
        <f t="shared" si="94"/>
        <v>0</v>
      </c>
      <c r="AJ57" s="25">
        <f t="shared" si="94"/>
        <v>0</v>
      </c>
      <c r="AK57" s="25">
        <f t="shared" si="94"/>
        <v>0</v>
      </c>
      <c r="AL57" s="25">
        <f t="shared" si="94"/>
        <v>0</v>
      </c>
      <c r="AM57" s="25">
        <f t="shared" si="94"/>
        <v>0</v>
      </c>
      <c r="AN57" s="25">
        <f t="shared" si="94"/>
        <v>0</v>
      </c>
      <c r="AO57" s="25">
        <f t="shared" si="94"/>
        <v>0</v>
      </c>
      <c r="AP57" s="25">
        <f t="shared" si="94"/>
        <v>0</v>
      </c>
      <c r="AQ57" s="25">
        <f t="shared" si="94"/>
        <v>0</v>
      </c>
      <c r="AR57" s="25">
        <f t="shared" si="94"/>
        <v>0</v>
      </c>
      <c r="AS57" s="25">
        <f t="shared" si="94"/>
        <v>0</v>
      </c>
      <c r="AT57" s="25">
        <f t="shared" si="94"/>
        <v>0</v>
      </c>
      <c r="AU57" s="25">
        <f t="shared" si="94"/>
        <v>0</v>
      </c>
      <c r="AV57" s="25">
        <f t="shared" si="94"/>
        <v>0</v>
      </c>
      <c r="AW57" s="25">
        <f t="shared" si="94"/>
        <v>0</v>
      </c>
      <c r="AX57" s="25">
        <f t="shared" si="94"/>
        <v>0</v>
      </c>
      <c r="AY57" s="25">
        <f t="shared" si="94"/>
        <v>0</v>
      </c>
      <c r="AZ57" s="25">
        <f t="shared" si="94"/>
        <v>0</v>
      </c>
      <c r="BA57" s="25">
        <f t="shared" si="94"/>
        <v>0</v>
      </c>
      <c r="BB57" s="25">
        <f t="shared" si="94"/>
        <v>0</v>
      </c>
      <c r="BC57" s="25">
        <f t="shared" si="94"/>
        <v>0</v>
      </c>
      <c r="BD57" s="25">
        <f t="shared" si="94"/>
        <v>0</v>
      </c>
      <c r="BE57" s="25">
        <f t="shared" si="94"/>
        <v>0</v>
      </c>
      <c r="BF57" s="25">
        <f t="shared" si="94"/>
        <v>0</v>
      </c>
      <c r="BG57" s="25">
        <f t="shared" si="94"/>
        <v>0</v>
      </c>
      <c r="BH57" s="25">
        <f t="shared" si="94"/>
        <v>0</v>
      </c>
      <c r="BI57" s="25">
        <f t="shared" si="94"/>
        <v>0</v>
      </c>
      <c r="BJ57" s="25">
        <f t="shared" si="94"/>
        <v>0</v>
      </c>
      <c r="BK57" s="25">
        <f t="shared" si="94"/>
        <v>0</v>
      </c>
      <c r="BL57" s="25">
        <f t="shared" si="94"/>
        <v>0</v>
      </c>
      <c r="BM57" s="25">
        <f t="shared" si="94"/>
        <v>0</v>
      </c>
      <c r="BN57" s="25">
        <f t="shared" si="94"/>
        <v>0</v>
      </c>
      <c r="BO57" s="25">
        <f t="shared" si="94"/>
        <v>0</v>
      </c>
      <c r="BP57" s="25">
        <f t="shared" ref="BP57:CH57" si="95">((BP12*0.5)+BO27-BP42)*BP73*BP$78*BP$2</f>
        <v>0</v>
      </c>
      <c r="BQ57" s="25">
        <f t="shared" si="95"/>
        <v>0</v>
      </c>
      <c r="BR57" s="25">
        <f t="shared" si="95"/>
        <v>0</v>
      </c>
      <c r="BS57" s="25">
        <f t="shared" si="95"/>
        <v>0</v>
      </c>
      <c r="BT57" s="25">
        <f t="shared" si="95"/>
        <v>0</v>
      </c>
      <c r="BU57" s="25">
        <f t="shared" si="95"/>
        <v>0</v>
      </c>
      <c r="BV57" s="25">
        <f t="shared" si="95"/>
        <v>0</v>
      </c>
      <c r="BW57" s="25">
        <f t="shared" si="95"/>
        <v>0</v>
      </c>
      <c r="BX57" s="25">
        <f t="shared" si="95"/>
        <v>0</v>
      </c>
      <c r="BY57" s="25">
        <f t="shared" si="95"/>
        <v>0</v>
      </c>
      <c r="BZ57" s="25">
        <f t="shared" si="95"/>
        <v>0</v>
      </c>
      <c r="CA57" s="25">
        <f t="shared" si="95"/>
        <v>0</v>
      </c>
      <c r="CB57" s="25">
        <f t="shared" si="95"/>
        <v>0</v>
      </c>
      <c r="CC57" s="25">
        <f t="shared" si="95"/>
        <v>0</v>
      </c>
      <c r="CD57" s="25">
        <f t="shared" si="95"/>
        <v>0</v>
      </c>
      <c r="CE57" s="25">
        <f t="shared" si="95"/>
        <v>0</v>
      </c>
      <c r="CF57" s="25">
        <f t="shared" si="95"/>
        <v>0</v>
      </c>
      <c r="CG57" s="25">
        <f t="shared" si="95"/>
        <v>0</v>
      </c>
      <c r="CH57" s="28">
        <f t="shared" si="95"/>
        <v>0</v>
      </c>
    </row>
    <row r="58" spans="1:87" ht="15.75" x14ac:dyDescent="0.25">
      <c r="A58" s="589"/>
      <c r="B58" s="33" t="str">
        <f t="shared" si="74"/>
        <v>Refrigeration</v>
      </c>
      <c r="C58" s="25">
        <f t="shared" si="83"/>
        <v>0</v>
      </c>
      <c r="D58" s="25">
        <f t="shared" ref="D58:BO58" si="96">((D13*0.5)+C28-D43)*D74*D$78*D$2</f>
        <v>0</v>
      </c>
      <c r="E58" s="25">
        <f t="shared" si="96"/>
        <v>0</v>
      </c>
      <c r="F58" s="25">
        <f t="shared" si="96"/>
        <v>0</v>
      </c>
      <c r="G58" s="25">
        <f t="shared" si="96"/>
        <v>0</v>
      </c>
      <c r="H58" s="25">
        <f t="shared" si="96"/>
        <v>0</v>
      </c>
      <c r="I58" s="25">
        <f t="shared" si="96"/>
        <v>0</v>
      </c>
      <c r="J58" s="25">
        <f t="shared" si="96"/>
        <v>0</v>
      </c>
      <c r="K58" s="25">
        <f t="shared" si="96"/>
        <v>0</v>
      </c>
      <c r="L58" s="25">
        <f t="shared" si="96"/>
        <v>0</v>
      </c>
      <c r="M58" s="25">
        <f t="shared" si="96"/>
        <v>0</v>
      </c>
      <c r="N58" s="25">
        <f t="shared" si="76"/>
        <v>0</v>
      </c>
      <c r="O58" s="25">
        <f t="shared" si="77"/>
        <v>0</v>
      </c>
      <c r="P58" s="25">
        <f t="shared" si="78"/>
        <v>0</v>
      </c>
      <c r="Q58" s="25">
        <f t="shared" si="79"/>
        <v>0</v>
      </c>
      <c r="R58" s="25">
        <f t="shared" si="96"/>
        <v>0</v>
      </c>
      <c r="S58" s="25">
        <f t="shared" si="96"/>
        <v>0</v>
      </c>
      <c r="T58" s="25">
        <f t="shared" si="96"/>
        <v>-2.3761677879374474E-13</v>
      </c>
      <c r="U58" s="25">
        <f t="shared" si="96"/>
        <v>-2.5131464453152152E-13</v>
      </c>
      <c r="V58" s="25">
        <f t="shared" si="96"/>
        <v>-2.5116244002711029E-13</v>
      </c>
      <c r="W58" s="25">
        <f t="shared" si="96"/>
        <v>-2.2651052192959474E-13</v>
      </c>
      <c r="X58" s="25">
        <f t="shared" si="96"/>
        <v>-1.08006986953842E-13</v>
      </c>
      <c r="Y58" s="25">
        <f t="shared" si="96"/>
        <v>-1.041928001344786E-13</v>
      </c>
      <c r="Z58" s="25">
        <f t="shared" si="96"/>
        <v>-9.7263298707548524E-14</v>
      </c>
      <c r="AA58" s="25">
        <f t="shared" si="96"/>
        <v>-9.0409242745954547E-14</v>
      </c>
      <c r="AB58" s="25">
        <f t="shared" si="96"/>
        <v>-8.5204281746700883E-14</v>
      </c>
      <c r="AC58" s="25">
        <f t="shared" si="96"/>
        <v>-1.0081618535332382E-13</v>
      </c>
      <c r="AD58" s="25">
        <f t="shared" si="96"/>
        <v>-9.9515002872794865E-14</v>
      </c>
      <c r="AE58" s="25">
        <f t="shared" si="96"/>
        <v>-1.1351334582723212E-13</v>
      </c>
      <c r="AF58" s="25">
        <f t="shared" si="96"/>
        <v>-2.3761677879374474E-13</v>
      </c>
      <c r="AG58" s="25">
        <f t="shared" si="96"/>
        <v>-2.5131464453152152E-13</v>
      </c>
      <c r="AH58" s="25">
        <f t="shared" si="96"/>
        <v>-2.5116244002711029E-13</v>
      </c>
      <c r="AI58" s="25">
        <f t="shared" si="96"/>
        <v>-2.2651052192959474E-13</v>
      </c>
      <c r="AJ58" s="25">
        <f t="shared" si="96"/>
        <v>-1.08006986953842E-13</v>
      </c>
      <c r="AK58" s="25">
        <f t="shared" si="96"/>
        <v>-1.041928001344786E-13</v>
      </c>
      <c r="AL58" s="25">
        <f t="shared" si="96"/>
        <v>-9.7263298707548524E-14</v>
      </c>
      <c r="AM58" s="25">
        <f t="shared" si="96"/>
        <v>-9.0409242745954547E-14</v>
      </c>
      <c r="AN58" s="25">
        <f t="shared" si="96"/>
        <v>-8.5204281746700883E-14</v>
      </c>
      <c r="AO58" s="25">
        <f t="shared" si="96"/>
        <v>-1.0081618535332382E-13</v>
      </c>
      <c r="AP58" s="25">
        <f t="shared" si="96"/>
        <v>-9.9515002872794865E-14</v>
      </c>
      <c r="AQ58" s="25">
        <f t="shared" si="96"/>
        <v>-1.1351334582723212E-13</v>
      </c>
      <c r="AR58" s="25">
        <f t="shared" si="96"/>
        <v>-2.3761677879374474E-13</v>
      </c>
      <c r="AS58" s="25">
        <f t="shared" si="96"/>
        <v>-2.5131464453152152E-13</v>
      </c>
      <c r="AT58" s="25">
        <f t="shared" si="96"/>
        <v>-2.5116244002711029E-13</v>
      </c>
      <c r="AU58" s="25">
        <f t="shared" si="96"/>
        <v>-2.2651052192959474E-13</v>
      </c>
      <c r="AV58" s="25">
        <f t="shared" si="96"/>
        <v>-1.08006986953842E-13</v>
      </c>
      <c r="AW58" s="25">
        <f t="shared" si="96"/>
        <v>-1.041928001344786E-13</v>
      </c>
      <c r="AX58" s="25">
        <f t="shared" si="96"/>
        <v>-9.7263298707548524E-14</v>
      </c>
      <c r="AY58" s="25">
        <f t="shared" si="96"/>
        <v>-9.0409242745954547E-14</v>
      </c>
      <c r="AZ58" s="25">
        <f t="shared" si="96"/>
        <v>-8.5204281746700883E-14</v>
      </c>
      <c r="BA58" s="25">
        <f t="shared" si="96"/>
        <v>-1.0081618535332382E-13</v>
      </c>
      <c r="BB58" s="25">
        <f t="shared" si="96"/>
        <v>-9.9515002872794865E-14</v>
      </c>
      <c r="BC58" s="25">
        <f t="shared" si="96"/>
        <v>-1.1351334582723212E-13</v>
      </c>
      <c r="BD58" s="25">
        <f t="shared" si="96"/>
        <v>-2.3761677879374474E-13</v>
      </c>
      <c r="BE58" s="25">
        <f t="shared" si="96"/>
        <v>-2.5131464453152152E-13</v>
      </c>
      <c r="BF58" s="25">
        <f t="shared" si="96"/>
        <v>-2.5116244002711029E-13</v>
      </c>
      <c r="BG58" s="25">
        <f t="shared" si="96"/>
        <v>-2.2651052192959474E-13</v>
      </c>
      <c r="BH58" s="25">
        <f t="shared" si="96"/>
        <v>-1.08006986953842E-13</v>
      </c>
      <c r="BI58" s="25">
        <f t="shared" si="96"/>
        <v>-1.041928001344786E-13</v>
      </c>
      <c r="BJ58" s="25">
        <f t="shared" si="96"/>
        <v>-9.7263298707548524E-14</v>
      </c>
      <c r="BK58" s="25">
        <f t="shared" si="96"/>
        <v>-9.0409242745954547E-14</v>
      </c>
      <c r="BL58" s="25">
        <f t="shared" si="96"/>
        <v>-8.5204281746700883E-14</v>
      </c>
      <c r="BM58" s="25">
        <f t="shared" si="96"/>
        <v>-1.0081618535332382E-13</v>
      </c>
      <c r="BN58" s="25">
        <f t="shared" si="96"/>
        <v>-9.9515002872794865E-14</v>
      </c>
      <c r="BO58" s="25">
        <f t="shared" si="96"/>
        <v>-1.1351334582723212E-13</v>
      </c>
      <c r="BP58" s="25">
        <f t="shared" ref="BP58:CH58" si="97">((BP13*0.5)+BO28-BP43)*BP74*BP$78*BP$2</f>
        <v>-2.3761677879374474E-13</v>
      </c>
      <c r="BQ58" s="25">
        <f t="shared" si="97"/>
        <v>-2.5131464453152152E-13</v>
      </c>
      <c r="BR58" s="25">
        <f t="shared" si="97"/>
        <v>-2.5116244002711029E-13</v>
      </c>
      <c r="BS58" s="25">
        <f t="shared" si="97"/>
        <v>-2.2651052192959474E-13</v>
      </c>
      <c r="BT58" s="25">
        <f t="shared" si="97"/>
        <v>-1.08006986953842E-13</v>
      </c>
      <c r="BU58" s="25">
        <f t="shared" si="97"/>
        <v>-1.041928001344786E-13</v>
      </c>
      <c r="BV58" s="25">
        <f t="shared" si="97"/>
        <v>-9.7263298707548524E-14</v>
      </c>
      <c r="BW58" s="25">
        <f t="shared" si="97"/>
        <v>-9.0409242745954547E-14</v>
      </c>
      <c r="BX58" s="25">
        <f t="shared" si="97"/>
        <v>-8.5204281746700883E-14</v>
      </c>
      <c r="BY58" s="25">
        <f t="shared" si="97"/>
        <v>-1.0081618535332382E-13</v>
      </c>
      <c r="BZ58" s="25">
        <f t="shared" si="97"/>
        <v>-9.9515002872794865E-14</v>
      </c>
      <c r="CA58" s="25">
        <f t="shared" si="97"/>
        <v>-1.1351334582723212E-13</v>
      </c>
      <c r="CB58" s="25">
        <f t="shared" si="97"/>
        <v>-2.3761677879374474E-13</v>
      </c>
      <c r="CC58" s="25">
        <f t="shared" si="97"/>
        <v>-2.5131464453152152E-13</v>
      </c>
      <c r="CD58" s="25">
        <f t="shared" si="97"/>
        <v>-2.5116244002711029E-13</v>
      </c>
      <c r="CE58" s="25">
        <f t="shared" si="97"/>
        <v>-2.2651052192959474E-13</v>
      </c>
      <c r="CF58" s="25">
        <f t="shared" si="97"/>
        <v>-1.08006986953842E-13</v>
      </c>
      <c r="CG58" s="25">
        <f t="shared" si="97"/>
        <v>-1.041928001344786E-13</v>
      </c>
      <c r="CH58" s="28">
        <f t="shared" si="97"/>
        <v>-9.7263298707548524E-14</v>
      </c>
    </row>
    <row r="59" spans="1:87" ht="15.75" customHeight="1" x14ac:dyDescent="0.25">
      <c r="A59" s="589"/>
      <c r="B59" s="33" t="str">
        <f t="shared" si="74"/>
        <v>Water Heating</v>
      </c>
      <c r="C59" s="25">
        <f t="shared" si="83"/>
        <v>0</v>
      </c>
      <c r="D59" s="25">
        <f t="shared" ref="D59:BO59" si="98">((D14*0.5)+C29-D44)*D75*D$78*D$2</f>
        <v>17.565418336549424</v>
      </c>
      <c r="E59" s="25">
        <f t="shared" si="98"/>
        <v>70.22880812979308</v>
      </c>
      <c r="F59" s="25">
        <f t="shared" si="98"/>
        <v>118.69914063157945</v>
      </c>
      <c r="G59" s="25">
        <f t="shared" si="98"/>
        <v>144.69794846420203</v>
      </c>
      <c r="H59" s="25">
        <f t="shared" si="98"/>
        <v>357.32358724234064</v>
      </c>
      <c r="I59" s="25">
        <f t="shared" si="98"/>
        <v>422.9055376761824</v>
      </c>
      <c r="J59" s="25">
        <f t="shared" si="98"/>
        <v>480.39881436657612</v>
      </c>
      <c r="K59" s="25">
        <f t="shared" si="98"/>
        <v>582.02212227089842</v>
      </c>
      <c r="L59" s="25">
        <f t="shared" si="98"/>
        <v>325.351300217073</v>
      </c>
      <c r="M59" s="25">
        <f t="shared" si="98"/>
        <v>407.48298436697416</v>
      </c>
      <c r="N59" s="25">
        <f t="shared" si="76"/>
        <v>546.19294889443324</v>
      </c>
      <c r="O59" s="25">
        <f t="shared" si="77"/>
        <v>613.24888796736366</v>
      </c>
      <c r="P59" s="25">
        <f t="shared" si="78"/>
        <v>535.65689598312235</v>
      </c>
      <c r="Q59" s="25">
        <f t="shared" si="79"/>
        <v>580.52164810468082</v>
      </c>
      <c r="R59" s="25">
        <f t="shared" si="98"/>
        <v>555.22889218426803</v>
      </c>
      <c r="S59" s="25">
        <f t="shared" si="98"/>
        <v>559.45707934241068</v>
      </c>
      <c r="T59" s="25">
        <f t="shared" si="98"/>
        <v>362.40952839991741</v>
      </c>
      <c r="U59" s="25">
        <f t="shared" si="98"/>
        <v>318.45955260249838</v>
      </c>
      <c r="V59" s="25">
        <f t="shared" si="98"/>
        <v>299.4384683273189</v>
      </c>
      <c r="W59" s="25">
        <f t="shared" si="98"/>
        <v>326.14418430858439</v>
      </c>
      <c r="X59" s="25">
        <f t="shared" si="98"/>
        <v>177.11846810662416</v>
      </c>
      <c r="Y59" s="25">
        <f t="shared" si="98"/>
        <v>197.84297892084751</v>
      </c>
      <c r="Z59" s="25">
        <f t="shared" si="98"/>
        <v>215.65643870899726</v>
      </c>
      <c r="AA59" s="25">
        <f t="shared" si="98"/>
        <v>214.22907873610976</v>
      </c>
      <c r="AB59" s="25">
        <f t="shared" si="98"/>
        <v>188.89274825306492</v>
      </c>
      <c r="AC59" s="25">
        <f t="shared" si="98"/>
        <v>211.62480084206911</v>
      </c>
      <c r="AD59" s="25">
        <f t="shared" si="98"/>
        <v>188.98146452493035</v>
      </c>
      <c r="AE59" s="25">
        <f t="shared" si="98"/>
        <v>195.4103799887358</v>
      </c>
      <c r="AF59" s="25">
        <f t="shared" si="98"/>
        <v>362.40952839991741</v>
      </c>
      <c r="AG59" s="25">
        <f t="shared" si="98"/>
        <v>318.45955260249838</v>
      </c>
      <c r="AH59" s="25">
        <f t="shared" si="98"/>
        <v>299.4384683273189</v>
      </c>
      <c r="AI59" s="25">
        <f t="shared" si="98"/>
        <v>326.14418430858439</v>
      </c>
      <c r="AJ59" s="25">
        <f t="shared" si="98"/>
        <v>177.11846810662416</v>
      </c>
      <c r="AK59" s="25">
        <f t="shared" si="98"/>
        <v>197.84297892084751</v>
      </c>
      <c r="AL59" s="25">
        <f t="shared" si="98"/>
        <v>215.65643870899726</v>
      </c>
      <c r="AM59" s="25">
        <f t="shared" si="98"/>
        <v>214.22907873610976</v>
      </c>
      <c r="AN59" s="25">
        <f t="shared" si="98"/>
        <v>188.89274825306492</v>
      </c>
      <c r="AO59" s="25">
        <f t="shared" si="98"/>
        <v>211.62480084206911</v>
      </c>
      <c r="AP59" s="25">
        <f t="shared" si="98"/>
        <v>188.98146452493035</v>
      </c>
      <c r="AQ59" s="25">
        <f t="shared" si="98"/>
        <v>195.4103799887358</v>
      </c>
      <c r="AR59" s="25">
        <f t="shared" si="98"/>
        <v>362.40952839991741</v>
      </c>
      <c r="AS59" s="25">
        <f t="shared" si="98"/>
        <v>318.45955260249838</v>
      </c>
      <c r="AT59" s="25">
        <f t="shared" si="98"/>
        <v>299.4384683273189</v>
      </c>
      <c r="AU59" s="25">
        <f t="shared" si="98"/>
        <v>326.14418430858439</v>
      </c>
      <c r="AV59" s="25">
        <f t="shared" si="98"/>
        <v>177.11846810662416</v>
      </c>
      <c r="AW59" s="25">
        <f t="shared" si="98"/>
        <v>197.84297892084751</v>
      </c>
      <c r="AX59" s="25">
        <f t="shared" si="98"/>
        <v>215.65643870899726</v>
      </c>
      <c r="AY59" s="25">
        <f t="shared" si="98"/>
        <v>214.22907873610976</v>
      </c>
      <c r="AZ59" s="25">
        <f t="shared" si="98"/>
        <v>188.89274825306492</v>
      </c>
      <c r="BA59" s="25">
        <f t="shared" si="98"/>
        <v>211.62480084206911</v>
      </c>
      <c r="BB59" s="25">
        <f t="shared" si="98"/>
        <v>188.98146452493035</v>
      </c>
      <c r="BC59" s="25">
        <f t="shared" si="98"/>
        <v>195.4103799887358</v>
      </c>
      <c r="BD59" s="25">
        <f t="shared" si="98"/>
        <v>362.40952839991741</v>
      </c>
      <c r="BE59" s="25">
        <f t="shared" si="98"/>
        <v>318.45955260249838</v>
      </c>
      <c r="BF59" s="25">
        <f t="shared" si="98"/>
        <v>299.4384683273189</v>
      </c>
      <c r="BG59" s="25">
        <f t="shared" si="98"/>
        <v>326.14418430858439</v>
      </c>
      <c r="BH59" s="25">
        <f t="shared" si="98"/>
        <v>177.11846810662416</v>
      </c>
      <c r="BI59" s="25">
        <f t="shared" si="98"/>
        <v>197.84297892084751</v>
      </c>
      <c r="BJ59" s="25">
        <f t="shared" si="98"/>
        <v>215.65643870899726</v>
      </c>
      <c r="BK59" s="25">
        <f t="shared" si="98"/>
        <v>214.22907873610976</v>
      </c>
      <c r="BL59" s="25">
        <f t="shared" si="98"/>
        <v>188.89274825306492</v>
      </c>
      <c r="BM59" s="25">
        <f t="shared" si="98"/>
        <v>211.62480084206911</v>
      </c>
      <c r="BN59" s="25">
        <f t="shared" si="98"/>
        <v>188.98146452493035</v>
      </c>
      <c r="BO59" s="25">
        <f t="shared" si="98"/>
        <v>195.4103799887358</v>
      </c>
      <c r="BP59" s="25">
        <f t="shared" ref="BP59:CH59" si="99">((BP14*0.5)+BO29-BP44)*BP75*BP$78*BP$2</f>
        <v>362.40952839991741</v>
      </c>
      <c r="BQ59" s="25">
        <f t="shared" si="99"/>
        <v>318.45955260249838</v>
      </c>
      <c r="BR59" s="25">
        <f t="shared" si="99"/>
        <v>299.4384683273189</v>
      </c>
      <c r="BS59" s="25">
        <f t="shared" si="99"/>
        <v>326.14418430858439</v>
      </c>
      <c r="BT59" s="25">
        <f t="shared" si="99"/>
        <v>177.11846810662416</v>
      </c>
      <c r="BU59" s="25">
        <f t="shared" si="99"/>
        <v>197.84297892084751</v>
      </c>
      <c r="BV59" s="25">
        <f t="shared" si="99"/>
        <v>215.65643870899726</v>
      </c>
      <c r="BW59" s="25">
        <f t="shared" si="99"/>
        <v>214.22907873610976</v>
      </c>
      <c r="BX59" s="25">
        <f t="shared" si="99"/>
        <v>188.89274825306492</v>
      </c>
      <c r="BY59" s="25">
        <f t="shared" si="99"/>
        <v>211.62480084206911</v>
      </c>
      <c r="BZ59" s="25">
        <f t="shared" si="99"/>
        <v>188.98146452493035</v>
      </c>
      <c r="CA59" s="25">
        <f t="shared" si="99"/>
        <v>195.4103799887358</v>
      </c>
      <c r="CB59" s="25">
        <f t="shared" si="99"/>
        <v>362.40952839991741</v>
      </c>
      <c r="CC59" s="25">
        <f t="shared" si="99"/>
        <v>318.45955260249838</v>
      </c>
      <c r="CD59" s="25">
        <f t="shared" si="99"/>
        <v>299.4384683273189</v>
      </c>
      <c r="CE59" s="25">
        <f t="shared" si="99"/>
        <v>326.14418430858439</v>
      </c>
      <c r="CF59" s="25">
        <f t="shared" si="99"/>
        <v>177.11846810662416</v>
      </c>
      <c r="CG59" s="25">
        <f t="shared" si="99"/>
        <v>197.84297892084751</v>
      </c>
      <c r="CH59" s="28">
        <f t="shared" si="99"/>
        <v>215.65643870899726</v>
      </c>
    </row>
    <row r="60" spans="1:87" ht="15.75" customHeight="1" thickBot="1" x14ac:dyDescent="0.3">
      <c r="A60" s="589"/>
      <c r="B60" s="183" t="str">
        <f t="shared" si="74"/>
        <v>Motors(uses bus. load shape)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81"/>
      <c r="BV60" s="171"/>
      <c r="BW60" s="171"/>
      <c r="BX60" s="171"/>
      <c r="BY60" s="171"/>
      <c r="BZ60" s="171"/>
      <c r="CA60" s="171"/>
      <c r="CB60" s="171"/>
      <c r="CC60" s="171"/>
      <c r="CD60" s="171"/>
      <c r="CE60" s="171"/>
      <c r="CF60" s="171"/>
      <c r="CG60" s="171"/>
      <c r="CH60" s="173"/>
    </row>
    <row r="61" spans="1:87" ht="15.75" customHeight="1" x14ac:dyDescent="0.25">
      <c r="A61" s="589"/>
      <c r="B61" s="180" t="s">
        <v>18</v>
      </c>
      <c r="C61" s="133">
        <f>SUM(C50:C60)</f>
        <v>172.67344224990327</v>
      </c>
      <c r="D61" s="133">
        <f t="shared" ref="D61:BO61" si="100">SUM(D50:D60)</f>
        <v>2447.157114158756</v>
      </c>
      <c r="E61" s="133">
        <f t="shared" si="100"/>
        <v>7567.250562262564</v>
      </c>
      <c r="F61" s="133">
        <f t="shared" si="100"/>
        <v>8888.8849932029789</v>
      </c>
      <c r="G61" s="133">
        <f t="shared" si="100"/>
        <v>20027.457538913521</v>
      </c>
      <c r="H61" s="133">
        <f t="shared" si="100"/>
        <v>154729.1479976319</v>
      </c>
      <c r="I61" s="133">
        <f t="shared" si="100"/>
        <v>273674.56747227098</v>
      </c>
      <c r="J61" s="133">
        <f t="shared" si="100"/>
        <v>325327.50420251267</v>
      </c>
      <c r="K61" s="133">
        <f t="shared" si="100"/>
        <v>188164.89101102253</v>
      </c>
      <c r="L61" s="133">
        <f t="shared" si="100"/>
        <v>38946.70506398107</v>
      </c>
      <c r="M61" s="133">
        <f t="shared" si="100"/>
        <v>62604.865687962032</v>
      </c>
      <c r="N61" s="133">
        <f t="shared" si="100"/>
        <v>122145.97113493687</v>
      </c>
      <c r="O61" s="133">
        <f t="shared" si="100"/>
        <v>134677.11622941439</v>
      </c>
      <c r="P61" s="133">
        <f t="shared" si="100"/>
        <v>112357.00044809582</v>
      </c>
      <c r="Q61" s="133">
        <f t="shared" si="100"/>
        <v>88321.755400309354</v>
      </c>
      <c r="R61" s="133">
        <f t="shared" si="100"/>
        <v>57115.778051253787</v>
      </c>
      <c r="S61" s="133">
        <f t="shared" si="100"/>
        <v>87403.142851740762</v>
      </c>
      <c r="T61" s="133">
        <f t="shared" si="100"/>
        <v>128358.54879592231</v>
      </c>
      <c r="U61" s="133">
        <f t="shared" si="100"/>
        <v>173661.26201165543</v>
      </c>
      <c r="V61" s="133">
        <f t="shared" si="100"/>
        <v>164937.44622964587</v>
      </c>
      <c r="W61" s="133">
        <f t="shared" si="100"/>
        <v>77892.911100381883</v>
      </c>
      <c r="X61" s="133">
        <f t="shared" si="100"/>
        <v>9054.2059805731988</v>
      </c>
      <c r="Y61" s="133">
        <f t="shared" si="100"/>
        <v>9385.7818216576197</v>
      </c>
      <c r="Z61" s="133">
        <f t="shared" si="100"/>
        <v>15856.700114050922</v>
      </c>
      <c r="AA61" s="133">
        <f t="shared" si="100"/>
        <v>15769.242335109098</v>
      </c>
      <c r="AB61" s="133">
        <f t="shared" si="100"/>
        <v>13255.268636402152</v>
      </c>
      <c r="AC61" s="133">
        <f t="shared" si="100"/>
        <v>10890.599968636514</v>
      </c>
      <c r="AD61" s="133">
        <f t="shared" si="100"/>
        <v>8374.671746521879</v>
      </c>
      <c r="AE61" s="133">
        <f t="shared" si="100"/>
        <v>20727.280752073224</v>
      </c>
      <c r="AF61" s="133">
        <f t="shared" si="100"/>
        <v>128358.54879592231</v>
      </c>
      <c r="AG61" s="133">
        <f t="shared" si="100"/>
        <v>173661.26201165543</v>
      </c>
      <c r="AH61" s="133">
        <f t="shared" si="100"/>
        <v>164937.44622964587</v>
      </c>
      <c r="AI61" s="133">
        <f t="shared" si="100"/>
        <v>77892.911100381883</v>
      </c>
      <c r="AJ61" s="133">
        <f t="shared" si="100"/>
        <v>9054.2059805731988</v>
      </c>
      <c r="AK61" s="133">
        <f t="shared" si="100"/>
        <v>9385.7818216576197</v>
      </c>
      <c r="AL61" s="133">
        <f t="shared" si="100"/>
        <v>15856.700114050922</v>
      </c>
      <c r="AM61" s="133">
        <f t="shared" si="100"/>
        <v>15769.242335109098</v>
      </c>
      <c r="AN61" s="133">
        <f t="shared" si="100"/>
        <v>13255.268636402152</v>
      </c>
      <c r="AO61" s="133">
        <f t="shared" si="100"/>
        <v>10890.599968636514</v>
      </c>
      <c r="AP61" s="133">
        <f t="shared" si="100"/>
        <v>8374.671746521879</v>
      </c>
      <c r="AQ61" s="133">
        <f t="shared" si="100"/>
        <v>20727.280752073224</v>
      </c>
      <c r="AR61" s="133">
        <f t="shared" si="100"/>
        <v>128358.54879592231</v>
      </c>
      <c r="AS61" s="133">
        <f t="shared" si="100"/>
        <v>173661.26201165543</v>
      </c>
      <c r="AT61" s="133">
        <f t="shared" si="100"/>
        <v>164937.44622964587</v>
      </c>
      <c r="AU61" s="133">
        <f t="shared" si="100"/>
        <v>77892.911100381883</v>
      </c>
      <c r="AV61" s="133">
        <f t="shared" si="100"/>
        <v>9054.2059805731988</v>
      </c>
      <c r="AW61" s="133">
        <f t="shared" si="100"/>
        <v>9385.7818216576197</v>
      </c>
      <c r="AX61" s="133">
        <f t="shared" si="100"/>
        <v>15856.700114050922</v>
      </c>
      <c r="AY61" s="133">
        <f t="shared" si="100"/>
        <v>15769.242335109098</v>
      </c>
      <c r="AZ61" s="133">
        <f t="shared" si="100"/>
        <v>13255.268636402152</v>
      </c>
      <c r="BA61" s="133">
        <f t="shared" si="100"/>
        <v>10890.599968636514</v>
      </c>
      <c r="BB61" s="133">
        <f t="shared" si="100"/>
        <v>8374.671746521879</v>
      </c>
      <c r="BC61" s="133">
        <f t="shared" si="100"/>
        <v>20727.280752073224</v>
      </c>
      <c r="BD61" s="133">
        <f t="shared" si="100"/>
        <v>128358.54879592231</v>
      </c>
      <c r="BE61" s="133">
        <f t="shared" si="100"/>
        <v>173661.26201165543</v>
      </c>
      <c r="BF61" s="133">
        <f t="shared" si="100"/>
        <v>164937.44622964587</v>
      </c>
      <c r="BG61" s="133">
        <f t="shared" si="100"/>
        <v>77892.911100381883</v>
      </c>
      <c r="BH61" s="133">
        <f t="shared" si="100"/>
        <v>9054.2059805731988</v>
      </c>
      <c r="BI61" s="133">
        <f t="shared" si="100"/>
        <v>9385.7818216576197</v>
      </c>
      <c r="BJ61" s="133">
        <f t="shared" si="100"/>
        <v>15856.700114050922</v>
      </c>
      <c r="BK61" s="133">
        <f t="shared" si="100"/>
        <v>15769.242335109098</v>
      </c>
      <c r="BL61" s="133">
        <f t="shared" si="100"/>
        <v>13255.268636402152</v>
      </c>
      <c r="BM61" s="133">
        <f t="shared" si="100"/>
        <v>10890.599968636514</v>
      </c>
      <c r="BN61" s="133">
        <f t="shared" si="100"/>
        <v>8374.671746521879</v>
      </c>
      <c r="BO61" s="133">
        <f t="shared" si="100"/>
        <v>20727.280752073224</v>
      </c>
      <c r="BP61" s="133">
        <f t="shared" ref="BP61:CH61" si="101">SUM(BP50:BP60)</f>
        <v>128358.54879592231</v>
      </c>
      <c r="BQ61" s="133">
        <f t="shared" si="101"/>
        <v>173661.26201165543</v>
      </c>
      <c r="BR61" s="133">
        <f t="shared" si="101"/>
        <v>164937.44622964587</v>
      </c>
      <c r="BS61" s="133">
        <f t="shared" si="101"/>
        <v>77892.911100381883</v>
      </c>
      <c r="BT61" s="133">
        <f t="shared" si="101"/>
        <v>9054.2059805731988</v>
      </c>
      <c r="BU61" s="133">
        <f t="shared" si="101"/>
        <v>9385.7818216576197</v>
      </c>
      <c r="BV61" s="133">
        <f t="shared" si="101"/>
        <v>15856.700114050922</v>
      </c>
      <c r="BW61" s="133">
        <f t="shared" si="101"/>
        <v>15769.242335109098</v>
      </c>
      <c r="BX61" s="133">
        <f t="shared" si="101"/>
        <v>13255.268636402152</v>
      </c>
      <c r="BY61" s="133">
        <f t="shared" si="101"/>
        <v>10890.599968636514</v>
      </c>
      <c r="BZ61" s="133">
        <f t="shared" si="101"/>
        <v>8374.671746521879</v>
      </c>
      <c r="CA61" s="133">
        <f t="shared" si="101"/>
        <v>20727.280752073224</v>
      </c>
      <c r="CB61" s="133">
        <f t="shared" si="101"/>
        <v>128358.54879592231</v>
      </c>
      <c r="CC61" s="133">
        <f t="shared" si="101"/>
        <v>173661.26201165543</v>
      </c>
      <c r="CD61" s="133">
        <f t="shared" si="101"/>
        <v>164937.44622964587</v>
      </c>
      <c r="CE61" s="133">
        <f t="shared" si="101"/>
        <v>77892.911100381883</v>
      </c>
      <c r="CF61" s="133">
        <f t="shared" si="101"/>
        <v>9054.2059805731988</v>
      </c>
      <c r="CG61" s="133">
        <f t="shared" si="101"/>
        <v>9385.7818216576197</v>
      </c>
      <c r="CH61" s="134">
        <f t="shared" si="101"/>
        <v>15856.700114050922</v>
      </c>
    </row>
    <row r="62" spans="1:87" ht="16.5" customHeight="1" thickBot="1" x14ac:dyDescent="0.3">
      <c r="A62" s="590"/>
      <c r="B62" s="145" t="s">
        <v>19</v>
      </c>
      <c r="C62" s="26">
        <f>C61</f>
        <v>172.67344224990327</v>
      </c>
      <c r="D62" s="26">
        <f>C62+D61</f>
        <v>2619.8305564086595</v>
      </c>
      <c r="E62" s="26">
        <f t="shared" ref="E62:BP62" si="102">D62+E61</f>
        <v>10187.081118671224</v>
      </c>
      <c r="F62" s="26">
        <f t="shared" si="102"/>
        <v>19075.966111874201</v>
      </c>
      <c r="G62" s="26">
        <f t="shared" si="102"/>
        <v>39103.423650787721</v>
      </c>
      <c r="H62" s="26">
        <f t="shared" si="102"/>
        <v>193832.5716484196</v>
      </c>
      <c r="I62" s="26">
        <f t="shared" si="102"/>
        <v>467507.13912069058</v>
      </c>
      <c r="J62" s="26">
        <f t="shared" si="102"/>
        <v>792834.64332320332</v>
      </c>
      <c r="K62" s="26">
        <f t="shared" si="102"/>
        <v>980999.53433422581</v>
      </c>
      <c r="L62" s="26">
        <f t="shared" si="102"/>
        <v>1019946.2393982069</v>
      </c>
      <c r="M62" s="26">
        <f t="shared" si="102"/>
        <v>1082551.105086169</v>
      </c>
      <c r="N62" s="26">
        <f t="shared" si="102"/>
        <v>1204697.0762211059</v>
      </c>
      <c r="O62" s="26">
        <f t="shared" si="102"/>
        <v>1339374.1924505203</v>
      </c>
      <c r="P62" s="26">
        <f t="shared" si="102"/>
        <v>1451731.1928986162</v>
      </c>
      <c r="Q62" s="26">
        <f t="shared" si="102"/>
        <v>1540052.9482989255</v>
      </c>
      <c r="R62" s="26">
        <f t="shared" si="102"/>
        <v>1597168.7263501794</v>
      </c>
      <c r="S62" s="26">
        <f t="shared" si="102"/>
        <v>1684571.8692019202</v>
      </c>
      <c r="T62" s="26">
        <f t="shared" si="102"/>
        <v>1812930.4179978427</v>
      </c>
      <c r="U62" s="26">
        <f t="shared" si="102"/>
        <v>1986591.680009498</v>
      </c>
      <c r="V62" s="26">
        <f t="shared" si="102"/>
        <v>2151529.1262391438</v>
      </c>
      <c r="W62" s="26">
        <f t="shared" si="102"/>
        <v>2229422.0373395258</v>
      </c>
      <c r="X62" s="26">
        <f t="shared" si="102"/>
        <v>2238476.2433200991</v>
      </c>
      <c r="Y62" s="26">
        <f t="shared" si="102"/>
        <v>2247862.0251417565</v>
      </c>
      <c r="Z62" s="26">
        <f t="shared" si="102"/>
        <v>2263718.7252558074</v>
      </c>
      <c r="AA62" s="26">
        <f t="shared" si="102"/>
        <v>2279487.9675909164</v>
      </c>
      <c r="AB62" s="26">
        <f t="shared" si="102"/>
        <v>2292743.2362273186</v>
      </c>
      <c r="AC62" s="26">
        <f t="shared" si="102"/>
        <v>2303633.8361959551</v>
      </c>
      <c r="AD62" s="26">
        <f t="shared" si="102"/>
        <v>2312008.5079424768</v>
      </c>
      <c r="AE62" s="26">
        <f t="shared" si="102"/>
        <v>2332735.7886945498</v>
      </c>
      <c r="AF62" s="26">
        <f t="shared" si="102"/>
        <v>2461094.337490472</v>
      </c>
      <c r="AG62" s="26">
        <f t="shared" si="102"/>
        <v>2634755.5995021276</v>
      </c>
      <c r="AH62" s="26">
        <f t="shared" si="102"/>
        <v>2799693.0457317736</v>
      </c>
      <c r="AI62" s="26">
        <f t="shared" si="102"/>
        <v>2877585.9568321556</v>
      </c>
      <c r="AJ62" s="26">
        <f t="shared" si="102"/>
        <v>2886640.1628127289</v>
      </c>
      <c r="AK62" s="26">
        <f t="shared" si="102"/>
        <v>2896025.9446343863</v>
      </c>
      <c r="AL62" s="26">
        <f t="shared" si="102"/>
        <v>2911882.6447484372</v>
      </c>
      <c r="AM62" s="26">
        <f t="shared" si="102"/>
        <v>2927651.8870835463</v>
      </c>
      <c r="AN62" s="26">
        <f t="shared" si="102"/>
        <v>2940907.1557199485</v>
      </c>
      <c r="AO62" s="26">
        <f t="shared" si="102"/>
        <v>2951797.7556885849</v>
      </c>
      <c r="AP62" s="26">
        <f t="shared" si="102"/>
        <v>2960172.4274351066</v>
      </c>
      <c r="AQ62" s="26">
        <f t="shared" si="102"/>
        <v>2980899.7081871796</v>
      </c>
      <c r="AR62" s="26">
        <f t="shared" si="102"/>
        <v>3109258.2569831018</v>
      </c>
      <c r="AS62" s="26">
        <f t="shared" si="102"/>
        <v>3282919.5189947574</v>
      </c>
      <c r="AT62" s="26">
        <f t="shared" si="102"/>
        <v>3447856.9652244034</v>
      </c>
      <c r="AU62" s="26">
        <f t="shared" si="102"/>
        <v>3525749.8763247854</v>
      </c>
      <c r="AV62" s="26">
        <f t="shared" si="102"/>
        <v>3534804.0823053587</v>
      </c>
      <c r="AW62" s="26">
        <f t="shared" si="102"/>
        <v>3544189.8641270162</v>
      </c>
      <c r="AX62" s="26">
        <f t="shared" si="102"/>
        <v>3560046.564241067</v>
      </c>
      <c r="AY62" s="26">
        <f t="shared" si="102"/>
        <v>3575815.8065761761</v>
      </c>
      <c r="AZ62" s="26">
        <f t="shared" si="102"/>
        <v>3589071.0752125783</v>
      </c>
      <c r="BA62" s="26">
        <f t="shared" si="102"/>
        <v>3599961.6751812147</v>
      </c>
      <c r="BB62" s="26">
        <f t="shared" si="102"/>
        <v>3608336.3469277364</v>
      </c>
      <c r="BC62" s="26">
        <f t="shared" si="102"/>
        <v>3629063.6276798095</v>
      </c>
      <c r="BD62" s="26">
        <f t="shared" si="102"/>
        <v>3757422.1764757317</v>
      </c>
      <c r="BE62" s="26">
        <f t="shared" si="102"/>
        <v>3931083.4384873873</v>
      </c>
      <c r="BF62" s="26">
        <f t="shared" si="102"/>
        <v>4096020.8847170332</v>
      </c>
      <c r="BG62" s="26">
        <f t="shared" si="102"/>
        <v>4173913.7958174152</v>
      </c>
      <c r="BH62" s="26">
        <f t="shared" si="102"/>
        <v>4182968.0017979885</v>
      </c>
      <c r="BI62" s="26">
        <f t="shared" si="102"/>
        <v>4192353.783619646</v>
      </c>
      <c r="BJ62" s="26">
        <f t="shared" si="102"/>
        <v>4208210.4837336969</v>
      </c>
      <c r="BK62" s="26">
        <f t="shared" si="102"/>
        <v>4223979.7260688059</v>
      </c>
      <c r="BL62" s="26">
        <f t="shared" si="102"/>
        <v>4237234.9947052076</v>
      </c>
      <c r="BM62" s="26">
        <f t="shared" si="102"/>
        <v>4248125.5946738441</v>
      </c>
      <c r="BN62" s="26">
        <f t="shared" si="102"/>
        <v>4256500.2664203662</v>
      </c>
      <c r="BO62" s="26">
        <f t="shared" si="102"/>
        <v>4277227.5471724393</v>
      </c>
      <c r="BP62" s="26">
        <f t="shared" si="102"/>
        <v>4405586.0959683619</v>
      </c>
      <c r="BQ62" s="26">
        <f t="shared" ref="BQ62:CH62" si="103">BP62+BQ61</f>
        <v>4579247.3579800176</v>
      </c>
      <c r="BR62" s="26">
        <f t="shared" si="103"/>
        <v>4744184.8042096635</v>
      </c>
      <c r="BS62" s="26">
        <f t="shared" si="103"/>
        <v>4822077.7153100455</v>
      </c>
      <c r="BT62" s="26">
        <f t="shared" si="103"/>
        <v>4831131.9212906184</v>
      </c>
      <c r="BU62" s="26">
        <f t="shared" si="103"/>
        <v>4840517.7031122763</v>
      </c>
      <c r="BV62" s="26">
        <f t="shared" si="103"/>
        <v>4856374.4032263272</v>
      </c>
      <c r="BW62" s="26">
        <f t="shared" si="103"/>
        <v>4872143.6455614362</v>
      </c>
      <c r="BX62" s="26">
        <f t="shared" si="103"/>
        <v>4885398.9141978379</v>
      </c>
      <c r="BY62" s="26">
        <f t="shared" si="103"/>
        <v>4896289.5141664743</v>
      </c>
      <c r="BZ62" s="26">
        <f t="shared" si="103"/>
        <v>4904664.1859129965</v>
      </c>
      <c r="CA62" s="26">
        <f t="shared" si="103"/>
        <v>4925391.4666650696</v>
      </c>
      <c r="CB62" s="26">
        <f t="shared" si="103"/>
        <v>5053750.0154609922</v>
      </c>
      <c r="CC62" s="26">
        <f t="shared" si="103"/>
        <v>5227411.2774726478</v>
      </c>
      <c r="CD62" s="26">
        <f t="shared" si="103"/>
        <v>5392348.7237022938</v>
      </c>
      <c r="CE62" s="26">
        <f t="shared" si="103"/>
        <v>5470241.6348026758</v>
      </c>
      <c r="CF62" s="26">
        <f t="shared" si="103"/>
        <v>5479295.8407832487</v>
      </c>
      <c r="CG62" s="26">
        <f t="shared" si="103"/>
        <v>5488681.6226049066</v>
      </c>
      <c r="CH62" s="29">
        <f t="shared" si="103"/>
        <v>5504538.3227189574</v>
      </c>
    </row>
    <row r="63" spans="1:87" x14ac:dyDescent="0.25">
      <c r="A63" s="283"/>
      <c r="B63" s="135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</row>
    <row r="64" spans="1:87" ht="15.75" thickBot="1" x14ac:dyDescent="0.3">
      <c r="A64" s="136"/>
      <c r="B64" s="136"/>
      <c r="C64" s="136"/>
      <c r="D64" s="136"/>
      <c r="E64" s="136"/>
      <c r="F64" s="136"/>
      <c r="G64" s="136"/>
      <c r="H64" s="136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4"/>
      <c r="BU64" s="174"/>
      <c r="BV64" s="174"/>
      <c r="BW64" s="174"/>
      <c r="BX64" s="174"/>
      <c r="BY64" s="174"/>
      <c r="BZ64" s="174"/>
      <c r="CA64" s="174"/>
      <c r="CB64" s="174"/>
      <c r="CC64" s="174"/>
      <c r="CD64" s="174"/>
      <c r="CE64" s="174"/>
      <c r="CF64" s="174"/>
      <c r="CG64" s="174"/>
      <c r="CH64" s="174"/>
      <c r="CI64" s="215"/>
    </row>
    <row r="65" spans="1:88" s="110" customFormat="1" ht="16.5" thickBot="1" x14ac:dyDescent="0.3">
      <c r="A65" s="591" t="s">
        <v>12</v>
      </c>
      <c r="B65" s="179" t="s">
        <v>164</v>
      </c>
      <c r="C65" s="162">
        <f>C$4</f>
        <v>45292</v>
      </c>
      <c r="D65" s="162">
        <f t="shared" ref="D65:BO65" si="104">D$4</f>
        <v>45323</v>
      </c>
      <c r="E65" s="162">
        <f t="shared" si="104"/>
        <v>45352</v>
      </c>
      <c r="F65" s="162">
        <f t="shared" si="104"/>
        <v>45383</v>
      </c>
      <c r="G65" s="162">
        <f t="shared" si="104"/>
        <v>45413</v>
      </c>
      <c r="H65" s="162">
        <f t="shared" si="104"/>
        <v>45444</v>
      </c>
      <c r="I65" s="162">
        <f t="shared" si="104"/>
        <v>45474</v>
      </c>
      <c r="J65" s="162">
        <f t="shared" si="104"/>
        <v>45505</v>
      </c>
      <c r="K65" s="162">
        <f t="shared" si="104"/>
        <v>45536</v>
      </c>
      <c r="L65" s="162">
        <f t="shared" si="104"/>
        <v>45566</v>
      </c>
      <c r="M65" s="162">
        <f t="shared" si="104"/>
        <v>45597</v>
      </c>
      <c r="N65" s="162">
        <f t="shared" si="104"/>
        <v>45627</v>
      </c>
      <c r="O65" s="162">
        <f t="shared" si="104"/>
        <v>45658</v>
      </c>
      <c r="P65" s="162">
        <f t="shared" si="104"/>
        <v>45689</v>
      </c>
      <c r="Q65" s="162">
        <f t="shared" si="104"/>
        <v>45717</v>
      </c>
      <c r="R65" s="162">
        <f t="shared" si="104"/>
        <v>45748</v>
      </c>
      <c r="S65" s="162">
        <f t="shared" si="104"/>
        <v>45778</v>
      </c>
      <c r="T65" s="162">
        <f t="shared" si="104"/>
        <v>45809</v>
      </c>
      <c r="U65" s="162">
        <f t="shared" si="104"/>
        <v>45839</v>
      </c>
      <c r="V65" s="162">
        <f t="shared" si="104"/>
        <v>45870</v>
      </c>
      <c r="W65" s="162">
        <f t="shared" si="104"/>
        <v>45901</v>
      </c>
      <c r="X65" s="162">
        <f t="shared" si="104"/>
        <v>45931</v>
      </c>
      <c r="Y65" s="162">
        <f t="shared" si="104"/>
        <v>45962</v>
      </c>
      <c r="Z65" s="162">
        <f t="shared" si="104"/>
        <v>45992</v>
      </c>
      <c r="AA65" s="162">
        <f t="shared" si="104"/>
        <v>46023</v>
      </c>
      <c r="AB65" s="162">
        <f t="shared" si="104"/>
        <v>46054</v>
      </c>
      <c r="AC65" s="162">
        <f t="shared" si="104"/>
        <v>46082</v>
      </c>
      <c r="AD65" s="162">
        <f t="shared" si="104"/>
        <v>46113</v>
      </c>
      <c r="AE65" s="162">
        <f t="shared" si="104"/>
        <v>46143</v>
      </c>
      <c r="AF65" s="162">
        <f t="shared" si="104"/>
        <v>46174</v>
      </c>
      <c r="AG65" s="162">
        <f t="shared" si="104"/>
        <v>46204</v>
      </c>
      <c r="AH65" s="162">
        <f t="shared" si="104"/>
        <v>46235</v>
      </c>
      <c r="AI65" s="162">
        <f t="shared" si="104"/>
        <v>46266</v>
      </c>
      <c r="AJ65" s="162">
        <f t="shared" si="104"/>
        <v>46296</v>
      </c>
      <c r="AK65" s="162">
        <f t="shared" si="104"/>
        <v>46327</v>
      </c>
      <c r="AL65" s="162">
        <f t="shared" si="104"/>
        <v>46357</v>
      </c>
      <c r="AM65" s="162">
        <f t="shared" si="104"/>
        <v>46388</v>
      </c>
      <c r="AN65" s="162">
        <f t="shared" si="104"/>
        <v>46419</v>
      </c>
      <c r="AO65" s="162">
        <f t="shared" si="104"/>
        <v>46447</v>
      </c>
      <c r="AP65" s="162">
        <f t="shared" si="104"/>
        <v>46478</v>
      </c>
      <c r="AQ65" s="162">
        <f t="shared" si="104"/>
        <v>46508</v>
      </c>
      <c r="AR65" s="162">
        <f t="shared" si="104"/>
        <v>46539</v>
      </c>
      <c r="AS65" s="162">
        <f t="shared" si="104"/>
        <v>46569</v>
      </c>
      <c r="AT65" s="162">
        <f t="shared" si="104"/>
        <v>46600</v>
      </c>
      <c r="AU65" s="162">
        <f t="shared" si="104"/>
        <v>46631</v>
      </c>
      <c r="AV65" s="162">
        <f t="shared" si="104"/>
        <v>46661</v>
      </c>
      <c r="AW65" s="162">
        <f t="shared" si="104"/>
        <v>46692</v>
      </c>
      <c r="AX65" s="162">
        <f t="shared" si="104"/>
        <v>46722</v>
      </c>
      <c r="AY65" s="162">
        <f t="shared" si="104"/>
        <v>46753</v>
      </c>
      <c r="AZ65" s="162">
        <f t="shared" si="104"/>
        <v>46784</v>
      </c>
      <c r="BA65" s="162">
        <f t="shared" si="104"/>
        <v>46813</v>
      </c>
      <c r="BB65" s="162">
        <f t="shared" si="104"/>
        <v>46844</v>
      </c>
      <c r="BC65" s="162">
        <f t="shared" si="104"/>
        <v>46874</v>
      </c>
      <c r="BD65" s="162">
        <f t="shared" si="104"/>
        <v>46905</v>
      </c>
      <c r="BE65" s="162">
        <f t="shared" si="104"/>
        <v>46935</v>
      </c>
      <c r="BF65" s="162">
        <f t="shared" si="104"/>
        <v>46966</v>
      </c>
      <c r="BG65" s="162">
        <f t="shared" si="104"/>
        <v>46997</v>
      </c>
      <c r="BH65" s="162">
        <f t="shared" si="104"/>
        <v>47027</v>
      </c>
      <c r="BI65" s="162">
        <f t="shared" si="104"/>
        <v>47058</v>
      </c>
      <c r="BJ65" s="162">
        <f t="shared" si="104"/>
        <v>47088</v>
      </c>
      <c r="BK65" s="162">
        <f t="shared" si="104"/>
        <v>47119</v>
      </c>
      <c r="BL65" s="162">
        <f t="shared" si="104"/>
        <v>47150</v>
      </c>
      <c r="BM65" s="162">
        <f t="shared" si="104"/>
        <v>47178</v>
      </c>
      <c r="BN65" s="162">
        <f t="shared" si="104"/>
        <v>47209</v>
      </c>
      <c r="BO65" s="162">
        <f t="shared" si="104"/>
        <v>47239</v>
      </c>
      <c r="BP65" s="162">
        <f t="shared" ref="BP65:CH65" si="105">BP$4</f>
        <v>47270</v>
      </c>
      <c r="BQ65" s="162">
        <f t="shared" si="105"/>
        <v>47300</v>
      </c>
      <c r="BR65" s="162">
        <f t="shared" si="105"/>
        <v>47331</v>
      </c>
      <c r="BS65" s="162">
        <f t="shared" si="105"/>
        <v>47362</v>
      </c>
      <c r="BT65" s="162">
        <f t="shared" si="105"/>
        <v>47392</v>
      </c>
      <c r="BU65" s="162">
        <f t="shared" si="105"/>
        <v>47423</v>
      </c>
      <c r="BV65" s="162">
        <f t="shared" si="105"/>
        <v>47453</v>
      </c>
      <c r="BW65" s="162">
        <f t="shared" si="105"/>
        <v>47484</v>
      </c>
      <c r="BX65" s="162">
        <f t="shared" si="105"/>
        <v>47515</v>
      </c>
      <c r="BY65" s="162">
        <f t="shared" si="105"/>
        <v>47543</v>
      </c>
      <c r="BZ65" s="162">
        <f t="shared" si="105"/>
        <v>47574</v>
      </c>
      <c r="CA65" s="162">
        <f t="shared" si="105"/>
        <v>47604</v>
      </c>
      <c r="CB65" s="162">
        <f t="shared" si="105"/>
        <v>47635</v>
      </c>
      <c r="CC65" s="162">
        <f t="shared" si="105"/>
        <v>47665</v>
      </c>
      <c r="CD65" s="162">
        <f t="shared" si="105"/>
        <v>47696</v>
      </c>
      <c r="CE65" s="162">
        <f t="shared" si="105"/>
        <v>47727</v>
      </c>
      <c r="CF65" s="162">
        <f t="shared" si="105"/>
        <v>47757</v>
      </c>
      <c r="CG65" s="162">
        <f t="shared" si="105"/>
        <v>47788</v>
      </c>
      <c r="CH65" s="163">
        <f t="shared" si="105"/>
        <v>47818</v>
      </c>
      <c r="CJ65" s="110" t="s">
        <v>234</v>
      </c>
    </row>
    <row r="66" spans="1:88" s="110" customFormat="1" ht="15" customHeight="1" x14ac:dyDescent="0.25">
      <c r="A66" s="592"/>
      <c r="B66" s="141" t="s">
        <v>0</v>
      </c>
      <c r="C66" s="426">
        <v>0.11129699999999999</v>
      </c>
      <c r="D66" s="426">
        <v>9.3076999999999993E-2</v>
      </c>
      <c r="E66" s="426">
        <v>7.0041999999999993E-2</v>
      </c>
      <c r="F66" s="426">
        <v>3.7116000000000003E-2</v>
      </c>
      <c r="G66" s="426">
        <v>4.0888000000000001E-2</v>
      </c>
      <c r="H66" s="426">
        <v>0.103973</v>
      </c>
      <c r="I66" s="426">
        <v>0.1401</v>
      </c>
      <c r="J66" s="426">
        <v>0.13320699999999999</v>
      </c>
      <c r="K66" s="426">
        <v>6.6758999999999999E-2</v>
      </c>
      <c r="L66" s="426">
        <v>3.7011000000000002E-2</v>
      </c>
      <c r="M66" s="426">
        <v>5.9593E-2</v>
      </c>
      <c r="N66" s="426">
        <v>0.106937</v>
      </c>
      <c r="O66" s="426">
        <f>C66</f>
        <v>0.11129699999999999</v>
      </c>
      <c r="P66" s="426">
        <f t="shared" ref="P66:P75" si="106">D66</f>
        <v>9.3076999999999993E-2</v>
      </c>
      <c r="Q66" s="426">
        <f t="shared" ref="Q66:Q75" si="107">E66</f>
        <v>7.0041999999999993E-2</v>
      </c>
      <c r="R66" s="426">
        <f t="shared" ref="R66:R75" si="108">F66</f>
        <v>3.7116000000000003E-2</v>
      </c>
      <c r="S66" s="426">
        <f t="shared" ref="S66:S75" si="109">G66</f>
        <v>4.0888000000000001E-2</v>
      </c>
      <c r="T66" s="426">
        <f t="shared" ref="T66:T75" si="110">H66</f>
        <v>0.103973</v>
      </c>
      <c r="U66" s="426">
        <f t="shared" ref="U66:U75" si="111">I66</f>
        <v>0.1401</v>
      </c>
      <c r="V66" s="426">
        <f t="shared" ref="V66:V75" si="112">J66</f>
        <v>0.13320699999999999</v>
      </c>
      <c r="W66" s="426">
        <f t="shared" ref="W66:W75" si="113">K66</f>
        <v>6.6758999999999999E-2</v>
      </c>
      <c r="X66" s="426">
        <f t="shared" ref="X66:X75" si="114">L66</f>
        <v>3.7011000000000002E-2</v>
      </c>
      <c r="Y66" s="426">
        <f t="shared" ref="Y66:Y75" si="115">M66</f>
        <v>5.9593E-2</v>
      </c>
      <c r="Z66" s="426">
        <f t="shared" ref="Z66:Z75" si="116">N66</f>
        <v>0.106937</v>
      </c>
      <c r="AA66" s="426">
        <f>O66</f>
        <v>0.11129699999999999</v>
      </c>
      <c r="AB66" s="426">
        <f t="shared" ref="AB66:AB75" si="117">P66</f>
        <v>9.3076999999999993E-2</v>
      </c>
      <c r="AC66" s="426">
        <f t="shared" ref="AC66:AC75" si="118">Q66</f>
        <v>7.0041999999999993E-2</v>
      </c>
      <c r="AD66" s="426">
        <f t="shared" ref="AD66:AD75" si="119">R66</f>
        <v>3.7116000000000003E-2</v>
      </c>
      <c r="AE66" s="426">
        <f t="shared" ref="AE66:AE75" si="120">S66</f>
        <v>4.0888000000000001E-2</v>
      </c>
      <c r="AF66" s="426">
        <f t="shared" ref="AF66:AF75" si="121">T66</f>
        <v>0.103973</v>
      </c>
      <c r="AG66" s="426">
        <f t="shared" ref="AG66:AG75" si="122">U66</f>
        <v>0.1401</v>
      </c>
      <c r="AH66" s="426">
        <f t="shared" ref="AH66:AH75" si="123">V66</f>
        <v>0.13320699999999999</v>
      </c>
      <c r="AI66" s="426">
        <f t="shared" ref="AI66:AI75" si="124">W66</f>
        <v>6.6758999999999999E-2</v>
      </c>
      <c r="AJ66" s="426">
        <f t="shared" ref="AJ66:AJ75" si="125">X66</f>
        <v>3.7011000000000002E-2</v>
      </c>
      <c r="AK66" s="426">
        <f t="shared" ref="AK66:AK75" si="126">Y66</f>
        <v>5.9593E-2</v>
      </c>
      <c r="AL66" s="426">
        <f t="shared" ref="AL66:AL75" si="127">Z66</f>
        <v>0.106937</v>
      </c>
      <c r="AM66" s="426">
        <v>0.11129699999999999</v>
      </c>
      <c r="AN66" s="426">
        <v>9.3076999999999993E-2</v>
      </c>
      <c r="AO66" s="426">
        <v>7.0041999999999993E-2</v>
      </c>
      <c r="AP66" s="426">
        <v>3.7116000000000003E-2</v>
      </c>
      <c r="AQ66" s="426">
        <v>4.0888000000000001E-2</v>
      </c>
      <c r="AR66" s="426">
        <v>0.103973</v>
      </c>
      <c r="AS66" s="426">
        <v>0.1401</v>
      </c>
      <c r="AT66" s="426">
        <v>0.13320699999999999</v>
      </c>
      <c r="AU66" s="426">
        <v>6.6758999999999999E-2</v>
      </c>
      <c r="AV66" s="426">
        <v>3.7011000000000002E-2</v>
      </c>
      <c r="AW66" s="426">
        <v>5.9593E-2</v>
      </c>
      <c r="AX66" s="426">
        <v>0.106937</v>
      </c>
      <c r="AY66" s="426">
        <v>0.11129699999999999</v>
      </c>
      <c r="AZ66" s="426">
        <v>9.3076999999999993E-2</v>
      </c>
      <c r="BA66" s="426">
        <v>7.0041999999999993E-2</v>
      </c>
      <c r="BB66" s="426">
        <v>3.7116000000000003E-2</v>
      </c>
      <c r="BC66" s="426">
        <v>4.0888000000000001E-2</v>
      </c>
      <c r="BD66" s="426">
        <v>0.103973</v>
      </c>
      <c r="BE66" s="426">
        <v>0.1401</v>
      </c>
      <c r="BF66" s="426">
        <v>0.13320699999999999</v>
      </c>
      <c r="BG66" s="426">
        <v>6.6758999999999999E-2</v>
      </c>
      <c r="BH66" s="426">
        <v>3.7011000000000002E-2</v>
      </c>
      <c r="BI66" s="426">
        <v>5.9593E-2</v>
      </c>
      <c r="BJ66" s="426">
        <v>0.106937</v>
      </c>
      <c r="BK66" s="426">
        <v>0.11129699999999999</v>
      </c>
      <c r="BL66" s="426">
        <v>9.3076999999999993E-2</v>
      </c>
      <c r="BM66" s="426">
        <v>7.0041999999999993E-2</v>
      </c>
      <c r="BN66" s="426">
        <v>3.7116000000000003E-2</v>
      </c>
      <c r="BO66" s="426">
        <v>4.0888000000000001E-2</v>
      </c>
      <c r="BP66" s="426">
        <v>0.103973</v>
      </c>
      <c r="BQ66" s="426">
        <v>0.1401</v>
      </c>
      <c r="BR66" s="426">
        <v>0.13320699999999999</v>
      </c>
      <c r="BS66" s="426">
        <v>6.6758999999999999E-2</v>
      </c>
      <c r="BT66" s="426">
        <v>3.7011000000000002E-2</v>
      </c>
      <c r="BU66" s="426">
        <v>5.9593E-2</v>
      </c>
      <c r="BV66" s="426">
        <v>0.106937</v>
      </c>
      <c r="BW66" s="426">
        <v>0.11129699999999999</v>
      </c>
      <c r="BX66" s="426">
        <v>9.3076999999999993E-2</v>
      </c>
      <c r="BY66" s="426">
        <v>7.0041999999999993E-2</v>
      </c>
      <c r="BZ66" s="426">
        <v>3.7116000000000003E-2</v>
      </c>
      <c r="CA66" s="426">
        <v>4.0888000000000001E-2</v>
      </c>
      <c r="CB66" s="426">
        <v>0.103973</v>
      </c>
      <c r="CC66" s="426">
        <v>0.1401</v>
      </c>
      <c r="CD66" s="426">
        <v>0.13320699999999999</v>
      </c>
      <c r="CE66" s="426">
        <v>6.6758999999999999E-2</v>
      </c>
      <c r="CF66" s="426">
        <v>3.7011000000000002E-2</v>
      </c>
      <c r="CG66" s="426">
        <v>5.9593E-2</v>
      </c>
      <c r="CH66" s="426">
        <v>0.106937</v>
      </c>
      <c r="CJ66" s="427">
        <f>SUM(C66:N66)</f>
        <v>1</v>
      </c>
    </row>
    <row r="67" spans="1:88" s="110" customFormat="1" x14ac:dyDescent="0.25">
      <c r="A67" s="592"/>
      <c r="B67" s="39" t="s">
        <v>1</v>
      </c>
      <c r="C67" s="428">
        <v>1.1999999999999999E-3</v>
      </c>
      <c r="D67" s="428">
        <v>1.1000000000000001E-3</v>
      </c>
      <c r="E67" s="428">
        <v>3.13E-3</v>
      </c>
      <c r="F67" s="428">
        <v>1.5047E-2</v>
      </c>
      <c r="G67" s="428">
        <v>6.5409999999999996E-2</v>
      </c>
      <c r="H67" s="428">
        <v>0.21082300000000001</v>
      </c>
      <c r="I67" s="428">
        <v>0.28477999999999998</v>
      </c>
      <c r="J67" s="428">
        <v>0.27076600000000001</v>
      </c>
      <c r="K67" s="428">
        <v>0.126605</v>
      </c>
      <c r="L67" s="428">
        <v>1.8471999999999999E-2</v>
      </c>
      <c r="M67" s="428">
        <v>1.444E-3</v>
      </c>
      <c r="N67" s="428">
        <v>1.2229999999999999E-3</v>
      </c>
      <c r="O67" s="428">
        <f t="shared" ref="O67:O75" si="128">C67</f>
        <v>1.1999999999999999E-3</v>
      </c>
      <c r="P67" s="428">
        <f t="shared" si="106"/>
        <v>1.1000000000000001E-3</v>
      </c>
      <c r="Q67" s="428">
        <f t="shared" si="107"/>
        <v>3.13E-3</v>
      </c>
      <c r="R67" s="428">
        <f t="shared" si="108"/>
        <v>1.5047E-2</v>
      </c>
      <c r="S67" s="428">
        <f t="shared" si="109"/>
        <v>6.5409999999999996E-2</v>
      </c>
      <c r="T67" s="428">
        <f t="shared" si="110"/>
        <v>0.21082300000000001</v>
      </c>
      <c r="U67" s="428">
        <f t="shared" si="111"/>
        <v>0.28477999999999998</v>
      </c>
      <c r="V67" s="428">
        <f t="shared" si="112"/>
        <v>0.27076600000000001</v>
      </c>
      <c r="W67" s="428">
        <f t="shared" si="113"/>
        <v>0.126605</v>
      </c>
      <c r="X67" s="428">
        <f t="shared" si="114"/>
        <v>1.8471999999999999E-2</v>
      </c>
      <c r="Y67" s="428">
        <f t="shared" si="115"/>
        <v>1.444E-3</v>
      </c>
      <c r="Z67" s="428">
        <f t="shared" si="116"/>
        <v>1.2229999999999999E-3</v>
      </c>
      <c r="AA67" s="428">
        <f t="shared" ref="AA67:AA75" si="129">O67</f>
        <v>1.1999999999999999E-3</v>
      </c>
      <c r="AB67" s="428">
        <f t="shared" si="117"/>
        <v>1.1000000000000001E-3</v>
      </c>
      <c r="AC67" s="428">
        <f t="shared" si="118"/>
        <v>3.13E-3</v>
      </c>
      <c r="AD67" s="428">
        <f t="shared" si="119"/>
        <v>1.5047E-2</v>
      </c>
      <c r="AE67" s="428">
        <f t="shared" si="120"/>
        <v>6.5409999999999996E-2</v>
      </c>
      <c r="AF67" s="428">
        <f t="shared" si="121"/>
        <v>0.21082300000000001</v>
      </c>
      <c r="AG67" s="428">
        <f t="shared" si="122"/>
        <v>0.28477999999999998</v>
      </c>
      <c r="AH67" s="428">
        <f t="shared" si="123"/>
        <v>0.27076600000000001</v>
      </c>
      <c r="AI67" s="428">
        <f t="shared" si="124"/>
        <v>0.126605</v>
      </c>
      <c r="AJ67" s="428">
        <f t="shared" si="125"/>
        <v>1.8471999999999999E-2</v>
      </c>
      <c r="AK67" s="428">
        <f t="shared" si="126"/>
        <v>1.444E-3</v>
      </c>
      <c r="AL67" s="428">
        <f t="shared" si="127"/>
        <v>1.2229999999999999E-3</v>
      </c>
      <c r="AM67" s="428">
        <v>1.1999999999999999E-3</v>
      </c>
      <c r="AN67" s="428">
        <v>1.1000000000000001E-3</v>
      </c>
      <c r="AO67" s="428">
        <v>3.13E-3</v>
      </c>
      <c r="AP67" s="428">
        <v>1.5047E-2</v>
      </c>
      <c r="AQ67" s="428">
        <v>6.5409999999999996E-2</v>
      </c>
      <c r="AR67" s="428">
        <v>0.21082300000000001</v>
      </c>
      <c r="AS67" s="428">
        <v>0.28477999999999998</v>
      </c>
      <c r="AT67" s="428">
        <v>0.27076600000000001</v>
      </c>
      <c r="AU67" s="428">
        <v>0.126605</v>
      </c>
      <c r="AV67" s="428">
        <v>1.8471999999999999E-2</v>
      </c>
      <c r="AW67" s="428">
        <v>1.444E-3</v>
      </c>
      <c r="AX67" s="428">
        <v>1.2229999999999999E-3</v>
      </c>
      <c r="AY67" s="428">
        <v>1.1999999999999999E-3</v>
      </c>
      <c r="AZ67" s="428">
        <v>1.1000000000000001E-3</v>
      </c>
      <c r="BA67" s="428">
        <v>3.13E-3</v>
      </c>
      <c r="BB67" s="428">
        <v>1.5047E-2</v>
      </c>
      <c r="BC67" s="428">
        <v>6.5409999999999996E-2</v>
      </c>
      <c r="BD67" s="428">
        <v>0.21082300000000001</v>
      </c>
      <c r="BE67" s="428">
        <v>0.28477999999999998</v>
      </c>
      <c r="BF67" s="428">
        <v>0.27076600000000001</v>
      </c>
      <c r="BG67" s="428">
        <v>0.126605</v>
      </c>
      <c r="BH67" s="428">
        <v>1.8471999999999999E-2</v>
      </c>
      <c r="BI67" s="428">
        <v>1.444E-3</v>
      </c>
      <c r="BJ67" s="428">
        <v>1.2229999999999999E-3</v>
      </c>
      <c r="BK67" s="428">
        <v>1.1999999999999999E-3</v>
      </c>
      <c r="BL67" s="428">
        <v>1.1000000000000001E-3</v>
      </c>
      <c r="BM67" s="428">
        <v>3.13E-3</v>
      </c>
      <c r="BN67" s="428">
        <v>1.5047E-2</v>
      </c>
      <c r="BO67" s="428">
        <v>6.5409999999999996E-2</v>
      </c>
      <c r="BP67" s="428">
        <v>0.21082300000000001</v>
      </c>
      <c r="BQ67" s="428">
        <v>0.28477999999999998</v>
      </c>
      <c r="BR67" s="428">
        <v>0.27076600000000001</v>
      </c>
      <c r="BS67" s="428">
        <v>0.126605</v>
      </c>
      <c r="BT67" s="428">
        <v>1.8471999999999999E-2</v>
      </c>
      <c r="BU67" s="428">
        <v>1.444E-3</v>
      </c>
      <c r="BV67" s="428">
        <v>1.2229999999999999E-3</v>
      </c>
      <c r="BW67" s="428">
        <v>1.1999999999999999E-3</v>
      </c>
      <c r="BX67" s="428">
        <v>1.1000000000000001E-3</v>
      </c>
      <c r="BY67" s="428">
        <v>3.13E-3</v>
      </c>
      <c r="BZ67" s="428">
        <v>1.5047E-2</v>
      </c>
      <c r="CA67" s="428">
        <v>6.5409999999999996E-2</v>
      </c>
      <c r="CB67" s="428">
        <v>0.21082300000000001</v>
      </c>
      <c r="CC67" s="428">
        <v>0.28477999999999998</v>
      </c>
      <c r="CD67" s="428">
        <v>0.27076600000000001</v>
      </c>
      <c r="CE67" s="428">
        <v>0.126605</v>
      </c>
      <c r="CF67" s="428">
        <v>1.8471999999999999E-2</v>
      </c>
      <c r="CG67" s="428">
        <v>1.444E-3</v>
      </c>
      <c r="CH67" s="428">
        <v>1.2229999999999999E-3</v>
      </c>
      <c r="CJ67" s="427">
        <f t="shared" ref="CJ67:CJ75" si="130">SUM(C67:N67)</f>
        <v>1.0000000000000002</v>
      </c>
    </row>
    <row r="68" spans="1:88" s="110" customFormat="1" x14ac:dyDescent="0.25">
      <c r="A68" s="592"/>
      <c r="B68" s="38" t="s">
        <v>2</v>
      </c>
      <c r="C68" s="428">
        <v>7.9578999999999997E-2</v>
      </c>
      <c r="D68" s="428">
        <v>7.2517999999999999E-2</v>
      </c>
      <c r="E68" s="428">
        <v>8.1079999999999999E-2</v>
      </c>
      <c r="F68" s="428">
        <v>7.9918000000000003E-2</v>
      </c>
      <c r="G68" s="428">
        <v>8.4083000000000005E-2</v>
      </c>
      <c r="H68" s="428">
        <v>8.5730000000000001E-2</v>
      </c>
      <c r="I68" s="428">
        <v>9.6095E-2</v>
      </c>
      <c r="J68" s="428">
        <v>9.6095E-2</v>
      </c>
      <c r="K68" s="428">
        <v>8.4277000000000005E-2</v>
      </c>
      <c r="L68" s="428">
        <v>8.2582000000000003E-2</v>
      </c>
      <c r="M68" s="428">
        <v>7.8464999999999993E-2</v>
      </c>
      <c r="N68" s="428">
        <v>7.9577999999999996E-2</v>
      </c>
      <c r="O68" s="428">
        <f t="shared" si="128"/>
        <v>7.9578999999999997E-2</v>
      </c>
      <c r="P68" s="428">
        <f t="shared" si="106"/>
        <v>7.2517999999999999E-2</v>
      </c>
      <c r="Q68" s="428">
        <f t="shared" si="107"/>
        <v>8.1079999999999999E-2</v>
      </c>
      <c r="R68" s="428">
        <f t="shared" si="108"/>
        <v>7.9918000000000003E-2</v>
      </c>
      <c r="S68" s="428">
        <f t="shared" si="109"/>
        <v>8.4083000000000005E-2</v>
      </c>
      <c r="T68" s="428">
        <f t="shared" si="110"/>
        <v>8.5730000000000001E-2</v>
      </c>
      <c r="U68" s="428">
        <f t="shared" si="111"/>
        <v>9.6095E-2</v>
      </c>
      <c r="V68" s="428">
        <f t="shared" si="112"/>
        <v>9.6095E-2</v>
      </c>
      <c r="W68" s="428">
        <f t="shared" si="113"/>
        <v>8.4277000000000005E-2</v>
      </c>
      <c r="X68" s="428">
        <f t="shared" si="114"/>
        <v>8.2582000000000003E-2</v>
      </c>
      <c r="Y68" s="428">
        <f t="shared" si="115"/>
        <v>7.8464999999999993E-2</v>
      </c>
      <c r="Z68" s="428">
        <f t="shared" si="116"/>
        <v>7.9577999999999996E-2</v>
      </c>
      <c r="AA68" s="428">
        <f t="shared" si="129"/>
        <v>7.9578999999999997E-2</v>
      </c>
      <c r="AB68" s="428">
        <f t="shared" si="117"/>
        <v>7.2517999999999999E-2</v>
      </c>
      <c r="AC68" s="428">
        <f t="shared" si="118"/>
        <v>8.1079999999999999E-2</v>
      </c>
      <c r="AD68" s="428">
        <f t="shared" si="119"/>
        <v>7.9918000000000003E-2</v>
      </c>
      <c r="AE68" s="428">
        <f t="shared" si="120"/>
        <v>8.4083000000000005E-2</v>
      </c>
      <c r="AF68" s="428">
        <f t="shared" si="121"/>
        <v>8.5730000000000001E-2</v>
      </c>
      <c r="AG68" s="428">
        <f t="shared" si="122"/>
        <v>9.6095E-2</v>
      </c>
      <c r="AH68" s="428">
        <f t="shared" si="123"/>
        <v>9.6095E-2</v>
      </c>
      <c r="AI68" s="428">
        <f t="shared" si="124"/>
        <v>8.4277000000000005E-2</v>
      </c>
      <c r="AJ68" s="428">
        <f t="shared" si="125"/>
        <v>8.2582000000000003E-2</v>
      </c>
      <c r="AK68" s="428">
        <f t="shared" si="126"/>
        <v>7.8464999999999993E-2</v>
      </c>
      <c r="AL68" s="428">
        <f t="shared" si="127"/>
        <v>7.9577999999999996E-2</v>
      </c>
      <c r="AM68" s="428">
        <v>7.9578999999999997E-2</v>
      </c>
      <c r="AN68" s="428">
        <v>7.2517999999999999E-2</v>
      </c>
      <c r="AO68" s="428">
        <v>8.1079999999999999E-2</v>
      </c>
      <c r="AP68" s="428">
        <v>7.9918000000000003E-2</v>
      </c>
      <c r="AQ68" s="428">
        <v>8.4083000000000005E-2</v>
      </c>
      <c r="AR68" s="428">
        <v>8.5730000000000001E-2</v>
      </c>
      <c r="AS68" s="428">
        <v>9.6095E-2</v>
      </c>
      <c r="AT68" s="428">
        <v>9.6095E-2</v>
      </c>
      <c r="AU68" s="428">
        <v>8.4277000000000005E-2</v>
      </c>
      <c r="AV68" s="428">
        <v>8.2582000000000003E-2</v>
      </c>
      <c r="AW68" s="428">
        <v>7.8464999999999993E-2</v>
      </c>
      <c r="AX68" s="428">
        <v>7.9577999999999996E-2</v>
      </c>
      <c r="AY68" s="428">
        <v>7.9578999999999997E-2</v>
      </c>
      <c r="AZ68" s="428">
        <v>7.2517999999999999E-2</v>
      </c>
      <c r="BA68" s="428">
        <v>8.1079999999999999E-2</v>
      </c>
      <c r="BB68" s="428">
        <v>7.9918000000000003E-2</v>
      </c>
      <c r="BC68" s="428">
        <v>8.4083000000000005E-2</v>
      </c>
      <c r="BD68" s="428">
        <v>8.5730000000000001E-2</v>
      </c>
      <c r="BE68" s="428">
        <v>9.6095E-2</v>
      </c>
      <c r="BF68" s="428">
        <v>9.6095E-2</v>
      </c>
      <c r="BG68" s="428">
        <v>8.4277000000000005E-2</v>
      </c>
      <c r="BH68" s="428">
        <v>8.2582000000000003E-2</v>
      </c>
      <c r="BI68" s="428">
        <v>7.8464999999999993E-2</v>
      </c>
      <c r="BJ68" s="428">
        <v>7.9577999999999996E-2</v>
      </c>
      <c r="BK68" s="428">
        <v>7.9578999999999997E-2</v>
      </c>
      <c r="BL68" s="428">
        <v>7.2517999999999999E-2</v>
      </c>
      <c r="BM68" s="428">
        <v>8.1079999999999999E-2</v>
      </c>
      <c r="BN68" s="428">
        <v>7.9918000000000003E-2</v>
      </c>
      <c r="BO68" s="428">
        <v>8.4083000000000005E-2</v>
      </c>
      <c r="BP68" s="428">
        <v>8.5730000000000001E-2</v>
      </c>
      <c r="BQ68" s="428">
        <v>9.6095E-2</v>
      </c>
      <c r="BR68" s="428">
        <v>9.6095E-2</v>
      </c>
      <c r="BS68" s="428">
        <v>8.4277000000000005E-2</v>
      </c>
      <c r="BT68" s="428">
        <v>8.2582000000000003E-2</v>
      </c>
      <c r="BU68" s="428">
        <v>7.8464999999999993E-2</v>
      </c>
      <c r="BV68" s="428">
        <v>7.9577999999999996E-2</v>
      </c>
      <c r="BW68" s="428">
        <v>7.9578999999999997E-2</v>
      </c>
      <c r="BX68" s="428">
        <v>7.2517999999999999E-2</v>
      </c>
      <c r="BY68" s="428">
        <v>8.1079999999999999E-2</v>
      </c>
      <c r="BZ68" s="428">
        <v>7.9918000000000003E-2</v>
      </c>
      <c r="CA68" s="428">
        <v>8.4083000000000005E-2</v>
      </c>
      <c r="CB68" s="428">
        <v>8.5730000000000001E-2</v>
      </c>
      <c r="CC68" s="428">
        <v>9.6095E-2</v>
      </c>
      <c r="CD68" s="428">
        <v>9.6095E-2</v>
      </c>
      <c r="CE68" s="428">
        <v>8.4277000000000005E-2</v>
      </c>
      <c r="CF68" s="428">
        <v>8.2582000000000003E-2</v>
      </c>
      <c r="CG68" s="428">
        <v>7.8464999999999993E-2</v>
      </c>
      <c r="CH68" s="428">
        <v>7.9577999999999996E-2</v>
      </c>
      <c r="CJ68" s="427">
        <f t="shared" si="130"/>
        <v>1.0000000000000002</v>
      </c>
    </row>
    <row r="69" spans="1:88" s="110" customFormat="1" x14ac:dyDescent="0.25">
      <c r="A69" s="592"/>
      <c r="B69" s="38" t="s">
        <v>9</v>
      </c>
      <c r="C69" s="429">
        <v>0.21790499999999999</v>
      </c>
      <c r="D69" s="429">
        <v>0.18213499999999999</v>
      </c>
      <c r="E69" s="429">
        <v>0.13483300000000001</v>
      </c>
      <c r="F69" s="429">
        <v>5.8486000000000003E-2</v>
      </c>
      <c r="G69" s="429">
        <v>1.7144E-2</v>
      </c>
      <c r="H69" s="429">
        <v>5.1000000000000004E-4</v>
      </c>
      <c r="I69" s="429">
        <v>6.0000000000000002E-6</v>
      </c>
      <c r="J69" s="429">
        <v>9.0000000000000002E-6</v>
      </c>
      <c r="K69" s="429">
        <v>8.8090000000000009E-3</v>
      </c>
      <c r="L69" s="429">
        <v>5.4961999999999997E-2</v>
      </c>
      <c r="M69" s="429">
        <v>0.115899</v>
      </c>
      <c r="N69" s="429">
        <v>0.2093020000000001</v>
      </c>
      <c r="O69" s="429">
        <f t="shared" si="128"/>
        <v>0.21790499999999999</v>
      </c>
      <c r="P69" s="429">
        <f t="shared" si="106"/>
        <v>0.18213499999999999</v>
      </c>
      <c r="Q69" s="429">
        <f t="shared" si="107"/>
        <v>0.13483300000000001</v>
      </c>
      <c r="R69" s="429">
        <f t="shared" si="108"/>
        <v>5.8486000000000003E-2</v>
      </c>
      <c r="S69" s="429">
        <f t="shared" si="109"/>
        <v>1.7144E-2</v>
      </c>
      <c r="T69" s="429">
        <f t="shared" si="110"/>
        <v>5.1000000000000004E-4</v>
      </c>
      <c r="U69" s="429">
        <f t="shared" si="111"/>
        <v>6.0000000000000002E-6</v>
      </c>
      <c r="V69" s="429">
        <f t="shared" si="112"/>
        <v>9.0000000000000002E-6</v>
      </c>
      <c r="W69" s="429">
        <f t="shared" si="113"/>
        <v>8.8090000000000009E-3</v>
      </c>
      <c r="X69" s="429">
        <f t="shared" si="114"/>
        <v>5.4961999999999997E-2</v>
      </c>
      <c r="Y69" s="429">
        <f t="shared" si="115"/>
        <v>0.115899</v>
      </c>
      <c r="Z69" s="429">
        <f t="shared" si="116"/>
        <v>0.2093020000000001</v>
      </c>
      <c r="AA69" s="429">
        <f t="shared" si="129"/>
        <v>0.21790499999999999</v>
      </c>
      <c r="AB69" s="429">
        <f t="shared" si="117"/>
        <v>0.18213499999999999</v>
      </c>
      <c r="AC69" s="429">
        <f t="shared" si="118"/>
        <v>0.13483300000000001</v>
      </c>
      <c r="AD69" s="429">
        <f t="shared" si="119"/>
        <v>5.8486000000000003E-2</v>
      </c>
      <c r="AE69" s="429">
        <f t="shared" si="120"/>
        <v>1.7144E-2</v>
      </c>
      <c r="AF69" s="429">
        <f t="shared" si="121"/>
        <v>5.1000000000000004E-4</v>
      </c>
      <c r="AG69" s="429">
        <f t="shared" si="122"/>
        <v>6.0000000000000002E-6</v>
      </c>
      <c r="AH69" s="429">
        <f t="shared" si="123"/>
        <v>9.0000000000000002E-6</v>
      </c>
      <c r="AI69" s="429">
        <f t="shared" si="124"/>
        <v>8.8090000000000009E-3</v>
      </c>
      <c r="AJ69" s="429">
        <f t="shared" si="125"/>
        <v>5.4961999999999997E-2</v>
      </c>
      <c r="AK69" s="429">
        <f t="shared" si="126"/>
        <v>0.115899</v>
      </c>
      <c r="AL69" s="429">
        <f t="shared" si="127"/>
        <v>0.2093020000000001</v>
      </c>
      <c r="AM69" s="429">
        <v>0.21790499999999999</v>
      </c>
      <c r="AN69" s="429">
        <v>0.18213499999999999</v>
      </c>
      <c r="AO69" s="429">
        <v>0.13483300000000001</v>
      </c>
      <c r="AP69" s="429">
        <v>5.8486000000000003E-2</v>
      </c>
      <c r="AQ69" s="429">
        <v>1.7144E-2</v>
      </c>
      <c r="AR69" s="429">
        <v>5.1000000000000004E-4</v>
      </c>
      <c r="AS69" s="429">
        <v>6.0000000000000002E-6</v>
      </c>
      <c r="AT69" s="429">
        <v>9.0000000000000002E-6</v>
      </c>
      <c r="AU69" s="429">
        <v>8.8090000000000009E-3</v>
      </c>
      <c r="AV69" s="429">
        <v>5.4961999999999997E-2</v>
      </c>
      <c r="AW69" s="429">
        <v>0.115899</v>
      </c>
      <c r="AX69" s="429">
        <v>0.2093020000000001</v>
      </c>
      <c r="AY69" s="429">
        <v>0.21790499999999999</v>
      </c>
      <c r="AZ69" s="429">
        <v>0.18213499999999999</v>
      </c>
      <c r="BA69" s="429">
        <v>0.13483300000000001</v>
      </c>
      <c r="BB69" s="429">
        <v>5.8486000000000003E-2</v>
      </c>
      <c r="BC69" s="429">
        <v>1.7144E-2</v>
      </c>
      <c r="BD69" s="429">
        <v>5.1000000000000004E-4</v>
      </c>
      <c r="BE69" s="429">
        <v>6.0000000000000002E-6</v>
      </c>
      <c r="BF69" s="429">
        <v>9.0000000000000002E-6</v>
      </c>
      <c r="BG69" s="429">
        <v>8.8090000000000009E-3</v>
      </c>
      <c r="BH69" s="429">
        <v>5.4961999999999997E-2</v>
      </c>
      <c r="BI69" s="429">
        <v>0.115899</v>
      </c>
      <c r="BJ69" s="429">
        <v>0.2093020000000001</v>
      </c>
      <c r="BK69" s="429">
        <v>0.21790499999999999</v>
      </c>
      <c r="BL69" s="429">
        <v>0.18213499999999999</v>
      </c>
      <c r="BM69" s="429">
        <v>0.13483300000000001</v>
      </c>
      <c r="BN69" s="429">
        <v>5.8486000000000003E-2</v>
      </c>
      <c r="BO69" s="429">
        <v>1.7144E-2</v>
      </c>
      <c r="BP69" s="429">
        <v>5.1000000000000004E-4</v>
      </c>
      <c r="BQ69" s="429">
        <v>6.0000000000000002E-6</v>
      </c>
      <c r="BR69" s="429">
        <v>9.0000000000000002E-6</v>
      </c>
      <c r="BS69" s="429">
        <v>8.8090000000000009E-3</v>
      </c>
      <c r="BT69" s="429">
        <v>5.4961999999999997E-2</v>
      </c>
      <c r="BU69" s="429">
        <v>0.115899</v>
      </c>
      <c r="BV69" s="429">
        <v>0.2093020000000001</v>
      </c>
      <c r="BW69" s="429">
        <v>0.21790499999999999</v>
      </c>
      <c r="BX69" s="429">
        <v>0.18213499999999999</v>
      </c>
      <c r="BY69" s="429">
        <v>0.13483300000000001</v>
      </c>
      <c r="BZ69" s="429">
        <v>5.8486000000000003E-2</v>
      </c>
      <c r="CA69" s="429">
        <v>1.7144E-2</v>
      </c>
      <c r="CB69" s="429">
        <v>5.1000000000000004E-4</v>
      </c>
      <c r="CC69" s="429">
        <v>6.0000000000000002E-6</v>
      </c>
      <c r="CD69" s="429">
        <v>9.0000000000000002E-6</v>
      </c>
      <c r="CE69" s="429">
        <v>8.8090000000000009E-3</v>
      </c>
      <c r="CF69" s="429">
        <v>5.4961999999999997E-2</v>
      </c>
      <c r="CG69" s="429">
        <v>0.115899</v>
      </c>
      <c r="CH69" s="429">
        <v>0.2093020000000001</v>
      </c>
      <c r="CJ69" s="427">
        <f t="shared" si="130"/>
        <v>1</v>
      </c>
    </row>
    <row r="70" spans="1:88" s="110" customFormat="1" x14ac:dyDescent="0.25">
      <c r="A70" s="592"/>
      <c r="B70" s="39" t="s">
        <v>3</v>
      </c>
      <c r="C70" s="428">
        <v>0.11129699999999999</v>
      </c>
      <c r="D70" s="428">
        <v>9.3076999999999993E-2</v>
      </c>
      <c r="E70" s="428">
        <v>7.0041999999999993E-2</v>
      </c>
      <c r="F70" s="428">
        <v>3.7116000000000003E-2</v>
      </c>
      <c r="G70" s="428">
        <v>4.0888000000000001E-2</v>
      </c>
      <c r="H70" s="428">
        <v>0.103973</v>
      </c>
      <c r="I70" s="428">
        <v>0.1401</v>
      </c>
      <c r="J70" s="428">
        <v>0.13320699999999999</v>
      </c>
      <c r="K70" s="428">
        <v>6.6758999999999999E-2</v>
      </c>
      <c r="L70" s="428">
        <v>3.7011000000000002E-2</v>
      </c>
      <c r="M70" s="428">
        <v>5.9593E-2</v>
      </c>
      <c r="N70" s="428">
        <v>0.106937</v>
      </c>
      <c r="O70" s="428">
        <f t="shared" si="128"/>
        <v>0.11129699999999999</v>
      </c>
      <c r="P70" s="428">
        <f t="shared" si="106"/>
        <v>9.3076999999999993E-2</v>
      </c>
      <c r="Q70" s="428">
        <f t="shared" si="107"/>
        <v>7.0041999999999993E-2</v>
      </c>
      <c r="R70" s="428">
        <f t="shared" si="108"/>
        <v>3.7116000000000003E-2</v>
      </c>
      <c r="S70" s="428">
        <f t="shared" si="109"/>
        <v>4.0888000000000001E-2</v>
      </c>
      <c r="T70" s="428">
        <f t="shared" si="110"/>
        <v>0.103973</v>
      </c>
      <c r="U70" s="428">
        <f t="shared" si="111"/>
        <v>0.1401</v>
      </c>
      <c r="V70" s="428">
        <f t="shared" si="112"/>
        <v>0.13320699999999999</v>
      </c>
      <c r="W70" s="428">
        <f t="shared" si="113"/>
        <v>6.6758999999999999E-2</v>
      </c>
      <c r="X70" s="428">
        <f t="shared" si="114"/>
        <v>3.7011000000000002E-2</v>
      </c>
      <c r="Y70" s="428">
        <f t="shared" si="115"/>
        <v>5.9593E-2</v>
      </c>
      <c r="Z70" s="428">
        <f t="shared" si="116"/>
        <v>0.106937</v>
      </c>
      <c r="AA70" s="428">
        <f t="shared" si="129"/>
        <v>0.11129699999999999</v>
      </c>
      <c r="AB70" s="428">
        <f t="shared" si="117"/>
        <v>9.3076999999999993E-2</v>
      </c>
      <c r="AC70" s="428">
        <f t="shared" si="118"/>
        <v>7.0041999999999993E-2</v>
      </c>
      <c r="AD70" s="428">
        <f t="shared" si="119"/>
        <v>3.7116000000000003E-2</v>
      </c>
      <c r="AE70" s="428">
        <f t="shared" si="120"/>
        <v>4.0888000000000001E-2</v>
      </c>
      <c r="AF70" s="428">
        <f t="shared" si="121"/>
        <v>0.103973</v>
      </c>
      <c r="AG70" s="428">
        <f t="shared" si="122"/>
        <v>0.1401</v>
      </c>
      <c r="AH70" s="428">
        <f t="shared" si="123"/>
        <v>0.13320699999999999</v>
      </c>
      <c r="AI70" s="428">
        <f t="shared" si="124"/>
        <v>6.6758999999999999E-2</v>
      </c>
      <c r="AJ70" s="428">
        <f t="shared" si="125"/>
        <v>3.7011000000000002E-2</v>
      </c>
      <c r="AK70" s="428">
        <f t="shared" si="126"/>
        <v>5.9593E-2</v>
      </c>
      <c r="AL70" s="428">
        <f t="shared" si="127"/>
        <v>0.106937</v>
      </c>
      <c r="AM70" s="428">
        <v>0.11129699999999999</v>
      </c>
      <c r="AN70" s="428">
        <v>9.3076999999999993E-2</v>
      </c>
      <c r="AO70" s="428">
        <v>7.0041999999999993E-2</v>
      </c>
      <c r="AP70" s="428">
        <v>3.7116000000000003E-2</v>
      </c>
      <c r="AQ70" s="428">
        <v>4.0888000000000001E-2</v>
      </c>
      <c r="AR70" s="428">
        <v>0.103973</v>
      </c>
      <c r="AS70" s="428">
        <v>0.1401</v>
      </c>
      <c r="AT70" s="428">
        <v>0.13320699999999999</v>
      </c>
      <c r="AU70" s="428">
        <v>6.6758999999999999E-2</v>
      </c>
      <c r="AV70" s="428">
        <v>3.7011000000000002E-2</v>
      </c>
      <c r="AW70" s="428">
        <v>5.9593E-2</v>
      </c>
      <c r="AX70" s="428">
        <v>0.106937</v>
      </c>
      <c r="AY70" s="428">
        <v>0.11129699999999999</v>
      </c>
      <c r="AZ70" s="428">
        <v>9.3076999999999993E-2</v>
      </c>
      <c r="BA70" s="428">
        <v>7.0041999999999993E-2</v>
      </c>
      <c r="BB70" s="428">
        <v>3.7116000000000003E-2</v>
      </c>
      <c r="BC70" s="428">
        <v>4.0888000000000001E-2</v>
      </c>
      <c r="BD70" s="428">
        <v>0.103973</v>
      </c>
      <c r="BE70" s="428">
        <v>0.1401</v>
      </c>
      <c r="BF70" s="428">
        <v>0.13320699999999999</v>
      </c>
      <c r="BG70" s="428">
        <v>6.6758999999999999E-2</v>
      </c>
      <c r="BH70" s="428">
        <v>3.7011000000000002E-2</v>
      </c>
      <c r="BI70" s="428">
        <v>5.9593E-2</v>
      </c>
      <c r="BJ70" s="428">
        <v>0.106937</v>
      </c>
      <c r="BK70" s="428">
        <v>0.11129699999999999</v>
      </c>
      <c r="BL70" s="428">
        <v>9.3076999999999993E-2</v>
      </c>
      <c r="BM70" s="428">
        <v>7.0041999999999993E-2</v>
      </c>
      <c r="BN70" s="428">
        <v>3.7116000000000003E-2</v>
      </c>
      <c r="BO70" s="428">
        <v>4.0888000000000001E-2</v>
      </c>
      <c r="BP70" s="428">
        <v>0.103973</v>
      </c>
      <c r="BQ70" s="428">
        <v>0.1401</v>
      </c>
      <c r="BR70" s="428">
        <v>0.13320699999999999</v>
      </c>
      <c r="BS70" s="428">
        <v>6.6758999999999999E-2</v>
      </c>
      <c r="BT70" s="428">
        <v>3.7011000000000002E-2</v>
      </c>
      <c r="BU70" s="428">
        <v>5.9593E-2</v>
      </c>
      <c r="BV70" s="428">
        <v>0.106937</v>
      </c>
      <c r="BW70" s="428">
        <v>0.11129699999999999</v>
      </c>
      <c r="BX70" s="428">
        <v>9.3076999999999993E-2</v>
      </c>
      <c r="BY70" s="428">
        <v>7.0041999999999993E-2</v>
      </c>
      <c r="BZ70" s="428">
        <v>3.7116000000000003E-2</v>
      </c>
      <c r="CA70" s="428">
        <v>4.0888000000000001E-2</v>
      </c>
      <c r="CB70" s="428">
        <v>0.103973</v>
      </c>
      <c r="CC70" s="428">
        <v>0.1401</v>
      </c>
      <c r="CD70" s="428">
        <v>0.13320699999999999</v>
      </c>
      <c r="CE70" s="428">
        <v>6.6758999999999999E-2</v>
      </c>
      <c r="CF70" s="428">
        <v>3.7011000000000002E-2</v>
      </c>
      <c r="CG70" s="428">
        <v>5.9593E-2</v>
      </c>
      <c r="CH70" s="428">
        <v>0.106937</v>
      </c>
      <c r="CJ70" s="427">
        <f t="shared" si="130"/>
        <v>1</v>
      </c>
    </row>
    <row r="71" spans="1:88" s="110" customFormat="1" x14ac:dyDescent="0.25">
      <c r="A71" s="592"/>
      <c r="B71" s="38" t="s">
        <v>4</v>
      </c>
      <c r="C71" s="428">
        <v>0.10118199999999999</v>
      </c>
      <c r="D71" s="428">
        <v>8.8441000000000006E-2</v>
      </c>
      <c r="E71" s="428">
        <v>9.2879000000000003E-2</v>
      </c>
      <c r="F71" s="428">
        <v>8.4644999999999998E-2</v>
      </c>
      <c r="G71" s="428">
        <v>7.9393000000000005E-2</v>
      </c>
      <c r="H71" s="428">
        <v>6.8507999999999999E-2</v>
      </c>
      <c r="I71" s="428">
        <v>6.7863999999999994E-2</v>
      </c>
      <c r="J71" s="428">
        <v>7.0565000000000003E-2</v>
      </c>
      <c r="K71" s="428">
        <v>7.3791999999999996E-2</v>
      </c>
      <c r="L71" s="428">
        <v>8.4539000000000003E-2</v>
      </c>
      <c r="M71" s="428">
        <v>8.9880000000000002E-2</v>
      </c>
      <c r="N71" s="428">
        <v>9.8311999999999997E-2</v>
      </c>
      <c r="O71" s="428">
        <f t="shared" si="128"/>
        <v>0.10118199999999999</v>
      </c>
      <c r="P71" s="428">
        <f t="shared" si="106"/>
        <v>8.8441000000000006E-2</v>
      </c>
      <c r="Q71" s="428">
        <f t="shared" si="107"/>
        <v>9.2879000000000003E-2</v>
      </c>
      <c r="R71" s="428">
        <f t="shared" si="108"/>
        <v>8.4644999999999998E-2</v>
      </c>
      <c r="S71" s="428">
        <f t="shared" si="109"/>
        <v>7.9393000000000005E-2</v>
      </c>
      <c r="T71" s="428">
        <f t="shared" si="110"/>
        <v>6.8507999999999999E-2</v>
      </c>
      <c r="U71" s="428">
        <f t="shared" si="111"/>
        <v>6.7863999999999994E-2</v>
      </c>
      <c r="V71" s="428">
        <f t="shared" si="112"/>
        <v>7.0565000000000003E-2</v>
      </c>
      <c r="W71" s="428">
        <f t="shared" si="113"/>
        <v>7.3791999999999996E-2</v>
      </c>
      <c r="X71" s="428">
        <f t="shared" si="114"/>
        <v>8.4539000000000003E-2</v>
      </c>
      <c r="Y71" s="428">
        <f t="shared" si="115"/>
        <v>8.9880000000000002E-2</v>
      </c>
      <c r="Z71" s="428">
        <f t="shared" si="116"/>
        <v>9.8311999999999997E-2</v>
      </c>
      <c r="AA71" s="428">
        <f t="shared" si="129"/>
        <v>0.10118199999999999</v>
      </c>
      <c r="AB71" s="428">
        <f t="shared" si="117"/>
        <v>8.8441000000000006E-2</v>
      </c>
      <c r="AC71" s="428">
        <f t="shared" si="118"/>
        <v>9.2879000000000003E-2</v>
      </c>
      <c r="AD71" s="428">
        <f t="shared" si="119"/>
        <v>8.4644999999999998E-2</v>
      </c>
      <c r="AE71" s="428">
        <f t="shared" si="120"/>
        <v>7.9393000000000005E-2</v>
      </c>
      <c r="AF71" s="428">
        <f t="shared" si="121"/>
        <v>6.8507999999999999E-2</v>
      </c>
      <c r="AG71" s="428">
        <f t="shared" si="122"/>
        <v>6.7863999999999994E-2</v>
      </c>
      <c r="AH71" s="428">
        <f t="shared" si="123"/>
        <v>7.0565000000000003E-2</v>
      </c>
      <c r="AI71" s="428">
        <f t="shared" si="124"/>
        <v>7.3791999999999996E-2</v>
      </c>
      <c r="AJ71" s="428">
        <f t="shared" si="125"/>
        <v>8.4539000000000003E-2</v>
      </c>
      <c r="AK71" s="428">
        <f t="shared" si="126"/>
        <v>8.9880000000000002E-2</v>
      </c>
      <c r="AL71" s="428">
        <f t="shared" si="127"/>
        <v>9.8311999999999997E-2</v>
      </c>
      <c r="AM71" s="428">
        <v>0.10118199999999999</v>
      </c>
      <c r="AN71" s="428">
        <v>8.8441000000000006E-2</v>
      </c>
      <c r="AO71" s="428">
        <v>9.2879000000000003E-2</v>
      </c>
      <c r="AP71" s="428">
        <v>8.4644999999999998E-2</v>
      </c>
      <c r="AQ71" s="428">
        <v>7.9393000000000005E-2</v>
      </c>
      <c r="AR71" s="428">
        <v>6.8507999999999999E-2</v>
      </c>
      <c r="AS71" s="428">
        <v>6.7863999999999994E-2</v>
      </c>
      <c r="AT71" s="428">
        <v>7.0565000000000003E-2</v>
      </c>
      <c r="AU71" s="428">
        <v>7.3791999999999996E-2</v>
      </c>
      <c r="AV71" s="428">
        <v>8.4539000000000003E-2</v>
      </c>
      <c r="AW71" s="428">
        <v>8.9880000000000002E-2</v>
      </c>
      <c r="AX71" s="428">
        <v>9.8311999999999997E-2</v>
      </c>
      <c r="AY71" s="428">
        <v>0.10118199999999999</v>
      </c>
      <c r="AZ71" s="428">
        <v>8.8441000000000006E-2</v>
      </c>
      <c r="BA71" s="428">
        <v>9.2879000000000003E-2</v>
      </c>
      <c r="BB71" s="428">
        <v>8.4644999999999998E-2</v>
      </c>
      <c r="BC71" s="428">
        <v>7.9393000000000005E-2</v>
      </c>
      <c r="BD71" s="428">
        <v>6.8507999999999999E-2</v>
      </c>
      <c r="BE71" s="428">
        <v>6.7863999999999994E-2</v>
      </c>
      <c r="BF71" s="428">
        <v>7.0565000000000003E-2</v>
      </c>
      <c r="BG71" s="428">
        <v>7.3791999999999996E-2</v>
      </c>
      <c r="BH71" s="428">
        <v>8.4539000000000003E-2</v>
      </c>
      <c r="BI71" s="428">
        <v>8.9880000000000002E-2</v>
      </c>
      <c r="BJ71" s="428">
        <v>9.8311999999999997E-2</v>
      </c>
      <c r="BK71" s="428">
        <v>0.10118199999999999</v>
      </c>
      <c r="BL71" s="428">
        <v>8.8441000000000006E-2</v>
      </c>
      <c r="BM71" s="428">
        <v>9.2879000000000003E-2</v>
      </c>
      <c r="BN71" s="428">
        <v>8.4644999999999998E-2</v>
      </c>
      <c r="BO71" s="428">
        <v>7.9393000000000005E-2</v>
      </c>
      <c r="BP71" s="428">
        <v>6.8507999999999999E-2</v>
      </c>
      <c r="BQ71" s="428">
        <v>6.7863999999999994E-2</v>
      </c>
      <c r="BR71" s="428">
        <v>7.0565000000000003E-2</v>
      </c>
      <c r="BS71" s="428">
        <v>7.3791999999999996E-2</v>
      </c>
      <c r="BT71" s="428">
        <v>8.4539000000000003E-2</v>
      </c>
      <c r="BU71" s="428">
        <v>8.9880000000000002E-2</v>
      </c>
      <c r="BV71" s="428">
        <v>9.8311999999999997E-2</v>
      </c>
      <c r="BW71" s="428">
        <v>0.10118199999999999</v>
      </c>
      <c r="BX71" s="428">
        <v>8.8441000000000006E-2</v>
      </c>
      <c r="BY71" s="428">
        <v>9.2879000000000003E-2</v>
      </c>
      <c r="BZ71" s="428">
        <v>8.4644999999999998E-2</v>
      </c>
      <c r="CA71" s="428">
        <v>7.9393000000000005E-2</v>
      </c>
      <c r="CB71" s="428">
        <v>6.8507999999999999E-2</v>
      </c>
      <c r="CC71" s="428">
        <v>6.7863999999999994E-2</v>
      </c>
      <c r="CD71" s="428">
        <v>7.0565000000000003E-2</v>
      </c>
      <c r="CE71" s="428">
        <v>7.3791999999999996E-2</v>
      </c>
      <c r="CF71" s="428">
        <v>8.4539000000000003E-2</v>
      </c>
      <c r="CG71" s="428">
        <v>8.9880000000000002E-2</v>
      </c>
      <c r="CH71" s="428">
        <v>9.8311999999999997E-2</v>
      </c>
      <c r="CJ71" s="427">
        <f t="shared" si="130"/>
        <v>0.99999999999999989</v>
      </c>
    </row>
    <row r="72" spans="1:88" s="110" customFormat="1" x14ac:dyDescent="0.25">
      <c r="A72" s="592"/>
      <c r="B72" s="38" t="s">
        <v>5</v>
      </c>
      <c r="C72" s="428">
        <v>8.4892999999999996E-2</v>
      </c>
      <c r="D72" s="428">
        <v>7.7366000000000004E-2</v>
      </c>
      <c r="E72" s="428">
        <v>8.4862999999999994E-2</v>
      </c>
      <c r="F72" s="428">
        <v>8.2143999999999995E-2</v>
      </c>
      <c r="G72" s="428">
        <v>8.4847000000000006E-2</v>
      </c>
      <c r="H72" s="428">
        <v>8.2122000000000001E-2</v>
      </c>
      <c r="I72" s="428">
        <v>8.4883E-2</v>
      </c>
      <c r="J72" s="428">
        <v>8.4839999999999999E-2</v>
      </c>
      <c r="K72" s="428">
        <v>8.2136000000000001E-2</v>
      </c>
      <c r="L72" s="428">
        <v>8.4869E-2</v>
      </c>
      <c r="M72" s="428">
        <v>8.2122000000000001E-2</v>
      </c>
      <c r="N72" s="428">
        <v>8.4915000000000004E-2</v>
      </c>
      <c r="O72" s="428">
        <f t="shared" si="128"/>
        <v>8.4892999999999996E-2</v>
      </c>
      <c r="P72" s="428">
        <f t="shared" si="106"/>
        <v>7.7366000000000004E-2</v>
      </c>
      <c r="Q72" s="428">
        <f t="shared" si="107"/>
        <v>8.4862999999999994E-2</v>
      </c>
      <c r="R72" s="428">
        <f t="shared" si="108"/>
        <v>8.2143999999999995E-2</v>
      </c>
      <c r="S72" s="428">
        <f t="shared" si="109"/>
        <v>8.4847000000000006E-2</v>
      </c>
      <c r="T72" s="428">
        <f t="shared" si="110"/>
        <v>8.2122000000000001E-2</v>
      </c>
      <c r="U72" s="428">
        <f t="shared" si="111"/>
        <v>8.4883E-2</v>
      </c>
      <c r="V72" s="428">
        <f t="shared" si="112"/>
        <v>8.4839999999999999E-2</v>
      </c>
      <c r="W72" s="428">
        <f t="shared" si="113"/>
        <v>8.2136000000000001E-2</v>
      </c>
      <c r="X72" s="428">
        <f t="shared" si="114"/>
        <v>8.4869E-2</v>
      </c>
      <c r="Y72" s="428">
        <f t="shared" si="115"/>
        <v>8.2122000000000001E-2</v>
      </c>
      <c r="Z72" s="428">
        <f t="shared" si="116"/>
        <v>8.4915000000000004E-2</v>
      </c>
      <c r="AA72" s="428">
        <f t="shared" si="129"/>
        <v>8.4892999999999996E-2</v>
      </c>
      <c r="AB72" s="428">
        <f t="shared" si="117"/>
        <v>7.7366000000000004E-2</v>
      </c>
      <c r="AC72" s="428">
        <f t="shared" si="118"/>
        <v>8.4862999999999994E-2</v>
      </c>
      <c r="AD72" s="428">
        <f t="shared" si="119"/>
        <v>8.2143999999999995E-2</v>
      </c>
      <c r="AE72" s="428">
        <f t="shared" si="120"/>
        <v>8.4847000000000006E-2</v>
      </c>
      <c r="AF72" s="428">
        <f t="shared" si="121"/>
        <v>8.2122000000000001E-2</v>
      </c>
      <c r="AG72" s="428">
        <f t="shared" si="122"/>
        <v>8.4883E-2</v>
      </c>
      <c r="AH72" s="428">
        <f t="shared" si="123"/>
        <v>8.4839999999999999E-2</v>
      </c>
      <c r="AI72" s="428">
        <f t="shared" si="124"/>
        <v>8.2136000000000001E-2</v>
      </c>
      <c r="AJ72" s="428">
        <f t="shared" si="125"/>
        <v>8.4869E-2</v>
      </c>
      <c r="AK72" s="428">
        <f t="shared" si="126"/>
        <v>8.2122000000000001E-2</v>
      </c>
      <c r="AL72" s="428">
        <f t="shared" si="127"/>
        <v>8.4915000000000004E-2</v>
      </c>
      <c r="AM72" s="428">
        <v>8.4892999999999996E-2</v>
      </c>
      <c r="AN72" s="428">
        <v>7.7366000000000004E-2</v>
      </c>
      <c r="AO72" s="428">
        <v>8.4862999999999994E-2</v>
      </c>
      <c r="AP72" s="428">
        <v>8.2143999999999995E-2</v>
      </c>
      <c r="AQ72" s="428">
        <v>8.4847000000000006E-2</v>
      </c>
      <c r="AR72" s="428">
        <v>8.2122000000000001E-2</v>
      </c>
      <c r="AS72" s="428">
        <v>8.4883E-2</v>
      </c>
      <c r="AT72" s="428">
        <v>8.4839999999999999E-2</v>
      </c>
      <c r="AU72" s="428">
        <v>8.2136000000000001E-2</v>
      </c>
      <c r="AV72" s="428">
        <v>8.4869E-2</v>
      </c>
      <c r="AW72" s="428">
        <v>8.2122000000000001E-2</v>
      </c>
      <c r="AX72" s="428">
        <v>8.4915000000000004E-2</v>
      </c>
      <c r="AY72" s="428">
        <v>8.4892999999999996E-2</v>
      </c>
      <c r="AZ72" s="428">
        <v>7.7366000000000004E-2</v>
      </c>
      <c r="BA72" s="428">
        <v>8.4862999999999994E-2</v>
      </c>
      <c r="BB72" s="428">
        <v>8.2143999999999995E-2</v>
      </c>
      <c r="BC72" s="428">
        <v>8.4847000000000006E-2</v>
      </c>
      <c r="BD72" s="428">
        <v>8.2122000000000001E-2</v>
      </c>
      <c r="BE72" s="428">
        <v>8.4883E-2</v>
      </c>
      <c r="BF72" s="428">
        <v>8.4839999999999999E-2</v>
      </c>
      <c r="BG72" s="428">
        <v>8.2136000000000001E-2</v>
      </c>
      <c r="BH72" s="428">
        <v>8.4869E-2</v>
      </c>
      <c r="BI72" s="428">
        <v>8.2122000000000001E-2</v>
      </c>
      <c r="BJ72" s="428">
        <v>8.4915000000000004E-2</v>
      </c>
      <c r="BK72" s="428">
        <v>8.4892999999999996E-2</v>
      </c>
      <c r="BL72" s="428">
        <v>7.7366000000000004E-2</v>
      </c>
      <c r="BM72" s="428">
        <v>8.4862999999999994E-2</v>
      </c>
      <c r="BN72" s="428">
        <v>8.2143999999999995E-2</v>
      </c>
      <c r="BO72" s="428">
        <v>8.4847000000000006E-2</v>
      </c>
      <c r="BP72" s="428">
        <v>8.2122000000000001E-2</v>
      </c>
      <c r="BQ72" s="428">
        <v>8.4883E-2</v>
      </c>
      <c r="BR72" s="428">
        <v>8.4839999999999999E-2</v>
      </c>
      <c r="BS72" s="428">
        <v>8.2136000000000001E-2</v>
      </c>
      <c r="BT72" s="428">
        <v>8.4869E-2</v>
      </c>
      <c r="BU72" s="428">
        <v>8.2122000000000001E-2</v>
      </c>
      <c r="BV72" s="428">
        <v>8.4915000000000004E-2</v>
      </c>
      <c r="BW72" s="428">
        <v>8.4892999999999996E-2</v>
      </c>
      <c r="BX72" s="428">
        <v>7.7366000000000004E-2</v>
      </c>
      <c r="BY72" s="428">
        <v>8.4862999999999994E-2</v>
      </c>
      <c r="BZ72" s="428">
        <v>8.2143999999999995E-2</v>
      </c>
      <c r="CA72" s="428">
        <v>8.4847000000000006E-2</v>
      </c>
      <c r="CB72" s="428">
        <v>8.2122000000000001E-2</v>
      </c>
      <c r="CC72" s="428">
        <v>8.4883E-2</v>
      </c>
      <c r="CD72" s="428">
        <v>8.4839999999999999E-2</v>
      </c>
      <c r="CE72" s="428">
        <v>8.2136000000000001E-2</v>
      </c>
      <c r="CF72" s="428">
        <v>8.4869E-2</v>
      </c>
      <c r="CG72" s="428">
        <v>8.2122000000000001E-2</v>
      </c>
      <c r="CH72" s="428">
        <v>8.4915000000000004E-2</v>
      </c>
      <c r="CJ72" s="427">
        <f t="shared" si="130"/>
        <v>1</v>
      </c>
    </row>
    <row r="73" spans="1:88" s="110" customFormat="1" x14ac:dyDescent="0.25">
      <c r="A73" s="592"/>
      <c r="B73" s="38" t="s">
        <v>6</v>
      </c>
      <c r="C73" s="428">
        <v>8.6451E-2</v>
      </c>
      <c r="D73" s="428">
        <v>7.1145E-2</v>
      </c>
      <c r="E73" s="428">
        <v>8.6052000000000003E-2</v>
      </c>
      <c r="F73" s="428">
        <v>8.0701999999999996E-2</v>
      </c>
      <c r="G73" s="428">
        <v>8.6052000000000003E-2</v>
      </c>
      <c r="H73" s="428">
        <v>8.0701999999999996E-2</v>
      </c>
      <c r="I73" s="428">
        <v>8.6451E-2</v>
      </c>
      <c r="J73" s="428">
        <v>8.5653000000000007E-2</v>
      </c>
      <c r="K73" s="428">
        <v>8.3031999999999995E-2</v>
      </c>
      <c r="L73" s="428">
        <v>8.6052000000000003E-2</v>
      </c>
      <c r="M73" s="428">
        <v>8.1087999999999993E-2</v>
      </c>
      <c r="N73" s="428">
        <v>8.6620000000000003E-2</v>
      </c>
      <c r="O73" s="428">
        <f t="shared" si="128"/>
        <v>8.6451E-2</v>
      </c>
      <c r="P73" s="428">
        <f t="shared" si="106"/>
        <v>7.1145E-2</v>
      </c>
      <c r="Q73" s="428">
        <f t="shared" si="107"/>
        <v>8.6052000000000003E-2</v>
      </c>
      <c r="R73" s="428">
        <f t="shared" si="108"/>
        <v>8.0701999999999996E-2</v>
      </c>
      <c r="S73" s="428">
        <f t="shared" si="109"/>
        <v>8.6052000000000003E-2</v>
      </c>
      <c r="T73" s="428">
        <f t="shared" si="110"/>
        <v>8.0701999999999996E-2</v>
      </c>
      <c r="U73" s="428">
        <f t="shared" si="111"/>
        <v>8.6451E-2</v>
      </c>
      <c r="V73" s="428">
        <f t="shared" si="112"/>
        <v>8.5653000000000007E-2</v>
      </c>
      <c r="W73" s="428">
        <f t="shared" si="113"/>
        <v>8.3031999999999995E-2</v>
      </c>
      <c r="X73" s="428">
        <f t="shared" si="114"/>
        <v>8.6052000000000003E-2</v>
      </c>
      <c r="Y73" s="428">
        <f t="shared" si="115"/>
        <v>8.1087999999999993E-2</v>
      </c>
      <c r="Z73" s="428">
        <f t="shared" si="116"/>
        <v>8.6620000000000003E-2</v>
      </c>
      <c r="AA73" s="428">
        <f t="shared" si="129"/>
        <v>8.6451E-2</v>
      </c>
      <c r="AB73" s="428">
        <f t="shared" si="117"/>
        <v>7.1145E-2</v>
      </c>
      <c r="AC73" s="428">
        <f t="shared" si="118"/>
        <v>8.6052000000000003E-2</v>
      </c>
      <c r="AD73" s="428">
        <f t="shared" si="119"/>
        <v>8.0701999999999996E-2</v>
      </c>
      <c r="AE73" s="428">
        <f t="shared" si="120"/>
        <v>8.6052000000000003E-2</v>
      </c>
      <c r="AF73" s="428">
        <f t="shared" si="121"/>
        <v>8.0701999999999996E-2</v>
      </c>
      <c r="AG73" s="428">
        <f t="shared" si="122"/>
        <v>8.6451E-2</v>
      </c>
      <c r="AH73" s="428">
        <f t="shared" si="123"/>
        <v>8.5653000000000007E-2</v>
      </c>
      <c r="AI73" s="428">
        <f t="shared" si="124"/>
        <v>8.3031999999999995E-2</v>
      </c>
      <c r="AJ73" s="428">
        <f t="shared" si="125"/>
        <v>8.6052000000000003E-2</v>
      </c>
      <c r="AK73" s="428">
        <f t="shared" si="126"/>
        <v>8.1087999999999993E-2</v>
      </c>
      <c r="AL73" s="428">
        <f t="shared" si="127"/>
        <v>8.6620000000000003E-2</v>
      </c>
      <c r="AM73" s="428">
        <v>8.6451E-2</v>
      </c>
      <c r="AN73" s="428">
        <v>7.1145E-2</v>
      </c>
      <c r="AO73" s="428">
        <v>8.6052000000000003E-2</v>
      </c>
      <c r="AP73" s="428">
        <v>8.0701999999999996E-2</v>
      </c>
      <c r="AQ73" s="428">
        <v>8.6052000000000003E-2</v>
      </c>
      <c r="AR73" s="428">
        <v>8.0701999999999996E-2</v>
      </c>
      <c r="AS73" s="428">
        <v>8.6451E-2</v>
      </c>
      <c r="AT73" s="428">
        <v>8.5653000000000007E-2</v>
      </c>
      <c r="AU73" s="428">
        <v>8.3031999999999995E-2</v>
      </c>
      <c r="AV73" s="428">
        <v>8.6052000000000003E-2</v>
      </c>
      <c r="AW73" s="428">
        <v>8.1087999999999993E-2</v>
      </c>
      <c r="AX73" s="428">
        <v>8.6620000000000003E-2</v>
      </c>
      <c r="AY73" s="428">
        <v>8.6451E-2</v>
      </c>
      <c r="AZ73" s="428">
        <v>7.1145E-2</v>
      </c>
      <c r="BA73" s="428">
        <v>8.6052000000000003E-2</v>
      </c>
      <c r="BB73" s="428">
        <v>8.0701999999999996E-2</v>
      </c>
      <c r="BC73" s="428">
        <v>8.6052000000000003E-2</v>
      </c>
      <c r="BD73" s="428">
        <v>8.0701999999999996E-2</v>
      </c>
      <c r="BE73" s="428">
        <v>8.6451E-2</v>
      </c>
      <c r="BF73" s="428">
        <v>8.5653000000000007E-2</v>
      </c>
      <c r="BG73" s="428">
        <v>8.3031999999999995E-2</v>
      </c>
      <c r="BH73" s="428">
        <v>8.6052000000000003E-2</v>
      </c>
      <c r="BI73" s="428">
        <v>8.1087999999999993E-2</v>
      </c>
      <c r="BJ73" s="428">
        <v>8.6620000000000003E-2</v>
      </c>
      <c r="BK73" s="428">
        <v>8.6451E-2</v>
      </c>
      <c r="BL73" s="428">
        <v>7.1145E-2</v>
      </c>
      <c r="BM73" s="428">
        <v>8.6052000000000003E-2</v>
      </c>
      <c r="BN73" s="428">
        <v>8.0701999999999996E-2</v>
      </c>
      <c r="BO73" s="428">
        <v>8.6052000000000003E-2</v>
      </c>
      <c r="BP73" s="428">
        <v>8.0701999999999996E-2</v>
      </c>
      <c r="BQ73" s="428">
        <v>8.6451E-2</v>
      </c>
      <c r="BR73" s="428">
        <v>8.5653000000000007E-2</v>
      </c>
      <c r="BS73" s="428">
        <v>8.3031999999999995E-2</v>
      </c>
      <c r="BT73" s="428">
        <v>8.6052000000000003E-2</v>
      </c>
      <c r="BU73" s="428">
        <v>8.1087999999999993E-2</v>
      </c>
      <c r="BV73" s="428">
        <v>8.6620000000000003E-2</v>
      </c>
      <c r="BW73" s="428">
        <v>8.6451E-2</v>
      </c>
      <c r="BX73" s="428">
        <v>7.1145E-2</v>
      </c>
      <c r="BY73" s="428">
        <v>8.6052000000000003E-2</v>
      </c>
      <c r="BZ73" s="428">
        <v>8.0701999999999996E-2</v>
      </c>
      <c r="CA73" s="428">
        <v>8.6052000000000003E-2</v>
      </c>
      <c r="CB73" s="428">
        <v>8.0701999999999996E-2</v>
      </c>
      <c r="CC73" s="428">
        <v>8.6451E-2</v>
      </c>
      <c r="CD73" s="428">
        <v>8.5653000000000007E-2</v>
      </c>
      <c r="CE73" s="428">
        <v>8.3031999999999995E-2</v>
      </c>
      <c r="CF73" s="428">
        <v>8.6052000000000003E-2</v>
      </c>
      <c r="CG73" s="428">
        <v>8.1087999999999993E-2</v>
      </c>
      <c r="CH73" s="428">
        <v>8.6620000000000003E-2</v>
      </c>
      <c r="CJ73" s="427">
        <f t="shared" si="130"/>
        <v>1</v>
      </c>
    </row>
    <row r="74" spans="1:88" s="110" customFormat="1" x14ac:dyDescent="0.25">
      <c r="A74" s="592"/>
      <c r="B74" s="38" t="s">
        <v>7</v>
      </c>
      <c r="C74" s="428">
        <v>7.7052999999999996E-2</v>
      </c>
      <c r="D74" s="428">
        <v>7.2168999999999997E-2</v>
      </c>
      <c r="E74" s="428">
        <v>8.0271999999999996E-2</v>
      </c>
      <c r="F74" s="428">
        <v>7.8752000000000003E-2</v>
      </c>
      <c r="G74" s="428">
        <v>8.5646E-2</v>
      </c>
      <c r="H74" s="428">
        <v>8.9111999999999997E-2</v>
      </c>
      <c r="I74" s="428">
        <v>9.4239000000000003E-2</v>
      </c>
      <c r="J74" s="428">
        <v>9.4212000000000004E-2</v>
      </c>
      <c r="K74" s="428">
        <v>8.4971000000000005E-2</v>
      </c>
      <c r="L74" s="428">
        <v>8.5653000000000007E-2</v>
      </c>
      <c r="M74" s="428">
        <v>7.8716999999999995E-2</v>
      </c>
      <c r="N74" s="428">
        <v>7.9203999999999997E-2</v>
      </c>
      <c r="O74" s="428">
        <f t="shared" si="128"/>
        <v>7.7052999999999996E-2</v>
      </c>
      <c r="P74" s="428">
        <f t="shared" si="106"/>
        <v>7.2168999999999997E-2</v>
      </c>
      <c r="Q74" s="428">
        <f t="shared" si="107"/>
        <v>8.0271999999999996E-2</v>
      </c>
      <c r="R74" s="428">
        <f t="shared" si="108"/>
        <v>7.8752000000000003E-2</v>
      </c>
      <c r="S74" s="428">
        <f t="shared" si="109"/>
        <v>8.5646E-2</v>
      </c>
      <c r="T74" s="428">
        <f t="shared" si="110"/>
        <v>8.9111999999999997E-2</v>
      </c>
      <c r="U74" s="428">
        <f t="shared" si="111"/>
        <v>9.4239000000000003E-2</v>
      </c>
      <c r="V74" s="428">
        <f t="shared" si="112"/>
        <v>9.4212000000000004E-2</v>
      </c>
      <c r="W74" s="428">
        <f t="shared" si="113"/>
        <v>8.4971000000000005E-2</v>
      </c>
      <c r="X74" s="428">
        <f t="shared" si="114"/>
        <v>8.5653000000000007E-2</v>
      </c>
      <c r="Y74" s="428">
        <f t="shared" si="115"/>
        <v>7.8716999999999995E-2</v>
      </c>
      <c r="Z74" s="428">
        <f t="shared" si="116"/>
        <v>7.9203999999999997E-2</v>
      </c>
      <c r="AA74" s="428">
        <f t="shared" si="129"/>
        <v>7.7052999999999996E-2</v>
      </c>
      <c r="AB74" s="428">
        <f t="shared" si="117"/>
        <v>7.2168999999999997E-2</v>
      </c>
      <c r="AC74" s="428">
        <f t="shared" si="118"/>
        <v>8.0271999999999996E-2</v>
      </c>
      <c r="AD74" s="428">
        <f t="shared" si="119"/>
        <v>7.8752000000000003E-2</v>
      </c>
      <c r="AE74" s="428">
        <f t="shared" si="120"/>
        <v>8.5646E-2</v>
      </c>
      <c r="AF74" s="428">
        <f t="shared" si="121"/>
        <v>8.9111999999999997E-2</v>
      </c>
      <c r="AG74" s="428">
        <f t="shared" si="122"/>
        <v>9.4239000000000003E-2</v>
      </c>
      <c r="AH74" s="428">
        <f t="shared" si="123"/>
        <v>9.4212000000000004E-2</v>
      </c>
      <c r="AI74" s="428">
        <f t="shared" si="124"/>
        <v>8.4971000000000005E-2</v>
      </c>
      <c r="AJ74" s="428">
        <f t="shared" si="125"/>
        <v>8.5653000000000007E-2</v>
      </c>
      <c r="AK74" s="428">
        <f t="shared" si="126"/>
        <v>7.8716999999999995E-2</v>
      </c>
      <c r="AL74" s="428">
        <f t="shared" si="127"/>
        <v>7.9203999999999997E-2</v>
      </c>
      <c r="AM74" s="428">
        <v>7.7052999999999996E-2</v>
      </c>
      <c r="AN74" s="428">
        <v>7.2168999999999997E-2</v>
      </c>
      <c r="AO74" s="428">
        <v>8.0271999999999996E-2</v>
      </c>
      <c r="AP74" s="428">
        <v>7.8752000000000003E-2</v>
      </c>
      <c r="AQ74" s="428">
        <v>8.5646E-2</v>
      </c>
      <c r="AR74" s="428">
        <v>8.9111999999999997E-2</v>
      </c>
      <c r="AS74" s="428">
        <v>9.4239000000000003E-2</v>
      </c>
      <c r="AT74" s="428">
        <v>9.4212000000000004E-2</v>
      </c>
      <c r="AU74" s="428">
        <v>8.4971000000000005E-2</v>
      </c>
      <c r="AV74" s="428">
        <v>8.5653000000000007E-2</v>
      </c>
      <c r="AW74" s="428">
        <v>7.8716999999999995E-2</v>
      </c>
      <c r="AX74" s="428">
        <v>7.9203999999999997E-2</v>
      </c>
      <c r="AY74" s="428">
        <v>7.7052999999999996E-2</v>
      </c>
      <c r="AZ74" s="428">
        <v>7.2168999999999997E-2</v>
      </c>
      <c r="BA74" s="428">
        <v>8.0271999999999996E-2</v>
      </c>
      <c r="BB74" s="428">
        <v>7.8752000000000003E-2</v>
      </c>
      <c r="BC74" s="428">
        <v>8.5646E-2</v>
      </c>
      <c r="BD74" s="428">
        <v>8.9111999999999997E-2</v>
      </c>
      <c r="BE74" s="428">
        <v>9.4239000000000003E-2</v>
      </c>
      <c r="BF74" s="428">
        <v>9.4212000000000004E-2</v>
      </c>
      <c r="BG74" s="428">
        <v>8.4971000000000005E-2</v>
      </c>
      <c r="BH74" s="428">
        <v>8.5653000000000007E-2</v>
      </c>
      <c r="BI74" s="428">
        <v>7.8716999999999995E-2</v>
      </c>
      <c r="BJ74" s="428">
        <v>7.9203999999999997E-2</v>
      </c>
      <c r="BK74" s="428">
        <v>7.7052999999999996E-2</v>
      </c>
      <c r="BL74" s="428">
        <v>7.2168999999999997E-2</v>
      </c>
      <c r="BM74" s="428">
        <v>8.0271999999999996E-2</v>
      </c>
      <c r="BN74" s="428">
        <v>7.8752000000000003E-2</v>
      </c>
      <c r="BO74" s="428">
        <v>8.5646E-2</v>
      </c>
      <c r="BP74" s="428">
        <v>8.9111999999999997E-2</v>
      </c>
      <c r="BQ74" s="428">
        <v>9.4239000000000003E-2</v>
      </c>
      <c r="BR74" s="428">
        <v>9.4212000000000004E-2</v>
      </c>
      <c r="BS74" s="428">
        <v>8.4971000000000005E-2</v>
      </c>
      <c r="BT74" s="428">
        <v>8.5653000000000007E-2</v>
      </c>
      <c r="BU74" s="428">
        <v>7.8716999999999995E-2</v>
      </c>
      <c r="BV74" s="428">
        <v>7.9203999999999997E-2</v>
      </c>
      <c r="BW74" s="428">
        <v>7.7052999999999996E-2</v>
      </c>
      <c r="BX74" s="428">
        <v>7.2168999999999997E-2</v>
      </c>
      <c r="BY74" s="428">
        <v>8.0271999999999996E-2</v>
      </c>
      <c r="BZ74" s="428">
        <v>7.8752000000000003E-2</v>
      </c>
      <c r="CA74" s="428">
        <v>8.5646E-2</v>
      </c>
      <c r="CB74" s="428">
        <v>8.9111999999999997E-2</v>
      </c>
      <c r="CC74" s="428">
        <v>9.4239000000000003E-2</v>
      </c>
      <c r="CD74" s="428">
        <v>9.4212000000000004E-2</v>
      </c>
      <c r="CE74" s="428">
        <v>8.4971000000000005E-2</v>
      </c>
      <c r="CF74" s="428">
        <v>8.5653000000000007E-2</v>
      </c>
      <c r="CG74" s="428">
        <v>7.8716999999999995E-2</v>
      </c>
      <c r="CH74" s="428">
        <v>7.9203999999999997E-2</v>
      </c>
      <c r="CJ74" s="427">
        <f t="shared" si="130"/>
        <v>1</v>
      </c>
    </row>
    <row r="75" spans="1:88" s="110" customFormat="1" ht="15.75" thickBot="1" x14ac:dyDescent="0.3">
      <c r="A75" s="593"/>
      <c r="B75" s="34" t="s">
        <v>8</v>
      </c>
      <c r="C75" s="430">
        <v>0.10352699999999999</v>
      </c>
      <c r="D75" s="430">
        <v>9.0719999999999995E-2</v>
      </c>
      <c r="E75" s="430">
        <v>9.5543000000000003E-2</v>
      </c>
      <c r="F75" s="430">
        <v>8.4798999999999999E-2</v>
      </c>
      <c r="G75" s="430">
        <v>8.3599999999999994E-2</v>
      </c>
      <c r="H75" s="430">
        <v>7.7064999999999995E-2</v>
      </c>
      <c r="I75" s="430">
        <v>6.7711999999999994E-2</v>
      </c>
      <c r="J75" s="430">
        <v>6.3687999999999995E-2</v>
      </c>
      <c r="K75" s="430">
        <v>6.9373000000000004E-2</v>
      </c>
      <c r="L75" s="430">
        <v>7.9644000000000006E-2</v>
      </c>
      <c r="M75" s="430">
        <v>8.4751999999999994E-2</v>
      </c>
      <c r="N75" s="430">
        <v>9.9576999999999999E-2</v>
      </c>
      <c r="O75" s="430">
        <f t="shared" si="128"/>
        <v>0.10352699999999999</v>
      </c>
      <c r="P75" s="430">
        <f t="shared" si="106"/>
        <v>9.0719999999999995E-2</v>
      </c>
      <c r="Q75" s="430">
        <f t="shared" si="107"/>
        <v>9.5543000000000003E-2</v>
      </c>
      <c r="R75" s="430">
        <f t="shared" si="108"/>
        <v>8.4798999999999999E-2</v>
      </c>
      <c r="S75" s="430">
        <f t="shared" si="109"/>
        <v>8.3599999999999994E-2</v>
      </c>
      <c r="T75" s="430">
        <f t="shared" si="110"/>
        <v>7.7064999999999995E-2</v>
      </c>
      <c r="U75" s="430">
        <f t="shared" si="111"/>
        <v>6.7711999999999994E-2</v>
      </c>
      <c r="V75" s="430">
        <f t="shared" si="112"/>
        <v>6.3687999999999995E-2</v>
      </c>
      <c r="W75" s="430">
        <f t="shared" si="113"/>
        <v>6.9373000000000004E-2</v>
      </c>
      <c r="X75" s="430">
        <f t="shared" si="114"/>
        <v>7.9644000000000006E-2</v>
      </c>
      <c r="Y75" s="430">
        <f t="shared" si="115"/>
        <v>8.4751999999999994E-2</v>
      </c>
      <c r="Z75" s="430">
        <f t="shared" si="116"/>
        <v>9.9576999999999999E-2</v>
      </c>
      <c r="AA75" s="430">
        <f t="shared" si="129"/>
        <v>0.10352699999999999</v>
      </c>
      <c r="AB75" s="430">
        <f t="shared" si="117"/>
        <v>9.0719999999999995E-2</v>
      </c>
      <c r="AC75" s="430">
        <f t="shared" si="118"/>
        <v>9.5543000000000003E-2</v>
      </c>
      <c r="AD75" s="430">
        <f t="shared" si="119"/>
        <v>8.4798999999999999E-2</v>
      </c>
      <c r="AE75" s="430">
        <f t="shared" si="120"/>
        <v>8.3599999999999994E-2</v>
      </c>
      <c r="AF75" s="430">
        <f t="shared" si="121"/>
        <v>7.7064999999999995E-2</v>
      </c>
      <c r="AG75" s="430">
        <f t="shared" si="122"/>
        <v>6.7711999999999994E-2</v>
      </c>
      <c r="AH75" s="430">
        <f t="shared" si="123"/>
        <v>6.3687999999999995E-2</v>
      </c>
      <c r="AI75" s="430">
        <f t="shared" si="124"/>
        <v>6.9373000000000004E-2</v>
      </c>
      <c r="AJ75" s="430">
        <f t="shared" si="125"/>
        <v>7.9644000000000006E-2</v>
      </c>
      <c r="AK75" s="430">
        <f t="shared" si="126"/>
        <v>8.4751999999999994E-2</v>
      </c>
      <c r="AL75" s="430">
        <f t="shared" si="127"/>
        <v>9.9576999999999999E-2</v>
      </c>
      <c r="AM75" s="430">
        <v>0.10352699999999999</v>
      </c>
      <c r="AN75" s="430">
        <v>9.0719999999999995E-2</v>
      </c>
      <c r="AO75" s="430">
        <v>9.5543000000000003E-2</v>
      </c>
      <c r="AP75" s="430">
        <v>8.4798999999999999E-2</v>
      </c>
      <c r="AQ75" s="430">
        <v>8.3599999999999994E-2</v>
      </c>
      <c r="AR75" s="430">
        <v>7.7064999999999995E-2</v>
      </c>
      <c r="AS75" s="430">
        <v>6.7711999999999994E-2</v>
      </c>
      <c r="AT75" s="430">
        <v>6.3687999999999995E-2</v>
      </c>
      <c r="AU75" s="430">
        <v>6.9373000000000004E-2</v>
      </c>
      <c r="AV75" s="430">
        <v>7.9644000000000006E-2</v>
      </c>
      <c r="AW75" s="430">
        <v>8.4751999999999994E-2</v>
      </c>
      <c r="AX75" s="430">
        <v>9.9576999999999999E-2</v>
      </c>
      <c r="AY75" s="430">
        <v>0.10352699999999999</v>
      </c>
      <c r="AZ75" s="430">
        <v>9.0719999999999995E-2</v>
      </c>
      <c r="BA75" s="430">
        <v>9.5543000000000003E-2</v>
      </c>
      <c r="BB75" s="430">
        <v>8.4798999999999999E-2</v>
      </c>
      <c r="BC75" s="430">
        <v>8.3599999999999994E-2</v>
      </c>
      <c r="BD75" s="430">
        <v>7.7064999999999995E-2</v>
      </c>
      <c r="BE75" s="430">
        <v>6.7711999999999994E-2</v>
      </c>
      <c r="BF75" s="430">
        <v>6.3687999999999995E-2</v>
      </c>
      <c r="BG75" s="430">
        <v>6.9373000000000004E-2</v>
      </c>
      <c r="BH75" s="430">
        <v>7.9644000000000006E-2</v>
      </c>
      <c r="BI75" s="430">
        <v>8.4751999999999994E-2</v>
      </c>
      <c r="BJ75" s="430">
        <v>9.9576999999999999E-2</v>
      </c>
      <c r="BK75" s="430">
        <v>0.10352699999999999</v>
      </c>
      <c r="BL75" s="430">
        <v>9.0719999999999995E-2</v>
      </c>
      <c r="BM75" s="430">
        <v>9.5543000000000003E-2</v>
      </c>
      <c r="BN75" s="430">
        <v>8.4798999999999999E-2</v>
      </c>
      <c r="BO75" s="430">
        <v>8.3599999999999994E-2</v>
      </c>
      <c r="BP75" s="430">
        <v>7.7064999999999995E-2</v>
      </c>
      <c r="BQ75" s="430">
        <v>6.7711999999999994E-2</v>
      </c>
      <c r="BR75" s="430">
        <v>6.3687999999999995E-2</v>
      </c>
      <c r="BS75" s="430">
        <v>6.9373000000000004E-2</v>
      </c>
      <c r="BT75" s="430">
        <v>7.9644000000000006E-2</v>
      </c>
      <c r="BU75" s="430">
        <v>8.4751999999999994E-2</v>
      </c>
      <c r="BV75" s="430">
        <v>9.9576999999999999E-2</v>
      </c>
      <c r="BW75" s="430">
        <v>0.10352699999999999</v>
      </c>
      <c r="BX75" s="430">
        <v>9.0719999999999995E-2</v>
      </c>
      <c r="BY75" s="430">
        <v>9.5543000000000003E-2</v>
      </c>
      <c r="BZ75" s="430">
        <v>8.4798999999999999E-2</v>
      </c>
      <c r="CA75" s="430">
        <v>8.3599999999999994E-2</v>
      </c>
      <c r="CB75" s="430">
        <v>7.7064999999999995E-2</v>
      </c>
      <c r="CC75" s="430">
        <v>6.7711999999999994E-2</v>
      </c>
      <c r="CD75" s="430">
        <v>6.3687999999999995E-2</v>
      </c>
      <c r="CE75" s="430">
        <v>6.9373000000000004E-2</v>
      </c>
      <c r="CF75" s="430">
        <v>7.9644000000000006E-2</v>
      </c>
      <c r="CG75" s="430">
        <v>8.4751999999999994E-2</v>
      </c>
      <c r="CH75" s="430">
        <v>9.9576999999999999E-2</v>
      </c>
      <c r="CJ75" s="427">
        <f t="shared" si="130"/>
        <v>1</v>
      </c>
    </row>
    <row r="76" spans="1:88" s="110" customFormat="1" ht="15.75" thickBot="1" x14ac:dyDescent="0.3">
      <c r="CJ76" s="110" t="s">
        <v>235</v>
      </c>
    </row>
    <row r="77" spans="1:88" s="110" customFormat="1" ht="15.75" thickBot="1" x14ac:dyDescent="0.3">
      <c r="A77" s="431"/>
      <c r="B77" s="577" t="s">
        <v>166</v>
      </c>
      <c r="C77" s="162">
        <f>C$4</f>
        <v>45292</v>
      </c>
      <c r="D77" s="162">
        <f t="shared" ref="D77:BO77" si="131">D$4</f>
        <v>45323</v>
      </c>
      <c r="E77" s="162">
        <f t="shared" si="131"/>
        <v>45352</v>
      </c>
      <c r="F77" s="162">
        <f t="shared" si="131"/>
        <v>45383</v>
      </c>
      <c r="G77" s="162">
        <f t="shared" si="131"/>
        <v>45413</v>
      </c>
      <c r="H77" s="162">
        <f t="shared" si="131"/>
        <v>45444</v>
      </c>
      <c r="I77" s="162">
        <f t="shared" si="131"/>
        <v>45474</v>
      </c>
      <c r="J77" s="162">
        <f t="shared" si="131"/>
        <v>45505</v>
      </c>
      <c r="K77" s="162">
        <f t="shared" si="131"/>
        <v>45536</v>
      </c>
      <c r="L77" s="162">
        <f t="shared" si="131"/>
        <v>45566</v>
      </c>
      <c r="M77" s="162">
        <f t="shared" si="131"/>
        <v>45597</v>
      </c>
      <c r="N77" s="162">
        <f t="shared" si="131"/>
        <v>45627</v>
      </c>
      <c r="O77" s="162">
        <f t="shared" si="131"/>
        <v>45658</v>
      </c>
      <c r="P77" s="162">
        <f t="shared" si="131"/>
        <v>45689</v>
      </c>
      <c r="Q77" s="162">
        <f t="shared" si="131"/>
        <v>45717</v>
      </c>
      <c r="R77" s="162">
        <f t="shared" si="131"/>
        <v>45748</v>
      </c>
      <c r="S77" s="162">
        <f t="shared" si="131"/>
        <v>45778</v>
      </c>
      <c r="T77" s="162">
        <f t="shared" si="131"/>
        <v>45809</v>
      </c>
      <c r="U77" s="162">
        <f t="shared" si="131"/>
        <v>45839</v>
      </c>
      <c r="V77" s="162">
        <f t="shared" si="131"/>
        <v>45870</v>
      </c>
      <c r="W77" s="162">
        <f t="shared" si="131"/>
        <v>45901</v>
      </c>
      <c r="X77" s="162">
        <f t="shared" si="131"/>
        <v>45931</v>
      </c>
      <c r="Y77" s="162">
        <f t="shared" si="131"/>
        <v>45962</v>
      </c>
      <c r="Z77" s="162">
        <f t="shared" si="131"/>
        <v>45992</v>
      </c>
      <c r="AA77" s="162">
        <f t="shared" si="131"/>
        <v>46023</v>
      </c>
      <c r="AB77" s="162">
        <f t="shared" si="131"/>
        <v>46054</v>
      </c>
      <c r="AC77" s="162">
        <f t="shared" si="131"/>
        <v>46082</v>
      </c>
      <c r="AD77" s="162">
        <f t="shared" si="131"/>
        <v>46113</v>
      </c>
      <c r="AE77" s="162">
        <f t="shared" si="131"/>
        <v>46143</v>
      </c>
      <c r="AF77" s="162">
        <f t="shared" si="131"/>
        <v>46174</v>
      </c>
      <c r="AG77" s="162">
        <f t="shared" si="131"/>
        <v>46204</v>
      </c>
      <c r="AH77" s="162">
        <f t="shared" si="131"/>
        <v>46235</v>
      </c>
      <c r="AI77" s="162">
        <f t="shared" si="131"/>
        <v>46266</v>
      </c>
      <c r="AJ77" s="162">
        <f t="shared" si="131"/>
        <v>46296</v>
      </c>
      <c r="AK77" s="162">
        <f t="shared" si="131"/>
        <v>46327</v>
      </c>
      <c r="AL77" s="162">
        <f t="shared" si="131"/>
        <v>46357</v>
      </c>
      <c r="AM77" s="162">
        <f t="shared" si="131"/>
        <v>46388</v>
      </c>
      <c r="AN77" s="162">
        <f t="shared" si="131"/>
        <v>46419</v>
      </c>
      <c r="AO77" s="162">
        <f t="shared" si="131"/>
        <v>46447</v>
      </c>
      <c r="AP77" s="162">
        <f t="shared" si="131"/>
        <v>46478</v>
      </c>
      <c r="AQ77" s="162">
        <f t="shared" si="131"/>
        <v>46508</v>
      </c>
      <c r="AR77" s="162">
        <f t="shared" si="131"/>
        <v>46539</v>
      </c>
      <c r="AS77" s="162">
        <f t="shared" si="131"/>
        <v>46569</v>
      </c>
      <c r="AT77" s="162">
        <f t="shared" si="131"/>
        <v>46600</v>
      </c>
      <c r="AU77" s="162">
        <f t="shared" si="131"/>
        <v>46631</v>
      </c>
      <c r="AV77" s="162">
        <f t="shared" si="131"/>
        <v>46661</v>
      </c>
      <c r="AW77" s="162">
        <f t="shared" si="131"/>
        <v>46692</v>
      </c>
      <c r="AX77" s="162">
        <f t="shared" si="131"/>
        <v>46722</v>
      </c>
      <c r="AY77" s="162">
        <f t="shared" si="131"/>
        <v>46753</v>
      </c>
      <c r="AZ77" s="162">
        <f t="shared" si="131"/>
        <v>46784</v>
      </c>
      <c r="BA77" s="162">
        <f t="shared" si="131"/>
        <v>46813</v>
      </c>
      <c r="BB77" s="162">
        <f t="shared" si="131"/>
        <v>46844</v>
      </c>
      <c r="BC77" s="162">
        <f t="shared" si="131"/>
        <v>46874</v>
      </c>
      <c r="BD77" s="162">
        <f t="shared" si="131"/>
        <v>46905</v>
      </c>
      <c r="BE77" s="162">
        <f t="shared" si="131"/>
        <v>46935</v>
      </c>
      <c r="BF77" s="162">
        <f t="shared" si="131"/>
        <v>46966</v>
      </c>
      <c r="BG77" s="162">
        <f t="shared" si="131"/>
        <v>46997</v>
      </c>
      <c r="BH77" s="162">
        <f t="shared" si="131"/>
        <v>47027</v>
      </c>
      <c r="BI77" s="162">
        <f t="shared" si="131"/>
        <v>47058</v>
      </c>
      <c r="BJ77" s="162">
        <f t="shared" si="131"/>
        <v>47088</v>
      </c>
      <c r="BK77" s="162">
        <f t="shared" si="131"/>
        <v>47119</v>
      </c>
      <c r="BL77" s="162">
        <f t="shared" si="131"/>
        <v>47150</v>
      </c>
      <c r="BM77" s="162">
        <f t="shared" si="131"/>
        <v>47178</v>
      </c>
      <c r="BN77" s="162">
        <f t="shared" si="131"/>
        <v>47209</v>
      </c>
      <c r="BO77" s="162">
        <f t="shared" si="131"/>
        <v>47239</v>
      </c>
      <c r="BP77" s="162">
        <f t="shared" ref="BP77:CH77" si="132">BP$4</f>
        <v>47270</v>
      </c>
      <c r="BQ77" s="162">
        <f t="shared" si="132"/>
        <v>47300</v>
      </c>
      <c r="BR77" s="162">
        <f t="shared" si="132"/>
        <v>47331</v>
      </c>
      <c r="BS77" s="162">
        <f t="shared" si="132"/>
        <v>47362</v>
      </c>
      <c r="BT77" s="162">
        <f t="shared" si="132"/>
        <v>47392</v>
      </c>
      <c r="BU77" s="162">
        <f t="shared" si="132"/>
        <v>47423</v>
      </c>
      <c r="BV77" s="162">
        <f t="shared" si="132"/>
        <v>47453</v>
      </c>
      <c r="BW77" s="162">
        <f t="shared" si="132"/>
        <v>47484</v>
      </c>
      <c r="BX77" s="162">
        <f t="shared" si="132"/>
        <v>47515</v>
      </c>
      <c r="BY77" s="162">
        <f t="shared" si="132"/>
        <v>47543</v>
      </c>
      <c r="BZ77" s="162">
        <f t="shared" si="132"/>
        <v>47574</v>
      </c>
      <c r="CA77" s="162">
        <f t="shared" si="132"/>
        <v>47604</v>
      </c>
      <c r="CB77" s="162">
        <f t="shared" si="132"/>
        <v>47635</v>
      </c>
      <c r="CC77" s="162">
        <f t="shared" si="132"/>
        <v>47665</v>
      </c>
      <c r="CD77" s="162">
        <f t="shared" si="132"/>
        <v>47696</v>
      </c>
      <c r="CE77" s="162">
        <f t="shared" si="132"/>
        <v>47727</v>
      </c>
      <c r="CF77" s="162">
        <f t="shared" si="132"/>
        <v>47757</v>
      </c>
      <c r="CG77" s="162">
        <f t="shared" si="132"/>
        <v>47788</v>
      </c>
      <c r="CH77" s="163">
        <f t="shared" si="132"/>
        <v>47818</v>
      </c>
    </row>
    <row r="78" spans="1:88" s="110" customFormat="1" ht="15.75" thickBot="1" x14ac:dyDescent="0.3">
      <c r="A78" s="431"/>
      <c r="B78" s="578"/>
      <c r="C78" s="432">
        <v>5.3462000000000003E-2</v>
      </c>
      <c r="D78" s="432">
        <v>5.3289999999999997E-2</v>
      </c>
      <c r="E78" s="432">
        <v>5.4837999999999998E-2</v>
      </c>
      <c r="F78" s="432">
        <v>5.9094000000000001E-2</v>
      </c>
      <c r="G78" s="432">
        <v>6.0398E-2</v>
      </c>
      <c r="H78" s="432">
        <v>0.122034</v>
      </c>
      <c r="I78" s="432">
        <v>0.122029</v>
      </c>
      <c r="J78" s="432">
        <v>0.122026</v>
      </c>
      <c r="K78" s="432">
        <v>0.12202499999999999</v>
      </c>
      <c r="L78" s="432">
        <v>5.5929E-2</v>
      </c>
      <c r="M78" s="432">
        <v>5.9523E-2</v>
      </c>
      <c r="N78" s="432">
        <v>5.5969999999999999E-2</v>
      </c>
      <c r="O78" s="432">
        <f>C78</f>
        <v>5.3462000000000003E-2</v>
      </c>
      <c r="P78" s="432">
        <f t="shared" ref="P78:S78" si="133">D78</f>
        <v>5.3289999999999997E-2</v>
      </c>
      <c r="Q78" s="432">
        <f t="shared" si="133"/>
        <v>5.4837999999999998E-2</v>
      </c>
      <c r="R78" s="432">
        <f t="shared" si="133"/>
        <v>5.9094000000000001E-2</v>
      </c>
      <c r="S78" s="432">
        <f t="shared" si="133"/>
        <v>6.0398E-2</v>
      </c>
      <c r="T78" s="490">
        <v>0.140954</v>
      </c>
      <c r="U78" s="490">
        <v>0.14096900000000001</v>
      </c>
      <c r="V78" s="490">
        <v>0.14092399999999999</v>
      </c>
      <c r="W78" s="490">
        <v>0.14091400000000001</v>
      </c>
      <c r="X78" s="490">
        <v>6.6656999999999994E-2</v>
      </c>
      <c r="Y78" s="490">
        <v>6.9969000000000003E-2</v>
      </c>
      <c r="Z78" s="490">
        <v>6.4913999999999999E-2</v>
      </c>
      <c r="AA78" s="490">
        <v>6.2024000000000003E-2</v>
      </c>
      <c r="AB78" s="490">
        <v>6.2408999999999999E-2</v>
      </c>
      <c r="AC78" s="490">
        <v>6.6390000000000005E-2</v>
      </c>
      <c r="AD78" s="490">
        <v>6.6797999999999996E-2</v>
      </c>
      <c r="AE78" s="490">
        <v>7.0060999999999998E-2</v>
      </c>
      <c r="AF78" s="490">
        <v>0.140954</v>
      </c>
      <c r="AG78" s="490">
        <v>0.14096900000000001</v>
      </c>
      <c r="AH78" s="490">
        <v>0.14092399999999999</v>
      </c>
      <c r="AI78" s="490">
        <v>0.14091400000000001</v>
      </c>
      <c r="AJ78" s="490">
        <v>6.6656999999999994E-2</v>
      </c>
      <c r="AK78" s="490">
        <v>6.9969000000000003E-2</v>
      </c>
      <c r="AL78" s="490">
        <v>6.4913999999999999E-2</v>
      </c>
      <c r="AM78" s="490">
        <f>AA78</f>
        <v>6.2024000000000003E-2</v>
      </c>
      <c r="AN78" s="490">
        <f t="shared" ref="AN78:CH78" si="134">AB78</f>
        <v>6.2408999999999999E-2</v>
      </c>
      <c r="AO78" s="490">
        <f t="shared" si="134"/>
        <v>6.6390000000000005E-2</v>
      </c>
      <c r="AP78" s="490">
        <f t="shared" si="134"/>
        <v>6.6797999999999996E-2</v>
      </c>
      <c r="AQ78" s="490">
        <f t="shared" si="134"/>
        <v>7.0060999999999998E-2</v>
      </c>
      <c r="AR78" s="490">
        <f t="shared" si="134"/>
        <v>0.140954</v>
      </c>
      <c r="AS78" s="490">
        <f t="shared" si="134"/>
        <v>0.14096900000000001</v>
      </c>
      <c r="AT78" s="490">
        <f t="shared" si="134"/>
        <v>0.14092399999999999</v>
      </c>
      <c r="AU78" s="490">
        <f t="shared" si="134"/>
        <v>0.14091400000000001</v>
      </c>
      <c r="AV78" s="490">
        <f t="shared" si="134"/>
        <v>6.6656999999999994E-2</v>
      </c>
      <c r="AW78" s="490">
        <f t="shared" si="134"/>
        <v>6.9969000000000003E-2</v>
      </c>
      <c r="AX78" s="490">
        <f t="shared" si="134"/>
        <v>6.4913999999999999E-2</v>
      </c>
      <c r="AY78" s="490">
        <f t="shared" si="134"/>
        <v>6.2024000000000003E-2</v>
      </c>
      <c r="AZ78" s="490">
        <f t="shared" si="134"/>
        <v>6.2408999999999999E-2</v>
      </c>
      <c r="BA78" s="490">
        <f t="shared" si="134"/>
        <v>6.6390000000000005E-2</v>
      </c>
      <c r="BB78" s="490">
        <f t="shared" si="134"/>
        <v>6.6797999999999996E-2</v>
      </c>
      <c r="BC78" s="490">
        <f t="shared" si="134"/>
        <v>7.0060999999999998E-2</v>
      </c>
      <c r="BD78" s="490">
        <f t="shared" si="134"/>
        <v>0.140954</v>
      </c>
      <c r="BE78" s="490">
        <f t="shared" si="134"/>
        <v>0.14096900000000001</v>
      </c>
      <c r="BF78" s="490">
        <f t="shared" si="134"/>
        <v>0.14092399999999999</v>
      </c>
      <c r="BG78" s="490">
        <f t="shared" si="134"/>
        <v>0.14091400000000001</v>
      </c>
      <c r="BH78" s="490">
        <f t="shared" si="134"/>
        <v>6.6656999999999994E-2</v>
      </c>
      <c r="BI78" s="490">
        <f t="shared" si="134"/>
        <v>6.9969000000000003E-2</v>
      </c>
      <c r="BJ78" s="490">
        <f t="shared" si="134"/>
        <v>6.4913999999999999E-2</v>
      </c>
      <c r="BK78" s="490">
        <f t="shared" si="134"/>
        <v>6.2024000000000003E-2</v>
      </c>
      <c r="BL78" s="490">
        <f t="shared" si="134"/>
        <v>6.2408999999999999E-2</v>
      </c>
      <c r="BM78" s="490">
        <f t="shared" si="134"/>
        <v>6.6390000000000005E-2</v>
      </c>
      <c r="BN78" s="490">
        <f t="shared" si="134"/>
        <v>6.6797999999999996E-2</v>
      </c>
      <c r="BO78" s="490">
        <f t="shared" si="134"/>
        <v>7.0060999999999998E-2</v>
      </c>
      <c r="BP78" s="490">
        <f t="shared" si="134"/>
        <v>0.140954</v>
      </c>
      <c r="BQ78" s="490">
        <f t="shared" si="134"/>
        <v>0.14096900000000001</v>
      </c>
      <c r="BR78" s="490">
        <f t="shared" si="134"/>
        <v>0.14092399999999999</v>
      </c>
      <c r="BS78" s="490">
        <f t="shared" si="134"/>
        <v>0.14091400000000001</v>
      </c>
      <c r="BT78" s="490">
        <f t="shared" si="134"/>
        <v>6.6656999999999994E-2</v>
      </c>
      <c r="BU78" s="490">
        <f t="shared" si="134"/>
        <v>6.9969000000000003E-2</v>
      </c>
      <c r="BV78" s="490">
        <f t="shared" si="134"/>
        <v>6.4913999999999999E-2</v>
      </c>
      <c r="BW78" s="490">
        <f t="shared" si="134"/>
        <v>6.2024000000000003E-2</v>
      </c>
      <c r="BX78" s="490">
        <f t="shared" si="134"/>
        <v>6.2408999999999999E-2</v>
      </c>
      <c r="BY78" s="490">
        <f t="shared" si="134"/>
        <v>6.6390000000000005E-2</v>
      </c>
      <c r="BZ78" s="490">
        <f t="shared" si="134"/>
        <v>6.6797999999999996E-2</v>
      </c>
      <c r="CA78" s="490">
        <f t="shared" si="134"/>
        <v>7.0060999999999998E-2</v>
      </c>
      <c r="CB78" s="490">
        <f t="shared" si="134"/>
        <v>0.140954</v>
      </c>
      <c r="CC78" s="490">
        <f t="shared" si="134"/>
        <v>0.14096900000000001</v>
      </c>
      <c r="CD78" s="490">
        <f t="shared" si="134"/>
        <v>0.14092399999999999</v>
      </c>
      <c r="CE78" s="490">
        <f t="shared" si="134"/>
        <v>0.14091400000000001</v>
      </c>
      <c r="CF78" s="490">
        <f t="shared" si="134"/>
        <v>6.6656999999999994E-2</v>
      </c>
      <c r="CG78" s="490">
        <f t="shared" si="134"/>
        <v>6.9969000000000003E-2</v>
      </c>
      <c r="CH78" s="490">
        <f t="shared" si="134"/>
        <v>6.4913999999999999E-2</v>
      </c>
      <c r="CJ78" s="110" t="s">
        <v>258</v>
      </c>
    </row>
    <row r="79" spans="1:88" s="110" customFormat="1" x14ac:dyDescent="0.25">
      <c r="C79" s="433" t="s">
        <v>230</v>
      </c>
      <c r="T79" s="491" t="s">
        <v>259</v>
      </c>
      <c r="CJ79" s="110" t="s">
        <v>260</v>
      </c>
    </row>
    <row r="80" spans="1:88" s="110" customFormat="1" x14ac:dyDescent="0.25">
      <c r="C80" s="434"/>
      <c r="D80" s="434"/>
      <c r="E80" s="434"/>
      <c r="F80" s="434"/>
      <c r="G80" s="434"/>
      <c r="H80" s="434"/>
      <c r="I80" s="434"/>
      <c r="J80" s="434"/>
      <c r="K80" s="434"/>
      <c r="L80" s="434"/>
      <c r="M80" s="434"/>
      <c r="N80" s="434"/>
      <c r="O80" s="434"/>
      <c r="P80" s="434"/>
      <c r="Q80" s="434"/>
      <c r="R80" s="434"/>
      <c r="S80" s="434"/>
      <c r="T80" s="434"/>
      <c r="U80" s="434"/>
      <c r="V80" s="434"/>
      <c r="W80" s="434"/>
      <c r="X80" s="434"/>
      <c r="Y80" s="434"/>
      <c r="Z80" s="434"/>
      <c r="AA80" s="434"/>
      <c r="AB80" s="434"/>
      <c r="AC80" s="434"/>
      <c r="AD80" s="434"/>
      <c r="AE80" s="434"/>
      <c r="AF80" s="434"/>
      <c r="AG80" s="434"/>
      <c r="AH80" s="434"/>
      <c r="AI80" s="434"/>
      <c r="AJ80" s="434"/>
      <c r="AK80" s="434"/>
      <c r="AL80" s="434"/>
      <c r="AM80" s="434"/>
      <c r="AN80" s="434"/>
      <c r="AO80" s="434"/>
      <c r="AP80" s="434"/>
      <c r="AQ80" s="434"/>
      <c r="AR80" s="434"/>
      <c r="AS80" s="434"/>
      <c r="AT80" s="434"/>
      <c r="AU80" s="434"/>
      <c r="AV80" s="434"/>
      <c r="AW80" s="434"/>
      <c r="AX80" s="434"/>
      <c r="AY80" s="434"/>
      <c r="AZ80" s="434"/>
      <c r="BA80" s="434"/>
      <c r="BB80" s="434"/>
      <c r="BC80" s="434"/>
      <c r="BD80" s="434"/>
      <c r="BE80" s="434"/>
      <c r="BF80" s="434"/>
      <c r="BG80" s="434"/>
      <c r="BH80" s="434"/>
      <c r="BI80" s="434"/>
      <c r="BJ80" s="434"/>
      <c r="BK80" s="434"/>
      <c r="BL80" s="434"/>
      <c r="BM80" s="434"/>
      <c r="BN80" s="434"/>
      <c r="BO80" s="434"/>
      <c r="BP80" s="434"/>
      <c r="BQ80" s="434"/>
      <c r="BR80" s="434"/>
      <c r="BS80" s="434"/>
      <c r="BT80" s="434"/>
      <c r="BU80" s="434"/>
      <c r="BV80" s="434"/>
      <c r="BW80" s="434"/>
      <c r="BX80" s="434"/>
      <c r="BY80" s="434"/>
      <c r="BZ80" s="434"/>
      <c r="CA80" s="434"/>
      <c r="CB80" s="434"/>
      <c r="CC80" s="434"/>
      <c r="CD80" s="434"/>
      <c r="CE80" s="434"/>
      <c r="CF80" s="434"/>
      <c r="CG80" s="434"/>
      <c r="CH80" s="434"/>
    </row>
    <row r="81" spans="3:86" s="110" customFormat="1" x14ac:dyDescent="0.25">
      <c r="C81" s="434"/>
      <c r="D81" s="434"/>
      <c r="E81" s="434"/>
      <c r="F81" s="434"/>
      <c r="R81" s="434"/>
      <c r="S81" s="434"/>
      <c r="T81" s="434"/>
      <c r="U81" s="434"/>
      <c r="V81" s="434"/>
      <c r="W81" s="434"/>
      <c r="X81" s="434"/>
      <c r="Y81" s="434"/>
      <c r="Z81" s="434"/>
      <c r="AA81" s="434"/>
      <c r="AB81" s="434"/>
      <c r="AC81" s="434"/>
      <c r="AD81" s="434"/>
      <c r="AE81" s="434"/>
      <c r="AF81" s="434"/>
      <c r="AG81" s="434"/>
      <c r="AH81" s="434"/>
      <c r="AI81" s="434"/>
      <c r="AJ81" s="434"/>
      <c r="AK81" s="434"/>
      <c r="AL81" s="434"/>
      <c r="AM81" s="434"/>
      <c r="AN81" s="434"/>
      <c r="AO81" s="434"/>
      <c r="AP81" s="434"/>
      <c r="AQ81" s="434"/>
      <c r="AR81" s="434"/>
      <c r="AS81" s="434"/>
      <c r="AT81" s="434"/>
      <c r="AU81" s="434"/>
      <c r="AV81" s="434"/>
      <c r="AW81" s="434"/>
      <c r="AX81" s="434"/>
      <c r="AY81" s="434"/>
      <c r="AZ81" s="434"/>
      <c r="BA81" s="434"/>
      <c r="BB81" s="434"/>
      <c r="BC81" s="434"/>
      <c r="BD81" s="434"/>
      <c r="BE81" s="434"/>
      <c r="BF81" s="434"/>
      <c r="BG81" s="434"/>
      <c r="BH81" s="434"/>
      <c r="BI81" s="434"/>
      <c r="BJ81" s="434"/>
      <c r="BK81" s="434"/>
      <c r="BL81" s="434"/>
      <c r="BM81" s="434"/>
      <c r="BN81" s="434"/>
      <c r="BO81" s="434"/>
      <c r="BP81" s="434"/>
      <c r="BQ81" s="434"/>
      <c r="BR81" s="434"/>
      <c r="BS81" s="434"/>
      <c r="BT81" s="434"/>
      <c r="BU81" s="434"/>
      <c r="BV81" s="434"/>
      <c r="BW81" s="434"/>
      <c r="BX81" s="434"/>
      <c r="BY81" s="434"/>
      <c r="BZ81" s="434"/>
      <c r="CA81" s="434"/>
      <c r="CB81" s="434"/>
      <c r="CC81" s="434"/>
      <c r="CD81" s="434"/>
      <c r="CE81" s="434"/>
      <c r="CF81" s="434"/>
      <c r="CG81" s="434"/>
      <c r="CH81" s="434"/>
    </row>
    <row r="82" spans="3:86" ht="14.65" customHeight="1" x14ac:dyDescent="0.25">
      <c r="C82" s="318"/>
      <c r="D82" s="318"/>
      <c r="E82" s="318"/>
      <c r="F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  <c r="AJ82" s="318"/>
      <c r="AK82" s="318"/>
      <c r="AL82" s="318"/>
      <c r="AM82" s="318"/>
      <c r="AN82" s="318"/>
      <c r="AO82" s="318"/>
      <c r="AP82" s="318"/>
      <c r="AQ82" s="318"/>
      <c r="AR82" s="318"/>
      <c r="AS82" s="318"/>
      <c r="AT82" s="318"/>
      <c r="AU82" s="318"/>
      <c r="AV82" s="318"/>
      <c r="AW82" s="318"/>
      <c r="AX82" s="318"/>
      <c r="AY82" s="318"/>
      <c r="AZ82" s="318"/>
      <c r="BA82" s="318"/>
      <c r="BB82" s="318"/>
      <c r="BC82" s="318"/>
      <c r="BD82" s="318"/>
      <c r="BE82" s="318"/>
      <c r="BF82" s="318"/>
      <c r="BG82" s="318"/>
      <c r="BH82" s="318"/>
      <c r="BI82" s="318"/>
      <c r="BJ82" s="318"/>
      <c r="BK82" s="318"/>
      <c r="BL82" s="318"/>
      <c r="BM82" s="318"/>
      <c r="BN82" s="318"/>
      <c r="BO82" s="318"/>
      <c r="BP82" s="318"/>
      <c r="BQ82" s="318"/>
      <c r="BR82" s="318"/>
      <c r="BS82" s="318"/>
      <c r="BT82" s="318"/>
      <c r="BU82" s="318"/>
      <c r="BV82" s="318"/>
      <c r="BW82" s="318"/>
      <c r="BX82" s="318"/>
      <c r="BY82" s="318"/>
      <c r="BZ82" s="318"/>
      <c r="CA82" s="318"/>
      <c r="CB82" s="318"/>
      <c r="CC82" s="318"/>
      <c r="CD82" s="318"/>
      <c r="CE82" s="318"/>
      <c r="CF82" s="318"/>
      <c r="CG82" s="318"/>
      <c r="CH82" s="318"/>
    </row>
    <row r="83" spans="3:86" x14ac:dyDescent="0.25">
      <c r="C83" s="318"/>
      <c r="D83" s="318"/>
      <c r="E83" s="318"/>
      <c r="F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  <c r="AJ83" s="318"/>
      <c r="AK83" s="318"/>
      <c r="AL83" s="318"/>
      <c r="AM83" s="318"/>
      <c r="AN83" s="318"/>
      <c r="AO83" s="318"/>
      <c r="AP83" s="318"/>
      <c r="AQ83" s="318"/>
      <c r="AR83" s="318"/>
      <c r="AS83" s="318"/>
      <c r="AT83" s="318"/>
      <c r="AU83" s="318"/>
      <c r="AV83" s="318"/>
      <c r="AW83" s="318"/>
      <c r="AX83" s="318"/>
      <c r="AY83" s="318"/>
      <c r="AZ83" s="318"/>
      <c r="BA83" s="318"/>
      <c r="BB83" s="318"/>
      <c r="BC83" s="318"/>
      <c r="BD83" s="318"/>
      <c r="BE83" s="318"/>
      <c r="BF83" s="318"/>
      <c r="BG83" s="318"/>
      <c r="BH83" s="318"/>
      <c r="BI83" s="318"/>
      <c r="BJ83" s="318"/>
      <c r="BK83" s="318"/>
      <c r="BL83" s="318"/>
      <c r="BM83" s="318"/>
      <c r="BN83" s="318"/>
      <c r="BO83" s="318"/>
      <c r="BP83" s="318"/>
      <c r="BQ83" s="318"/>
      <c r="BR83" s="318"/>
      <c r="BS83" s="318"/>
      <c r="BT83" s="318"/>
      <c r="BU83" s="318"/>
      <c r="BV83" s="318"/>
      <c r="BW83" s="318"/>
      <c r="BX83" s="318"/>
      <c r="BY83" s="318"/>
      <c r="BZ83" s="318"/>
      <c r="CA83" s="318"/>
      <c r="CB83" s="318"/>
      <c r="CC83" s="318"/>
      <c r="CD83" s="318"/>
      <c r="CE83" s="318"/>
      <c r="CF83" s="318"/>
      <c r="CG83" s="318"/>
      <c r="CH83" s="318"/>
    </row>
    <row r="84" spans="3:86" x14ac:dyDescent="0.25">
      <c r="C84" s="318"/>
      <c r="D84" s="318"/>
      <c r="E84" s="318"/>
      <c r="F84" s="318"/>
      <c r="R84" s="318"/>
      <c r="S84" s="482"/>
      <c r="T84" s="482"/>
      <c r="U84" s="482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  <c r="AJ84" s="318"/>
      <c r="AK84" s="318"/>
      <c r="AL84" s="318"/>
      <c r="AM84" s="318"/>
      <c r="AN84" s="318"/>
      <c r="AO84" s="318"/>
      <c r="AP84" s="318"/>
      <c r="AQ84" s="318"/>
      <c r="AR84" s="318"/>
      <c r="AS84" s="318"/>
      <c r="AT84" s="318"/>
      <c r="AU84" s="318"/>
      <c r="AV84" s="318"/>
      <c r="AW84" s="318"/>
      <c r="AX84" s="318"/>
      <c r="AY84" s="318"/>
      <c r="AZ84" s="318"/>
      <c r="BA84" s="318"/>
      <c r="BB84" s="318"/>
      <c r="BC84" s="318"/>
      <c r="BD84" s="318"/>
      <c r="BE84" s="318"/>
      <c r="BF84" s="318"/>
      <c r="BG84" s="318"/>
      <c r="BH84" s="318"/>
      <c r="BI84" s="318"/>
      <c r="BJ84" s="318"/>
      <c r="BK84" s="318"/>
      <c r="BL84" s="318"/>
      <c r="BM84" s="318"/>
      <c r="BN84" s="318"/>
      <c r="BO84" s="318"/>
      <c r="BP84" s="318"/>
      <c r="BQ84" s="318"/>
      <c r="BR84" s="318"/>
      <c r="BS84" s="318"/>
      <c r="BT84" s="318"/>
      <c r="BU84" s="318"/>
      <c r="BV84" s="318"/>
      <c r="BW84" s="318"/>
      <c r="BX84" s="318"/>
      <c r="BY84" s="318"/>
      <c r="BZ84" s="318"/>
      <c r="CA84" s="318"/>
      <c r="CB84" s="318"/>
      <c r="CC84" s="318"/>
      <c r="CD84" s="318"/>
      <c r="CE84" s="318"/>
      <c r="CF84" s="318"/>
      <c r="CG84" s="318"/>
      <c r="CH84" s="318"/>
    </row>
    <row r="85" spans="3:86" x14ac:dyDescent="0.25">
      <c r="C85" s="318"/>
      <c r="D85" s="318"/>
      <c r="E85" s="318"/>
      <c r="F85" s="318"/>
      <c r="R85" s="318"/>
      <c r="S85" s="484" t="s">
        <v>257</v>
      </c>
      <c r="T85" s="484"/>
      <c r="U85" s="484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318"/>
      <c r="CB85" s="318"/>
      <c r="CC85" s="318"/>
      <c r="CD85" s="318"/>
      <c r="CE85" s="318"/>
      <c r="CF85" s="318"/>
      <c r="CG85" s="318"/>
      <c r="CH85" s="318"/>
    </row>
    <row r="86" spans="3:86" x14ac:dyDescent="0.25">
      <c r="C86" s="318"/>
      <c r="D86" s="318"/>
      <c r="E86" s="318"/>
      <c r="F86" s="318"/>
      <c r="R86" s="318"/>
      <c r="S86" s="484">
        <f t="shared" ref="S86:T86" si="135">S21-S36</f>
        <v>28810640.95440691</v>
      </c>
      <c r="T86" s="484">
        <f t="shared" si="135"/>
        <v>6785752.1844069101</v>
      </c>
      <c r="U86" s="484">
        <f>T86-S86</f>
        <v>-22024888.77</v>
      </c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  <c r="AJ86" s="318"/>
      <c r="AK86" s="318"/>
      <c r="AL86" s="318"/>
      <c r="AM86" s="318"/>
      <c r="AN86" s="318"/>
      <c r="AO86" s="318"/>
      <c r="AP86" s="318"/>
      <c r="AQ86" s="318"/>
      <c r="AR86" s="318"/>
      <c r="AS86" s="318"/>
      <c r="AT86" s="318"/>
      <c r="AU86" s="318"/>
      <c r="AV86" s="318"/>
      <c r="AW86" s="318"/>
      <c r="AX86" s="318"/>
      <c r="AY86" s="318"/>
      <c r="AZ86" s="318"/>
      <c r="BA86" s="318"/>
      <c r="BB86" s="318"/>
      <c r="BC86" s="318"/>
      <c r="BD86" s="318"/>
      <c r="BE86" s="318"/>
      <c r="BF86" s="318"/>
      <c r="BG86" s="318"/>
      <c r="BH86" s="318"/>
      <c r="BI86" s="318"/>
      <c r="BJ86" s="318"/>
      <c r="BK86" s="318"/>
      <c r="BL86" s="318"/>
      <c r="BM86" s="318"/>
      <c r="BN86" s="318"/>
      <c r="BO86" s="318"/>
      <c r="BP86" s="318"/>
      <c r="BQ86" s="318"/>
      <c r="BR86" s="318"/>
      <c r="BS86" s="318"/>
      <c r="BT86" s="318"/>
      <c r="BU86" s="318"/>
      <c r="BV86" s="318"/>
      <c r="BW86" s="318"/>
      <c r="BX86" s="318"/>
      <c r="BY86" s="318"/>
      <c r="BZ86" s="318"/>
      <c r="CA86" s="318"/>
      <c r="CB86" s="318"/>
      <c r="CC86" s="318"/>
      <c r="CD86" s="318"/>
      <c r="CE86" s="318"/>
      <c r="CF86" s="318"/>
      <c r="CG86" s="318"/>
      <c r="CH86" s="318"/>
    </row>
    <row r="87" spans="3:86" ht="14.65" customHeight="1" x14ac:dyDescent="0.25">
      <c r="C87" s="318"/>
      <c r="D87" s="318"/>
      <c r="E87" s="318"/>
      <c r="F87" s="318"/>
      <c r="R87" s="318"/>
      <c r="S87" s="483"/>
      <c r="T87" s="483"/>
      <c r="U87" s="483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  <c r="AJ87" s="318"/>
      <c r="AK87" s="318"/>
      <c r="AL87" s="318"/>
      <c r="AM87" s="318"/>
      <c r="AN87" s="318"/>
      <c r="AO87" s="318"/>
      <c r="AP87" s="318"/>
      <c r="AQ87" s="318"/>
      <c r="AR87" s="318"/>
      <c r="AS87" s="318"/>
      <c r="AT87" s="318"/>
      <c r="AU87" s="318"/>
      <c r="AV87" s="318"/>
      <c r="AW87" s="318"/>
      <c r="AX87" s="318"/>
      <c r="AY87" s="318"/>
      <c r="AZ87" s="318"/>
      <c r="BA87" s="318"/>
      <c r="BB87" s="318"/>
      <c r="BC87" s="318"/>
      <c r="BD87" s="318"/>
      <c r="BE87" s="318"/>
      <c r="BF87" s="318"/>
      <c r="BG87" s="318"/>
      <c r="BH87" s="318"/>
      <c r="BI87" s="318"/>
      <c r="BJ87" s="318"/>
      <c r="BK87" s="318"/>
      <c r="BL87" s="318"/>
      <c r="BM87" s="318"/>
      <c r="BN87" s="318"/>
      <c r="BO87" s="318"/>
      <c r="BP87" s="318"/>
      <c r="BQ87" s="318"/>
      <c r="BR87" s="318"/>
      <c r="BS87" s="318"/>
      <c r="BT87" s="318"/>
      <c r="BU87" s="318"/>
      <c r="BV87" s="318"/>
      <c r="BW87" s="318"/>
      <c r="BX87" s="318"/>
      <c r="BY87" s="318"/>
      <c r="BZ87" s="318"/>
      <c r="CA87" s="318"/>
      <c r="CB87" s="318"/>
      <c r="CC87" s="318"/>
      <c r="CD87" s="318"/>
      <c r="CE87" s="318"/>
      <c r="CF87" s="318"/>
      <c r="CG87" s="318"/>
      <c r="CH87" s="318"/>
    </row>
    <row r="88" spans="3:86" x14ac:dyDescent="0.25">
      <c r="C88" s="318"/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483"/>
      <c r="T88" s="483"/>
      <c r="U88" s="483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  <c r="AJ88" s="318"/>
      <c r="AK88" s="318"/>
      <c r="AL88" s="318"/>
      <c r="AM88" s="318"/>
      <c r="AN88" s="318"/>
      <c r="AO88" s="318"/>
      <c r="AP88" s="318"/>
      <c r="AQ88" s="318"/>
      <c r="AR88" s="318"/>
      <c r="AS88" s="318"/>
      <c r="AT88" s="318"/>
      <c r="AU88" s="318"/>
      <c r="AV88" s="318"/>
      <c r="AW88" s="318"/>
      <c r="AX88" s="318"/>
      <c r="AY88" s="318"/>
      <c r="AZ88" s="318"/>
      <c r="BA88" s="318"/>
      <c r="BB88" s="318"/>
      <c r="BC88" s="318"/>
      <c r="BD88" s="318"/>
      <c r="BE88" s="318"/>
      <c r="BF88" s="318"/>
      <c r="BG88" s="318"/>
      <c r="BH88" s="318"/>
      <c r="BI88" s="318"/>
      <c r="BJ88" s="318"/>
      <c r="BK88" s="318"/>
      <c r="BL88" s="318"/>
      <c r="BM88" s="318"/>
      <c r="BN88" s="318"/>
      <c r="BO88" s="318"/>
      <c r="BP88" s="318"/>
      <c r="BQ88" s="318"/>
      <c r="BR88" s="318"/>
      <c r="BS88" s="318"/>
      <c r="BT88" s="318"/>
      <c r="BU88" s="318"/>
      <c r="BV88" s="318"/>
      <c r="BW88" s="318"/>
      <c r="BX88" s="318"/>
      <c r="BY88" s="318"/>
      <c r="BZ88" s="318"/>
      <c r="CA88" s="318"/>
      <c r="CB88" s="318"/>
      <c r="CC88" s="318"/>
      <c r="CD88" s="318"/>
      <c r="CE88" s="318"/>
      <c r="CF88" s="318"/>
      <c r="CG88" s="318"/>
      <c r="CH88" s="318"/>
    </row>
    <row r="89" spans="3:86" ht="14.65" customHeight="1" x14ac:dyDescent="0.25">
      <c r="C89" s="318"/>
      <c r="D89" s="318"/>
      <c r="E89" s="318"/>
      <c r="F89" s="318"/>
      <c r="G89" s="318"/>
      <c r="H89" s="31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483"/>
      <c r="T89" s="483"/>
      <c r="U89" s="483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  <c r="AJ89" s="318"/>
      <c r="AK89" s="318"/>
      <c r="AL89" s="318"/>
      <c r="AM89" s="318"/>
      <c r="AN89" s="318"/>
      <c r="AO89" s="318"/>
      <c r="AP89" s="318"/>
      <c r="AQ89" s="318"/>
      <c r="AR89" s="318"/>
      <c r="AS89" s="318"/>
      <c r="AT89" s="318"/>
      <c r="AU89" s="318"/>
      <c r="AV89" s="318"/>
      <c r="AW89" s="318"/>
      <c r="AX89" s="318"/>
      <c r="AY89" s="318"/>
      <c r="AZ89" s="318"/>
      <c r="BA89" s="318"/>
      <c r="BB89" s="318"/>
      <c r="BC89" s="318"/>
      <c r="BD89" s="318"/>
      <c r="BE89" s="318"/>
      <c r="BF89" s="318"/>
      <c r="BG89" s="318"/>
      <c r="BH89" s="318"/>
      <c r="BI89" s="318"/>
      <c r="BJ89" s="318"/>
      <c r="BK89" s="318"/>
      <c r="BL89" s="318"/>
      <c r="BM89" s="318"/>
      <c r="BN89" s="318"/>
      <c r="BO89" s="318"/>
      <c r="BP89" s="318"/>
      <c r="BQ89" s="318"/>
      <c r="BR89" s="318"/>
      <c r="BS89" s="318"/>
      <c r="BT89" s="318"/>
      <c r="BU89" s="318"/>
      <c r="BV89" s="318"/>
      <c r="BW89" s="318"/>
      <c r="BX89" s="318"/>
      <c r="BY89" s="318"/>
      <c r="BZ89" s="318"/>
      <c r="CA89" s="318"/>
      <c r="CB89" s="318"/>
      <c r="CC89" s="318"/>
      <c r="CD89" s="318"/>
      <c r="CE89" s="318"/>
      <c r="CF89" s="318"/>
      <c r="CG89" s="318"/>
      <c r="CH89" s="318"/>
    </row>
    <row r="90" spans="3:86" x14ac:dyDescent="0.25"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483"/>
      <c r="T90" s="483"/>
      <c r="U90" s="483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  <c r="AJ90" s="318"/>
      <c r="AK90" s="318"/>
      <c r="AL90" s="318"/>
      <c r="AM90" s="318"/>
      <c r="AN90" s="318"/>
      <c r="AO90" s="318"/>
      <c r="AP90" s="318"/>
      <c r="AQ90" s="318"/>
      <c r="AR90" s="318"/>
      <c r="AS90" s="318"/>
      <c r="AT90" s="318"/>
      <c r="AU90" s="318"/>
      <c r="AV90" s="318"/>
      <c r="AW90" s="318"/>
      <c r="AX90" s="318"/>
      <c r="AY90" s="318"/>
      <c r="AZ90" s="318"/>
      <c r="BA90" s="318"/>
      <c r="BB90" s="318"/>
      <c r="BC90" s="318"/>
      <c r="BD90" s="318"/>
      <c r="BE90" s="318"/>
      <c r="BF90" s="318"/>
      <c r="BG90" s="318"/>
      <c r="BH90" s="318"/>
      <c r="BI90" s="318"/>
      <c r="BJ90" s="318"/>
      <c r="BK90" s="318"/>
      <c r="BL90" s="318"/>
      <c r="BM90" s="318"/>
      <c r="BN90" s="318"/>
      <c r="BO90" s="318"/>
      <c r="BP90" s="318"/>
      <c r="BQ90" s="318"/>
      <c r="BR90" s="318"/>
      <c r="BS90" s="318"/>
      <c r="BT90" s="318"/>
      <c r="BU90" s="318"/>
      <c r="BV90" s="318"/>
      <c r="BW90" s="318"/>
      <c r="BX90" s="318"/>
      <c r="BY90" s="318"/>
      <c r="BZ90" s="318"/>
      <c r="CA90" s="318"/>
      <c r="CB90" s="318"/>
      <c r="CC90" s="318"/>
      <c r="CD90" s="318"/>
      <c r="CE90" s="318"/>
      <c r="CF90" s="318"/>
      <c r="CG90" s="318"/>
      <c r="CH90" s="318"/>
    </row>
    <row r="91" spans="3:86" x14ac:dyDescent="0.25">
      <c r="S91" s="483"/>
      <c r="T91" s="483"/>
      <c r="U91" s="483"/>
    </row>
    <row r="92" spans="3:86" x14ac:dyDescent="0.25">
      <c r="S92" s="483"/>
      <c r="T92" s="483"/>
      <c r="U92" s="483"/>
    </row>
    <row r="93" spans="3:86" x14ac:dyDescent="0.25">
      <c r="S93" s="483"/>
      <c r="T93" s="483"/>
      <c r="U93" s="483"/>
    </row>
    <row r="94" spans="3:86" x14ac:dyDescent="0.25">
      <c r="S94" s="483"/>
      <c r="T94" s="483"/>
      <c r="U94" s="483"/>
    </row>
    <row r="95" spans="3:86" x14ac:dyDescent="0.25">
      <c r="S95" s="483"/>
      <c r="T95" s="483"/>
      <c r="U95" s="483"/>
    </row>
    <row r="96" spans="3:86" x14ac:dyDescent="0.25">
      <c r="J96" s="5"/>
      <c r="S96" s="483"/>
      <c r="T96" s="483"/>
      <c r="U96" s="483"/>
    </row>
    <row r="97" spans="4:20" x14ac:dyDescent="0.25">
      <c r="D97" s="6"/>
      <c r="T97" s="481"/>
    </row>
    <row r="98" spans="4:20" x14ac:dyDescent="0.25">
      <c r="T98" s="481"/>
    </row>
    <row r="99" spans="4:20" x14ac:dyDescent="0.25">
      <c r="T99" s="481"/>
    </row>
    <row r="100" spans="4:20" x14ac:dyDescent="0.25">
      <c r="T100" s="481"/>
    </row>
    <row r="101" spans="4:20" x14ac:dyDescent="0.25">
      <c r="T101" s="481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CJ112"/>
  <sheetViews>
    <sheetView tabSelected="1" zoomScale="80" zoomScaleNormal="80" workbookViewId="0">
      <selection activeCell="F39" sqref="B3:M39"/>
    </sheetView>
  </sheetViews>
  <sheetFormatPr defaultRowHeight="15" x14ac:dyDescent="0.25"/>
  <cols>
    <col min="1" max="1" width="10.5703125" customWidth="1"/>
    <col min="2" max="2" width="24.7109375" customWidth="1"/>
    <col min="3" max="11" width="14.42578125" customWidth="1"/>
    <col min="12" max="16" width="14.28515625" bestFit="1" customWidth="1"/>
    <col min="17" max="84" width="14.28515625" customWidth="1"/>
    <col min="85" max="86" width="14.28515625" bestFit="1" customWidth="1"/>
    <col min="87" max="87" width="10.5703125" bestFit="1" customWidth="1"/>
    <col min="88" max="88" width="15.7109375" customWidth="1"/>
  </cols>
  <sheetData>
    <row r="1" spans="1:88" s="2" customFormat="1" ht="15.7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.75" thickBot="1" x14ac:dyDescent="0.3">
      <c r="A2" s="19"/>
      <c r="B2" s="30" t="s">
        <v>13</v>
      </c>
      <c r="C2" s="367">
        <f>' 1M - RES'!C2</f>
        <v>0.65</v>
      </c>
      <c r="D2" s="367">
        <f>C2</f>
        <v>0.65</v>
      </c>
      <c r="E2" s="360">
        <f t="shared" ref="E2:BP2" si="0">D2</f>
        <v>0.65</v>
      </c>
      <c r="F2" s="368">
        <f t="shared" si="0"/>
        <v>0.65</v>
      </c>
      <c r="G2" s="369">
        <f t="shared" si="0"/>
        <v>0.65</v>
      </c>
      <c r="H2" s="369">
        <f t="shared" si="0"/>
        <v>0.65</v>
      </c>
      <c r="I2" s="369">
        <f t="shared" si="0"/>
        <v>0.65</v>
      </c>
      <c r="J2" s="369">
        <f t="shared" si="0"/>
        <v>0.65</v>
      </c>
      <c r="K2" s="369">
        <f t="shared" si="0"/>
        <v>0.65</v>
      </c>
      <c r="L2" s="369">
        <f t="shared" si="0"/>
        <v>0.65</v>
      </c>
      <c r="M2" s="369">
        <f t="shared" si="0"/>
        <v>0.65</v>
      </c>
      <c r="N2" s="369">
        <f t="shared" si="0"/>
        <v>0.65</v>
      </c>
      <c r="O2" s="369">
        <f t="shared" si="0"/>
        <v>0.65</v>
      </c>
      <c r="P2" s="369">
        <f t="shared" si="0"/>
        <v>0.65</v>
      </c>
      <c r="Q2" s="369">
        <f t="shared" si="0"/>
        <v>0.65</v>
      </c>
      <c r="R2" s="369">
        <f t="shared" si="0"/>
        <v>0.65</v>
      </c>
      <c r="S2" s="369">
        <f t="shared" si="0"/>
        <v>0.65</v>
      </c>
      <c r="T2" s="369">
        <f t="shared" si="0"/>
        <v>0.65</v>
      </c>
      <c r="U2" s="369">
        <f t="shared" si="0"/>
        <v>0.65</v>
      </c>
      <c r="V2" s="369">
        <f t="shared" si="0"/>
        <v>0.65</v>
      </c>
      <c r="W2" s="369">
        <f t="shared" si="0"/>
        <v>0.65</v>
      </c>
      <c r="X2" s="369">
        <f t="shared" si="0"/>
        <v>0.65</v>
      </c>
      <c r="Y2" s="369">
        <f t="shared" si="0"/>
        <v>0.65</v>
      </c>
      <c r="Z2" s="369">
        <f t="shared" si="0"/>
        <v>0.65</v>
      </c>
      <c r="AA2" s="369">
        <f t="shared" si="0"/>
        <v>0.65</v>
      </c>
      <c r="AB2" s="369">
        <f t="shared" si="0"/>
        <v>0.65</v>
      </c>
      <c r="AC2" s="369">
        <f t="shared" si="0"/>
        <v>0.65</v>
      </c>
      <c r="AD2" s="369">
        <f t="shared" si="0"/>
        <v>0.65</v>
      </c>
      <c r="AE2" s="369">
        <f t="shared" si="0"/>
        <v>0.65</v>
      </c>
      <c r="AF2" s="369">
        <f t="shared" si="0"/>
        <v>0.65</v>
      </c>
      <c r="AG2" s="369">
        <f t="shared" si="0"/>
        <v>0.65</v>
      </c>
      <c r="AH2" s="369">
        <f t="shared" si="0"/>
        <v>0.65</v>
      </c>
      <c r="AI2" s="369">
        <f t="shared" si="0"/>
        <v>0.65</v>
      </c>
      <c r="AJ2" s="369">
        <f t="shared" si="0"/>
        <v>0.65</v>
      </c>
      <c r="AK2" s="369">
        <f t="shared" si="0"/>
        <v>0.65</v>
      </c>
      <c r="AL2" s="369">
        <f t="shared" si="0"/>
        <v>0.65</v>
      </c>
      <c r="AM2" s="369">
        <f t="shared" si="0"/>
        <v>0.65</v>
      </c>
      <c r="AN2" s="369">
        <f t="shared" si="0"/>
        <v>0.65</v>
      </c>
      <c r="AO2" s="369">
        <f t="shared" si="0"/>
        <v>0.65</v>
      </c>
      <c r="AP2" s="369">
        <f t="shared" si="0"/>
        <v>0.65</v>
      </c>
      <c r="AQ2" s="369">
        <f t="shared" si="0"/>
        <v>0.65</v>
      </c>
      <c r="AR2" s="369">
        <f t="shared" si="0"/>
        <v>0.65</v>
      </c>
      <c r="AS2" s="369">
        <f t="shared" si="0"/>
        <v>0.65</v>
      </c>
      <c r="AT2" s="369">
        <f t="shared" si="0"/>
        <v>0.65</v>
      </c>
      <c r="AU2" s="369">
        <f t="shared" si="0"/>
        <v>0.65</v>
      </c>
      <c r="AV2" s="369">
        <f t="shared" si="0"/>
        <v>0.65</v>
      </c>
      <c r="AW2" s="369">
        <f t="shared" si="0"/>
        <v>0.65</v>
      </c>
      <c r="AX2" s="369">
        <f t="shared" si="0"/>
        <v>0.65</v>
      </c>
      <c r="AY2" s="369">
        <f t="shared" si="0"/>
        <v>0.65</v>
      </c>
      <c r="AZ2" s="369">
        <f t="shared" si="0"/>
        <v>0.65</v>
      </c>
      <c r="BA2" s="369">
        <f t="shared" si="0"/>
        <v>0.65</v>
      </c>
      <c r="BB2" s="369">
        <f t="shared" si="0"/>
        <v>0.65</v>
      </c>
      <c r="BC2" s="369">
        <f t="shared" si="0"/>
        <v>0.65</v>
      </c>
      <c r="BD2" s="369">
        <f t="shared" si="0"/>
        <v>0.65</v>
      </c>
      <c r="BE2" s="369">
        <f t="shared" si="0"/>
        <v>0.65</v>
      </c>
      <c r="BF2" s="369">
        <f t="shared" si="0"/>
        <v>0.65</v>
      </c>
      <c r="BG2" s="369">
        <f t="shared" si="0"/>
        <v>0.65</v>
      </c>
      <c r="BH2" s="369">
        <f t="shared" si="0"/>
        <v>0.65</v>
      </c>
      <c r="BI2" s="369">
        <f t="shared" si="0"/>
        <v>0.65</v>
      </c>
      <c r="BJ2" s="369">
        <f t="shared" si="0"/>
        <v>0.65</v>
      </c>
      <c r="BK2" s="369">
        <f t="shared" si="0"/>
        <v>0.65</v>
      </c>
      <c r="BL2" s="369">
        <f t="shared" si="0"/>
        <v>0.65</v>
      </c>
      <c r="BM2" s="369">
        <f t="shared" si="0"/>
        <v>0.65</v>
      </c>
      <c r="BN2" s="369">
        <f t="shared" si="0"/>
        <v>0.65</v>
      </c>
      <c r="BO2" s="369">
        <f t="shared" si="0"/>
        <v>0.65</v>
      </c>
      <c r="BP2" s="369">
        <f t="shared" si="0"/>
        <v>0.65</v>
      </c>
      <c r="BQ2" s="369">
        <f t="shared" ref="BQ2:CH2" si="1">BP2</f>
        <v>0.65</v>
      </c>
      <c r="BR2" s="369">
        <f t="shared" si="1"/>
        <v>0.65</v>
      </c>
      <c r="BS2" s="369">
        <f t="shared" si="1"/>
        <v>0.65</v>
      </c>
      <c r="BT2" s="369">
        <f t="shared" si="1"/>
        <v>0.65</v>
      </c>
      <c r="BU2" s="369">
        <f t="shared" si="1"/>
        <v>0.65</v>
      </c>
      <c r="BV2" s="369">
        <f t="shared" si="1"/>
        <v>0.65</v>
      </c>
      <c r="BW2" s="369">
        <f t="shared" si="1"/>
        <v>0.65</v>
      </c>
      <c r="BX2" s="369">
        <f t="shared" si="1"/>
        <v>0.65</v>
      </c>
      <c r="BY2" s="369">
        <f t="shared" si="1"/>
        <v>0.65</v>
      </c>
      <c r="BZ2" s="369">
        <f t="shared" si="1"/>
        <v>0.65</v>
      </c>
      <c r="CA2" s="369">
        <f t="shared" si="1"/>
        <v>0.65</v>
      </c>
      <c r="CB2" s="369">
        <f t="shared" si="1"/>
        <v>0.65</v>
      </c>
      <c r="CC2" s="369">
        <f t="shared" si="1"/>
        <v>0.65</v>
      </c>
      <c r="CD2" s="369">
        <f t="shared" si="1"/>
        <v>0.65</v>
      </c>
      <c r="CE2" s="369">
        <f t="shared" si="1"/>
        <v>0.65</v>
      </c>
      <c r="CF2" s="369">
        <f t="shared" si="1"/>
        <v>0.65</v>
      </c>
      <c r="CG2" s="369">
        <f t="shared" si="1"/>
        <v>0.65</v>
      </c>
      <c r="CH2" s="370">
        <f t="shared" si="1"/>
        <v>0.65</v>
      </c>
    </row>
    <row r="3" spans="1:88" s="7" customFormat="1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3">
      <c r="A4" s="596" t="s">
        <v>14</v>
      </c>
      <c r="B4" s="18" t="s">
        <v>10</v>
      </c>
      <c r="C4" s="162">
        <f>' 1M - RES'!C4</f>
        <v>45292</v>
      </c>
      <c r="D4" s="162">
        <f>' 1M - RES'!D4</f>
        <v>45323</v>
      </c>
      <c r="E4" s="162">
        <f>' 1M - RES'!E4</f>
        <v>45352</v>
      </c>
      <c r="F4" s="162">
        <f>' 1M - RES'!F4</f>
        <v>45383</v>
      </c>
      <c r="G4" s="162">
        <f>' 1M - RES'!G4</f>
        <v>45413</v>
      </c>
      <c r="H4" s="162">
        <f>' 1M - RES'!H4</f>
        <v>45444</v>
      </c>
      <c r="I4" s="162">
        <f>' 1M - RES'!I4</f>
        <v>45474</v>
      </c>
      <c r="J4" s="162">
        <f>' 1M - RES'!J4</f>
        <v>45505</v>
      </c>
      <c r="K4" s="162">
        <f>' 1M - RES'!K4</f>
        <v>45536</v>
      </c>
      <c r="L4" s="162">
        <f>' 1M - RES'!L4</f>
        <v>45566</v>
      </c>
      <c r="M4" s="162">
        <f>' 1M - RES'!M4</f>
        <v>45597</v>
      </c>
      <c r="N4" s="162">
        <f>' 1M - RES'!N4</f>
        <v>45627</v>
      </c>
      <c r="O4" s="162">
        <f>' 1M - RES'!O4</f>
        <v>45658</v>
      </c>
      <c r="P4" s="162">
        <f>' 1M - RES'!P4</f>
        <v>45689</v>
      </c>
      <c r="Q4" s="162">
        <f>' 1M - RES'!Q4</f>
        <v>45717</v>
      </c>
      <c r="R4" s="162">
        <f>' 1M - RES'!R4</f>
        <v>45748</v>
      </c>
      <c r="S4" s="162">
        <f>' 1M - RES'!S4</f>
        <v>45778</v>
      </c>
      <c r="T4" s="162">
        <f>' 1M - RES'!T4</f>
        <v>45809</v>
      </c>
      <c r="U4" s="162">
        <f>' 1M - RES'!U4</f>
        <v>45839</v>
      </c>
      <c r="V4" s="162">
        <f>' 1M - RES'!V4</f>
        <v>45870</v>
      </c>
      <c r="W4" s="162">
        <f>' 1M - RES'!W4</f>
        <v>45901</v>
      </c>
      <c r="X4" s="162">
        <f>' 1M - RES'!X4</f>
        <v>45931</v>
      </c>
      <c r="Y4" s="162">
        <f>' 1M - RES'!Y4</f>
        <v>45962</v>
      </c>
      <c r="Z4" s="162">
        <f>' 1M - RES'!Z4</f>
        <v>45992</v>
      </c>
      <c r="AA4" s="162">
        <f>' 1M - RES'!AA4</f>
        <v>46023</v>
      </c>
      <c r="AB4" s="162">
        <f>' 1M - RES'!AB4</f>
        <v>46054</v>
      </c>
      <c r="AC4" s="162">
        <f>' 1M - RES'!AC4</f>
        <v>46082</v>
      </c>
      <c r="AD4" s="162">
        <f>' 1M - RES'!AD4</f>
        <v>46113</v>
      </c>
      <c r="AE4" s="162">
        <f>' 1M - RES'!AE4</f>
        <v>46143</v>
      </c>
      <c r="AF4" s="162">
        <f>' 1M - RES'!AF4</f>
        <v>46174</v>
      </c>
      <c r="AG4" s="162">
        <f>' 1M - RES'!AG4</f>
        <v>46204</v>
      </c>
      <c r="AH4" s="162">
        <f>' 1M - RES'!AH4</f>
        <v>46235</v>
      </c>
      <c r="AI4" s="162">
        <f>' 1M - RES'!AI4</f>
        <v>46266</v>
      </c>
      <c r="AJ4" s="162">
        <f>' 1M - RES'!AJ4</f>
        <v>46296</v>
      </c>
      <c r="AK4" s="162">
        <f>' 1M - RES'!AK4</f>
        <v>46327</v>
      </c>
      <c r="AL4" s="162">
        <f>' 1M - RES'!AL4</f>
        <v>46357</v>
      </c>
      <c r="AM4" s="162">
        <f>' 1M - RES'!AM4</f>
        <v>46388</v>
      </c>
      <c r="AN4" s="162">
        <f>' 1M - RES'!AN4</f>
        <v>46419</v>
      </c>
      <c r="AO4" s="162">
        <f>' 1M - RES'!AO4</f>
        <v>46447</v>
      </c>
      <c r="AP4" s="162">
        <f>' 1M - RES'!AP4</f>
        <v>46478</v>
      </c>
      <c r="AQ4" s="162">
        <f>' 1M - RES'!AQ4</f>
        <v>46508</v>
      </c>
      <c r="AR4" s="162">
        <f>' 1M - RES'!AR4</f>
        <v>46539</v>
      </c>
      <c r="AS4" s="162">
        <f>' 1M - RES'!AS4</f>
        <v>46569</v>
      </c>
      <c r="AT4" s="162">
        <f>' 1M - RES'!AT4</f>
        <v>46600</v>
      </c>
      <c r="AU4" s="162">
        <f>' 1M - RES'!AU4</f>
        <v>46631</v>
      </c>
      <c r="AV4" s="162">
        <f>' 1M - RES'!AV4</f>
        <v>46661</v>
      </c>
      <c r="AW4" s="162">
        <f>' 1M - RES'!AW4</f>
        <v>46692</v>
      </c>
      <c r="AX4" s="162">
        <f>' 1M - RES'!AX4</f>
        <v>46722</v>
      </c>
      <c r="AY4" s="162">
        <f>' 1M - RES'!AY4</f>
        <v>46753</v>
      </c>
      <c r="AZ4" s="162">
        <f>' 1M - RES'!AZ4</f>
        <v>46784</v>
      </c>
      <c r="BA4" s="162">
        <f>' 1M - RES'!BA4</f>
        <v>46813</v>
      </c>
      <c r="BB4" s="162">
        <f>' 1M - RES'!BB4</f>
        <v>46844</v>
      </c>
      <c r="BC4" s="162">
        <f>' 1M - RES'!BC4</f>
        <v>46874</v>
      </c>
      <c r="BD4" s="162">
        <f>' 1M - RES'!BD4</f>
        <v>46905</v>
      </c>
      <c r="BE4" s="162">
        <f>' 1M - RES'!BE4</f>
        <v>46935</v>
      </c>
      <c r="BF4" s="162">
        <f>' 1M - RES'!BF4</f>
        <v>46966</v>
      </c>
      <c r="BG4" s="162">
        <f>' 1M - RES'!BG4</f>
        <v>46997</v>
      </c>
      <c r="BH4" s="162">
        <f>' 1M - RES'!BH4</f>
        <v>47027</v>
      </c>
      <c r="BI4" s="162">
        <f>' 1M - RES'!BI4</f>
        <v>47058</v>
      </c>
      <c r="BJ4" s="162">
        <f>' 1M - RES'!BJ4</f>
        <v>47088</v>
      </c>
      <c r="BK4" s="162">
        <f>' 1M - RES'!BK4</f>
        <v>47119</v>
      </c>
      <c r="BL4" s="162">
        <f>' 1M - RES'!BL4</f>
        <v>47150</v>
      </c>
      <c r="BM4" s="162">
        <f>' 1M - RES'!BM4</f>
        <v>47178</v>
      </c>
      <c r="BN4" s="162">
        <f>' 1M - RES'!BN4</f>
        <v>47209</v>
      </c>
      <c r="BO4" s="162">
        <f>' 1M - RES'!BO4</f>
        <v>47239</v>
      </c>
      <c r="BP4" s="162">
        <f>' 1M - RES'!BP4</f>
        <v>47270</v>
      </c>
      <c r="BQ4" s="162">
        <f>' 1M - RES'!BQ4</f>
        <v>47300</v>
      </c>
      <c r="BR4" s="162">
        <f>' 1M - RES'!BR4</f>
        <v>47331</v>
      </c>
      <c r="BS4" s="162">
        <f>' 1M - RES'!BS4</f>
        <v>47362</v>
      </c>
      <c r="BT4" s="162">
        <f>' 1M - RES'!BT4</f>
        <v>47392</v>
      </c>
      <c r="BU4" s="162">
        <f>' 1M - RES'!BU4</f>
        <v>47423</v>
      </c>
      <c r="BV4" s="162">
        <f>' 1M - RES'!BV4</f>
        <v>47453</v>
      </c>
      <c r="BW4" s="162">
        <f>' 1M - RES'!BW4</f>
        <v>47484</v>
      </c>
      <c r="BX4" s="162">
        <f>' 1M - RES'!BX4</f>
        <v>47515</v>
      </c>
      <c r="BY4" s="162">
        <f>' 1M - RES'!BY4</f>
        <v>47543</v>
      </c>
      <c r="BZ4" s="162">
        <f>' 1M - RES'!BZ4</f>
        <v>47574</v>
      </c>
      <c r="CA4" s="162">
        <f>' 1M - RES'!CA4</f>
        <v>47604</v>
      </c>
      <c r="CB4" s="162">
        <f>' 1M - RES'!CB4</f>
        <v>47635</v>
      </c>
      <c r="CC4" s="162">
        <f>' 1M - RES'!CC4</f>
        <v>47665</v>
      </c>
      <c r="CD4" s="162">
        <f>' 1M - RES'!CD4</f>
        <v>47696</v>
      </c>
      <c r="CE4" s="162">
        <f>' 1M - RES'!CE4</f>
        <v>47727</v>
      </c>
      <c r="CF4" s="162">
        <f>' 1M - RES'!CF4</f>
        <v>47757</v>
      </c>
      <c r="CG4" s="162">
        <f>' 1M - RES'!CG4</f>
        <v>47788</v>
      </c>
      <c r="CH4" s="162">
        <f>' 1M - RES'!CH4</f>
        <v>47818</v>
      </c>
    </row>
    <row r="5" spans="1:88" ht="15" customHeight="1" x14ac:dyDescent="0.25">
      <c r="A5" s="597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0</v>
      </c>
      <c r="N5" s="3">
        <f>'BIZ kWh ENTRY'!N164</f>
        <v>14519.692337945908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225"/>
    </row>
    <row r="6" spans="1:88" x14ac:dyDescent="0.25">
      <c r="A6" s="597"/>
      <c r="B6" s="13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9908.2635984287535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41560.698481669708</v>
      </c>
      <c r="L6" s="3">
        <f>'BIZ kWh ENTRY'!L165</f>
        <v>0</v>
      </c>
      <c r="M6" s="3">
        <f>'BIZ kWh ENTRY'!M165</f>
        <v>0</v>
      </c>
      <c r="N6" s="3">
        <f>'BIZ kWh ENTRY'!N165</f>
        <v>0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225"/>
    </row>
    <row r="7" spans="1:88" x14ac:dyDescent="0.25">
      <c r="A7" s="597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21395.670508517294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15349.634596298552</v>
      </c>
      <c r="N7" s="3">
        <f>'BIZ kWh ENTRY'!N166</f>
        <v>8558.2682034069203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225"/>
    </row>
    <row r="8" spans="1:88" x14ac:dyDescent="0.25">
      <c r="A8" s="597"/>
      <c r="B8" s="11" t="s">
        <v>1</v>
      </c>
      <c r="C8" s="3">
        <f>'BIZ kWh ENTRY'!C167</f>
        <v>0</v>
      </c>
      <c r="D8" s="3">
        <f>'BIZ kWh ENTRY'!D167</f>
        <v>4452.3678331885221</v>
      </c>
      <c r="E8" s="3">
        <f>'BIZ kWh ENTRY'!E167</f>
        <v>22542.994628232682</v>
      </c>
      <c r="F8" s="3">
        <f>'BIZ kWh ENTRY'!F167</f>
        <v>207412.07310354064</v>
      </c>
      <c r="G8" s="3">
        <f>'BIZ kWh ENTRY'!G167</f>
        <v>84062.00789235413</v>
      </c>
      <c r="H8" s="3">
        <f>'BIZ kWh ENTRY'!H167</f>
        <v>25853.979368914879</v>
      </c>
      <c r="I8" s="3">
        <f>'BIZ kWh ENTRY'!I167</f>
        <v>8523.2347502680586</v>
      </c>
      <c r="J8" s="3">
        <f>'BIZ kWh ENTRY'!J167</f>
        <v>31998.239361605647</v>
      </c>
      <c r="K8" s="3">
        <f>'BIZ kWh ENTRY'!K167</f>
        <v>70841.95423116826</v>
      </c>
      <c r="L8" s="3">
        <f>'BIZ kWh ENTRY'!L167</f>
        <v>59050.440932251935</v>
      </c>
      <c r="M8" s="3">
        <f>'BIZ kWh ENTRY'!M167</f>
        <v>20861.140036861831</v>
      </c>
      <c r="N8" s="3">
        <f>'BIZ kWh ENTRY'!N167</f>
        <v>1240634.6030064726</v>
      </c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225"/>
    </row>
    <row r="9" spans="1:88" x14ac:dyDescent="0.25">
      <c r="A9" s="597"/>
      <c r="B9" s="13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0</v>
      </c>
      <c r="M9" s="3">
        <f>'BIZ kWh ENTRY'!M168</f>
        <v>0</v>
      </c>
      <c r="N9" s="3">
        <f>'BIZ kWh ENTRY'!N168</f>
        <v>0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225"/>
    </row>
    <row r="10" spans="1:88" x14ac:dyDescent="0.25">
      <c r="A10" s="597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0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225"/>
    </row>
    <row r="11" spans="1:88" x14ac:dyDescent="0.25">
      <c r="A11" s="597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0</v>
      </c>
      <c r="F11" s="3">
        <f>'BIZ kWh ENTRY'!F170</f>
        <v>4005.5200382245484</v>
      </c>
      <c r="G11" s="3">
        <f>'BIZ kWh ENTRY'!G170</f>
        <v>4930.9224098805216</v>
      </c>
      <c r="H11" s="3">
        <f>'BIZ kWh ENTRY'!H170</f>
        <v>31913.894511605733</v>
      </c>
      <c r="I11" s="3">
        <f>'BIZ kWh ENTRY'!I170</f>
        <v>7598.6812898051803</v>
      </c>
      <c r="J11" s="3">
        <f>'BIZ kWh ENTRY'!J170</f>
        <v>31699.455984811961</v>
      </c>
      <c r="K11" s="3">
        <f>'BIZ kWh ENTRY'!K170</f>
        <v>56542.874825471714</v>
      </c>
      <c r="L11" s="3">
        <f>'BIZ kWh ENTRY'!L170</f>
        <v>0</v>
      </c>
      <c r="M11" s="3">
        <f>'BIZ kWh ENTRY'!M170</f>
        <v>384939.71195552085</v>
      </c>
      <c r="N11" s="3">
        <f>'BIZ kWh ENTRY'!N170</f>
        <v>1370321.1647565856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225"/>
    </row>
    <row r="12" spans="1:88" x14ac:dyDescent="0.25">
      <c r="A12" s="597"/>
      <c r="B12" s="11" t="s">
        <v>4</v>
      </c>
      <c r="C12" s="3">
        <f>'BIZ kWh ENTRY'!C171</f>
        <v>0</v>
      </c>
      <c r="D12" s="3">
        <f>'BIZ kWh ENTRY'!D171</f>
        <v>391564.48041270894</v>
      </c>
      <c r="E12" s="3">
        <f>'BIZ kWh ENTRY'!E171</f>
        <v>1692986.0049503471</v>
      </c>
      <c r="F12" s="3">
        <f>'BIZ kWh ENTRY'!F171</f>
        <v>722815.85990550613</v>
      </c>
      <c r="G12" s="3">
        <f>'BIZ kWh ENTRY'!G171</f>
        <v>1006644.570614093</v>
      </c>
      <c r="H12" s="3">
        <f>'BIZ kWh ENTRY'!H171</f>
        <v>1460992.0342448815</v>
      </c>
      <c r="I12" s="3">
        <f>'BIZ kWh ENTRY'!I171</f>
        <v>486005.57986112894</v>
      </c>
      <c r="J12" s="3">
        <f>'BIZ kWh ENTRY'!J171</f>
        <v>847983.98437441944</v>
      </c>
      <c r="K12" s="3">
        <f>'BIZ kWh ENTRY'!K171</f>
        <v>1589442.5890687983</v>
      </c>
      <c r="L12" s="3">
        <f>'BIZ kWh ENTRY'!L171</f>
        <v>755308.3003802076</v>
      </c>
      <c r="M12" s="3">
        <f>'BIZ kWh ENTRY'!M171</f>
        <v>1428792.3012518387</v>
      </c>
      <c r="N12" s="3">
        <f>'BIZ kWh ENTRY'!N171</f>
        <v>6231578.9177284576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225"/>
    </row>
    <row r="13" spans="1:88" x14ac:dyDescent="0.25">
      <c r="A13" s="597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5853.1455385494946</v>
      </c>
      <c r="F13" s="3">
        <f>'BIZ kWh ENTRY'!F172</f>
        <v>0</v>
      </c>
      <c r="G13" s="3">
        <f>'BIZ kWh ENTRY'!G172</f>
        <v>4291.3080746888827</v>
      </c>
      <c r="H13" s="3">
        <f>'BIZ kWh ENTRY'!H172</f>
        <v>0</v>
      </c>
      <c r="I13" s="3">
        <f>'BIZ kWh ENTRY'!I172</f>
        <v>0</v>
      </c>
      <c r="J13" s="3">
        <f>'BIZ kWh ENTRY'!J172</f>
        <v>0</v>
      </c>
      <c r="K13" s="3">
        <f>'BIZ kWh ENTRY'!K172</f>
        <v>2926.5727692747473</v>
      </c>
      <c r="L13" s="3">
        <f>'BIZ kWh ENTRY'!L172</f>
        <v>0</v>
      </c>
      <c r="M13" s="3">
        <f>'BIZ kWh ENTRY'!M172</f>
        <v>32060.8990230579</v>
      </c>
      <c r="N13" s="3">
        <f>'BIZ kWh ENTRY'!N172</f>
        <v>7729.676606928042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225"/>
    </row>
    <row r="14" spans="1:88" x14ac:dyDescent="0.25">
      <c r="A14" s="597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25750.166165111863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225"/>
    </row>
    <row r="15" spans="1:88" x14ac:dyDescent="0.25">
      <c r="A15" s="597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218234.01870962113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225"/>
    </row>
    <row r="16" spans="1:88" x14ac:dyDescent="0.25">
      <c r="A16" s="597"/>
      <c r="B16" s="11" t="s">
        <v>7</v>
      </c>
      <c r="C16" s="3">
        <f>'BIZ kWh ENTRY'!C175</f>
        <v>0</v>
      </c>
      <c r="D16" s="3">
        <f>'BIZ kWh ENTRY'!D175</f>
        <v>0</v>
      </c>
      <c r="E16" s="3">
        <f>'BIZ kWh ENTRY'!E175</f>
        <v>70594.135159730751</v>
      </c>
      <c r="F16" s="3">
        <f>'BIZ kWh ENTRY'!F175</f>
        <v>73675.147695587235</v>
      </c>
      <c r="G16" s="3">
        <f>'BIZ kWh ENTRY'!G175</f>
        <v>39474.544681913343</v>
      </c>
      <c r="H16" s="3">
        <f>'BIZ kWh ENTRY'!H175</f>
        <v>0</v>
      </c>
      <c r="I16" s="3">
        <f>'BIZ kWh ENTRY'!I175</f>
        <v>5250.7840418805854</v>
      </c>
      <c r="J16" s="3">
        <f>'BIZ kWh ENTRY'!J175</f>
        <v>0</v>
      </c>
      <c r="K16" s="3">
        <f>'BIZ kWh ENTRY'!K175</f>
        <v>188306.16808218014</v>
      </c>
      <c r="L16" s="3">
        <f>'BIZ kWh ENTRY'!L175</f>
        <v>48419.559192228444</v>
      </c>
      <c r="M16" s="3">
        <f>'BIZ kWh ENTRY'!M175</f>
        <v>0</v>
      </c>
      <c r="N16" s="3">
        <f>'BIZ kWh ENTRY'!N175</f>
        <v>64267.039582079407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225"/>
    </row>
    <row r="17" spans="1:86" x14ac:dyDescent="0.25">
      <c r="A17" s="597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0</v>
      </c>
      <c r="N17" s="3">
        <f>'BIZ kWh ENTRY'!N176</f>
        <v>21570.016930102072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225"/>
    </row>
    <row r="18" spans="1:86" x14ac:dyDescent="0.25">
      <c r="A18" s="597"/>
      <c r="B18" s="11" t="s">
        <v>11</v>
      </c>
      <c r="C18" s="3"/>
      <c r="D18" s="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225"/>
    </row>
    <row r="19" spans="1:86" ht="15.75" thickBot="1" x14ac:dyDescent="0.3">
      <c r="A19" s="598"/>
      <c r="B19" s="209" t="str">
        <f>' 1M - RES'!B16</f>
        <v>Monthly kWh</v>
      </c>
      <c r="C19" s="264">
        <f>SUM(C5:C18)</f>
        <v>0</v>
      </c>
      <c r="D19" s="264">
        <f t="shared" ref="D19:BO19" si="2">SUM(D5:D18)</f>
        <v>396016.84824589745</v>
      </c>
      <c r="E19" s="264">
        <f t="shared" si="2"/>
        <v>1791976.2802768599</v>
      </c>
      <c r="F19" s="264">
        <f t="shared" si="2"/>
        <v>1039212.5348498046</v>
      </c>
      <c r="G19" s="264">
        <f t="shared" si="2"/>
        <v>1139403.3536729298</v>
      </c>
      <c r="H19" s="264">
        <f t="shared" si="2"/>
        <v>1518759.9081254022</v>
      </c>
      <c r="I19" s="264">
        <f t="shared" si="2"/>
        <v>507378.27994308277</v>
      </c>
      <c r="J19" s="264">
        <f t="shared" si="2"/>
        <v>911681.67972083704</v>
      </c>
      <c r="K19" s="264">
        <f t="shared" si="2"/>
        <v>1949620.8574585631</v>
      </c>
      <c r="L19" s="264">
        <f t="shared" si="2"/>
        <v>862778.30050468806</v>
      </c>
      <c r="M19" s="264">
        <f t="shared" si="2"/>
        <v>1882003.6868635779</v>
      </c>
      <c r="N19" s="264">
        <f t="shared" si="2"/>
        <v>9203163.5640267115</v>
      </c>
      <c r="O19" s="265">
        <f t="shared" si="2"/>
        <v>0</v>
      </c>
      <c r="P19" s="265">
        <f t="shared" si="2"/>
        <v>0</v>
      </c>
      <c r="Q19" s="265">
        <f t="shared" si="2"/>
        <v>0</v>
      </c>
      <c r="R19" s="265">
        <f t="shared" si="2"/>
        <v>0</v>
      </c>
      <c r="S19" s="265">
        <f t="shared" si="2"/>
        <v>0</v>
      </c>
      <c r="T19" s="265">
        <f t="shared" si="2"/>
        <v>0</v>
      </c>
      <c r="U19" s="265">
        <f t="shared" si="2"/>
        <v>0</v>
      </c>
      <c r="V19" s="265">
        <f t="shared" si="2"/>
        <v>0</v>
      </c>
      <c r="W19" s="265">
        <f t="shared" si="2"/>
        <v>0</v>
      </c>
      <c r="X19" s="265">
        <f t="shared" si="2"/>
        <v>0</v>
      </c>
      <c r="Y19" s="265">
        <f t="shared" si="2"/>
        <v>0</v>
      </c>
      <c r="Z19" s="265">
        <f t="shared" si="2"/>
        <v>0</v>
      </c>
      <c r="AA19" s="265">
        <f t="shared" si="2"/>
        <v>0</v>
      </c>
      <c r="AB19" s="265">
        <f t="shared" si="2"/>
        <v>0</v>
      </c>
      <c r="AC19" s="265">
        <f t="shared" si="2"/>
        <v>0</v>
      </c>
      <c r="AD19" s="265">
        <f t="shared" si="2"/>
        <v>0</v>
      </c>
      <c r="AE19" s="265">
        <f t="shared" si="2"/>
        <v>0</v>
      </c>
      <c r="AF19" s="265">
        <f t="shared" si="2"/>
        <v>0</v>
      </c>
      <c r="AG19" s="265">
        <f t="shared" si="2"/>
        <v>0</v>
      </c>
      <c r="AH19" s="265">
        <f t="shared" si="2"/>
        <v>0</v>
      </c>
      <c r="AI19" s="265">
        <f t="shared" si="2"/>
        <v>0</v>
      </c>
      <c r="AJ19" s="265">
        <f t="shared" si="2"/>
        <v>0</v>
      </c>
      <c r="AK19" s="265">
        <f t="shared" si="2"/>
        <v>0</v>
      </c>
      <c r="AL19" s="265">
        <f t="shared" si="2"/>
        <v>0</v>
      </c>
      <c r="AM19" s="265">
        <f t="shared" si="2"/>
        <v>0</v>
      </c>
      <c r="AN19" s="265">
        <f t="shared" si="2"/>
        <v>0</v>
      </c>
      <c r="AO19" s="265">
        <f t="shared" si="2"/>
        <v>0</v>
      </c>
      <c r="AP19" s="265">
        <f t="shared" si="2"/>
        <v>0</v>
      </c>
      <c r="AQ19" s="265">
        <f t="shared" si="2"/>
        <v>0</v>
      </c>
      <c r="AR19" s="265">
        <f t="shared" si="2"/>
        <v>0</v>
      </c>
      <c r="AS19" s="265">
        <f t="shared" si="2"/>
        <v>0</v>
      </c>
      <c r="AT19" s="265">
        <f t="shared" si="2"/>
        <v>0</v>
      </c>
      <c r="AU19" s="265">
        <f t="shared" si="2"/>
        <v>0</v>
      </c>
      <c r="AV19" s="265">
        <f t="shared" si="2"/>
        <v>0</v>
      </c>
      <c r="AW19" s="265">
        <f t="shared" si="2"/>
        <v>0</v>
      </c>
      <c r="AX19" s="265">
        <f t="shared" si="2"/>
        <v>0</v>
      </c>
      <c r="AY19" s="265">
        <f t="shared" si="2"/>
        <v>0</v>
      </c>
      <c r="AZ19" s="265">
        <f t="shared" si="2"/>
        <v>0</v>
      </c>
      <c r="BA19" s="265">
        <f t="shared" si="2"/>
        <v>0</v>
      </c>
      <c r="BB19" s="265">
        <f t="shared" si="2"/>
        <v>0</v>
      </c>
      <c r="BC19" s="265">
        <f t="shared" si="2"/>
        <v>0</v>
      </c>
      <c r="BD19" s="265">
        <f t="shared" si="2"/>
        <v>0</v>
      </c>
      <c r="BE19" s="265">
        <f t="shared" si="2"/>
        <v>0</v>
      </c>
      <c r="BF19" s="265">
        <f t="shared" si="2"/>
        <v>0</v>
      </c>
      <c r="BG19" s="265">
        <f t="shared" si="2"/>
        <v>0</v>
      </c>
      <c r="BH19" s="265">
        <f t="shared" si="2"/>
        <v>0</v>
      </c>
      <c r="BI19" s="265">
        <f t="shared" si="2"/>
        <v>0</v>
      </c>
      <c r="BJ19" s="265">
        <f t="shared" si="2"/>
        <v>0</v>
      </c>
      <c r="BK19" s="265">
        <f t="shared" si="2"/>
        <v>0</v>
      </c>
      <c r="BL19" s="265">
        <f t="shared" si="2"/>
        <v>0</v>
      </c>
      <c r="BM19" s="265">
        <f t="shared" si="2"/>
        <v>0</v>
      </c>
      <c r="BN19" s="265">
        <f t="shared" si="2"/>
        <v>0</v>
      </c>
      <c r="BO19" s="265">
        <f t="shared" si="2"/>
        <v>0</v>
      </c>
      <c r="BP19" s="265">
        <f t="shared" ref="BP19:CH19" si="3">SUM(BP5:BP18)</f>
        <v>0</v>
      </c>
      <c r="BQ19" s="265">
        <f t="shared" si="3"/>
        <v>0</v>
      </c>
      <c r="BR19" s="265">
        <f t="shared" si="3"/>
        <v>0</v>
      </c>
      <c r="BS19" s="265">
        <f t="shared" si="3"/>
        <v>0</v>
      </c>
      <c r="BT19" s="265">
        <f t="shared" si="3"/>
        <v>0</v>
      </c>
      <c r="BU19" s="265">
        <f t="shared" si="3"/>
        <v>0</v>
      </c>
      <c r="BV19" s="265">
        <f t="shared" si="3"/>
        <v>0</v>
      </c>
      <c r="BW19" s="265">
        <f t="shared" si="3"/>
        <v>0</v>
      </c>
      <c r="BX19" s="265">
        <f t="shared" si="3"/>
        <v>0</v>
      </c>
      <c r="BY19" s="265">
        <f t="shared" si="3"/>
        <v>0</v>
      </c>
      <c r="BZ19" s="265">
        <f t="shared" si="3"/>
        <v>0</v>
      </c>
      <c r="CA19" s="265">
        <f t="shared" si="3"/>
        <v>0</v>
      </c>
      <c r="CB19" s="265">
        <f t="shared" si="3"/>
        <v>0</v>
      </c>
      <c r="CC19" s="265">
        <f t="shared" si="3"/>
        <v>0</v>
      </c>
      <c r="CD19" s="265">
        <f t="shared" si="3"/>
        <v>0</v>
      </c>
      <c r="CE19" s="265">
        <f t="shared" si="3"/>
        <v>0</v>
      </c>
      <c r="CF19" s="265">
        <f t="shared" si="3"/>
        <v>0</v>
      </c>
      <c r="CG19" s="265">
        <f t="shared" si="3"/>
        <v>0</v>
      </c>
      <c r="CH19" s="266">
        <f t="shared" si="3"/>
        <v>0</v>
      </c>
    </row>
    <row r="20" spans="1:86" x14ac:dyDescent="0.25">
      <c r="A20" s="284"/>
      <c r="B20" s="285"/>
      <c r="C20" s="9"/>
      <c r="D20" s="285"/>
      <c r="E20" s="9"/>
      <c r="F20" s="285"/>
      <c r="G20" s="285"/>
      <c r="H20" s="9"/>
      <c r="I20" s="285"/>
      <c r="J20" s="285"/>
      <c r="K20" s="9"/>
      <c r="L20" s="285"/>
      <c r="M20" s="285"/>
      <c r="N20" s="9"/>
      <c r="O20" s="285"/>
      <c r="P20" s="285"/>
      <c r="Q20" s="9"/>
      <c r="R20" s="285"/>
      <c r="S20" s="285"/>
      <c r="T20" s="9"/>
      <c r="U20" s="285"/>
      <c r="V20" s="285"/>
      <c r="W20" s="9"/>
      <c r="X20" s="285"/>
      <c r="Y20" s="285"/>
      <c r="Z20" s="9"/>
      <c r="AA20" s="285"/>
      <c r="AB20" s="285"/>
      <c r="AC20" s="9"/>
      <c r="AD20" s="285"/>
      <c r="AE20" s="285"/>
      <c r="AF20" s="9"/>
      <c r="AG20" s="285"/>
      <c r="AH20" s="285"/>
      <c r="AI20" s="9"/>
      <c r="AJ20" s="285"/>
      <c r="AK20" s="285"/>
      <c r="AL20" s="9"/>
      <c r="AM20" s="285"/>
      <c r="AN20" s="285"/>
      <c r="AO20" s="9"/>
      <c r="AP20" s="285"/>
      <c r="AQ20" s="285"/>
      <c r="AR20" s="9"/>
      <c r="AS20" s="285"/>
      <c r="AT20" s="285"/>
      <c r="AU20" s="9"/>
      <c r="AV20" s="285"/>
      <c r="AW20" s="285"/>
      <c r="AX20" s="9"/>
      <c r="AY20" s="285"/>
      <c r="AZ20" s="285"/>
      <c r="BA20" s="9"/>
      <c r="BB20" s="285"/>
      <c r="BC20" s="285"/>
      <c r="BD20" s="9"/>
      <c r="BE20" s="285"/>
      <c r="BF20" s="285"/>
      <c r="BG20" s="9"/>
      <c r="BH20" s="285"/>
      <c r="BI20" s="285"/>
      <c r="BJ20" s="9"/>
      <c r="BK20" s="285"/>
      <c r="BL20" s="285"/>
      <c r="BM20" s="9"/>
      <c r="BN20" s="285"/>
      <c r="BO20" s="285"/>
      <c r="BP20" s="9"/>
      <c r="BQ20" s="285"/>
      <c r="BR20" s="285"/>
      <c r="BS20" s="9"/>
      <c r="BT20" s="285"/>
      <c r="BU20" s="285"/>
      <c r="BV20" s="9"/>
      <c r="BW20" s="285"/>
      <c r="BX20" s="285"/>
      <c r="BY20" s="9"/>
      <c r="BZ20" s="285"/>
      <c r="CA20" s="285"/>
      <c r="CB20" s="9"/>
      <c r="CC20" s="285"/>
      <c r="CD20" s="285"/>
      <c r="CE20" s="9"/>
      <c r="CF20" s="285"/>
      <c r="CG20" s="285"/>
      <c r="CH20" s="9"/>
    </row>
    <row r="21" spans="1:86" ht="15.75" thickBot="1" x14ac:dyDescent="0.3">
      <c r="C21" s="286"/>
      <c r="D21" s="136"/>
      <c r="E21" s="286"/>
      <c r="F21" s="136"/>
      <c r="G21" s="136"/>
      <c r="H21" s="286"/>
      <c r="I21" s="136"/>
      <c r="J21" s="136"/>
      <c r="K21" s="286"/>
      <c r="L21" s="136"/>
      <c r="M21" s="136"/>
      <c r="N21" s="286"/>
      <c r="O21" s="136"/>
      <c r="P21" s="136"/>
      <c r="Q21" s="286"/>
      <c r="R21" s="136"/>
      <c r="S21" s="136"/>
      <c r="T21" s="286"/>
      <c r="U21" s="136"/>
      <c r="V21" s="136"/>
      <c r="W21" s="286"/>
      <c r="X21" s="136"/>
      <c r="Y21" s="136"/>
      <c r="Z21" s="286"/>
      <c r="AA21" s="136"/>
      <c r="AB21" s="136"/>
      <c r="AC21" s="286"/>
      <c r="AD21" s="136"/>
      <c r="AE21" s="136"/>
      <c r="AF21" s="286"/>
      <c r="AG21" s="136"/>
      <c r="AH21" s="136"/>
      <c r="AI21" s="286"/>
      <c r="AJ21" s="136"/>
      <c r="AK21" s="136"/>
      <c r="AL21" s="286"/>
      <c r="AM21" s="136"/>
      <c r="AN21" s="136"/>
      <c r="AO21" s="286"/>
      <c r="AP21" s="136"/>
      <c r="AQ21" s="136"/>
      <c r="AR21" s="286"/>
      <c r="AS21" s="136"/>
      <c r="AT21" s="136"/>
      <c r="AU21" s="286"/>
      <c r="AV21" s="136"/>
      <c r="AW21" s="136"/>
      <c r="AX21" s="286"/>
      <c r="AY21" s="136"/>
      <c r="AZ21" s="136"/>
      <c r="BA21" s="286"/>
      <c r="BB21" s="136"/>
      <c r="BC21" s="136"/>
      <c r="BD21" s="286"/>
      <c r="BE21" s="136"/>
      <c r="BF21" s="136"/>
      <c r="BG21" s="286"/>
      <c r="BH21" s="136"/>
      <c r="BI21" s="136"/>
      <c r="BJ21" s="286"/>
      <c r="BK21" s="136"/>
      <c r="BL21" s="136"/>
      <c r="BM21" s="286"/>
      <c r="BN21" s="136"/>
      <c r="BO21" s="136"/>
      <c r="BP21" s="286"/>
      <c r="BQ21" s="136"/>
      <c r="BR21" s="136"/>
      <c r="BS21" s="286"/>
      <c r="BT21" s="136"/>
      <c r="BU21" s="136"/>
      <c r="BV21" s="286"/>
      <c r="BW21" s="136"/>
      <c r="BX21" s="136"/>
      <c r="BY21" s="286"/>
      <c r="BZ21" s="136"/>
      <c r="CA21" s="136"/>
      <c r="CB21" s="286"/>
      <c r="CC21" s="136"/>
      <c r="CD21" s="136"/>
      <c r="CE21" s="286"/>
      <c r="CF21" s="136"/>
      <c r="CG21" s="136"/>
      <c r="CH21" s="286"/>
    </row>
    <row r="22" spans="1:86" ht="16.5" thickBot="1" x14ac:dyDescent="0.3">
      <c r="A22" s="599" t="s">
        <v>15</v>
      </c>
      <c r="B22" s="18" t="s">
        <v>10</v>
      </c>
      <c r="C22" s="162">
        <f>C$4</f>
        <v>45292</v>
      </c>
      <c r="D22" s="162">
        <f t="shared" ref="D22:BO22" si="4">D$4</f>
        <v>45323</v>
      </c>
      <c r="E22" s="162">
        <f t="shared" si="4"/>
        <v>45352</v>
      </c>
      <c r="F22" s="162">
        <f t="shared" si="4"/>
        <v>45383</v>
      </c>
      <c r="G22" s="162">
        <f t="shared" si="4"/>
        <v>45413</v>
      </c>
      <c r="H22" s="162">
        <f t="shared" si="4"/>
        <v>45444</v>
      </c>
      <c r="I22" s="162">
        <f t="shared" si="4"/>
        <v>45474</v>
      </c>
      <c r="J22" s="162">
        <f t="shared" si="4"/>
        <v>45505</v>
      </c>
      <c r="K22" s="162">
        <f t="shared" si="4"/>
        <v>45536</v>
      </c>
      <c r="L22" s="162">
        <f t="shared" si="4"/>
        <v>45566</v>
      </c>
      <c r="M22" s="162">
        <f t="shared" si="4"/>
        <v>45597</v>
      </c>
      <c r="N22" s="162">
        <f t="shared" si="4"/>
        <v>45627</v>
      </c>
      <c r="O22" s="162">
        <f t="shared" si="4"/>
        <v>45658</v>
      </c>
      <c r="P22" s="162">
        <f t="shared" si="4"/>
        <v>45689</v>
      </c>
      <c r="Q22" s="162">
        <f t="shared" si="4"/>
        <v>45717</v>
      </c>
      <c r="R22" s="162">
        <f t="shared" si="4"/>
        <v>45748</v>
      </c>
      <c r="S22" s="162">
        <f t="shared" si="4"/>
        <v>45778</v>
      </c>
      <c r="T22" s="162">
        <f t="shared" si="4"/>
        <v>45809</v>
      </c>
      <c r="U22" s="162">
        <f t="shared" si="4"/>
        <v>45839</v>
      </c>
      <c r="V22" s="162">
        <f t="shared" si="4"/>
        <v>45870</v>
      </c>
      <c r="W22" s="162">
        <f t="shared" si="4"/>
        <v>45901</v>
      </c>
      <c r="X22" s="162">
        <f t="shared" si="4"/>
        <v>45931</v>
      </c>
      <c r="Y22" s="162">
        <f t="shared" si="4"/>
        <v>45962</v>
      </c>
      <c r="Z22" s="162">
        <f t="shared" si="4"/>
        <v>45992</v>
      </c>
      <c r="AA22" s="162">
        <f t="shared" si="4"/>
        <v>46023</v>
      </c>
      <c r="AB22" s="162">
        <f t="shared" si="4"/>
        <v>46054</v>
      </c>
      <c r="AC22" s="162">
        <f t="shared" si="4"/>
        <v>46082</v>
      </c>
      <c r="AD22" s="162">
        <f t="shared" si="4"/>
        <v>46113</v>
      </c>
      <c r="AE22" s="162">
        <f t="shared" si="4"/>
        <v>46143</v>
      </c>
      <c r="AF22" s="162">
        <f t="shared" si="4"/>
        <v>46174</v>
      </c>
      <c r="AG22" s="162">
        <f t="shared" si="4"/>
        <v>46204</v>
      </c>
      <c r="AH22" s="162">
        <f t="shared" si="4"/>
        <v>46235</v>
      </c>
      <c r="AI22" s="162">
        <f t="shared" si="4"/>
        <v>46266</v>
      </c>
      <c r="AJ22" s="162">
        <f t="shared" si="4"/>
        <v>46296</v>
      </c>
      <c r="AK22" s="162">
        <f t="shared" si="4"/>
        <v>46327</v>
      </c>
      <c r="AL22" s="162">
        <f t="shared" si="4"/>
        <v>46357</v>
      </c>
      <c r="AM22" s="162">
        <f t="shared" si="4"/>
        <v>46388</v>
      </c>
      <c r="AN22" s="162">
        <f t="shared" si="4"/>
        <v>46419</v>
      </c>
      <c r="AO22" s="162">
        <f t="shared" si="4"/>
        <v>46447</v>
      </c>
      <c r="AP22" s="162">
        <f t="shared" si="4"/>
        <v>46478</v>
      </c>
      <c r="AQ22" s="162">
        <f t="shared" si="4"/>
        <v>46508</v>
      </c>
      <c r="AR22" s="162">
        <f t="shared" si="4"/>
        <v>46539</v>
      </c>
      <c r="AS22" s="162">
        <f t="shared" si="4"/>
        <v>46569</v>
      </c>
      <c r="AT22" s="162">
        <f t="shared" si="4"/>
        <v>46600</v>
      </c>
      <c r="AU22" s="162">
        <f t="shared" si="4"/>
        <v>46631</v>
      </c>
      <c r="AV22" s="162">
        <f t="shared" si="4"/>
        <v>46661</v>
      </c>
      <c r="AW22" s="162">
        <f t="shared" si="4"/>
        <v>46692</v>
      </c>
      <c r="AX22" s="162">
        <f t="shared" si="4"/>
        <v>46722</v>
      </c>
      <c r="AY22" s="162">
        <f t="shared" si="4"/>
        <v>46753</v>
      </c>
      <c r="AZ22" s="162">
        <f t="shared" si="4"/>
        <v>46784</v>
      </c>
      <c r="BA22" s="162">
        <f t="shared" si="4"/>
        <v>46813</v>
      </c>
      <c r="BB22" s="162">
        <f t="shared" si="4"/>
        <v>46844</v>
      </c>
      <c r="BC22" s="162">
        <f t="shared" si="4"/>
        <v>46874</v>
      </c>
      <c r="BD22" s="162">
        <f t="shared" si="4"/>
        <v>46905</v>
      </c>
      <c r="BE22" s="162">
        <f t="shared" si="4"/>
        <v>46935</v>
      </c>
      <c r="BF22" s="162">
        <f t="shared" si="4"/>
        <v>46966</v>
      </c>
      <c r="BG22" s="162">
        <f t="shared" si="4"/>
        <v>46997</v>
      </c>
      <c r="BH22" s="162">
        <f t="shared" si="4"/>
        <v>47027</v>
      </c>
      <c r="BI22" s="162">
        <f t="shared" si="4"/>
        <v>47058</v>
      </c>
      <c r="BJ22" s="162">
        <f t="shared" si="4"/>
        <v>47088</v>
      </c>
      <c r="BK22" s="162">
        <f t="shared" si="4"/>
        <v>47119</v>
      </c>
      <c r="BL22" s="162">
        <f t="shared" si="4"/>
        <v>47150</v>
      </c>
      <c r="BM22" s="162">
        <f t="shared" si="4"/>
        <v>47178</v>
      </c>
      <c r="BN22" s="162">
        <f t="shared" si="4"/>
        <v>47209</v>
      </c>
      <c r="BO22" s="162">
        <f t="shared" si="4"/>
        <v>47239</v>
      </c>
      <c r="BP22" s="162">
        <f t="shared" ref="BP22:CH22" si="5">BP$4</f>
        <v>47270</v>
      </c>
      <c r="BQ22" s="162">
        <f t="shared" si="5"/>
        <v>47300</v>
      </c>
      <c r="BR22" s="162">
        <f t="shared" si="5"/>
        <v>47331</v>
      </c>
      <c r="BS22" s="162">
        <f t="shared" si="5"/>
        <v>47362</v>
      </c>
      <c r="BT22" s="162">
        <f t="shared" si="5"/>
        <v>47392</v>
      </c>
      <c r="BU22" s="162">
        <f t="shared" si="5"/>
        <v>47423</v>
      </c>
      <c r="BV22" s="162">
        <f t="shared" si="5"/>
        <v>47453</v>
      </c>
      <c r="BW22" s="162">
        <f t="shared" si="5"/>
        <v>47484</v>
      </c>
      <c r="BX22" s="162">
        <f t="shared" si="5"/>
        <v>47515</v>
      </c>
      <c r="BY22" s="162">
        <f t="shared" si="5"/>
        <v>47543</v>
      </c>
      <c r="BZ22" s="162">
        <f t="shared" si="5"/>
        <v>47574</v>
      </c>
      <c r="CA22" s="162">
        <f t="shared" si="5"/>
        <v>47604</v>
      </c>
      <c r="CB22" s="162">
        <f t="shared" si="5"/>
        <v>47635</v>
      </c>
      <c r="CC22" s="162">
        <f t="shared" si="5"/>
        <v>47665</v>
      </c>
      <c r="CD22" s="162">
        <f t="shared" si="5"/>
        <v>47696</v>
      </c>
      <c r="CE22" s="162">
        <f t="shared" si="5"/>
        <v>47727</v>
      </c>
      <c r="CF22" s="162">
        <f t="shared" si="5"/>
        <v>47757</v>
      </c>
      <c r="CG22" s="162">
        <f t="shared" si="5"/>
        <v>47788</v>
      </c>
      <c r="CH22" s="163">
        <f t="shared" si="5"/>
        <v>47818</v>
      </c>
    </row>
    <row r="23" spans="1:86" ht="15" customHeight="1" x14ac:dyDescent="0.25">
      <c r="A23" s="600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4" si="7">IF(SUM($C$19:$N$19)=0,0,D23+E5)</f>
        <v>0</v>
      </c>
      <c r="F23" s="3">
        <f t="shared" si="7"/>
        <v>0</v>
      </c>
      <c r="G23" s="3">
        <f t="shared" si="7"/>
        <v>0</v>
      </c>
      <c r="H23" s="3">
        <f t="shared" si="7"/>
        <v>0</v>
      </c>
      <c r="I23" s="3">
        <f t="shared" si="7"/>
        <v>0</v>
      </c>
      <c r="J23" s="3">
        <f t="shared" si="7"/>
        <v>0</v>
      </c>
      <c r="K23" s="3">
        <f t="shared" si="7"/>
        <v>0</v>
      </c>
      <c r="L23" s="3">
        <f t="shared" si="7"/>
        <v>0</v>
      </c>
      <c r="M23" s="3">
        <f t="shared" si="7"/>
        <v>0</v>
      </c>
      <c r="N23" s="3">
        <f t="shared" si="7"/>
        <v>14519.692337945908</v>
      </c>
      <c r="O23" s="3">
        <f t="shared" si="7"/>
        <v>14519.692337945908</v>
      </c>
      <c r="P23" s="3">
        <f t="shared" si="7"/>
        <v>14519.692337945908</v>
      </c>
      <c r="Q23" s="3">
        <f t="shared" si="7"/>
        <v>14519.692337945908</v>
      </c>
      <c r="R23" s="3">
        <f t="shared" si="7"/>
        <v>14519.692337945908</v>
      </c>
      <c r="S23" s="3">
        <f t="shared" si="7"/>
        <v>14519.692337945908</v>
      </c>
      <c r="T23" s="3">
        <f t="shared" si="7"/>
        <v>14519.692337945908</v>
      </c>
      <c r="U23" s="3">
        <f t="shared" si="7"/>
        <v>14519.692337945908</v>
      </c>
      <c r="V23" s="3">
        <f t="shared" si="7"/>
        <v>14519.692337945908</v>
      </c>
      <c r="W23" s="3">
        <f t="shared" si="7"/>
        <v>14519.692337945908</v>
      </c>
      <c r="X23" s="3">
        <f t="shared" si="7"/>
        <v>14519.692337945908</v>
      </c>
      <c r="Y23" s="3">
        <f t="shared" si="7"/>
        <v>14519.692337945908</v>
      </c>
      <c r="Z23" s="3">
        <f t="shared" si="7"/>
        <v>14519.692337945908</v>
      </c>
      <c r="AA23" s="3">
        <f t="shared" si="7"/>
        <v>14519.692337945908</v>
      </c>
      <c r="AB23" s="3">
        <f t="shared" si="7"/>
        <v>14519.692337945908</v>
      </c>
      <c r="AC23" s="3">
        <f t="shared" si="7"/>
        <v>14519.692337945908</v>
      </c>
      <c r="AD23" s="3">
        <f t="shared" si="7"/>
        <v>14519.692337945908</v>
      </c>
      <c r="AE23" s="3">
        <f t="shared" si="7"/>
        <v>14519.692337945908</v>
      </c>
      <c r="AF23" s="3">
        <f t="shared" si="7"/>
        <v>14519.692337945908</v>
      </c>
      <c r="AG23" s="3">
        <f t="shared" si="7"/>
        <v>14519.692337945908</v>
      </c>
      <c r="AH23" s="3">
        <f t="shared" si="7"/>
        <v>14519.692337945908</v>
      </c>
      <c r="AI23" s="3">
        <f t="shared" si="7"/>
        <v>14519.692337945908</v>
      </c>
      <c r="AJ23" s="3">
        <f t="shared" si="7"/>
        <v>14519.692337945908</v>
      </c>
      <c r="AK23" s="3">
        <f t="shared" si="7"/>
        <v>14519.692337945908</v>
      </c>
      <c r="AL23" s="3">
        <f t="shared" si="7"/>
        <v>14519.692337945908</v>
      </c>
      <c r="AM23" s="3">
        <f t="shared" si="7"/>
        <v>14519.692337945908</v>
      </c>
      <c r="AN23" s="3">
        <f t="shared" si="7"/>
        <v>14519.692337945908</v>
      </c>
      <c r="AO23" s="3">
        <f t="shared" si="7"/>
        <v>14519.692337945908</v>
      </c>
      <c r="AP23" s="3">
        <f t="shared" si="7"/>
        <v>14519.692337945908</v>
      </c>
      <c r="AQ23" s="3">
        <f t="shared" si="7"/>
        <v>14519.692337945908</v>
      </c>
      <c r="AR23" s="3">
        <f t="shared" si="7"/>
        <v>14519.692337945908</v>
      </c>
      <c r="AS23" s="3">
        <f t="shared" si="7"/>
        <v>14519.692337945908</v>
      </c>
      <c r="AT23" s="3">
        <f t="shared" si="7"/>
        <v>14519.692337945908</v>
      </c>
      <c r="AU23" s="3">
        <f t="shared" si="7"/>
        <v>14519.692337945908</v>
      </c>
      <c r="AV23" s="3">
        <f t="shared" si="7"/>
        <v>14519.692337945908</v>
      </c>
      <c r="AW23" s="3">
        <f t="shared" si="7"/>
        <v>14519.692337945908</v>
      </c>
      <c r="AX23" s="3">
        <f t="shared" si="7"/>
        <v>14519.692337945908</v>
      </c>
      <c r="AY23" s="3">
        <f t="shared" si="7"/>
        <v>14519.692337945908</v>
      </c>
      <c r="AZ23" s="3">
        <f t="shared" si="7"/>
        <v>14519.692337945908</v>
      </c>
      <c r="BA23" s="3">
        <f t="shared" si="7"/>
        <v>14519.692337945908</v>
      </c>
      <c r="BB23" s="3">
        <f t="shared" si="7"/>
        <v>14519.692337945908</v>
      </c>
      <c r="BC23" s="3">
        <f t="shared" si="7"/>
        <v>14519.692337945908</v>
      </c>
      <c r="BD23" s="3">
        <f t="shared" si="7"/>
        <v>14519.692337945908</v>
      </c>
      <c r="BE23" s="3">
        <f t="shared" si="7"/>
        <v>14519.692337945908</v>
      </c>
      <c r="BF23" s="3">
        <f t="shared" si="7"/>
        <v>14519.692337945908</v>
      </c>
      <c r="BG23" s="3">
        <f t="shared" si="7"/>
        <v>14519.692337945908</v>
      </c>
      <c r="BH23" s="3">
        <f t="shared" si="7"/>
        <v>14519.692337945908</v>
      </c>
      <c r="BI23" s="3">
        <f t="shared" si="7"/>
        <v>14519.692337945908</v>
      </c>
      <c r="BJ23" s="3">
        <f t="shared" si="7"/>
        <v>14519.692337945908</v>
      </c>
      <c r="BK23" s="3">
        <f t="shared" si="7"/>
        <v>14519.692337945908</v>
      </c>
      <c r="BL23" s="3">
        <f t="shared" si="7"/>
        <v>14519.692337945908</v>
      </c>
      <c r="BM23" s="3">
        <f t="shared" si="7"/>
        <v>14519.692337945908</v>
      </c>
      <c r="BN23" s="3">
        <f t="shared" si="7"/>
        <v>14519.692337945908</v>
      </c>
      <c r="BO23" s="3">
        <f t="shared" si="7"/>
        <v>14519.692337945908</v>
      </c>
      <c r="BP23" s="3">
        <f t="shared" si="7"/>
        <v>14519.692337945908</v>
      </c>
      <c r="BQ23" s="3">
        <f t="shared" ref="BQ23:CH27" si="8">IF(SUM($C$19:$N$19)=0,0,BP23+BQ5)</f>
        <v>14519.692337945908</v>
      </c>
      <c r="BR23" s="3">
        <f t="shared" si="8"/>
        <v>14519.692337945908</v>
      </c>
      <c r="BS23" s="3">
        <f t="shared" si="8"/>
        <v>14519.692337945908</v>
      </c>
      <c r="BT23" s="3">
        <f t="shared" si="8"/>
        <v>14519.692337945908</v>
      </c>
      <c r="BU23" s="3">
        <f t="shared" si="8"/>
        <v>14519.692337945908</v>
      </c>
      <c r="BV23" s="3">
        <f t="shared" si="8"/>
        <v>14519.692337945908</v>
      </c>
      <c r="BW23" s="3">
        <f t="shared" si="8"/>
        <v>14519.692337945908</v>
      </c>
      <c r="BX23" s="3">
        <f t="shared" si="8"/>
        <v>14519.692337945908</v>
      </c>
      <c r="BY23" s="3">
        <f t="shared" si="8"/>
        <v>14519.692337945908</v>
      </c>
      <c r="BZ23" s="3">
        <f t="shared" si="8"/>
        <v>14519.692337945908</v>
      </c>
      <c r="CA23" s="3">
        <f t="shared" si="8"/>
        <v>14519.692337945908</v>
      </c>
      <c r="CB23" s="3">
        <f t="shared" si="8"/>
        <v>14519.692337945908</v>
      </c>
      <c r="CC23" s="3">
        <f t="shared" si="8"/>
        <v>14519.692337945908</v>
      </c>
      <c r="CD23" s="3">
        <f t="shared" si="8"/>
        <v>14519.692337945908</v>
      </c>
      <c r="CE23" s="3">
        <f t="shared" si="8"/>
        <v>14519.692337945908</v>
      </c>
      <c r="CF23" s="3">
        <f t="shared" si="8"/>
        <v>14519.692337945908</v>
      </c>
      <c r="CG23" s="3">
        <f t="shared" si="8"/>
        <v>14519.692337945908</v>
      </c>
      <c r="CH23" s="12">
        <f t="shared" si="8"/>
        <v>14519.692337945908</v>
      </c>
    </row>
    <row r="24" spans="1:86" x14ac:dyDescent="0.25">
      <c r="A24" s="600"/>
      <c r="B24" s="13" t="str">
        <f t="shared" si="6"/>
        <v>Building Shell</v>
      </c>
      <c r="C24" s="3">
        <f t="shared" si="6"/>
        <v>0</v>
      </c>
      <c r="D24" s="3">
        <f t="shared" ref="D24:S35" si="9">IF(SUM($C$19:$N$19)=0,0,C24+D6)</f>
        <v>0</v>
      </c>
      <c r="E24" s="3">
        <f t="shared" si="9"/>
        <v>0</v>
      </c>
      <c r="F24" s="3">
        <f t="shared" si="9"/>
        <v>9908.2635984287535</v>
      </c>
      <c r="G24" s="3">
        <f t="shared" si="9"/>
        <v>9908.2635984287535</v>
      </c>
      <c r="H24" s="3">
        <f t="shared" si="9"/>
        <v>9908.2635984287535</v>
      </c>
      <c r="I24" s="3">
        <f t="shared" si="9"/>
        <v>9908.2635984287535</v>
      </c>
      <c r="J24" s="3">
        <f t="shared" si="9"/>
        <v>9908.2635984287535</v>
      </c>
      <c r="K24" s="3">
        <f t="shared" si="9"/>
        <v>51468.962080098463</v>
      </c>
      <c r="L24" s="3">
        <f t="shared" si="9"/>
        <v>51468.962080098463</v>
      </c>
      <c r="M24" s="3">
        <f t="shared" si="9"/>
        <v>51468.962080098463</v>
      </c>
      <c r="N24" s="3">
        <f t="shared" si="9"/>
        <v>51468.962080098463</v>
      </c>
      <c r="O24" s="3">
        <f t="shared" si="9"/>
        <v>51468.962080098463</v>
      </c>
      <c r="P24" s="3">
        <f t="shared" si="9"/>
        <v>51468.962080098463</v>
      </c>
      <c r="Q24" s="3">
        <f t="shared" si="9"/>
        <v>51468.962080098463</v>
      </c>
      <c r="R24" s="3">
        <f t="shared" si="9"/>
        <v>51468.962080098463</v>
      </c>
      <c r="S24" s="3">
        <f t="shared" si="9"/>
        <v>51468.962080098463</v>
      </c>
      <c r="T24" s="3">
        <f t="shared" si="7"/>
        <v>51468.962080098463</v>
      </c>
      <c r="U24" s="3">
        <f t="shared" si="7"/>
        <v>51468.962080098463</v>
      </c>
      <c r="V24" s="3">
        <f t="shared" si="7"/>
        <v>51468.962080098463</v>
      </c>
      <c r="W24" s="3">
        <f t="shared" si="7"/>
        <v>51468.962080098463</v>
      </c>
      <c r="X24" s="3">
        <f t="shared" si="7"/>
        <v>51468.962080098463</v>
      </c>
      <c r="Y24" s="3">
        <f t="shared" si="7"/>
        <v>51468.962080098463</v>
      </c>
      <c r="Z24" s="3">
        <f t="shared" si="7"/>
        <v>51468.962080098463</v>
      </c>
      <c r="AA24" s="3">
        <f t="shared" si="7"/>
        <v>51468.962080098463</v>
      </c>
      <c r="AB24" s="3">
        <f t="shared" si="7"/>
        <v>51468.962080098463</v>
      </c>
      <c r="AC24" s="3">
        <f t="shared" si="7"/>
        <v>51468.962080098463</v>
      </c>
      <c r="AD24" s="3">
        <f t="shared" si="7"/>
        <v>51468.962080098463</v>
      </c>
      <c r="AE24" s="3">
        <f t="shared" si="7"/>
        <v>51468.962080098463</v>
      </c>
      <c r="AF24" s="3">
        <f t="shared" si="7"/>
        <v>51468.962080098463</v>
      </c>
      <c r="AG24" s="3">
        <f t="shared" si="7"/>
        <v>51468.962080098463</v>
      </c>
      <c r="AH24" s="3">
        <f t="shared" si="7"/>
        <v>51468.962080098463</v>
      </c>
      <c r="AI24" s="3">
        <f t="shared" si="7"/>
        <v>51468.962080098463</v>
      </c>
      <c r="AJ24" s="3">
        <f t="shared" si="7"/>
        <v>51468.962080098463</v>
      </c>
      <c r="AK24" s="3">
        <f t="shared" si="7"/>
        <v>51468.962080098463</v>
      </c>
      <c r="AL24" s="3">
        <f t="shared" si="7"/>
        <v>51468.962080098463</v>
      </c>
      <c r="AM24" s="3">
        <f t="shared" si="7"/>
        <v>51468.962080098463</v>
      </c>
      <c r="AN24" s="3">
        <f t="shared" si="7"/>
        <v>51468.962080098463</v>
      </c>
      <c r="AO24" s="3">
        <f t="shared" si="7"/>
        <v>51468.962080098463</v>
      </c>
      <c r="AP24" s="3">
        <f t="shared" si="7"/>
        <v>51468.962080098463</v>
      </c>
      <c r="AQ24" s="3">
        <f t="shared" si="7"/>
        <v>51468.962080098463</v>
      </c>
      <c r="AR24" s="3">
        <f t="shared" si="7"/>
        <v>51468.962080098463</v>
      </c>
      <c r="AS24" s="3">
        <f t="shared" si="7"/>
        <v>51468.962080098463</v>
      </c>
      <c r="AT24" s="3">
        <f t="shared" si="7"/>
        <v>51468.962080098463</v>
      </c>
      <c r="AU24" s="3">
        <f t="shared" si="7"/>
        <v>51468.962080098463</v>
      </c>
      <c r="AV24" s="3">
        <f t="shared" si="7"/>
        <v>51468.962080098463</v>
      </c>
      <c r="AW24" s="3">
        <f t="shared" si="7"/>
        <v>51468.962080098463</v>
      </c>
      <c r="AX24" s="3">
        <f t="shared" si="7"/>
        <v>51468.962080098463</v>
      </c>
      <c r="AY24" s="3">
        <f t="shared" si="7"/>
        <v>51468.962080098463</v>
      </c>
      <c r="AZ24" s="3">
        <f t="shared" si="7"/>
        <v>51468.962080098463</v>
      </c>
      <c r="BA24" s="3">
        <f t="shared" si="7"/>
        <v>51468.962080098463</v>
      </c>
      <c r="BB24" s="3">
        <f t="shared" si="7"/>
        <v>51468.962080098463</v>
      </c>
      <c r="BC24" s="3">
        <f t="shared" si="7"/>
        <v>51468.962080098463</v>
      </c>
      <c r="BD24" s="3">
        <f t="shared" si="7"/>
        <v>51468.962080098463</v>
      </c>
      <c r="BE24" s="3">
        <f t="shared" si="7"/>
        <v>51468.962080098463</v>
      </c>
      <c r="BF24" s="3">
        <f t="shared" si="7"/>
        <v>51468.962080098463</v>
      </c>
      <c r="BG24" s="3">
        <f t="shared" si="7"/>
        <v>51468.962080098463</v>
      </c>
      <c r="BH24" s="3">
        <f t="shared" si="7"/>
        <v>51468.962080098463</v>
      </c>
      <c r="BI24" s="3">
        <f t="shared" si="7"/>
        <v>51468.962080098463</v>
      </c>
      <c r="BJ24" s="3">
        <f t="shared" si="7"/>
        <v>51468.962080098463</v>
      </c>
      <c r="BK24" s="3">
        <f t="shared" si="7"/>
        <v>51468.962080098463</v>
      </c>
      <c r="BL24" s="3">
        <f t="shared" si="7"/>
        <v>51468.962080098463</v>
      </c>
      <c r="BM24" s="3">
        <f t="shared" si="7"/>
        <v>51468.962080098463</v>
      </c>
      <c r="BN24" s="3">
        <f t="shared" si="7"/>
        <v>51468.962080098463</v>
      </c>
      <c r="BO24" s="3">
        <f t="shared" si="7"/>
        <v>51468.962080098463</v>
      </c>
      <c r="BP24" s="3">
        <f t="shared" si="7"/>
        <v>51468.962080098463</v>
      </c>
      <c r="BQ24" s="3">
        <f t="shared" si="8"/>
        <v>51468.962080098463</v>
      </c>
      <c r="BR24" s="3">
        <f t="shared" si="8"/>
        <v>51468.962080098463</v>
      </c>
      <c r="BS24" s="3">
        <f t="shared" si="8"/>
        <v>51468.962080098463</v>
      </c>
      <c r="BT24" s="3">
        <f t="shared" si="8"/>
        <v>51468.962080098463</v>
      </c>
      <c r="BU24" s="3">
        <f t="shared" si="8"/>
        <v>51468.962080098463</v>
      </c>
      <c r="BV24" s="3">
        <f t="shared" si="8"/>
        <v>51468.962080098463</v>
      </c>
      <c r="BW24" s="3">
        <f t="shared" si="8"/>
        <v>51468.962080098463</v>
      </c>
      <c r="BX24" s="3">
        <f t="shared" si="8"/>
        <v>51468.962080098463</v>
      </c>
      <c r="BY24" s="3">
        <f t="shared" si="8"/>
        <v>51468.962080098463</v>
      </c>
      <c r="BZ24" s="3">
        <f t="shared" si="8"/>
        <v>51468.962080098463</v>
      </c>
      <c r="CA24" s="3">
        <f t="shared" si="8"/>
        <v>51468.962080098463</v>
      </c>
      <c r="CB24" s="3">
        <f t="shared" si="8"/>
        <v>51468.962080098463</v>
      </c>
      <c r="CC24" s="3">
        <f t="shared" si="8"/>
        <v>51468.962080098463</v>
      </c>
      <c r="CD24" s="3">
        <f t="shared" si="8"/>
        <v>51468.962080098463</v>
      </c>
      <c r="CE24" s="3">
        <f t="shared" si="8"/>
        <v>51468.962080098463</v>
      </c>
      <c r="CF24" s="3">
        <f t="shared" si="8"/>
        <v>51468.962080098463</v>
      </c>
      <c r="CG24" s="3">
        <f t="shared" si="8"/>
        <v>51468.962080098463</v>
      </c>
      <c r="CH24" s="12">
        <f t="shared" si="8"/>
        <v>51468.962080098463</v>
      </c>
    </row>
    <row r="25" spans="1:86" x14ac:dyDescent="0.25">
      <c r="A25" s="600"/>
      <c r="B25" s="11" t="str">
        <f t="shared" si="6"/>
        <v>Cooking</v>
      </c>
      <c r="C25" s="3">
        <f t="shared" si="6"/>
        <v>0</v>
      </c>
      <c r="D25" s="3">
        <f t="shared" si="9"/>
        <v>0</v>
      </c>
      <c r="E25" s="3">
        <f t="shared" ref="E25:BP28" si="10">IF(SUM($C$19:$N$19)=0,0,D25+E7)</f>
        <v>0</v>
      </c>
      <c r="F25" s="3">
        <f t="shared" si="10"/>
        <v>21395.670508517294</v>
      </c>
      <c r="G25" s="3">
        <f t="shared" si="10"/>
        <v>21395.670508517294</v>
      </c>
      <c r="H25" s="3">
        <f t="shared" si="10"/>
        <v>21395.670508517294</v>
      </c>
      <c r="I25" s="3">
        <f t="shared" si="10"/>
        <v>21395.670508517294</v>
      </c>
      <c r="J25" s="3">
        <f t="shared" si="10"/>
        <v>21395.670508517294</v>
      </c>
      <c r="K25" s="3">
        <f t="shared" si="10"/>
        <v>21395.670508517294</v>
      </c>
      <c r="L25" s="3">
        <f t="shared" si="10"/>
        <v>21395.670508517294</v>
      </c>
      <c r="M25" s="3">
        <f t="shared" si="10"/>
        <v>36745.305104815845</v>
      </c>
      <c r="N25" s="3">
        <f t="shared" si="10"/>
        <v>45303.573308222767</v>
      </c>
      <c r="O25" s="3">
        <f t="shared" si="10"/>
        <v>45303.573308222767</v>
      </c>
      <c r="P25" s="3">
        <f t="shared" si="10"/>
        <v>45303.573308222767</v>
      </c>
      <c r="Q25" s="3">
        <f t="shared" si="10"/>
        <v>45303.573308222767</v>
      </c>
      <c r="R25" s="3">
        <f t="shared" si="10"/>
        <v>45303.573308222767</v>
      </c>
      <c r="S25" s="3">
        <f t="shared" si="10"/>
        <v>45303.573308222767</v>
      </c>
      <c r="T25" s="3">
        <f t="shared" si="10"/>
        <v>45303.573308222767</v>
      </c>
      <c r="U25" s="3">
        <f t="shared" si="10"/>
        <v>45303.573308222767</v>
      </c>
      <c r="V25" s="3">
        <f t="shared" si="10"/>
        <v>45303.573308222767</v>
      </c>
      <c r="W25" s="3">
        <f t="shared" si="10"/>
        <v>45303.573308222767</v>
      </c>
      <c r="X25" s="3">
        <f t="shared" si="10"/>
        <v>45303.573308222767</v>
      </c>
      <c r="Y25" s="3">
        <f t="shared" si="10"/>
        <v>45303.573308222767</v>
      </c>
      <c r="Z25" s="3">
        <f t="shared" si="10"/>
        <v>45303.573308222767</v>
      </c>
      <c r="AA25" s="3">
        <f t="shared" si="10"/>
        <v>45303.573308222767</v>
      </c>
      <c r="AB25" s="3">
        <f t="shared" si="10"/>
        <v>45303.573308222767</v>
      </c>
      <c r="AC25" s="3">
        <f t="shared" si="10"/>
        <v>45303.573308222767</v>
      </c>
      <c r="AD25" s="3">
        <f t="shared" si="10"/>
        <v>45303.573308222767</v>
      </c>
      <c r="AE25" s="3">
        <f t="shared" si="10"/>
        <v>45303.573308222767</v>
      </c>
      <c r="AF25" s="3">
        <f t="shared" si="10"/>
        <v>45303.573308222767</v>
      </c>
      <c r="AG25" s="3">
        <f t="shared" si="10"/>
        <v>45303.573308222767</v>
      </c>
      <c r="AH25" s="3">
        <f t="shared" si="10"/>
        <v>45303.573308222767</v>
      </c>
      <c r="AI25" s="3">
        <f t="shared" si="10"/>
        <v>45303.573308222767</v>
      </c>
      <c r="AJ25" s="3">
        <f t="shared" si="10"/>
        <v>45303.573308222767</v>
      </c>
      <c r="AK25" s="3">
        <f t="shared" si="10"/>
        <v>45303.573308222767</v>
      </c>
      <c r="AL25" s="3">
        <f t="shared" si="10"/>
        <v>45303.573308222767</v>
      </c>
      <c r="AM25" s="3">
        <f t="shared" si="10"/>
        <v>45303.573308222767</v>
      </c>
      <c r="AN25" s="3">
        <f t="shared" si="10"/>
        <v>45303.573308222767</v>
      </c>
      <c r="AO25" s="3">
        <f t="shared" si="10"/>
        <v>45303.573308222767</v>
      </c>
      <c r="AP25" s="3">
        <f t="shared" si="10"/>
        <v>45303.573308222767</v>
      </c>
      <c r="AQ25" s="3">
        <f t="shared" si="10"/>
        <v>45303.573308222767</v>
      </c>
      <c r="AR25" s="3">
        <f t="shared" si="10"/>
        <v>45303.573308222767</v>
      </c>
      <c r="AS25" s="3">
        <f t="shared" si="10"/>
        <v>45303.573308222767</v>
      </c>
      <c r="AT25" s="3">
        <f t="shared" si="10"/>
        <v>45303.573308222767</v>
      </c>
      <c r="AU25" s="3">
        <f t="shared" si="10"/>
        <v>45303.573308222767</v>
      </c>
      <c r="AV25" s="3">
        <f t="shared" si="10"/>
        <v>45303.573308222767</v>
      </c>
      <c r="AW25" s="3">
        <f t="shared" si="10"/>
        <v>45303.573308222767</v>
      </c>
      <c r="AX25" s="3">
        <f t="shared" si="10"/>
        <v>45303.573308222767</v>
      </c>
      <c r="AY25" s="3">
        <f t="shared" si="10"/>
        <v>45303.573308222767</v>
      </c>
      <c r="AZ25" s="3">
        <f t="shared" si="10"/>
        <v>45303.573308222767</v>
      </c>
      <c r="BA25" s="3">
        <f t="shared" si="10"/>
        <v>45303.573308222767</v>
      </c>
      <c r="BB25" s="3">
        <f t="shared" si="10"/>
        <v>45303.573308222767</v>
      </c>
      <c r="BC25" s="3">
        <f t="shared" si="10"/>
        <v>45303.573308222767</v>
      </c>
      <c r="BD25" s="3">
        <f t="shared" si="10"/>
        <v>45303.573308222767</v>
      </c>
      <c r="BE25" s="3">
        <f t="shared" si="10"/>
        <v>45303.573308222767</v>
      </c>
      <c r="BF25" s="3">
        <f t="shared" si="10"/>
        <v>45303.573308222767</v>
      </c>
      <c r="BG25" s="3">
        <f t="shared" si="10"/>
        <v>45303.573308222767</v>
      </c>
      <c r="BH25" s="3">
        <f t="shared" si="10"/>
        <v>45303.573308222767</v>
      </c>
      <c r="BI25" s="3">
        <f t="shared" si="10"/>
        <v>45303.573308222767</v>
      </c>
      <c r="BJ25" s="3">
        <f t="shared" si="10"/>
        <v>45303.573308222767</v>
      </c>
      <c r="BK25" s="3">
        <f t="shared" si="10"/>
        <v>45303.573308222767</v>
      </c>
      <c r="BL25" s="3">
        <f t="shared" si="10"/>
        <v>45303.573308222767</v>
      </c>
      <c r="BM25" s="3">
        <f t="shared" si="10"/>
        <v>45303.573308222767</v>
      </c>
      <c r="BN25" s="3">
        <f t="shared" si="10"/>
        <v>45303.573308222767</v>
      </c>
      <c r="BO25" s="3">
        <f t="shared" si="10"/>
        <v>45303.573308222767</v>
      </c>
      <c r="BP25" s="3">
        <f t="shared" si="10"/>
        <v>45303.573308222767</v>
      </c>
      <c r="BQ25" s="3">
        <f t="shared" si="8"/>
        <v>45303.573308222767</v>
      </c>
      <c r="BR25" s="3">
        <f t="shared" si="8"/>
        <v>45303.573308222767</v>
      </c>
      <c r="BS25" s="3">
        <f t="shared" si="8"/>
        <v>45303.573308222767</v>
      </c>
      <c r="BT25" s="3">
        <f t="shared" si="8"/>
        <v>45303.573308222767</v>
      </c>
      <c r="BU25" s="3">
        <f t="shared" si="8"/>
        <v>45303.573308222767</v>
      </c>
      <c r="BV25" s="3">
        <f t="shared" si="8"/>
        <v>45303.573308222767</v>
      </c>
      <c r="BW25" s="3">
        <f t="shared" si="8"/>
        <v>45303.573308222767</v>
      </c>
      <c r="BX25" s="3">
        <f t="shared" si="8"/>
        <v>45303.573308222767</v>
      </c>
      <c r="BY25" s="3">
        <f t="shared" si="8"/>
        <v>45303.573308222767</v>
      </c>
      <c r="BZ25" s="3">
        <f t="shared" si="8"/>
        <v>45303.573308222767</v>
      </c>
      <c r="CA25" s="3">
        <f t="shared" si="8"/>
        <v>45303.573308222767</v>
      </c>
      <c r="CB25" s="3">
        <f t="shared" si="8"/>
        <v>45303.573308222767</v>
      </c>
      <c r="CC25" s="3">
        <f t="shared" si="8"/>
        <v>45303.573308222767</v>
      </c>
      <c r="CD25" s="3">
        <f t="shared" si="8"/>
        <v>45303.573308222767</v>
      </c>
      <c r="CE25" s="3">
        <f t="shared" si="8"/>
        <v>45303.573308222767</v>
      </c>
      <c r="CF25" s="3">
        <f t="shared" si="8"/>
        <v>45303.573308222767</v>
      </c>
      <c r="CG25" s="3">
        <f t="shared" si="8"/>
        <v>45303.573308222767</v>
      </c>
      <c r="CH25" s="12">
        <f t="shared" si="8"/>
        <v>45303.573308222767</v>
      </c>
    </row>
    <row r="26" spans="1:86" x14ac:dyDescent="0.25">
      <c r="A26" s="600"/>
      <c r="B26" s="11" t="str">
        <f t="shared" si="6"/>
        <v>Cooling</v>
      </c>
      <c r="C26" s="3">
        <f t="shared" si="6"/>
        <v>0</v>
      </c>
      <c r="D26" s="3">
        <f t="shared" si="9"/>
        <v>4452.3678331885221</v>
      </c>
      <c r="E26" s="3">
        <f t="shared" si="10"/>
        <v>26995.362461421202</v>
      </c>
      <c r="F26" s="3">
        <f t="shared" si="10"/>
        <v>234407.43556496184</v>
      </c>
      <c r="G26" s="3">
        <f t="shared" si="10"/>
        <v>318469.44345731597</v>
      </c>
      <c r="H26" s="3">
        <f t="shared" si="10"/>
        <v>344323.42282623088</v>
      </c>
      <c r="I26" s="3">
        <f t="shared" si="10"/>
        <v>352846.65757649892</v>
      </c>
      <c r="J26" s="3">
        <f t="shared" si="10"/>
        <v>384844.89693810459</v>
      </c>
      <c r="K26" s="3">
        <f t="shared" si="10"/>
        <v>455686.85116927285</v>
      </c>
      <c r="L26" s="3">
        <f t="shared" si="10"/>
        <v>514737.29210152477</v>
      </c>
      <c r="M26" s="3">
        <f t="shared" si="10"/>
        <v>535598.43213838665</v>
      </c>
      <c r="N26" s="3">
        <f t="shared" si="10"/>
        <v>1776233.0351448592</v>
      </c>
      <c r="O26" s="3">
        <f t="shared" si="10"/>
        <v>1776233.0351448592</v>
      </c>
      <c r="P26" s="3">
        <f t="shared" si="10"/>
        <v>1776233.0351448592</v>
      </c>
      <c r="Q26" s="3">
        <f t="shared" si="10"/>
        <v>1776233.0351448592</v>
      </c>
      <c r="R26" s="3">
        <f t="shared" si="10"/>
        <v>1776233.0351448592</v>
      </c>
      <c r="S26" s="3">
        <f t="shared" si="10"/>
        <v>1776233.0351448592</v>
      </c>
      <c r="T26" s="3">
        <f t="shared" si="10"/>
        <v>1776233.0351448592</v>
      </c>
      <c r="U26" s="3">
        <f t="shared" si="10"/>
        <v>1776233.0351448592</v>
      </c>
      <c r="V26" s="3">
        <f t="shared" si="10"/>
        <v>1776233.0351448592</v>
      </c>
      <c r="W26" s="3">
        <f t="shared" si="10"/>
        <v>1776233.0351448592</v>
      </c>
      <c r="X26" s="3">
        <f t="shared" si="10"/>
        <v>1776233.0351448592</v>
      </c>
      <c r="Y26" s="3">
        <f t="shared" si="10"/>
        <v>1776233.0351448592</v>
      </c>
      <c r="Z26" s="3">
        <f t="shared" si="10"/>
        <v>1776233.0351448592</v>
      </c>
      <c r="AA26" s="3">
        <f t="shared" si="10"/>
        <v>1776233.0351448592</v>
      </c>
      <c r="AB26" s="3">
        <f t="shared" si="10"/>
        <v>1776233.0351448592</v>
      </c>
      <c r="AC26" s="3">
        <f t="shared" si="10"/>
        <v>1776233.0351448592</v>
      </c>
      <c r="AD26" s="3">
        <f t="shared" si="10"/>
        <v>1776233.0351448592</v>
      </c>
      <c r="AE26" s="3">
        <f t="shared" si="10"/>
        <v>1776233.0351448592</v>
      </c>
      <c r="AF26" s="3">
        <f t="shared" si="10"/>
        <v>1776233.0351448592</v>
      </c>
      <c r="AG26" s="3">
        <f t="shared" si="10"/>
        <v>1776233.0351448592</v>
      </c>
      <c r="AH26" s="3">
        <f t="shared" si="10"/>
        <v>1776233.0351448592</v>
      </c>
      <c r="AI26" s="3">
        <f t="shared" si="10"/>
        <v>1776233.0351448592</v>
      </c>
      <c r="AJ26" s="3">
        <f t="shared" si="10"/>
        <v>1776233.0351448592</v>
      </c>
      <c r="AK26" s="3">
        <f t="shared" si="10"/>
        <v>1776233.0351448592</v>
      </c>
      <c r="AL26" s="3">
        <f t="shared" si="10"/>
        <v>1776233.0351448592</v>
      </c>
      <c r="AM26" s="3">
        <f t="shared" si="10"/>
        <v>1776233.0351448592</v>
      </c>
      <c r="AN26" s="3">
        <f t="shared" si="10"/>
        <v>1776233.0351448592</v>
      </c>
      <c r="AO26" s="3">
        <f t="shared" si="10"/>
        <v>1776233.0351448592</v>
      </c>
      <c r="AP26" s="3">
        <f t="shared" si="10"/>
        <v>1776233.0351448592</v>
      </c>
      <c r="AQ26" s="3">
        <f t="shared" si="10"/>
        <v>1776233.0351448592</v>
      </c>
      <c r="AR26" s="3">
        <f t="shared" si="10"/>
        <v>1776233.0351448592</v>
      </c>
      <c r="AS26" s="3">
        <f t="shared" si="10"/>
        <v>1776233.0351448592</v>
      </c>
      <c r="AT26" s="3">
        <f t="shared" si="10"/>
        <v>1776233.0351448592</v>
      </c>
      <c r="AU26" s="3">
        <f t="shared" si="10"/>
        <v>1776233.0351448592</v>
      </c>
      <c r="AV26" s="3">
        <f t="shared" si="10"/>
        <v>1776233.0351448592</v>
      </c>
      <c r="AW26" s="3">
        <f t="shared" si="10"/>
        <v>1776233.0351448592</v>
      </c>
      <c r="AX26" s="3">
        <f t="shared" si="10"/>
        <v>1776233.0351448592</v>
      </c>
      <c r="AY26" s="3">
        <f t="shared" si="10"/>
        <v>1776233.0351448592</v>
      </c>
      <c r="AZ26" s="3">
        <f t="shared" si="10"/>
        <v>1776233.0351448592</v>
      </c>
      <c r="BA26" s="3">
        <f t="shared" si="10"/>
        <v>1776233.0351448592</v>
      </c>
      <c r="BB26" s="3">
        <f t="shared" si="10"/>
        <v>1776233.0351448592</v>
      </c>
      <c r="BC26" s="3">
        <f t="shared" si="10"/>
        <v>1776233.0351448592</v>
      </c>
      <c r="BD26" s="3">
        <f t="shared" si="10"/>
        <v>1776233.0351448592</v>
      </c>
      <c r="BE26" s="3">
        <f t="shared" si="10"/>
        <v>1776233.0351448592</v>
      </c>
      <c r="BF26" s="3">
        <f t="shared" si="10"/>
        <v>1776233.0351448592</v>
      </c>
      <c r="BG26" s="3">
        <f t="shared" si="10"/>
        <v>1776233.0351448592</v>
      </c>
      <c r="BH26" s="3">
        <f t="shared" si="10"/>
        <v>1776233.0351448592</v>
      </c>
      <c r="BI26" s="3">
        <f t="shared" si="10"/>
        <v>1776233.0351448592</v>
      </c>
      <c r="BJ26" s="3">
        <f t="shared" si="10"/>
        <v>1776233.0351448592</v>
      </c>
      <c r="BK26" s="3">
        <f t="shared" si="10"/>
        <v>1776233.0351448592</v>
      </c>
      <c r="BL26" s="3">
        <f t="shared" si="10"/>
        <v>1776233.0351448592</v>
      </c>
      <c r="BM26" s="3">
        <f t="shared" si="10"/>
        <v>1776233.0351448592</v>
      </c>
      <c r="BN26" s="3">
        <f t="shared" si="10"/>
        <v>1776233.0351448592</v>
      </c>
      <c r="BO26" s="3">
        <f t="shared" si="10"/>
        <v>1776233.0351448592</v>
      </c>
      <c r="BP26" s="3">
        <f t="shared" si="10"/>
        <v>1776233.0351448592</v>
      </c>
      <c r="BQ26" s="3">
        <f t="shared" si="8"/>
        <v>1776233.0351448592</v>
      </c>
      <c r="BR26" s="3">
        <f t="shared" si="8"/>
        <v>1776233.0351448592</v>
      </c>
      <c r="BS26" s="3">
        <f t="shared" si="8"/>
        <v>1776233.0351448592</v>
      </c>
      <c r="BT26" s="3">
        <f t="shared" si="8"/>
        <v>1776233.0351448592</v>
      </c>
      <c r="BU26" s="3">
        <f t="shared" si="8"/>
        <v>1776233.0351448592</v>
      </c>
      <c r="BV26" s="3">
        <f t="shared" si="8"/>
        <v>1776233.0351448592</v>
      </c>
      <c r="BW26" s="3">
        <f t="shared" si="8"/>
        <v>1776233.0351448592</v>
      </c>
      <c r="BX26" s="3">
        <f t="shared" si="8"/>
        <v>1776233.0351448592</v>
      </c>
      <c r="BY26" s="3">
        <f t="shared" si="8"/>
        <v>1776233.0351448592</v>
      </c>
      <c r="BZ26" s="3">
        <f t="shared" si="8"/>
        <v>1776233.0351448592</v>
      </c>
      <c r="CA26" s="3">
        <f t="shared" si="8"/>
        <v>1776233.0351448592</v>
      </c>
      <c r="CB26" s="3">
        <f t="shared" si="8"/>
        <v>1776233.0351448592</v>
      </c>
      <c r="CC26" s="3">
        <f t="shared" si="8"/>
        <v>1776233.0351448592</v>
      </c>
      <c r="CD26" s="3">
        <f t="shared" si="8"/>
        <v>1776233.0351448592</v>
      </c>
      <c r="CE26" s="3">
        <f t="shared" si="8"/>
        <v>1776233.0351448592</v>
      </c>
      <c r="CF26" s="3">
        <f t="shared" si="8"/>
        <v>1776233.0351448592</v>
      </c>
      <c r="CG26" s="3">
        <f t="shared" si="8"/>
        <v>1776233.0351448592</v>
      </c>
      <c r="CH26" s="12">
        <f t="shared" si="8"/>
        <v>1776233.0351448592</v>
      </c>
    </row>
    <row r="27" spans="1:86" x14ac:dyDescent="0.25">
      <c r="A27" s="600"/>
      <c r="B27" s="13" t="str">
        <f t="shared" si="6"/>
        <v>Ext Lighting</v>
      </c>
      <c r="C27" s="3">
        <f t="shared" si="6"/>
        <v>0</v>
      </c>
      <c r="D27" s="3">
        <f t="shared" si="9"/>
        <v>0</v>
      </c>
      <c r="E27" s="3">
        <f t="shared" si="10"/>
        <v>0</v>
      </c>
      <c r="F27" s="3">
        <f t="shared" si="10"/>
        <v>0</v>
      </c>
      <c r="G27" s="3">
        <f t="shared" si="10"/>
        <v>0</v>
      </c>
      <c r="H27" s="3">
        <f t="shared" si="10"/>
        <v>0</v>
      </c>
      <c r="I27" s="3">
        <f t="shared" si="10"/>
        <v>0</v>
      </c>
      <c r="J27" s="3">
        <f t="shared" si="10"/>
        <v>0</v>
      </c>
      <c r="K27" s="3">
        <f t="shared" si="10"/>
        <v>0</v>
      </c>
      <c r="L27" s="3">
        <f t="shared" si="10"/>
        <v>0</v>
      </c>
      <c r="M27" s="3">
        <f t="shared" si="10"/>
        <v>0</v>
      </c>
      <c r="N27" s="3">
        <f t="shared" si="10"/>
        <v>0</v>
      </c>
      <c r="O27" s="3">
        <f t="shared" si="10"/>
        <v>0</v>
      </c>
      <c r="P27" s="3">
        <f t="shared" si="10"/>
        <v>0</v>
      </c>
      <c r="Q27" s="3">
        <f t="shared" si="10"/>
        <v>0</v>
      </c>
      <c r="R27" s="3">
        <f t="shared" si="10"/>
        <v>0</v>
      </c>
      <c r="S27" s="3">
        <f t="shared" si="10"/>
        <v>0</v>
      </c>
      <c r="T27" s="3">
        <f t="shared" si="10"/>
        <v>0</v>
      </c>
      <c r="U27" s="3">
        <f t="shared" si="10"/>
        <v>0</v>
      </c>
      <c r="V27" s="3">
        <f t="shared" si="10"/>
        <v>0</v>
      </c>
      <c r="W27" s="3">
        <f t="shared" si="10"/>
        <v>0</v>
      </c>
      <c r="X27" s="3">
        <f t="shared" si="10"/>
        <v>0</v>
      </c>
      <c r="Y27" s="3">
        <f t="shared" si="10"/>
        <v>0</v>
      </c>
      <c r="Z27" s="3">
        <f t="shared" si="10"/>
        <v>0</v>
      </c>
      <c r="AA27" s="3">
        <f t="shared" si="10"/>
        <v>0</v>
      </c>
      <c r="AB27" s="3">
        <f t="shared" si="10"/>
        <v>0</v>
      </c>
      <c r="AC27" s="3">
        <f t="shared" si="10"/>
        <v>0</v>
      </c>
      <c r="AD27" s="3">
        <f t="shared" si="10"/>
        <v>0</v>
      </c>
      <c r="AE27" s="3">
        <f t="shared" si="10"/>
        <v>0</v>
      </c>
      <c r="AF27" s="3">
        <f t="shared" si="10"/>
        <v>0</v>
      </c>
      <c r="AG27" s="3">
        <f t="shared" si="10"/>
        <v>0</v>
      </c>
      <c r="AH27" s="3">
        <f t="shared" si="10"/>
        <v>0</v>
      </c>
      <c r="AI27" s="3">
        <f t="shared" si="10"/>
        <v>0</v>
      </c>
      <c r="AJ27" s="3">
        <f t="shared" si="10"/>
        <v>0</v>
      </c>
      <c r="AK27" s="3">
        <f t="shared" si="10"/>
        <v>0</v>
      </c>
      <c r="AL27" s="3">
        <f t="shared" si="10"/>
        <v>0</v>
      </c>
      <c r="AM27" s="3">
        <f t="shared" si="10"/>
        <v>0</v>
      </c>
      <c r="AN27" s="3">
        <f t="shared" si="10"/>
        <v>0</v>
      </c>
      <c r="AO27" s="3">
        <f t="shared" si="10"/>
        <v>0</v>
      </c>
      <c r="AP27" s="3">
        <f t="shared" si="10"/>
        <v>0</v>
      </c>
      <c r="AQ27" s="3">
        <f t="shared" si="10"/>
        <v>0</v>
      </c>
      <c r="AR27" s="3">
        <f t="shared" si="10"/>
        <v>0</v>
      </c>
      <c r="AS27" s="3">
        <f t="shared" si="10"/>
        <v>0</v>
      </c>
      <c r="AT27" s="3">
        <f t="shared" si="10"/>
        <v>0</v>
      </c>
      <c r="AU27" s="3">
        <f t="shared" si="10"/>
        <v>0</v>
      </c>
      <c r="AV27" s="3">
        <f t="shared" si="10"/>
        <v>0</v>
      </c>
      <c r="AW27" s="3">
        <f t="shared" si="10"/>
        <v>0</v>
      </c>
      <c r="AX27" s="3">
        <f t="shared" si="10"/>
        <v>0</v>
      </c>
      <c r="AY27" s="3">
        <f t="shared" si="10"/>
        <v>0</v>
      </c>
      <c r="AZ27" s="3">
        <f t="shared" si="10"/>
        <v>0</v>
      </c>
      <c r="BA27" s="3">
        <f t="shared" si="10"/>
        <v>0</v>
      </c>
      <c r="BB27" s="3">
        <f t="shared" si="10"/>
        <v>0</v>
      </c>
      <c r="BC27" s="3">
        <f t="shared" si="10"/>
        <v>0</v>
      </c>
      <c r="BD27" s="3">
        <f t="shared" si="10"/>
        <v>0</v>
      </c>
      <c r="BE27" s="3">
        <f t="shared" si="10"/>
        <v>0</v>
      </c>
      <c r="BF27" s="3">
        <f t="shared" si="10"/>
        <v>0</v>
      </c>
      <c r="BG27" s="3">
        <f t="shared" si="10"/>
        <v>0</v>
      </c>
      <c r="BH27" s="3">
        <f t="shared" si="10"/>
        <v>0</v>
      </c>
      <c r="BI27" s="3">
        <f t="shared" si="10"/>
        <v>0</v>
      </c>
      <c r="BJ27" s="3">
        <f t="shared" si="10"/>
        <v>0</v>
      </c>
      <c r="BK27" s="3">
        <f t="shared" si="10"/>
        <v>0</v>
      </c>
      <c r="BL27" s="3">
        <f t="shared" si="10"/>
        <v>0</v>
      </c>
      <c r="BM27" s="3">
        <f t="shared" si="10"/>
        <v>0</v>
      </c>
      <c r="BN27" s="3">
        <f t="shared" si="10"/>
        <v>0</v>
      </c>
      <c r="BO27" s="3">
        <f t="shared" si="10"/>
        <v>0</v>
      </c>
      <c r="BP27" s="3">
        <f t="shared" si="10"/>
        <v>0</v>
      </c>
      <c r="BQ27" s="3">
        <f t="shared" si="8"/>
        <v>0</v>
      </c>
      <c r="BR27" s="3">
        <f t="shared" si="8"/>
        <v>0</v>
      </c>
      <c r="BS27" s="3">
        <f t="shared" si="8"/>
        <v>0</v>
      </c>
      <c r="BT27" s="3">
        <f t="shared" si="8"/>
        <v>0</v>
      </c>
      <c r="BU27" s="3">
        <f t="shared" si="8"/>
        <v>0</v>
      </c>
      <c r="BV27" s="3">
        <f t="shared" si="8"/>
        <v>0</v>
      </c>
      <c r="BW27" s="3">
        <f t="shared" si="8"/>
        <v>0</v>
      </c>
      <c r="BX27" s="3">
        <f t="shared" si="8"/>
        <v>0</v>
      </c>
      <c r="BY27" s="3">
        <f t="shared" si="8"/>
        <v>0</v>
      </c>
      <c r="BZ27" s="3">
        <f t="shared" si="8"/>
        <v>0</v>
      </c>
      <c r="CA27" s="3">
        <f t="shared" si="8"/>
        <v>0</v>
      </c>
      <c r="CB27" s="3">
        <f t="shared" si="8"/>
        <v>0</v>
      </c>
      <c r="CC27" s="3">
        <f t="shared" si="8"/>
        <v>0</v>
      </c>
      <c r="CD27" s="3">
        <f t="shared" si="8"/>
        <v>0</v>
      </c>
      <c r="CE27" s="3">
        <f t="shared" si="8"/>
        <v>0</v>
      </c>
      <c r="CF27" s="3">
        <f t="shared" si="8"/>
        <v>0</v>
      </c>
      <c r="CG27" s="3">
        <f t="shared" si="8"/>
        <v>0</v>
      </c>
      <c r="CH27" s="12">
        <f t="shared" si="8"/>
        <v>0</v>
      </c>
    </row>
    <row r="28" spans="1:86" x14ac:dyDescent="0.25">
      <c r="A28" s="600"/>
      <c r="B28" s="11" t="str">
        <f t="shared" si="6"/>
        <v>Heating</v>
      </c>
      <c r="C28" s="3">
        <f t="shared" si="6"/>
        <v>0</v>
      </c>
      <c r="D28" s="3">
        <f t="shared" si="9"/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3">
        <f t="shared" si="10"/>
        <v>0</v>
      </c>
      <c r="AM28" s="3">
        <f t="shared" si="10"/>
        <v>0</v>
      </c>
      <c r="AN28" s="3">
        <f t="shared" si="10"/>
        <v>0</v>
      </c>
      <c r="AO28" s="3">
        <f t="shared" si="10"/>
        <v>0</v>
      </c>
      <c r="AP28" s="3">
        <f t="shared" si="10"/>
        <v>0</v>
      </c>
      <c r="AQ28" s="3">
        <f t="shared" si="10"/>
        <v>0</v>
      </c>
      <c r="AR28" s="3">
        <f t="shared" si="10"/>
        <v>0</v>
      </c>
      <c r="AS28" s="3">
        <f t="shared" si="10"/>
        <v>0</v>
      </c>
      <c r="AT28" s="3">
        <f t="shared" si="10"/>
        <v>0</v>
      </c>
      <c r="AU28" s="3">
        <f t="shared" si="10"/>
        <v>0</v>
      </c>
      <c r="AV28" s="3">
        <f t="shared" si="10"/>
        <v>0</v>
      </c>
      <c r="AW28" s="3">
        <f t="shared" si="10"/>
        <v>0</v>
      </c>
      <c r="AX28" s="3">
        <f t="shared" si="10"/>
        <v>0</v>
      </c>
      <c r="AY28" s="3">
        <f t="shared" si="10"/>
        <v>0</v>
      </c>
      <c r="AZ28" s="3">
        <f t="shared" si="10"/>
        <v>0</v>
      </c>
      <c r="BA28" s="3">
        <f t="shared" si="10"/>
        <v>0</v>
      </c>
      <c r="BB28" s="3">
        <f t="shared" si="10"/>
        <v>0</v>
      </c>
      <c r="BC28" s="3">
        <f t="shared" si="10"/>
        <v>0</v>
      </c>
      <c r="BD28" s="3">
        <f t="shared" si="10"/>
        <v>0</v>
      </c>
      <c r="BE28" s="3">
        <f t="shared" si="10"/>
        <v>0</v>
      </c>
      <c r="BF28" s="3">
        <f t="shared" si="10"/>
        <v>0</v>
      </c>
      <c r="BG28" s="3">
        <f t="shared" si="10"/>
        <v>0</v>
      </c>
      <c r="BH28" s="3">
        <f t="shared" si="10"/>
        <v>0</v>
      </c>
      <c r="BI28" s="3">
        <f t="shared" si="10"/>
        <v>0</v>
      </c>
      <c r="BJ28" s="3">
        <f t="shared" si="10"/>
        <v>0</v>
      </c>
      <c r="BK28" s="3">
        <f t="shared" si="10"/>
        <v>0</v>
      </c>
      <c r="BL28" s="3">
        <f t="shared" si="10"/>
        <v>0</v>
      </c>
      <c r="BM28" s="3">
        <f t="shared" si="10"/>
        <v>0</v>
      </c>
      <c r="BN28" s="3">
        <f t="shared" si="10"/>
        <v>0</v>
      </c>
      <c r="BO28" s="3">
        <f t="shared" si="10"/>
        <v>0</v>
      </c>
      <c r="BP28" s="3">
        <f t="shared" ref="BP28:CH31" si="11">IF(SUM($C$19:$N$19)=0,0,BO28+BP10)</f>
        <v>0</v>
      </c>
      <c r="BQ28" s="3">
        <f t="shared" si="11"/>
        <v>0</v>
      </c>
      <c r="BR28" s="3">
        <f t="shared" si="11"/>
        <v>0</v>
      </c>
      <c r="BS28" s="3">
        <f t="shared" si="11"/>
        <v>0</v>
      </c>
      <c r="BT28" s="3">
        <f t="shared" si="11"/>
        <v>0</v>
      </c>
      <c r="BU28" s="3">
        <f t="shared" si="11"/>
        <v>0</v>
      </c>
      <c r="BV28" s="3">
        <f t="shared" si="11"/>
        <v>0</v>
      </c>
      <c r="BW28" s="3">
        <f t="shared" si="11"/>
        <v>0</v>
      </c>
      <c r="BX28" s="3">
        <f t="shared" si="11"/>
        <v>0</v>
      </c>
      <c r="BY28" s="3">
        <f t="shared" si="11"/>
        <v>0</v>
      </c>
      <c r="BZ28" s="3">
        <f t="shared" si="11"/>
        <v>0</v>
      </c>
      <c r="CA28" s="3">
        <f t="shared" si="11"/>
        <v>0</v>
      </c>
      <c r="CB28" s="3">
        <f t="shared" si="11"/>
        <v>0</v>
      </c>
      <c r="CC28" s="3">
        <f t="shared" si="11"/>
        <v>0</v>
      </c>
      <c r="CD28" s="3">
        <f t="shared" si="11"/>
        <v>0</v>
      </c>
      <c r="CE28" s="3">
        <f t="shared" si="11"/>
        <v>0</v>
      </c>
      <c r="CF28" s="3">
        <f t="shared" si="11"/>
        <v>0</v>
      </c>
      <c r="CG28" s="3">
        <f t="shared" si="11"/>
        <v>0</v>
      </c>
      <c r="CH28" s="12">
        <f t="shared" si="11"/>
        <v>0</v>
      </c>
    </row>
    <row r="29" spans="1:86" x14ac:dyDescent="0.25">
      <c r="A29" s="600"/>
      <c r="B29" s="11" t="str">
        <f t="shared" si="6"/>
        <v>HVAC</v>
      </c>
      <c r="C29" s="3">
        <f t="shared" si="6"/>
        <v>0</v>
      </c>
      <c r="D29" s="3">
        <f t="shared" si="9"/>
        <v>0</v>
      </c>
      <c r="E29" s="3">
        <f t="shared" ref="E29:BP32" si="12">IF(SUM($C$19:$N$19)=0,0,D29+E11)</f>
        <v>0</v>
      </c>
      <c r="F29" s="3">
        <f t="shared" si="12"/>
        <v>4005.5200382245484</v>
      </c>
      <c r="G29" s="3">
        <f t="shared" si="12"/>
        <v>8936.4424481050701</v>
      </c>
      <c r="H29" s="3">
        <f t="shared" si="12"/>
        <v>40850.336959710803</v>
      </c>
      <c r="I29" s="3">
        <f t="shared" si="12"/>
        <v>48449.018249515982</v>
      </c>
      <c r="J29" s="3">
        <f t="shared" si="12"/>
        <v>80148.474234327936</v>
      </c>
      <c r="K29" s="3">
        <f t="shared" si="12"/>
        <v>136691.34905979966</v>
      </c>
      <c r="L29" s="3">
        <f t="shared" si="12"/>
        <v>136691.34905979966</v>
      </c>
      <c r="M29" s="3">
        <f t="shared" si="12"/>
        <v>521631.06101532048</v>
      </c>
      <c r="N29" s="3">
        <f t="shared" si="12"/>
        <v>1891952.2257719061</v>
      </c>
      <c r="O29" s="3">
        <f t="shared" si="12"/>
        <v>1891952.2257719061</v>
      </c>
      <c r="P29" s="3">
        <f t="shared" si="12"/>
        <v>1891952.2257719061</v>
      </c>
      <c r="Q29" s="3">
        <f t="shared" si="12"/>
        <v>1891952.2257719061</v>
      </c>
      <c r="R29" s="3">
        <f t="shared" si="12"/>
        <v>1891952.2257719061</v>
      </c>
      <c r="S29" s="3">
        <f t="shared" si="12"/>
        <v>1891952.2257719061</v>
      </c>
      <c r="T29" s="3">
        <f t="shared" si="12"/>
        <v>1891952.2257719061</v>
      </c>
      <c r="U29" s="3">
        <f t="shared" si="12"/>
        <v>1891952.2257719061</v>
      </c>
      <c r="V29" s="3">
        <f t="shared" si="12"/>
        <v>1891952.2257719061</v>
      </c>
      <c r="W29" s="3">
        <f t="shared" si="12"/>
        <v>1891952.2257719061</v>
      </c>
      <c r="X29" s="3">
        <f t="shared" si="12"/>
        <v>1891952.2257719061</v>
      </c>
      <c r="Y29" s="3">
        <f t="shared" si="12"/>
        <v>1891952.2257719061</v>
      </c>
      <c r="Z29" s="3">
        <f t="shared" si="12"/>
        <v>1891952.2257719061</v>
      </c>
      <c r="AA29" s="3">
        <f t="shared" si="12"/>
        <v>1891952.2257719061</v>
      </c>
      <c r="AB29" s="3">
        <f t="shared" si="12"/>
        <v>1891952.2257719061</v>
      </c>
      <c r="AC29" s="3">
        <f t="shared" si="12"/>
        <v>1891952.2257719061</v>
      </c>
      <c r="AD29" s="3">
        <f t="shared" si="12"/>
        <v>1891952.2257719061</v>
      </c>
      <c r="AE29" s="3">
        <f t="shared" si="12"/>
        <v>1891952.2257719061</v>
      </c>
      <c r="AF29" s="3">
        <f t="shared" si="12"/>
        <v>1891952.2257719061</v>
      </c>
      <c r="AG29" s="3">
        <f t="shared" si="12"/>
        <v>1891952.2257719061</v>
      </c>
      <c r="AH29" s="3">
        <f t="shared" si="12"/>
        <v>1891952.2257719061</v>
      </c>
      <c r="AI29" s="3">
        <f t="shared" si="12"/>
        <v>1891952.2257719061</v>
      </c>
      <c r="AJ29" s="3">
        <f t="shared" si="12"/>
        <v>1891952.2257719061</v>
      </c>
      <c r="AK29" s="3">
        <f t="shared" si="12"/>
        <v>1891952.2257719061</v>
      </c>
      <c r="AL29" s="3">
        <f t="shared" si="12"/>
        <v>1891952.2257719061</v>
      </c>
      <c r="AM29" s="3">
        <f t="shared" si="12"/>
        <v>1891952.2257719061</v>
      </c>
      <c r="AN29" s="3">
        <f t="shared" si="12"/>
        <v>1891952.2257719061</v>
      </c>
      <c r="AO29" s="3">
        <f t="shared" si="12"/>
        <v>1891952.2257719061</v>
      </c>
      <c r="AP29" s="3">
        <f t="shared" si="12"/>
        <v>1891952.2257719061</v>
      </c>
      <c r="AQ29" s="3">
        <f t="shared" si="12"/>
        <v>1891952.2257719061</v>
      </c>
      <c r="AR29" s="3">
        <f t="shared" si="12"/>
        <v>1891952.2257719061</v>
      </c>
      <c r="AS29" s="3">
        <f t="shared" si="12"/>
        <v>1891952.2257719061</v>
      </c>
      <c r="AT29" s="3">
        <f t="shared" si="12"/>
        <v>1891952.2257719061</v>
      </c>
      <c r="AU29" s="3">
        <f t="shared" si="12"/>
        <v>1891952.2257719061</v>
      </c>
      <c r="AV29" s="3">
        <f t="shared" si="12"/>
        <v>1891952.2257719061</v>
      </c>
      <c r="AW29" s="3">
        <f t="shared" si="12"/>
        <v>1891952.2257719061</v>
      </c>
      <c r="AX29" s="3">
        <f t="shared" si="12"/>
        <v>1891952.2257719061</v>
      </c>
      <c r="AY29" s="3">
        <f t="shared" si="12"/>
        <v>1891952.2257719061</v>
      </c>
      <c r="AZ29" s="3">
        <f t="shared" si="12"/>
        <v>1891952.2257719061</v>
      </c>
      <c r="BA29" s="3">
        <f t="shared" si="12"/>
        <v>1891952.2257719061</v>
      </c>
      <c r="BB29" s="3">
        <f t="shared" si="12"/>
        <v>1891952.2257719061</v>
      </c>
      <c r="BC29" s="3">
        <f t="shared" si="12"/>
        <v>1891952.2257719061</v>
      </c>
      <c r="BD29" s="3">
        <f t="shared" si="12"/>
        <v>1891952.2257719061</v>
      </c>
      <c r="BE29" s="3">
        <f t="shared" si="12"/>
        <v>1891952.2257719061</v>
      </c>
      <c r="BF29" s="3">
        <f t="shared" si="12"/>
        <v>1891952.2257719061</v>
      </c>
      <c r="BG29" s="3">
        <f t="shared" si="12"/>
        <v>1891952.2257719061</v>
      </c>
      <c r="BH29" s="3">
        <f t="shared" si="12"/>
        <v>1891952.2257719061</v>
      </c>
      <c r="BI29" s="3">
        <f t="shared" si="12"/>
        <v>1891952.2257719061</v>
      </c>
      <c r="BJ29" s="3">
        <f t="shared" si="12"/>
        <v>1891952.2257719061</v>
      </c>
      <c r="BK29" s="3">
        <f t="shared" si="12"/>
        <v>1891952.2257719061</v>
      </c>
      <c r="BL29" s="3">
        <f t="shared" si="12"/>
        <v>1891952.2257719061</v>
      </c>
      <c r="BM29" s="3">
        <f t="shared" si="12"/>
        <v>1891952.2257719061</v>
      </c>
      <c r="BN29" s="3">
        <f t="shared" si="12"/>
        <v>1891952.2257719061</v>
      </c>
      <c r="BO29" s="3">
        <f t="shared" si="12"/>
        <v>1891952.2257719061</v>
      </c>
      <c r="BP29" s="3">
        <f t="shared" si="12"/>
        <v>1891952.2257719061</v>
      </c>
      <c r="BQ29" s="3">
        <f t="shared" si="11"/>
        <v>1891952.2257719061</v>
      </c>
      <c r="BR29" s="3">
        <f t="shared" si="11"/>
        <v>1891952.2257719061</v>
      </c>
      <c r="BS29" s="3">
        <f t="shared" si="11"/>
        <v>1891952.2257719061</v>
      </c>
      <c r="BT29" s="3">
        <f t="shared" si="11"/>
        <v>1891952.2257719061</v>
      </c>
      <c r="BU29" s="3">
        <f t="shared" si="11"/>
        <v>1891952.2257719061</v>
      </c>
      <c r="BV29" s="3">
        <f t="shared" si="11"/>
        <v>1891952.2257719061</v>
      </c>
      <c r="BW29" s="3">
        <f t="shared" si="11"/>
        <v>1891952.2257719061</v>
      </c>
      <c r="BX29" s="3">
        <f t="shared" si="11"/>
        <v>1891952.2257719061</v>
      </c>
      <c r="BY29" s="3">
        <f t="shared" si="11"/>
        <v>1891952.2257719061</v>
      </c>
      <c r="BZ29" s="3">
        <f t="shared" si="11"/>
        <v>1891952.2257719061</v>
      </c>
      <c r="CA29" s="3">
        <f t="shared" si="11"/>
        <v>1891952.2257719061</v>
      </c>
      <c r="CB29" s="3">
        <f t="shared" si="11"/>
        <v>1891952.2257719061</v>
      </c>
      <c r="CC29" s="3">
        <f t="shared" si="11"/>
        <v>1891952.2257719061</v>
      </c>
      <c r="CD29" s="3">
        <f t="shared" si="11"/>
        <v>1891952.2257719061</v>
      </c>
      <c r="CE29" s="3">
        <f t="shared" si="11"/>
        <v>1891952.2257719061</v>
      </c>
      <c r="CF29" s="3">
        <f t="shared" si="11"/>
        <v>1891952.2257719061</v>
      </c>
      <c r="CG29" s="3">
        <f t="shared" si="11"/>
        <v>1891952.2257719061</v>
      </c>
      <c r="CH29" s="12">
        <f t="shared" si="11"/>
        <v>1891952.2257719061</v>
      </c>
    </row>
    <row r="30" spans="1:86" x14ac:dyDescent="0.25">
      <c r="A30" s="600"/>
      <c r="B30" s="11" t="str">
        <f t="shared" si="6"/>
        <v>Lighting</v>
      </c>
      <c r="C30" s="3">
        <f t="shared" si="6"/>
        <v>0</v>
      </c>
      <c r="D30" s="3">
        <f t="shared" si="9"/>
        <v>391564.48041270894</v>
      </c>
      <c r="E30" s="3">
        <f t="shared" si="12"/>
        <v>2084550.485363056</v>
      </c>
      <c r="F30" s="3">
        <f t="shared" si="12"/>
        <v>2807366.345268562</v>
      </c>
      <c r="G30" s="3">
        <f t="shared" si="12"/>
        <v>3814010.915882655</v>
      </c>
      <c r="H30" s="3">
        <f t="shared" si="12"/>
        <v>5275002.9501275364</v>
      </c>
      <c r="I30" s="3">
        <f t="shared" si="12"/>
        <v>5761008.5299886651</v>
      </c>
      <c r="J30" s="3">
        <f t="shared" si="12"/>
        <v>6608992.5143630849</v>
      </c>
      <c r="K30" s="3">
        <f t="shared" si="12"/>
        <v>8198435.1034318833</v>
      </c>
      <c r="L30" s="3">
        <f t="shared" si="12"/>
        <v>8953743.4038120918</v>
      </c>
      <c r="M30" s="3">
        <f t="shared" si="12"/>
        <v>10382535.70506393</v>
      </c>
      <c r="N30" s="3">
        <f t="shared" si="12"/>
        <v>16614114.622792387</v>
      </c>
      <c r="O30" s="3">
        <f t="shared" si="12"/>
        <v>16614114.622792387</v>
      </c>
      <c r="P30" s="3">
        <f t="shared" si="12"/>
        <v>16614114.622792387</v>
      </c>
      <c r="Q30" s="3">
        <f t="shared" si="12"/>
        <v>16614114.622792387</v>
      </c>
      <c r="R30" s="3">
        <f t="shared" si="12"/>
        <v>16614114.622792387</v>
      </c>
      <c r="S30" s="3">
        <f t="shared" si="12"/>
        <v>16614114.622792387</v>
      </c>
      <c r="T30" s="3">
        <f t="shared" si="12"/>
        <v>16614114.622792387</v>
      </c>
      <c r="U30" s="3">
        <f t="shared" si="12"/>
        <v>16614114.622792387</v>
      </c>
      <c r="V30" s="3">
        <f t="shared" si="12"/>
        <v>16614114.622792387</v>
      </c>
      <c r="W30" s="3">
        <f t="shared" si="12"/>
        <v>16614114.622792387</v>
      </c>
      <c r="X30" s="3">
        <f t="shared" si="12"/>
        <v>16614114.622792387</v>
      </c>
      <c r="Y30" s="3">
        <f t="shared" si="12"/>
        <v>16614114.622792387</v>
      </c>
      <c r="Z30" s="3">
        <f t="shared" si="12"/>
        <v>16614114.622792387</v>
      </c>
      <c r="AA30" s="3">
        <f t="shared" si="12"/>
        <v>16614114.622792387</v>
      </c>
      <c r="AB30" s="3">
        <f t="shared" si="12"/>
        <v>16614114.622792387</v>
      </c>
      <c r="AC30" s="3">
        <f t="shared" si="12"/>
        <v>16614114.622792387</v>
      </c>
      <c r="AD30" s="3">
        <f t="shared" si="12"/>
        <v>16614114.622792387</v>
      </c>
      <c r="AE30" s="3">
        <f t="shared" si="12"/>
        <v>16614114.622792387</v>
      </c>
      <c r="AF30" s="3">
        <f t="shared" si="12"/>
        <v>16614114.622792387</v>
      </c>
      <c r="AG30" s="3">
        <f t="shared" si="12"/>
        <v>16614114.622792387</v>
      </c>
      <c r="AH30" s="3">
        <f t="shared" si="12"/>
        <v>16614114.622792387</v>
      </c>
      <c r="AI30" s="3">
        <f t="shared" si="12"/>
        <v>16614114.622792387</v>
      </c>
      <c r="AJ30" s="3">
        <f t="shared" si="12"/>
        <v>16614114.622792387</v>
      </c>
      <c r="AK30" s="3">
        <f t="shared" si="12"/>
        <v>16614114.622792387</v>
      </c>
      <c r="AL30" s="3">
        <f t="shared" si="12"/>
        <v>16614114.622792387</v>
      </c>
      <c r="AM30" s="3">
        <f t="shared" si="12"/>
        <v>16614114.622792387</v>
      </c>
      <c r="AN30" s="3">
        <f t="shared" si="12"/>
        <v>16614114.622792387</v>
      </c>
      <c r="AO30" s="3">
        <f t="shared" si="12"/>
        <v>16614114.622792387</v>
      </c>
      <c r="AP30" s="3">
        <f t="shared" si="12"/>
        <v>16614114.622792387</v>
      </c>
      <c r="AQ30" s="3">
        <f t="shared" si="12"/>
        <v>16614114.622792387</v>
      </c>
      <c r="AR30" s="3">
        <f t="shared" si="12"/>
        <v>16614114.622792387</v>
      </c>
      <c r="AS30" s="3">
        <f t="shared" si="12"/>
        <v>16614114.622792387</v>
      </c>
      <c r="AT30" s="3">
        <f t="shared" si="12"/>
        <v>16614114.622792387</v>
      </c>
      <c r="AU30" s="3">
        <f t="shared" si="12"/>
        <v>16614114.622792387</v>
      </c>
      <c r="AV30" s="3">
        <f t="shared" si="12"/>
        <v>16614114.622792387</v>
      </c>
      <c r="AW30" s="3">
        <f t="shared" si="12"/>
        <v>16614114.622792387</v>
      </c>
      <c r="AX30" s="3">
        <f t="shared" si="12"/>
        <v>16614114.622792387</v>
      </c>
      <c r="AY30" s="3">
        <f t="shared" si="12"/>
        <v>16614114.622792387</v>
      </c>
      <c r="AZ30" s="3">
        <f t="shared" si="12"/>
        <v>16614114.622792387</v>
      </c>
      <c r="BA30" s="3">
        <f t="shared" si="12"/>
        <v>16614114.622792387</v>
      </c>
      <c r="BB30" s="3">
        <f t="shared" si="12"/>
        <v>16614114.622792387</v>
      </c>
      <c r="BC30" s="3">
        <f t="shared" si="12"/>
        <v>16614114.622792387</v>
      </c>
      <c r="BD30" s="3">
        <f t="shared" si="12"/>
        <v>16614114.622792387</v>
      </c>
      <c r="BE30" s="3">
        <f t="shared" si="12"/>
        <v>16614114.622792387</v>
      </c>
      <c r="BF30" s="3">
        <f t="shared" si="12"/>
        <v>16614114.622792387</v>
      </c>
      <c r="BG30" s="3">
        <f t="shared" si="12"/>
        <v>16614114.622792387</v>
      </c>
      <c r="BH30" s="3">
        <f t="shared" si="12"/>
        <v>16614114.622792387</v>
      </c>
      <c r="BI30" s="3">
        <f t="shared" si="12"/>
        <v>16614114.622792387</v>
      </c>
      <c r="BJ30" s="3">
        <f t="shared" si="12"/>
        <v>16614114.622792387</v>
      </c>
      <c r="BK30" s="3">
        <f t="shared" si="12"/>
        <v>16614114.622792387</v>
      </c>
      <c r="BL30" s="3">
        <f t="shared" si="12"/>
        <v>16614114.622792387</v>
      </c>
      <c r="BM30" s="3">
        <f t="shared" si="12"/>
        <v>16614114.622792387</v>
      </c>
      <c r="BN30" s="3">
        <f t="shared" si="12"/>
        <v>16614114.622792387</v>
      </c>
      <c r="BO30" s="3">
        <f t="shared" si="12"/>
        <v>16614114.622792387</v>
      </c>
      <c r="BP30" s="3">
        <f t="shared" si="12"/>
        <v>16614114.622792387</v>
      </c>
      <c r="BQ30" s="3">
        <f t="shared" si="11"/>
        <v>16614114.622792387</v>
      </c>
      <c r="BR30" s="3">
        <f t="shared" si="11"/>
        <v>16614114.622792387</v>
      </c>
      <c r="BS30" s="3">
        <f t="shared" si="11"/>
        <v>16614114.622792387</v>
      </c>
      <c r="BT30" s="3">
        <f t="shared" si="11"/>
        <v>16614114.622792387</v>
      </c>
      <c r="BU30" s="3">
        <f t="shared" si="11"/>
        <v>16614114.622792387</v>
      </c>
      <c r="BV30" s="3">
        <f t="shared" si="11"/>
        <v>16614114.622792387</v>
      </c>
      <c r="BW30" s="3">
        <f t="shared" si="11"/>
        <v>16614114.622792387</v>
      </c>
      <c r="BX30" s="3">
        <f t="shared" si="11"/>
        <v>16614114.622792387</v>
      </c>
      <c r="BY30" s="3">
        <f t="shared" si="11"/>
        <v>16614114.622792387</v>
      </c>
      <c r="BZ30" s="3">
        <f t="shared" si="11"/>
        <v>16614114.622792387</v>
      </c>
      <c r="CA30" s="3">
        <f t="shared" si="11"/>
        <v>16614114.622792387</v>
      </c>
      <c r="CB30" s="3">
        <f t="shared" si="11"/>
        <v>16614114.622792387</v>
      </c>
      <c r="CC30" s="3">
        <f t="shared" si="11"/>
        <v>16614114.622792387</v>
      </c>
      <c r="CD30" s="3">
        <f t="shared" si="11"/>
        <v>16614114.622792387</v>
      </c>
      <c r="CE30" s="3">
        <f t="shared" si="11"/>
        <v>16614114.622792387</v>
      </c>
      <c r="CF30" s="3">
        <f t="shared" si="11"/>
        <v>16614114.622792387</v>
      </c>
      <c r="CG30" s="3">
        <f t="shared" si="11"/>
        <v>16614114.622792387</v>
      </c>
      <c r="CH30" s="12">
        <f t="shared" si="11"/>
        <v>16614114.622792387</v>
      </c>
    </row>
    <row r="31" spans="1:86" x14ac:dyDescent="0.25">
      <c r="A31" s="600"/>
      <c r="B31" s="11" t="str">
        <f t="shared" si="6"/>
        <v>Miscellaneous</v>
      </c>
      <c r="C31" s="3">
        <f t="shared" si="6"/>
        <v>0</v>
      </c>
      <c r="D31" s="3">
        <f t="shared" si="9"/>
        <v>0</v>
      </c>
      <c r="E31" s="3">
        <f t="shared" si="12"/>
        <v>5853.1455385494946</v>
      </c>
      <c r="F31" s="3">
        <f t="shared" si="12"/>
        <v>5853.1455385494946</v>
      </c>
      <c r="G31" s="3">
        <f t="shared" si="12"/>
        <v>10144.453613238376</v>
      </c>
      <c r="H31" s="3">
        <f t="shared" si="12"/>
        <v>10144.453613238376</v>
      </c>
      <c r="I31" s="3">
        <f t="shared" si="12"/>
        <v>10144.453613238376</v>
      </c>
      <c r="J31" s="3">
        <f t="shared" si="12"/>
        <v>10144.453613238376</v>
      </c>
      <c r="K31" s="3">
        <f t="shared" si="12"/>
        <v>13071.026382513124</v>
      </c>
      <c r="L31" s="3">
        <f t="shared" si="12"/>
        <v>13071.026382513124</v>
      </c>
      <c r="M31" s="3">
        <f t="shared" si="12"/>
        <v>45131.925405571026</v>
      </c>
      <c r="N31" s="3">
        <f t="shared" si="12"/>
        <v>52861.602012499068</v>
      </c>
      <c r="O31" s="3">
        <f t="shared" si="12"/>
        <v>52861.602012499068</v>
      </c>
      <c r="P31" s="3">
        <f t="shared" si="12"/>
        <v>52861.602012499068</v>
      </c>
      <c r="Q31" s="3">
        <f t="shared" si="12"/>
        <v>52861.602012499068</v>
      </c>
      <c r="R31" s="3">
        <f t="shared" si="12"/>
        <v>52861.602012499068</v>
      </c>
      <c r="S31" s="3">
        <f t="shared" si="12"/>
        <v>52861.602012499068</v>
      </c>
      <c r="T31" s="3">
        <f t="shared" si="12"/>
        <v>52861.602012499068</v>
      </c>
      <c r="U31" s="3">
        <f t="shared" si="12"/>
        <v>52861.602012499068</v>
      </c>
      <c r="V31" s="3">
        <f t="shared" si="12"/>
        <v>52861.602012499068</v>
      </c>
      <c r="W31" s="3">
        <f t="shared" si="12"/>
        <v>52861.602012499068</v>
      </c>
      <c r="X31" s="3">
        <f t="shared" si="12"/>
        <v>52861.602012499068</v>
      </c>
      <c r="Y31" s="3">
        <f t="shared" si="12"/>
        <v>52861.602012499068</v>
      </c>
      <c r="Z31" s="3">
        <f t="shared" si="12"/>
        <v>52861.602012499068</v>
      </c>
      <c r="AA31" s="3">
        <f t="shared" si="12"/>
        <v>52861.602012499068</v>
      </c>
      <c r="AB31" s="3">
        <f t="shared" si="12"/>
        <v>52861.602012499068</v>
      </c>
      <c r="AC31" s="3">
        <f t="shared" si="12"/>
        <v>52861.602012499068</v>
      </c>
      <c r="AD31" s="3">
        <f t="shared" si="12"/>
        <v>52861.602012499068</v>
      </c>
      <c r="AE31" s="3">
        <f t="shared" si="12"/>
        <v>52861.602012499068</v>
      </c>
      <c r="AF31" s="3">
        <f t="shared" si="12"/>
        <v>52861.602012499068</v>
      </c>
      <c r="AG31" s="3">
        <f t="shared" si="12"/>
        <v>52861.602012499068</v>
      </c>
      <c r="AH31" s="3">
        <f t="shared" si="12"/>
        <v>52861.602012499068</v>
      </c>
      <c r="AI31" s="3">
        <f t="shared" si="12"/>
        <v>52861.602012499068</v>
      </c>
      <c r="AJ31" s="3">
        <f t="shared" si="12"/>
        <v>52861.602012499068</v>
      </c>
      <c r="AK31" s="3">
        <f t="shared" si="12"/>
        <v>52861.602012499068</v>
      </c>
      <c r="AL31" s="3">
        <f t="shared" si="12"/>
        <v>52861.602012499068</v>
      </c>
      <c r="AM31" s="3">
        <f t="shared" si="12"/>
        <v>52861.602012499068</v>
      </c>
      <c r="AN31" s="3">
        <f t="shared" si="12"/>
        <v>52861.602012499068</v>
      </c>
      <c r="AO31" s="3">
        <f t="shared" si="12"/>
        <v>52861.602012499068</v>
      </c>
      <c r="AP31" s="3">
        <f t="shared" si="12"/>
        <v>52861.602012499068</v>
      </c>
      <c r="AQ31" s="3">
        <f t="shared" si="12"/>
        <v>52861.602012499068</v>
      </c>
      <c r="AR31" s="3">
        <f t="shared" si="12"/>
        <v>52861.602012499068</v>
      </c>
      <c r="AS31" s="3">
        <f t="shared" si="12"/>
        <v>52861.602012499068</v>
      </c>
      <c r="AT31" s="3">
        <f t="shared" si="12"/>
        <v>52861.602012499068</v>
      </c>
      <c r="AU31" s="3">
        <f t="shared" si="12"/>
        <v>52861.602012499068</v>
      </c>
      <c r="AV31" s="3">
        <f t="shared" si="12"/>
        <v>52861.602012499068</v>
      </c>
      <c r="AW31" s="3">
        <f t="shared" si="12"/>
        <v>52861.602012499068</v>
      </c>
      <c r="AX31" s="3">
        <f t="shared" si="12"/>
        <v>52861.602012499068</v>
      </c>
      <c r="AY31" s="3">
        <f t="shared" si="12"/>
        <v>52861.602012499068</v>
      </c>
      <c r="AZ31" s="3">
        <f t="shared" si="12"/>
        <v>52861.602012499068</v>
      </c>
      <c r="BA31" s="3">
        <f t="shared" si="12"/>
        <v>52861.602012499068</v>
      </c>
      <c r="BB31" s="3">
        <f t="shared" si="12"/>
        <v>52861.602012499068</v>
      </c>
      <c r="BC31" s="3">
        <f t="shared" si="12"/>
        <v>52861.602012499068</v>
      </c>
      <c r="BD31" s="3">
        <f t="shared" si="12"/>
        <v>52861.602012499068</v>
      </c>
      <c r="BE31" s="3">
        <f t="shared" si="12"/>
        <v>52861.602012499068</v>
      </c>
      <c r="BF31" s="3">
        <f t="shared" si="12"/>
        <v>52861.602012499068</v>
      </c>
      <c r="BG31" s="3">
        <f t="shared" si="12"/>
        <v>52861.602012499068</v>
      </c>
      <c r="BH31" s="3">
        <f t="shared" si="12"/>
        <v>52861.602012499068</v>
      </c>
      <c r="BI31" s="3">
        <f t="shared" si="12"/>
        <v>52861.602012499068</v>
      </c>
      <c r="BJ31" s="3">
        <f t="shared" si="12"/>
        <v>52861.602012499068</v>
      </c>
      <c r="BK31" s="3">
        <f t="shared" si="12"/>
        <v>52861.602012499068</v>
      </c>
      <c r="BL31" s="3">
        <f t="shared" si="12"/>
        <v>52861.602012499068</v>
      </c>
      <c r="BM31" s="3">
        <f t="shared" si="12"/>
        <v>52861.602012499068</v>
      </c>
      <c r="BN31" s="3">
        <f t="shared" si="12"/>
        <v>52861.602012499068</v>
      </c>
      <c r="BO31" s="3">
        <f t="shared" si="12"/>
        <v>52861.602012499068</v>
      </c>
      <c r="BP31" s="3">
        <f t="shared" si="12"/>
        <v>52861.602012499068</v>
      </c>
      <c r="BQ31" s="3">
        <f t="shared" si="11"/>
        <v>52861.602012499068</v>
      </c>
      <c r="BR31" s="3">
        <f t="shared" si="11"/>
        <v>52861.602012499068</v>
      </c>
      <c r="BS31" s="3">
        <f t="shared" si="11"/>
        <v>52861.602012499068</v>
      </c>
      <c r="BT31" s="3">
        <f t="shared" si="11"/>
        <v>52861.602012499068</v>
      </c>
      <c r="BU31" s="3">
        <f t="shared" si="11"/>
        <v>52861.602012499068</v>
      </c>
      <c r="BV31" s="3">
        <f t="shared" si="11"/>
        <v>52861.602012499068</v>
      </c>
      <c r="BW31" s="3">
        <f t="shared" si="11"/>
        <v>52861.602012499068</v>
      </c>
      <c r="BX31" s="3">
        <f t="shared" si="11"/>
        <v>52861.602012499068</v>
      </c>
      <c r="BY31" s="3">
        <f t="shared" si="11"/>
        <v>52861.602012499068</v>
      </c>
      <c r="BZ31" s="3">
        <f t="shared" si="11"/>
        <v>52861.602012499068</v>
      </c>
      <c r="CA31" s="3">
        <f t="shared" si="11"/>
        <v>52861.602012499068</v>
      </c>
      <c r="CB31" s="3">
        <f t="shared" si="11"/>
        <v>52861.602012499068</v>
      </c>
      <c r="CC31" s="3">
        <f t="shared" si="11"/>
        <v>52861.602012499068</v>
      </c>
      <c r="CD31" s="3">
        <f t="shared" si="11"/>
        <v>52861.602012499068</v>
      </c>
      <c r="CE31" s="3">
        <f t="shared" si="11"/>
        <v>52861.602012499068</v>
      </c>
      <c r="CF31" s="3">
        <f t="shared" si="11"/>
        <v>52861.602012499068</v>
      </c>
      <c r="CG31" s="3">
        <f t="shared" si="11"/>
        <v>52861.602012499068</v>
      </c>
      <c r="CH31" s="12">
        <f t="shared" si="11"/>
        <v>52861.602012499068</v>
      </c>
    </row>
    <row r="32" spans="1:86" ht="15" customHeight="1" x14ac:dyDescent="0.25">
      <c r="A32" s="600"/>
      <c r="B32" s="11" t="str">
        <f t="shared" si="6"/>
        <v>Motors</v>
      </c>
      <c r="C32" s="3">
        <f t="shared" si="6"/>
        <v>0</v>
      </c>
      <c r="D32" s="3">
        <f t="shared" si="9"/>
        <v>0</v>
      </c>
      <c r="E32" s="3">
        <f t="shared" si="12"/>
        <v>0</v>
      </c>
      <c r="F32" s="3">
        <f t="shared" si="12"/>
        <v>0</v>
      </c>
      <c r="G32" s="3">
        <f t="shared" si="12"/>
        <v>0</v>
      </c>
      <c r="H32" s="3">
        <f t="shared" si="12"/>
        <v>0</v>
      </c>
      <c r="I32" s="3">
        <f t="shared" si="12"/>
        <v>0</v>
      </c>
      <c r="J32" s="3">
        <f t="shared" si="12"/>
        <v>0</v>
      </c>
      <c r="K32" s="3">
        <f t="shared" si="12"/>
        <v>0</v>
      </c>
      <c r="L32" s="3">
        <f t="shared" si="12"/>
        <v>0</v>
      </c>
      <c r="M32" s="3">
        <f t="shared" si="12"/>
        <v>0</v>
      </c>
      <c r="N32" s="3">
        <f t="shared" si="12"/>
        <v>25750.166165111863</v>
      </c>
      <c r="O32" s="3">
        <f t="shared" si="12"/>
        <v>25750.166165111863</v>
      </c>
      <c r="P32" s="3">
        <f t="shared" si="12"/>
        <v>25750.166165111863</v>
      </c>
      <c r="Q32" s="3">
        <f t="shared" si="12"/>
        <v>25750.166165111863</v>
      </c>
      <c r="R32" s="3">
        <f t="shared" si="12"/>
        <v>25750.166165111863</v>
      </c>
      <c r="S32" s="3">
        <f t="shared" si="12"/>
        <v>25750.166165111863</v>
      </c>
      <c r="T32" s="3">
        <f t="shared" si="12"/>
        <v>25750.166165111863</v>
      </c>
      <c r="U32" s="3">
        <f t="shared" si="12"/>
        <v>25750.166165111863</v>
      </c>
      <c r="V32" s="3">
        <f t="shared" si="12"/>
        <v>25750.166165111863</v>
      </c>
      <c r="W32" s="3">
        <f t="shared" si="12"/>
        <v>25750.166165111863</v>
      </c>
      <c r="X32" s="3">
        <f t="shared" si="12"/>
        <v>25750.166165111863</v>
      </c>
      <c r="Y32" s="3">
        <f t="shared" si="12"/>
        <v>25750.166165111863</v>
      </c>
      <c r="Z32" s="3">
        <f t="shared" si="12"/>
        <v>25750.166165111863</v>
      </c>
      <c r="AA32" s="3">
        <f t="shared" si="12"/>
        <v>25750.166165111863</v>
      </c>
      <c r="AB32" s="3">
        <f t="shared" si="12"/>
        <v>25750.166165111863</v>
      </c>
      <c r="AC32" s="3">
        <f t="shared" si="12"/>
        <v>25750.166165111863</v>
      </c>
      <c r="AD32" s="3">
        <f t="shared" si="12"/>
        <v>25750.166165111863</v>
      </c>
      <c r="AE32" s="3">
        <f t="shared" si="12"/>
        <v>25750.166165111863</v>
      </c>
      <c r="AF32" s="3">
        <f t="shared" si="12"/>
        <v>25750.166165111863</v>
      </c>
      <c r="AG32" s="3">
        <f t="shared" si="12"/>
        <v>25750.166165111863</v>
      </c>
      <c r="AH32" s="3">
        <f t="shared" si="12"/>
        <v>25750.166165111863</v>
      </c>
      <c r="AI32" s="3">
        <f t="shared" si="12"/>
        <v>25750.166165111863</v>
      </c>
      <c r="AJ32" s="3">
        <f t="shared" si="12"/>
        <v>25750.166165111863</v>
      </c>
      <c r="AK32" s="3">
        <f t="shared" si="12"/>
        <v>25750.166165111863</v>
      </c>
      <c r="AL32" s="3">
        <f t="shared" si="12"/>
        <v>25750.166165111863</v>
      </c>
      <c r="AM32" s="3">
        <f t="shared" si="12"/>
        <v>25750.166165111863</v>
      </c>
      <c r="AN32" s="3">
        <f t="shared" si="12"/>
        <v>25750.166165111863</v>
      </c>
      <c r="AO32" s="3">
        <f t="shared" si="12"/>
        <v>25750.166165111863</v>
      </c>
      <c r="AP32" s="3">
        <f t="shared" si="12"/>
        <v>25750.166165111863</v>
      </c>
      <c r="AQ32" s="3">
        <f t="shared" si="12"/>
        <v>25750.166165111863</v>
      </c>
      <c r="AR32" s="3">
        <f t="shared" si="12"/>
        <v>25750.166165111863</v>
      </c>
      <c r="AS32" s="3">
        <f t="shared" si="12"/>
        <v>25750.166165111863</v>
      </c>
      <c r="AT32" s="3">
        <f t="shared" si="12"/>
        <v>25750.166165111863</v>
      </c>
      <c r="AU32" s="3">
        <f t="shared" si="12"/>
        <v>25750.166165111863</v>
      </c>
      <c r="AV32" s="3">
        <f t="shared" si="12"/>
        <v>25750.166165111863</v>
      </c>
      <c r="AW32" s="3">
        <f t="shared" si="12"/>
        <v>25750.166165111863</v>
      </c>
      <c r="AX32" s="3">
        <f t="shared" si="12"/>
        <v>25750.166165111863</v>
      </c>
      <c r="AY32" s="3">
        <f t="shared" si="12"/>
        <v>25750.166165111863</v>
      </c>
      <c r="AZ32" s="3">
        <f t="shared" si="12"/>
        <v>25750.166165111863</v>
      </c>
      <c r="BA32" s="3">
        <f t="shared" si="12"/>
        <v>25750.166165111863</v>
      </c>
      <c r="BB32" s="3">
        <f t="shared" si="12"/>
        <v>25750.166165111863</v>
      </c>
      <c r="BC32" s="3">
        <f t="shared" si="12"/>
        <v>25750.166165111863</v>
      </c>
      <c r="BD32" s="3">
        <f t="shared" si="12"/>
        <v>25750.166165111863</v>
      </c>
      <c r="BE32" s="3">
        <f t="shared" si="12"/>
        <v>25750.166165111863</v>
      </c>
      <c r="BF32" s="3">
        <f t="shared" si="12"/>
        <v>25750.166165111863</v>
      </c>
      <c r="BG32" s="3">
        <f t="shared" si="12"/>
        <v>25750.166165111863</v>
      </c>
      <c r="BH32" s="3">
        <f t="shared" si="12"/>
        <v>25750.166165111863</v>
      </c>
      <c r="BI32" s="3">
        <f t="shared" si="12"/>
        <v>25750.166165111863</v>
      </c>
      <c r="BJ32" s="3">
        <f t="shared" si="12"/>
        <v>25750.166165111863</v>
      </c>
      <c r="BK32" s="3">
        <f t="shared" si="12"/>
        <v>25750.166165111863</v>
      </c>
      <c r="BL32" s="3">
        <f t="shared" si="12"/>
        <v>25750.166165111863</v>
      </c>
      <c r="BM32" s="3">
        <f t="shared" si="12"/>
        <v>25750.166165111863</v>
      </c>
      <c r="BN32" s="3">
        <f t="shared" si="12"/>
        <v>25750.166165111863</v>
      </c>
      <c r="BO32" s="3">
        <f t="shared" si="12"/>
        <v>25750.166165111863</v>
      </c>
      <c r="BP32" s="3">
        <f t="shared" ref="BP32:CH35" si="13">IF(SUM($C$19:$N$19)=0,0,BO32+BP14)</f>
        <v>25750.166165111863</v>
      </c>
      <c r="BQ32" s="3">
        <f t="shared" si="13"/>
        <v>25750.166165111863</v>
      </c>
      <c r="BR32" s="3">
        <f t="shared" si="13"/>
        <v>25750.166165111863</v>
      </c>
      <c r="BS32" s="3">
        <f t="shared" si="13"/>
        <v>25750.166165111863</v>
      </c>
      <c r="BT32" s="3">
        <f t="shared" si="13"/>
        <v>25750.166165111863</v>
      </c>
      <c r="BU32" s="3">
        <f t="shared" si="13"/>
        <v>25750.166165111863</v>
      </c>
      <c r="BV32" s="3">
        <f t="shared" si="13"/>
        <v>25750.166165111863</v>
      </c>
      <c r="BW32" s="3">
        <f t="shared" si="13"/>
        <v>25750.166165111863</v>
      </c>
      <c r="BX32" s="3">
        <f t="shared" si="13"/>
        <v>25750.166165111863</v>
      </c>
      <c r="BY32" s="3">
        <f t="shared" si="13"/>
        <v>25750.166165111863</v>
      </c>
      <c r="BZ32" s="3">
        <f t="shared" si="13"/>
        <v>25750.166165111863</v>
      </c>
      <c r="CA32" s="3">
        <f t="shared" si="13"/>
        <v>25750.166165111863</v>
      </c>
      <c r="CB32" s="3">
        <f t="shared" si="13"/>
        <v>25750.166165111863</v>
      </c>
      <c r="CC32" s="3">
        <f t="shared" si="13"/>
        <v>25750.166165111863</v>
      </c>
      <c r="CD32" s="3">
        <f t="shared" si="13"/>
        <v>25750.166165111863</v>
      </c>
      <c r="CE32" s="3">
        <f t="shared" si="13"/>
        <v>25750.166165111863</v>
      </c>
      <c r="CF32" s="3">
        <f t="shared" si="13"/>
        <v>25750.166165111863</v>
      </c>
      <c r="CG32" s="3">
        <f t="shared" si="13"/>
        <v>25750.166165111863</v>
      </c>
      <c r="CH32" s="12">
        <f t="shared" si="13"/>
        <v>25750.166165111863</v>
      </c>
    </row>
    <row r="33" spans="1:86" x14ac:dyDescent="0.25">
      <c r="A33" s="600"/>
      <c r="B33" s="11" t="str">
        <f t="shared" si="6"/>
        <v>Process</v>
      </c>
      <c r="C33" s="3">
        <f t="shared" si="6"/>
        <v>0</v>
      </c>
      <c r="D33" s="3">
        <f t="shared" si="9"/>
        <v>0</v>
      </c>
      <c r="E33" s="3">
        <f t="shared" ref="E33:BP35" si="14">IF(SUM($C$19:$N$19)=0,0,D33+E15)</f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218234.01870962113</v>
      </c>
      <c r="O33" s="3">
        <f t="shared" si="14"/>
        <v>218234.01870962113</v>
      </c>
      <c r="P33" s="3">
        <f t="shared" si="14"/>
        <v>218234.01870962113</v>
      </c>
      <c r="Q33" s="3">
        <f t="shared" si="14"/>
        <v>218234.01870962113</v>
      </c>
      <c r="R33" s="3">
        <f t="shared" si="14"/>
        <v>218234.01870962113</v>
      </c>
      <c r="S33" s="3">
        <f t="shared" si="14"/>
        <v>218234.01870962113</v>
      </c>
      <c r="T33" s="3">
        <f t="shared" si="14"/>
        <v>218234.01870962113</v>
      </c>
      <c r="U33" s="3">
        <f t="shared" si="14"/>
        <v>218234.01870962113</v>
      </c>
      <c r="V33" s="3">
        <f t="shared" si="14"/>
        <v>218234.01870962113</v>
      </c>
      <c r="W33" s="3">
        <f t="shared" si="14"/>
        <v>218234.01870962113</v>
      </c>
      <c r="X33" s="3">
        <f t="shared" si="14"/>
        <v>218234.01870962113</v>
      </c>
      <c r="Y33" s="3">
        <f t="shared" si="14"/>
        <v>218234.01870962113</v>
      </c>
      <c r="Z33" s="3">
        <f t="shared" si="14"/>
        <v>218234.01870962113</v>
      </c>
      <c r="AA33" s="3">
        <f t="shared" si="14"/>
        <v>218234.01870962113</v>
      </c>
      <c r="AB33" s="3">
        <f t="shared" si="14"/>
        <v>218234.01870962113</v>
      </c>
      <c r="AC33" s="3">
        <f t="shared" si="14"/>
        <v>218234.01870962113</v>
      </c>
      <c r="AD33" s="3">
        <f t="shared" si="14"/>
        <v>218234.01870962113</v>
      </c>
      <c r="AE33" s="3">
        <f t="shared" si="14"/>
        <v>218234.01870962113</v>
      </c>
      <c r="AF33" s="3">
        <f t="shared" si="14"/>
        <v>218234.01870962113</v>
      </c>
      <c r="AG33" s="3">
        <f t="shared" si="14"/>
        <v>218234.01870962113</v>
      </c>
      <c r="AH33" s="3">
        <f t="shared" si="14"/>
        <v>218234.01870962113</v>
      </c>
      <c r="AI33" s="3">
        <f t="shared" si="14"/>
        <v>218234.01870962113</v>
      </c>
      <c r="AJ33" s="3">
        <f t="shared" si="14"/>
        <v>218234.01870962113</v>
      </c>
      <c r="AK33" s="3">
        <f t="shared" si="14"/>
        <v>218234.01870962113</v>
      </c>
      <c r="AL33" s="3">
        <f t="shared" si="14"/>
        <v>218234.01870962113</v>
      </c>
      <c r="AM33" s="3">
        <f t="shared" si="14"/>
        <v>218234.01870962113</v>
      </c>
      <c r="AN33" s="3">
        <f t="shared" si="14"/>
        <v>218234.01870962113</v>
      </c>
      <c r="AO33" s="3">
        <f t="shared" si="14"/>
        <v>218234.01870962113</v>
      </c>
      <c r="AP33" s="3">
        <f t="shared" si="14"/>
        <v>218234.01870962113</v>
      </c>
      <c r="AQ33" s="3">
        <f t="shared" si="14"/>
        <v>218234.01870962113</v>
      </c>
      <c r="AR33" s="3">
        <f t="shared" si="14"/>
        <v>218234.01870962113</v>
      </c>
      <c r="AS33" s="3">
        <f t="shared" si="14"/>
        <v>218234.01870962113</v>
      </c>
      <c r="AT33" s="3">
        <f t="shared" si="14"/>
        <v>218234.01870962113</v>
      </c>
      <c r="AU33" s="3">
        <f t="shared" si="14"/>
        <v>218234.01870962113</v>
      </c>
      <c r="AV33" s="3">
        <f t="shared" si="14"/>
        <v>218234.01870962113</v>
      </c>
      <c r="AW33" s="3">
        <f t="shared" si="14"/>
        <v>218234.01870962113</v>
      </c>
      <c r="AX33" s="3">
        <f t="shared" si="14"/>
        <v>218234.01870962113</v>
      </c>
      <c r="AY33" s="3">
        <f t="shared" si="14"/>
        <v>218234.01870962113</v>
      </c>
      <c r="AZ33" s="3">
        <f t="shared" si="14"/>
        <v>218234.01870962113</v>
      </c>
      <c r="BA33" s="3">
        <f t="shared" si="14"/>
        <v>218234.01870962113</v>
      </c>
      <c r="BB33" s="3">
        <f t="shared" si="14"/>
        <v>218234.01870962113</v>
      </c>
      <c r="BC33" s="3">
        <f t="shared" si="14"/>
        <v>218234.01870962113</v>
      </c>
      <c r="BD33" s="3">
        <f t="shared" si="14"/>
        <v>218234.01870962113</v>
      </c>
      <c r="BE33" s="3">
        <f t="shared" si="14"/>
        <v>218234.01870962113</v>
      </c>
      <c r="BF33" s="3">
        <f t="shared" si="14"/>
        <v>218234.01870962113</v>
      </c>
      <c r="BG33" s="3">
        <f t="shared" si="14"/>
        <v>218234.01870962113</v>
      </c>
      <c r="BH33" s="3">
        <f t="shared" si="14"/>
        <v>218234.01870962113</v>
      </c>
      <c r="BI33" s="3">
        <f t="shared" si="14"/>
        <v>218234.01870962113</v>
      </c>
      <c r="BJ33" s="3">
        <f t="shared" si="14"/>
        <v>218234.01870962113</v>
      </c>
      <c r="BK33" s="3">
        <f t="shared" si="14"/>
        <v>218234.01870962113</v>
      </c>
      <c r="BL33" s="3">
        <f t="shared" si="14"/>
        <v>218234.01870962113</v>
      </c>
      <c r="BM33" s="3">
        <f t="shared" si="14"/>
        <v>218234.01870962113</v>
      </c>
      <c r="BN33" s="3">
        <f t="shared" si="14"/>
        <v>218234.01870962113</v>
      </c>
      <c r="BO33" s="3">
        <f t="shared" si="14"/>
        <v>218234.01870962113</v>
      </c>
      <c r="BP33" s="3">
        <f t="shared" si="14"/>
        <v>218234.01870962113</v>
      </c>
      <c r="BQ33" s="3">
        <f t="shared" si="13"/>
        <v>218234.01870962113</v>
      </c>
      <c r="BR33" s="3">
        <f t="shared" si="13"/>
        <v>218234.01870962113</v>
      </c>
      <c r="BS33" s="3">
        <f t="shared" si="13"/>
        <v>218234.01870962113</v>
      </c>
      <c r="BT33" s="3">
        <f t="shared" si="13"/>
        <v>218234.01870962113</v>
      </c>
      <c r="BU33" s="3">
        <f t="shared" si="13"/>
        <v>218234.01870962113</v>
      </c>
      <c r="BV33" s="3">
        <f t="shared" si="13"/>
        <v>218234.01870962113</v>
      </c>
      <c r="BW33" s="3">
        <f t="shared" si="13"/>
        <v>218234.01870962113</v>
      </c>
      <c r="BX33" s="3">
        <f t="shared" si="13"/>
        <v>218234.01870962113</v>
      </c>
      <c r="BY33" s="3">
        <f t="shared" si="13"/>
        <v>218234.01870962113</v>
      </c>
      <c r="BZ33" s="3">
        <f t="shared" si="13"/>
        <v>218234.01870962113</v>
      </c>
      <c r="CA33" s="3">
        <f t="shared" si="13"/>
        <v>218234.01870962113</v>
      </c>
      <c r="CB33" s="3">
        <f t="shared" si="13"/>
        <v>218234.01870962113</v>
      </c>
      <c r="CC33" s="3">
        <f t="shared" si="13"/>
        <v>218234.01870962113</v>
      </c>
      <c r="CD33" s="3">
        <f t="shared" si="13"/>
        <v>218234.01870962113</v>
      </c>
      <c r="CE33" s="3">
        <f t="shared" si="13"/>
        <v>218234.01870962113</v>
      </c>
      <c r="CF33" s="3">
        <f t="shared" si="13"/>
        <v>218234.01870962113</v>
      </c>
      <c r="CG33" s="3">
        <f t="shared" si="13"/>
        <v>218234.01870962113</v>
      </c>
      <c r="CH33" s="12">
        <f t="shared" si="13"/>
        <v>218234.01870962113</v>
      </c>
    </row>
    <row r="34" spans="1:86" x14ac:dyDescent="0.25">
      <c r="A34" s="600"/>
      <c r="B34" s="11" t="str">
        <f t="shared" si="6"/>
        <v>Refrigeration</v>
      </c>
      <c r="C34" s="3">
        <f t="shared" si="6"/>
        <v>0</v>
      </c>
      <c r="D34" s="3">
        <f t="shared" si="9"/>
        <v>0</v>
      </c>
      <c r="E34" s="3">
        <f t="shared" si="14"/>
        <v>70594.135159730751</v>
      </c>
      <c r="F34" s="3">
        <f t="shared" si="14"/>
        <v>144269.28285531799</v>
      </c>
      <c r="G34" s="3">
        <f t="shared" si="14"/>
        <v>183743.82753723132</v>
      </c>
      <c r="H34" s="3">
        <f t="shared" si="14"/>
        <v>183743.82753723132</v>
      </c>
      <c r="I34" s="3">
        <f t="shared" si="14"/>
        <v>188994.61157911189</v>
      </c>
      <c r="J34" s="3">
        <f t="shared" si="14"/>
        <v>188994.61157911189</v>
      </c>
      <c r="K34" s="3">
        <f t="shared" si="14"/>
        <v>377300.77966129204</v>
      </c>
      <c r="L34" s="3">
        <f t="shared" si="14"/>
        <v>425720.33885352046</v>
      </c>
      <c r="M34" s="3">
        <f t="shared" si="14"/>
        <v>425720.33885352046</v>
      </c>
      <c r="N34" s="3">
        <f t="shared" si="14"/>
        <v>489987.37843559985</v>
      </c>
      <c r="O34" s="3">
        <f t="shared" si="14"/>
        <v>489987.37843559985</v>
      </c>
      <c r="P34" s="3">
        <f t="shared" si="14"/>
        <v>489987.37843559985</v>
      </c>
      <c r="Q34" s="3">
        <f t="shared" si="14"/>
        <v>489987.37843559985</v>
      </c>
      <c r="R34" s="3">
        <f t="shared" si="14"/>
        <v>489987.37843559985</v>
      </c>
      <c r="S34" s="3">
        <f t="shared" si="14"/>
        <v>489987.37843559985</v>
      </c>
      <c r="T34" s="3">
        <f t="shared" si="14"/>
        <v>489987.37843559985</v>
      </c>
      <c r="U34" s="3">
        <f t="shared" si="14"/>
        <v>489987.37843559985</v>
      </c>
      <c r="V34" s="3">
        <f t="shared" si="14"/>
        <v>489987.37843559985</v>
      </c>
      <c r="W34" s="3">
        <f t="shared" si="14"/>
        <v>489987.37843559985</v>
      </c>
      <c r="X34" s="3">
        <f t="shared" si="14"/>
        <v>489987.37843559985</v>
      </c>
      <c r="Y34" s="3">
        <f t="shared" si="14"/>
        <v>489987.37843559985</v>
      </c>
      <c r="Z34" s="3">
        <f t="shared" si="14"/>
        <v>489987.37843559985</v>
      </c>
      <c r="AA34" s="3">
        <f t="shared" si="14"/>
        <v>489987.37843559985</v>
      </c>
      <c r="AB34" s="3">
        <f t="shared" si="14"/>
        <v>489987.37843559985</v>
      </c>
      <c r="AC34" s="3">
        <f t="shared" si="14"/>
        <v>489987.37843559985</v>
      </c>
      <c r="AD34" s="3">
        <f t="shared" si="14"/>
        <v>489987.37843559985</v>
      </c>
      <c r="AE34" s="3">
        <f t="shared" si="14"/>
        <v>489987.37843559985</v>
      </c>
      <c r="AF34" s="3">
        <f t="shared" si="14"/>
        <v>489987.37843559985</v>
      </c>
      <c r="AG34" s="3">
        <f t="shared" si="14"/>
        <v>489987.37843559985</v>
      </c>
      <c r="AH34" s="3">
        <f t="shared" si="14"/>
        <v>489987.37843559985</v>
      </c>
      <c r="AI34" s="3">
        <f t="shared" si="14"/>
        <v>489987.37843559985</v>
      </c>
      <c r="AJ34" s="3">
        <f t="shared" si="14"/>
        <v>489987.37843559985</v>
      </c>
      <c r="AK34" s="3">
        <f t="shared" si="14"/>
        <v>489987.37843559985</v>
      </c>
      <c r="AL34" s="3">
        <f t="shared" si="14"/>
        <v>489987.37843559985</v>
      </c>
      <c r="AM34" s="3">
        <f t="shared" si="14"/>
        <v>489987.37843559985</v>
      </c>
      <c r="AN34" s="3">
        <f t="shared" si="14"/>
        <v>489987.37843559985</v>
      </c>
      <c r="AO34" s="3">
        <f t="shared" si="14"/>
        <v>489987.37843559985</v>
      </c>
      <c r="AP34" s="3">
        <f t="shared" si="14"/>
        <v>489987.37843559985</v>
      </c>
      <c r="AQ34" s="3">
        <f t="shared" si="14"/>
        <v>489987.37843559985</v>
      </c>
      <c r="AR34" s="3">
        <f t="shared" si="14"/>
        <v>489987.37843559985</v>
      </c>
      <c r="AS34" s="3">
        <f t="shared" si="14"/>
        <v>489987.37843559985</v>
      </c>
      <c r="AT34" s="3">
        <f t="shared" si="14"/>
        <v>489987.37843559985</v>
      </c>
      <c r="AU34" s="3">
        <f t="shared" si="14"/>
        <v>489987.37843559985</v>
      </c>
      <c r="AV34" s="3">
        <f t="shared" si="14"/>
        <v>489987.37843559985</v>
      </c>
      <c r="AW34" s="3">
        <f t="shared" si="14"/>
        <v>489987.37843559985</v>
      </c>
      <c r="AX34" s="3">
        <f t="shared" si="14"/>
        <v>489987.37843559985</v>
      </c>
      <c r="AY34" s="3">
        <f t="shared" si="14"/>
        <v>489987.37843559985</v>
      </c>
      <c r="AZ34" s="3">
        <f t="shared" si="14"/>
        <v>489987.37843559985</v>
      </c>
      <c r="BA34" s="3">
        <f t="shared" si="14"/>
        <v>489987.37843559985</v>
      </c>
      <c r="BB34" s="3">
        <f t="shared" si="14"/>
        <v>489987.37843559985</v>
      </c>
      <c r="BC34" s="3">
        <f t="shared" si="14"/>
        <v>489987.37843559985</v>
      </c>
      <c r="BD34" s="3">
        <f t="shared" si="14"/>
        <v>489987.37843559985</v>
      </c>
      <c r="BE34" s="3">
        <f t="shared" si="14"/>
        <v>489987.37843559985</v>
      </c>
      <c r="BF34" s="3">
        <f t="shared" si="14"/>
        <v>489987.37843559985</v>
      </c>
      <c r="BG34" s="3">
        <f t="shared" si="14"/>
        <v>489987.37843559985</v>
      </c>
      <c r="BH34" s="3">
        <f t="shared" si="14"/>
        <v>489987.37843559985</v>
      </c>
      <c r="BI34" s="3">
        <f t="shared" si="14"/>
        <v>489987.37843559985</v>
      </c>
      <c r="BJ34" s="3">
        <f t="shared" si="14"/>
        <v>489987.37843559985</v>
      </c>
      <c r="BK34" s="3">
        <f t="shared" si="14"/>
        <v>489987.37843559985</v>
      </c>
      <c r="BL34" s="3">
        <f t="shared" si="14"/>
        <v>489987.37843559985</v>
      </c>
      <c r="BM34" s="3">
        <f t="shared" si="14"/>
        <v>489987.37843559985</v>
      </c>
      <c r="BN34" s="3">
        <f t="shared" si="14"/>
        <v>489987.37843559985</v>
      </c>
      <c r="BO34" s="3">
        <f t="shared" si="14"/>
        <v>489987.37843559985</v>
      </c>
      <c r="BP34" s="3">
        <f t="shared" si="14"/>
        <v>489987.37843559985</v>
      </c>
      <c r="BQ34" s="3">
        <f t="shared" si="13"/>
        <v>489987.37843559985</v>
      </c>
      <c r="BR34" s="3">
        <f t="shared" si="13"/>
        <v>489987.37843559985</v>
      </c>
      <c r="BS34" s="3">
        <f t="shared" si="13"/>
        <v>489987.37843559985</v>
      </c>
      <c r="BT34" s="3">
        <f t="shared" si="13"/>
        <v>489987.37843559985</v>
      </c>
      <c r="BU34" s="3">
        <f t="shared" si="13"/>
        <v>489987.37843559985</v>
      </c>
      <c r="BV34" s="3">
        <f t="shared" si="13"/>
        <v>489987.37843559985</v>
      </c>
      <c r="BW34" s="3">
        <f t="shared" si="13"/>
        <v>489987.37843559985</v>
      </c>
      <c r="BX34" s="3">
        <f t="shared" si="13"/>
        <v>489987.37843559985</v>
      </c>
      <c r="BY34" s="3">
        <f t="shared" si="13"/>
        <v>489987.37843559985</v>
      </c>
      <c r="BZ34" s="3">
        <f t="shared" si="13"/>
        <v>489987.37843559985</v>
      </c>
      <c r="CA34" s="3">
        <f t="shared" si="13"/>
        <v>489987.37843559985</v>
      </c>
      <c r="CB34" s="3">
        <f t="shared" si="13"/>
        <v>489987.37843559985</v>
      </c>
      <c r="CC34" s="3">
        <f t="shared" si="13"/>
        <v>489987.37843559985</v>
      </c>
      <c r="CD34" s="3">
        <f t="shared" si="13"/>
        <v>489987.37843559985</v>
      </c>
      <c r="CE34" s="3">
        <f t="shared" si="13"/>
        <v>489987.37843559985</v>
      </c>
      <c r="CF34" s="3">
        <f t="shared" si="13"/>
        <v>489987.37843559985</v>
      </c>
      <c r="CG34" s="3">
        <f t="shared" si="13"/>
        <v>489987.37843559985</v>
      </c>
      <c r="CH34" s="12">
        <f t="shared" si="13"/>
        <v>489987.37843559985</v>
      </c>
    </row>
    <row r="35" spans="1:86" x14ac:dyDescent="0.25">
      <c r="A35" s="600"/>
      <c r="B35" s="11" t="str">
        <f t="shared" si="6"/>
        <v>Water Heating</v>
      </c>
      <c r="C35" s="3">
        <f t="shared" si="6"/>
        <v>0</v>
      </c>
      <c r="D35" s="3">
        <f t="shared" si="9"/>
        <v>0</v>
      </c>
      <c r="E35" s="3">
        <f t="shared" si="14"/>
        <v>0</v>
      </c>
      <c r="F35" s="3">
        <f t="shared" si="14"/>
        <v>0</v>
      </c>
      <c r="G35" s="3">
        <f t="shared" si="14"/>
        <v>0</v>
      </c>
      <c r="H35" s="3">
        <f t="shared" si="14"/>
        <v>0</v>
      </c>
      <c r="I35" s="3">
        <f t="shared" si="14"/>
        <v>0</v>
      </c>
      <c r="J35" s="3">
        <f t="shared" si="14"/>
        <v>0</v>
      </c>
      <c r="K35" s="3">
        <f t="shared" si="14"/>
        <v>0</v>
      </c>
      <c r="L35" s="3">
        <f t="shared" si="14"/>
        <v>0</v>
      </c>
      <c r="M35" s="3">
        <f t="shared" si="14"/>
        <v>0</v>
      </c>
      <c r="N35" s="3">
        <f t="shared" si="14"/>
        <v>21570.016930102072</v>
      </c>
      <c r="O35" s="3">
        <f t="shared" si="14"/>
        <v>21570.016930102072</v>
      </c>
      <c r="P35" s="3">
        <f t="shared" si="14"/>
        <v>21570.016930102072</v>
      </c>
      <c r="Q35" s="3">
        <f t="shared" si="14"/>
        <v>21570.016930102072</v>
      </c>
      <c r="R35" s="3">
        <f t="shared" si="14"/>
        <v>21570.016930102072</v>
      </c>
      <c r="S35" s="3">
        <f t="shared" si="14"/>
        <v>21570.016930102072</v>
      </c>
      <c r="T35" s="3">
        <f t="shared" si="14"/>
        <v>21570.016930102072</v>
      </c>
      <c r="U35" s="3">
        <f t="shared" si="14"/>
        <v>21570.016930102072</v>
      </c>
      <c r="V35" s="3">
        <f t="shared" si="14"/>
        <v>21570.016930102072</v>
      </c>
      <c r="W35" s="3">
        <f t="shared" si="14"/>
        <v>21570.016930102072</v>
      </c>
      <c r="X35" s="3">
        <f t="shared" si="14"/>
        <v>21570.016930102072</v>
      </c>
      <c r="Y35" s="3">
        <f t="shared" si="14"/>
        <v>21570.016930102072</v>
      </c>
      <c r="Z35" s="3">
        <f t="shared" si="14"/>
        <v>21570.016930102072</v>
      </c>
      <c r="AA35" s="3">
        <f t="shared" si="14"/>
        <v>21570.016930102072</v>
      </c>
      <c r="AB35" s="3">
        <f t="shared" si="14"/>
        <v>21570.016930102072</v>
      </c>
      <c r="AC35" s="3">
        <f t="shared" si="14"/>
        <v>21570.016930102072</v>
      </c>
      <c r="AD35" s="3">
        <f t="shared" si="14"/>
        <v>21570.016930102072</v>
      </c>
      <c r="AE35" s="3">
        <f t="shared" si="14"/>
        <v>21570.016930102072</v>
      </c>
      <c r="AF35" s="3">
        <f t="shared" si="14"/>
        <v>21570.016930102072</v>
      </c>
      <c r="AG35" s="3">
        <f t="shared" si="14"/>
        <v>21570.016930102072</v>
      </c>
      <c r="AH35" s="3">
        <f t="shared" si="14"/>
        <v>21570.016930102072</v>
      </c>
      <c r="AI35" s="3">
        <f t="shared" si="14"/>
        <v>21570.016930102072</v>
      </c>
      <c r="AJ35" s="3">
        <f t="shared" si="14"/>
        <v>21570.016930102072</v>
      </c>
      <c r="AK35" s="3">
        <f t="shared" si="14"/>
        <v>21570.016930102072</v>
      </c>
      <c r="AL35" s="3">
        <f t="shared" si="14"/>
        <v>21570.016930102072</v>
      </c>
      <c r="AM35" s="3">
        <f t="shared" si="14"/>
        <v>21570.016930102072</v>
      </c>
      <c r="AN35" s="3">
        <f t="shared" si="14"/>
        <v>21570.016930102072</v>
      </c>
      <c r="AO35" s="3">
        <f t="shared" si="14"/>
        <v>21570.016930102072</v>
      </c>
      <c r="AP35" s="3">
        <f t="shared" si="14"/>
        <v>21570.016930102072</v>
      </c>
      <c r="AQ35" s="3">
        <f t="shared" si="14"/>
        <v>21570.016930102072</v>
      </c>
      <c r="AR35" s="3">
        <f t="shared" si="14"/>
        <v>21570.016930102072</v>
      </c>
      <c r="AS35" s="3">
        <f t="shared" si="14"/>
        <v>21570.016930102072</v>
      </c>
      <c r="AT35" s="3">
        <f t="shared" si="14"/>
        <v>21570.016930102072</v>
      </c>
      <c r="AU35" s="3">
        <f t="shared" si="14"/>
        <v>21570.016930102072</v>
      </c>
      <c r="AV35" s="3">
        <f t="shared" si="14"/>
        <v>21570.016930102072</v>
      </c>
      <c r="AW35" s="3">
        <f t="shared" si="14"/>
        <v>21570.016930102072</v>
      </c>
      <c r="AX35" s="3">
        <f t="shared" si="14"/>
        <v>21570.016930102072</v>
      </c>
      <c r="AY35" s="3">
        <f t="shared" si="14"/>
        <v>21570.016930102072</v>
      </c>
      <c r="AZ35" s="3">
        <f t="shared" si="14"/>
        <v>21570.016930102072</v>
      </c>
      <c r="BA35" s="3">
        <f t="shared" si="14"/>
        <v>21570.016930102072</v>
      </c>
      <c r="BB35" s="3">
        <f t="shared" si="14"/>
        <v>21570.016930102072</v>
      </c>
      <c r="BC35" s="3">
        <f t="shared" si="14"/>
        <v>21570.016930102072</v>
      </c>
      <c r="BD35" s="3">
        <f t="shared" si="14"/>
        <v>21570.016930102072</v>
      </c>
      <c r="BE35" s="3">
        <f t="shared" si="14"/>
        <v>21570.016930102072</v>
      </c>
      <c r="BF35" s="3">
        <f t="shared" si="14"/>
        <v>21570.016930102072</v>
      </c>
      <c r="BG35" s="3">
        <f t="shared" si="14"/>
        <v>21570.016930102072</v>
      </c>
      <c r="BH35" s="3">
        <f t="shared" si="14"/>
        <v>21570.016930102072</v>
      </c>
      <c r="BI35" s="3">
        <f t="shared" si="14"/>
        <v>21570.016930102072</v>
      </c>
      <c r="BJ35" s="3">
        <f t="shared" si="14"/>
        <v>21570.016930102072</v>
      </c>
      <c r="BK35" s="3">
        <f t="shared" si="14"/>
        <v>21570.016930102072</v>
      </c>
      <c r="BL35" s="3">
        <f t="shared" si="14"/>
        <v>21570.016930102072</v>
      </c>
      <c r="BM35" s="3">
        <f t="shared" si="14"/>
        <v>21570.016930102072</v>
      </c>
      <c r="BN35" s="3">
        <f t="shared" si="14"/>
        <v>21570.016930102072</v>
      </c>
      <c r="BO35" s="3">
        <f t="shared" si="14"/>
        <v>21570.016930102072</v>
      </c>
      <c r="BP35" s="3">
        <f t="shared" si="14"/>
        <v>21570.016930102072</v>
      </c>
      <c r="BQ35" s="3">
        <f t="shared" si="13"/>
        <v>21570.016930102072</v>
      </c>
      <c r="BR35" s="3">
        <f t="shared" si="13"/>
        <v>21570.016930102072</v>
      </c>
      <c r="BS35" s="3">
        <f t="shared" si="13"/>
        <v>21570.016930102072</v>
      </c>
      <c r="BT35" s="3">
        <f t="shared" si="13"/>
        <v>21570.016930102072</v>
      </c>
      <c r="BU35" s="3">
        <f t="shared" si="13"/>
        <v>21570.016930102072</v>
      </c>
      <c r="BV35" s="3">
        <f t="shared" si="13"/>
        <v>21570.016930102072</v>
      </c>
      <c r="BW35" s="3">
        <f t="shared" si="13"/>
        <v>21570.016930102072</v>
      </c>
      <c r="BX35" s="3">
        <f t="shared" si="13"/>
        <v>21570.016930102072</v>
      </c>
      <c r="BY35" s="3">
        <f t="shared" si="13"/>
        <v>21570.016930102072</v>
      </c>
      <c r="BZ35" s="3">
        <f t="shared" si="13"/>
        <v>21570.016930102072</v>
      </c>
      <c r="CA35" s="3">
        <f t="shared" si="13"/>
        <v>21570.016930102072</v>
      </c>
      <c r="CB35" s="3">
        <f t="shared" si="13"/>
        <v>21570.016930102072</v>
      </c>
      <c r="CC35" s="3">
        <f t="shared" si="13"/>
        <v>21570.016930102072</v>
      </c>
      <c r="CD35" s="3">
        <f t="shared" si="13"/>
        <v>21570.016930102072</v>
      </c>
      <c r="CE35" s="3">
        <f t="shared" si="13"/>
        <v>21570.016930102072</v>
      </c>
      <c r="CF35" s="3">
        <f t="shared" si="13"/>
        <v>21570.016930102072</v>
      </c>
      <c r="CG35" s="3">
        <f t="shared" si="13"/>
        <v>21570.016930102072</v>
      </c>
      <c r="CH35" s="12">
        <f t="shared" si="13"/>
        <v>21570.016930102072</v>
      </c>
    </row>
    <row r="36" spans="1:86" ht="15" customHeight="1" x14ac:dyDescent="0.25">
      <c r="A36" s="600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">
      <c r="A37" s="601"/>
      <c r="B37" s="209" t="str">
        <f t="shared" si="6"/>
        <v>Monthly kWh</v>
      </c>
      <c r="C37" s="264">
        <f>SUM(C23:C36)</f>
        <v>0</v>
      </c>
      <c r="D37" s="264">
        <f t="shared" ref="D37" si="15">SUM(D23:D36)</f>
        <v>396016.84824589745</v>
      </c>
      <c r="E37" s="264">
        <f t="shared" ref="E37" si="16">SUM(E23:E36)</f>
        <v>2187993.1285227574</v>
      </c>
      <c r="F37" s="264">
        <f t="shared" ref="F37" si="17">SUM(F23:F36)</f>
        <v>3227205.6633725618</v>
      </c>
      <c r="G37" s="264">
        <f t="shared" ref="G37" si="18">SUM(G23:G36)</f>
        <v>4366609.0170454914</v>
      </c>
      <c r="H37" s="264">
        <f t="shared" ref="H37" si="19">SUM(H23:H36)</f>
        <v>5885368.9251708938</v>
      </c>
      <c r="I37" s="264">
        <f t="shared" ref="I37" si="20">SUM(I23:I36)</f>
        <v>6392747.2051139763</v>
      </c>
      <c r="J37" s="264">
        <f t="shared" ref="J37" si="21">SUM(J23:J36)</f>
        <v>7304428.8848348139</v>
      </c>
      <c r="K37" s="264">
        <f t="shared" ref="K37" si="22">SUM(K23:K36)</f>
        <v>9254049.7422933765</v>
      </c>
      <c r="L37" s="264">
        <f t="shared" ref="L37" si="23">SUM(L23:L36)</f>
        <v>10116828.042798067</v>
      </c>
      <c r="M37" s="264">
        <f t="shared" ref="M37" si="24">SUM(M23:M36)</f>
        <v>11998831.729661644</v>
      </c>
      <c r="N37" s="264">
        <f t="shared" ref="N37" si="25">SUM(N23:N36)</f>
        <v>21201995.293688361</v>
      </c>
      <c r="O37" s="264">
        <f t="shared" ref="O37" si="26">SUM(O23:O36)</f>
        <v>21201995.293688361</v>
      </c>
      <c r="P37" s="264">
        <f t="shared" ref="P37" si="27">SUM(P23:P36)</f>
        <v>21201995.293688361</v>
      </c>
      <c r="Q37" s="264">
        <f t="shared" ref="Q37" si="28">SUM(Q23:Q36)</f>
        <v>21201995.293688361</v>
      </c>
      <c r="R37" s="264">
        <f t="shared" ref="R37" si="29">SUM(R23:R36)</f>
        <v>21201995.293688361</v>
      </c>
      <c r="S37" s="264">
        <f t="shared" ref="S37" si="30">SUM(S23:S36)</f>
        <v>21201995.293688361</v>
      </c>
      <c r="T37" s="264">
        <f t="shared" ref="T37" si="31">SUM(T23:T36)</f>
        <v>21201995.293688361</v>
      </c>
      <c r="U37" s="264">
        <f t="shared" ref="U37" si="32">SUM(U23:U36)</f>
        <v>21201995.293688361</v>
      </c>
      <c r="V37" s="264">
        <f t="shared" ref="V37" si="33">SUM(V23:V36)</f>
        <v>21201995.293688361</v>
      </c>
      <c r="W37" s="264">
        <f t="shared" ref="W37" si="34">SUM(W23:W36)</f>
        <v>21201995.293688361</v>
      </c>
      <c r="X37" s="264">
        <f t="shared" ref="X37" si="35">SUM(X23:X36)</f>
        <v>21201995.293688361</v>
      </c>
      <c r="Y37" s="264">
        <f t="shared" ref="Y37" si="36">SUM(Y23:Y36)</f>
        <v>21201995.293688361</v>
      </c>
      <c r="Z37" s="264">
        <f t="shared" ref="Z37" si="37">SUM(Z23:Z36)</f>
        <v>21201995.293688361</v>
      </c>
      <c r="AA37" s="264">
        <f t="shared" ref="AA37" si="38">SUM(AA23:AA36)</f>
        <v>21201995.293688361</v>
      </c>
      <c r="AB37" s="264">
        <f t="shared" ref="AB37" si="39">SUM(AB23:AB36)</f>
        <v>21201995.293688361</v>
      </c>
      <c r="AC37" s="264">
        <f t="shared" ref="AC37" si="40">SUM(AC23:AC36)</f>
        <v>21201995.293688361</v>
      </c>
      <c r="AD37" s="264">
        <f t="shared" ref="AD37" si="41">SUM(AD23:AD36)</f>
        <v>21201995.293688361</v>
      </c>
      <c r="AE37" s="264">
        <f t="shared" ref="AE37" si="42">SUM(AE23:AE36)</f>
        <v>21201995.293688361</v>
      </c>
      <c r="AF37" s="264">
        <f t="shared" ref="AF37" si="43">SUM(AF23:AF36)</f>
        <v>21201995.293688361</v>
      </c>
      <c r="AG37" s="264">
        <f t="shared" ref="AG37" si="44">SUM(AG23:AG36)</f>
        <v>21201995.293688361</v>
      </c>
      <c r="AH37" s="264">
        <f t="shared" ref="AH37" si="45">SUM(AH23:AH36)</f>
        <v>21201995.293688361</v>
      </c>
      <c r="AI37" s="264">
        <f t="shared" ref="AI37" si="46">SUM(AI23:AI36)</f>
        <v>21201995.293688361</v>
      </c>
      <c r="AJ37" s="264">
        <f t="shared" ref="AJ37" si="47">SUM(AJ23:AJ36)</f>
        <v>21201995.293688361</v>
      </c>
      <c r="AK37" s="264">
        <f t="shared" ref="AK37" si="48">SUM(AK23:AK36)</f>
        <v>21201995.293688361</v>
      </c>
      <c r="AL37" s="264">
        <f t="shared" ref="AL37" si="49">SUM(AL23:AL36)</f>
        <v>21201995.293688361</v>
      </c>
      <c r="AM37" s="264">
        <f t="shared" ref="AM37" si="50">SUM(AM23:AM36)</f>
        <v>21201995.293688361</v>
      </c>
      <c r="AN37" s="264">
        <f t="shared" ref="AN37" si="51">SUM(AN23:AN36)</f>
        <v>21201995.293688361</v>
      </c>
      <c r="AO37" s="264">
        <f t="shared" ref="AO37" si="52">SUM(AO23:AO36)</f>
        <v>21201995.293688361</v>
      </c>
      <c r="AP37" s="264">
        <f t="shared" ref="AP37" si="53">SUM(AP23:AP36)</f>
        <v>21201995.293688361</v>
      </c>
      <c r="AQ37" s="264">
        <f t="shared" ref="AQ37" si="54">SUM(AQ23:AQ36)</f>
        <v>21201995.293688361</v>
      </c>
      <c r="AR37" s="264">
        <f t="shared" ref="AR37" si="55">SUM(AR23:AR36)</f>
        <v>21201995.293688361</v>
      </c>
      <c r="AS37" s="264">
        <f t="shared" ref="AS37" si="56">SUM(AS23:AS36)</f>
        <v>21201995.293688361</v>
      </c>
      <c r="AT37" s="264">
        <f t="shared" ref="AT37" si="57">SUM(AT23:AT36)</f>
        <v>21201995.293688361</v>
      </c>
      <c r="AU37" s="264">
        <f t="shared" ref="AU37" si="58">SUM(AU23:AU36)</f>
        <v>21201995.293688361</v>
      </c>
      <c r="AV37" s="264">
        <f t="shared" ref="AV37" si="59">SUM(AV23:AV36)</f>
        <v>21201995.293688361</v>
      </c>
      <c r="AW37" s="264">
        <f t="shared" ref="AW37" si="60">SUM(AW23:AW36)</f>
        <v>21201995.293688361</v>
      </c>
      <c r="AX37" s="264">
        <f t="shared" ref="AX37" si="61">SUM(AX23:AX36)</f>
        <v>21201995.293688361</v>
      </c>
      <c r="AY37" s="264">
        <f t="shared" ref="AY37" si="62">SUM(AY23:AY36)</f>
        <v>21201995.293688361</v>
      </c>
      <c r="AZ37" s="264">
        <f t="shared" ref="AZ37" si="63">SUM(AZ23:AZ36)</f>
        <v>21201995.293688361</v>
      </c>
      <c r="BA37" s="264">
        <f t="shared" ref="BA37" si="64">SUM(BA23:BA36)</f>
        <v>21201995.293688361</v>
      </c>
      <c r="BB37" s="264">
        <f t="shared" ref="BB37" si="65">SUM(BB23:BB36)</f>
        <v>21201995.293688361</v>
      </c>
      <c r="BC37" s="264">
        <f t="shared" ref="BC37" si="66">SUM(BC23:BC36)</f>
        <v>21201995.293688361</v>
      </c>
      <c r="BD37" s="264">
        <f t="shared" ref="BD37" si="67">SUM(BD23:BD36)</f>
        <v>21201995.293688361</v>
      </c>
      <c r="BE37" s="264">
        <f t="shared" ref="BE37" si="68">SUM(BE23:BE36)</f>
        <v>21201995.293688361</v>
      </c>
      <c r="BF37" s="264">
        <f t="shared" ref="BF37" si="69">SUM(BF23:BF36)</f>
        <v>21201995.293688361</v>
      </c>
      <c r="BG37" s="264">
        <f t="shared" ref="BG37" si="70">SUM(BG23:BG36)</f>
        <v>21201995.293688361</v>
      </c>
      <c r="BH37" s="264">
        <f t="shared" ref="BH37" si="71">SUM(BH23:BH36)</f>
        <v>21201995.293688361</v>
      </c>
      <c r="BI37" s="264">
        <f t="shared" ref="BI37" si="72">SUM(BI23:BI36)</f>
        <v>21201995.293688361</v>
      </c>
      <c r="BJ37" s="264">
        <f t="shared" ref="BJ37" si="73">SUM(BJ23:BJ36)</f>
        <v>21201995.293688361</v>
      </c>
      <c r="BK37" s="264">
        <f t="shared" ref="BK37" si="74">SUM(BK23:BK36)</f>
        <v>21201995.293688361</v>
      </c>
      <c r="BL37" s="264">
        <f t="shared" ref="BL37" si="75">SUM(BL23:BL36)</f>
        <v>21201995.293688361</v>
      </c>
      <c r="BM37" s="264">
        <f t="shared" ref="BM37" si="76">SUM(BM23:BM36)</f>
        <v>21201995.293688361</v>
      </c>
      <c r="BN37" s="264">
        <f t="shared" ref="BN37" si="77">SUM(BN23:BN36)</f>
        <v>21201995.293688361</v>
      </c>
      <c r="BO37" s="264">
        <f t="shared" ref="BO37" si="78">SUM(BO23:BO36)</f>
        <v>21201995.293688361</v>
      </c>
      <c r="BP37" s="264">
        <f t="shared" ref="BP37" si="79">SUM(BP23:BP36)</f>
        <v>21201995.293688361</v>
      </c>
      <c r="BQ37" s="264">
        <f t="shared" ref="BQ37" si="80">SUM(BQ23:BQ36)</f>
        <v>21201995.293688361</v>
      </c>
      <c r="BR37" s="264">
        <f t="shared" ref="BR37" si="81">SUM(BR23:BR36)</f>
        <v>21201995.293688361</v>
      </c>
      <c r="BS37" s="264">
        <f t="shared" ref="BS37" si="82">SUM(BS23:BS36)</f>
        <v>21201995.293688361</v>
      </c>
      <c r="BT37" s="264">
        <f t="shared" ref="BT37" si="83">SUM(BT23:BT36)</f>
        <v>21201995.293688361</v>
      </c>
      <c r="BU37" s="264">
        <f t="shared" ref="BU37" si="84">SUM(BU23:BU36)</f>
        <v>21201995.293688361</v>
      </c>
      <c r="BV37" s="264">
        <f t="shared" ref="BV37" si="85">SUM(BV23:BV36)</f>
        <v>21201995.293688361</v>
      </c>
      <c r="BW37" s="264">
        <f t="shared" ref="BW37" si="86">SUM(BW23:BW36)</f>
        <v>21201995.293688361</v>
      </c>
      <c r="BX37" s="264">
        <f t="shared" ref="BX37" si="87">SUM(BX23:BX36)</f>
        <v>21201995.293688361</v>
      </c>
      <c r="BY37" s="264">
        <f t="shared" ref="BY37" si="88">SUM(BY23:BY36)</f>
        <v>21201995.293688361</v>
      </c>
      <c r="BZ37" s="264">
        <f t="shared" ref="BZ37" si="89">SUM(BZ23:BZ36)</f>
        <v>21201995.293688361</v>
      </c>
      <c r="CA37" s="264">
        <f t="shared" ref="CA37" si="90">SUM(CA23:CA36)</f>
        <v>21201995.293688361</v>
      </c>
      <c r="CB37" s="264">
        <f t="shared" ref="CB37" si="91">SUM(CB23:CB36)</f>
        <v>21201995.293688361</v>
      </c>
      <c r="CC37" s="264">
        <f t="shared" ref="CC37" si="92">SUM(CC23:CC36)</f>
        <v>21201995.293688361</v>
      </c>
      <c r="CD37" s="264">
        <f t="shared" ref="CD37" si="93">SUM(CD23:CD36)</f>
        <v>21201995.293688361</v>
      </c>
      <c r="CE37" s="264">
        <f t="shared" ref="CE37" si="94">SUM(CE23:CE36)</f>
        <v>21201995.293688361</v>
      </c>
      <c r="CF37" s="264">
        <f t="shared" ref="CF37" si="95">SUM(CF23:CF36)</f>
        <v>21201995.293688361</v>
      </c>
      <c r="CG37" s="264">
        <f t="shared" ref="CG37" si="96">SUM(CG23:CG36)</f>
        <v>21201995.293688361</v>
      </c>
      <c r="CH37" s="267">
        <f t="shared" ref="CH37" si="97">SUM(CH23:CH36)</f>
        <v>21201995.293688361</v>
      </c>
    </row>
    <row r="38" spans="1:86" x14ac:dyDescent="0.25">
      <c r="A38" s="8"/>
      <c r="B38" s="285"/>
      <c r="C38" s="9"/>
      <c r="D38" s="285"/>
      <c r="E38" s="9"/>
      <c r="F38" s="285"/>
      <c r="G38" s="285"/>
      <c r="H38" s="9"/>
      <c r="I38" s="285"/>
      <c r="J38" s="285"/>
      <c r="K38" s="9"/>
      <c r="L38" s="285"/>
      <c r="M38" s="285"/>
      <c r="N38" s="323" t="s">
        <v>189</v>
      </c>
      <c r="O38" s="322">
        <f>SUM(C5:N18)</f>
        <v>21201995.293688364</v>
      </c>
      <c r="P38" s="285"/>
      <c r="Q38" s="9"/>
      <c r="R38" s="285"/>
      <c r="S38" s="285"/>
      <c r="T38" s="9"/>
      <c r="U38" s="285"/>
      <c r="V38" s="285"/>
      <c r="W38" s="9"/>
      <c r="X38" s="285"/>
      <c r="Y38" s="285"/>
      <c r="Z38" s="9"/>
      <c r="AA38" s="285"/>
      <c r="AB38" s="285"/>
      <c r="AC38" s="9"/>
      <c r="AD38" s="285"/>
      <c r="AE38" s="285"/>
      <c r="AF38" s="9"/>
      <c r="AG38" s="285"/>
      <c r="AH38" s="285"/>
      <c r="AI38" s="9"/>
      <c r="AJ38" s="285"/>
      <c r="AK38" s="285"/>
      <c r="AL38" s="9"/>
      <c r="AM38" s="285"/>
      <c r="AN38" s="285"/>
      <c r="AO38" s="9"/>
      <c r="AP38" s="285"/>
      <c r="AQ38" s="285"/>
      <c r="AR38" s="9"/>
      <c r="AS38" s="285"/>
      <c r="AT38" s="285"/>
      <c r="AU38" s="9"/>
      <c r="AV38" s="285"/>
      <c r="AW38" s="285"/>
      <c r="AX38" s="9"/>
      <c r="AY38" s="285"/>
      <c r="AZ38" s="285"/>
      <c r="BA38" s="9"/>
      <c r="BB38" s="285"/>
      <c r="BC38" s="285"/>
      <c r="BD38" s="9"/>
      <c r="BE38" s="285"/>
      <c r="BF38" s="285"/>
      <c r="BG38" s="9"/>
      <c r="BH38" s="285"/>
      <c r="BI38" s="285"/>
      <c r="BJ38" s="9"/>
      <c r="BK38" s="285"/>
      <c r="BL38" s="285"/>
      <c r="BM38" s="9"/>
      <c r="BN38" s="285"/>
      <c r="BO38" s="285"/>
      <c r="BP38" s="9"/>
      <c r="BQ38" s="285"/>
      <c r="BR38" s="285"/>
      <c r="BS38" s="9"/>
      <c r="BT38" s="285"/>
      <c r="BU38" s="285"/>
      <c r="BV38" s="9"/>
      <c r="BW38" s="285"/>
      <c r="BX38" s="285"/>
      <c r="BY38" s="9"/>
      <c r="BZ38" s="285"/>
      <c r="CA38" s="285"/>
      <c r="CB38" s="9"/>
      <c r="CC38" s="285"/>
      <c r="CD38" s="285"/>
      <c r="CE38" s="9"/>
      <c r="CF38" s="285"/>
      <c r="CG38" s="285"/>
      <c r="CH38" s="9"/>
    </row>
    <row r="39" spans="1:86" ht="15.75" thickBot="1" x14ac:dyDescent="0.3">
      <c r="C39" s="286"/>
      <c r="D39" s="136"/>
      <c r="E39" s="286"/>
      <c r="F39" s="136"/>
      <c r="G39" s="136"/>
      <c r="H39" s="286"/>
      <c r="I39" s="136"/>
      <c r="J39" s="136"/>
      <c r="K39" s="286"/>
      <c r="L39" s="136"/>
      <c r="M39" s="136"/>
      <c r="N39" s="286"/>
      <c r="O39" s="136"/>
      <c r="P39" s="136"/>
      <c r="Q39" s="286"/>
      <c r="R39" s="136"/>
      <c r="S39" s="136"/>
      <c r="T39" s="501" t="s">
        <v>256</v>
      </c>
      <c r="U39" s="136"/>
      <c r="V39" s="136"/>
      <c r="W39" s="286"/>
      <c r="X39" s="136"/>
      <c r="Y39" s="136"/>
      <c r="Z39" s="286"/>
      <c r="AA39" s="136"/>
      <c r="AB39" s="136"/>
      <c r="AC39" s="286"/>
      <c r="AD39" s="136"/>
      <c r="AE39" s="136"/>
      <c r="AF39" s="286"/>
      <c r="AG39" s="136"/>
      <c r="AH39" s="136"/>
      <c r="AI39" s="286"/>
      <c r="AJ39" s="136"/>
      <c r="AK39" s="136"/>
      <c r="AL39" s="286"/>
      <c r="AM39" s="136"/>
      <c r="AN39" s="136"/>
      <c r="AO39" s="286"/>
      <c r="AP39" s="136"/>
      <c r="AQ39" s="136"/>
      <c r="AR39" s="286"/>
      <c r="AS39" s="136"/>
      <c r="AT39" s="136"/>
      <c r="AU39" s="286"/>
      <c r="AV39" s="136"/>
      <c r="AW39" s="136"/>
      <c r="AX39" s="286"/>
      <c r="AY39" s="136"/>
      <c r="AZ39" s="136"/>
      <c r="BA39" s="286"/>
      <c r="BB39" s="136"/>
      <c r="BC39" s="136"/>
      <c r="BD39" s="286"/>
      <c r="BE39" s="136"/>
      <c r="BF39" s="136"/>
      <c r="BG39" s="286"/>
      <c r="BH39" s="136"/>
      <c r="BI39" s="136"/>
      <c r="BJ39" s="286"/>
      <c r="BK39" s="136"/>
      <c r="BL39" s="136"/>
      <c r="BM39" s="286"/>
      <c r="BN39" s="136"/>
      <c r="BO39" s="136"/>
      <c r="BP39" s="286"/>
      <c r="BQ39" s="136"/>
      <c r="BR39" s="136"/>
      <c r="BS39" s="286"/>
      <c r="BT39" s="136"/>
      <c r="BU39" s="136"/>
      <c r="BV39" s="286"/>
      <c r="BW39" s="136"/>
      <c r="BX39" s="136"/>
      <c r="BY39" s="286"/>
      <c r="BZ39" s="136"/>
      <c r="CA39" s="136"/>
      <c r="CB39" s="286"/>
      <c r="CC39" s="136"/>
      <c r="CD39" s="136"/>
      <c r="CE39" s="286"/>
      <c r="CF39" s="136"/>
      <c r="CG39" s="136"/>
      <c r="CH39" s="286"/>
    </row>
    <row r="40" spans="1:86" ht="16.5" thickBot="1" x14ac:dyDescent="0.3">
      <c r="A40" s="602" t="s">
        <v>16</v>
      </c>
      <c r="B40" s="18" t="s">
        <v>10</v>
      </c>
      <c r="C40" s="162">
        <f>C$4</f>
        <v>45292</v>
      </c>
      <c r="D40" s="162">
        <f t="shared" ref="D40:BO40" si="98">D$4</f>
        <v>45323</v>
      </c>
      <c r="E40" s="162">
        <f t="shared" si="98"/>
        <v>45352</v>
      </c>
      <c r="F40" s="162">
        <f t="shared" si="98"/>
        <v>45383</v>
      </c>
      <c r="G40" s="162">
        <f t="shared" si="98"/>
        <v>45413</v>
      </c>
      <c r="H40" s="162">
        <f t="shared" si="98"/>
        <v>45444</v>
      </c>
      <c r="I40" s="162">
        <f t="shared" si="98"/>
        <v>45474</v>
      </c>
      <c r="J40" s="162">
        <f t="shared" si="98"/>
        <v>45505</v>
      </c>
      <c r="K40" s="162">
        <f t="shared" si="98"/>
        <v>45536</v>
      </c>
      <c r="L40" s="162">
        <f t="shared" si="98"/>
        <v>45566</v>
      </c>
      <c r="M40" s="162">
        <f t="shared" si="98"/>
        <v>45597</v>
      </c>
      <c r="N40" s="162">
        <f t="shared" si="98"/>
        <v>45627</v>
      </c>
      <c r="O40" s="162">
        <f t="shared" si="98"/>
        <v>45658</v>
      </c>
      <c r="P40" s="162">
        <f t="shared" si="98"/>
        <v>45689</v>
      </c>
      <c r="Q40" s="162">
        <f t="shared" si="98"/>
        <v>45717</v>
      </c>
      <c r="R40" s="162">
        <f t="shared" si="98"/>
        <v>45748</v>
      </c>
      <c r="S40" s="162">
        <f t="shared" si="98"/>
        <v>45778</v>
      </c>
      <c r="T40" s="162">
        <f t="shared" si="98"/>
        <v>45809</v>
      </c>
      <c r="U40" s="162">
        <f t="shared" si="98"/>
        <v>45839</v>
      </c>
      <c r="V40" s="162">
        <f t="shared" si="98"/>
        <v>45870</v>
      </c>
      <c r="W40" s="162">
        <f t="shared" si="98"/>
        <v>45901</v>
      </c>
      <c r="X40" s="162">
        <f t="shared" si="98"/>
        <v>45931</v>
      </c>
      <c r="Y40" s="162">
        <f t="shared" si="98"/>
        <v>45962</v>
      </c>
      <c r="Z40" s="162">
        <f t="shared" si="98"/>
        <v>45992</v>
      </c>
      <c r="AA40" s="162">
        <f t="shared" si="98"/>
        <v>46023</v>
      </c>
      <c r="AB40" s="162">
        <f t="shared" si="98"/>
        <v>46054</v>
      </c>
      <c r="AC40" s="162">
        <f t="shared" si="98"/>
        <v>46082</v>
      </c>
      <c r="AD40" s="162">
        <f t="shared" si="98"/>
        <v>46113</v>
      </c>
      <c r="AE40" s="162">
        <f t="shared" si="98"/>
        <v>46143</v>
      </c>
      <c r="AF40" s="162">
        <f t="shared" si="98"/>
        <v>46174</v>
      </c>
      <c r="AG40" s="162">
        <f t="shared" si="98"/>
        <v>46204</v>
      </c>
      <c r="AH40" s="162">
        <f t="shared" si="98"/>
        <v>46235</v>
      </c>
      <c r="AI40" s="162">
        <f t="shared" si="98"/>
        <v>46266</v>
      </c>
      <c r="AJ40" s="162">
        <f t="shared" si="98"/>
        <v>46296</v>
      </c>
      <c r="AK40" s="162">
        <f t="shared" si="98"/>
        <v>46327</v>
      </c>
      <c r="AL40" s="162">
        <f t="shared" si="98"/>
        <v>46357</v>
      </c>
      <c r="AM40" s="162">
        <f t="shared" si="98"/>
        <v>46388</v>
      </c>
      <c r="AN40" s="162">
        <f t="shared" si="98"/>
        <v>46419</v>
      </c>
      <c r="AO40" s="162">
        <f t="shared" si="98"/>
        <v>46447</v>
      </c>
      <c r="AP40" s="162">
        <f t="shared" si="98"/>
        <v>46478</v>
      </c>
      <c r="AQ40" s="162">
        <f t="shared" si="98"/>
        <v>46508</v>
      </c>
      <c r="AR40" s="162">
        <f t="shared" si="98"/>
        <v>46539</v>
      </c>
      <c r="AS40" s="162">
        <f t="shared" si="98"/>
        <v>46569</v>
      </c>
      <c r="AT40" s="162">
        <f t="shared" si="98"/>
        <v>46600</v>
      </c>
      <c r="AU40" s="162">
        <f t="shared" si="98"/>
        <v>46631</v>
      </c>
      <c r="AV40" s="162">
        <f t="shared" si="98"/>
        <v>46661</v>
      </c>
      <c r="AW40" s="162">
        <f t="shared" si="98"/>
        <v>46692</v>
      </c>
      <c r="AX40" s="162">
        <f t="shared" si="98"/>
        <v>46722</v>
      </c>
      <c r="AY40" s="162">
        <f t="shared" si="98"/>
        <v>46753</v>
      </c>
      <c r="AZ40" s="162">
        <f t="shared" si="98"/>
        <v>46784</v>
      </c>
      <c r="BA40" s="162">
        <f t="shared" si="98"/>
        <v>46813</v>
      </c>
      <c r="BB40" s="162">
        <f t="shared" si="98"/>
        <v>46844</v>
      </c>
      <c r="BC40" s="162">
        <f t="shared" si="98"/>
        <v>46874</v>
      </c>
      <c r="BD40" s="162">
        <f t="shared" si="98"/>
        <v>46905</v>
      </c>
      <c r="BE40" s="162">
        <f t="shared" si="98"/>
        <v>46935</v>
      </c>
      <c r="BF40" s="162">
        <f t="shared" si="98"/>
        <v>46966</v>
      </c>
      <c r="BG40" s="162">
        <f t="shared" si="98"/>
        <v>46997</v>
      </c>
      <c r="BH40" s="162">
        <f t="shared" si="98"/>
        <v>47027</v>
      </c>
      <c r="BI40" s="162">
        <f t="shared" si="98"/>
        <v>47058</v>
      </c>
      <c r="BJ40" s="162">
        <f t="shared" si="98"/>
        <v>47088</v>
      </c>
      <c r="BK40" s="162">
        <f t="shared" si="98"/>
        <v>47119</v>
      </c>
      <c r="BL40" s="162">
        <f t="shared" si="98"/>
        <v>47150</v>
      </c>
      <c r="BM40" s="162">
        <f t="shared" si="98"/>
        <v>47178</v>
      </c>
      <c r="BN40" s="162">
        <f t="shared" si="98"/>
        <v>47209</v>
      </c>
      <c r="BO40" s="162">
        <f t="shared" si="98"/>
        <v>47239</v>
      </c>
      <c r="BP40" s="162">
        <f t="shared" ref="BP40:CH40" si="99">BP$4</f>
        <v>47270</v>
      </c>
      <c r="BQ40" s="162">
        <f t="shared" si="99"/>
        <v>47300</v>
      </c>
      <c r="BR40" s="162">
        <f t="shared" si="99"/>
        <v>47331</v>
      </c>
      <c r="BS40" s="162">
        <f t="shared" si="99"/>
        <v>47362</v>
      </c>
      <c r="BT40" s="162">
        <f t="shared" si="99"/>
        <v>47392</v>
      </c>
      <c r="BU40" s="162">
        <f t="shared" si="99"/>
        <v>47423</v>
      </c>
      <c r="BV40" s="162">
        <f t="shared" si="99"/>
        <v>47453</v>
      </c>
      <c r="BW40" s="162">
        <f t="shared" si="99"/>
        <v>47484</v>
      </c>
      <c r="BX40" s="162">
        <f t="shared" si="99"/>
        <v>47515</v>
      </c>
      <c r="BY40" s="162">
        <f t="shared" si="99"/>
        <v>47543</v>
      </c>
      <c r="BZ40" s="162">
        <f t="shared" si="99"/>
        <v>47574</v>
      </c>
      <c r="CA40" s="162">
        <f t="shared" si="99"/>
        <v>47604</v>
      </c>
      <c r="CB40" s="162">
        <f t="shared" si="99"/>
        <v>47635</v>
      </c>
      <c r="CC40" s="162">
        <f t="shared" si="99"/>
        <v>47665</v>
      </c>
      <c r="CD40" s="162">
        <f t="shared" si="99"/>
        <v>47696</v>
      </c>
      <c r="CE40" s="162">
        <f t="shared" si="99"/>
        <v>47727</v>
      </c>
      <c r="CF40" s="162">
        <f t="shared" si="99"/>
        <v>47757</v>
      </c>
      <c r="CG40" s="162">
        <f t="shared" si="99"/>
        <v>47788</v>
      </c>
      <c r="CH40" s="163">
        <f t="shared" si="99"/>
        <v>47818</v>
      </c>
    </row>
    <row r="41" spans="1:86" ht="15" customHeight="1" x14ac:dyDescent="0.25">
      <c r="A41" s="603"/>
      <c r="B41" s="11" t="str">
        <f t="shared" ref="B41:B55" si="100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101">G41</f>
        <v>0</v>
      </c>
      <c r="I41" s="3">
        <f t="shared" si="101"/>
        <v>0</v>
      </c>
      <c r="J41" s="3">
        <f t="shared" si="101"/>
        <v>0</v>
      </c>
      <c r="K41" s="3">
        <f t="shared" si="101"/>
        <v>0</v>
      </c>
      <c r="L41" s="3">
        <f t="shared" si="101"/>
        <v>0</v>
      </c>
      <c r="M41" s="3">
        <f t="shared" si="101"/>
        <v>0</v>
      </c>
      <c r="N41" s="3">
        <f t="shared" si="101"/>
        <v>0</v>
      </c>
      <c r="O41" s="3">
        <f t="shared" si="101"/>
        <v>0</v>
      </c>
      <c r="P41" s="3">
        <f t="shared" si="101"/>
        <v>0</v>
      </c>
      <c r="Q41" s="3">
        <f t="shared" si="101"/>
        <v>0</v>
      </c>
      <c r="R41" s="3">
        <f t="shared" si="101"/>
        <v>0</v>
      </c>
      <c r="S41" s="3">
        <f t="shared" si="101"/>
        <v>0</v>
      </c>
      <c r="T41" s="480">
        <v>0</v>
      </c>
      <c r="U41" s="3">
        <f t="shared" si="101"/>
        <v>0</v>
      </c>
      <c r="V41" s="3">
        <f t="shared" si="101"/>
        <v>0</v>
      </c>
      <c r="W41" s="3">
        <f t="shared" si="101"/>
        <v>0</v>
      </c>
      <c r="X41" s="3">
        <f t="shared" si="101"/>
        <v>0</v>
      </c>
      <c r="Y41" s="3">
        <f t="shared" si="101"/>
        <v>0</v>
      </c>
      <c r="Z41" s="3">
        <f t="shared" si="101"/>
        <v>0</v>
      </c>
      <c r="AA41" s="3">
        <f t="shared" si="101"/>
        <v>0</v>
      </c>
      <c r="AB41" s="3">
        <f t="shared" si="101"/>
        <v>0</v>
      </c>
      <c r="AC41" s="3">
        <f t="shared" si="101"/>
        <v>0</v>
      </c>
      <c r="AD41" s="3">
        <f t="shared" si="101"/>
        <v>0</v>
      </c>
      <c r="AE41" s="3">
        <f t="shared" si="101"/>
        <v>0</v>
      </c>
      <c r="AF41" s="3">
        <f t="shared" si="101"/>
        <v>0</v>
      </c>
      <c r="AG41" s="3">
        <f t="shared" si="101"/>
        <v>0</v>
      </c>
      <c r="AH41" s="3">
        <f t="shared" si="101"/>
        <v>0</v>
      </c>
      <c r="AI41" s="3">
        <f t="shared" si="101"/>
        <v>0</v>
      </c>
      <c r="AJ41" s="3">
        <f t="shared" si="101"/>
        <v>0</v>
      </c>
      <c r="AK41" s="3">
        <f t="shared" si="101"/>
        <v>0</v>
      </c>
      <c r="AL41" s="3">
        <f t="shared" si="101"/>
        <v>0</v>
      </c>
      <c r="AM41" s="3">
        <f t="shared" si="101"/>
        <v>0</v>
      </c>
      <c r="AN41" s="3">
        <f t="shared" si="101"/>
        <v>0</v>
      </c>
      <c r="AO41" s="3">
        <f t="shared" si="101"/>
        <v>0</v>
      </c>
      <c r="AP41" s="3">
        <f t="shared" si="101"/>
        <v>0</v>
      </c>
      <c r="AQ41" s="3">
        <f t="shared" si="101"/>
        <v>0</v>
      </c>
      <c r="AR41" s="3">
        <f t="shared" si="101"/>
        <v>0</v>
      </c>
      <c r="AS41" s="3">
        <f t="shared" si="101"/>
        <v>0</v>
      </c>
      <c r="AT41" s="3">
        <f t="shared" si="101"/>
        <v>0</v>
      </c>
      <c r="AU41" s="3">
        <f t="shared" si="101"/>
        <v>0</v>
      </c>
      <c r="AV41" s="3">
        <f t="shared" si="101"/>
        <v>0</v>
      </c>
      <c r="AW41" s="3">
        <f t="shared" si="101"/>
        <v>0</v>
      </c>
      <c r="AX41" s="3">
        <f t="shared" si="101"/>
        <v>0</v>
      </c>
      <c r="AY41" s="3">
        <f t="shared" si="101"/>
        <v>0</v>
      </c>
      <c r="AZ41" s="3">
        <f t="shared" si="101"/>
        <v>0</v>
      </c>
      <c r="BA41" s="3">
        <f t="shared" si="101"/>
        <v>0</v>
      </c>
      <c r="BB41" s="3">
        <f t="shared" si="101"/>
        <v>0</v>
      </c>
      <c r="BC41" s="3">
        <f t="shared" si="101"/>
        <v>0</v>
      </c>
      <c r="BD41" s="3">
        <f t="shared" si="101"/>
        <v>0</v>
      </c>
      <c r="BE41" s="3">
        <f t="shared" si="101"/>
        <v>0</v>
      </c>
      <c r="BF41" s="3">
        <f t="shared" si="101"/>
        <v>0</v>
      </c>
      <c r="BG41" s="3">
        <f t="shared" si="101"/>
        <v>0</v>
      </c>
      <c r="BH41" s="3">
        <f t="shared" si="101"/>
        <v>0</v>
      </c>
      <c r="BI41" s="3">
        <f t="shared" si="101"/>
        <v>0</v>
      </c>
      <c r="BJ41" s="3">
        <f t="shared" si="101"/>
        <v>0</v>
      </c>
      <c r="BK41" s="3">
        <f t="shared" si="101"/>
        <v>0</v>
      </c>
      <c r="BL41" s="3">
        <f t="shared" si="101"/>
        <v>0</v>
      </c>
      <c r="BM41" s="3">
        <f t="shared" si="101"/>
        <v>0</v>
      </c>
      <c r="BN41" s="3">
        <f t="shared" si="101"/>
        <v>0</v>
      </c>
      <c r="BO41" s="3">
        <f t="shared" si="101"/>
        <v>0</v>
      </c>
      <c r="BP41" s="3">
        <f t="shared" si="101"/>
        <v>0</v>
      </c>
      <c r="BQ41" s="3">
        <f t="shared" si="101"/>
        <v>0</v>
      </c>
      <c r="BR41" s="3">
        <f t="shared" si="101"/>
        <v>0</v>
      </c>
      <c r="BS41" s="3">
        <f t="shared" si="101"/>
        <v>0</v>
      </c>
      <c r="BT41" s="3">
        <f t="shared" ref="BT41:CH41" si="102">BS41</f>
        <v>0</v>
      </c>
      <c r="BU41" s="3">
        <f t="shared" si="102"/>
        <v>0</v>
      </c>
      <c r="BV41" s="3">
        <f t="shared" si="102"/>
        <v>0</v>
      </c>
      <c r="BW41" s="3">
        <f t="shared" si="102"/>
        <v>0</v>
      </c>
      <c r="BX41" s="3">
        <f t="shared" si="102"/>
        <v>0</v>
      </c>
      <c r="BY41" s="3">
        <f t="shared" si="102"/>
        <v>0</v>
      </c>
      <c r="BZ41" s="3">
        <f t="shared" si="102"/>
        <v>0</v>
      </c>
      <c r="CA41" s="3">
        <f t="shared" si="102"/>
        <v>0</v>
      </c>
      <c r="CB41" s="3">
        <f t="shared" si="102"/>
        <v>0</v>
      </c>
      <c r="CC41" s="3">
        <f t="shared" si="102"/>
        <v>0</v>
      </c>
      <c r="CD41" s="3">
        <f t="shared" si="102"/>
        <v>0</v>
      </c>
      <c r="CE41" s="3">
        <f t="shared" si="102"/>
        <v>0</v>
      </c>
      <c r="CF41" s="3">
        <f t="shared" si="102"/>
        <v>0</v>
      </c>
      <c r="CG41" s="3">
        <f t="shared" si="102"/>
        <v>0</v>
      </c>
      <c r="CH41" s="12">
        <f t="shared" si="102"/>
        <v>0</v>
      </c>
    </row>
    <row r="42" spans="1:86" x14ac:dyDescent="0.25">
      <c r="A42" s="603"/>
      <c r="B42" s="13" t="str">
        <f t="shared" si="100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103">F42</f>
        <v>0</v>
      </c>
      <c r="H42" s="3">
        <f t="shared" si="103"/>
        <v>0</v>
      </c>
      <c r="I42" s="3">
        <f t="shared" si="103"/>
        <v>0</v>
      </c>
      <c r="J42" s="3">
        <f t="shared" si="103"/>
        <v>0</v>
      </c>
      <c r="K42" s="3">
        <f t="shared" si="103"/>
        <v>0</v>
      </c>
      <c r="L42" s="3">
        <f t="shared" si="103"/>
        <v>0</v>
      </c>
      <c r="M42" s="3">
        <f t="shared" si="103"/>
        <v>0</v>
      </c>
      <c r="N42" s="3">
        <f t="shared" si="103"/>
        <v>0</v>
      </c>
      <c r="O42" s="3">
        <f t="shared" si="103"/>
        <v>0</v>
      </c>
      <c r="P42" s="3">
        <f t="shared" si="103"/>
        <v>0</v>
      </c>
      <c r="Q42" s="3">
        <f t="shared" si="103"/>
        <v>0</v>
      </c>
      <c r="R42" s="3">
        <f t="shared" si="103"/>
        <v>0</v>
      </c>
      <c r="S42" s="3">
        <f t="shared" si="103"/>
        <v>0</v>
      </c>
      <c r="T42" s="480">
        <v>51565</v>
      </c>
      <c r="U42" s="3">
        <f t="shared" si="103"/>
        <v>51565</v>
      </c>
      <c r="V42" s="3">
        <f t="shared" si="103"/>
        <v>51565</v>
      </c>
      <c r="W42" s="3">
        <f t="shared" si="103"/>
        <v>51565</v>
      </c>
      <c r="X42" s="3">
        <f t="shared" si="103"/>
        <v>51565</v>
      </c>
      <c r="Y42" s="3">
        <f t="shared" si="103"/>
        <v>51565</v>
      </c>
      <c r="Z42" s="3">
        <f t="shared" si="103"/>
        <v>51565</v>
      </c>
      <c r="AA42" s="3">
        <f t="shared" si="103"/>
        <v>51565</v>
      </c>
      <c r="AB42" s="3">
        <f t="shared" si="103"/>
        <v>51565</v>
      </c>
      <c r="AC42" s="3">
        <f t="shared" si="103"/>
        <v>51565</v>
      </c>
      <c r="AD42" s="3">
        <f t="shared" si="103"/>
        <v>51565</v>
      </c>
      <c r="AE42" s="3">
        <f t="shared" si="103"/>
        <v>51565</v>
      </c>
      <c r="AF42" s="3">
        <f t="shared" si="103"/>
        <v>51565</v>
      </c>
      <c r="AG42" s="3">
        <f t="shared" si="103"/>
        <v>51565</v>
      </c>
      <c r="AH42" s="3">
        <f t="shared" si="103"/>
        <v>51565</v>
      </c>
      <c r="AI42" s="3">
        <f t="shared" si="103"/>
        <v>51565</v>
      </c>
      <c r="AJ42" s="3">
        <f t="shared" si="103"/>
        <v>51565</v>
      </c>
      <c r="AK42" s="3">
        <f t="shared" si="103"/>
        <v>51565</v>
      </c>
      <c r="AL42" s="3">
        <f t="shared" si="103"/>
        <v>51565</v>
      </c>
      <c r="AM42" s="3">
        <f t="shared" si="103"/>
        <v>51565</v>
      </c>
      <c r="AN42" s="3">
        <f t="shared" si="103"/>
        <v>51565</v>
      </c>
      <c r="AO42" s="3">
        <f t="shared" si="103"/>
        <v>51565</v>
      </c>
      <c r="AP42" s="3">
        <f t="shared" si="103"/>
        <v>51565</v>
      </c>
      <c r="AQ42" s="3">
        <f t="shared" si="103"/>
        <v>51565</v>
      </c>
      <c r="AR42" s="3">
        <f t="shared" si="103"/>
        <v>51565</v>
      </c>
      <c r="AS42" s="3">
        <f t="shared" si="103"/>
        <v>51565</v>
      </c>
      <c r="AT42" s="3">
        <f t="shared" si="103"/>
        <v>51565</v>
      </c>
      <c r="AU42" s="3">
        <f t="shared" si="103"/>
        <v>51565</v>
      </c>
      <c r="AV42" s="3">
        <f t="shared" si="103"/>
        <v>51565</v>
      </c>
      <c r="AW42" s="3">
        <f t="shared" si="103"/>
        <v>51565</v>
      </c>
      <c r="AX42" s="3">
        <f t="shared" si="103"/>
        <v>51565</v>
      </c>
      <c r="AY42" s="3">
        <f t="shared" si="103"/>
        <v>51565</v>
      </c>
      <c r="AZ42" s="3">
        <f t="shared" si="103"/>
        <v>51565</v>
      </c>
      <c r="BA42" s="3">
        <f t="shared" si="103"/>
        <v>51565</v>
      </c>
      <c r="BB42" s="3">
        <f t="shared" si="103"/>
        <v>51565</v>
      </c>
      <c r="BC42" s="3">
        <f t="shared" si="103"/>
        <v>51565</v>
      </c>
      <c r="BD42" s="3">
        <f t="shared" si="103"/>
        <v>51565</v>
      </c>
      <c r="BE42" s="3">
        <f t="shared" si="103"/>
        <v>51565</v>
      </c>
      <c r="BF42" s="3">
        <f t="shared" si="103"/>
        <v>51565</v>
      </c>
      <c r="BG42" s="3">
        <f t="shared" si="103"/>
        <v>51565</v>
      </c>
      <c r="BH42" s="3">
        <f t="shared" si="103"/>
        <v>51565</v>
      </c>
      <c r="BI42" s="3">
        <f t="shared" si="103"/>
        <v>51565</v>
      </c>
      <c r="BJ42" s="3">
        <f t="shared" si="103"/>
        <v>51565</v>
      </c>
      <c r="BK42" s="3">
        <f t="shared" si="103"/>
        <v>51565</v>
      </c>
      <c r="BL42" s="3">
        <f t="shared" si="103"/>
        <v>51565</v>
      </c>
      <c r="BM42" s="3">
        <f t="shared" si="103"/>
        <v>51565</v>
      </c>
      <c r="BN42" s="3">
        <f t="shared" si="103"/>
        <v>51565</v>
      </c>
      <c r="BO42" s="3">
        <f t="shared" si="103"/>
        <v>51565</v>
      </c>
      <c r="BP42" s="3">
        <f t="shared" si="103"/>
        <v>51565</v>
      </c>
      <c r="BQ42" s="3">
        <f t="shared" si="103"/>
        <v>51565</v>
      </c>
      <c r="BR42" s="3">
        <f t="shared" si="103"/>
        <v>51565</v>
      </c>
      <c r="BS42" s="3">
        <f t="shared" ref="BS42:CH42" si="104">BR42</f>
        <v>51565</v>
      </c>
      <c r="BT42" s="3">
        <f t="shared" si="104"/>
        <v>51565</v>
      </c>
      <c r="BU42" s="3">
        <f t="shared" si="104"/>
        <v>51565</v>
      </c>
      <c r="BV42" s="3">
        <f t="shared" si="104"/>
        <v>51565</v>
      </c>
      <c r="BW42" s="3">
        <f t="shared" si="104"/>
        <v>51565</v>
      </c>
      <c r="BX42" s="3">
        <f t="shared" si="104"/>
        <v>51565</v>
      </c>
      <c r="BY42" s="3">
        <f t="shared" si="104"/>
        <v>51565</v>
      </c>
      <c r="BZ42" s="3">
        <f t="shared" si="104"/>
        <v>51565</v>
      </c>
      <c r="CA42" s="3">
        <f t="shared" si="104"/>
        <v>51565</v>
      </c>
      <c r="CB42" s="3">
        <f t="shared" si="104"/>
        <v>51565</v>
      </c>
      <c r="CC42" s="3">
        <f t="shared" si="104"/>
        <v>51565</v>
      </c>
      <c r="CD42" s="3">
        <f t="shared" si="104"/>
        <v>51565</v>
      </c>
      <c r="CE42" s="3">
        <f t="shared" si="104"/>
        <v>51565</v>
      </c>
      <c r="CF42" s="3">
        <f t="shared" si="104"/>
        <v>51565</v>
      </c>
      <c r="CG42" s="3">
        <f t="shared" si="104"/>
        <v>51565</v>
      </c>
      <c r="CH42" s="12">
        <f t="shared" si="104"/>
        <v>51565</v>
      </c>
    </row>
    <row r="43" spans="1:86" x14ac:dyDescent="0.25">
      <c r="A43" s="603"/>
      <c r="B43" s="11" t="str">
        <f t="shared" si="100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105">F43</f>
        <v>0</v>
      </c>
      <c r="H43" s="3">
        <f t="shared" si="105"/>
        <v>0</v>
      </c>
      <c r="I43" s="3">
        <f t="shared" si="105"/>
        <v>0</v>
      </c>
      <c r="J43" s="3">
        <f t="shared" si="105"/>
        <v>0</v>
      </c>
      <c r="K43" s="3">
        <f t="shared" si="105"/>
        <v>0</v>
      </c>
      <c r="L43" s="3">
        <f t="shared" si="105"/>
        <v>0</v>
      </c>
      <c r="M43" s="3">
        <f t="shared" si="105"/>
        <v>0</v>
      </c>
      <c r="N43" s="3">
        <f t="shared" si="105"/>
        <v>0</v>
      </c>
      <c r="O43" s="3">
        <f t="shared" si="105"/>
        <v>0</v>
      </c>
      <c r="P43" s="3">
        <f t="shared" si="105"/>
        <v>0</v>
      </c>
      <c r="Q43" s="3">
        <f t="shared" si="105"/>
        <v>0</v>
      </c>
      <c r="R43" s="3">
        <f t="shared" si="105"/>
        <v>0</v>
      </c>
      <c r="S43" s="3">
        <f t="shared" si="105"/>
        <v>0</v>
      </c>
      <c r="T43" s="480">
        <v>46167</v>
      </c>
      <c r="U43" s="3">
        <f t="shared" si="105"/>
        <v>46167</v>
      </c>
      <c r="V43" s="3">
        <f t="shared" si="105"/>
        <v>46167</v>
      </c>
      <c r="W43" s="3">
        <f t="shared" si="105"/>
        <v>46167</v>
      </c>
      <c r="X43" s="3">
        <f t="shared" si="105"/>
        <v>46167</v>
      </c>
      <c r="Y43" s="3">
        <f t="shared" si="105"/>
        <v>46167</v>
      </c>
      <c r="Z43" s="3">
        <f t="shared" si="105"/>
        <v>46167</v>
      </c>
      <c r="AA43" s="3">
        <f t="shared" si="105"/>
        <v>46167</v>
      </c>
      <c r="AB43" s="3">
        <f t="shared" si="105"/>
        <v>46167</v>
      </c>
      <c r="AC43" s="3">
        <f t="shared" si="105"/>
        <v>46167</v>
      </c>
      <c r="AD43" s="3">
        <f t="shared" si="105"/>
        <v>46167</v>
      </c>
      <c r="AE43" s="3">
        <f t="shared" si="105"/>
        <v>46167</v>
      </c>
      <c r="AF43" s="3">
        <f t="shared" si="105"/>
        <v>46167</v>
      </c>
      <c r="AG43" s="3">
        <f t="shared" si="105"/>
        <v>46167</v>
      </c>
      <c r="AH43" s="3">
        <f t="shared" si="105"/>
        <v>46167</v>
      </c>
      <c r="AI43" s="3">
        <f t="shared" si="105"/>
        <v>46167</v>
      </c>
      <c r="AJ43" s="3">
        <f t="shared" si="105"/>
        <v>46167</v>
      </c>
      <c r="AK43" s="3">
        <f t="shared" si="105"/>
        <v>46167</v>
      </c>
      <c r="AL43" s="3">
        <f t="shared" si="105"/>
        <v>46167</v>
      </c>
      <c r="AM43" s="3">
        <f t="shared" si="105"/>
        <v>46167</v>
      </c>
      <c r="AN43" s="3">
        <f t="shared" si="105"/>
        <v>46167</v>
      </c>
      <c r="AO43" s="3">
        <f t="shared" si="105"/>
        <v>46167</v>
      </c>
      <c r="AP43" s="3">
        <f t="shared" si="105"/>
        <v>46167</v>
      </c>
      <c r="AQ43" s="3">
        <f t="shared" si="105"/>
        <v>46167</v>
      </c>
      <c r="AR43" s="3">
        <f t="shared" si="105"/>
        <v>46167</v>
      </c>
      <c r="AS43" s="3">
        <f t="shared" si="105"/>
        <v>46167</v>
      </c>
      <c r="AT43" s="3">
        <f t="shared" si="105"/>
        <v>46167</v>
      </c>
      <c r="AU43" s="3">
        <f t="shared" si="105"/>
        <v>46167</v>
      </c>
      <c r="AV43" s="3">
        <f t="shared" si="105"/>
        <v>46167</v>
      </c>
      <c r="AW43" s="3">
        <f t="shared" si="105"/>
        <v>46167</v>
      </c>
      <c r="AX43" s="3">
        <f t="shared" si="105"/>
        <v>46167</v>
      </c>
      <c r="AY43" s="3">
        <f t="shared" si="105"/>
        <v>46167</v>
      </c>
      <c r="AZ43" s="3">
        <f t="shared" si="105"/>
        <v>46167</v>
      </c>
      <c r="BA43" s="3">
        <f t="shared" si="105"/>
        <v>46167</v>
      </c>
      <c r="BB43" s="3">
        <f t="shared" si="105"/>
        <v>46167</v>
      </c>
      <c r="BC43" s="3">
        <f t="shared" si="105"/>
        <v>46167</v>
      </c>
      <c r="BD43" s="3">
        <f t="shared" si="105"/>
        <v>46167</v>
      </c>
      <c r="BE43" s="3">
        <f t="shared" si="105"/>
        <v>46167</v>
      </c>
      <c r="BF43" s="3">
        <f t="shared" si="105"/>
        <v>46167</v>
      </c>
      <c r="BG43" s="3">
        <f t="shared" si="105"/>
        <v>46167</v>
      </c>
      <c r="BH43" s="3">
        <f t="shared" si="105"/>
        <v>46167</v>
      </c>
      <c r="BI43" s="3">
        <f t="shared" si="105"/>
        <v>46167</v>
      </c>
      <c r="BJ43" s="3">
        <f t="shared" si="105"/>
        <v>46167</v>
      </c>
      <c r="BK43" s="3">
        <f t="shared" si="105"/>
        <v>46167</v>
      </c>
      <c r="BL43" s="3">
        <f t="shared" si="105"/>
        <v>46167</v>
      </c>
      <c r="BM43" s="3">
        <f t="shared" si="105"/>
        <v>46167</v>
      </c>
      <c r="BN43" s="3">
        <f t="shared" si="105"/>
        <v>46167</v>
      </c>
      <c r="BO43" s="3">
        <f t="shared" si="105"/>
        <v>46167</v>
      </c>
      <c r="BP43" s="3">
        <f t="shared" si="105"/>
        <v>46167</v>
      </c>
      <c r="BQ43" s="3">
        <f t="shared" si="105"/>
        <v>46167</v>
      </c>
      <c r="BR43" s="3">
        <f t="shared" si="105"/>
        <v>46167</v>
      </c>
      <c r="BS43" s="3">
        <f t="shared" ref="BS43:CH43" si="106">BR43</f>
        <v>46167</v>
      </c>
      <c r="BT43" s="3">
        <f t="shared" si="106"/>
        <v>46167</v>
      </c>
      <c r="BU43" s="3">
        <f t="shared" si="106"/>
        <v>46167</v>
      </c>
      <c r="BV43" s="3">
        <f t="shared" si="106"/>
        <v>46167</v>
      </c>
      <c r="BW43" s="3">
        <f t="shared" si="106"/>
        <v>46167</v>
      </c>
      <c r="BX43" s="3">
        <f t="shared" si="106"/>
        <v>46167</v>
      </c>
      <c r="BY43" s="3">
        <f t="shared" si="106"/>
        <v>46167</v>
      </c>
      <c r="BZ43" s="3">
        <f t="shared" si="106"/>
        <v>46167</v>
      </c>
      <c r="CA43" s="3">
        <f t="shared" si="106"/>
        <v>46167</v>
      </c>
      <c r="CB43" s="3">
        <f t="shared" si="106"/>
        <v>46167</v>
      </c>
      <c r="CC43" s="3">
        <f t="shared" si="106"/>
        <v>46167</v>
      </c>
      <c r="CD43" s="3">
        <f t="shared" si="106"/>
        <v>46167</v>
      </c>
      <c r="CE43" s="3">
        <f t="shared" si="106"/>
        <v>46167</v>
      </c>
      <c r="CF43" s="3">
        <f t="shared" si="106"/>
        <v>46167</v>
      </c>
      <c r="CG43" s="3">
        <f t="shared" si="106"/>
        <v>46167</v>
      </c>
      <c r="CH43" s="12">
        <f t="shared" si="106"/>
        <v>46167</v>
      </c>
    </row>
    <row r="44" spans="1:86" x14ac:dyDescent="0.25">
      <c r="A44" s="603"/>
      <c r="B44" s="11" t="str">
        <f t="shared" si="100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107">F44</f>
        <v>0</v>
      </c>
      <c r="H44" s="3">
        <f t="shared" si="107"/>
        <v>0</v>
      </c>
      <c r="I44" s="3">
        <f t="shared" si="107"/>
        <v>0</v>
      </c>
      <c r="J44" s="3">
        <f t="shared" si="107"/>
        <v>0</v>
      </c>
      <c r="K44" s="3">
        <f t="shared" si="107"/>
        <v>0</v>
      </c>
      <c r="L44" s="3">
        <f t="shared" si="107"/>
        <v>0</v>
      </c>
      <c r="M44" s="3">
        <f t="shared" si="107"/>
        <v>0</v>
      </c>
      <c r="N44" s="3">
        <f t="shared" si="107"/>
        <v>0</v>
      </c>
      <c r="O44" s="3">
        <f t="shared" si="107"/>
        <v>0</v>
      </c>
      <c r="P44" s="3">
        <f t="shared" si="107"/>
        <v>0</v>
      </c>
      <c r="Q44" s="3">
        <f t="shared" si="107"/>
        <v>0</v>
      </c>
      <c r="R44" s="3">
        <f t="shared" si="107"/>
        <v>0</v>
      </c>
      <c r="S44" s="3">
        <f t="shared" si="107"/>
        <v>0</v>
      </c>
      <c r="T44" s="480">
        <v>1389534.48</v>
      </c>
      <c r="U44" s="3">
        <f t="shared" si="107"/>
        <v>1389534.48</v>
      </c>
      <c r="V44" s="3">
        <f t="shared" si="107"/>
        <v>1389534.48</v>
      </c>
      <c r="W44" s="3">
        <f t="shared" si="107"/>
        <v>1389534.48</v>
      </c>
      <c r="X44" s="3">
        <f t="shared" si="107"/>
        <v>1389534.48</v>
      </c>
      <c r="Y44" s="3">
        <f t="shared" si="107"/>
        <v>1389534.48</v>
      </c>
      <c r="Z44" s="3">
        <f t="shared" si="107"/>
        <v>1389534.48</v>
      </c>
      <c r="AA44" s="3">
        <f t="shared" si="107"/>
        <v>1389534.48</v>
      </c>
      <c r="AB44" s="3">
        <f t="shared" si="107"/>
        <v>1389534.48</v>
      </c>
      <c r="AC44" s="3">
        <f t="shared" si="107"/>
        <v>1389534.48</v>
      </c>
      <c r="AD44" s="3">
        <f t="shared" si="107"/>
        <v>1389534.48</v>
      </c>
      <c r="AE44" s="3">
        <f t="shared" si="107"/>
        <v>1389534.48</v>
      </c>
      <c r="AF44" s="3">
        <f t="shared" si="107"/>
        <v>1389534.48</v>
      </c>
      <c r="AG44" s="3">
        <f t="shared" si="107"/>
        <v>1389534.48</v>
      </c>
      <c r="AH44" s="3">
        <f t="shared" si="107"/>
        <v>1389534.48</v>
      </c>
      <c r="AI44" s="3">
        <f t="shared" si="107"/>
        <v>1389534.48</v>
      </c>
      <c r="AJ44" s="3">
        <f t="shared" si="107"/>
        <v>1389534.48</v>
      </c>
      <c r="AK44" s="3">
        <f t="shared" si="107"/>
        <v>1389534.48</v>
      </c>
      <c r="AL44" s="3">
        <f t="shared" si="107"/>
        <v>1389534.48</v>
      </c>
      <c r="AM44" s="3">
        <f t="shared" si="107"/>
        <v>1389534.48</v>
      </c>
      <c r="AN44" s="3">
        <f t="shared" si="107"/>
        <v>1389534.48</v>
      </c>
      <c r="AO44" s="3">
        <f t="shared" si="107"/>
        <v>1389534.48</v>
      </c>
      <c r="AP44" s="3">
        <f t="shared" si="107"/>
        <v>1389534.48</v>
      </c>
      <c r="AQ44" s="3">
        <f t="shared" si="107"/>
        <v>1389534.48</v>
      </c>
      <c r="AR44" s="3">
        <f t="shared" si="107"/>
        <v>1389534.48</v>
      </c>
      <c r="AS44" s="3">
        <f t="shared" si="107"/>
        <v>1389534.48</v>
      </c>
      <c r="AT44" s="3">
        <f t="shared" si="107"/>
        <v>1389534.48</v>
      </c>
      <c r="AU44" s="3">
        <f t="shared" si="107"/>
        <v>1389534.48</v>
      </c>
      <c r="AV44" s="3">
        <f t="shared" si="107"/>
        <v>1389534.48</v>
      </c>
      <c r="AW44" s="3">
        <f t="shared" si="107"/>
        <v>1389534.48</v>
      </c>
      <c r="AX44" s="3">
        <f t="shared" si="107"/>
        <v>1389534.48</v>
      </c>
      <c r="AY44" s="3">
        <f t="shared" si="107"/>
        <v>1389534.48</v>
      </c>
      <c r="AZ44" s="3">
        <f t="shared" si="107"/>
        <v>1389534.48</v>
      </c>
      <c r="BA44" s="3">
        <f t="shared" si="107"/>
        <v>1389534.48</v>
      </c>
      <c r="BB44" s="3">
        <f t="shared" si="107"/>
        <v>1389534.48</v>
      </c>
      <c r="BC44" s="3">
        <f t="shared" si="107"/>
        <v>1389534.48</v>
      </c>
      <c r="BD44" s="3">
        <f t="shared" si="107"/>
        <v>1389534.48</v>
      </c>
      <c r="BE44" s="3">
        <f t="shared" si="107"/>
        <v>1389534.48</v>
      </c>
      <c r="BF44" s="3">
        <f t="shared" si="107"/>
        <v>1389534.48</v>
      </c>
      <c r="BG44" s="3">
        <f t="shared" si="107"/>
        <v>1389534.48</v>
      </c>
      <c r="BH44" s="3">
        <f t="shared" si="107"/>
        <v>1389534.48</v>
      </c>
      <c r="BI44" s="3">
        <f t="shared" si="107"/>
        <v>1389534.48</v>
      </c>
      <c r="BJ44" s="3">
        <f t="shared" si="107"/>
        <v>1389534.48</v>
      </c>
      <c r="BK44" s="3">
        <f t="shared" si="107"/>
        <v>1389534.48</v>
      </c>
      <c r="BL44" s="3">
        <f t="shared" si="107"/>
        <v>1389534.48</v>
      </c>
      <c r="BM44" s="3">
        <f t="shared" si="107"/>
        <v>1389534.48</v>
      </c>
      <c r="BN44" s="3">
        <f t="shared" si="107"/>
        <v>1389534.48</v>
      </c>
      <c r="BO44" s="3">
        <f t="shared" si="107"/>
        <v>1389534.48</v>
      </c>
      <c r="BP44" s="3">
        <f t="shared" si="107"/>
        <v>1389534.48</v>
      </c>
      <c r="BQ44" s="3">
        <f t="shared" si="107"/>
        <v>1389534.48</v>
      </c>
      <c r="BR44" s="3">
        <f t="shared" si="107"/>
        <v>1389534.48</v>
      </c>
      <c r="BS44" s="3">
        <f t="shared" ref="BS44:CH44" si="108">BR44</f>
        <v>1389534.48</v>
      </c>
      <c r="BT44" s="3">
        <f t="shared" si="108"/>
        <v>1389534.48</v>
      </c>
      <c r="BU44" s="3">
        <f t="shared" si="108"/>
        <v>1389534.48</v>
      </c>
      <c r="BV44" s="3">
        <f t="shared" si="108"/>
        <v>1389534.48</v>
      </c>
      <c r="BW44" s="3">
        <f t="shared" si="108"/>
        <v>1389534.48</v>
      </c>
      <c r="BX44" s="3">
        <f t="shared" si="108"/>
        <v>1389534.48</v>
      </c>
      <c r="BY44" s="3">
        <f t="shared" si="108"/>
        <v>1389534.48</v>
      </c>
      <c r="BZ44" s="3">
        <f t="shared" si="108"/>
        <v>1389534.48</v>
      </c>
      <c r="CA44" s="3">
        <f t="shared" si="108"/>
        <v>1389534.48</v>
      </c>
      <c r="CB44" s="3">
        <f t="shared" si="108"/>
        <v>1389534.48</v>
      </c>
      <c r="CC44" s="3">
        <f t="shared" si="108"/>
        <v>1389534.48</v>
      </c>
      <c r="CD44" s="3">
        <f t="shared" si="108"/>
        <v>1389534.48</v>
      </c>
      <c r="CE44" s="3">
        <f t="shared" si="108"/>
        <v>1389534.48</v>
      </c>
      <c r="CF44" s="3">
        <f t="shared" si="108"/>
        <v>1389534.48</v>
      </c>
      <c r="CG44" s="3">
        <f t="shared" si="108"/>
        <v>1389534.48</v>
      </c>
      <c r="CH44" s="12">
        <f t="shared" si="108"/>
        <v>1389534.48</v>
      </c>
    </row>
    <row r="45" spans="1:86" x14ac:dyDescent="0.25">
      <c r="A45" s="603"/>
      <c r="B45" s="13" t="str">
        <f t="shared" si="100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109">F45</f>
        <v>0</v>
      </c>
      <c r="H45" s="3">
        <f t="shared" si="109"/>
        <v>0</v>
      </c>
      <c r="I45" s="3">
        <f t="shared" si="109"/>
        <v>0</v>
      </c>
      <c r="J45" s="3">
        <f t="shared" si="109"/>
        <v>0</v>
      </c>
      <c r="K45" s="3">
        <f t="shared" si="109"/>
        <v>0</v>
      </c>
      <c r="L45" s="3">
        <f t="shared" si="109"/>
        <v>0</v>
      </c>
      <c r="M45" s="3">
        <f t="shared" si="109"/>
        <v>0</v>
      </c>
      <c r="N45" s="3">
        <f t="shared" si="109"/>
        <v>0</v>
      </c>
      <c r="O45" s="3">
        <f t="shared" si="109"/>
        <v>0</v>
      </c>
      <c r="P45" s="3">
        <f t="shared" si="109"/>
        <v>0</v>
      </c>
      <c r="Q45" s="3">
        <f t="shared" si="109"/>
        <v>0</v>
      </c>
      <c r="R45" s="3">
        <f t="shared" si="109"/>
        <v>0</v>
      </c>
      <c r="S45" s="3">
        <f t="shared" si="109"/>
        <v>0</v>
      </c>
      <c r="T45" s="480">
        <v>0</v>
      </c>
      <c r="U45" s="3">
        <f t="shared" si="109"/>
        <v>0</v>
      </c>
      <c r="V45" s="3">
        <f t="shared" si="109"/>
        <v>0</v>
      </c>
      <c r="W45" s="3">
        <f t="shared" si="109"/>
        <v>0</v>
      </c>
      <c r="X45" s="3">
        <f t="shared" si="109"/>
        <v>0</v>
      </c>
      <c r="Y45" s="3">
        <f t="shared" si="109"/>
        <v>0</v>
      </c>
      <c r="Z45" s="3">
        <f t="shared" si="109"/>
        <v>0</v>
      </c>
      <c r="AA45" s="3">
        <f t="shared" si="109"/>
        <v>0</v>
      </c>
      <c r="AB45" s="3">
        <f t="shared" si="109"/>
        <v>0</v>
      </c>
      <c r="AC45" s="3">
        <f t="shared" si="109"/>
        <v>0</v>
      </c>
      <c r="AD45" s="3">
        <f t="shared" si="109"/>
        <v>0</v>
      </c>
      <c r="AE45" s="3">
        <f t="shared" si="109"/>
        <v>0</v>
      </c>
      <c r="AF45" s="3">
        <f t="shared" si="109"/>
        <v>0</v>
      </c>
      <c r="AG45" s="3">
        <f t="shared" si="109"/>
        <v>0</v>
      </c>
      <c r="AH45" s="3">
        <f t="shared" si="109"/>
        <v>0</v>
      </c>
      <c r="AI45" s="3">
        <f t="shared" si="109"/>
        <v>0</v>
      </c>
      <c r="AJ45" s="3">
        <f t="shared" si="109"/>
        <v>0</v>
      </c>
      <c r="AK45" s="3">
        <f t="shared" si="109"/>
        <v>0</v>
      </c>
      <c r="AL45" s="3">
        <f t="shared" si="109"/>
        <v>0</v>
      </c>
      <c r="AM45" s="3">
        <f t="shared" si="109"/>
        <v>0</v>
      </c>
      <c r="AN45" s="3">
        <f t="shared" si="109"/>
        <v>0</v>
      </c>
      <c r="AO45" s="3">
        <f t="shared" si="109"/>
        <v>0</v>
      </c>
      <c r="AP45" s="3">
        <f t="shared" si="109"/>
        <v>0</v>
      </c>
      <c r="AQ45" s="3">
        <f t="shared" si="109"/>
        <v>0</v>
      </c>
      <c r="AR45" s="3">
        <f t="shared" si="109"/>
        <v>0</v>
      </c>
      <c r="AS45" s="3">
        <f t="shared" si="109"/>
        <v>0</v>
      </c>
      <c r="AT45" s="3">
        <f t="shared" si="109"/>
        <v>0</v>
      </c>
      <c r="AU45" s="3">
        <f t="shared" si="109"/>
        <v>0</v>
      </c>
      <c r="AV45" s="3">
        <f t="shared" si="109"/>
        <v>0</v>
      </c>
      <c r="AW45" s="3">
        <f t="shared" si="109"/>
        <v>0</v>
      </c>
      <c r="AX45" s="3">
        <f t="shared" si="109"/>
        <v>0</v>
      </c>
      <c r="AY45" s="3">
        <f t="shared" si="109"/>
        <v>0</v>
      </c>
      <c r="AZ45" s="3">
        <f t="shared" si="109"/>
        <v>0</v>
      </c>
      <c r="BA45" s="3">
        <f t="shared" si="109"/>
        <v>0</v>
      </c>
      <c r="BB45" s="3">
        <f t="shared" si="109"/>
        <v>0</v>
      </c>
      <c r="BC45" s="3">
        <f t="shared" si="109"/>
        <v>0</v>
      </c>
      <c r="BD45" s="3">
        <f t="shared" si="109"/>
        <v>0</v>
      </c>
      <c r="BE45" s="3">
        <f t="shared" si="109"/>
        <v>0</v>
      </c>
      <c r="BF45" s="3">
        <f t="shared" si="109"/>
        <v>0</v>
      </c>
      <c r="BG45" s="3">
        <f t="shared" si="109"/>
        <v>0</v>
      </c>
      <c r="BH45" s="3">
        <f t="shared" si="109"/>
        <v>0</v>
      </c>
      <c r="BI45" s="3">
        <f t="shared" si="109"/>
        <v>0</v>
      </c>
      <c r="BJ45" s="3">
        <f t="shared" si="109"/>
        <v>0</v>
      </c>
      <c r="BK45" s="3">
        <f t="shared" si="109"/>
        <v>0</v>
      </c>
      <c r="BL45" s="3">
        <f t="shared" si="109"/>
        <v>0</v>
      </c>
      <c r="BM45" s="3">
        <f t="shared" si="109"/>
        <v>0</v>
      </c>
      <c r="BN45" s="3">
        <f t="shared" si="109"/>
        <v>0</v>
      </c>
      <c r="BO45" s="3">
        <f t="shared" si="109"/>
        <v>0</v>
      </c>
      <c r="BP45" s="3">
        <f t="shared" si="109"/>
        <v>0</v>
      </c>
      <c r="BQ45" s="3">
        <f t="shared" si="109"/>
        <v>0</v>
      </c>
      <c r="BR45" s="3">
        <f t="shared" si="109"/>
        <v>0</v>
      </c>
      <c r="BS45" s="3">
        <f t="shared" ref="BS45:CH45" si="110">BR45</f>
        <v>0</v>
      </c>
      <c r="BT45" s="3">
        <f t="shared" si="110"/>
        <v>0</v>
      </c>
      <c r="BU45" s="3">
        <f t="shared" si="110"/>
        <v>0</v>
      </c>
      <c r="BV45" s="3">
        <f t="shared" si="110"/>
        <v>0</v>
      </c>
      <c r="BW45" s="3">
        <f t="shared" si="110"/>
        <v>0</v>
      </c>
      <c r="BX45" s="3">
        <f t="shared" si="110"/>
        <v>0</v>
      </c>
      <c r="BY45" s="3">
        <f t="shared" si="110"/>
        <v>0</v>
      </c>
      <c r="BZ45" s="3">
        <f t="shared" si="110"/>
        <v>0</v>
      </c>
      <c r="CA45" s="3">
        <f t="shared" si="110"/>
        <v>0</v>
      </c>
      <c r="CB45" s="3">
        <f t="shared" si="110"/>
        <v>0</v>
      </c>
      <c r="CC45" s="3">
        <f t="shared" si="110"/>
        <v>0</v>
      </c>
      <c r="CD45" s="3">
        <f t="shared" si="110"/>
        <v>0</v>
      </c>
      <c r="CE45" s="3">
        <f t="shared" si="110"/>
        <v>0</v>
      </c>
      <c r="CF45" s="3">
        <f t="shared" si="110"/>
        <v>0</v>
      </c>
      <c r="CG45" s="3">
        <f t="shared" si="110"/>
        <v>0</v>
      </c>
      <c r="CH45" s="12">
        <f t="shared" si="110"/>
        <v>0</v>
      </c>
    </row>
    <row r="46" spans="1:86" x14ac:dyDescent="0.25">
      <c r="A46" s="603"/>
      <c r="B46" s="11" t="str">
        <f t="shared" si="100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111">F46</f>
        <v>0</v>
      </c>
      <c r="H46" s="3">
        <f t="shared" si="111"/>
        <v>0</v>
      </c>
      <c r="I46" s="3">
        <f t="shared" si="111"/>
        <v>0</v>
      </c>
      <c r="J46" s="3">
        <f t="shared" si="111"/>
        <v>0</v>
      </c>
      <c r="K46" s="3">
        <f t="shared" si="111"/>
        <v>0</v>
      </c>
      <c r="L46" s="3">
        <f t="shared" si="111"/>
        <v>0</v>
      </c>
      <c r="M46" s="3">
        <f t="shared" si="111"/>
        <v>0</v>
      </c>
      <c r="N46" s="3">
        <f t="shared" si="111"/>
        <v>0</v>
      </c>
      <c r="O46" s="3">
        <f t="shared" si="111"/>
        <v>0</v>
      </c>
      <c r="P46" s="3">
        <f t="shared" si="111"/>
        <v>0</v>
      </c>
      <c r="Q46" s="3">
        <f t="shared" si="111"/>
        <v>0</v>
      </c>
      <c r="R46" s="3">
        <f t="shared" si="111"/>
        <v>0</v>
      </c>
      <c r="S46" s="3">
        <f t="shared" si="111"/>
        <v>0</v>
      </c>
      <c r="T46" s="480">
        <v>2.56</v>
      </c>
      <c r="U46" s="3">
        <f t="shared" si="111"/>
        <v>2.56</v>
      </c>
      <c r="V46" s="3">
        <f t="shared" si="111"/>
        <v>2.56</v>
      </c>
      <c r="W46" s="3">
        <f t="shared" si="111"/>
        <v>2.56</v>
      </c>
      <c r="X46" s="3">
        <f t="shared" si="111"/>
        <v>2.56</v>
      </c>
      <c r="Y46" s="3">
        <f t="shared" si="111"/>
        <v>2.56</v>
      </c>
      <c r="Z46" s="3">
        <f t="shared" si="111"/>
        <v>2.56</v>
      </c>
      <c r="AA46" s="3">
        <f t="shared" si="111"/>
        <v>2.56</v>
      </c>
      <c r="AB46" s="3">
        <f t="shared" si="111"/>
        <v>2.56</v>
      </c>
      <c r="AC46" s="3">
        <f t="shared" si="111"/>
        <v>2.56</v>
      </c>
      <c r="AD46" s="3">
        <f t="shared" si="111"/>
        <v>2.56</v>
      </c>
      <c r="AE46" s="3">
        <f t="shared" si="111"/>
        <v>2.56</v>
      </c>
      <c r="AF46" s="3">
        <f t="shared" si="111"/>
        <v>2.56</v>
      </c>
      <c r="AG46" s="3">
        <f t="shared" si="111"/>
        <v>2.56</v>
      </c>
      <c r="AH46" s="3">
        <f t="shared" si="111"/>
        <v>2.56</v>
      </c>
      <c r="AI46" s="3">
        <f t="shared" si="111"/>
        <v>2.56</v>
      </c>
      <c r="AJ46" s="3">
        <f t="shared" si="111"/>
        <v>2.56</v>
      </c>
      <c r="AK46" s="3">
        <f t="shared" si="111"/>
        <v>2.56</v>
      </c>
      <c r="AL46" s="3">
        <f t="shared" si="111"/>
        <v>2.56</v>
      </c>
      <c r="AM46" s="3">
        <f t="shared" si="111"/>
        <v>2.56</v>
      </c>
      <c r="AN46" s="3">
        <f t="shared" si="111"/>
        <v>2.56</v>
      </c>
      <c r="AO46" s="3">
        <f t="shared" si="111"/>
        <v>2.56</v>
      </c>
      <c r="AP46" s="3">
        <f t="shared" si="111"/>
        <v>2.56</v>
      </c>
      <c r="AQ46" s="3">
        <f t="shared" si="111"/>
        <v>2.56</v>
      </c>
      <c r="AR46" s="3">
        <f t="shared" si="111"/>
        <v>2.56</v>
      </c>
      <c r="AS46" s="3">
        <f t="shared" si="111"/>
        <v>2.56</v>
      </c>
      <c r="AT46" s="3">
        <f t="shared" si="111"/>
        <v>2.56</v>
      </c>
      <c r="AU46" s="3">
        <f t="shared" si="111"/>
        <v>2.56</v>
      </c>
      <c r="AV46" s="3">
        <f t="shared" si="111"/>
        <v>2.56</v>
      </c>
      <c r="AW46" s="3">
        <f t="shared" si="111"/>
        <v>2.56</v>
      </c>
      <c r="AX46" s="3">
        <f t="shared" si="111"/>
        <v>2.56</v>
      </c>
      <c r="AY46" s="3">
        <f t="shared" si="111"/>
        <v>2.56</v>
      </c>
      <c r="AZ46" s="3">
        <f t="shared" si="111"/>
        <v>2.56</v>
      </c>
      <c r="BA46" s="3">
        <f t="shared" si="111"/>
        <v>2.56</v>
      </c>
      <c r="BB46" s="3">
        <f t="shared" si="111"/>
        <v>2.56</v>
      </c>
      <c r="BC46" s="3">
        <f t="shared" si="111"/>
        <v>2.56</v>
      </c>
      <c r="BD46" s="3">
        <f t="shared" si="111"/>
        <v>2.56</v>
      </c>
      <c r="BE46" s="3">
        <f t="shared" si="111"/>
        <v>2.56</v>
      </c>
      <c r="BF46" s="3">
        <f t="shared" si="111"/>
        <v>2.56</v>
      </c>
      <c r="BG46" s="3">
        <f t="shared" si="111"/>
        <v>2.56</v>
      </c>
      <c r="BH46" s="3">
        <f t="shared" si="111"/>
        <v>2.56</v>
      </c>
      <c r="BI46" s="3">
        <f t="shared" si="111"/>
        <v>2.56</v>
      </c>
      <c r="BJ46" s="3">
        <f t="shared" si="111"/>
        <v>2.56</v>
      </c>
      <c r="BK46" s="3">
        <f t="shared" si="111"/>
        <v>2.56</v>
      </c>
      <c r="BL46" s="3">
        <f t="shared" si="111"/>
        <v>2.56</v>
      </c>
      <c r="BM46" s="3">
        <f t="shared" si="111"/>
        <v>2.56</v>
      </c>
      <c r="BN46" s="3">
        <f t="shared" si="111"/>
        <v>2.56</v>
      </c>
      <c r="BO46" s="3">
        <f t="shared" si="111"/>
        <v>2.56</v>
      </c>
      <c r="BP46" s="3">
        <f t="shared" si="111"/>
        <v>2.56</v>
      </c>
      <c r="BQ46" s="3">
        <f t="shared" si="111"/>
        <v>2.56</v>
      </c>
      <c r="BR46" s="3">
        <f t="shared" si="111"/>
        <v>2.56</v>
      </c>
      <c r="BS46" s="3">
        <f t="shared" ref="BS46:CH46" si="112">BR46</f>
        <v>2.56</v>
      </c>
      <c r="BT46" s="3">
        <f t="shared" si="112"/>
        <v>2.56</v>
      </c>
      <c r="BU46" s="3">
        <f t="shared" si="112"/>
        <v>2.56</v>
      </c>
      <c r="BV46" s="3">
        <f t="shared" si="112"/>
        <v>2.56</v>
      </c>
      <c r="BW46" s="3">
        <f t="shared" si="112"/>
        <v>2.56</v>
      </c>
      <c r="BX46" s="3">
        <f t="shared" si="112"/>
        <v>2.56</v>
      </c>
      <c r="BY46" s="3">
        <f t="shared" si="112"/>
        <v>2.56</v>
      </c>
      <c r="BZ46" s="3">
        <f t="shared" si="112"/>
        <v>2.56</v>
      </c>
      <c r="CA46" s="3">
        <f t="shared" si="112"/>
        <v>2.56</v>
      </c>
      <c r="CB46" s="3">
        <f t="shared" si="112"/>
        <v>2.56</v>
      </c>
      <c r="CC46" s="3">
        <f t="shared" si="112"/>
        <v>2.56</v>
      </c>
      <c r="CD46" s="3">
        <f t="shared" si="112"/>
        <v>2.56</v>
      </c>
      <c r="CE46" s="3">
        <f t="shared" si="112"/>
        <v>2.56</v>
      </c>
      <c r="CF46" s="3">
        <f t="shared" si="112"/>
        <v>2.56</v>
      </c>
      <c r="CG46" s="3">
        <f t="shared" si="112"/>
        <v>2.56</v>
      </c>
      <c r="CH46" s="12">
        <f t="shared" si="112"/>
        <v>2.56</v>
      </c>
    </row>
    <row r="47" spans="1:86" x14ac:dyDescent="0.25">
      <c r="A47" s="603"/>
      <c r="B47" s="11" t="str">
        <f t="shared" si="100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113">F47</f>
        <v>0</v>
      </c>
      <c r="H47" s="3">
        <f t="shared" si="113"/>
        <v>0</v>
      </c>
      <c r="I47" s="3">
        <f t="shared" si="113"/>
        <v>0</v>
      </c>
      <c r="J47" s="3">
        <f t="shared" si="113"/>
        <v>0</v>
      </c>
      <c r="K47" s="3">
        <f t="shared" si="113"/>
        <v>0</v>
      </c>
      <c r="L47" s="3">
        <f t="shared" si="113"/>
        <v>0</v>
      </c>
      <c r="M47" s="3">
        <f t="shared" si="113"/>
        <v>0</v>
      </c>
      <c r="N47" s="3">
        <f t="shared" si="113"/>
        <v>0</v>
      </c>
      <c r="O47" s="3">
        <f t="shared" si="113"/>
        <v>0</v>
      </c>
      <c r="P47" s="3">
        <f t="shared" si="113"/>
        <v>0</v>
      </c>
      <c r="Q47" s="3">
        <f t="shared" si="113"/>
        <v>0</v>
      </c>
      <c r="R47" s="3">
        <f t="shared" si="113"/>
        <v>0</v>
      </c>
      <c r="S47" s="3">
        <f t="shared" si="113"/>
        <v>0</v>
      </c>
      <c r="T47" s="480">
        <v>742809</v>
      </c>
      <c r="U47" s="3">
        <f t="shared" si="113"/>
        <v>742809</v>
      </c>
      <c r="V47" s="3">
        <f t="shared" si="113"/>
        <v>742809</v>
      </c>
      <c r="W47" s="3">
        <f t="shared" si="113"/>
        <v>742809</v>
      </c>
      <c r="X47" s="3">
        <f t="shared" si="113"/>
        <v>742809</v>
      </c>
      <c r="Y47" s="3">
        <f t="shared" si="113"/>
        <v>742809</v>
      </c>
      <c r="Z47" s="3">
        <f t="shared" si="113"/>
        <v>742809</v>
      </c>
      <c r="AA47" s="3">
        <f t="shared" si="113"/>
        <v>742809</v>
      </c>
      <c r="AB47" s="3">
        <f t="shared" si="113"/>
        <v>742809</v>
      </c>
      <c r="AC47" s="3">
        <f t="shared" si="113"/>
        <v>742809</v>
      </c>
      <c r="AD47" s="3">
        <f t="shared" si="113"/>
        <v>742809</v>
      </c>
      <c r="AE47" s="3">
        <f t="shared" si="113"/>
        <v>742809</v>
      </c>
      <c r="AF47" s="3">
        <f t="shared" si="113"/>
        <v>742809</v>
      </c>
      <c r="AG47" s="3">
        <f t="shared" si="113"/>
        <v>742809</v>
      </c>
      <c r="AH47" s="3">
        <f t="shared" si="113"/>
        <v>742809</v>
      </c>
      <c r="AI47" s="3">
        <f t="shared" si="113"/>
        <v>742809</v>
      </c>
      <c r="AJ47" s="3">
        <f t="shared" si="113"/>
        <v>742809</v>
      </c>
      <c r="AK47" s="3">
        <f t="shared" si="113"/>
        <v>742809</v>
      </c>
      <c r="AL47" s="3">
        <f t="shared" si="113"/>
        <v>742809</v>
      </c>
      <c r="AM47" s="3">
        <f t="shared" si="113"/>
        <v>742809</v>
      </c>
      <c r="AN47" s="3">
        <f t="shared" si="113"/>
        <v>742809</v>
      </c>
      <c r="AO47" s="3">
        <f t="shared" si="113"/>
        <v>742809</v>
      </c>
      <c r="AP47" s="3">
        <f t="shared" si="113"/>
        <v>742809</v>
      </c>
      <c r="AQ47" s="3">
        <f t="shared" si="113"/>
        <v>742809</v>
      </c>
      <c r="AR47" s="3">
        <f t="shared" si="113"/>
        <v>742809</v>
      </c>
      <c r="AS47" s="3">
        <f t="shared" si="113"/>
        <v>742809</v>
      </c>
      <c r="AT47" s="3">
        <f t="shared" si="113"/>
        <v>742809</v>
      </c>
      <c r="AU47" s="3">
        <f t="shared" si="113"/>
        <v>742809</v>
      </c>
      <c r="AV47" s="3">
        <f t="shared" si="113"/>
        <v>742809</v>
      </c>
      <c r="AW47" s="3">
        <f t="shared" si="113"/>
        <v>742809</v>
      </c>
      <c r="AX47" s="3">
        <f t="shared" si="113"/>
        <v>742809</v>
      </c>
      <c r="AY47" s="3">
        <f t="shared" si="113"/>
        <v>742809</v>
      </c>
      <c r="AZ47" s="3">
        <f t="shared" si="113"/>
        <v>742809</v>
      </c>
      <c r="BA47" s="3">
        <f t="shared" si="113"/>
        <v>742809</v>
      </c>
      <c r="BB47" s="3">
        <f t="shared" si="113"/>
        <v>742809</v>
      </c>
      <c r="BC47" s="3">
        <f t="shared" si="113"/>
        <v>742809</v>
      </c>
      <c r="BD47" s="3">
        <f t="shared" si="113"/>
        <v>742809</v>
      </c>
      <c r="BE47" s="3">
        <f t="shared" si="113"/>
        <v>742809</v>
      </c>
      <c r="BF47" s="3">
        <f t="shared" si="113"/>
        <v>742809</v>
      </c>
      <c r="BG47" s="3">
        <f t="shared" si="113"/>
        <v>742809</v>
      </c>
      <c r="BH47" s="3">
        <f t="shared" si="113"/>
        <v>742809</v>
      </c>
      <c r="BI47" s="3">
        <f t="shared" si="113"/>
        <v>742809</v>
      </c>
      <c r="BJ47" s="3">
        <f t="shared" si="113"/>
        <v>742809</v>
      </c>
      <c r="BK47" s="3">
        <f t="shared" si="113"/>
        <v>742809</v>
      </c>
      <c r="BL47" s="3">
        <f t="shared" si="113"/>
        <v>742809</v>
      </c>
      <c r="BM47" s="3">
        <f t="shared" si="113"/>
        <v>742809</v>
      </c>
      <c r="BN47" s="3">
        <f t="shared" si="113"/>
        <v>742809</v>
      </c>
      <c r="BO47" s="3">
        <f t="shared" si="113"/>
        <v>742809</v>
      </c>
      <c r="BP47" s="3">
        <f t="shared" si="113"/>
        <v>742809</v>
      </c>
      <c r="BQ47" s="3">
        <f t="shared" si="113"/>
        <v>742809</v>
      </c>
      <c r="BR47" s="3">
        <f t="shared" si="113"/>
        <v>742809</v>
      </c>
      <c r="BS47" s="3">
        <f t="shared" ref="BS47:CH47" si="114">BR47</f>
        <v>742809</v>
      </c>
      <c r="BT47" s="3">
        <f t="shared" si="114"/>
        <v>742809</v>
      </c>
      <c r="BU47" s="3">
        <f t="shared" si="114"/>
        <v>742809</v>
      </c>
      <c r="BV47" s="3">
        <f t="shared" si="114"/>
        <v>742809</v>
      </c>
      <c r="BW47" s="3">
        <f t="shared" si="114"/>
        <v>742809</v>
      </c>
      <c r="BX47" s="3">
        <f t="shared" si="114"/>
        <v>742809</v>
      </c>
      <c r="BY47" s="3">
        <f t="shared" si="114"/>
        <v>742809</v>
      </c>
      <c r="BZ47" s="3">
        <f t="shared" si="114"/>
        <v>742809</v>
      </c>
      <c r="CA47" s="3">
        <f t="shared" si="114"/>
        <v>742809</v>
      </c>
      <c r="CB47" s="3">
        <f t="shared" si="114"/>
        <v>742809</v>
      </c>
      <c r="CC47" s="3">
        <f t="shared" si="114"/>
        <v>742809</v>
      </c>
      <c r="CD47" s="3">
        <f t="shared" si="114"/>
        <v>742809</v>
      </c>
      <c r="CE47" s="3">
        <f t="shared" si="114"/>
        <v>742809</v>
      </c>
      <c r="CF47" s="3">
        <f t="shared" si="114"/>
        <v>742809</v>
      </c>
      <c r="CG47" s="3">
        <f t="shared" si="114"/>
        <v>742809</v>
      </c>
      <c r="CH47" s="12">
        <f t="shared" si="114"/>
        <v>742809</v>
      </c>
    </row>
    <row r="48" spans="1:86" x14ac:dyDescent="0.25">
      <c r="A48" s="603"/>
      <c r="B48" s="11" t="str">
        <f t="shared" si="100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115">F48</f>
        <v>0</v>
      </c>
      <c r="H48" s="3">
        <f t="shared" si="115"/>
        <v>0</v>
      </c>
      <c r="I48" s="3">
        <f t="shared" si="115"/>
        <v>0</v>
      </c>
      <c r="J48" s="3">
        <f t="shared" si="115"/>
        <v>0</v>
      </c>
      <c r="K48" s="3">
        <f t="shared" si="115"/>
        <v>0</v>
      </c>
      <c r="L48" s="3">
        <f t="shared" si="115"/>
        <v>0</v>
      </c>
      <c r="M48" s="3">
        <f t="shared" si="115"/>
        <v>0</v>
      </c>
      <c r="N48" s="3">
        <f t="shared" si="115"/>
        <v>0</v>
      </c>
      <c r="O48" s="3">
        <f t="shared" si="115"/>
        <v>0</v>
      </c>
      <c r="P48" s="3">
        <f t="shared" si="115"/>
        <v>0</v>
      </c>
      <c r="Q48" s="3">
        <f t="shared" si="115"/>
        <v>0</v>
      </c>
      <c r="R48" s="3">
        <f t="shared" si="115"/>
        <v>0</v>
      </c>
      <c r="S48" s="3">
        <f t="shared" si="115"/>
        <v>0</v>
      </c>
      <c r="T48" s="480">
        <v>11620210.110000001</v>
      </c>
      <c r="U48" s="3">
        <f t="shared" si="115"/>
        <v>11620210.110000001</v>
      </c>
      <c r="V48" s="3">
        <f t="shared" si="115"/>
        <v>11620210.110000001</v>
      </c>
      <c r="W48" s="3">
        <f t="shared" si="115"/>
        <v>11620210.110000001</v>
      </c>
      <c r="X48" s="3">
        <f t="shared" si="115"/>
        <v>11620210.110000001</v>
      </c>
      <c r="Y48" s="3">
        <f t="shared" si="115"/>
        <v>11620210.110000001</v>
      </c>
      <c r="Z48" s="3">
        <f t="shared" si="115"/>
        <v>11620210.110000001</v>
      </c>
      <c r="AA48" s="3">
        <f t="shared" si="115"/>
        <v>11620210.110000001</v>
      </c>
      <c r="AB48" s="3">
        <f t="shared" si="115"/>
        <v>11620210.110000001</v>
      </c>
      <c r="AC48" s="3">
        <f t="shared" si="115"/>
        <v>11620210.110000001</v>
      </c>
      <c r="AD48" s="3">
        <f t="shared" si="115"/>
        <v>11620210.110000001</v>
      </c>
      <c r="AE48" s="3">
        <f t="shared" si="115"/>
        <v>11620210.110000001</v>
      </c>
      <c r="AF48" s="3">
        <f t="shared" si="115"/>
        <v>11620210.110000001</v>
      </c>
      <c r="AG48" s="3">
        <f t="shared" si="115"/>
        <v>11620210.110000001</v>
      </c>
      <c r="AH48" s="3">
        <f t="shared" si="115"/>
        <v>11620210.110000001</v>
      </c>
      <c r="AI48" s="3">
        <f t="shared" si="115"/>
        <v>11620210.110000001</v>
      </c>
      <c r="AJ48" s="3">
        <f t="shared" si="115"/>
        <v>11620210.110000001</v>
      </c>
      <c r="AK48" s="3">
        <f t="shared" si="115"/>
        <v>11620210.110000001</v>
      </c>
      <c r="AL48" s="3">
        <f t="shared" si="115"/>
        <v>11620210.110000001</v>
      </c>
      <c r="AM48" s="3">
        <f t="shared" si="115"/>
        <v>11620210.110000001</v>
      </c>
      <c r="AN48" s="3">
        <f t="shared" si="115"/>
        <v>11620210.110000001</v>
      </c>
      <c r="AO48" s="3">
        <f t="shared" si="115"/>
        <v>11620210.110000001</v>
      </c>
      <c r="AP48" s="3">
        <f t="shared" si="115"/>
        <v>11620210.110000001</v>
      </c>
      <c r="AQ48" s="3">
        <f t="shared" si="115"/>
        <v>11620210.110000001</v>
      </c>
      <c r="AR48" s="3">
        <f t="shared" si="115"/>
        <v>11620210.110000001</v>
      </c>
      <c r="AS48" s="3">
        <f t="shared" si="115"/>
        <v>11620210.110000001</v>
      </c>
      <c r="AT48" s="3">
        <f t="shared" si="115"/>
        <v>11620210.110000001</v>
      </c>
      <c r="AU48" s="3">
        <f t="shared" si="115"/>
        <v>11620210.110000001</v>
      </c>
      <c r="AV48" s="3">
        <f t="shared" si="115"/>
        <v>11620210.110000001</v>
      </c>
      <c r="AW48" s="3">
        <f t="shared" si="115"/>
        <v>11620210.110000001</v>
      </c>
      <c r="AX48" s="3">
        <f t="shared" si="115"/>
        <v>11620210.110000001</v>
      </c>
      <c r="AY48" s="3">
        <f t="shared" si="115"/>
        <v>11620210.110000001</v>
      </c>
      <c r="AZ48" s="3">
        <f t="shared" si="115"/>
        <v>11620210.110000001</v>
      </c>
      <c r="BA48" s="3">
        <f t="shared" si="115"/>
        <v>11620210.110000001</v>
      </c>
      <c r="BB48" s="3">
        <f t="shared" si="115"/>
        <v>11620210.110000001</v>
      </c>
      <c r="BC48" s="3">
        <f t="shared" si="115"/>
        <v>11620210.110000001</v>
      </c>
      <c r="BD48" s="3">
        <f t="shared" si="115"/>
        <v>11620210.110000001</v>
      </c>
      <c r="BE48" s="3">
        <f t="shared" si="115"/>
        <v>11620210.110000001</v>
      </c>
      <c r="BF48" s="3">
        <f t="shared" si="115"/>
        <v>11620210.110000001</v>
      </c>
      <c r="BG48" s="3">
        <f t="shared" si="115"/>
        <v>11620210.110000001</v>
      </c>
      <c r="BH48" s="3">
        <f t="shared" si="115"/>
        <v>11620210.110000001</v>
      </c>
      <c r="BI48" s="3">
        <f t="shared" si="115"/>
        <v>11620210.110000001</v>
      </c>
      <c r="BJ48" s="3">
        <f t="shared" si="115"/>
        <v>11620210.110000001</v>
      </c>
      <c r="BK48" s="3">
        <f t="shared" si="115"/>
        <v>11620210.110000001</v>
      </c>
      <c r="BL48" s="3">
        <f t="shared" si="115"/>
        <v>11620210.110000001</v>
      </c>
      <c r="BM48" s="3">
        <f t="shared" si="115"/>
        <v>11620210.110000001</v>
      </c>
      <c r="BN48" s="3">
        <f t="shared" si="115"/>
        <v>11620210.110000001</v>
      </c>
      <c r="BO48" s="3">
        <f t="shared" si="115"/>
        <v>11620210.110000001</v>
      </c>
      <c r="BP48" s="3">
        <f t="shared" si="115"/>
        <v>11620210.110000001</v>
      </c>
      <c r="BQ48" s="3">
        <f t="shared" si="115"/>
        <v>11620210.110000001</v>
      </c>
      <c r="BR48" s="3">
        <f t="shared" si="115"/>
        <v>11620210.110000001</v>
      </c>
      <c r="BS48" s="3">
        <f t="shared" ref="BS48:CH48" si="116">BR48</f>
        <v>11620210.110000001</v>
      </c>
      <c r="BT48" s="3">
        <f t="shared" si="116"/>
        <v>11620210.110000001</v>
      </c>
      <c r="BU48" s="3">
        <f t="shared" si="116"/>
        <v>11620210.110000001</v>
      </c>
      <c r="BV48" s="3">
        <f t="shared" si="116"/>
        <v>11620210.110000001</v>
      </c>
      <c r="BW48" s="3">
        <f t="shared" si="116"/>
        <v>11620210.110000001</v>
      </c>
      <c r="BX48" s="3">
        <f t="shared" si="116"/>
        <v>11620210.110000001</v>
      </c>
      <c r="BY48" s="3">
        <f t="shared" si="116"/>
        <v>11620210.110000001</v>
      </c>
      <c r="BZ48" s="3">
        <f t="shared" si="116"/>
        <v>11620210.110000001</v>
      </c>
      <c r="CA48" s="3">
        <f t="shared" si="116"/>
        <v>11620210.110000001</v>
      </c>
      <c r="CB48" s="3">
        <f t="shared" si="116"/>
        <v>11620210.110000001</v>
      </c>
      <c r="CC48" s="3">
        <f t="shared" si="116"/>
        <v>11620210.110000001</v>
      </c>
      <c r="CD48" s="3">
        <f t="shared" si="116"/>
        <v>11620210.110000001</v>
      </c>
      <c r="CE48" s="3">
        <f t="shared" si="116"/>
        <v>11620210.110000001</v>
      </c>
      <c r="CF48" s="3">
        <f t="shared" si="116"/>
        <v>11620210.110000001</v>
      </c>
      <c r="CG48" s="3">
        <f t="shared" si="116"/>
        <v>11620210.110000001</v>
      </c>
      <c r="CH48" s="12">
        <f t="shared" si="116"/>
        <v>11620210.110000001</v>
      </c>
    </row>
    <row r="49" spans="1:86" x14ac:dyDescent="0.25">
      <c r="A49" s="603"/>
      <c r="B49" s="11" t="str">
        <f t="shared" si="100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117">F49</f>
        <v>0</v>
      </c>
      <c r="H49" s="3">
        <f t="shared" si="117"/>
        <v>0</v>
      </c>
      <c r="I49" s="3">
        <f t="shared" si="117"/>
        <v>0</v>
      </c>
      <c r="J49" s="3">
        <f t="shared" si="117"/>
        <v>0</v>
      </c>
      <c r="K49" s="3">
        <f t="shared" si="117"/>
        <v>0</v>
      </c>
      <c r="L49" s="3">
        <f t="shared" si="117"/>
        <v>0</v>
      </c>
      <c r="M49" s="3">
        <f t="shared" si="117"/>
        <v>0</v>
      </c>
      <c r="N49" s="3">
        <f t="shared" si="117"/>
        <v>0</v>
      </c>
      <c r="O49" s="3">
        <f t="shared" si="117"/>
        <v>0</v>
      </c>
      <c r="P49" s="3">
        <f t="shared" si="117"/>
        <v>0</v>
      </c>
      <c r="Q49" s="3">
        <f t="shared" si="117"/>
        <v>0</v>
      </c>
      <c r="R49" s="3">
        <f t="shared" si="117"/>
        <v>0</v>
      </c>
      <c r="S49" s="3">
        <f t="shared" si="117"/>
        <v>0</v>
      </c>
      <c r="T49" s="480">
        <v>56360</v>
      </c>
      <c r="U49" s="3">
        <f t="shared" si="117"/>
        <v>56360</v>
      </c>
      <c r="V49" s="3">
        <f t="shared" si="117"/>
        <v>56360</v>
      </c>
      <c r="W49" s="3">
        <f t="shared" si="117"/>
        <v>56360</v>
      </c>
      <c r="X49" s="3">
        <f t="shared" si="117"/>
        <v>56360</v>
      </c>
      <c r="Y49" s="3">
        <f t="shared" si="117"/>
        <v>56360</v>
      </c>
      <c r="Z49" s="3">
        <f t="shared" si="117"/>
        <v>56360</v>
      </c>
      <c r="AA49" s="3">
        <f t="shared" si="117"/>
        <v>56360</v>
      </c>
      <c r="AB49" s="3">
        <f t="shared" si="117"/>
        <v>56360</v>
      </c>
      <c r="AC49" s="3">
        <f t="shared" si="117"/>
        <v>56360</v>
      </c>
      <c r="AD49" s="3">
        <f t="shared" si="117"/>
        <v>56360</v>
      </c>
      <c r="AE49" s="3">
        <f t="shared" si="117"/>
        <v>56360</v>
      </c>
      <c r="AF49" s="3">
        <f t="shared" si="117"/>
        <v>56360</v>
      </c>
      <c r="AG49" s="3">
        <f t="shared" si="117"/>
        <v>56360</v>
      </c>
      <c r="AH49" s="3">
        <f t="shared" si="117"/>
        <v>56360</v>
      </c>
      <c r="AI49" s="3">
        <f t="shared" si="117"/>
        <v>56360</v>
      </c>
      <c r="AJ49" s="3">
        <f t="shared" si="117"/>
        <v>56360</v>
      </c>
      <c r="AK49" s="3">
        <f t="shared" si="117"/>
        <v>56360</v>
      </c>
      <c r="AL49" s="3">
        <f t="shared" si="117"/>
        <v>56360</v>
      </c>
      <c r="AM49" s="3">
        <f t="shared" si="117"/>
        <v>56360</v>
      </c>
      <c r="AN49" s="3">
        <f t="shared" si="117"/>
        <v>56360</v>
      </c>
      <c r="AO49" s="3">
        <f t="shared" si="117"/>
        <v>56360</v>
      </c>
      <c r="AP49" s="3">
        <f t="shared" si="117"/>
        <v>56360</v>
      </c>
      <c r="AQ49" s="3">
        <f t="shared" si="117"/>
        <v>56360</v>
      </c>
      <c r="AR49" s="3">
        <f t="shared" si="117"/>
        <v>56360</v>
      </c>
      <c r="AS49" s="3">
        <f t="shared" si="117"/>
        <v>56360</v>
      </c>
      <c r="AT49" s="3">
        <f t="shared" si="117"/>
        <v>56360</v>
      </c>
      <c r="AU49" s="3">
        <f t="shared" si="117"/>
        <v>56360</v>
      </c>
      <c r="AV49" s="3">
        <f t="shared" si="117"/>
        <v>56360</v>
      </c>
      <c r="AW49" s="3">
        <f t="shared" si="117"/>
        <v>56360</v>
      </c>
      <c r="AX49" s="3">
        <f t="shared" si="117"/>
        <v>56360</v>
      </c>
      <c r="AY49" s="3">
        <f t="shared" si="117"/>
        <v>56360</v>
      </c>
      <c r="AZ49" s="3">
        <f t="shared" si="117"/>
        <v>56360</v>
      </c>
      <c r="BA49" s="3">
        <f t="shared" si="117"/>
        <v>56360</v>
      </c>
      <c r="BB49" s="3">
        <f t="shared" si="117"/>
        <v>56360</v>
      </c>
      <c r="BC49" s="3">
        <f t="shared" si="117"/>
        <v>56360</v>
      </c>
      <c r="BD49" s="3">
        <f t="shared" si="117"/>
        <v>56360</v>
      </c>
      <c r="BE49" s="3">
        <f t="shared" si="117"/>
        <v>56360</v>
      </c>
      <c r="BF49" s="3">
        <f t="shared" si="117"/>
        <v>56360</v>
      </c>
      <c r="BG49" s="3">
        <f t="shared" si="117"/>
        <v>56360</v>
      </c>
      <c r="BH49" s="3">
        <f t="shared" si="117"/>
        <v>56360</v>
      </c>
      <c r="BI49" s="3">
        <f t="shared" si="117"/>
        <v>56360</v>
      </c>
      <c r="BJ49" s="3">
        <f t="shared" si="117"/>
        <v>56360</v>
      </c>
      <c r="BK49" s="3">
        <f t="shared" si="117"/>
        <v>56360</v>
      </c>
      <c r="BL49" s="3">
        <f t="shared" si="117"/>
        <v>56360</v>
      </c>
      <c r="BM49" s="3">
        <f t="shared" si="117"/>
        <v>56360</v>
      </c>
      <c r="BN49" s="3">
        <f t="shared" si="117"/>
        <v>56360</v>
      </c>
      <c r="BO49" s="3">
        <f t="shared" si="117"/>
        <v>56360</v>
      </c>
      <c r="BP49" s="3">
        <f t="shared" si="117"/>
        <v>56360</v>
      </c>
      <c r="BQ49" s="3">
        <f t="shared" si="117"/>
        <v>56360</v>
      </c>
      <c r="BR49" s="3">
        <f t="shared" si="117"/>
        <v>56360</v>
      </c>
      <c r="BS49" s="3">
        <f t="shared" ref="BS49:CH49" si="118">BR49</f>
        <v>56360</v>
      </c>
      <c r="BT49" s="3">
        <f t="shared" si="118"/>
        <v>56360</v>
      </c>
      <c r="BU49" s="3">
        <f t="shared" si="118"/>
        <v>56360</v>
      </c>
      <c r="BV49" s="3">
        <f t="shared" si="118"/>
        <v>56360</v>
      </c>
      <c r="BW49" s="3">
        <f t="shared" si="118"/>
        <v>56360</v>
      </c>
      <c r="BX49" s="3">
        <f t="shared" si="118"/>
        <v>56360</v>
      </c>
      <c r="BY49" s="3">
        <f t="shared" si="118"/>
        <v>56360</v>
      </c>
      <c r="BZ49" s="3">
        <f t="shared" si="118"/>
        <v>56360</v>
      </c>
      <c r="CA49" s="3">
        <f t="shared" si="118"/>
        <v>56360</v>
      </c>
      <c r="CB49" s="3">
        <f t="shared" si="118"/>
        <v>56360</v>
      </c>
      <c r="CC49" s="3">
        <f t="shared" si="118"/>
        <v>56360</v>
      </c>
      <c r="CD49" s="3">
        <f t="shared" si="118"/>
        <v>56360</v>
      </c>
      <c r="CE49" s="3">
        <f t="shared" si="118"/>
        <v>56360</v>
      </c>
      <c r="CF49" s="3">
        <f t="shared" si="118"/>
        <v>56360</v>
      </c>
      <c r="CG49" s="3">
        <f t="shared" si="118"/>
        <v>56360</v>
      </c>
      <c r="CH49" s="12">
        <f t="shared" si="118"/>
        <v>56360</v>
      </c>
    </row>
    <row r="50" spans="1:86" ht="15" customHeight="1" x14ac:dyDescent="0.25">
      <c r="A50" s="603"/>
      <c r="B50" s="11" t="str">
        <f t="shared" si="100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119">F50</f>
        <v>0</v>
      </c>
      <c r="H50" s="3">
        <f t="shared" si="119"/>
        <v>0</v>
      </c>
      <c r="I50" s="3">
        <f t="shared" si="119"/>
        <v>0</v>
      </c>
      <c r="J50" s="3">
        <f t="shared" si="119"/>
        <v>0</v>
      </c>
      <c r="K50" s="3">
        <f t="shared" si="119"/>
        <v>0</v>
      </c>
      <c r="L50" s="3">
        <f t="shared" si="119"/>
        <v>0</v>
      </c>
      <c r="M50" s="3">
        <f t="shared" si="119"/>
        <v>0</v>
      </c>
      <c r="N50" s="3">
        <f t="shared" si="119"/>
        <v>0</v>
      </c>
      <c r="O50" s="3">
        <f t="shared" si="119"/>
        <v>0</v>
      </c>
      <c r="P50" s="3">
        <f t="shared" si="119"/>
        <v>0</v>
      </c>
      <c r="Q50" s="3">
        <f t="shared" si="119"/>
        <v>0</v>
      </c>
      <c r="R50" s="3">
        <f t="shared" si="119"/>
        <v>0</v>
      </c>
      <c r="S50" s="3">
        <f t="shared" si="119"/>
        <v>0</v>
      </c>
      <c r="T50" s="480">
        <v>0</v>
      </c>
      <c r="U50" s="3">
        <f t="shared" si="119"/>
        <v>0</v>
      </c>
      <c r="V50" s="3">
        <f t="shared" si="119"/>
        <v>0</v>
      </c>
      <c r="W50" s="3">
        <f t="shared" si="119"/>
        <v>0</v>
      </c>
      <c r="X50" s="3">
        <f t="shared" si="119"/>
        <v>0</v>
      </c>
      <c r="Y50" s="3">
        <f t="shared" si="119"/>
        <v>0</v>
      </c>
      <c r="Z50" s="3">
        <f t="shared" si="119"/>
        <v>0</v>
      </c>
      <c r="AA50" s="3">
        <f t="shared" si="119"/>
        <v>0</v>
      </c>
      <c r="AB50" s="3">
        <f t="shared" si="119"/>
        <v>0</v>
      </c>
      <c r="AC50" s="3">
        <f t="shared" si="119"/>
        <v>0</v>
      </c>
      <c r="AD50" s="3">
        <f t="shared" si="119"/>
        <v>0</v>
      </c>
      <c r="AE50" s="3">
        <f t="shared" si="119"/>
        <v>0</v>
      </c>
      <c r="AF50" s="3">
        <f t="shared" si="119"/>
        <v>0</v>
      </c>
      <c r="AG50" s="3">
        <f t="shared" si="119"/>
        <v>0</v>
      </c>
      <c r="AH50" s="3">
        <f t="shared" si="119"/>
        <v>0</v>
      </c>
      <c r="AI50" s="3">
        <f t="shared" si="119"/>
        <v>0</v>
      </c>
      <c r="AJ50" s="3">
        <f t="shared" si="119"/>
        <v>0</v>
      </c>
      <c r="AK50" s="3">
        <f t="shared" si="119"/>
        <v>0</v>
      </c>
      <c r="AL50" s="3">
        <f t="shared" si="119"/>
        <v>0</v>
      </c>
      <c r="AM50" s="3">
        <f t="shared" si="119"/>
        <v>0</v>
      </c>
      <c r="AN50" s="3">
        <f t="shared" si="119"/>
        <v>0</v>
      </c>
      <c r="AO50" s="3">
        <f t="shared" si="119"/>
        <v>0</v>
      </c>
      <c r="AP50" s="3">
        <f t="shared" si="119"/>
        <v>0</v>
      </c>
      <c r="AQ50" s="3">
        <f t="shared" si="119"/>
        <v>0</v>
      </c>
      <c r="AR50" s="3">
        <f t="shared" si="119"/>
        <v>0</v>
      </c>
      <c r="AS50" s="3">
        <f t="shared" si="119"/>
        <v>0</v>
      </c>
      <c r="AT50" s="3">
        <f t="shared" si="119"/>
        <v>0</v>
      </c>
      <c r="AU50" s="3">
        <f t="shared" si="119"/>
        <v>0</v>
      </c>
      <c r="AV50" s="3">
        <f t="shared" si="119"/>
        <v>0</v>
      </c>
      <c r="AW50" s="3">
        <f t="shared" si="119"/>
        <v>0</v>
      </c>
      <c r="AX50" s="3">
        <f t="shared" si="119"/>
        <v>0</v>
      </c>
      <c r="AY50" s="3">
        <f t="shared" si="119"/>
        <v>0</v>
      </c>
      <c r="AZ50" s="3">
        <f t="shared" si="119"/>
        <v>0</v>
      </c>
      <c r="BA50" s="3">
        <f t="shared" si="119"/>
        <v>0</v>
      </c>
      <c r="BB50" s="3">
        <f t="shared" si="119"/>
        <v>0</v>
      </c>
      <c r="BC50" s="3">
        <f t="shared" si="119"/>
        <v>0</v>
      </c>
      <c r="BD50" s="3">
        <f t="shared" si="119"/>
        <v>0</v>
      </c>
      <c r="BE50" s="3">
        <f t="shared" si="119"/>
        <v>0</v>
      </c>
      <c r="BF50" s="3">
        <f t="shared" si="119"/>
        <v>0</v>
      </c>
      <c r="BG50" s="3">
        <f t="shared" si="119"/>
        <v>0</v>
      </c>
      <c r="BH50" s="3">
        <f t="shared" si="119"/>
        <v>0</v>
      </c>
      <c r="BI50" s="3">
        <f t="shared" si="119"/>
        <v>0</v>
      </c>
      <c r="BJ50" s="3">
        <f t="shared" si="119"/>
        <v>0</v>
      </c>
      <c r="BK50" s="3">
        <f t="shared" si="119"/>
        <v>0</v>
      </c>
      <c r="BL50" s="3">
        <f t="shared" si="119"/>
        <v>0</v>
      </c>
      <c r="BM50" s="3">
        <f t="shared" si="119"/>
        <v>0</v>
      </c>
      <c r="BN50" s="3">
        <f t="shared" si="119"/>
        <v>0</v>
      </c>
      <c r="BO50" s="3">
        <f t="shared" si="119"/>
        <v>0</v>
      </c>
      <c r="BP50" s="3">
        <f t="shared" si="119"/>
        <v>0</v>
      </c>
      <c r="BQ50" s="3">
        <f t="shared" si="119"/>
        <v>0</v>
      </c>
      <c r="BR50" s="3">
        <f t="shared" si="119"/>
        <v>0</v>
      </c>
      <c r="BS50" s="3">
        <f t="shared" ref="BS50:CH50" si="120">BR50</f>
        <v>0</v>
      </c>
      <c r="BT50" s="3">
        <f t="shared" si="120"/>
        <v>0</v>
      </c>
      <c r="BU50" s="3">
        <f t="shared" si="120"/>
        <v>0</v>
      </c>
      <c r="BV50" s="3">
        <f t="shared" si="120"/>
        <v>0</v>
      </c>
      <c r="BW50" s="3">
        <f t="shared" si="120"/>
        <v>0</v>
      </c>
      <c r="BX50" s="3">
        <f t="shared" si="120"/>
        <v>0</v>
      </c>
      <c r="BY50" s="3">
        <f t="shared" si="120"/>
        <v>0</v>
      </c>
      <c r="BZ50" s="3">
        <f t="shared" si="120"/>
        <v>0</v>
      </c>
      <c r="CA50" s="3">
        <f t="shared" si="120"/>
        <v>0</v>
      </c>
      <c r="CB50" s="3">
        <f t="shared" si="120"/>
        <v>0</v>
      </c>
      <c r="CC50" s="3">
        <f t="shared" si="120"/>
        <v>0</v>
      </c>
      <c r="CD50" s="3">
        <f t="shared" si="120"/>
        <v>0</v>
      </c>
      <c r="CE50" s="3">
        <f t="shared" si="120"/>
        <v>0</v>
      </c>
      <c r="CF50" s="3">
        <f t="shared" si="120"/>
        <v>0</v>
      </c>
      <c r="CG50" s="3">
        <f t="shared" si="120"/>
        <v>0</v>
      </c>
      <c r="CH50" s="12">
        <f t="shared" si="120"/>
        <v>0</v>
      </c>
    </row>
    <row r="51" spans="1:86" x14ac:dyDescent="0.25">
      <c r="A51" s="603"/>
      <c r="B51" s="11" t="str">
        <f t="shared" si="100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121">F51</f>
        <v>0</v>
      </c>
      <c r="H51" s="3">
        <f t="shared" si="121"/>
        <v>0</v>
      </c>
      <c r="I51" s="3">
        <f t="shared" si="121"/>
        <v>0</v>
      </c>
      <c r="J51" s="3">
        <f t="shared" si="121"/>
        <v>0</v>
      </c>
      <c r="K51" s="3">
        <f t="shared" si="121"/>
        <v>0</v>
      </c>
      <c r="L51" s="3">
        <f t="shared" si="121"/>
        <v>0</v>
      </c>
      <c r="M51" s="3">
        <f t="shared" si="121"/>
        <v>0</v>
      </c>
      <c r="N51" s="3">
        <f t="shared" si="121"/>
        <v>0</v>
      </c>
      <c r="O51" s="3">
        <f t="shared" si="121"/>
        <v>0</v>
      </c>
      <c r="P51" s="3">
        <f t="shared" si="121"/>
        <v>0</v>
      </c>
      <c r="Q51" s="3">
        <f t="shared" si="121"/>
        <v>0</v>
      </c>
      <c r="R51" s="3">
        <f t="shared" si="121"/>
        <v>0</v>
      </c>
      <c r="S51" s="3">
        <f t="shared" si="121"/>
        <v>0</v>
      </c>
      <c r="T51" s="480">
        <v>0</v>
      </c>
      <c r="U51" s="3">
        <f t="shared" si="121"/>
        <v>0</v>
      </c>
      <c r="V51" s="3">
        <f t="shared" si="121"/>
        <v>0</v>
      </c>
      <c r="W51" s="3">
        <f t="shared" si="121"/>
        <v>0</v>
      </c>
      <c r="X51" s="3">
        <f t="shared" si="121"/>
        <v>0</v>
      </c>
      <c r="Y51" s="3">
        <f t="shared" si="121"/>
        <v>0</v>
      </c>
      <c r="Z51" s="3">
        <f t="shared" si="121"/>
        <v>0</v>
      </c>
      <c r="AA51" s="3">
        <f t="shared" si="121"/>
        <v>0</v>
      </c>
      <c r="AB51" s="3">
        <f t="shared" si="121"/>
        <v>0</v>
      </c>
      <c r="AC51" s="3">
        <f t="shared" si="121"/>
        <v>0</v>
      </c>
      <c r="AD51" s="3">
        <f t="shared" si="121"/>
        <v>0</v>
      </c>
      <c r="AE51" s="3">
        <f t="shared" si="121"/>
        <v>0</v>
      </c>
      <c r="AF51" s="3">
        <f t="shared" si="121"/>
        <v>0</v>
      </c>
      <c r="AG51" s="3">
        <f t="shared" si="121"/>
        <v>0</v>
      </c>
      <c r="AH51" s="3">
        <f t="shared" si="121"/>
        <v>0</v>
      </c>
      <c r="AI51" s="3">
        <f t="shared" si="121"/>
        <v>0</v>
      </c>
      <c r="AJ51" s="3">
        <f t="shared" si="121"/>
        <v>0</v>
      </c>
      <c r="AK51" s="3">
        <f t="shared" si="121"/>
        <v>0</v>
      </c>
      <c r="AL51" s="3">
        <f t="shared" si="121"/>
        <v>0</v>
      </c>
      <c r="AM51" s="3">
        <f t="shared" si="121"/>
        <v>0</v>
      </c>
      <c r="AN51" s="3">
        <f t="shared" si="121"/>
        <v>0</v>
      </c>
      <c r="AO51" s="3">
        <f t="shared" si="121"/>
        <v>0</v>
      </c>
      <c r="AP51" s="3">
        <f t="shared" si="121"/>
        <v>0</v>
      </c>
      <c r="AQ51" s="3">
        <f t="shared" si="121"/>
        <v>0</v>
      </c>
      <c r="AR51" s="3">
        <f t="shared" si="121"/>
        <v>0</v>
      </c>
      <c r="AS51" s="3">
        <f t="shared" si="121"/>
        <v>0</v>
      </c>
      <c r="AT51" s="3">
        <f t="shared" si="121"/>
        <v>0</v>
      </c>
      <c r="AU51" s="3">
        <f t="shared" si="121"/>
        <v>0</v>
      </c>
      <c r="AV51" s="3">
        <f t="shared" si="121"/>
        <v>0</v>
      </c>
      <c r="AW51" s="3">
        <f t="shared" si="121"/>
        <v>0</v>
      </c>
      <c r="AX51" s="3">
        <f t="shared" si="121"/>
        <v>0</v>
      </c>
      <c r="AY51" s="3">
        <f t="shared" si="121"/>
        <v>0</v>
      </c>
      <c r="AZ51" s="3">
        <f t="shared" si="121"/>
        <v>0</v>
      </c>
      <c r="BA51" s="3">
        <f t="shared" si="121"/>
        <v>0</v>
      </c>
      <c r="BB51" s="3">
        <f t="shared" si="121"/>
        <v>0</v>
      </c>
      <c r="BC51" s="3">
        <f t="shared" si="121"/>
        <v>0</v>
      </c>
      <c r="BD51" s="3">
        <f t="shared" si="121"/>
        <v>0</v>
      </c>
      <c r="BE51" s="3">
        <f t="shared" si="121"/>
        <v>0</v>
      </c>
      <c r="BF51" s="3">
        <f t="shared" si="121"/>
        <v>0</v>
      </c>
      <c r="BG51" s="3">
        <f t="shared" si="121"/>
        <v>0</v>
      </c>
      <c r="BH51" s="3">
        <f t="shared" si="121"/>
        <v>0</v>
      </c>
      <c r="BI51" s="3">
        <f t="shared" si="121"/>
        <v>0</v>
      </c>
      <c r="BJ51" s="3">
        <f t="shared" si="121"/>
        <v>0</v>
      </c>
      <c r="BK51" s="3">
        <f t="shared" si="121"/>
        <v>0</v>
      </c>
      <c r="BL51" s="3">
        <f t="shared" si="121"/>
        <v>0</v>
      </c>
      <c r="BM51" s="3">
        <f t="shared" si="121"/>
        <v>0</v>
      </c>
      <c r="BN51" s="3">
        <f t="shared" si="121"/>
        <v>0</v>
      </c>
      <c r="BO51" s="3">
        <f t="shared" si="121"/>
        <v>0</v>
      </c>
      <c r="BP51" s="3">
        <f t="shared" si="121"/>
        <v>0</v>
      </c>
      <c r="BQ51" s="3">
        <f t="shared" si="121"/>
        <v>0</v>
      </c>
      <c r="BR51" s="3">
        <f t="shared" si="121"/>
        <v>0</v>
      </c>
      <c r="BS51" s="3">
        <f t="shared" ref="BS51:CH51" si="122">BR51</f>
        <v>0</v>
      </c>
      <c r="BT51" s="3">
        <f t="shared" si="122"/>
        <v>0</v>
      </c>
      <c r="BU51" s="3">
        <f t="shared" si="122"/>
        <v>0</v>
      </c>
      <c r="BV51" s="3">
        <f t="shared" si="122"/>
        <v>0</v>
      </c>
      <c r="BW51" s="3">
        <f t="shared" si="122"/>
        <v>0</v>
      </c>
      <c r="BX51" s="3">
        <f t="shared" si="122"/>
        <v>0</v>
      </c>
      <c r="BY51" s="3">
        <f t="shared" si="122"/>
        <v>0</v>
      </c>
      <c r="BZ51" s="3">
        <f t="shared" si="122"/>
        <v>0</v>
      </c>
      <c r="CA51" s="3">
        <f t="shared" si="122"/>
        <v>0</v>
      </c>
      <c r="CB51" s="3">
        <f t="shared" si="122"/>
        <v>0</v>
      </c>
      <c r="CC51" s="3">
        <f t="shared" si="122"/>
        <v>0</v>
      </c>
      <c r="CD51" s="3">
        <f t="shared" si="122"/>
        <v>0</v>
      </c>
      <c r="CE51" s="3">
        <f t="shared" si="122"/>
        <v>0</v>
      </c>
      <c r="CF51" s="3">
        <f t="shared" si="122"/>
        <v>0</v>
      </c>
      <c r="CG51" s="3">
        <f t="shared" si="122"/>
        <v>0</v>
      </c>
      <c r="CH51" s="12">
        <f t="shared" si="122"/>
        <v>0</v>
      </c>
    </row>
    <row r="52" spans="1:86" x14ac:dyDescent="0.25">
      <c r="A52" s="603"/>
      <c r="B52" s="11" t="str">
        <f t="shared" si="100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123">F52</f>
        <v>0</v>
      </c>
      <c r="H52" s="3">
        <f t="shared" si="123"/>
        <v>0</v>
      </c>
      <c r="I52" s="3">
        <f t="shared" si="123"/>
        <v>0</v>
      </c>
      <c r="J52" s="3">
        <f t="shared" si="123"/>
        <v>0</v>
      </c>
      <c r="K52" s="3">
        <f t="shared" si="123"/>
        <v>0</v>
      </c>
      <c r="L52" s="3">
        <f t="shared" si="123"/>
        <v>0</v>
      </c>
      <c r="M52" s="3">
        <f t="shared" si="123"/>
        <v>0</v>
      </c>
      <c r="N52" s="3">
        <f t="shared" si="123"/>
        <v>0</v>
      </c>
      <c r="O52" s="3">
        <f t="shared" si="123"/>
        <v>0</v>
      </c>
      <c r="P52" s="3">
        <f t="shared" si="123"/>
        <v>0</v>
      </c>
      <c r="Q52" s="3">
        <f t="shared" si="123"/>
        <v>0</v>
      </c>
      <c r="R52" s="3">
        <f t="shared" si="123"/>
        <v>0</v>
      </c>
      <c r="S52" s="3">
        <f t="shared" si="123"/>
        <v>0</v>
      </c>
      <c r="T52" s="480">
        <v>536124</v>
      </c>
      <c r="U52" s="3">
        <f t="shared" si="123"/>
        <v>536124</v>
      </c>
      <c r="V52" s="3">
        <f t="shared" si="123"/>
        <v>536124</v>
      </c>
      <c r="W52" s="3">
        <f t="shared" si="123"/>
        <v>536124</v>
      </c>
      <c r="X52" s="3">
        <f t="shared" si="123"/>
        <v>536124</v>
      </c>
      <c r="Y52" s="3">
        <f t="shared" si="123"/>
        <v>536124</v>
      </c>
      <c r="Z52" s="3">
        <f t="shared" si="123"/>
        <v>536124</v>
      </c>
      <c r="AA52" s="3">
        <f t="shared" si="123"/>
        <v>536124</v>
      </c>
      <c r="AB52" s="3">
        <f t="shared" si="123"/>
        <v>536124</v>
      </c>
      <c r="AC52" s="3">
        <f t="shared" si="123"/>
        <v>536124</v>
      </c>
      <c r="AD52" s="3">
        <f t="shared" si="123"/>
        <v>536124</v>
      </c>
      <c r="AE52" s="3">
        <f t="shared" si="123"/>
        <v>536124</v>
      </c>
      <c r="AF52" s="3">
        <f t="shared" si="123"/>
        <v>536124</v>
      </c>
      <c r="AG52" s="3">
        <f t="shared" si="123"/>
        <v>536124</v>
      </c>
      <c r="AH52" s="3">
        <f t="shared" si="123"/>
        <v>536124</v>
      </c>
      <c r="AI52" s="3">
        <f t="shared" si="123"/>
        <v>536124</v>
      </c>
      <c r="AJ52" s="3">
        <f t="shared" si="123"/>
        <v>536124</v>
      </c>
      <c r="AK52" s="3">
        <f t="shared" si="123"/>
        <v>536124</v>
      </c>
      <c r="AL52" s="3">
        <f t="shared" si="123"/>
        <v>536124</v>
      </c>
      <c r="AM52" s="3">
        <f t="shared" si="123"/>
        <v>536124</v>
      </c>
      <c r="AN52" s="3">
        <f t="shared" si="123"/>
        <v>536124</v>
      </c>
      <c r="AO52" s="3">
        <f t="shared" si="123"/>
        <v>536124</v>
      </c>
      <c r="AP52" s="3">
        <f t="shared" si="123"/>
        <v>536124</v>
      </c>
      <c r="AQ52" s="3">
        <f t="shared" si="123"/>
        <v>536124</v>
      </c>
      <c r="AR52" s="3">
        <f t="shared" si="123"/>
        <v>536124</v>
      </c>
      <c r="AS52" s="3">
        <f t="shared" si="123"/>
        <v>536124</v>
      </c>
      <c r="AT52" s="3">
        <f t="shared" si="123"/>
        <v>536124</v>
      </c>
      <c r="AU52" s="3">
        <f t="shared" si="123"/>
        <v>536124</v>
      </c>
      <c r="AV52" s="3">
        <f t="shared" si="123"/>
        <v>536124</v>
      </c>
      <c r="AW52" s="3">
        <f t="shared" si="123"/>
        <v>536124</v>
      </c>
      <c r="AX52" s="3">
        <f t="shared" si="123"/>
        <v>536124</v>
      </c>
      <c r="AY52" s="3">
        <f t="shared" si="123"/>
        <v>536124</v>
      </c>
      <c r="AZ52" s="3">
        <f t="shared" si="123"/>
        <v>536124</v>
      </c>
      <c r="BA52" s="3">
        <f t="shared" si="123"/>
        <v>536124</v>
      </c>
      <c r="BB52" s="3">
        <f t="shared" si="123"/>
        <v>536124</v>
      </c>
      <c r="BC52" s="3">
        <f t="shared" si="123"/>
        <v>536124</v>
      </c>
      <c r="BD52" s="3">
        <f t="shared" si="123"/>
        <v>536124</v>
      </c>
      <c r="BE52" s="3">
        <f t="shared" si="123"/>
        <v>536124</v>
      </c>
      <c r="BF52" s="3">
        <f t="shared" si="123"/>
        <v>536124</v>
      </c>
      <c r="BG52" s="3">
        <f t="shared" si="123"/>
        <v>536124</v>
      </c>
      <c r="BH52" s="3">
        <f t="shared" si="123"/>
        <v>536124</v>
      </c>
      <c r="BI52" s="3">
        <f t="shared" si="123"/>
        <v>536124</v>
      </c>
      <c r="BJ52" s="3">
        <f t="shared" si="123"/>
        <v>536124</v>
      </c>
      <c r="BK52" s="3">
        <f t="shared" si="123"/>
        <v>536124</v>
      </c>
      <c r="BL52" s="3">
        <f t="shared" si="123"/>
        <v>536124</v>
      </c>
      <c r="BM52" s="3">
        <f t="shared" si="123"/>
        <v>536124</v>
      </c>
      <c r="BN52" s="3">
        <f t="shared" si="123"/>
        <v>536124</v>
      </c>
      <c r="BO52" s="3">
        <f t="shared" si="123"/>
        <v>536124</v>
      </c>
      <c r="BP52" s="3">
        <f t="shared" si="123"/>
        <v>536124</v>
      </c>
      <c r="BQ52" s="3">
        <f t="shared" si="123"/>
        <v>536124</v>
      </c>
      <c r="BR52" s="3">
        <f t="shared" si="123"/>
        <v>536124</v>
      </c>
      <c r="BS52" s="3">
        <f t="shared" ref="BS52:CH52" si="124">BR52</f>
        <v>536124</v>
      </c>
      <c r="BT52" s="3">
        <f t="shared" si="124"/>
        <v>536124</v>
      </c>
      <c r="BU52" s="3">
        <f t="shared" si="124"/>
        <v>536124</v>
      </c>
      <c r="BV52" s="3">
        <f t="shared" si="124"/>
        <v>536124</v>
      </c>
      <c r="BW52" s="3">
        <f t="shared" si="124"/>
        <v>536124</v>
      </c>
      <c r="BX52" s="3">
        <f t="shared" si="124"/>
        <v>536124</v>
      </c>
      <c r="BY52" s="3">
        <f t="shared" si="124"/>
        <v>536124</v>
      </c>
      <c r="BZ52" s="3">
        <f t="shared" si="124"/>
        <v>536124</v>
      </c>
      <c r="CA52" s="3">
        <f t="shared" si="124"/>
        <v>536124</v>
      </c>
      <c r="CB52" s="3">
        <f t="shared" si="124"/>
        <v>536124</v>
      </c>
      <c r="CC52" s="3">
        <f t="shared" si="124"/>
        <v>536124</v>
      </c>
      <c r="CD52" s="3">
        <f t="shared" si="124"/>
        <v>536124</v>
      </c>
      <c r="CE52" s="3">
        <f t="shared" si="124"/>
        <v>536124</v>
      </c>
      <c r="CF52" s="3">
        <f t="shared" si="124"/>
        <v>536124</v>
      </c>
      <c r="CG52" s="3">
        <f t="shared" si="124"/>
        <v>536124</v>
      </c>
      <c r="CH52" s="12">
        <f t="shared" si="124"/>
        <v>536124</v>
      </c>
    </row>
    <row r="53" spans="1:86" x14ac:dyDescent="0.25">
      <c r="A53" s="603"/>
      <c r="B53" s="11" t="str">
        <f t="shared" si="100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125">F53</f>
        <v>0</v>
      </c>
      <c r="H53" s="3">
        <f t="shared" si="125"/>
        <v>0</v>
      </c>
      <c r="I53" s="3">
        <f t="shared" si="125"/>
        <v>0</v>
      </c>
      <c r="J53" s="3">
        <f t="shared" si="125"/>
        <v>0</v>
      </c>
      <c r="K53" s="3">
        <f t="shared" si="125"/>
        <v>0</v>
      </c>
      <c r="L53" s="3">
        <f t="shared" si="125"/>
        <v>0</v>
      </c>
      <c r="M53" s="3">
        <f t="shared" si="125"/>
        <v>0</v>
      </c>
      <c r="N53" s="3">
        <f t="shared" si="125"/>
        <v>0</v>
      </c>
      <c r="O53" s="3">
        <f t="shared" si="125"/>
        <v>0</v>
      </c>
      <c r="P53" s="3">
        <f t="shared" si="125"/>
        <v>0</v>
      </c>
      <c r="Q53" s="3">
        <f t="shared" si="125"/>
        <v>0</v>
      </c>
      <c r="R53" s="3">
        <f t="shared" si="125"/>
        <v>0</v>
      </c>
      <c r="S53" s="3">
        <f t="shared" si="125"/>
        <v>0</v>
      </c>
      <c r="T53" s="480">
        <v>0</v>
      </c>
      <c r="U53" s="3">
        <f t="shared" si="125"/>
        <v>0</v>
      </c>
      <c r="V53" s="3">
        <f t="shared" si="125"/>
        <v>0</v>
      </c>
      <c r="W53" s="3">
        <f t="shared" si="125"/>
        <v>0</v>
      </c>
      <c r="X53" s="3">
        <f t="shared" si="125"/>
        <v>0</v>
      </c>
      <c r="Y53" s="3">
        <f t="shared" si="125"/>
        <v>0</v>
      </c>
      <c r="Z53" s="3">
        <f t="shared" si="125"/>
        <v>0</v>
      </c>
      <c r="AA53" s="3">
        <f t="shared" si="125"/>
        <v>0</v>
      </c>
      <c r="AB53" s="3">
        <f t="shared" si="125"/>
        <v>0</v>
      </c>
      <c r="AC53" s="3">
        <f t="shared" si="125"/>
        <v>0</v>
      </c>
      <c r="AD53" s="3">
        <f t="shared" si="125"/>
        <v>0</v>
      </c>
      <c r="AE53" s="3">
        <f t="shared" si="125"/>
        <v>0</v>
      </c>
      <c r="AF53" s="3">
        <f t="shared" si="125"/>
        <v>0</v>
      </c>
      <c r="AG53" s="3">
        <f t="shared" si="125"/>
        <v>0</v>
      </c>
      <c r="AH53" s="3">
        <f t="shared" si="125"/>
        <v>0</v>
      </c>
      <c r="AI53" s="3">
        <f t="shared" si="125"/>
        <v>0</v>
      </c>
      <c r="AJ53" s="3">
        <f t="shared" si="125"/>
        <v>0</v>
      </c>
      <c r="AK53" s="3">
        <f t="shared" si="125"/>
        <v>0</v>
      </c>
      <c r="AL53" s="3">
        <f t="shared" si="125"/>
        <v>0</v>
      </c>
      <c r="AM53" s="3">
        <f t="shared" si="125"/>
        <v>0</v>
      </c>
      <c r="AN53" s="3">
        <f t="shared" si="125"/>
        <v>0</v>
      </c>
      <c r="AO53" s="3">
        <f t="shared" si="125"/>
        <v>0</v>
      </c>
      <c r="AP53" s="3">
        <f t="shared" si="125"/>
        <v>0</v>
      </c>
      <c r="AQ53" s="3">
        <f t="shared" si="125"/>
        <v>0</v>
      </c>
      <c r="AR53" s="3">
        <f t="shared" si="125"/>
        <v>0</v>
      </c>
      <c r="AS53" s="3">
        <f t="shared" si="125"/>
        <v>0</v>
      </c>
      <c r="AT53" s="3">
        <f t="shared" si="125"/>
        <v>0</v>
      </c>
      <c r="AU53" s="3">
        <f t="shared" si="125"/>
        <v>0</v>
      </c>
      <c r="AV53" s="3">
        <f t="shared" si="125"/>
        <v>0</v>
      </c>
      <c r="AW53" s="3">
        <f t="shared" si="125"/>
        <v>0</v>
      </c>
      <c r="AX53" s="3">
        <f t="shared" si="125"/>
        <v>0</v>
      </c>
      <c r="AY53" s="3">
        <f t="shared" si="125"/>
        <v>0</v>
      </c>
      <c r="AZ53" s="3">
        <f t="shared" si="125"/>
        <v>0</v>
      </c>
      <c r="BA53" s="3">
        <f t="shared" si="125"/>
        <v>0</v>
      </c>
      <c r="BB53" s="3">
        <f t="shared" si="125"/>
        <v>0</v>
      </c>
      <c r="BC53" s="3">
        <f t="shared" si="125"/>
        <v>0</v>
      </c>
      <c r="BD53" s="3">
        <f t="shared" si="125"/>
        <v>0</v>
      </c>
      <c r="BE53" s="3">
        <f t="shared" si="125"/>
        <v>0</v>
      </c>
      <c r="BF53" s="3">
        <f t="shared" si="125"/>
        <v>0</v>
      </c>
      <c r="BG53" s="3">
        <f t="shared" si="125"/>
        <v>0</v>
      </c>
      <c r="BH53" s="3">
        <f t="shared" si="125"/>
        <v>0</v>
      </c>
      <c r="BI53" s="3">
        <f t="shared" si="125"/>
        <v>0</v>
      </c>
      <c r="BJ53" s="3">
        <f t="shared" si="125"/>
        <v>0</v>
      </c>
      <c r="BK53" s="3">
        <f t="shared" si="125"/>
        <v>0</v>
      </c>
      <c r="BL53" s="3">
        <f t="shared" si="125"/>
        <v>0</v>
      </c>
      <c r="BM53" s="3">
        <f t="shared" si="125"/>
        <v>0</v>
      </c>
      <c r="BN53" s="3">
        <f t="shared" si="125"/>
        <v>0</v>
      </c>
      <c r="BO53" s="3">
        <f t="shared" si="125"/>
        <v>0</v>
      </c>
      <c r="BP53" s="3">
        <f t="shared" si="125"/>
        <v>0</v>
      </c>
      <c r="BQ53" s="3">
        <f t="shared" si="125"/>
        <v>0</v>
      </c>
      <c r="BR53" s="3">
        <f t="shared" si="125"/>
        <v>0</v>
      </c>
      <c r="BS53" s="3">
        <f t="shared" ref="BS53:CH53" si="126">BR53</f>
        <v>0</v>
      </c>
      <c r="BT53" s="3">
        <f t="shared" si="126"/>
        <v>0</v>
      </c>
      <c r="BU53" s="3">
        <f t="shared" si="126"/>
        <v>0</v>
      </c>
      <c r="BV53" s="3">
        <f t="shared" si="126"/>
        <v>0</v>
      </c>
      <c r="BW53" s="3">
        <f t="shared" si="126"/>
        <v>0</v>
      </c>
      <c r="BX53" s="3">
        <f t="shared" si="126"/>
        <v>0</v>
      </c>
      <c r="BY53" s="3">
        <f t="shared" si="126"/>
        <v>0</v>
      </c>
      <c r="BZ53" s="3">
        <f t="shared" si="126"/>
        <v>0</v>
      </c>
      <c r="CA53" s="3">
        <f t="shared" si="126"/>
        <v>0</v>
      </c>
      <c r="CB53" s="3">
        <f t="shared" si="126"/>
        <v>0</v>
      </c>
      <c r="CC53" s="3">
        <f t="shared" si="126"/>
        <v>0</v>
      </c>
      <c r="CD53" s="3">
        <f t="shared" si="126"/>
        <v>0</v>
      </c>
      <c r="CE53" s="3">
        <f t="shared" si="126"/>
        <v>0</v>
      </c>
      <c r="CF53" s="3">
        <f t="shared" si="126"/>
        <v>0</v>
      </c>
      <c r="CG53" s="3">
        <f t="shared" si="126"/>
        <v>0</v>
      </c>
      <c r="CH53" s="12">
        <f t="shared" si="126"/>
        <v>0</v>
      </c>
    </row>
    <row r="54" spans="1:86" ht="15" customHeight="1" x14ac:dyDescent="0.25">
      <c r="A54" s="603"/>
      <c r="B54" s="11" t="str">
        <f t="shared" si="100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">
      <c r="A55" s="604"/>
      <c r="B55" s="209" t="str">
        <f t="shared" si="100"/>
        <v>Monthly kWh</v>
      </c>
      <c r="C55" s="264">
        <f>SUM(C41:C54)</f>
        <v>0</v>
      </c>
      <c r="D55" s="264">
        <f t="shared" ref="D55:BO55" si="127">SUM(D41:D54)</f>
        <v>0</v>
      </c>
      <c r="E55" s="264">
        <f t="shared" si="127"/>
        <v>0</v>
      </c>
      <c r="F55" s="264">
        <f t="shared" si="127"/>
        <v>0</v>
      </c>
      <c r="G55" s="264">
        <f t="shared" si="127"/>
        <v>0</v>
      </c>
      <c r="H55" s="264">
        <f t="shared" si="127"/>
        <v>0</v>
      </c>
      <c r="I55" s="264">
        <f t="shared" si="127"/>
        <v>0</v>
      </c>
      <c r="J55" s="264">
        <f t="shared" si="127"/>
        <v>0</v>
      </c>
      <c r="K55" s="264">
        <f t="shared" si="127"/>
        <v>0</v>
      </c>
      <c r="L55" s="264">
        <f t="shared" si="127"/>
        <v>0</v>
      </c>
      <c r="M55" s="264">
        <f t="shared" si="127"/>
        <v>0</v>
      </c>
      <c r="N55" s="264">
        <f t="shared" si="127"/>
        <v>0</v>
      </c>
      <c r="O55" s="264">
        <f t="shared" si="127"/>
        <v>0</v>
      </c>
      <c r="P55" s="264">
        <f t="shared" si="127"/>
        <v>0</v>
      </c>
      <c r="Q55" s="264">
        <f t="shared" si="127"/>
        <v>0</v>
      </c>
      <c r="R55" s="264">
        <f t="shared" si="127"/>
        <v>0</v>
      </c>
      <c r="S55" s="264">
        <f t="shared" si="127"/>
        <v>0</v>
      </c>
      <c r="T55" s="264">
        <f t="shared" si="127"/>
        <v>14442772.150000002</v>
      </c>
      <c r="U55" s="264">
        <f t="shared" si="127"/>
        <v>14442772.150000002</v>
      </c>
      <c r="V55" s="264">
        <f t="shared" si="127"/>
        <v>14442772.150000002</v>
      </c>
      <c r="W55" s="264">
        <f t="shared" si="127"/>
        <v>14442772.150000002</v>
      </c>
      <c r="X55" s="264">
        <f t="shared" si="127"/>
        <v>14442772.150000002</v>
      </c>
      <c r="Y55" s="264">
        <f t="shared" si="127"/>
        <v>14442772.150000002</v>
      </c>
      <c r="Z55" s="264">
        <f t="shared" si="127"/>
        <v>14442772.150000002</v>
      </c>
      <c r="AA55" s="264">
        <f t="shared" si="127"/>
        <v>14442772.150000002</v>
      </c>
      <c r="AB55" s="264">
        <f t="shared" si="127"/>
        <v>14442772.150000002</v>
      </c>
      <c r="AC55" s="264">
        <f t="shared" si="127"/>
        <v>14442772.150000002</v>
      </c>
      <c r="AD55" s="264">
        <f t="shared" si="127"/>
        <v>14442772.150000002</v>
      </c>
      <c r="AE55" s="264">
        <f t="shared" si="127"/>
        <v>14442772.150000002</v>
      </c>
      <c r="AF55" s="264">
        <f t="shared" si="127"/>
        <v>14442772.150000002</v>
      </c>
      <c r="AG55" s="264">
        <f t="shared" si="127"/>
        <v>14442772.150000002</v>
      </c>
      <c r="AH55" s="264">
        <f t="shared" si="127"/>
        <v>14442772.150000002</v>
      </c>
      <c r="AI55" s="264">
        <f t="shared" si="127"/>
        <v>14442772.150000002</v>
      </c>
      <c r="AJ55" s="264">
        <f t="shared" si="127"/>
        <v>14442772.150000002</v>
      </c>
      <c r="AK55" s="264">
        <f t="shared" si="127"/>
        <v>14442772.150000002</v>
      </c>
      <c r="AL55" s="264">
        <f t="shared" si="127"/>
        <v>14442772.150000002</v>
      </c>
      <c r="AM55" s="264">
        <f t="shared" si="127"/>
        <v>14442772.150000002</v>
      </c>
      <c r="AN55" s="264">
        <f t="shared" si="127"/>
        <v>14442772.150000002</v>
      </c>
      <c r="AO55" s="264">
        <f t="shared" si="127"/>
        <v>14442772.150000002</v>
      </c>
      <c r="AP55" s="264">
        <f t="shared" si="127"/>
        <v>14442772.150000002</v>
      </c>
      <c r="AQ55" s="264">
        <f t="shared" si="127"/>
        <v>14442772.150000002</v>
      </c>
      <c r="AR55" s="264">
        <f t="shared" si="127"/>
        <v>14442772.150000002</v>
      </c>
      <c r="AS55" s="264">
        <f t="shared" si="127"/>
        <v>14442772.150000002</v>
      </c>
      <c r="AT55" s="264">
        <f t="shared" si="127"/>
        <v>14442772.150000002</v>
      </c>
      <c r="AU55" s="264">
        <f t="shared" si="127"/>
        <v>14442772.150000002</v>
      </c>
      <c r="AV55" s="264">
        <f t="shared" si="127"/>
        <v>14442772.150000002</v>
      </c>
      <c r="AW55" s="264">
        <f t="shared" si="127"/>
        <v>14442772.150000002</v>
      </c>
      <c r="AX55" s="264">
        <f t="shared" si="127"/>
        <v>14442772.150000002</v>
      </c>
      <c r="AY55" s="264">
        <f t="shared" si="127"/>
        <v>14442772.150000002</v>
      </c>
      <c r="AZ55" s="264">
        <f t="shared" si="127"/>
        <v>14442772.150000002</v>
      </c>
      <c r="BA55" s="264">
        <f t="shared" si="127"/>
        <v>14442772.150000002</v>
      </c>
      <c r="BB55" s="264">
        <f t="shared" si="127"/>
        <v>14442772.150000002</v>
      </c>
      <c r="BC55" s="264">
        <f t="shared" si="127"/>
        <v>14442772.150000002</v>
      </c>
      <c r="BD55" s="264">
        <f t="shared" si="127"/>
        <v>14442772.150000002</v>
      </c>
      <c r="BE55" s="264">
        <f t="shared" si="127"/>
        <v>14442772.150000002</v>
      </c>
      <c r="BF55" s="264">
        <f t="shared" si="127"/>
        <v>14442772.150000002</v>
      </c>
      <c r="BG55" s="264">
        <f t="shared" si="127"/>
        <v>14442772.150000002</v>
      </c>
      <c r="BH55" s="264">
        <f t="shared" si="127"/>
        <v>14442772.150000002</v>
      </c>
      <c r="BI55" s="264">
        <f t="shared" si="127"/>
        <v>14442772.150000002</v>
      </c>
      <c r="BJ55" s="264">
        <f t="shared" si="127"/>
        <v>14442772.150000002</v>
      </c>
      <c r="BK55" s="264">
        <f t="shared" si="127"/>
        <v>14442772.150000002</v>
      </c>
      <c r="BL55" s="264">
        <f t="shared" si="127"/>
        <v>14442772.150000002</v>
      </c>
      <c r="BM55" s="264">
        <f t="shared" si="127"/>
        <v>14442772.150000002</v>
      </c>
      <c r="BN55" s="264">
        <f t="shared" si="127"/>
        <v>14442772.150000002</v>
      </c>
      <c r="BO55" s="264">
        <f t="shared" si="127"/>
        <v>14442772.150000002</v>
      </c>
      <c r="BP55" s="264">
        <f t="shared" ref="BP55:CH55" si="128">SUM(BP41:BP54)</f>
        <v>14442772.150000002</v>
      </c>
      <c r="BQ55" s="264">
        <f t="shared" si="128"/>
        <v>14442772.150000002</v>
      </c>
      <c r="BR55" s="264">
        <f t="shared" si="128"/>
        <v>14442772.150000002</v>
      </c>
      <c r="BS55" s="264">
        <f t="shared" si="128"/>
        <v>14442772.150000002</v>
      </c>
      <c r="BT55" s="264">
        <f t="shared" si="128"/>
        <v>14442772.150000002</v>
      </c>
      <c r="BU55" s="264">
        <f t="shared" si="128"/>
        <v>14442772.150000002</v>
      </c>
      <c r="BV55" s="264">
        <f t="shared" si="128"/>
        <v>14442772.150000002</v>
      </c>
      <c r="BW55" s="264">
        <f t="shared" si="128"/>
        <v>14442772.150000002</v>
      </c>
      <c r="BX55" s="264">
        <f t="shared" si="128"/>
        <v>14442772.150000002</v>
      </c>
      <c r="BY55" s="264">
        <f t="shared" si="128"/>
        <v>14442772.150000002</v>
      </c>
      <c r="BZ55" s="264">
        <f t="shared" si="128"/>
        <v>14442772.150000002</v>
      </c>
      <c r="CA55" s="264">
        <f t="shared" si="128"/>
        <v>14442772.150000002</v>
      </c>
      <c r="CB55" s="264">
        <f t="shared" si="128"/>
        <v>14442772.150000002</v>
      </c>
      <c r="CC55" s="264">
        <f t="shared" si="128"/>
        <v>14442772.150000002</v>
      </c>
      <c r="CD55" s="264">
        <f t="shared" si="128"/>
        <v>14442772.150000002</v>
      </c>
      <c r="CE55" s="264">
        <f t="shared" si="128"/>
        <v>14442772.150000002</v>
      </c>
      <c r="CF55" s="264">
        <f t="shared" si="128"/>
        <v>14442772.150000002</v>
      </c>
      <c r="CG55" s="264">
        <f t="shared" si="128"/>
        <v>14442772.150000002</v>
      </c>
      <c r="CH55" s="267">
        <f t="shared" si="128"/>
        <v>14442772.150000002</v>
      </c>
    </row>
    <row r="56" spans="1:86" x14ac:dyDescent="0.25">
      <c r="A56" s="8"/>
      <c r="B56" s="285"/>
      <c r="C56" s="9"/>
      <c r="D56" s="285"/>
      <c r="E56" s="9"/>
      <c r="F56" s="285"/>
      <c r="G56" s="285"/>
      <c r="H56" s="9"/>
      <c r="I56" s="285"/>
      <c r="J56" s="285"/>
      <c r="K56" s="9"/>
      <c r="L56" s="285"/>
      <c r="M56" s="285"/>
      <c r="N56" s="9"/>
      <c r="O56" s="285"/>
      <c r="P56" s="285"/>
      <c r="Q56" s="9"/>
      <c r="R56" s="285"/>
      <c r="S56" s="285"/>
      <c r="T56" s="9"/>
      <c r="U56" s="285"/>
      <c r="V56" s="285"/>
      <c r="W56" s="9"/>
      <c r="X56" s="285"/>
      <c r="Y56" s="285"/>
      <c r="Z56" s="9"/>
      <c r="AA56" s="285"/>
      <c r="AB56" s="285"/>
      <c r="AC56" s="9"/>
      <c r="AD56" s="285"/>
      <c r="AE56" s="285"/>
      <c r="AF56" s="9"/>
      <c r="AG56" s="285"/>
      <c r="AH56" s="285"/>
      <c r="AI56" s="9"/>
      <c r="AJ56" s="285"/>
      <c r="AK56" s="285"/>
      <c r="AL56" s="9"/>
      <c r="AM56" s="285"/>
      <c r="AN56" s="285"/>
      <c r="AO56" s="9"/>
      <c r="AP56" s="285"/>
      <c r="AQ56" s="285"/>
      <c r="AR56" s="9"/>
      <c r="AS56" s="285"/>
      <c r="AT56" s="285"/>
      <c r="AU56" s="9"/>
      <c r="AV56" s="285"/>
      <c r="AW56" s="285"/>
      <c r="AX56" s="9"/>
      <c r="AY56" s="285"/>
      <c r="AZ56" s="285"/>
      <c r="BA56" s="9"/>
      <c r="BB56" s="285"/>
      <c r="BC56" s="285"/>
      <c r="BD56" s="9"/>
      <c r="BE56" s="285"/>
      <c r="BF56" s="285"/>
      <c r="BG56" s="9"/>
      <c r="BH56" s="285"/>
      <c r="BI56" s="285"/>
      <c r="BJ56" s="9"/>
      <c r="BK56" s="285"/>
      <c r="BL56" s="285"/>
      <c r="BM56" s="9"/>
      <c r="BN56" s="285"/>
      <c r="BO56" s="285"/>
      <c r="BP56" s="9"/>
      <c r="BQ56" s="285"/>
      <c r="BR56" s="285"/>
      <c r="BS56" s="9"/>
      <c r="BT56" s="285"/>
      <c r="BU56" s="285"/>
      <c r="BV56" s="9"/>
      <c r="BW56" s="285"/>
      <c r="BX56" s="285"/>
      <c r="BY56" s="9"/>
      <c r="BZ56" s="285"/>
      <c r="CA56" s="285"/>
      <c r="CB56" s="9"/>
      <c r="CC56" s="285"/>
      <c r="CD56" s="285"/>
      <c r="CE56" s="9"/>
      <c r="CF56" s="285"/>
      <c r="CG56" s="285"/>
      <c r="CH56" s="9"/>
    </row>
    <row r="57" spans="1:86" ht="15.75" thickBot="1" x14ac:dyDescent="0.3">
      <c r="A57" s="229" t="s">
        <v>182</v>
      </c>
      <c r="B57" s="229"/>
      <c r="C57" s="229"/>
      <c r="D57" s="229"/>
      <c r="E57" s="229"/>
      <c r="F57" s="229"/>
      <c r="G57" s="229"/>
      <c r="H57" s="229"/>
      <c r="I57" s="229"/>
      <c r="J57" s="388"/>
      <c r="K57" s="286"/>
      <c r="L57" s="136"/>
      <c r="M57" s="136"/>
      <c r="N57" s="286"/>
      <c r="O57" s="136"/>
      <c r="P57" s="136"/>
      <c r="Q57" s="286"/>
      <c r="R57" s="136"/>
      <c r="S57" s="136"/>
      <c r="T57" s="286"/>
      <c r="U57" s="136"/>
      <c r="V57" s="136"/>
      <c r="W57" s="286"/>
      <c r="X57" s="136"/>
      <c r="Y57" s="136"/>
      <c r="Z57" s="286"/>
      <c r="AA57" s="136"/>
      <c r="AB57" s="136"/>
      <c r="AC57" s="286"/>
      <c r="AD57" s="136"/>
      <c r="AE57" s="136"/>
      <c r="AF57" s="286"/>
      <c r="AG57" s="136"/>
      <c r="AH57" s="136"/>
      <c r="AI57" s="286"/>
      <c r="AJ57" s="136"/>
      <c r="AK57" s="136"/>
      <c r="AL57" s="286"/>
      <c r="AM57" s="136"/>
      <c r="AN57" s="136"/>
      <c r="AO57" s="286"/>
      <c r="AP57" s="136"/>
      <c r="AQ57" s="136"/>
      <c r="AR57" s="286"/>
      <c r="AS57" s="136"/>
      <c r="AT57" s="136"/>
      <c r="AU57" s="286"/>
      <c r="AV57" s="136"/>
      <c r="AW57" s="136"/>
      <c r="AX57" s="286"/>
      <c r="AY57" s="136"/>
      <c r="AZ57" s="136"/>
      <c r="BA57" s="286"/>
      <c r="BB57" s="136"/>
      <c r="BC57" s="136"/>
      <c r="BD57" s="286"/>
      <c r="BE57" s="136"/>
      <c r="BF57" s="136"/>
      <c r="BG57" s="286"/>
      <c r="BH57" s="136"/>
      <c r="BI57" s="136"/>
      <c r="BJ57" s="286"/>
      <c r="BK57" s="136"/>
      <c r="BL57" s="136"/>
      <c r="BM57" s="286"/>
      <c r="BN57" s="136"/>
      <c r="BO57" s="136"/>
      <c r="BP57" s="286"/>
      <c r="BQ57" s="136"/>
      <c r="BR57" s="136"/>
      <c r="BS57" s="286"/>
      <c r="BT57" s="136"/>
      <c r="BU57" s="136"/>
      <c r="BV57" s="286"/>
      <c r="BW57" s="136"/>
      <c r="BX57" s="136"/>
      <c r="BY57" s="286"/>
      <c r="BZ57" s="136"/>
      <c r="CA57" s="136"/>
      <c r="CB57" s="286"/>
      <c r="CC57" s="136"/>
      <c r="CD57" s="136"/>
      <c r="CE57" s="286"/>
      <c r="CF57" s="136"/>
      <c r="CG57" s="136"/>
      <c r="CH57" s="286"/>
    </row>
    <row r="58" spans="1:86" ht="16.5" thickBot="1" x14ac:dyDescent="0.3">
      <c r="A58" s="605" t="s">
        <v>17</v>
      </c>
      <c r="B58" s="268" t="s">
        <v>162</v>
      </c>
      <c r="C58" s="162">
        <f>C$4</f>
        <v>45292</v>
      </c>
      <c r="D58" s="162">
        <f t="shared" ref="D58:BO58" si="129">D$4</f>
        <v>45323</v>
      </c>
      <c r="E58" s="162">
        <f t="shared" si="129"/>
        <v>45352</v>
      </c>
      <c r="F58" s="162">
        <f t="shared" si="129"/>
        <v>45383</v>
      </c>
      <c r="G58" s="162">
        <f t="shared" si="129"/>
        <v>45413</v>
      </c>
      <c r="H58" s="162">
        <f t="shared" si="129"/>
        <v>45444</v>
      </c>
      <c r="I58" s="162">
        <f t="shared" si="129"/>
        <v>45474</v>
      </c>
      <c r="J58" s="162">
        <f t="shared" si="129"/>
        <v>45505</v>
      </c>
      <c r="K58" s="162">
        <f t="shared" si="129"/>
        <v>45536</v>
      </c>
      <c r="L58" s="162">
        <f t="shared" si="129"/>
        <v>45566</v>
      </c>
      <c r="M58" s="162">
        <f t="shared" si="129"/>
        <v>45597</v>
      </c>
      <c r="N58" s="162">
        <f t="shared" si="129"/>
        <v>45627</v>
      </c>
      <c r="O58" s="162">
        <f t="shared" si="129"/>
        <v>45658</v>
      </c>
      <c r="P58" s="162">
        <f t="shared" si="129"/>
        <v>45689</v>
      </c>
      <c r="Q58" s="162">
        <f t="shared" si="129"/>
        <v>45717</v>
      </c>
      <c r="R58" s="162">
        <f t="shared" si="129"/>
        <v>45748</v>
      </c>
      <c r="S58" s="162">
        <f t="shared" si="129"/>
        <v>45778</v>
      </c>
      <c r="T58" s="162">
        <f t="shared" si="129"/>
        <v>45809</v>
      </c>
      <c r="U58" s="162">
        <f t="shared" si="129"/>
        <v>45839</v>
      </c>
      <c r="V58" s="162">
        <f t="shared" si="129"/>
        <v>45870</v>
      </c>
      <c r="W58" s="162">
        <f t="shared" si="129"/>
        <v>45901</v>
      </c>
      <c r="X58" s="162">
        <f t="shared" si="129"/>
        <v>45931</v>
      </c>
      <c r="Y58" s="162">
        <f t="shared" si="129"/>
        <v>45962</v>
      </c>
      <c r="Z58" s="162">
        <f t="shared" si="129"/>
        <v>45992</v>
      </c>
      <c r="AA58" s="162">
        <f t="shared" si="129"/>
        <v>46023</v>
      </c>
      <c r="AB58" s="162">
        <f t="shared" si="129"/>
        <v>46054</v>
      </c>
      <c r="AC58" s="162">
        <f t="shared" si="129"/>
        <v>46082</v>
      </c>
      <c r="AD58" s="162">
        <f t="shared" si="129"/>
        <v>46113</v>
      </c>
      <c r="AE58" s="162">
        <f t="shared" si="129"/>
        <v>46143</v>
      </c>
      <c r="AF58" s="162">
        <f t="shared" si="129"/>
        <v>46174</v>
      </c>
      <c r="AG58" s="162">
        <f t="shared" si="129"/>
        <v>46204</v>
      </c>
      <c r="AH58" s="162">
        <f t="shared" si="129"/>
        <v>46235</v>
      </c>
      <c r="AI58" s="162">
        <f t="shared" si="129"/>
        <v>46266</v>
      </c>
      <c r="AJ58" s="162">
        <f t="shared" si="129"/>
        <v>46296</v>
      </c>
      <c r="AK58" s="162">
        <f t="shared" si="129"/>
        <v>46327</v>
      </c>
      <c r="AL58" s="162">
        <f t="shared" si="129"/>
        <v>46357</v>
      </c>
      <c r="AM58" s="162">
        <f t="shared" si="129"/>
        <v>46388</v>
      </c>
      <c r="AN58" s="162">
        <f t="shared" si="129"/>
        <v>46419</v>
      </c>
      <c r="AO58" s="162">
        <f t="shared" si="129"/>
        <v>46447</v>
      </c>
      <c r="AP58" s="162">
        <f t="shared" si="129"/>
        <v>46478</v>
      </c>
      <c r="AQ58" s="162">
        <f t="shared" si="129"/>
        <v>46508</v>
      </c>
      <c r="AR58" s="162">
        <f t="shared" si="129"/>
        <v>46539</v>
      </c>
      <c r="AS58" s="162">
        <f t="shared" si="129"/>
        <v>46569</v>
      </c>
      <c r="AT58" s="162">
        <f t="shared" si="129"/>
        <v>46600</v>
      </c>
      <c r="AU58" s="162">
        <f t="shared" si="129"/>
        <v>46631</v>
      </c>
      <c r="AV58" s="162">
        <f t="shared" si="129"/>
        <v>46661</v>
      </c>
      <c r="AW58" s="162">
        <f t="shared" si="129"/>
        <v>46692</v>
      </c>
      <c r="AX58" s="162">
        <f t="shared" si="129"/>
        <v>46722</v>
      </c>
      <c r="AY58" s="162">
        <f t="shared" si="129"/>
        <v>46753</v>
      </c>
      <c r="AZ58" s="162">
        <f t="shared" si="129"/>
        <v>46784</v>
      </c>
      <c r="BA58" s="162">
        <f t="shared" si="129"/>
        <v>46813</v>
      </c>
      <c r="BB58" s="162">
        <f t="shared" si="129"/>
        <v>46844</v>
      </c>
      <c r="BC58" s="162">
        <f t="shared" si="129"/>
        <v>46874</v>
      </c>
      <c r="BD58" s="162">
        <f t="shared" si="129"/>
        <v>46905</v>
      </c>
      <c r="BE58" s="162">
        <f t="shared" si="129"/>
        <v>46935</v>
      </c>
      <c r="BF58" s="162">
        <f t="shared" si="129"/>
        <v>46966</v>
      </c>
      <c r="BG58" s="162">
        <f t="shared" si="129"/>
        <v>46997</v>
      </c>
      <c r="BH58" s="162">
        <f t="shared" si="129"/>
        <v>47027</v>
      </c>
      <c r="BI58" s="162">
        <f t="shared" si="129"/>
        <v>47058</v>
      </c>
      <c r="BJ58" s="162">
        <f t="shared" si="129"/>
        <v>47088</v>
      </c>
      <c r="BK58" s="162">
        <f t="shared" si="129"/>
        <v>47119</v>
      </c>
      <c r="BL58" s="162">
        <f t="shared" si="129"/>
        <v>47150</v>
      </c>
      <c r="BM58" s="162">
        <f t="shared" si="129"/>
        <v>47178</v>
      </c>
      <c r="BN58" s="162">
        <f t="shared" si="129"/>
        <v>47209</v>
      </c>
      <c r="BO58" s="162">
        <f t="shared" si="129"/>
        <v>47239</v>
      </c>
      <c r="BP58" s="162">
        <f t="shared" ref="BP58:CH58" si="130">BP$4</f>
        <v>47270</v>
      </c>
      <c r="BQ58" s="162">
        <f t="shared" si="130"/>
        <v>47300</v>
      </c>
      <c r="BR58" s="162">
        <f t="shared" si="130"/>
        <v>47331</v>
      </c>
      <c r="BS58" s="162">
        <f t="shared" si="130"/>
        <v>47362</v>
      </c>
      <c r="BT58" s="162">
        <f t="shared" si="130"/>
        <v>47392</v>
      </c>
      <c r="BU58" s="162">
        <f t="shared" si="130"/>
        <v>47423</v>
      </c>
      <c r="BV58" s="162">
        <f t="shared" si="130"/>
        <v>47453</v>
      </c>
      <c r="BW58" s="162">
        <f t="shared" si="130"/>
        <v>47484</v>
      </c>
      <c r="BX58" s="162">
        <f t="shared" si="130"/>
        <v>47515</v>
      </c>
      <c r="BY58" s="162">
        <f t="shared" si="130"/>
        <v>47543</v>
      </c>
      <c r="BZ58" s="162">
        <f t="shared" si="130"/>
        <v>47574</v>
      </c>
      <c r="CA58" s="162">
        <f t="shared" si="130"/>
        <v>47604</v>
      </c>
      <c r="CB58" s="162">
        <f t="shared" si="130"/>
        <v>47635</v>
      </c>
      <c r="CC58" s="162">
        <f t="shared" si="130"/>
        <v>47665</v>
      </c>
      <c r="CD58" s="162">
        <f t="shared" si="130"/>
        <v>47696</v>
      </c>
      <c r="CE58" s="162">
        <f t="shared" si="130"/>
        <v>47727</v>
      </c>
      <c r="CF58" s="162">
        <f t="shared" si="130"/>
        <v>47757</v>
      </c>
      <c r="CG58" s="162">
        <f t="shared" si="130"/>
        <v>47788</v>
      </c>
      <c r="CH58" s="163">
        <f t="shared" si="130"/>
        <v>47818</v>
      </c>
    </row>
    <row r="59" spans="1:86" ht="15" customHeight="1" x14ac:dyDescent="0.25">
      <c r="A59" s="606"/>
      <c r="B59" s="14" t="str">
        <f t="shared" ref="B59:B71" si="131">B41</f>
        <v>Air Comp</v>
      </c>
      <c r="C59" s="25">
        <f>((C5*0.5)-C41)*C78*C$93*C$2</f>
        <v>0</v>
      </c>
      <c r="D59" s="25">
        <f>((D5*0.5)+C23-D41)*D78*D$93*D$2</f>
        <v>0</v>
      </c>
      <c r="E59" s="25">
        <f t="shared" ref="E59:I59" si="132">((E5*0.5)+D23-E41)*E78*E$93*E$2</f>
        <v>0</v>
      </c>
      <c r="F59" s="25">
        <f t="shared" si="132"/>
        <v>0</v>
      </c>
      <c r="G59" s="25">
        <f t="shared" si="132"/>
        <v>0</v>
      </c>
      <c r="H59" s="25">
        <f t="shared" si="132"/>
        <v>0</v>
      </c>
      <c r="I59" s="25">
        <f t="shared" si="132"/>
        <v>0</v>
      </c>
      <c r="J59" s="113">
        <f>((J5*0.5)+I23-J41)*J78*J$93*J$2</f>
        <v>0</v>
      </c>
      <c r="K59" s="25">
        <f t="shared" ref="K59:BV59" si="133">((K5*0.5)+J23-K41)*K78*K$93*K$2</f>
        <v>0</v>
      </c>
      <c r="L59" s="25">
        <f t="shared" si="133"/>
        <v>0</v>
      </c>
      <c r="M59" s="25">
        <f t="shared" si="133"/>
        <v>0</v>
      </c>
      <c r="N59" s="25">
        <f t="shared" si="133"/>
        <v>25.872212269328404</v>
      </c>
      <c r="O59" s="25">
        <f t="shared" si="133"/>
        <v>48.257156166725444</v>
      </c>
      <c r="P59" s="25">
        <f t="shared" si="133"/>
        <v>42.861121875305528</v>
      </c>
      <c r="Q59" s="25">
        <f t="shared" si="133"/>
        <v>49.677604735456725</v>
      </c>
      <c r="R59" s="25">
        <f t="shared" si="133"/>
        <v>52.10991078140475</v>
      </c>
      <c r="S59" s="25">
        <f t="shared" si="133"/>
        <v>58.313152596017765</v>
      </c>
      <c r="T59" s="25">
        <f t="shared" si="133"/>
        <v>92.571321006347958</v>
      </c>
      <c r="U59" s="25">
        <f t="shared" si="133"/>
        <v>94.946710473966164</v>
      </c>
      <c r="V59" s="25">
        <f t="shared" si="133"/>
        <v>95.059609212921401</v>
      </c>
      <c r="W59" s="25">
        <f t="shared" si="133"/>
        <v>93.155007486746541</v>
      </c>
      <c r="X59" s="25">
        <f t="shared" si="133"/>
        <v>61.720593856375402</v>
      </c>
      <c r="Y59" s="25">
        <f t="shared" si="133"/>
        <v>61.198401985713346</v>
      </c>
      <c r="Z59" s="25">
        <f t="shared" si="133"/>
        <v>58.751264153900422</v>
      </c>
      <c r="AA59" s="25">
        <f t="shared" si="133"/>
        <v>54.574652309261737</v>
      </c>
      <c r="AB59" s="25">
        <f t="shared" si="133"/>
        <v>49.68742133101798</v>
      </c>
      <c r="AC59" s="25">
        <f t="shared" si="133"/>
        <v>60.096984203200414</v>
      </c>
      <c r="AD59" s="25">
        <f t="shared" si="133"/>
        <v>57.557826707535362</v>
      </c>
      <c r="AE59" s="25">
        <f t="shared" si="133"/>
        <v>66.534417173051807</v>
      </c>
      <c r="AF59" s="25">
        <f t="shared" si="133"/>
        <v>92.571321006347958</v>
      </c>
      <c r="AG59" s="25">
        <f t="shared" si="133"/>
        <v>94.946710473966164</v>
      </c>
      <c r="AH59" s="25">
        <f t="shared" si="133"/>
        <v>95.059609212921401</v>
      </c>
      <c r="AI59" s="25">
        <f t="shared" si="133"/>
        <v>93.155007486746541</v>
      </c>
      <c r="AJ59" s="25">
        <f t="shared" si="133"/>
        <v>61.720593856375402</v>
      </c>
      <c r="AK59" s="25">
        <f t="shared" si="133"/>
        <v>61.198401985713346</v>
      </c>
      <c r="AL59" s="25">
        <f t="shared" si="133"/>
        <v>58.751264153900422</v>
      </c>
      <c r="AM59" s="25">
        <f t="shared" si="133"/>
        <v>54.574652309261737</v>
      </c>
      <c r="AN59" s="25">
        <f t="shared" si="133"/>
        <v>49.68742133101798</v>
      </c>
      <c r="AO59" s="25">
        <f t="shared" si="133"/>
        <v>60.096984203200414</v>
      </c>
      <c r="AP59" s="25">
        <f t="shared" si="133"/>
        <v>57.557826707535362</v>
      </c>
      <c r="AQ59" s="25">
        <f t="shared" si="133"/>
        <v>66.534417173051807</v>
      </c>
      <c r="AR59" s="25">
        <f t="shared" si="133"/>
        <v>92.571321006347958</v>
      </c>
      <c r="AS59" s="25">
        <f t="shared" si="133"/>
        <v>94.946710473966164</v>
      </c>
      <c r="AT59" s="25">
        <f t="shared" si="133"/>
        <v>95.059609212921401</v>
      </c>
      <c r="AU59" s="25">
        <f t="shared" si="133"/>
        <v>93.155007486746541</v>
      </c>
      <c r="AV59" s="25">
        <f t="shared" si="133"/>
        <v>61.720593856375402</v>
      </c>
      <c r="AW59" s="25">
        <f t="shared" si="133"/>
        <v>61.198401985713346</v>
      </c>
      <c r="AX59" s="25">
        <f t="shared" si="133"/>
        <v>58.751264153900422</v>
      </c>
      <c r="AY59" s="25">
        <f t="shared" si="133"/>
        <v>54.574652309261737</v>
      </c>
      <c r="AZ59" s="25">
        <f t="shared" si="133"/>
        <v>49.68742133101798</v>
      </c>
      <c r="BA59" s="25">
        <f t="shared" si="133"/>
        <v>60.096984203200414</v>
      </c>
      <c r="BB59" s="25">
        <f t="shared" si="133"/>
        <v>57.557826707535362</v>
      </c>
      <c r="BC59" s="25">
        <f t="shared" si="133"/>
        <v>66.534417173051807</v>
      </c>
      <c r="BD59" s="25">
        <f t="shared" si="133"/>
        <v>92.571321006347958</v>
      </c>
      <c r="BE59" s="25">
        <f t="shared" si="133"/>
        <v>94.946710473966164</v>
      </c>
      <c r="BF59" s="25">
        <f t="shared" si="133"/>
        <v>95.059609212921401</v>
      </c>
      <c r="BG59" s="25">
        <f t="shared" si="133"/>
        <v>93.155007486746541</v>
      </c>
      <c r="BH59" s="25">
        <f t="shared" si="133"/>
        <v>61.720593856375402</v>
      </c>
      <c r="BI59" s="25">
        <f t="shared" si="133"/>
        <v>61.198401985713346</v>
      </c>
      <c r="BJ59" s="25">
        <f t="shared" si="133"/>
        <v>58.751264153900422</v>
      </c>
      <c r="BK59" s="25">
        <f t="shared" si="133"/>
        <v>54.574652309261737</v>
      </c>
      <c r="BL59" s="25">
        <f t="shared" si="133"/>
        <v>49.68742133101798</v>
      </c>
      <c r="BM59" s="25">
        <f t="shared" si="133"/>
        <v>60.096984203200414</v>
      </c>
      <c r="BN59" s="25">
        <f t="shared" si="133"/>
        <v>57.557826707535362</v>
      </c>
      <c r="BO59" s="25">
        <f t="shared" si="133"/>
        <v>66.534417173051807</v>
      </c>
      <c r="BP59" s="25">
        <f t="shared" si="133"/>
        <v>92.571321006347958</v>
      </c>
      <c r="BQ59" s="25">
        <f t="shared" si="133"/>
        <v>94.946710473966164</v>
      </c>
      <c r="BR59" s="25">
        <f t="shared" si="133"/>
        <v>95.059609212921401</v>
      </c>
      <c r="BS59" s="25">
        <f t="shared" si="133"/>
        <v>93.155007486746541</v>
      </c>
      <c r="BT59" s="25">
        <f t="shared" si="133"/>
        <v>61.720593856375402</v>
      </c>
      <c r="BU59" s="25">
        <f t="shared" si="133"/>
        <v>61.198401985713346</v>
      </c>
      <c r="BV59" s="25">
        <f t="shared" si="133"/>
        <v>58.751264153900422</v>
      </c>
      <c r="BW59" s="25">
        <f t="shared" ref="BW59:CH59" si="134">((BW5*0.5)+BV23-BW41)*BW78*BW$93*BW$2</f>
        <v>54.574652309261737</v>
      </c>
      <c r="BX59" s="25">
        <f t="shared" si="134"/>
        <v>49.68742133101798</v>
      </c>
      <c r="BY59" s="25">
        <f t="shared" si="134"/>
        <v>60.096984203200414</v>
      </c>
      <c r="BZ59" s="25">
        <f t="shared" si="134"/>
        <v>57.557826707535362</v>
      </c>
      <c r="CA59" s="25">
        <f t="shared" si="134"/>
        <v>66.534417173051807</v>
      </c>
      <c r="CB59" s="25">
        <f t="shared" si="134"/>
        <v>92.571321006347958</v>
      </c>
      <c r="CC59" s="25">
        <f t="shared" si="134"/>
        <v>94.946710473966164</v>
      </c>
      <c r="CD59" s="25">
        <f t="shared" si="134"/>
        <v>95.059609212921401</v>
      </c>
      <c r="CE59" s="25">
        <f t="shared" si="134"/>
        <v>93.155007486746541</v>
      </c>
      <c r="CF59" s="25">
        <f t="shared" si="134"/>
        <v>61.720593856375402</v>
      </c>
      <c r="CG59" s="25">
        <f t="shared" si="134"/>
        <v>61.198401985713346</v>
      </c>
      <c r="CH59" s="28">
        <f t="shared" si="134"/>
        <v>58.751264153900422</v>
      </c>
    </row>
    <row r="60" spans="1:86" ht="15.75" x14ac:dyDescent="0.25">
      <c r="A60" s="606"/>
      <c r="B60" s="14" t="str">
        <f t="shared" si="131"/>
        <v>Building Shell</v>
      </c>
      <c r="C60" s="25">
        <f t="shared" ref="C60:C71" si="135">((C6*0.5)-C42)*C79*C$93*C$2</f>
        <v>0</v>
      </c>
      <c r="D60" s="25">
        <f t="shared" ref="D60:BO60" si="136">((D6*0.5)+C24-D42)*D79*D$93*D$2</f>
        <v>0</v>
      </c>
      <c r="E60" s="25">
        <f t="shared" si="136"/>
        <v>0</v>
      </c>
      <c r="F60" s="25">
        <f t="shared" si="136"/>
        <v>9.1754029531718988</v>
      </c>
      <c r="G60" s="25">
        <f t="shared" si="136"/>
        <v>20.71558141594776</v>
      </c>
      <c r="H60" s="25">
        <f t="shared" si="136"/>
        <v>71.449378855698882</v>
      </c>
      <c r="I60" s="25">
        <f t="shared" si="136"/>
        <v>96.192886893949876</v>
      </c>
      <c r="J60" s="25">
        <f t="shared" si="136"/>
        <v>89.873203876099296</v>
      </c>
      <c r="K60" s="25">
        <f t="shared" si="136"/>
        <v>120.5455418095066</v>
      </c>
      <c r="L60" s="25">
        <f t="shared" si="136"/>
        <v>83.739672741906986</v>
      </c>
      <c r="M60" s="25">
        <f t="shared" si="136"/>
        <v>141.93244957144864</v>
      </c>
      <c r="N60" s="25">
        <f t="shared" si="136"/>
        <v>223.69021055218946</v>
      </c>
      <c r="O60" s="25">
        <f t="shared" si="136"/>
        <v>216.71534950658025</v>
      </c>
      <c r="P60" s="25">
        <f t="shared" si="136"/>
        <v>178.00662622868245</v>
      </c>
      <c r="Q60" s="25">
        <f t="shared" si="136"/>
        <v>145.42774826771813</v>
      </c>
      <c r="R60" s="25">
        <f t="shared" si="136"/>
        <v>95.324162902027908</v>
      </c>
      <c r="S60" s="25">
        <f t="shared" si="136"/>
        <v>107.6081054740698</v>
      </c>
      <c r="T60" s="25">
        <f t="shared" si="136"/>
        <v>-0.79250936319661147</v>
      </c>
      <c r="U60" s="25">
        <f t="shared" si="136"/>
        <v>-1.0669618792674416</v>
      </c>
      <c r="V60" s="25">
        <f t="shared" si="136"/>
        <v>-0.99686458739040074</v>
      </c>
      <c r="W60" s="25">
        <f t="shared" si="136"/>
        <v>-0.43169537055627272</v>
      </c>
      <c r="X60" s="25">
        <f t="shared" si="136"/>
        <v>-0.18200058322002044</v>
      </c>
      <c r="Y60" s="25">
        <f t="shared" si="136"/>
        <v>-0.30438467181495255</v>
      </c>
      <c r="Z60" s="25">
        <f t="shared" si="136"/>
        <v>-0.47391228551092057</v>
      </c>
      <c r="AA60" s="25">
        <f t="shared" si="136"/>
        <v>-0.4573158563668529</v>
      </c>
      <c r="AB60" s="25">
        <f t="shared" si="136"/>
        <v>-0.38504937938783323</v>
      </c>
      <c r="AC60" s="25">
        <f t="shared" si="136"/>
        <v>-0.32827411976613091</v>
      </c>
      <c r="AD60" s="25">
        <f t="shared" si="136"/>
        <v>-0.19646463807820286</v>
      </c>
      <c r="AE60" s="25">
        <f t="shared" si="136"/>
        <v>-0.2290984524317474</v>
      </c>
      <c r="AF60" s="25">
        <f t="shared" si="136"/>
        <v>-0.79250936319661147</v>
      </c>
      <c r="AG60" s="25">
        <f t="shared" si="136"/>
        <v>-1.0669618792674416</v>
      </c>
      <c r="AH60" s="25">
        <f t="shared" si="136"/>
        <v>-0.99686458739040074</v>
      </c>
      <c r="AI60" s="25">
        <f t="shared" si="136"/>
        <v>-0.43169537055627272</v>
      </c>
      <c r="AJ60" s="25">
        <f t="shared" si="136"/>
        <v>-0.18200058322002044</v>
      </c>
      <c r="AK60" s="25">
        <f t="shared" si="136"/>
        <v>-0.30438467181495255</v>
      </c>
      <c r="AL60" s="25">
        <f t="shared" si="136"/>
        <v>-0.47391228551092057</v>
      </c>
      <c r="AM60" s="25">
        <f t="shared" si="136"/>
        <v>-0.4573158563668529</v>
      </c>
      <c r="AN60" s="25">
        <f t="shared" si="136"/>
        <v>-0.38504937938783323</v>
      </c>
      <c r="AO60" s="25">
        <f t="shared" si="136"/>
        <v>-0.32827411976613091</v>
      </c>
      <c r="AP60" s="25">
        <f t="shared" si="136"/>
        <v>-0.19646463807820286</v>
      </c>
      <c r="AQ60" s="25">
        <f t="shared" si="136"/>
        <v>-0.2290984524317474</v>
      </c>
      <c r="AR60" s="25">
        <f t="shared" si="136"/>
        <v>-0.79250936319661147</v>
      </c>
      <c r="AS60" s="25">
        <f t="shared" si="136"/>
        <v>-1.0669618792674416</v>
      </c>
      <c r="AT60" s="25">
        <f t="shared" si="136"/>
        <v>-0.99686458739040074</v>
      </c>
      <c r="AU60" s="25">
        <f t="shared" si="136"/>
        <v>-0.43169537055627272</v>
      </c>
      <c r="AV60" s="25">
        <f t="shared" si="136"/>
        <v>-0.18200058322002044</v>
      </c>
      <c r="AW60" s="25">
        <f t="shared" si="136"/>
        <v>-0.30438467181495255</v>
      </c>
      <c r="AX60" s="25">
        <f t="shared" si="136"/>
        <v>-0.47391228551092057</v>
      </c>
      <c r="AY60" s="25">
        <f t="shared" si="136"/>
        <v>-0.4573158563668529</v>
      </c>
      <c r="AZ60" s="25">
        <f t="shared" si="136"/>
        <v>-0.38504937938783323</v>
      </c>
      <c r="BA60" s="25">
        <f t="shared" si="136"/>
        <v>-0.32827411976613091</v>
      </c>
      <c r="BB60" s="25">
        <f t="shared" si="136"/>
        <v>-0.19646463807820286</v>
      </c>
      <c r="BC60" s="25">
        <f t="shared" si="136"/>
        <v>-0.2290984524317474</v>
      </c>
      <c r="BD60" s="25">
        <f t="shared" si="136"/>
        <v>-0.79250936319661147</v>
      </c>
      <c r="BE60" s="25">
        <f t="shared" si="136"/>
        <v>-1.0669618792674416</v>
      </c>
      <c r="BF60" s="25">
        <f t="shared" si="136"/>
        <v>-0.99686458739040074</v>
      </c>
      <c r="BG60" s="25">
        <f t="shared" si="136"/>
        <v>-0.43169537055627272</v>
      </c>
      <c r="BH60" s="25">
        <f t="shared" si="136"/>
        <v>-0.18200058322002044</v>
      </c>
      <c r="BI60" s="25">
        <f t="shared" si="136"/>
        <v>-0.30438467181495255</v>
      </c>
      <c r="BJ60" s="25">
        <f t="shared" si="136"/>
        <v>-0.47391228551092057</v>
      </c>
      <c r="BK60" s="25">
        <f t="shared" si="136"/>
        <v>-0.4573158563668529</v>
      </c>
      <c r="BL60" s="25">
        <f t="shared" si="136"/>
        <v>-0.38504937938783323</v>
      </c>
      <c r="BM60" s="25">
        <f t="shared" si="136"/>
        <v>-0.32827411976613091</v>
      </c>
      <c r="BN60" s="25">
        <f t="shared" si="136"/>
        <v>-0.19646463807820286</v>
      </c>
      <c r="BO60" s="25">
        <f t="shared" si="136"/>
        <v>-0.2290984524317474</v>
      </c>
      <c r="BP60" s="25">
        <f t="shared" ref="BP60:CH60" si="137">((BP6*0.5)+BO24-BP42)*BP79*BP$93*BP$2</f>
        <v>-0.79250936319661147</v>
      </c>
      <c r="BQ60" s="25">
        <f t="shared" si="137"/>
        <v>-1.0669618792674416</v>
      </c>
      <c r="BR60" s="25">
        <f t="shared" si="137"/>
        <v>-0.99686458739040074</v>
      </c>
      <c r="BS60" s="25">
        <f t="shared" si="137"/>
        <v>-0.43169537055627272</v>
      </c>
      <c r="BT60" s="25">
        <f t="shared" si="137"/>
        <v>-0.18200058322002044</v>
      </c>
      <c r="BU60" s="25">
        <f t="shared" si="137"/>
        <v>-0.30438467181495255</v>
      </c>
      <c r="BV60" s="25">
        <f t="shared" si="137"/>
        <v>-0.47391228551092057</v>
      </c>
      <c r="BW60" s="25">
        <f t="shared" si="137"/>
        <v>-0.4573158563668529</v>
      </c>
      <c r="BX60" s="25">
        <f t="shared" si="137"/>
        <v>-0.38504937938783323</v>
      </c>
      <c r="BY60" s="25">
        <f t="shared" si="137"/>
        <v>-0.32827411976613091</v>
      </c>
      <c r="BZ60" s="25">
        <f t="shared" si="137"/>
        <v>-0.19646463807820286</v>
      </c>
      <c r="CA60" s="25">
        <f t="shared" si="137"/>
        <v>-0.2290984524317474</v>
      </c>
      <c r="CB60" s="25">
        <f t="shared" si="137"/>
        <v>-0.79250936319661147</v>
      </c>
      <c r="CC60" s="25">
        <f t="shared" si="137"/>
        <v>-1.0669618792674416</v>
      </c>
      <c r="CD60" s="25">
        <f t="shared" si="137"/>
        <v>-0.99686458739040074</v>
      </c>
      <c r="CE60" s="25">
        <f t="shared" si="137"/>
        <v>-0.43169537055627272</v>
      </c>
      <c r="CF60" s="25">
        <f t="shared" si="137"/>
        <v>-0.18200058322002044</v>
      </c>
      <c r="CG60" s="25">
        <f t="shared" si="137"/>
        <v>-0.30438467181495255</v>
      </c>
      <c r="CH60" s="28">
        <f t="shared" si="137"/>
        <v>-0.47391228551092057</v>
      </c>
    </row>
    <row r="61" spans="1:86" ht="15.75" x14ac:dyDescent="0.25">
      <c r="A61" s="606"/>
      <c r="B61" s="14" t="str">
        <f t="shared" si="131"/>
        <v>Cooking</v>
      </c>
      <c r="C61" s="25">
        <f t="shared" si="135"/>
        <v>0</v>
      </c>
      <c r="D61" s="25">
        <f t="shared" ref="D61:BO61" si="138">((D7*0.5)+C25-D43)*D80*D$93*D$2</f>
        <v>0</v>
      </c>
      <c r="E61" s="25">
        <f t="shared" si="138"/>
        <v>0</v>
      </c>
      <c r="F61" s="25">
        <f t="shared" si="138"/>
        <v>35.098704657846248</v>
      </c>
      <c r="G61" s="25">
        <f t="shared" si="138"/>
        <v>86.876607037004604</v>
      </c>
      <c r="H61" s="25">
        <f t="shared" si="138"/>
        <v>121.09063186607099</v>
      </c>
      <c r="I61" s="25">
        <f t="shared" si="138"/>
        <v>124.8195615697288</v>
      </c>
      <c r="J61" s="25">
        <f t="shared" si="138"/>
        <v>124.85735968758264</v>
      </c>
      <c r="K61" s="25">
        <f t="shared" si="138"/>
        <v>121.35376491728427</v>
      </c>
      <c r="L61" s="25">
        <f t="shared" si="138"/>
        <v>78.984524303583029</v>
      </c>
      <c r="M61" s="25">
        <f t="shared" si="138"/>
        <v>107.77913765540335</v>
      </c>
      <c r="N61" s="25">
        <f t="shared" si="138"/>
        <v>147.93798138068837</v>
      </c>
      <c r="O61" s="25">
        <f t="shared" si="138"/>
        <v>152.31555459613568</v>
      </c>
      <c r="P61" s="25">
        <f t="shared" si="138"/>
        <v>135.27140434499393</v>
      </c>
      <c r="Q61" s="25">
        <f t="shared" si="138"/>
        <v>146.74533567606582</v>
      </c>
      <c r="R61" s="25">
        <f t="shared" si="138"/>
        <v>148.6372431149006</v>
      </c>
      <c r="S61" s="25">
        <f t="shared" si="138"/>
        <v>183.95407304967654</v>
      </c>
      <c r="T61" s="25">
        <f t="shared" si="138"/>
        <v>-5.592047680017461</v>
      </c>
      <c r="U61" s="25">
        <f t="shared" si="138"/>
        <v>-5.764252188136231</v>
      </c>
      <c r="V61" s="25">
        <f t="shared" si="138"/>
        <v>-5.7659977309085857</v>
      </c>
      <c r="W61" s="25">
        <f t="shared" si="138"/>
        <v>-5.6041993431634642</v>
      </c>
      <c r="X61" s="25">
        <f t="shared" si="138"/>
        <v>-3.7126649807542695</v>
      </c>
      <c r="Y61" s="25">
        <f t="shared" si="138"/>
        <v>-3.6791847881076549</v>
      </c>
      <c r="Z61" s="25">
        <f t="shared" si="138"/>
        <v>-3.5352176753074098</v>
      </c>
      <c r="AA61" s="25">
        <f t="shared" si="138"/>
        <v>-3.2829670254181007</v>
      </c>
      <c r="AB61" s="25">
        <f t="shared" si="138"/>
        <v>-2.9886973242684736</v>
      </c>
      <c r="AC61" s="25">
        <f t="shared" si="138"/>
        <v>-3.3833688696911781</v>
      </c>
      <c r="AD61" s="25">
        <f t="shared" si="138"/>
        <v>-3.1289938620379534</v>
      </c>
      <c r="AE61" s="25">
        <f t="shared" si="138"/>
        <v>-4.0002050681728711</v>
      </c>
      <c r="AF61" s="25">
        <f t="shared" si="138"/>
        <v>-5.592047680017461</v>
      </c>
      <c r="AG61" s="25">
        <f t="shared" si="138"/>
        <v>-5.764252188136231</v>
      </c>
      <c r="AH61" s="25">
        <f t="shared" si="138"/>
        <v>-5.7659977309085857</v>
      </c>
      <c r="AI61" s="25">
        <f t="shared" si="138"/>
        <v>-5.6041993431634642</v>
      </c>
      <c r="AJ61" s="25">
        <f t="shared" si="138"/>
        <v>-3.7126649807542695</v>
      </c>
      <c r="AK61" s="25">
        <f t="shared" si="138"/>
        <v>-3.6791847881076549</v>
      </c>
      <c r="AL61" s="25">
        <f t="shared" si="138"/>
        <v>-3.5352176753074098</v>
      </c>
      <c r="AM61" s="25">
        <f t="shared" si="138"/>
        <v>-3.2829670254181007</v>
      </c>
      <c r="AN61" s="25">
        <f t="shared" si="138"/>
        <v>-2.9886973242684736</v>
      </c>
      <c r="AO61" s="25">
        <f t="shared" si="138"/>
        <v>-3.3833688696911781</v>
      </c>
      <c r="AP61" s="25">
        <f t="shared" si="138"/>
        <v>-3.1289938620379534</v>
      </c>
      <c r="AQ61" s="25">
        <f t="shared" si="138"/>
        <v>-4.0002050681728711</v>
      </c>
      <c r="AR61" s="25">
        <f t="shared" si="138"/>
        <v>-5.592047680017461</v>
      </c>
      <c r="AS61" s="25">
        <f t="shared" si="138"/>
        <v>-5.764252188136231</v>
      </c>
      <c r="AT61" s="25">
        <f t="shared" si="138"/>
        <v>-5.7659977309085857</v>
      </c>
      <c r="AU61" s="25">
        <f t="shared" si="138"/>
        <v>-5.6041993431634642</v>
      </c>
      <c r="AV61" s="25">
        <f t="shared" si="138"/>
        <v>-3.7126649807542695</v>
      </c>
      <c r="AW61" s="25">
        <f t="shared" si="138"/>
        <v>-3.6791847881076549</v>
      </c>
      <c r="AX61" s="25">
        <f t="shared" si="138"/>
        <v>-3.5352176753074098</v>
      </c>
      <c r="AY61" s="25">
        <f t="shared" si="138"/>
        <v>-3.2829670254181007</v>
      </c>
      <c r="AZ61" s="25">
        <f t="shared" si="138"/>
        <v>-2.9886973242684736</v>
      </c>
      <c r="BA61" s="25">
        <f t="shared" si="138"/>
        <v>-3.3833688696911781</v>
      </c>
      <c r="BB61" s="25">
        <f t="shared" si="138"/>
        <v>-3.1289938620379534</v>
      </c>
      <c r="BC61" s="25">
        <f t="shared" si="138"/>
        <v>-4.0002050681728711</v>
      </c>
      <c r="BD61" s="25">
        <f t="shared" si="138"/>
        <v>-5.592047680017461</v>
      </c>
      <c r="BE61" s="25">
        <f t="shared" si="138"/>
        <v>-5.764252188136231</v>
      </c>
      <c r="BF61" s="25">
        <f t="shared" si="138"/>
        <v>-5.7659977309085857</v>
      </c>
      <c r="BG61" s="25">
        <f t="shared" si="138"/>
        <v>-5.6041993431634642</v>
      </c>
      <c r="BH61" s="25">
        <f t="shared" si="138"/>
        <v>-3.7126649807542695</v>
      </c>
      <c r="BI61" s="25">
        <f t="shared" si="138"/>
        <v>-3.6791847881076549</v>
      </c>
      <c r="BJ61" s="25">
        <f t="shared" si="138"/>
        <v>-3.5352176753074098</v>
      </c>
      <c r="BK61" s="25">
        <f t="shared" si="138"/>
        <v>-3.2829670254181007</v>
      </c>
      <c r="BL61" s="25">
        <f t="shared" si="138"/>
        <v>-2.9886973242684736</v>
      </c>
      <c r="BM61" s="25">
        <f t="shared" si="138"/>
        <v>-3.3833688696911781</v>
      </c>
      <c r="BN61" s="25">
        <f t="shared" si="138"/>
        <v>-3.1289938620379534</v>
      </c>
      <c r="BO61" s="25">
        <f t="shared" si="138"/>
        <v>-4.0002050681728711</v>
      </c>
      <c r="BP61" s="25">
        <f t="shared" ref="BP61:CH61" si="139">((BP7*0.5)+BO25-BP43)*BP80*BP$93*BP$2</f>
        <v>-5.592047680017461</v>
      </c>
      <c r="BQ61" s="25">
        <f t="shared" si="139"/>
        <v>-5.764252188136231</v>
      </c>
      <c r="BR61" s="25">
        <f t="shared" si="139"/>
        <v>-5.7659977309085857</v>
      </c>
      <c r="BS61" s="25">
        <f t="shared" si="139"/>
        <v>-5.6041993431634642</v>
      </c>
      <c r="BT61" s="25">
        <f t="shared" si="139"/>
        <v>-3.7126649807542695</v>
      </c>
      <c r="BU61" s="25">
        <f t="shared" si="139"/>
        <v>-3.6791847881076549</v>
      </c>
      <c r="BV61" s="25">
        <f t="shared" si="139"/>
        <v>-3.5352176753074098</v>
      </c>
      <c r="BW61" s="25">
        <f t="shared" si="139"/>
        <v>-3.2829670254181007</v>
      </c>
      <c r="BX61" s="25">
        <f t="shared" si="139"/>
        <v>-2.9886973242684736</v>
      </c>
      <c r="BY61" s="25">
        <f t="shared" si="139"/>
        <v>-3.3833688696911781</v>
      </c>
      <c r="BZ61" s="25">
        <f t="shared" si="139"/>
        <v>-3.1289938620379534</v>
      </c>
      <c r="CA61" s="25">
        <f t="shared" si="139"/>
        <v>-4.0002050681728711</v>
      </c>
      <c r="CB61" s="25">
        <f t="shared" si="139"/>
        <v>-5.592047680017461</v>
      </c>
      <c r="CC61" s="25">
        <f t="shared" si="139"/>
        <v>-5.764252188136231</v>
      </c>
      <c r="CD61" s="25">
        <f t="shared" si="139"/>
        <v>-5.7659977309085857</v>
      </c>
      <c r="CE61" s="25">
        <f t="shared" si="139"/>
        <v>-5.6041993431634642</v>
      </c>
      <c r="CF61" s="25">
        <f t="shared" si="139"/>
        <v>-3.7126649807542695</v>
      </c>
      <c r="CG61" s="25">
        <f t="shared" si="139"/>
        <v>-3.6791847881076549</v>
      </c>
      <c r="CH61" s="28">
        <f t="shared" si="139"/>
        <v>-3.5352176753074098</v>
      </c>
    </row>
    <row r="62" spans="1:86" ht="15.75" x14ac:dyDescent="0.25">
      <c r="A62" s="606"/>
      <c r="B62" s="14" t="str">
        <f t="shared" si="131"/>
        <v>Cooling</v>
      </c>
      <c r="C62" s="25">
        <f t="shared" si="135"/>
        <v>0</v>
      </c>
      <c r="D62" s="25">
        <f t="shared" ref="D62:BO62" si="140">((D8*0.5)+C26-D44)*D81*D$93*D$2</f>
        <v>2.0886191855686725E-2</v>
      </c>
      <c r="E62" s="25">
        <f t="shared" si="140"/>
        <v>4.5193544307432436</v>
      </c>
      <c r="F62" s="25">
        <f t="shared" si="140"/>
        <v>127.5092245170819</v>
      </c>
      <c r="G62" s="25">
        <f t="shared" si="140"/>
        <v>819.37555563655781</v>
      </c>
      <c r="H62" s="25">
        <f t="shared" si="140"/>
        <v>4800.0398245547303</v>
      </c>
      <c r="I62" s="25">
        <f t="shared" si="140"/>
        <v>6869.4362246041537</v>
      </c>
      <c r="J62" s="25">
        <f t="shared" si="140"/>
        <v>6771.903018395341</v>
      </c>
      <c r="K62" s="25">
        <f t="shared" si="140"/>
        <v>3103.8778299814317</v>
      </c>
      <c r="L62" s="25">
        <f t="shared" si="140"/>
        <v>407.88336770377862</v>
      </c>
      <c r="M62" s="25">
        <f t="shared" si="140"/>
        <v>140.61516739071959</v>
      </c>
      <c r="N62" s="25">
        <f t="shared" si="140"/>
        <v>3.2379778547303624</v>
      </c>
      <c r="O62" s="25">
        <f t="shared" si="140"/>
        <v>0.41617886031318813</v>
      </c>
      <c r="P62" s="25">
        <f t="shared" si="140"/>
        <v>16.66472553139274</v>
      </c>
      <c r="Q62" s="25">
        <f t="shared" si="140"/>
        <v>510.52502436338773</v>
      </c>
      <c r="R62" s="25">
        <f t="shared" si="140"/>
        <v>1732.8513587684299</v>
      </c>
      <c r="S62" s="25">
        <f t="shared" si="140"/>
        <v>5264.8319556628958</v>
      </c>
      <c r="T62" s="25">
        <f t="shared" si="140"/>
        <v>6409.5909074414558</v>
      </c>
      <c r="U62" s="25">
        <f t="shared" si="140"/>
        <v>8720.5856419493266</v>
      </c>
      <c r="V62" s="25">
        <f t="shared" si="140"/>
        <v>8124.5481105977678</v>
      </c>
      <c r="W62" s="25">
        <f t="shared" si="140"/>
        <v>3268.2388876687578</v>
      </c>
      <c r="X62" s="25">
        <f t="shared" si="140"/>
        <v>378.63532940250462</v>
      </c>
      <c r="Y62" s="25">
        <f t="shared" si="140"/>
        <v>119.00092078070313</v>
      </c>
      <c r="Z62" s="25">
        <f t="shared" si="140"/>
        <v>1.2299116146952291</v>
      </c>
      <c r="AA62" s="25">
        <f t="shared" si="140"/>
        <v>0.10246649373560797</v>
      </c>
      <c r="AB62" s="25">
        <f t="shared" si="140"/>
        <v>4.2058491859631886</v>
      </c>
      <c r="AC62" s="25">
        <f t="shared" si="140"/>
        <v>134.45645978502066</v>
      </c>
      <c r="AD62" s="25">
        <f t="shared" si="140"/>
        <v>416.69469872622261</v>
      </c>
      <c r="AE62" s="25">
        <f t="shared" si="140"/>
        <v>1307.7868185360933</v>
      </c>
      <c r="AF62" s="25">
        <f t="shared" si="140"/>
        <v>6409.5909074414558</v>
      </c>
      <c r="AG62" s="25">
        <f t="shared" si="140"/>
        <v>8720.5856419493266</v>
      </c>
      <c r="AH62" s="25">
        <f t="shared" si="140"/>
        <v>8124.5481105977678</v>
      </c>
      <c r="AI62" s="25">
        <f t="shared" si="140"/>
        <v>3268.2388876687578</v>
      </c>
      <c r="AJ62" s="25">
        <f t="shared" si="140"/>
        <v>378.63532940250462</v>
      </c>
      <c r="AK62" s="25">
        <f t="shared" si="140"/>
        <v>119.00092078070313</v>
      </c>
      <c r="AL62" s="25">
        <f t="shared" si="140"/>
        <v>1.2299116146952291</v>
      </c>
      <c r="AM62" s="25">
        <f t="shared" si="140"/>
        <v>0.10246649373560797</v>
      </c>
      <c r="AN62" s="25">
        <f t="shared" si="140"/>
        <v>4.2058491859631886</v>
      </c>
      <c r="AO62" s="25">
        <f t="shared" si="140"/>
        <v>134.45645978502066</v>
      </c>
      <c r="AP62" s="25">
        <f t="shared" si="140"/>
        <v>416.69469872622261</v>
      </c>
      <c r="AQ62" s="25">
        <f t="shared" si="140"/>
        <v>1307.7868185360933</v>
      </c>
      <c r="AR62" s="25">
        <f t="shared" si="140"/>
        <v>6409.5909074414558</v>
      </c>
      <c r="AS62" s="25">
        <f t="shared" si="140"/>
        <v>8720.5856419493266</v>
      </c>
      <c r="AT62" s="25">
        <f t="shared" si="140"/>
        <v>8124.5481105977678</v>
      </c>
      <c r="AU62" s="25">
        <f t="shared" si="140"/>
        <v>3268.2388876687578</v>
      </c>
      <c r="AV62" s="25">
        <f t="shared" si="140"/>
        <v>378.63532940250462</v>
      </c>
      <c r="AW62" s="25">
        <f t="shared" si="140"/>
        <v>119.00092078070313</v>
      </c>
      <c r="AX62" s="25">
        <f t="shared" si="140"/>
        <v>1.2299116146952291</v>
      </c>
      <c r="AY62" s="25">
        <f t="shared" si="140"/>
        <v>0.10246649373560797</v>
      </c>
      <c r="AZ62" s="25">
        <f t="shared" si="140"/>
        <v>4.2058491859631886</v>
      </c>
      <c r="BA62" s="25">
        <f t="shared" si="140"/>
        <v>134.45645978502066</v>
      </c>
      <c r="BB62" s="25">
        <f t="shared" si="140"/>
        <v>416.69469872622261</v>
      </c>
      <c r="BC62" s="25">
        <f t="shared" si="140"/>
        <v>1307.7868185360933</v>
      </c>
      <c r="BD62" s="25">
        <f t="shared" si="140"/>
        <v>6409.5909074414558</v>
      </c>
      <c r="BE62" s="25">
        <f t="shared" si="140"/>
        <v>8720.5856419493266</v>
      </c>
      <c r="BF62" s="25">
        <f t="shared" si="140"/>
        <v>8124.5481105977678</v>
      </c>
      <c r="BG62" s="25">
        <f t="shared" si="140"/>
        <v>3268.2388876687578</v>
      </c>
      <c r="BH62" s="25">
        <f t="shared" si="140"/>
        <v>378.63532940250462</v>
      </c>
      <c r="BI62" s="25">
        <f t="shared" si="140"/>
        <v>119.00092078070313</v>
      </c>
      <c r="BJ62" s="25">
        <f t="shared" si="140"/>
        <v>1.2299116146952291</v>
      </c>
      <c r="BK62" s="25">
        <f t="shared" si="140"/>
        <v>0.10246649373560797</v>
      </c>
      <c r="BL62" s="25">
        <f t="shared" si="140"/>
        <v>4.2058491859631886</v>
      </c>
      <c r="BM62" s="25">
        <f t="shared" si="140"/>
        <v>134.45645978502066</v>
      </c>
      <c r="BN62" s="25">
        <f t="shared" si="140"/>
        <v>416.69469872622261</v>
      </c>
      <c r="BO62" s="25">
        <f t="shared" si="140"/>
        <v>1307.7868185360933</v>
      </c>
      <c r="BP62" s="25">
        <f t="shared" ref="BP62:CH62" si="141">((BP8*0.5)+BO26-BP44)*BP81*BP$93*BP$2</f>
        <v>6409.5909074414558</v>
      </c>
      <c r="BQ62" s="25">
        <f t="shared" si="141"/>
        <v>8720.5856419493266</v>
      </c>
      <c r="BR62" s="25">
        <f t="shared" si="141"/>
        <v>8124.5481105977678</v>
      </c>
      <c r="BS62" s="25">
        <f t="shared" si="141"/>
        <v>3268.2388876687578</v>
      </c>
      <c r="BT62" s="25">
        <f t="shared" si="141"/>
        <v>378.63532940250462</v>
      </c>
      <c r="BU62" s="25">
        <f t="shared" si="141"/>
        <v>119.00092078070313</v>
      </c>
      <c r="BV62" s="25">
        <f t="shared" si="141"/>
        <v>1.2299116146952291</v>
      </c>
      <c r="BW62" s="25">
        <f t="shared" si="141"/>
        <v>0.10246649373560797</v>
      </c>
      <c r="BX62" s="25">
        <f t="shared" si="141"/>
        <v>4.2058491859631886</v>
      </c>
      <c r="BY62" s="25">
        <f t="shared" si="141"/>
        <v>134.45645978502066</v>
      </c>
      <c r="BZ62" s="25">
        <f t="shared" si="141"/>
        <v>416.69469872622261</v>
      </c>
      <c r="CA62" s="25">
        <f t="shared" si="141"/>
        <v>1307.7868185360933</v>
      </c>
      <c r="CB62" s="25">
        <f t="shared" si="141"/>
        <v>6409.5909074414558</v>
      </c>
      <c r="CC62" s="25">
        <f t="shared" si="141"/>
        <v>8720.5856419493266</v>
      </c>
      <c r="CD62" s="25">
        <f t="shared" si="141"/>
        <v>8124.5481105977678</v>
      </c>
      <c r="CE62" s="25">
        <f t="shared" si="141"/>
        <v>3268.2388876687578</v>
      </c>
      <c r="CF62" s="25">
        <f t="shared" si="141"/>
        <v>378.63532940250462</v>
      </c>
      <c r="CG62" s="25">
        <f t="shared" si="141"/>
        <v>119.00092078070313</v>
      </c>
      <c r="CH62" s="28">
        <f t="shared" si="141"/>
        <v>1.2299116146952291</v>
      </c>
    </row>
    <row r="63" spans="1:86" ht="15.75" x14ac:dyDescent="0.25">
      <c r="A63" s="606"/>
      <c r="B63" s="14" t="str">
        <f t="shared" si="131"/>
        <v>Ext Lighting</v>
      </c>
      <c r="C63" s="25">
        <f t="shared" si="135"/>
        <v>0</v>
      </c>
      <c r="D63" s="25">
        <f t="shared" ref="D63:BO63" si="142">((D9*0.5)+C27-D45)*D82*D$93*D$2</f>
        <v>0</v>
      </c>
      <c r="E63" s="25">
        <f t="shared" si="142"/>
        <v>0</v>
      </c>
      <c r="F63" s="25">
        <f t="shared" si="142"/>
        <v>0</v>
      </c>
      <c r="G63" s="25">
        <f t="shared" si="142"/>
        <v>0</v>
      </c>
      <c r="H63" s="25">
        <f t="shared" si="142"/>
        <v>0</v>
      </c>
      <c r="I63" s="25">
        <f t="shared" si="142"/>
        <v>0</v>
      </c>
      <c r="J63" s="25">
        <f t="shared" si="142"/>
        <v>0</v>
      </c>
      <c r="K63" s="25">
        <f t="shared" si="142"/>
        <v>0</v>
      </c>
      <c r="L63" s="25">
        <f t="shared" si="142"/>
        <v>0</v>
      </c>
      <c r="M63" s="25">
        <f t="shared" si="142"/>
        <v>0</v>
      </c>
      <c r="N63" s="25">
        <f t="shared" si="142"/>
        <v>0</v>
      </c>
      <c r="O63" s="25">
        <f t="shared" si="142"/>
        <v>0</v>
      </c>
      <c r="P63" s="25">
        <f t="shared" si="142"/>
        <v>0</v>
      </c>
      <c r="Q63" s="25">
        <f t="shared" si="142"/>
        <v>0</v>
      </c>
      <c r="R63" s="25">
        <f t="shared" si="142"/>
        <v>0</v>
      </c>
      <c r="S63" s="25">
        <f t="shared" si="142"/>
        <v>0</v>
      </c>
      <c r="T63" s="25">
        <f t="shared" si="142"/>
        <v>0</v>
      </c>
      <c r="U63" s="25">
        <f t="shared" si="142"/>
        <v>0</v>
      </c>
      <c r="V63" s="25">
        <f t="shared" si="142"/>
        <v>0</v>
      </c>
      <c r="W63" s="25">
        <f t="shared" si="142"/>
        <v>0</v>
      </c>
      <c r="X63" s="25">
        <f t="shared" si="142"/>
        <v>0</v>
      </c>
      <c r="Y63" s="25">
        <f t="shared" si="142"/>
        <v>0</v>
      </c>
      <c r="Z63" s="25">
        <f t="shared" si="142"/>
        <v>0</v>
      </c>
      <c r="AA63" s="25">
        <f t="shared" si="142"/>
        <v>0</v>
      </c>
      <c r="AB63" s="25">
        <f t="shared" si="142"/>
        <v>0</v>
      </c>
      <c r="AC63" s="25">
        <f t="shared" si="142"/>
        <v>0</v>
      </c>
      <c r="AD63" s="25">
        <f t="shared" si="142"/>
        <v>0</v>
      </c>
      <c r="AE63" s="25">
        <f t="shared" si="142"/>
        <v>0</v>
      </c>
      <c r="AF63" s="25">
        <f t="shared" si="142"/>
        <v>0</v>
      </c>
      <c r="AG63" s="25">
        <f t="shared" si="142"/>
        <v>0</v>
      </c>
      <c r="AH63" s="25">
        <f t="shared" si="142"/>
        <v>0</v>
      </c>
      <c r="AI63" s="25">
        <f t="shared" si="142"/>
        <v>0</v>
      </c>
      <c r="AJ63" s="25">
        <f t="shared" si="142"/>
        <v>0</v>
      </c>
      <c r="AK63" s="25">
        <f t="shared" si="142"/>
        <v>0</v>
      </c>
      <c r="AL63" s="25">
        <f t="shared" si="142"/>
        <v>0</v>
      </c>
      <c r="AM63" s="25">
        <f t="shared" si="142"/>
        <v>0</v>
      </c>
      <c r="AN63" s="25">
        <f t="shared" si="142"/>
        <v>0</v>
      </c>
      <c r="AO63" s="25">
        <f t="shared" si="142"/>
        <v>0</v>
      </c>
      <c r="AP63" s="25">
        <f t="shared" si="142"/>
        <v>0</v>
      </c>
      <c r="AQ63" s="25">
        <f t="shared" si="142"/>
        <v>0</v>
      </c>
      <c r="AR63" s="25">
        <f t="shared" si="142"/>
        <v>0</v>
      </c>
      <c r="AS63" s="25">
        <f t="shared" si="142"/>
        <v>0</v>
      </c>
      <c r="AT63" s="25">
        <f t="shared" si="142"/>
        <v>0</v>
      </c>
      <c r="AU63" s="25">
        <f t="shared" si="142"/>
        <v>0</v>
      </c>
      <c r="AV63" s="25">
        <f t="shared" si="142"/>
        <v>0</v>
      </c>
      <c r="AW63" s="25">
        <f t="shared" si="142"/>
        <v>0</v>
      </c>
      <c r="AX63" s="25">
        <f t="shared" si="142"/>
        <v>0</v>
      </c>
      <c r="AY63" s="25">
        <f t="shared" si="142"/>
        <v>0</v>
      </c>
      <c r="AZ63" s="25">
        <f t="shared" si="142"/>
        <v>0</v>
      </c>
      <c r="BA63" s="25">
        <f t="shared" si="142"/>
        <v>0</v>
      </c>
      <c r="BB63" s="25">
        <f t="shared" si="142"/>
        <v>0</v>
      </c>
      <c r="BC63" s="25">
        <f t="shared" si="142"/>
        <v>0</v>
      </c>
      <c r="BD63" s="25">
        <f t="shared" si="142"/>
        <v>0</v>
      </c>
      <c r="BE63" s="25">
        <f t="shared" si="142"/>
        <v>0</v>
      </c>
      <c r="BF63" s="25">
        <f t="shared" si="142"/>
        <v>0</v>
      </c>
      <c r="BG63" s="25">
        <f t="shared" si="142"/>
        <v>0</v>
      </c>
      <c r="BH63" s="25">
        <f t="shared" si="142"/>
        <v>0</v>
      </c>
      <c r="BI63" s="25">
        <f t="shared" si="142"/>
        <v>0</v>
      </c>
      <c r="BJ63" s="25">
        <f t="shared" si="142"/>
        <v>0</v>
      </c>
      <c r="BK63" s="25">
        <f t="shared" si="142"/>
        <v>0</v>
      </c>
      <c r="BL63" s="25">
        <f t="shared" si="142"/>
        <v>0</v>
      </c>
      <c r="BM63" s="25">
        <f t="shared" si="142"/>
        <v>0</v>
      </c>
      <c r="BN63" s="25">
        <f t="shared" si="142"/>
        <v>0</v>
      </c>
      <c r="BO63" s="25">
        <f t="shared" si="142"/>
        <v>0</v>
      </c>
      <c r="BP63" s="25">
        <f t="shared" ref="BP63:CH63" si="143">((BP9*0.5)+BO27-BP45)*BP82*BP$93*BP$2</f>
        <v>0</v>
      </c>
      <c r="BQ63" s="25">
        <f t="shared" si="143"/>
        <v>0</v>
      </c>
      <c r="BR63" s="25">
        <f t="shared" si="143"/>
        <v>0</v>
      </c>
      <c r="BS63" s="25">
        <f t="shared" si="143"/>
        <v>0</v>
      </c>
      <c r="BT63" s="25">
        <f t="shared" si="143"/>
        <v>0</v>
      </c>
      <c r="BU63" s="25">
        <f t="shared" si="143"/>
        <v>0</v>
      </c>
      <c r="BV63" s="25">
        <f t="shared" si="143"/>
        <v>0</v>
      </c>
      <c r="BW63" s="25">
        <f t="shared" si="143"/>
        <v>0</v>
      </c>
      <c r="BX63" s="25">
        <f t="shared" si="143"/>
        <v>0</v>
      </c>
      <c r="BY63" s="25">
        <f t="shared" si="143"/>
        <v>0</v>
      </c>
      <c r="BZ63" s="25">
        <f t="shared" si="143"/>
        <v>0</v>
      </c>
      <c r="CA63" s="25">
        <f t="shared" si="143"/>
        <v>0</v>
      </c>
      <c r="CB63" s="25">
        <f t="shared" si="143"/>
        <v>0</v>
      </c>
      <c r="CC63" s="25">
        <f t="shared" si="143"/>
        <v>0</v>
      </c>
      <c r="CD63" s="25">
        <f t="shared" si="143"/>
        <v>0</v>
      </c>
      <c r="CE63" s="25">
        <f t="shared" si="143"/>
        <v>0</v>
      </c>
      <c r="CF63" s="25">
        <f t="shared" si="143"/>
        <v>0</v>
      </c>
      <c r="CG63" s="25">
        <f t="shared" si="143"/>
        <v>0</v>
      </c>
      <c r="CH63" s="28">
        <f t="shared" si="143"/>
        <v>0</v>
      </c>
    </row>
    <row r="64" spans="1:86" ht="15.75" x14ac:dyDescent="0.25">
      <c r="A64" s="606"/>
      <c r="B64" s="14" t="str">
        <f t="shared" si="131"/>
        <v>Heating</v>
      </c>
      <c r="C64" s="25">
        <f t="shared" si="135"/>
        <v>0</v>
      </c>
      <c r="D64" s="25">
        <f t="shared" ref="D64:BO64" si="144">((D10*0.5)+C28-D46)*D83*D$93*D$2</f>
        <v>0</v>
      </c>
      <c r="E64" s="25">
        <f t="shared" si="144"/>
        <v>0</v>
      </c>
      <c r="F64" s="25">
        <f t="shared" si="144"/>
        <v>0</v>
      </c>
      <c r="G64" s="25">
        <f t="shared" si="144"/>
        <v>0</v>
      </c>
      <c r="H64" s="25">
        <f t="shared" si="144"/>
        <v>0</v>
      </c>
      <c r="I64" s="25">
        <f t="shared" si="144"/>
        <v>0</v>
      </c>
      <c r="J64" s="25">
        <f t="shared" si="144"/>
        <v>0</v>
      </c>
      <c r="K64" s="25">
        <f t="shared" si="144"/>
        <v>0</v>
      </c>
      <c r="L64" s="25">
        <f t="shared" si="144"/>
        <v>0</v>
      </c>
      <c r="M64" s="25">
        <f t="shared" si="144"/>
        <v>0</v>
      </c>
      <c r="N64" s="25">
        <f t="shared" si="144"/>
        <v>0</v>
      </c>
      <c r="O64" s="25">
        <f t="shared" si="144"/>
        <v>0</v>
      </c>
      <c r="P64" s="25">
        <f t="shared" si="144"/>
        <v>0</v>
      </c>
      <c r="Q64" s="25">
        <f t="shared" si="144"/>
        <v>0</v>
      </c>
      <c r="R64" s="25">
        <f t="shared" si="144"/>
        <v>0</v>
      </c>
      <c r="S64" s="25">
        <f t="shared" si="144"/>
        <v>0</v>
      </c>
      <c r="T64" s="25">
        <f t="shared" si="144"/>
        <v>-8.5493837312000003E-4</v>
      </c>
      <c r="U64" s="25">
        <f t="shared" si="144"/>
        <v>-5.7626230272000002E-4</v>
      </c>
      <c r="V64" s="25">
        <f t="shared" si="144"/>
        <v>-6.8315448115200013E-4</v>
      </c>
      <c r="W64" s="25">
        <f t="shared" si="144"/>
        <v>-1.8715088670720002E-3</v>
      </c>
      <c r="X64" s="25">
        <f t="shared" si="144"/>
        <v>-7.0819073495040014E-3</v>
      </c>
      <c r="Y64" s="25">
        <f t="shared" si="144"/>
        <v>-1.5083491617792003E-2</v>
      </c>
      <c r="Z64" s="25">
        <f t="shared" si="144"/>
        <v>-2.4643254365184001E-2</v>
      </c>
      <c r="AA64" s="25">
        <f t="shared" si="144"/>
        <v>-2.3786885609344003E-2</v>
      </c>
      <c r="AB64" s="25">
        <f t="shared" si="144"/>
        <v>-2.0001653374976003E-2</v>
      </c>
      <c r="AC64" s="25">
        <f t="shared" si="144"/>
        <v>-1.6228349070336004E-2</v>
      </c>
      <c r="AD64" s="25">
        <f t="shared" si="144"/>
        <v>-7.5947078338559999E-3</v>
      </c>
      <c r="AE64" s="25">
        <f t="shared" si="144"/>
        <v>-3.6798817486080005E-3</v>
      </c>
      <c r="AF64" s="25">
        <f t="shared" si="144"/>
        <v>-8.5493837312000003E-4</v>
      </c>
      <c r="AG64" s="25">
        <f t="shared" si="144"/>
        <v>-5.7626230272000002E-4</v>
      </c>
      <c r="AH64" s="25">
        <f t="shared" si="144"/>
        <v>-6.8315448115200013E-4</v>
      </c>
      <c r="AI64" s="25">
        <f t="shared" si="144"/>
        <v>-1.8715088670720002E-3</v>
      </c>
      <c r="AJ64" s="25">
        <f t="shared" si="144"/>
        <v>-7.0819073495040014E-3</v>
      </c>
      <c r="AK64" s="25">
        <f t="shared" si="144"/>
        <v>-1.5083491617792003E-2</v>
      </c>
      <c r="AL64" s="25">
        <f t="shared" si="144"/>
        <v>-2.4643254365184001E-2</v>
      </c>
      <c r="AM64" s="25">
        <f t="shared" si="144"/>
        <v>-2.3786885609344003E-2</v>
      </c>
      <c r="AN64" s="25">
        <f t="shared" si="144"/>
        <v>-2.0001653374976003E-2</v>
      </c>
      <c r="AO64" s="25">
        <f t="shared" si="144"/>
        <v>-1.6228349070336004E-2</v>
      </c>
      <c r="AP64" s="25">
        <f t="shared" si="144"/>
        <v>-7.5947078338559999E-3</v>
      </c>
      <c r="AQ64" s="25">
        <f t="shared" si="144"/>
        <v>-3.6798817486080005E-3</v>
      </c>
      <c r="AR64" s="25">
        <f t="shared" si="144"/>
        <v>-8.5493837312000003E-4</v>
      </c>
      <c r="AS64" s="25">
        <f t="shared" si="144"/>
        <v>-5.7626230272000002E-4</v>
      </c>
      <c r="AT64" s="25">
        <f t="shared" si="144"/>
        <v>-6.8315448115200013E-4</v>
      </c>
      <c r="AU64" s="25">
        <f t="shared" si="144"/>
        <v>-1.8715088670720002E-3</v>
      </c>
      <c r="AV64" s="25">
        <f t="shared" si="144"/>
        <v>-7.0819073495040014E-3</v>
      </c>
      <c r="AW64" s="25">
        <f t="shared" si="144"/>
        <v>-1.5083491617792003E-2</v>
      </c>
      <c r="AX64" s="25">
        <f t="shared" si="144"/>
        <v>-2.4643254365184001E-2</v>
      </c>
      <c r="AY64" s="25">
        <f t="shared" si="144"/>
        <v>-2.3786885609344003E-2</v>
      </c>
      <c r="AZ64" s="25">
        <f t="shared" si="144"/>
        <v>-2.0001653374976003E-2</v>
      </c>
      <c r="BA64" s="25">
        <f t="shared" si="144"/>
        <v>-1.6228349070336004E-2</v>
      </c>
      <c r="BB64" s="25">
        <f t="shared" si="144"/>
        <v>-7.5947078338559999E-3</v>
      </c>
      <c r="BC64" s="25">
        <f t="shared" si="144"/>
        <v>-3.6798817486080005E-3</v>
      </c>
      <c r="BD64" s="25">
        <f t="shared" si="144"/>
        <v>-8.5493837312000003E-4</v>
      </c>
      <c r="BE64" s="25">
        <f t="shared" si="144"/>
        <v>-5.7626230272000002E-4</v>
      </c>
      <c r="BF64" s="25">
        <f t="shared" si="144"/>
        <v>-6.8315448115200013E-4</v>
      </c>
      <c r="BG64" s="25">
        <f t="shared" si="144"/>
        <v>-1.8715088670720002E-3</v>
      </c>
      <c r="BH64" s="25">
        <f t="shared" si="144"/>
        <v>-7.0819073495040014E-3</v>
      </c>
      <c r="BI64" s="25">
        <f t="shared" si="144"/>
        <v>-1.5083491617792003E-2</v>
      </c>
      <c r="BJ64" s="25">
        <f t="shared" si="144"/>
        <v>-2.4643254365184001E-2</v>
      </c>
      <c r="BK64" s="25">
        <f t="shared" si="144"/>
        <v>-2.3786885609344003E-2</v>
      </c>
      <c r="BL64" s="25">
        <f t="shared" si="144"/>
        <v>-2.0001653374976003E-2</v>
      </c>
      <c r="BM64" s="25">
        <f t="shared" si="144"/>
        <v>-1.6228349070336004E-2</v>
      </c>
      <c r="BN64" s="25">
        <f t="shared" si="144"/>
        <v>-7.5947078338559999E-3</v>
      </c>
      <c r="BO64" s="25">
        <f t="shared" si="144"/>
        <v>-3.6798817486080005E-3</v>
      </c>
      <c r="BP64" s="25">
        <f t="shared" ref="BP64:CH64" si="145">((BP10*0.5)+BO28-BP46)*BP83*BP$93*BP$2</f>
        <v>-8.5493837312000003E-4</v>
      </c>
      <c r="BQ64" s="25">
        <f t="shared" si="145"/>
        <v>-5.7626230272000002E-4</v>
      </c>
      <c r="BR64" s="25">
        <f t="shared" si="145"/>
        <v>-6.8315448115200013E-4</v>
      </c>
      <c r="BS64" s="25">
        <f t="shared" si="145"/>
        <v>-1.8715088670720002E-3</v>
      </c>
      <c r="BT64" s="25">
        <f t="shared" si="145"/>
        <v>-7.0819073495040014E-3</v>
      </c>
      <c r="BU64" s="25">
        <f t="shared" si="145"/>
        <v>-1.5083491617792003E-2</v>
      </c>
      <c r="BV64" s="25">
        <f t="shared" si="145"/>
        <v>-2.4643254365184001E-2</v>
      </c>
      <c r="BW64" s="25">
        <f t="shared" si="145"/>
        <v>-2.3786885609344003E-2</v>
      </c>
      <c r="BX64" s="25">
        <f t="shared" si="145"/>
        <v>-2.0001653374976003E-2</v>
      </c>
      <c r="BY64" s="25">
        <f t="shared" si="145"/>
        <v>-1.6228349070336004E-2</v>
      </c>
      <c r="BZ64" s="25">
        <f t="shared" si="145"/>
        <v>-7.5947078338559999E-3</v>
      </c>
      <c r="CA64" s="25">
        <f t="shared" si="145"/>
        <v>-3.6798817486080005E-3</v>
      </c>
      <c r="CB64" s="25">
        <f t="shared" si="145"/>
        <v>-8.5493837312000003E-4</v>
      </c>
      <c r="CC64" s="25">
        <f t="shared" si="145"/>
        <v>-5.7626230272000002E-4</v>
      </c>
      <c r="CD64" s="25">
        <f t="shared" si="145"/>
        <v>-6.8315448115200013E-4</v>
      </c>
      <c r="CE64" s="25">
        <f t="shared" si="145"/>
        <v>-1.8715088670720002E-3</v>
      </c>
      <c r="CF64" s="25">
        <f t="shared" si="145"/>
        <v>-7.0819073495040014E-3</v>
      </c>
      <c r="CG64" s="25">
        <f t="shared" si="145"/>
        <v>-1.5083491617792003E-2</v>
      </c>
      <c r="CH64" s="28">
        <f t="shared" si="145"/>
        <v>-2.4643254365184001E-2</v>
      </c>
    </row>
    <row r="65" spans="1:88" ht="15.75" x14ac:dyDescent="0.25">
      <c r="A65" s="606"/>
      <c r="B65" s="14" t="str">
        <f t="shared" si="131"/>
        <v>HVAC</v>
      </c>
      <c r="C65" s="25">
        <f t="shared" si="135"/>
        <v>0</v>
      </c>
      <c r="D65" s="25">
        <f t="shared" ref="D65:BO65" si="146">((D11*0.5)+C29-D47)*D84*D$93*D$2</f>
        <v>0</v>
      </c>
      <c r="E65" s="25">
        <f t="shared" si="146"/>
        <v>0</v>
      </c>
      <c r="F65" s="25">
        <f t="shared" si="146"/>
        <v>3.7092533946657298</v>
      </c>
      <c r="G65" s="25">
        <f t="shared" si="146"/>
        <v>13.529125204653321</v>
      </c>
      <c r="H65" s="25">
        <f t="shared" si="146"/>
        <v>179.50846929820523</v>
      </c>
      <c r="I65" s="25">
        <f t="shared" si="146"/>
        <v>433.47467949409406</v>
      </c>
      <c r="J65" s="25">
        <f t="shared" si="146"/>
        <v>583.22371751335061</v>
      </c>
      <c r="K65" s="25">
        <f t="shared" si="146"/>
        <v>425.87578203315604</v>
      </c>
      <c r="L65" s="25">
        <f t="shared" si="146"/>
        <v>222.39595232372906</v>
      </c>
      <c r="M65" s="25">
        <f t="shared" si="146"/>
        <v>907.70542569257486</v>
      </c>
      <c r="N65" s="25">
        <f t="shared" si="146"/>
        <v>5244.8595404592561</v>
      </c>
      <c r="O65" s="25">
        <f t="shared" si="146"/>
        <v>7966.2591062129068</v>
      </c>
      <c r="P65" s="25">
        <f t="shared" si="146"/>
        <v>6543.361651074104</v>
      </c>
      <c r="Q65" s="25">
        <f t="shared" si="146"/>
        <v>5345.7917335872453</v>
      </c>
      <c r="R65" s="25">
        <f t="shared" si="146"/>
        <v>3504.0295137809085</v>
      </c>
      <c r="S65" s="25">
        <f t="shared" si="146"/>
        <v>3955.5760682705982</v>
      </c>
      <c r="T65" s="25">
        <f t="shared" si="146"/>
        <v>9482.7831237067276</v>
      </c>
      <c r="U65" s="25">
        <f t="shared" si="146"/>
        <v>12766.748977634001</v>
      </c>
      <c r="V65" s="25">
        <f t="shared" si="146"/>
        <v>11927.998740352274</v>
      </c>
      <c r="W65" s="25">
        <f t="shared" si="146"/>
        <v>5165.4576773470344</v>
      </c>
      <c r="X65" s="25">
        <f t="shared" si="146"/>
        <v>2177.7308120401667</v>
      </c>
      <c r="Y65" s="25">
        <f t="shared" si="146"/>
        <v>3642.1195294897243</v>
      </c>
      <c r="Z65" s="25">
        <f t="shared" si="146"/>
        <v>5670.6048305013355</v>
      </c>
      <c r="AA65" s="25">
        <f t="shared" si="146"/>
        <v>5472.0199991923892</v>
      </c>
      <c r="AB65" s="25">
        <f t="shared" si="146"/>
        <v>4607.3143438014413</v>
      </c>
      <c r="AC65" s="25">
        <f t="shared" si="146"/>
        <v>3927.9690908783168</v>
      </c>
      <c r="AD65" s="25">
        <f t="shared" si="146"/>
        <v>2350.8006856329571</v>
      </c>
      <c r="AE65" s="25">
        <f t="shared" si="146"/>
        <v>2741.2810993478897</v>
      </c>
      <c r="AF65" s="25">
        <f t="shared" si="146"/>
        <v>9482.7831237067276</v>
      </c>
      <c r="AG65" s="25">
        <f t="shared" si="146"/>
        <v>12766.748977634001</v>
      </c>
      <c r="AH65" s="25">
        <f t="shared" si="146"/>
        <v>11927.998740352274</v>
      </c>
      <c r="AI65" s="25">
        <f t="shared" si="146"/>
        <v>5165.4576773470344</v>
      </c>
      <c r="AJ65" s="25">
        <f t="shared" si="146"/>
        <v>2177.7308120401667</v>
      </c>
      <c r="AK65" s="25">
        <f t="shared" si="146"/>
        <v>3642.1195294897243</v>
      </c>
      <c r="AL65" s="25">
        <f t="shared" si="146"/>
        <v>5670.6048305013355</v>
      </c>
      <c r="AM65" s="25">
        <f t="shared" si="146"/>
        <v>5472.0199991923892</v>
      </c>
      <c r="AN65" s="25">
        <f t="shared" si="146"/>
        <v>4607.3143438014413</v>
      </c>
      <c r="AO65" s="25">
        <f t="shared" si="146"/>
        <v>3927.9690908783168</v>
      </c>
      <c r="AP65" s="25">
        <f t="shared" si="146"/>
        <v>2350.8006856329571</v>
      </c>
      <c r="AQ65" s="25">
        <f t="shared" si="146"/>
        <v>2741.2810993478897</v>
      </c>
      <c r="AR65" s="25">
        <f t="shared" si="146"/>
        <v>9482.7831237067276</v>
      </c>
      <c r="AS65" s="25">
        <f t="shared" si="146"/>
        <v>12766.748977634001</v>
      </c>
      <c r="AT65" s="25">
        <f t="shared" si="146"/>
        <v>11927.998740352274</v>
      </c>
      <c r="AU65" s="25">
        <f t="shared" si="146"/>
        <v>5165.4576773470344</v>
      </c>
      <c r="AV65" s="25">
        <f t="shared" si="146"/>
        <v>2177.7308120401667</v>
      </c>
      <c r="AW65" s="25">
        <f t="shared" si="146"/>
        <v>3642.1195294897243</v>
      </c>
      <c r="AX65" s="25">
        <f t="shared" si="146"/>
        <v>5670.6048305013355</v>
      </c>
      <c r="AY65" s="25">
        <f t="shared" si="146"/>
        <v>5472.0199991923892</v>
      </c>
      <c r="AZ65" s="25">
        <f t="shared" si="146"/>
        <v>4607.3143438014413</v>
      </c>
      <c r="BA65" s="25">
        <f t="shared" si="146"/>
        <v>3927.9690908783168</v>
      </c>
      <c r="BB65" s="25">
        <f t="shared" si="146"/>
        <v>2350.8006856329571</v>
      </c>
      <c r="BC65" s="25">
        <f t="shared" si="146"/>
        <v>2741.2810993478897</v>
      </c>
      <c r="BD65" s="25">
        <f t="shared" si="146"/>
        <v>9482.7831237067276</v>
      </c>
      <c r="BE65" s="25">
        <f t="shared" si="146"/>
        <v>12766.748977634001</v>
      </c>
      <c r="BF65" s="25">
        <f t="shared" si="146"/>
        <v>11927.998740352274</v>
      </c>
      <c r="BG65" s="25">
        <f t="shared" si="146"/>
        <v>5165.4576773470344</v>
      </c>
      <c r="BH65" s="25">
        <f t="shared" si="146"/>
        <v>2177.7308120401667</v>
      </c>
      <c r="BI65" s="25">
        <f t="shared" si="146"/>
        <v>3642.1195294897243</v>
      </c>
      <c r="BJ65" s="25">
        <f t="shared" si="146"/>
        <v>5670.6048305013355</v>
      </c>
      <c r="BK65" s="25">
        <f t="shared" si="146"/>
        <v>5472.0199991923892</v>
      </c>
      <c r="BL65" s="25">
        <f t="shared" si="146"/>
        <v>4607.3143438014413</v>
      </c>
      <c r="BM65" s="25">
        <f t="shared" si="146"/>
        <v>3927.9690908783168</v>
      </c>
      <c r="BN65" s="25">
        <f t="shared" si="146"/>
        <v>2350.8006856329571</v>
      </c>
      <c r="BO65" s="25">
        <f t="shared" si="146"/>
        <v>2741.2810993478897</v>
      </c>
      <c r="BP65" s="25">
        <f t="shared" ref="BP65:CH65" si="147">((BP11*0.5)+BO29-BP47)*BP84*BP$93*BP$2</f>
        <v>9482.7831237067276</v>
      </c>
      <c r="BQ65" s="25">
        <f t="shared" si="147"/>
        <v>12766.748977634001</v>
      </c>
      <c r="BR65" s="25">
        <f t="shared" si="147"/>
        <v>11927.998740352274</v>
      </c>
      <c r="BS65" s="25">
        <f t="shared" si="147"/>
        <v>5165.4576773470344</v>
      </c>
      <c r="BT65" s="25">
        <f t="shared" si="147"/>
        <v>2177.7308120401667</v>
      </c>
      <c r="BU65" s="25">
        <f t="shared" si="147"/>
        <v>3642.1195294897243</v>
      </c>
      <c r="BV65" s="25">
        <f t="shared" si="147"/>
        <v>5670.6048305013355</v>
      </c>
      <c r="BW65" s="25">
        <f t="shared" si="147"/>
        <v>5472.0199991923892</v>
      </c>
      <c r="BX65" s="25">
        <f t="shared" si="147"/>
        <v>4607.3143438014413</v>
      </c>
      <c r="BY65" s="25">
        <f t="shared" si="147"/>
        <v>3927.9690908783168</v>
      </c>
      <c r="BZ65" s="25">
        <f t="shared" si="147"/>
        <v>2350.8006856329571</v>
      </c>
      <c r="CA65" s="25">
        <f t="shared" si="147"/>
        <v>2741.2810993478897</v>
      </c>
      <c r="CB65" s="25">
        <f t="shared" si="147"/>
        <v>9482.7831237067276</v>
      </c>
      <c r="CC65" s="25">
        <f t="shared" si="147"/>
        <v>12766.748977634001</v>
      </c>
      <c r="CD65" s="25">
        <f t="shared" si="147"/>
        <v>11927.998740352274</v>
      </c>
      <c r="CE65" s="25">
        <f t="shared" si="147"/>
        <v>5165.4576773470344</v>
      </c>
      <c r="CF65" s="25">
        <f t="shared" si="147"/>
        <v>2177.7308120401667</v>
      </c>
      <c r="CG65" s="25">
        <f t="shared" si="147"/>
        <v>3642.1195294897243</v>
      </c>
      <c r="CH65" s="28">
        <f t="shared" si="147"/>
        <v>5670.6048305013355</v>
      </c>
    </row>
    <row r="66" spans="1:88" ht="15.75" x14ac:dyDescent="0.25">
      <c r="A66" s="606"/>
      <c r="B66" s="14" t="str">
        <f t="shared" si="131"/>
        <v>Lighting</v>
      </c>
      <c r="C66" s="25">
        <f t="shared" si="135"/>
        <v>0</v>
      </c>
      <c r="D66" s="25">
        <f t="shared" ref="D66:BO66" si="148">((D12*0.5)+C30-D48)*D85*D$93*D$2</f>
        <v>536.6401024689128</v>
      </c>
      <c r="E66" s="25">
        <f t="shared" si="148"/>
        <v>3854.1251618423366</v>
      </c>
      <c r="F66" s="25">
        <f t="shared" si="148"/>
        <v>8419.4801054456566</v>
      </c>
      <c r="G66" s="25">
        <f t="shared" si="148"/>
        <v>14684.79157550928</v>
      </c>
      <c r="H66" s="25">
        <f t="shared" si="148"/>
        <v>23343.917881218818</v>
      </c>
      <c r="I66" s="25">
        <f t="shared" si="148"/>
        <v>36068.505328313033</v>
      </c>
      <c r="J66" s="25">
        <f t="shared" si="148"/>
        <v>32392.249093706367</v>
      </c>
      <c r="K66" s="25">
        <f t="shared" si="148"/>
        <v>40936.076256179258</v>
      </c>
      <c r="L66" s="25">
        <f t="shared" si="148"/>
        <v>34525.998881928506</v>
      </c>
      <c r="M66" s="25">
        <f t="shared" si="148"/>
        <v>32930.219315854847</v>
      </c>
      <c r="N66" s="25">
        <f t="shared" si="148"/>
        <v>47456.656204567465</v>
      </c>
      <c r="O66" s="25">
        <f t="shared" si="148"/>
        <v>60703.650091253679</v>
      </c>
      <c r="P66" s="25">
        <f t="shared" si="148"/>
        <v>45539.3715191343</v>
      </c>
      <c r="Q66" s="25">
        <f t="shared" si="148"/>
        <v>51720.439555095851</v>
      </c>
      <c r="R66" s="25">
        <f t="shared" si="148"/>
        <v>57189.119267235554</v>
      </c>
      <c r="S66" s="25">
        <f t="shared" si="148"/>
        <v>73693.07043680179</v>
      </c>
      <c r="T66" s="25">
        <f t="shared" si="148"/>
        <v>29355.39725111517</v>
      </c>
      <c r="U66" s="25">
        <f t="shared" si="148"/>
        <v>37354.84881489542</v>
      </c>
      <c r="V66" s="25">
        <f t="shared" si="148"/>
        <v>29929.698928841048</v>
      </c>
      <c r="W66" s="25">
        <f t="shared" si="148"/>
        <v>31597.853092134093</v>
      </c>
      <c r="X66" s="25">
        <f t="shared" si="148"/>
        <v>23417.545876132241</v>
      </c>
      <c r="Y66" s="25">
        <f t="shared" si="148"/>
        <v>19549.501706082123</v>
      </c>
      <c r="Z66" s="25">
        <f t="shared" si="148"/>
        <v>19934.765774863772</v>
      </c>
      <c r="AA66" s="25">
        <f t="shared" si="148"/>
        <v>20635.124336390898</v>
      </c>
      <c r="AB66" s="25">
        <f t="shared" si="148"/>
        <v>15868.394484511857</v>
      </c>
      <c r="AC66" s="25">
        <f t="shared" si="148"/>
        <v>18806.902362039709</v>
      </c>
      <c r="AD66" s="25">
        <f t="shared" si="148"/>
        <v>18987.181316670001</v>
      </c>
      <c r="AE66" s="25">
        <f t="shared" si="148"/>
        <v>25273.740325936782</v>
      </c>
      <c r="AF66" s="25">
        <f t="shared" si="148"/>
        <v>29355.39725111517</v>
      </c>
      <c r="AG66" s="25">
        <f t="shared" si="148"/>
        <v>37354.84881489542</v>
      </c>
      <c r="AH66" s="25">
        <f t="shared" si="148"/>
        <v>29929.698928841048</v>
      </c>
      <c r="AI66" s="25">
        <f t="shared" si="148"/>
        <v>31597.853092134093</v>
      </c>
      <c r="AJ66" s="25">
        <f t="shared" si="148"/>
        <v>23417.545876132241</v>
      </c>
      <c r="AK66" s="25">
        <f t="shared" si="148"/>
        <v>19549.501706082123</v>
      </c>
      <c r="AL66" s="25">
        <f t="shared" si="148"/>
        <v>19934.765774863772</v>
      </c>
      <c r="AM66" s="25">
        <f t="shared" si="148"/>
        <v>20635.124336390898</v>
      </c>
      <c r="AN66" s="25">
        <f t="shared" si="148"/>
        <v>15868.394484511857</v>
      </c>
      <c r="AO66" s="25">
        <f t="shared" si="148"/>
        <v>18806.902362039709</v>
      </c>
      <c r="AP66" s="25">
        <f t="shared" si="148"/>
        <v>18987.181316670001</v>
      </c>
      <c r="AQ66" s="25">
        <f t="shared" si="148"/>
        <v>25273.740325936782</v>
      </c>
      <c r="AR66" s="25">
        <f t="shared" si="148"/>
        <v>29355.39725111517</v>
      </c>
      <c r="AS66" s="25">
        <f t="shared" si="148"/>
        <v>37354.84881489542</v>
      </c>
      <c r="AT66" s="25">
        <f t="shared" si="148"/>
        <v>29929.698928841048</v>
      </c>
      <c r="AU66" s="25">
        <f t="shared" si="148"/>
        <v>31597.853092134093</v>
      </c>
      <c r="AV66" s="25">
        <f t="shared" si="148"/>
        <v>23417.545876132241</v>
      </c>
      <c r="AW66" s="25">
        <f t="shared" si="148"/>
        <v>19549.501706082123</v>
      </c>
      <c r="AX66" s="25">
        <f t="shared" si="148"/>
        <v>19934.765774863772</v>
      </c>
      <c r="AY66" s="25">
        <f t="shared" si="148"/>
        <v>20635.124336390898</v>
      </c>
      <c r="AZ66" s="25">
        <f t="shared" si="148"/>
        <v>15868.394484511857</v>
      </c>
      <c r="BA66" s="25">
        <f t="shared" si="148"/>
        <v>18806.902362039709</v>
      </c>
      <c r="BB66" s="25">
        <f t="shared" si="148"/>
        <v>18987.181316670001</v>
      </c>
      <c r="BC66" s="25">
        <f t="shared" si="148"/>
        <v>25273.740325936782</v>
      </c>
      <c r="BD66" s="25">
        <f t="shared" si="148"/>
        <v>29355.39725111517</v>
      </c>
      <c r="BE66" s="25">
        <f t="shared" si="148"/>
        <v>37354.84881489542</v>
      </c>
      <c r="BF66" s="25">
        <f t="shared" si="148"/>
        <v>29929.698928841048</v>
      </c>
      <c r="BG66" s="25">
        <f t="shared" si="148"/>
        <v>31597.853092134093</v>
      </c>
      <c r="BH66" s="25">
        <f t="shared" si="148"/>
        <v>23417.545876132241</v>
      </c>
      <c r="BI66" s="25">
        <f t="shared" si="148"/>
        <v>19549.501706082123</v>
      </c>
      <c r="BJ66" s="25">
        <f t="shared" si="148"/>
        <v>19934.765774863772</v>
      </c>
      <c r="BK66" s="25">
        <f t="shared" si="148"/>
        <v>20635.124336390898</v>
      </c>
      <c r="BL66" s="25">
        <f t="shared" si="148"/>
        <v>15868.394484511857</v>
      </c>
      <c r="BM66" s="25">
        <f t="shared" si="148"/>
        <v>18806.902362039709</v>
      </c>
      <c r="BN66" s="25">
        <f t="shared" si="148"/>
        <v>18987.181316670001</v>
      </c>
      <c r="BO66" s="25">
        <f t="shared" si="148"/>
        <v>25273.740325936782</v>
      </c>
      <c r="BP66" s="25">
        <f t="shared" ref="BP66:CH66" si="149">((BP12*0.5)+BO30-BP48)*BP85*BP$93*BP$2</f>
        <v>29355.39725111517</v>
      </c>
      <c r="BQ66" s="25">
        <f t="shared" si="149"/>
        <v>37354.84881489542</v>
      </c>
      <c r="BR66" s="25">
        <f t="shared" si="149"/>
        <v>29929.698928841048</v>
      </c>
      <c r="BS66" s="25">
        <f t="shared" si="149"/>
        <v>31597.853092134093</v>
      </c>
      <c r="BT66" s="25">
        <f t="shared" si="149"/>
        <v>23417.545876132241</v>
      </c>
      <c r="BU66" s="25">
        <f t="shared" si="149"/>
        <v>19549.501706082123</v>
      </c>
      <c r="BV66" s="25">
        <f t="shared" si="149"/>
        <v>19934.765774863772</v>
      </c>
      <c r="BW66" s="25">
        <f t="shared" si="149"/>
        <v>20635.124336390898</v>
      </c>
      <c r="BX66" s="25">
        <f t="shared" si="149"/>
        <v>15868.394484511857</v>
      </c>
      <c r="BY66" s="25">
        <f t="shared" si="149"/>
        <v>18806.902362039709</v>
      </c>
      <c r="BZ66" s="25">
        <f t="shared" si="149"/>
        <v>18987.181316670001</v>
      </c>
      <c r="CA66" s="25">
        <f t="shared" si="149"/>
        <v>25273.740325936782</v>
      </c>
      <c r="CB66" s="25">
        <f t="shared" si="149"/>
        <v>29355.39725111517</v>
      </c>
      <c r="CC66" s="25">
        <f t="shared" si="149"/>
        <v>37354.84881489542</v>
      </c>
      <c r="CD66" s="25">
        <f t="shared" si="149"/>
        <v>29929.698928841048</v>
      </c>
      <c r="CE66" s="25">
        <f t="shared" si="149"/>
        <v>31597.853092134093</v>
      </c>
      <c r="CF66" s="25">
        <f t="shared" si="149"/>
        <v>23417.545876132241</v>
      </c>
      <c r="CG66" s="25">
        <f t="shared" si="149"/>
        <v>19549.501706082123</v>
      </c>
      <c r="CH66" s="28">
        <f t="shared" si="149"/>
        <v>19934.765774863772</v>
      </c>
    </row>
    <row r="67" spans="1:88" ht="15.75" x14ac:dyDescent="0.25">
      <c r="A67" s="606"/>
      <c r="B67" s="14" t="str">
        <f t="shared" si="131"/>
        <v>Miscellaneous</v>
      </c>
      <c r="C67" s="25">
        <f t="shared" si="135"/>
        <v>0</v>
      </c>
      <c r="D67" s="25">
        <f t="shared" ref="D67:BO67" si="150">((D13*0.5)+C31-D49)*D86*D$93*D$2</f>
        <v>0</v>
      </c>
      <c r="E67" s="25">
        <f t="shared" si="150"/>
        <v>10.012961836776041</v>
      </c>
      <c r="F67" s="25">
        <f t="shared" si="150"/>
        <v>21.006429386060979</v>
      </c>
      <c r="G67" s="25">
        <f t="shared" si="150"/>
        <v>32.124318435803133</v>
      </c>
      <c r="H67" s="25">
        <f t="shared" si="150"/>
        <v>56.518022305513156</v>
      </c>
      <c r="I67" s="25">
        <f t="shared" si="150"/>
        <v>57.968280478948117</v>
      </c>
      <c r="J67" s="25">
        <f t="shared" si="150"/>
        <v>58.037209099358527</v>
      </c>
      <c r="K67" s="25">
        <f t="shared" si="150"/>
        <v>65.07822685604215</v>
      </c>
      <c r="L67" s="25">
        <f t="shared" si="150"/>
        <v>47.702175680650051</v>
      </c>
      <c r="M67" s="25">
        <f t="shared" si="150"/>
        <v>106.7219955352035</v>
      </c>
      <c r="N67" s="25">
        <f t="shared" si="150"/>
        <v>174.61178125343329</v>
      </c>
      <c r="O67" s="25">
        <f t="shared" si="150"/>
        <v>175.68902454453365</v>
      </c>
      <c r="P67" s="25">
        <f t="shared" si="150"/>
        <v>156.04377239181551</v>
      </c>
      <c r="Q67" s="25">
        <f t="shared" si="150"/>
        <v>180.86042798558748</v>
      </c>
      <c r="R67" s="25">
        <f t="shared" si="150"/>
        <v>189.71568408750079</v>
      </c>
      <c r="S67" s="25">
        <f t="shared" si="150"/>
        <v>212.2997232227099</v>
      </c>
      <c r="T67" s="25">
        <f t="shared" si="150"/>
        <v>-22.304282733495267</v>
      </c>
      <c r="U67" s="25">
        <f t="shared" si="150"/>
        <v>-22.876612886203038</v>
      </c>
      <c r="V67" s="25">
        <f t="shared" si="150"/>
        <v>-22.903814889658729</v>
      </c>
      <c r="W67" s="25">
        <f t="shared" si="150"/>
        <v>-22.444917091361201</v>
      </c>
      <c r="X67" s="25">
        <f t="shared" si="150"/>
        <v>-14.87105899415033</v>
      </c>
      <c r="Y67" s="25">
        <f t="shared" si="150"/>
        <v>-14.745241246301827</v>
      </c>
      <c r="Z67" s="25">
        <f t="shared" si="150"/>
        <v>-14.155623927512078</v>
      </c>
      <c r="AA67" s="25">
        <f t="shared" si="150"/>
        <v>-13.149304362897695</v>
      </c>
      <c r="AB67" s="25">
        <f t="shared" si="150"/>
        <v>-11.971767083126451</v>
      </c>
      <c r="AC67" s="25">
        <f t="shared" si="150"/>
        <v>-14.479863877136019</v>
      </c>
      <c r="AD67" s="25">
        <f t="shared" si="150"/>
        <v>-13.868075192773359</v>
      </c>
      <c r="AE67" s="25">
        <f t="shared" si="150"/>
        <v>-16.030909314066143</v>
      </c>
      <c r="AF67" s="25">
        <f t="shared" si="150"/>
        <v>-22.304282733495267</v>
      </c>
      <c r="AG67" s="25">
        <f t="shared" si="150"/>
        <v>-22.876612886203038</v>
      </c>
      <c r="AH67" s="25">
        <f t="shared" si="150"/>
        <v>-22.903814889658729</v>
      </c>
      <c r="AI67" s="25">
        <f t="shared" si="150"/>
        <v>-22.444917091361201</v>
      </c>
      <c r="AJ67" s="25">
        <f t="shared" si="150"/>
        <v>-14.87105899415033</v>
      </c>
      <c r="AK67" s="25">
        <f t="shared" si="150"/>
        <v>-14.745241246301827</v>
      </c>
      <c r="AL67" s="25">
        <f t="shared" si="150"/>
        <v>-14.155623927512078</v>
      </c>
      <c r="AM67" s="25">
        <f t="shared" si="150"/>
        <v>-13.149304362897695</v>
      </c>
      <c r="AN67" s="25">
        <f t="shared" si="150"/>
        <v>-11.971767083126451</v>
      </c>
      <c r="AO67" s="25">
        <f t="shared" si="150"/>
        <v>-14.479863877136019</v>
      </c>
      <c r="AP67" s="25">
        <f t="shared" si="150"/>
        <v>-13.868075192773359</v>
      </c>
      <c r="AQ67" s="25">
        <f t="shared" si="150"/>
        <v>-16.030909314066143</v>
      </c>
      <c r="AR67" s="25">
        <f t="shared" si="150"/>
        <v>-22.304282733495267</v>
      </c>
      <c r="AS67" s="25">
        <f t="shared" si="150"/>
        <v>-22.876612886203038</v>
      </c>
      <c r="AT67" s="25">
        <f t="shared" si="150"/>
        <v>-22.903814889658729</v>
      </c>
      <c r="AU67" s="25">
        <f t="shared" si="150"/>
        <v>-22.444917091361201</v>
      </c>
      <c r="AV67" s="25">
        <f t="shared" si="150"/>
        <v>-14.87105899415033</v>
      </c>
      <c r="AW67" s="25">
        <f t="shared" si="150"/>
        <v>-14.745241246301827</v>
      </c>
      <c r="AX67" s="25">
        <f t="shared" si="150"/>
        <v>-14.155623927512078</v>
      </c>
      <c r="AY67" s="25">
        <f t="shared" si="150"/>
        <v>-13.149304362897695</v>
      </c>
      <c r="AZ67" s="25">
        <f t="shared" si="150"/>
        <v>-11.971767083126451</v>
      </c>
      <c r="BA67" s="25">
        <f t="shared" si="150"/>
        <v>-14.479863877136019</v>
      </c>
      <c r="BB67" s="25">
        <f t="shared" si="150"/>
        <v>-13.868075192773359</v>
      </c>
      <c r="BC67" s="25">
        <f t="shared" si="150"/>
        <v>-16.030909314066143</v>
      </c>
      <c r="BD67" s="25">
        <f t="shared" si="150"/>
        <v>-22.304282733495267</v>
      </c>
      <c r="BE67" s="25">
        <f t="shared" si="150"/>
        <v>-22.876612886203038</v>
      </c>
      <c r="BF67" s="25">
        <f t="shared" si="150"/>
        <v>-22.903814889658729</v>
      </c>
      <c r="BG67" s="25">
        <f t="shared" si="150"/>
        <v>-22.444917091361201</v>
      </c>
      <c r="BH67" s="25">
        <f t="shared" si="150"/>
        <v>-14.87105899415033</v>
      </c>
      <c r="BI67" s="25">
        <f t="shared" si="150"/>
        <v>-14.745241246301827</v>
      </c>
      <c r="BJ67" s="25">
        <f t="shared" si="150"/>
        <v>-14.155623927512078</v>
      </c>
      <c r="BK67" s="25">
        <f t="shared" si="150"/>
        <v>-13.149304362897695</v>
      </c>
      <c r="BL67" s="25">
        <f t="shared" si="150"/>
        <v>-11.971767083126451</v>
      </c>
      <c r="BM67" s="25">
        <f t="shared" si="150"/>
        <v>-14.479863877136019</v>
      </c>
      <c r="BN67" s="25">
        <f t="shared" si="150"/>
        <v>-13.868075192773359</v>
      </c>
      <c r="BO67" s="25">
        <f t="shared" si="150"/>
        <v>-16.030909314066143</v>
      </c>
      <c r="BP67" s="25">
        <f t="shared" ref="BP67:CH67" si="151">((BP13*0.5)+BO31-BP49)*BP86*BP$93*BP$2</f>
        <v>-22.304282733495267</v>
      </c>
      <c r="BQ67" s="25">
        <f t="shared" si="151"/>
        <v>-22.876612886203038</v>
      </c>
      <c r="BR67" s="25">
        <f t="shared" si="151"/>
        <v>-22.903814889658729</v>
      </c>
      <c r="BS67" s="25">
        <f t="shared" si="151"/>
        <v>-22.444917091361201</v>
      </c>
      <c r="BT67" s="25">
        <f t="shared" si="151"/>
        <v>-14.87105899415033</v>
      </c>
      <c r="BU67" s="25">
        <f t="shared" si="151"/>
        <v>-14.745241246301827</v>
      </c>
      <c r="BV67" s="25">
        <f t="shared" si="151"/>
        <v>-14.155623927512078</v>
      </c>
      <c r="BW67" s="25">
        <f t="shared" si="151"/>
        <v>-13.149304362897695</v>
      </c>
      <c r="BX67" s="25">
        <f t="shared" si="151"/>
        <v>-11.971767083126451</v>
      </c>
      <c r="BY67" s="25">
        <f t="shared" si="151"/>
        <v>-14.479863877136019</v>
      </c>
      <c r="BZ67" s="25">
        <f t="shared" si="151"/>
        <v>-13.868075192773359</v>
      </c>
      <c r="CA67" s="25">
        <f t="shared" si="151"/>
        <v>-16.030909314066143</v>
      </c>
      <c r="CB67" s="25">
        <f t="shared" si="151"/>
        <v>-22.304282733495267</v>
      </c>
      <c r="CC67" s="25">
        <f t="shared" si="151"/>
        <v>-22.876612886203038</v>
      </c>
      <c r="CD67" s="25">
        <f t="shared" si="151"/>
        <v>-22.903814889658729</v>
      </c>
      <c r="CE67" s="25">
        <f t="shared" si="151"/>
        <v>-22.444917091361201</v>
      </c>
      <c r="CF67" s="25">
        <f t="shared" si="151"/>
        <v>-14.87105899415033</v>
      </c>
      <c r="CG67" s="25">
        <f t="shared" si="151"/>
        <v>-14.745241246301827</v>
      </c>
      <c r="CH67" s="28">
        <f t="shared" si="151"/>
        <v>-14.155623927512078</v>
      </c>
    </row>
    <row r="68" spans="1:88" ht="15.75" customHeight="1" x14ac:dyDescent="0.25">
      <c r="A68" s="606"/>
      <c r="B68" s="14" t="str">
        <f t="shared" si="131"/>
        <v>Motors</v>
      </c>
      <c r="C68" s="25">
        <f t="shared" si="135"/>
        <v>0</v>
      </c>
      <c r="D68" s="25">
        <f t="shared" ref="D68:BO68" si="152">((D14*0.5)+C32-D50)*D87*D$93*D$2</f>
        <v>0</v>
      </c>
      <c r="E68" s="25">
        <f t="shared" si="152"/>
        <v>0</v>
      </c>
      <c r="F68" s="25">
        <f t="shared" si="152"/>
        <v>0</v>
      </c>
      <c r="G68" s="25">
        <f t="shared" si="152"/>
        <v>0</v>
      </c>
      <c r="H68" s="25">
        <f t="shared" si="152"/>
        <v>0</v>
      </c>
      <c r="I68" s="25">
        <f t="shared" si="152"/>
        <v>0</v>
      </c>
      <c r="J68" s="25">
        <f t="shared" si="152"/>
        <v>0</v>
      </c>
      <c r="K68" s="25">
        <f t="shared" si="152"/>
        <v>0</v>
      </c>
      <c r="L68" s="25">
        <f t="shared" si="152"/>
        <v>0</v>
      </c>
      <c r="M68" s="25">
        <f t="shared" si="152"/>
        <v>0</v>
      </c>
      <c r="N68" s="25">
        <f t="shared" si="152"/>
        <v>45.883462919745376</v>
      </c>
      <c r="O68" s="25">
        <f t="shared" si="152"/>
        <v>85.582377437945553</v>
      </c>
      <c r="P68" s="25">
        <f t="shared" si="152"/>
        <v>76.012699485915235</v>
      </c>
      <c r="Q68" s="25">
        <f t="shared" si="152"/>
        <v>88.101493258205437</v>
      </c>
      <c r="R68" s="25">
        <f t="shared" si="152"/>
        <v>92.415102898809465</v>
      </c>
      <c r="S68" s="25">
        <f t="shared" si="152"/>
        <v>103.41633514057008</v>
      </c>
      <c r="T68" s="25">
        <f t="shared" si="152"/>
        <v>164.17199776387235</v>
      </c>
      <c r="U68" s="25">
        <f t="shared" si="152"/>
        <v>168.38466784491615</v>
      </c>
      <c r="V68" s="25">
        <f t="shared" si="152"/>
        <v>168.58488980694295</v>
      </c>
      <c r="W68" s="25">
        <f t="shared" si="152"/>
        <v>165.20714530755092</v>
      </c>
      <c r="X68" s="25">
        <f t="shared" si="152"/>
        <v>109.45931295372674</v>
      </c>
      <c r="Y68" s="25">
        <f t="shared" si="152"/>
        <v>108.53322394807489</v>
      </c>
      <c r="Z68" s="25">
        <f t="shared" si="152"/>
        <v>104.19331065435914</v>
      </c>
      <c r="AA68" s="25">
        <f t="shared" si="152"/>
        <v>96.786235731321526</v>
      </c>
      <c r="AB68" s="25">
        <f t="shared" si="152"/>
        <v>88.118902646847744</v>
      </c>
      <c r="AC68" s="25">
        <f t="shared" si="152"/>
        <v>106.57989806094186</v>
      </c>
      <c r="AD68" s="25">
        <f t="shared" si="152"/>
        <v>102.07679111411697</v>
      </c>
      <c r="AE68" s="25">
        <f t="shared" si="152"/>
        <v>117.99646011971436</v>
      </c>
      <c r="AF68" s="25">
        <f t="shared" si="152"/>
        <v>164.17199776387235</v>
      </c>
      <c r="AG68" s="25">
        <f t="shared" si="152"/>
        <v>168.38466784491615</v>
      </c>
      <c r="AH68" s="25">
        <f t="shared" si="152"/>
        <v>168.58488980694295</v>
      </c>
      <c r="AI68" s="25">
        <f t="shared" si="152"/>
        <v>165.20714530755092</v>
      </c>
      <c r="AJ68" s="25">
        <f t="shared" si="152"/>
        <v>109.45931295372674</v>
      </c>
      <c r="AK68" s="25">
        <f t="shared" si="152"/>
        <v>108.53322394807489</v>
      </c>
      <c r="AL68" s="25">
        <f t="shared" si="152"/>
        <v>104.19331065435914</v>
      </c>
      <c r="AM68" s="25">
        <f t="shared" si="152"/>
        <v>96.786235731321526</v>
      </c>
      <c r="AN68" s="25">
        <f t="shared" si="152"/>
        <v>88.118902646847744</v>
      </c>
      <c r="AO68" s="25">
        <f t="shared" si="152"/>
        <v>106.57989806094186</v>
      </c>
      <c r="AP68" s="25">
        <f t="shared" si="152"/>
        <v>102.07679111411697</v>
      </c>
      <c r="AQ68" s="25">
        <f t="shared" si="152"/>
        <v>117.99646011971436</v>
      </c>
      <c r="AR68" s="25">
        <f t="shared" si="152"/>
        <v>164.17199776387235</v>
      </c>
      <c r="AS68" s="25">
        <f t="shared" si="152"/>
        <v>168.38466784491615</v>
      </c>
      <c r="AT68" s="25">
        <f t="shared" si="152"/>
        <v>168.58488980694295</v>
      </c>
      <c r="AU68" s="25">
        <f t="shared" si="152"/>
        <v>165.20714530755092</v>
      </c>
      <c r="AV68" s="25">
        <f t="shared" si="152"/>
        <v>109.45931295372674</v>
      </c>
      <c r="AW68" s="25">
        <f t="shared" si="152"/>
        <v>108.53322394807489</v>
      </c>
      <c r="AX68" s="25">
        <f t="shared" si="152"/>
        <v>104.19331065435914</v>
      </c>
      <c r="AY68" s="25">
        <f t="shared" si="152"/>
        <v>96.786235731321526</v>
      </c>
      <c r="AZ68" s="25">
        <f t="shared" si="152"/>
        <v>88.118902646847744</v>
      </c>
      <c r="BA68" s="25">
        <f t="shared" si="152"/>
        <v>106.57989806094186</v>
      </c>
      <c r="BB68" s="25">
        <f t="shared" si="152"/>
        <v>102.07679111411697</v>
      </c>
      <c r="BC68" s="25">
        <f t="shared" si="152"/>
        <v>117.99646011971436</v>
      </c>
      <c r="BD68" s="25">
        <f t="shared" si="152"/>
        <v>164.17199776387235</v>
      </c>
      <c r="BE68" s="25">
        <f t="shared" si="152"/>
        <v>168.38466784491615</v>
      </c>
      <c r="BF68" s="25">
        <f t="shared" si="152"/>
        <v>168.58488980694295</v>
      </c>
      <c r="BG68" s="25">
        <f t="shared" si="152"/>
        <v>165.20714530755092</v>
      </c>
      <c r="BH68" s="25">
        <f t="shared" si="152"/>
        <v>109.45931295372674</v>
      </c>
      <c r="BI68" s="25">
        <f t="shared" si="152"/>
        <v>108.53322394807489</v>
      </c>
      <c r="BJ68" s="25">
        <f t="shared" si="152"/>
        <v>104.19331065435914</v>
      </c>
      <c r="BK68" s="25">
        <f t="shared" si="152"/>
        <v>96.786235731321526</v>
      </c>
      <c r="BL68" s="25">
        <f t="shared" si="152"/>
        <v>88.118902646847744</v>
      </c>
      <c r="BM68" s="25">
        <f t="shared" si="152"/>
        <v>106.57989806094186</v>
      </c>
      <c r="BN68" s="25">
        <f t="shared" si="152"/>
        <v>102.07679111411697</v>
      </c>
      <c r="BO68" s="25">
        <f t="shared" si="152"/>
        <v>117.99646011971436</v>
      </c>
      <c r="BP68" s="25">
        <f t="shared" ref="BP68:CH68" si="153">((BP14*0.5)+BO32-BP50)*BP87*BP$93*BP$2</f>
        <v>164.17199776387235</v>
      </c>
      <c r="BQ68" s="25">
        <f t="shared" si="153"/>
        <v>168.38466784491615</v>
      </c>
      <c r="BR68" s="25">
        <f t="shared" si="153"/>
        <v>168.58488980694295</v>
      </c>
      <c r="BS68" s="25">
        <f t="shared" si="153"/>
        <v>165.20714530755092</v>
      </c>
      <c r="BT68" s="25">
        <f t="shared" si="153"/>
        <v>109.45931295372674</v>
      </c>
      <c r="BU68" s="25">
        <f t="shared" si="153"/>
        <v>108.53322394807489</v>
      </c>
      <c r="BV68" s="25">
        <f t="shared" si="153"/>
        <v>104.19331065435914</v>
      </c>
      <c r="BW68" s="25">
        <f t="shared" si="153"/>
        <v>96.786235731321526</v>
      </c>
      <c r="BX68" s="25">
        <f t="shared" si="153"/>
        <v>88.118902646847744</v>
      </c>
      <c r="BY68" s="25">
        <f t="shared" si="153"/>
        <v>106.57989806094186</v>
      </c>
      <c r="BZ68" s="25">
        <f t="shared" si="153"/>
        <v>102.07679111411697</v>
      </c>
      <c r="CA68" s="25">
        <f t="shared" si="153"/>
        <v>117.99646011971436</v>
      </c>
      <c r="CB68" s="25">
        <f t="shared" si="153"/>
        <v>164.17199776387235</v>
      </c>
      <c r="CC68" s="25">
        <f t="shared" si="153"/>
        <v>168.38466784491615</v>
      </c>
      <c r="CD68" s="25">
        <f t="shared" si="153"/>
        <v>168.58488980694295</v>
      </c>
      <c r="CE68" s="25">
        <f t="shared" si="153"/>
        <v>165.20714530755092</v>
      </c>
      <c r="CF68" s="25">
        <f t="shared" si="153"/>
        <v>109.45931295372674</v>
      </c>
      <c r="CG68" s="25">
        <f t="shared" si="153"/>
        <v>108.53322394807489</v>
      </c>
      <c r="CH68" s="28">
        <f t="shared" si="153"/>
        <v>104.19331065435914</v>
      </c>
    </row>
    <row r="69" spans="1:88" ht="15.75" x14ac:dyDescent="0.25">
      <c r="A69" s="606"/>
      <c r="B69" s="14" t="str">
        <f t="shared" si="131"/>
        <v>Process</v>
      </c>
      <c r="C69" s="25">
        <f t="shared" si="135"/>
        <v>0</v>
      </c>
      <c r="D69" s="25">
        <f t="shared" ref="D69:BO69" si="154">((D15*0.5)+C33-D51)*D88*D$93*D$2</f>
        <v>0</v>
      </c>
      <c r="E69" s="25">
        <f t="shared" si="154"/>
        <v>0</v>
      </c>
      <c r="F69" s="25">
        <f t="shared" si="154"/>
        <v>0</v>
      </c>
      <c r="G69" s="25">
        <f t="shared" si="154"/>
        <v>0</v>
      </c>
      <c r="H69" s="25">
        <f t="shared" si="154"/>
        <v>0</v>
      </c>
      <c r="I69" s="25">
        <f t="shared" si="154"/>
        <v>0</v>
      </c>
      <c r="J69" s="25">
        <f t="shared" si="154"/>
        <v>0</v>
      </c>
      <c r="K69" s="25">
        <f t="shared" si="154"/>
        <v>0</v>
      </c>
      <c r="L69" s="25">
        <f t="shared" si="154"/>
        <v>0</v>
      </c>
      <c r="M69" s="25">
        <f t="shared" si="154"/>
        <v>0</v>
      </c>
      <c r="N69" s="25">
        <f t="shared" si="154"/>
        <v>388.8647724089908</v>
      </c>
      <c r="O69" s="25">
        <f t="shared" si="154"/>
        <v>725.31517036621528</v>
      </c>
      <c r="P69" s="25">
        <f t="shared" si="154"/>
        <v>644.21164412730593</v>
      </c>
      <c r="Q69" s="25">
        <f t="shared" si="154"/>
        <v>746.66481003553702</v>
      </c>
      <c r="R69" s="25">
        <f t="shared" si="154"/>
        <v>783.22287964089082</v>
      </c>
      <c r="S69" s="25">
        <f t="shared" si="154"/>
        <v>876.45890411867083</v>
      </c>
      <c r="T69" s="25">
        <f t="shared" si="154"/>
        <v>1391.366354759255</v>
      </c>
      <c r="U69" s="25">
        <f t="shared" si="154"/>
        <v>1427.0689562643888</v>
      </c>
      <c r="V69" s="25">
        <f t="shared" si="154"/>
        <v>1428.7658479709069</v>
      </c>
      <c r="W69" s="25">
        <f t="shared" si="154"/>
        <v>1400.1392848819521</v>
      </c>
      <c r="X69" s="25">
        <f t="shared" si="154"/>
        <v>927.67346035423543</v>
      </c>
      <c r="Y69" s="25">
        <f t="shared" si="154"/>
        <v>919.82480710321215</v>
      </c>
      <c r="Z69" s="25">
        <f t="shared" si="154"/>
        <v>883.04381264803385</v>
      </c>
      <c r="AA69" s="25">
        <f t="shared" si="154"/>
        <v>820.26846133679169</v>
      </c>
      <c r="AB69" s="25">
        <f t="shared" si="154"/>
        <v>746.81235552407225</v>
      </c>
      <c r="AC69" s="25">
        <f t="shared" si="154"/>
        <v>903.27026700955878</v>
      </c>
      <c r="AD69" s="25">
        <f t="shared" si="154"/>
        <v>865.10619772225914</v>
      </c>
      <c r="AE69" s="25">
        <f t="shared" si="154"/>
        <v>1000.0262336296631</v>
      </c>
      <c r="AF69" s="25">
        <f t="shared" si="154"/>
        <v>1391.366354759255</v>
      </c>
      <c r="AG69" s="25">
        <f t="shared" si="154"/>
        <v>1427.0689562643888</v>
      </c>
      <c r="AH69" s="25">
        <f t="shared" si="154"/>
        <v>1428.7658479709069</v>
      </c>
      <c r="AI69" s="25">
        <f t="shared" si="154"/>
        <v>1400.1392848819521</v>
      </c>
      <c r="AJ69" s="25">
        <f t="shared" si="154"/>
        <v>927.67346035423543</v>
      </c>
      <c r="AK69" s="25">
        <f t="shared" si="154"/>
        <v>919.82480710321215</v>
      </c>
      <c r="AL69" s="25">
        <f t="shared" si="154"/>
        <v>883.04381264803385</v>
      </c>
      <c r="AM69" s="25">
        <f t="shared" si="154"/>
        <v>820.26846133679169</v>
      </c>
      <c r="AN69" s="25">
        <f t="shared" si="154"/>
        <v>746.81235552407225</v>
      </c>
      <c r="AO69" s="25">
        <f t="shared" si="154"/>
        <v>903.27026700955878</v>
      </c>
      <c r="AP69" s="25">
        <f t="shared" si="154"/>
        <v>865.10619772225914</v>
      </c>
      <c r="AQ69" s="25">
        <f t="shared" si="154"/>
        <v>1000.0262336296631</v>
      </c>
      <c r="AR69" s="25">
        <f t="shared" si="154"/>
        <v>1391.366354759255</v>
      </c>
      <c r="AS69" s="25">
        <f t="shared" si="154"/>
        <v>1427.0689562643888</v>
      </c>
      <c r="AT69" s="25">
        <f t="shared" si="154"/>
        <v>1428.7658479709069</v>
      </c>
      <c r="AU69" s="25">
        <f t="shared" si="154"/>
        <v>1400.1392848819521</v>
      </c>
      <c r="AV69" s="25">
        <f t="shared" si="154"/>
        <v>927.67346035423543</v>
      </c>
      <c r="AW69" s="25">
        <f t="shared" si="154"/>
        <v>919.82480710321215</v>
      </c>
      <c r="AX69" s="25">
        <f t="shared" si="154"/>
        <v>883.04381264803385</v>
      </c>
      <c r="AY69" s="25">
        <f t="shared" si="154"/>
        <v>820.26846133679169</v>
      </c>
      <c r="AZ69" s="25">
        <f t="shared" si="154"/>
        <v>746.81235552407225</v>
      </c>
      <c r="BA69" s="25">
        <f t="shared" si="154"/>
        <v>903.27026700955878</v>
      </c>
      <c r="BB69" s="25">
        <f t="shared" si="154"/>
        <v>865.10619772225914</v>
      </c>
      <c r="BC69" s="25">
        <f t="shared" si="154"/>
        <v>1000.0262336296631</v>
      </c>
      <c r="BD69" s="25">
        <f t="shared" si="154"/>
        <v>1391.366354759255</v>
      </c>
      <c r="BE69" s="25">
        <f t="shared" si="154"/>
        <v>1427.0689562643888</v>
      </c>
      <c r="BF69" s="25">
        <f t="shared" si="154"/>
        <v>1428.7658479709069</v>
      </c>
      <c r="BG69" s="25">
        <f t="shared" si="154"/>
        <v>1400.1392848819521</v>
      </c>
      <c r="BH69" s="25">
        <f t="shared" si="154"/>
        <v>927.67346035423543</v>
      </c>
      <c r="BI69" s="25">
        <f t="shared" si="154"/>
        <v>919.82480710321215</v>
      </c>
      <c r="BJ69" s="25">
        <f t="shared" si="154"/>
        <v>883.04381264803385</v>
      </c>
      <c r="BK69" s="25">
        <f t="shared" si="154"/>
        <v>820.26846133679169</v>
      </c>
      <c r="BL69" s="25">
        <f t="shared" si="154"/>
        <v>746.81235552407225</v>
      </c>
      <c r="BM69" s="25">
        <f t="shared" si="154"/>
        <v>903.27026700955878</v>
      </c>
      <c r="BN69" s="25">
        <f t="shared" si="154"/>
        <v>865.10619772225914</v>
      </c>
      <c r="BO69" s="25">
        <f t="shared" si="154"/>
        <v>1000.0262336296631</v>
      </c>
      <c r="BP69" s="25">
        <f t="shared" ref="BP69:CH69" si="155">((BP15*0.5)+BO33-BP51)*BP88*BP$93*BP$2</f>
        <v>1391.366354759255</v>
      </c>
      <c r="BQ69" s="25">
        <f t="shared" si="155"/>
        <v>1427.0689562643888</v>
      </c>
      <c r="BR69" s="25">
        <f t="shared" si="155"/>
        <v>1428.7658479709069</v>
      </c>
      <c r="BS69" s="25">
        <f t="shared" si="155"/>
        <v>1400.1392848819521</v>
      </c>
      <c r="BT69" s="25">
        <f t="shared" si="155"/>
        <v>927.67346035423543</v>
      </c>
      <c r="BU69" s="25">
        <f t="shared" si="155"/>
        <v>919.82480710321215</v>
      </c>
      <c r="BV69" s="25">
        <f t="shared" si="155"/>
        <v>883.04381264803385</v>
      </c>
      <c r="BW69" s="25">
        <f t="shared" si="155"/>
        <v>820.26846133679169</v>
      </c>
      <c r="BX69" s="25">
        <f t="shared" si="155"/>
        <v>746.81235552407225</v>
      </c>
      <c r="BY69" s="25">
        <f t="shared" si="155"/>
        <v>903.27026700955878</v>
      </c>
      <c r="BZ69" s="25">
        <f t="shared" si="155"/>
        <v>865.10619772225914</v>
      </c>
      <c r="CA69" s="25">
        <f t="shared" si="155"/>
        <v>1000.0262336296631</v>
      </c>
      <c r="CB69" s="25">
        <f t="shared" si="155"/>
        <v>1391.366354759255</v>
      </c>
      <c r="CC69" s="25">
        <f t="shared" si="155"/>
        <v>1427.0689562643888</v>
      </c>
      <c r="CD69" s="25">
        <f t="shared" si="155"/>
        <v>1428.7658479709069</v>
      </c>
      <c r="CE69" s="25">
        <f t="shared" si="155"/>
        <v>1400.1392848819521</v>
      </c>
      <c r="CF69" s="25">
        <f t="shared" si="155"/>
        <v>927.67346035423543</v>
      </c>
      <c r="CG69" s="25">
        <f t="shared" si="155"/>
        <v>919.82480710321215</v>
      </c>
      <c r="CH69" s="28">
        <f t="shared" si="155"/>
        <v>883.04381264803385</v>
      </c>
    </row>
    <row r="70" spans="1:88" ht="15.75" x14ac:dyDescent="0.25">
      <c r="A70" s="606"/>
      <c r="B70" s="14" t="str">
        <f t="shared" si="131"/>
        <v>Refrigeration</v>
      </c>
      <c r="C70" s="25">
        <f t="shared" si="135"/>
        <v>0</v>
      </c>
      <c r="D70" s="25">
        <f t="shared" ref="D70:BO70" si="156">((D16*0.5)+C34-D52)*D89*D$93*D$2</f>
        <v>0</v>
      </c>
      <c r="E70" s="25">
        <f t="shared" si="156"/>
        <v>116.8535529389805</v>
      </c>
      <c r="F70" s="25">
        <f t="shared" si="156"/>
        <v>390.3320888215726</v>
      </c>
      <c r="G70" s="25">
        <f t="shared" si="156"/>
        <v>657.114512892167</v>
      </c>
      <c r="H70" s="25">
        <f t="shared" si="156"/>
        <v>1052.4112925867171</v>
      </c>
      <c r="I70" s="25">
        <f t="shared" si="156"/>
        <v>1107.4896801821667</v>
      </c>
      <c r="J70" s="25">
        <f t="shared" si="156"/>
        <v>1120.1758884288136</v>
      </c>
      <c r="K70" s="25">
        <f t="shared" si="156"/>
        <v>1602.9796391609757</v>
      </c>
      <c r="L70" s="25">
        <f t="shared" si="156"/>
        <v>1453.0278405233025</v>
      </c>
      <c r="M70" s="25">
        <f t="shared" si="156"/>
        <v>1533.2967808008837</v>
      </c>
      <c r="N70" s="25">
        <f t="shared" si="156"/>
        <v>1591.0904153961278</v>
      </c>
      <c r="O70" s="25">
        <f t="shared" si="156"/>
        <v>1597.4503540411022</v>
      </c>
      <c r="P70" s="25">
        <f t="shared" si="156"/>
        <v>1417.4302356248079</v>
      </c>
      <c r="Q70" s="25">
        <f t="shared" si="156"/>
        <v>1622.1394577865108</v>
      </c>
      <c r="R70" s="25">
        <f t="shared" si="156"/>
        <v>1780.2732423029652</v>
      </c>
      <c r="S70" s="25">
        <f t="shared" si="156"/>
        <v>1963.2009044924612</v>
      </c>
      <c r="T70" s="25">
        <f t="shared" si="156"/>
        <v>-302.39825540793652</v>
      </c>
      <c r="U70" s="25">
        <f t="shared" si="156"/>
        <v>-313.74155315513264</v>
      </c>
      <c r="V70" s="25">
        <f t="shared" si="156"/>
        <v>-312.92721773811382</v>
      </c>
      <c r="W70" s="25">
        <f t="shared" si="156"/>
        <v>-298.89697185282483</v>
      </c>
      <c r="X70" s="25">
        <f t="shared" si="156"/>
        <v>-194.47641473495378</v>
      </c>
      <c r="Y70" s="25">
        <f t="shared" si="156"/>
        <v>-190.98152623232099</v>
      </c>
      <c r="Z70" s="25">
        <f t="shared" si="156"/>
        <v>-182.04025059714934</v>
      </c>
      <c r="AA70" s="25">
        <f t="shared" si="156"/>
        <v>-170.10517208465498</v>
      </c>
      <c r="AB70" s="25">
        <f t="shared" si="156"/>
        <v>-154.71966371139322</v>
      </c>
      <c r="AC70" s="25">
        <f t="shared" si="156"/>
        <v>-184.77410854199283</v>
      </c>
      <c r="AD70" s="25">
        <f t="shared" si="156"/>
        <v>-185.1533687894393</v>
      </c>
      <c r="AE70" s="25">
        <f t="shared" si="156"/>
        <v>-210.91403348462396</v>
      </c>
      <c r="AF70" s="25">
        <f t="shared" si="156"/>
        <v>-302.39825540793652</v>
      </c>
      <c r="AG70" s="25">
        <f t="shared" si="156"/>
        <v>-313.74155315513264</v>
      </c>
      <c r="AH70" s="25">
        <f t="shared" si="156"/>
        <v>-312.92721773811382</v>
      </c>
      <c r="AI70" s="25">
        <f t="shared" si="156"/>
        <v>-298.89697185282483</v>
      </c>
      <c r="AJ70" s="25">
        <f t="shared" si="156"/>
        <v>-194.47641473495378</v>
      </c>
      <c r="AK70" s="25">
        <f t="shared" si="156"/>
        <v>-190.98152623232099</v>
      </c>
      <c r="AL70" s="25">
        <f t="shared" si="156"/>
        <v>-182.04025059714934</v>
      </c>
      <c r="AM70" s="25">
        <f t="shared" si="156"/>
        <v>-170.10517208465498</v>
      </c>
      <c r="AN70" s="25">
        <f t="shared" si="156"/>
        <v>-154.71966371139322</v>
      </c>
      <c r="AO70" s="25">
        <f t="shared" si="156"/>
        <v>-184.77410854199283</v>
      </c>
      <c r="AP70" s="25">
        <f t="shared" si="156"/>
        <v>-185.1533687894393</v>
      </c>
      <c r="AQ70" s="25">
        <f t="shared" si="156"/>
        <v>-210.91403348462396</v>
      </c>
      <c r="AR70" s="25">
        <f t="shared" si="156"/>
        <v>-302.39825540793652</v>
      </c>
      <c r="AS70" s="25">
        <f t="shared" si="156"/>
        <v>-313.74155315513264</v>
      </c>
      <c r="AT70" s="25">
        <f t="shared" si="156"/>
        <v>-312.92721773811382</v>
      </c>
      <c r="AU70" s="25">
        <f t="shared" si="156"/>
        <v>-298.89697185282483</v>
      </c>
      <c r="AV70" s="25">
        <f t="shared" si="156"/>
        <v>-194.47641473495378</v>
      </c>
      <c r="AW70" s="25">
        <f t="shared" si="156"/>
        <v>-190.98152623232099</v>
      </c>
      <c r="AX70" s="25">
        <f t="shared" si="156"/>
        <v>-182.04025059714934</v>
      </c>
      <c r="AY70" s="25">
        <f t="shared" si="156"/>
        <v>-170.10517208465498</v>
      </c>
      <c r="AZ70" s="25">
        <f t="shared" si="156"/>
        <v>-154.71966371139322</v>
      </c>
      <c r="BA70" s="25">
        <f t="shared" si="156"/>
        <v>-184.77410854199283</v>
      </c>
      <c r="BB70" s="25">
        <f t="shared" si="156"/>
        <v>-185.1533687894393</v>
      </c>
      <c r="BC70" s="25">
        <f t="shared" si="156"/>
        <v>-210.91403348462396</v>
      </c>
      <c r="BD70" s="25">
        <f t="shared" si="156"/>
        <v>-302.39825540793652</v>
      </c>
      <c r="BE70" s="25">
        <f t="shared" si="156"/>
        <v>-313.74155315513264</v>
      </c>
      <c r="BF70" s="25">
        <f t="shared" si="156"/>
        <v>-312.92721773811382</v>
      </c>
      <c r="BG70" s="25">
        <f t="shared" si="156"/>
        <v>-298.89697185282483</v>
      </c>
      <c r="BH70" s="25">
        <f t="shared" si="156"/>
        <v>-194.47641473495378</v>
      </c>
      <c r="BI70" s="25">
        <f t="shared" si="156"/>
        <v>-190.98152623232099</v>
      </c>
      <c r="BJ70" s="25">
        <f t="shared" si="156"/>
        <v>-182.04025059714934</v>
      </c>
      <c r="BK70" s="25">
        <f t="shared" si="156"/>
        <v>-170.10517208465498</v>
      </c>
      <c r="BL70" s="25">
        <f t="shared" si="156"/>
        <v>-154.71966371139322</v>
      </c>
      <c r="BM70" s="25">
        <f t="shared" si="156"/>
        <v>-184.77410854199283</v>
      </c>
      <c r="BN70" s="25">
        <f t="shared" si="156"/>
        <v>-185.1533687894393</v>
      </c>
      <c r="BO70" s="25">
        <f t="shared" si="156"/>
        <v>-210.91403348462396</v>
      </c>
      <c r="BP70" s="25">
        <f t="shared" ref="BP70:CH70" si="157">((BP16*0.5)+BO34-BP52)*BP89*BP$93*BP$2</f>
        <v>-302.39825540793652</v>
      </c>
      <c r="BQ70" s="25">
        <f t="shared" si="157"/>
        <v>-313.74155315513264</v>
      </c>
      <c r="BR70" s="25">
        <f t="shared" si="157"/>
        <v>-312.92721773811382</v>
      </c>
      <c r="BS70" s="25">
        <f t="shared" si="157"/>
        <v>-298.89697185282483</v>
      </c>
      <c r="BT70" s="25">
        <f t="shared" si="157"/>
        <v>-194.47641473495378</v>
      </c>
      <c r="BU70" s="25">
        <f t="shared" si="157"/>
        <v>-190.98152623232099</v>
      </c>
      <c r="BV70" s="25">
        <f t="shared" si="157"/>
        <v>-182.04025059714934</v>
      </c>
      <c r="BW70" s="25">
        <f t="shared" si="157"/>
        <v>-170.10517208465498</v>
      </c>
      <c r="BX70" s="25">
        <f t="shared" si="157"/>
        <v>-154.71966371139322</v>
      </c>
      <c r="BY70" s="25">
        <f t="shared" si="157"/>
        <v>-184.77410854199283</v>
      </c>
      <c r="BZ70" s="25">
        <f t="shared" si="157"/>
        <v>-185.1533687894393</v>
      </c>
      <c r="CA70" s="25">
        <f t="shared" si="157"/>
        <v>-210.91403348462396</v>
      </c>
      <c r="CB70" s="25">
        <f t="shared" si="157"/>
        <v>-302.39825540793652</v>
      </c>
      <c r="CC70" s="25">
        <f t="shared" si="157"/>
        <v>-313.74155315513264</v>
      </c>
      <c r="CD70" s="25">
        <f t="shared" si="157"/>
        <v>-312.92721773811382</v>
      </c>
      <c r="CE70" s="25">
        <f t="shared" si="157"/>
        <v>-298.89697185282483</v>
      </c>
      <c r="CF70" s="25">
        <f t="shared" si="157"/>
        <v>-194.47641473495378</v>
      </c>
      <c r="CG70" s="25">
        <f t="shared" si="157"/>
        <v>-190.98152623232099</v>
      </c>
      <c r="CH70" s="28">
        <f t="shared" si="157"/>
        <v>-182.04025059714934</v>
      </c>
    </row>
    <row r="71" spans="1:88" ht="15.75" x14ac:dyDescent="0.25">
      <c r="A71" s="606"/>
      <c r="B71" s="14" t="str">
        <f t="shared" si="131"/>
        <v>Water Heating</v>
      </c>
      <c r="C71" s="25">
        <f t="shared" si="135"/>
        <v>0</v>
      </c>
      <c r="D71" s="25">
        <f t="shared" ref="D71:BO71" si="158">((D17*0.5)+C35-D53)*D90*D$93*D$2</f>
        <v>0</v>
      </c>
      <c r="E71" s="25">
        <f t="shared" si="158"/>
        <v>0</v>
      </c>
      <c r="F71" s="25">
        <f t="shared" si="158"/>
        <v>0</v>
      </c>
      <c r="G71" s="25">
        <f t="shared" si="158"/>
        <v>0</v>
      </c>
      <c r="H71" s="25">
        <f t="shared" si="158"/>
        <v>0</v>
      </c>
      <c r="I71" s="25">
        <f t="shared" si="158"/>
        <v>0</v>
      </c>
      <c r="J71" s="25">
        <f t="shared" si="158"/>
        <v>0</v>
      </c>
      <c r="K71" s="25">
        <f t="shared" si="158"/>
        <v>0</v>
      </c>
      <c r="L71" s="25">
        <f t="shared" si="158"/>
        <v>0</v>
      </c>
      <c r="M71" s="25">
        <f t="shared" si="158"/>
        <v>0</v>
      </c>
      <c r="N71" s="25">
        <f t="shared" si="158"/>
        <v>42.475164418853424</v>
      </c>
      <c r="O71" s="25">
        <f t="shared" si="158"/>
        <v>91.185812780626136</v>
      </c>
      <c r="P71" s="25">
        <f t="shared" si="158"/>
        <v>74.621717438142539</v>
      </c>
      <c r="Q71" s="25">
        <f t="shared" si="158"/>
        <v>73.031876650808542</v>
      </c>
      <c r="R71" s="25">
        <f t="shared" si="158"/>
        <v>70.800469702078374</v>
      </c>
      <c r="S71" s="25">
        <f t="shared" si="158"/>
        <v>81.059119522857983</v>
      </c>
      <c r="T71" s="25">
        <f t="shared" si="158"/>
        <v>121.9669055132014</v>
      </c>
      <c r="U71" s="25">
        <f t="shared" si="158"/>
        <v>125.67181735817962</v>
      </c>
      <c r="V71" s="25">
        <f t="shared" si="158"/>
        <v>127.23495807321798</v>
      </c>
      <c r="W71" s="25">
        <f t="shared" si="158"/>
        <v>127.02027780334147</v>
      </c>
      <c r="X71" s="25">
        <f t="shared" si="158"/>
        <v>89.035571327208999</v>
      </c>
      <c r="Y71" s="25">
        <f t="shared" si="158"/>
        <v>95.049128695426234</v>
      </c>
      <c r="Z71" s="25">
        <f t="shared" si="158"/>
        <v>96.453661510453742</v>
      </c>
      <c r="AA71" s="25">
        <f t="shared" si="158"/>
        <v>103.12323442448287</v>
      </c>
      <c r="AB71" s="25">
        <f t="shared" si="158"/>
        <v>86.506385100698665</v>
      </c>
      <c r="AC71" s="25">
        <f t="shared" si="158"/>
        <v>88.349580475669256</v>
      </c>
      <c r="AD71" s="25">
        <f t="shared" si="158"/>
        <v>78.202420706859627</v>
      </c>
      <c r="AE71" s="25">
        <f t="shared" si="158"/>
        <v>92.487218301800539</v>
      </c>
      <c r="AF71" s="25">
        <f t="shared" si="158"/>
        <v>121.9669055132014</v>
      </c>
      <c r="AG71" s="25">
        <f t="shared" si="158"/>
        <v>125.67181735817962</v>
      </c>
      <c r="AH71" s="25">
        <f t="shared" si="158"/>
        <v>127.23495807321798</v>
      </c>
      <c r="AI71" s="25">
        <f t="shared" si="158"/>
        <v>127.02027780334147</v>
      </c>
      <c r="AJ71" s="25">
        <f t="shared" si="158"/>
        <v>89.035571327208999</v>
      </c>
      <c r="AK71" s="25">
        <f t="shared" si="158"/>
        <v>95.049128695426234</v>
      </c>
      <c r="AL71" s="25">
        <f t="shared" si="158"/>
        <v>96.453661510453742</v>
      </c>
      <c r="AM71" s="25">
        <f t="shared" si="158"/>
        <v>103.12323442448287</v>
      </c>
      <c r="AN71" s="25">
        <f t="shared" si="158"/>
        <v>86.506385100698665</v>
      </c>
      <c r="AO71" s="25">
        <f t="shared" si="158"/>
        <v>88.349580475669256</v>
      </c>
      <c r="AP71" s="25">
        <f t="shared" si="158"/>
        <v>78.202420706859627</v>
      </c>
      <c r="AQ71" s="25">
        <f t="shared" si="158"/>
        <v>92.487218301800539</v>
      </c>
      <c r="AR71" s="25">
        <f t="shared" si="158"/>
        <v>121.9669055132014</v>
      </c>
      <c r="AS71" s="25">
        <f t="shared" si="158"/>
        <v>125.67181735817962</v>
      </c>
      <c r="AT71" s="25">
        <f t="shared" si="158"/>
        <v>127.23495807321798</v>
      </c>
      <c r="AU71" s="25">
        <f t="shared" si="158"/>
        <v>127.02027780334147</v>
      </c>
      <c r="AV71" s="25">
        <f t="shared" si="158"/>
        <v>89.035571327208999</v>
      </c>
      <c r="AW71" s="25">
        <f t="shared" si="158"/>
        <v>95.049128695426234</v>
      </c>
      <c r="AX71" s="25">
        <f t="shared" si="158"/>
        <v>96.453661510453742</v>
      </c>
      <c r="AY71" s="25">
        <f t="shared" si="158"/>
        <v>103.12323442448287</v>
      </c>
      <c r="AZ71" s="25">
        <f t="shared" si="158"/>
        <v>86.506385100698665</v>
      </c>
      <c r="BA71" s="25">
        <f t="shared" si="158"/>
        <v>88.349580475669256</v>
      </c>
      <c r="BB71" s="25">
        <f t="shared" si="158"/>
        <v>78.202420706859627</v>
      </c>
      <c r="BC71" s="25">
        <f t="shared" si="158"/>
        <v>92.487218301800539</v>
      </c>
      <c r="BD71" s="25">
        <f t="shared" si="158"/>
        <v>121.9669055132014</v>
      </c>
      <c r="BE71" s="25">
        <f t="shared" si="158"/>
        <v>125.67181735817962</v>
      </c>
      <c r="BF71" s="25">
        <f t="shared" si="158"/>
        <v>127.23495807321798</v>
      </c>
      <c r="BG71" s="25">
        <f t="shared" si="158"/>
        <v>127.02027780334147</v>
      </c>
      <c r="BH71" s="25">
        <f t="shared" si="158"/>
        <v>89.035571327208999</v>
      </c>
      <c r="BI71" s="25">
        <f t="shared" si="158"/>
        <v>95.049128695426234</v>
      </c>
      <c r="BJ71" s="25">
        <f t="shared" si="158"/>
        <v>96.453661510453742</v>
      </c>
      <c r="BK71" s="25">
        <f t="shared" si="158"/>
        <v>103.12323442448287</v>
      </c>
      <c r="BL71" s="25">
        <f t="shared" si="158"/>
        <v>86.506385100698665</v>
      </c>
      <c r="BM71" s="25">
        <f t="shared" si="158"/>
        <v>88.349580475669256</v>
      </c>
      <c r="BN71" s="25">
        <f t="shared" si="158"/>
        <v>78.202420706859627</v>
      </c>
      <c r="BO71" s="25">
        <f t="shared" si="158"/>
        <v>92.487218301800539</v>
      </c>
      <c r="BP71" s="25">
        <f t="shared" ref="BP71:CH71" si="159">((BP17*0.5)+BO35-BP53)*BP90*BP$93*BP$2</f>
        <v>121.9669055132014</v>
      </c>
      <c r="BQ71" s="25">
        <f t="shared" si="159"/>
        <v>125.67181735817962</v>
      </c>
      <c r="BR71" s="25">
        <f t="shared" si="159"/>
        <v>127.23495807321798</v>
      </c>
      <c r="BS71" s="25">
        <f t="shared" si="159"/>
        <v>127.02027780334147</v>
      </c>
      <c r="BT71" s="25">
        <f t="shared" si="159"/>
        <v>89.035571327208999</v>
      </c>
      <c r="BU71" s="25">
        <f t="shared" si="159"/>
        <v>95.049128695426234</v>
      </c>
      <c r="BV71" s="25">
        <f t="shared" si="159"/>
        <v>96.453661510453742</v>
      </c>
      <c r="BW71" s="25">
        <f t="shared" si="159"/>
        <v>103.12323442448287</v>
      </c>
      <c r="BX71" s="25">
        <f t="shared" si="159"/>
        <v>86.506385100698665</v>
      </c>
      <c r="BY71" s="25">
        <f t="shared" si="159"/>
        <v>88.349580475669256</v>
      </c>
      <c r="BZ71" s="25">
        <f t="shared" si="159"/>
        <v>78.202420706859627</v>
      </c>
      <c r="CA71" s="25">
        <f t="shared" si="159"/>
        <v>92.487218301800539</v>
      </c>
      <c r="CB71" s="25">
        <f t="shared" si="159"/>
        <v>121.9669055132014</v>
      </c>
      <c r="CC71" s="25">
        <f t="shared" si="159"/>
        <v>125.67181735817962</v>
      </c>
      <c r="CD71" s="25">
        <f t="shared" si="159"/>
        <v>127.23495807321798</v>
      </c>
      <c r="CE71" s="25">
        <f t="shared" si="159"/>
        <v>127.02027780334147</v>
      </c>
      <c r="CF71" s="25">
        <f t="shared" si="159"/>
        <v>89.035571327208999</v>
      </c>
      <c r="CG71" s="25">
        <f t="shared" si="159"/>
        <v>95.049128695426234</v>
      </c>
      <c r="CH71" s="28">
        <f t="shared" si="159"/>
        <v>96.453661510453742</v>
      </c>
    </row>
    <row r="72" spans="1:88" ht="15.75" customHeight="1" x14ac:dyDescent="0.25">
      <c r="A72" s="606"/>
      <c r="B72" s="14" t="str">
        <f t="shared" ref="B72" si="160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25">
      <c r="A73" s="606"/>
      <c r="B73" s="269" t="s">
        <v>26</v>
      </c>
      <c r="C73" s="25">
        <f>SUM(C59:C72)</f>
        <v>0</v>
      </c>
      <c r="D73" s="25">
        <f>SUM(D59:D72)</f>
        <v>536.66098866076845</v>
      </c>
      <c r="E73" s="25">
        <f t="shared" ref="E73:BP73" si="161">SUM(E59:E72)</f>
        <v>3985.5110310488362</v>
      </c>
      <c r="F73" s="25">
        <f t="shared" si="161"/>
        <v>9006.3112091760577</v>
      </c>
      <c r="G73" s="25">
        <f t="shared" si="161"/>
        <v>16314.527276131414</v>
      </c>
      <c r="H73" s="25">
        <f t="shared" si="161"/>
        <v>29624.935500685755</v>
      </c>
      <c r="I73" s="25">
        <f t="shared" si="161"/>
        <v>44757.886641536075</v>
      </c>
      <c r="J73" s="25">
        <f t="shared" si="161"/>
        <v>41140.319490706912</v>
      </c>
      <c r="K73" s="25">
        <f t="shared" si="161"/>
        <v>46375.787040937656</v>
      </c>
      <c r="L73" s="25">
        <f t="shared" si="161"/>
        <v>36819.732415205457</v>
      </c>
      <c r="M73" s="25">
        <f t="shared" si="161"/>
        <v>35868.270272501082</v>
      </c>
      <c r="N73" s="25">
        <f t="shared" si="161"/>
        <v>55345.179723480811</v>
      </c>
      <c r="O73" s="25">
        <f t="shared" si="161"/>
        <v>71762.836175766744</v>
      </c>
      <c r="P73" s="25">
        <f t="shared" si="161"/>
        <v>54823.857117256768</v>
      </c>
      <c r="Q73" s="25">
        <f t="shared" si="161"/>
        <v>60629.405067442371</v>
      </c>
      <c r="R73" s="25">
        <f t="shared" si="161"/>
        <v>65638.498835215476</v>
      </c>
      <c r="S73" s="25">
        <f t="shared" si="161"/>
        <v>86499.788778352318</v>
      </c>
      <c r="T73" s="25">
        <f t="shared" si="161"/>
        <v>46686.75991118302</v>
      </c>
      <c r="U73" s="25">
        <f t="shared" si="161"/>
        <v>60314.805630049166</v>
      </c>
      <c r="V73" s="25">
        <f t="shared" si="161"/>
        <v>51459.29650675453</v>
      </c>
      <c r="W73" s="25">
        <f t="shared" si="161"/>
        <v>41489.691717462701</v>
      </c>
      <c r="X73" s="25">
        <f t="shared" si="161"/>
        <v>26948.551734866032</v>
      </c>
      <c r="Y73" s="25">
        <f t="shared" si="161"/>
        <v>24285.50229765481</v>
      </c>
      <c r="Z73" s="25">
        <f t="shared" si="161"/>
        <v>26548.812918206702</v>
      </c>
      <c r="AA73" s="25">
        <f t="shared" si="161"/>
        <v>26994.980839663931</v>
      </c>
      <c r="AB73" s="25">
        <f t="shared" si="161"/>
        <v>21280.954562950348</v>
      </c>
      <c r="AC73" s="25">
        <f t="shared" si="161"/>
        <v>23824.642798694764</v>
      </c>
      <c r="AD73" s="25">
        <f t="shared" si="161"/>
        <v>22655.265440089788</v>
      </c>
      <c r="AE73" s="25">
        <f t="shared" si="161"/>
        <v>30368.674646843949</v>
      </c>
      <c r="AF73" s="25">
        <f t="shared" si="161"/>
        <v>46686.75991118302</v>
      </c>
      <c r="AG73" s="25">
        <f t="shared" si="161"/>
        <v>60314.805630049166</v>
      </c>
      <c r="AH73" s="25">
        <f t="shared" si="161"/>
        <v>51459.29650675453</v>
      </c>
      <c r="AI73" s="25">
        <f t="shared" si="161"/>
        <v>41489.691717462701</v>
      </c>
      <c r="AJ73" s="25">
        <f t="shared" si="161"/>
        <v>26948.551734866032</v>
      </c>
      <c r="AK73" s="25">
        <f t="shared" si="161"/>
        <v>24285.50229765481</v>
      </c>
      <c r="AL73" s="25">
        <f t="shared" si="161"/>
        <v>26548.812918206702</v>
      </c>
      <c r="AM73" s="25">
        <f t="shared" si="161"/>
        <v>26994.980839663931</v>
      </c>
      <c r="AN73" s="25">
        <f t="shared" si="161"/>
        <v>21280.954562950348</v>
      </c>
      <c r="AO73" s="25">
        <f t="shared" si="161"/>
        <v>23824.642798694764</v>
      </c>
      <c r="AP73" s="25">
        <f t="shared" si="161"/>
        <v>22655.265440089788</v>
      </c>
      <c r="AQ73" s="25">
        <f t="shared" si="161"/>
        <v>30368.674646843949</v>
      </c>
      <c r="AR73" s="25">
        <f t="shared" si="161"/>
        <v>46686.75991118302</v>
      </c>
      <c r="AS73" s="25">
        <f t="shared" si="161"/>
        <v>60314.805630049166</v>
      </c>
      <c r="AT73" s="25">
        <f t="shared" si="161"/>
        <v>51459.29650675453</v>
      </c>
      <c r="AU73" s="25">
        <f t="shared" si="161"/>
        <v>41489.691717462701</v>
      </c>
      <c r="AV73" s="25">
        <f t="shared" si="161"/>
        <v>26948.551734866032</v>
      </c>
      <c r="AW73" s="25">
        <f t="shared" si="161"/>
        <v>24285.50229765481</v>
      </c>
      <c r="AX73" s="25">
        <f t="shared" si="161"/>
        <v>26548.812918206702</v>
      </c>
      <c r="AY73" s="25">
        <f t="shared" si="161"/>
        <v>26994.980839663931</v>
      </c>
      <c r="AZ73" s="25">
        <f t="shared" si="161"/>
        <v>21280.954562950348</v>
      </c>
      <c r="BA73" s="25">
        <f t="shared" si="161"/>
        <v>23824.642798694764</v>
      </c>
      <c r="BB73" s="25">
        <f t="shared" si="161"/>
        <v>22655.265440089788</v>
      </c>
      <c r="BC73" s="25">
        <f t="shared" si="161"/>
        <v>30368.674646843949</v>
      </c>
      <c r="BD73" s="25">
        <f t="shared" si="161"/>
        <v>46686.75991118302</v>
      </c>
      <c r="BE73" s="25">
        <f t="shared" si="161"/>
        <v>60314.805630049166</v>
      </c>
      <c r="BF73" s="25">
        <f t="shared" si="161"/>
        <v>51459.29650675453</v>
      </c>
      <c r="BG73" s="25">
        <f t="shared" si="161"/>
        <v>41489.691717462701</v>
      </c>
      <c r="BH73" s="25">
        <f t="shared" si="161"/>
        <v>26948.551734866032</v>
      </c>
      <c r="BI73" s="25">
        <f t="shared" si="161"/>
        <v>24285.50229765481</v>
      </c>
      <c r="BJ73" s="25">
        <f t="shared" si="161"/>
        <v>26548.812918206702</v>
      </c>
      <c r="BK73" s="25">
        <f t="shared" si="161"/>
        <v>26994.980839663931</v>
      </c>
      <c r="BL73" s="25">
        <f t="shared" si="161"/>
        <v>21280.954562950348</v>
      </c>
      <c r="BM73" s="25">
        <f t="shared" si="161"/>
        <v>23824.642798694764</v>
      </c>
      <c r="BN73" s="25">
        <f t="shared" si="161"/>
        <v>22655.265440089788</v>
      </c>
      <c r="BO73" s="25">
        <f t="shared" si="161"/>
        <v>30368.674646843949</v>
      </c>
      <c r="BP73" s="25">
        <f t="shared" si="161"/>
        <v>46686.75991118302</v>
      </c>
      <c r="BQ73" s="25">
        <f t="shared" ref="BQ73:CH73" si="162">SUM(BQ59:BQ72)</f>
        <v>60314.805630049166</v>
      </c>
      <c r="BR73" s="25">
        <f t="shared" si="162"/>
        <v>51459.29650675453</v>
      </c>
      <c r="BS73" s="25">
        <f t="shared" si="162"/>
        <v>41489.691717462701</v>
      </c>
      <c r="BT73" s="25">
        <f t="shared" si="162"/>
        <v>26948.551734866032</v>
      </c>
      <c r="BU73" s="25">
        <f t="shared" si="162"/>
        <v>24285.50229765481</v>
      </c>
      <c r="BV73" s="25">
        <f t="shared" si="162"/>
        <v>26548.812918206702</v>
      </c>
      <c r="BW73" s="25">
        <f t="shared" si="162"/>
        <v>26994.980839663931</v>
      </c>
      <c r="BX73" s="25">
        <f t="shared" si="162"/>
        <v>21280.954562950348</v>
      </c>
      <c r="BY73" s="25">
        <f t="shared" si="162"/>
        <v>23824.642798694764</v>
      </c>
      <c r="BZ73" s="25">
        <f t="shared" si="162"/>
        <v>22655.265440089788</v>
      </c>
      <c r="CA73" s="25">
        <f t="shared" si="162"/>
        <v>30368.674646843949</v>
      </c>
      <c r="CB73" s="25">
        <f t="shared" si="162"/>
        <v>46686.75991118302</v>
      </c>
      <c r="CC73" s="25">
        <f t="shared" si="162"/>
        <v>60314.805630049166</v>
      </c>
      <c r="CD73" s="25">
        <f t="shared" si="162"/>
        <v>51459.29650675453</v>
      </c>
      <c r="CE73" s="25">
        <f t="shared" si="162"/>
        <v>41489.691717462701</v>
      </c>
      <c r="CF73" s="25">
        <f t="shared" si="162"/>
        <v>26948.551734866032</v>
      </c>
      <c r="CG73" s="25">
        <f t="shared" si="162"/>
        <v>24285.50229765481</v>
      </c>
      <c r="CH73" s="28">
        <f t="shared" si="162"/>
        <v>26548.812918206702</v>
      </c>
    </row>
    <row r="74" spans="1:88" ht="16.5" customHeight="1" thickBot="1" x14ac:dyDescent="0.3">
      <c r="A74" s="607"/>
      <c r="B74" s="144" t="s">
        <v>27</v>
      </c>
      <c r="C74" s="26">
        <f>C73</f>
        <v>0</v>
      </c>
      <c r="D74" s="26">
        <f>C74+D73</f>
        <v>536.66098866076845</v>
      </c>
      <c r="E74" s="26">
        <f t="shared" ref="E74:BP74" si="163">D74+E73</f>
        <v>4522.1720197096047</v>
      </c>
      <c r="F74" s="26">
        <f t="shared" si="163"/>
        <v>13528.483228885663</v>
      </c>
      <c r="G74" s="26">
        <f t="shared" si="163"/>
        <v>29843.010505017075</v>
      </c>
      <c r="H74" s="26">
        <f t="shared" si="163"/>
        <v>59467.946005702834</v>
      </c>
      <c r="I74" s="26">
        <f t="shared" si="163"/>
        <v>104225.83264723892</v>
      </c>
      <c r="J74" s="26">
        <f t="shared" si="163"/>
        <v>145366.15213794581</v>
      </c>
      <c r="K74" s="26">
        <f t="shared" si="163"/>
        <v>191741.93917888348</v>
      </c>
      <c r="L74" s="26">
        <f t="shared" si="163"/>
        <v>228561.67159408893</v>
      </c>
      <c r="M74" s="26">
        <f t="shared" si="163"/>
        <v>264429.94186659</v>
      </c>
      <c r="N74" s="26">
        <f t="shared" si="163"/>
        <v>319775.12159007083</v>
      </c>
      <c r="O74" s="26">
        <f t="shared" si="163"/>
        <v>391537.95776583755</v>
      </c>
      <c r="P74" s="26">
        <f t="shared" si="163"/>
        <v>446361.81488309434</v>
      </c>
      <c r="Q74" s="26">
        <f t="shared" si="163"/>
        <v>506991.21995053673</v>
      </c>
      <c r="R74" s="26">
        <f t="shared" si="163"/>
        <v>572629.71878575219</v>
      </c>
      <c r="S74" s="26">
        <f t="shared" si="163"/>
        <v>659129.50756410451</v>
      </c>
      <c r="T74" s="26">
        <f t="shared" si="163"/>
        <v>705816.26747528755</v>
      </c>
      <c r="U74" s="26">
        <f t="shared" si="163"/>
        <v>766131.07310533675</v>
      </c>
      <c r="V74" s="26">
        <f t="shared" si="163"/>
        <v>817590.36961209122</v>
      </c>
      <c r="W74" s="26">
        <f t="shared" si="163"/>
        <v>859080.06132955395</v>
      </c>
      <c r="X74" s="26">
        <f t="shared" si="163"/>
        <v>886028.61306441994</v>
      </c>
      <c r="Y74" s="26">
        <f t="shared" si="163"/>
        <v>910314.11536207481</v>
      </c>
      <c r="Z74" s="26">
        <f t="shared" si="163"/>
        <v>936862.92828028149</v>
      </c>
      <c r="AA74" s="26">
        <f t="shared" si="163"/>
        <v>963857.90911994537</v>
      </c>
      <c r="AB74" s="26">
        <f t="shared" si="163"/>
        <v>985138.86368289567</v>
      </c>
      <c r="AC74" s="26">
        <f t="shared" si="163"/>
        <v>1008963.5064815904</v>
      </c>
      <c r="AD74" s="26">
        <f t="shared" si="163"/>
        <v>1031618.7719216802</v>
      </c>
      <c r="AE74" s="26">
        <f t="shared" si="163"/>
        <v>1061987.4465685242</v>
      </c>
      <c r="AF74" s="26">
        <f t="shared" si="163"/>
        <v>1108674.2064797073</v>
      </c>
      <c r="AG74" s="26">
        <f t="shared" si="163"/>
        <v>1168989.0121097565</v>
      </c>
      <c r="AH74" s="26">
        <f t="shared" si="163"/>
        <v>1220448.3086165111</v>
      </c>
      <c r="AI74" s="26">
        <f t="shared" si="163"/>
        <v>1261938.0003339737</v>
      </c>
      <c r="AJ74" s="26">
        <f t="shared" si="163"/>
        <v>1288886.5520688398</v>
      </c>
      <c r="AK74" s="26">
        <f t="shared" si="163"/>
        <v>1313172.0543664945</v>
      </c>
      <c r="AL74" s="26">
        <f t="shared" si="163"/>
        <v>1339720.8672847012</v>
      </c>
      <c r="AM74" s="26">
        <f t="shared" si="163"/>
        <v>1366715.8481243651</v>
      </c>
      <c r="AN74" s="26">
        <f t="shared" si="163"/>
        <v>1387996.8026873155</v>
      </c>
      <c r="AO74" s="26">
        <f t="shared" si="163"/>
        <v>1411821.4454860103</v>
      </c>
      <c r="AP74" s="26">
        <f t="shared" si="163"/>
        <v>1434476.7109261001</v>
      </c>
      <c r="AQ74" s="26">
        <f t="shared" si="163"/>
        <v>1464845.3855729441</v>
      </c>
      <c r="AR74" s="26">
        <f t="shared" si="163"/>
        <v>1511532.1454841271</v>
      </c>
      <c r="AS74" s="26">
        <f t="shared" si="163"/>
        <v>1571846.9511141763</v>
      </c>
      <c r="AT74" s="26">
        <f t="shared" si="163"/>
        <v>1623306.2476209309</v>
      </c>
      <c r="AU74" s="26">
        <f t="shared" si="163"/>
        <v>1664795.9393383935</v>
      </c>
      <c r="AV74" s="26">
        <f t="shared" si="163"/>
        <v>1691744.4910732596</v>
      </c>
      <c r="AW74" s="26">
        <f t="shared" si="163"/>
        <v>1716029.9933709144</v>
      </c>
      <c r="AX74" s="26">
        <f t="shared" si="163"/>
        <v>1742578.806289121</v>
      </c>
      <c r="AY74" s="26">
        <f t="shared" si="163"/>
        <v>1769573.7871287849</v>
      </c>
      <c r="AZ74" s="26">
        <f t="shared" si="163"/>
        <v>1790854.7416917353</v>
      </c>
      <c r="BA74" s="26">
        <f t="shared" si="163"/>
        <v>1814679.3844904301</v>
      </c>
      <c r="BB74" s="26">
        <f t="shared" si="163"/>
        <v>1837334.64993052</v>
      </c>
      <c r="BC74" s="26">
        <f t="shared" si="163"/>
        <v>1867703.3245773639</v>
      </c>
      <c r="BD74" s="26">
        <f t="shared" si="163"/>
        <v>1914390.0844885469</v>
      </c>
      <c r="BE74" s="26">
        <f t="shared" si="163"/>
        <v>1974704.8901185961</v>
      </c>
      <c r="BF74" s="26">
        <f t="shared" si="163"/>
        <v>2026164.1866253507</v>
      </c>
      <c r="BG74" s="26">
        <f t="shared" si="163"/>
        <v>2067653.8783428133</v>
      </c>
      <c r="BH74" s="26">
        <f t="shared" si="163"/>
        <v>2094602.4300776795</v>
      </c>
      <c r="BI74" s="26">
        <f t="shared" si="163"/>
        <v>2118887.9323753342</v>
      </c>
      <c r="BJ74" s="26">
        <f t="shared" si="163"/>
        <v>2145436.7452935409</v>
      </c>
      <c r="BK74" s="26">
        <f t="shared" si="163"/>
        <v>2172431.726133205</v>
      </c>
      <c r="BL74" s="26">
        <f t="shared" si="163"/>
        <v>2193712.6806961554</v>
      </c>
      <c r="BM74" s="26">
        <f t="shared" si="163"/>
        <v>2217537.3234948502</v>
      </c>
      <c r="BN74" s="26">
        <f t="shared" si="163"/>
        <v>2240192.5889349398</v>
      </c>
      <c r="BO74" s="26">
        <f t="shared" si="163"/>
        <v>2270561.263581784</v>
      </c>
      <c r="BP74" s="26">
        <f t="shared" si="163"/>
        <v>2317248.0234929668</v>
      </c>
      <c r="BQ74" s="26">
        <f t="shared" ref="BQ74:CH74" si="164">BP74+BQ73</f>
        <v>2377562.829123016</v>
      </c>
      <c r="BR74" s="26">
        <f t="shared" si="164"/>
        <v>2429022.1256297706</v>
      </c>
      <c r="BS74" s="26">
        <f t="shared" si="164"/>
        <v>2470511.8173472332</v>
      </c>
      <c r="BT74" s="26">
        <f t="shared" si="164"/>
        <v>2497460.3690820993</v>
      </c>
      <c r="BU74" s="26">
        <f t="shared" si="164"/>
        <v>2521745.871379754</v>
      </c>
      <c r="BV74" s="26">
        <f t="shared" si="164"/>
        <v>2548294.6842979607</v>
      </c>
      <c r="BW74" s="26">
        <f t="shared" si="164"/>
        <v>2575289.6651376248</v>
      </c>
      <c r="BX74" s="26">
        <f t="shared" si="164"/>
        <v>2596570.6197005752</v>
      </c>
      <c r="BY74" s="26">
        <f t="shared" si="164"/>
        <v>2620395.26249927</v>
      </c>
      <c r="BZ74" s="26">
        <f t="shared" si="164"/>
        <v>2643050.5279393597</v>
      </c>
      <c r="CA74" s="26">
        <f t="shared" si="164"/>
        <v>2673419.2025862038</v>
      </c>
      <c r="CB74" s="26">
        <f t="shared" si="164"/>
        <v>2720105.9624973866</v>
      </c>
      <c r="CC74" s="26">
        <f t="shared" si="164"/>
        <v>2780420.7681274358</v>
      </c>
      <c r="CD74" s="26">
        <f t="shared" si="164"/>
        <v>2831880.0646341904</v>
      </c>
      <c r="CE74" s="26">
        <f t="shared" si="164"/>
        <v>2873369.756351653</v>
      </c>
      <c r="CF74" s="26">
        <f t="shared" si="164"/>
        <v>2900318.3080865191</v>
      </c>
      <c r="CG74" s="26">
        <f t="shared" si="164"/>
        <v>2924603.8103841739</v>
      </c>
      <c r="CH74" s="29">
        <f t="shared" si="164"/>
        <v>2951152.6233023806</v>
      </c>
    </row>
    <row r="75" spans="1:88" x14ac:dyDescent="0.25">
      <c r="A75" s="8"/>
      <c r="B75" s="35"/>
      <c r="C75" s="230"/>
      <c r="D75" s="231"/>
      <c r="E75" s="230"/>
      <c r="F75" s="231"/>
      <c r="G75" s="230"/>
      <c r="H75" s="231"/>
      <c r="I75" s="230"/>
      <c r="J75" s="231"/>
      <c r="K75" s="230"/>
      <c r="L75" s="231"/>
      <c r="M75" s="230"/>
      <c r="N75" s="231"/>
      <c r="O75" s="230"/>
      <c r="P75" s="231"/>
      <c r="Q75" s="230"/>
      <c r="R75" s="231"/>
      <c r="S75" s="230"/>
      <c r="T75" s="231"/>
      <c r="U75" s="230"/>
      <c r="V75" s="231"/>
      <c r="W75" s="230"/>
      <c r="X75" s="231"/>
      <c r="Y75" s="230"/>
      <c r="Z75" s="231"/>
      <c r="AA75" s="230"/>
      <c r="AB75" s="231"/>
      <c r="AC75" s="230"/>
      <c r="AD75" s="231"/>
      <c r="AE75" s="230"/>
      <c r="AF75" s="231"/>
      <c r="AG75" s="230"/>
      <c r="AH75" s="231"/>
      <c r="AI75" s="230"/>
      <c r="AJ75" s="231"/>
      <c r="AK75" s="230"/>
      <c r="AL75" s="231"/>
      <c r="AM75" s="230"/>
      <c r="AN75" s="231"/>
      <c r="AO75" s="230"/>
      <c r="AP75" s="231"/>
      <c r="AQ75" s="230"/>
      <c r="AR75" s="231"/>
      <c r="AS75" s="230"/>
      <c r="AT75" s="231"/>
      <c r="AU75" s="230"/>
      <c r="AV75" s="231"/>
      <c r="AW75" s="230"/>
      <c r="AX75" s="231"/>
      <c r="AY75" s="230"/>
      <c r="AZ75" s="231"/>
      <c r="BA75" s="230"/>
      <c r="BB75" s="231"/>
      <c r="BC75" s="230"/>
      <c r="BD75" s="231"/>
      <c r="BE75" s="230"/>
      <c r="BF75" s="231"/>
      <c r="BG75" s="230"/>
      <c r="BH75" s="231"/>
      <c r="BI75" s="230"/>
      <c r="BJ75" s="231"/>
      <c r="BK75" s="230"/>
      <c r="BL75" s="231"/>
      <c r="BM75" s="230"/>
      <c r="BN75" s="231"/>
      <c r="BO75" s="230"/>
      <c r="BP75" s="231"/>
      <c r="BQ75" s="230"/>
      <c r="BR75" s="231"/>
      <c r="BS75" s="230"/>
      <c r="BT75" s="231"/>
      <c r="BU75" s="230"/>
      <c r="BV75" s="231"/>
      <c r="BW75" s="230"/>
      <c r="BX75" s="231"/>
      <c r="BY75" s="230"/>
      <c r="BZ75" s="231"/>
      <c r="CA75" s="230"/>
      <c r="CB75" s="231"/>
      <c r="CC75" s="230"/>
      <c r="CD75" s="231"/>
      <c r="CE75" s="230"/>
      <c r="CF75" s="231"/>
      <c r="CG75" s="230"/>
      <c r="CH75" s="231"/>
    </row>
    <row r="76" spans="1:88" ht="15.75" thickBot="1" x14ac:dyDescent="0.3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15"/>
    </row>
    <row r="77" spans="1:88" s="110" customFormat="1" ht="16.5" thickBot="1" x14ac:dyDescent="0.3">
      <c r="A77" s="608" t="s">
        <v>12</v>
      </c>
      <c r="B77" s="268" t="s">
        <v>163</v>
      </c>
      <c r="C77" s="162">
        <f>C$4</f>
        <v>45292</v>
      </c>
      <c r="D77" s="162">
        <f t="shared" ref="D77:BO77" si="165">D$4</f>
        <v>45323</v>
      </c>
      <c r="E77" s="162">
        <f t="shared" si="165"/>
        <v>45352</v>
      </c>
      <c r="F77" s="162">
        <f t="shared" si="165"/>
        <v>45383</v>
      </c>
      <c r="G77" s="162">
        <f t="shared" si="165"/>
        <v>45413</v>
      </c>
      <c r="H77" s="162">
        <f t="shared" si="165"/>
        <v>45444</v>
      </c>
      <c r="I77" s="162">
        <f t="shared" si="165"/>
        <v>45474</v>
      </c>
      <c r="J77" s="162">
        <f t="shared" si="165"/>
        <v>45505</v>
      </c>
      <c r="K77" s="162">
        <f t="shared" si="165"/>
        <v>45536</v>
      </c>
      <c r="L77" s="162">
        <f t="shared" si="165"/>
        <v>45566</v>
      </c>
      <c r="M77" s="162">
        <f t="shared" si="165"/>
        <v>45597</v>
      </c>
      <c r="N77" s="162">
        <f t="shared" si="165"/>
        <v>45627</v>
      </c>
      <c r="O77" s="162">
        <f t="shared" si="165"/>
        <v>45658</v>
      </c>
      <c r="P77" s="162">
        <f t="shared" si="165"/>
        <v>45689</v>
      </c>
      <c r="Q77" s="162">
        <f t="shared" si="165"/>
        <v>45717</v>
      </c>
      <c r="R77" s="162">
        <f t="shared" si="165"/>
        <v>45748</v>
      </c>
      <c r="S77" s="162">
        <f t="shared" si="165"/>
        <v>45778</v>
      </c>
      <c r="T77" s="162">
        <f t="shared" si="165"/>
        <v>45809</v>
      </c>
      <c r="U77" s="162">
        <f t="shared" si="165"/>
        <v>45839</v>
      </c>
      <c r="V77" s="162">
        <f t="shared" si="165"/>
        <v>45870</v>
      </c>
      <c r="W77" s="162">
        <f t="shared" si="165"/>
        <v>45901</v>
      </c>
      <c r="X77" s="162">
        <f t="shared" si="165"/>
        <v>45931</v>
      </c>
      <c r="Y77" s="162">
        <f t="shared" si="165"/>
        <v>45962</v>
      </c>
      <c r="Z77" s="162">
        <f t="shared" si="165"/>
        <v>45992</v>
      </c>
      <c r="AA77" s="162">
        <f t="shared" si="165"/>
        <v>46023</v>
      </c>
      <c r="AB77" s="162">
        <f t="shared" si="165"/>
        <v>46054</v>
      </c>
      <c r="AC77" s="162">
        <f t="shared" si="165"/>
        <v>46082</v>
      </c>
      <c r="AD77" s="162">
        <f t="shared" si="165"/>
        <v>46113</v>
      </c>
      <c r="AE77" s="162">
        <f t="shared" si="165"/>
        <v>46143</v>
      </c>
      <c r="AF77" s="162">
        <f t="shared" si="165"/>
        <v>46174</v>
      </c>
      <c r="AG77" s="162">
        <f t="shared" si="165"/>
        <v>46204</v>
      </c>
      <c r="AH77" s="162">
        <f t="shared" si="165"/>
        <v>46235</v>
      </c>
      <c r="AI77" s="162">
        <f t="shared" si="165"/>
        <v>46266</v>
      </c>
      <c r="AJ77" s="162">
        <f t="shared" si="165"/>
        <v>46296</v>
      </c>
      <c r="AK77" s="162">
        <f t="shared" si="165"/>
        <v>46327</v>
      </c>
      <c r="AL77" s="162">
        <f t="shared" si="165"/>
        <v>46357</v>
      </c>
      <c r="AM77" s="162">
        <f t="shared" si="165"/>
        <v>46388</v>
      </c>
      <c r="AN77" s="162">
        <f t="shared" si="165"/>
        <v>46419</v>
      </c>
      <c r="AO77" s="162">
        <f t="shared" si="165"/>
        <v>46447</v>
      </c>
      <c r="AP77" s="162">
        <f t="shared" si="165"/>
        <v>46478</v>
      </c>
      <c r="AQ77" s="162">
        <f t="shared" si="165"/>
        <v>46508</v>
      </c>
      <c r="AR77" s="162">
        <f t="shared" si="165"/>
        <v>46539</v>
      </c>
      <c r="AS77" s="162">
        <f t="shared" si="165"/>
        <v>46569</v>
      </c>
      <c r="AT77" s="162">
        <f t="shared" si="165"/>
        <v>46600</v>
      </c>
      <c r="AU77" s="162">
        <f t="shared" si="165"/>
        <v>46631</v>
      </c>
      <c r="AV77" s="162">
        <f t="shared" si="165"/>
        <v>46661</v>
      </c>
      <c r="AW77" s="162">
        <f t="shared" si="165"/>
        <v>46692</v>
      </c>
      <c r="AX77" s="162">
        <f t="shared" si="165"/>
        <v>46722</v>
      </c>
      <c r="AY77" s="162">
        <f t="shared" si="165"/>
        <v>46753</v>
      </c>
      <c r="AZ77" s="162">
        <f t="shared" si="165"/>
        <v>46784</v>
      </c>
      <c r="BA77" s="162">
        <f t="shared" si="165"/>
        <v>46813</v>
      </c>
      <c r="BB77" s="162">
        <f t="shared" si="165"/>
        <v>46844</v>
      </c>
      <c r="BC77" s="162">
        <f t="shared" si="165"/>
        <v>46874</v>
      </c>
      <c r="BD77" s="162">
        <f t="shared" si="165"/>
        <v>46905</v>
      </c>
      <c r="BE77" s="162">
        <f t="shared" si="165"/>
        <v>46935</v>
      </c>
      <c r="BF77" s="162">
        <f t="shared" si="165"/>
        <v>46966</v>
      </c>
      <c r="BG77" s="162">
        <f t="shared" si="165"/>
        <v>46997</v>
      </c>
      <c r="BH77" s="162">
        <f t="shared" si="165"/>
        <v>47027</v>
      </c>
      <c r="BI77" s="162">
        <f t="shared" si="165"/>
        <v>47058</v>
      </c>
      <c r="BJ77" s="162">
        <f t="shared" si="165"/>
        <v>47088</v>
      </c>
      <c r="BK77" s="162">
        <f t="shared" si="165"/>
        <v>47119</v>
      </c>
      <c r="BL77" s="162">
        <f t="shared" si="165"/>
        <v>47150</v>
      </c>
      <c r="BM77" s="162">
        <f t="shared" si="165"/>
        <v>47178</v>
      </c>
      <c r="BN77" s="162">
        <f t="shared" si="165"/>
        <v>47209</v>
      </c>
      <c r="BO77" s="162">
        <f t="shared" si="165"/>
        <v>47239</v>
      </c>
      <c r="BP77" s="162">
        <f t="shared" ref="BP77:CH77" si="166">BP$4</f>
        <v>47270</v>
      </c>
      <c r="BQ77" s="162">
        <f t="shared" si="166"/>
        <v>47300</v>
      </c>
      <c r="BR77" s="162">
        <f t="shared" si="166"/>
        <v>47331</v>
      </c>
      <c r="BS77" s="162">
        <f t="shared" si="166"/>
        <v>47362</v>
      </c>
      <c r="BT77" s="162">
        <f t="shared" si="166"/>
        <v>47392</v>
      </c>
      <c r="BU77" s="162">
        <f t="shared" si="166"/>
        <v>47423</v>
      </c>
      <c r="BV77" s="162">
        <f t="shared" si="166"/>
        <v>47453</v>
      </c>
      <c r="BW77" s="162">
        <f t="shared" si="166"/>
        <v>47484</v>
      </c>
      <c r="BX77" s="162">
        <f t="shared" si="166"/>
        <v>47515</v>
      </c>
      <c r="BY77" s="162">
        <f t="shared" si="166"/>
        <v>47543</v>
      </c>
      <c r="BZ77" s="162">
        <f t="shared" si="166"/>
        <v>47574</v>
      </c>
      <c r="CA77" s="162">
        <f t="shared" si="166"/>
        <v>47604</v>
      </c>
      <c r="CB77" s="162">
        <f t="shared" si="166"/>
        <v>47635</v>
      </c>
      <c r="CC77" s="162">
        <f t="shared" si="166"/>
        <v>47665</v>
      </c>
      <c r="CD77" s="162">
        <f t="shared" si="166"/>
        <v>47696</v>
      </c>
      <c r="CE77" s="162">
        <f t="shared" si="166"/>
        <v>47727</v>
      </c>
      <c r="CF77" s="162">
        <f t="shared" si="166"/>
        <v>47757</v>
      </c>
      <c r="CG77" s="162">
        <f t="shared" si="166"/>
        <v>47788</v>
      </c>
      <c r="CH77" s="163">
        <f t="shared" si="166"/>
        <v>47818</v>
      </c>
      <c r="CJ77" s="110" t="s">
        <v>234</v>
      </c>
    </row>
    <row r="78" spans="1:88" s="110" customFormat="1" ht="15.75" customHeight="1" x14ac:dyDescent="0.25">
      <c r="A78" s="609"/>
      <c r="B78" s="14" t="str">
        <f>B59</f>
        <v>Air Comp</v>
      </c>
      <c r="C78" s="429">
        <v>8.5109000000000004E-2</v>
      </c>
      <c r="D78" s="429">
        <v>7.7715000000000006E-2</v>
      </c>
      <c r="E78" s="429">
        <v>8.6136000000000004E-2</v>
      </c>
      <c r="F78" s="429">
        <v>7.9796000000000006E-2</v>
      </c>
      <c r="G78" s="429">
        <v>8.5334999999999994E-2</v>
      </c>
      <c r="H78" s="429">
        <v>8.1994999999999998E-2</v>
      </c>
      <c r="I78" s="429">
        <v>8.4098999999999993E-2</v>
      </c>
      <c r="J78" s="429">
        <v>8.4198999999999996E-2</v>
      </c>
      <c r="K78" s="429">
        <v>8.2512000000000002E-2</v>
      </c>
      <c r="L78" s="429">
        <v>8.5277000000000006E-2</v>
      </c>
      <c r="M78" s="429">
        <v>8.2588999999999996E-2</v>
      </c>
      <c r="N78" s="429">
        <v>8.5237999999999994E-2</v>
      </c>
      <c r="O78" s="429">
        <f>C78</f>
        <v>8.5109000000000004E-2</v>
      </c>
      <c r="P78" s="429">
        <f t="shared" ref="P78:P90" si="167">D78</f>
        <v>7.7715000000000006E-2</v>
      </c>
      <c r="Q78" s="429">
        <f t="shared" ref="Q78:Q90" si="168">E78</f>
        <v>8.6136000000000004E-2</v>
      </c>
      <c r="R78" s="429">
        <f t="shared" ref="R78:R90" si="169">F78</f>
        <v>7.9796000000000006E-2</v>
      </c>
      <c r="S78" s="429">
        <f t="shared" ref="S78:S90" si="170">G78</f>
        <v>8.5334999999999994E-2</v>
      </c>
      <c r="T78" s="429">
        <f t="shared" ref="T78:T90" si="171">H78</f>
        <v>8.1994999999999998E-2</v>
      </c>
      <c r="U78" s="429">
        <f t="shared" ref="U78:U90" si="172">I78</f>
        <v>8.4098999999999993E-2</v>
      </c>
      <c r="V78" s="429">
        <f t="shared" ref="V78:V90" si="173">J78</f>
        <v>8.4198999999999996E-2</v>
      </c>
      <c r="W78" s="429">
        <f t="shared" ref="W78:W90" si="174">K78</f>
        <v>8.2512000000000002E-2</v>
      </c>
      <c r="X78" s="429">
        <f t="shared" ref="X78:X90" si="175">L78</f>
        <v>8.5277000000000006E-2</v>
      </c>
      <c r="Y78" s="429">
        <f t="shared" ref="Y78:Y90" si="176">M78</f>
        <v>8.2588999999999996E-2</v>
      </c>
      <c r="Z78" s="429">
        <f t="shared" ref="Z78:Z90" si="177">N78</f>
        <v>8.5237999999999994E-2</v>
      </c>
      <c r="AA78" s="429">
        <f t="shared" ref="AA78:AA90" si="178">O78</f>
        <v>8.5109000000000004E-2</v>
      </c>
      <c r="AB78" s="429">
        <f t="shared" ref="AB78:AB90" si="179">P78</f>
        <v>7.7715000000000006E-2</v>
      </c>
      <c r="AC78" s="429">
        <f t="shared" ref="AC78:AC90" si="180">Q78</f>
        <v>8.6136000000000004E-2</v>
      </c>
      <c r="AD78" s="429">
        <f t="shared" ref="AD78:AD90" si="181">R78</f>
        <v>7.9796000000000006E-2</v>
      </c>
      <c r="AE78" s="429">
        <f t="shared" ref="AE78:AE90" si="182">S78</f>
        <v>8.5334999999999994E-2</v>
      </c>
      <c r="AF78" s="429">
        <f t="shared" ref="AF78:AF90" si="183">T78</f>
        <v>8.1994999999999998E-2</v>
      </c>
      <c r="AG78" s="429">
        <f t="shared" ref="AG78:AG90" si="184">U78</f>
        <v>8.4098999999999993E-2</v>
      </c>
      <c r="AH78" s="429">
        <f t="shared" ref="AH78:AH90" si="185">V78</f>
        <v>8.4198999999999996E-2</v>
      </c>
      <c r="AI78" s="429">
        <f t="shared" ref="AI78:AI90" si="186">W78</f>
        <v>8.2512000000000002E-2</v>
      </c>
      <c r="AJ78" s="429">
        <f t="shared" ref="AJ78:AJ90" si="187">X78</f>
        <v>8.5277000000000006E-2</v>
      </c>
      <c r="AK78" s="429">
        <f t="shared" ref="AK78:AK90" si="188">Y78</f>
        <v>8.2588999999999996E-2</v>
      </c>
      <c r="AL78" s="429">
        <f t="shared" ref="AL78:AL90" si="189">Z78</f>
        <v>8.5237999999999994E-2</v>
      </c>
      <c r="AM78" s="429">
        <f t="shared" ref="AM78:AM90" si="190">AA78</f>
        <v>8.5109000000000004E-2</v>
      </c>
      <c r="AN78" s="429">
        <f t="shared" ref="AN78:AN90" si="191">AB78</f>
        <v>7.7715000000000006E-2</v>
      </c>
      <c r="AO78" s="429">
        <f t="shared" ref="AO78:AO90" si="192">AC78</f>
        <v>8.6136000000000004E-2</v>
      </c>
      <c r="AP78" s="429">
        <f t="shared" ref="AP78:AP90" si="193">AD78</f>
        <v>7.9796000000000006E-2</v>
      </c>
      <c r="AQ78" s="429">
        <f t="shared" ref="AQ78:AQ90" si="194">AE78</f>
        <v>8.5334999999999994E-2</v>
      </c>
      <c r="AR78" s="429">
        <f t="shared" ref="AR78:AR90" si="195">AF78</f>
        <v>8.1994999999999998E-2</v>
      </c>
      <c r="AS78" s="429">
        <f t="shared" ref="AS78:AS90" si="196">AG78</f>
        <v>8.4098999999999993E-2</v>
      </c>
      <c r="AT78" s="429">
        <f t="shared" ref="AT78:AT90" si="197">AH78</f>
        <v>8.4198999999999996E-2</v>
      </c>
      <c r="AU78" s="429">
        <f t="shared" ref="AU78:AU90" si="198">AI78</f>
        <v>8.2512000000000002E-2</v>
      </c>
      <c r="AV78" s="429">
        <f t="shared" ref="AV78:AV90" si="199">AJ78</f>
        <v>8.5277000000000006E-2</v>
      </c>
      <c r="AW78" s="429">
        <f t="shared" ref="AW78:AW90" si="200">AK78</f>
        <v>8.2588999999999996E-2</v>
      </c>
      <c r="AX78" s="429">
        <f t="shared" ref="AX78:AX90" si="201">AL78</f>
        <v>8.5237999999999994E-2</v>
      </c>
      <c r="AY78" s="429">
        <f t="shared" ref="AY78:AY90" si="202">AM78</f>
        <v>8.5109000000000004E-2</v>
      </c>
      <c r="AZ78" s="429">
        <f t="shared" ref="AZ78:AZ90" si="203">AN78</f>
        <v>7.7715000000000006E-2</v>
      </c>
      <c r="BA78" s="429">
        <f t="shared" ref="BA78:BA90" si="204">AO78</f>
        <v>8.6136000000000004E-2</v>
      </c>
      <c r="BB78" s="429">
        <f t="shared" ref="BB78:BB90" si="205">AP78</f>
        <v>7.9796000000000006E-2</v>
      </c>
      <c r="BC78" s="429">
        <f t="shared" ref="BC78:BC90" si="206">AQ78</f>
        <v>8.5334999999999994E-2</v>
      </c>
      <c r="BD78" s="429">
        <f t="shared" ref="BD78:BD90" si="207">AR78</f>
        <v>8.1994999999999998E-2</v>
      </c>
      <c r="BE78" s="429">
        <f t="shared" ref="BE78:BE90" si="208">AS78</f>
        <v>8.4098999999999993E-2</v>
      </c>
      <c r="BF78" s="429">
        <f t="shared" ref="BF78:BF90" si="209">AT78</f>
        <v>8.4198999999999996E-2</v>
      </c>
      <c r="BG78" s="429">
        <f t="shared" ref="BG78:BG90" si="210">AU78</f>
        <v>8.2512000000000002E-2</v>
      </c>
      <c r="BH78" s="429">
        <f t="shared" ref="BH78:BH90" si="211">AV78</f>
        <v>8.5277000000000006E-2</v>
      </c>
      <c r="BI78" s="429">
        <f t="shared" ref="BI78:BI90" si="212">AW78</f>
        <v>8.2588999999999996E-2</v>
      </c>
      <c r="BJ78" s="429">
        <f t="shared" ref="BJ78:BJ90" si="213">AX78</f>
        <v>8.5237999999999994E-2</v>
      </c>
      <c r="BK78" s="429">
        <f t="shared" ref="BK78:BK90" si="214">AY78</f>
        <v>8.5109000000000004E-2</v>
      </c>
      <c r="BL78" s="429">
        <f t="shared" ref="BL78:BL90" si="215">AZ78</f>
        <v>7.7715000000000006E-2</v>
      </c>
      <c r="BM78" s="429">
        <f t="shared" ref="BM78:BM90" si="216">BA78</f>
        <v>8.6136000000000004E-2</v>
      </c>
      <c r="BN78" s="429">
        <f t="shared" ref="BN78:BN90" si="217">BB78</f>
        <v>7.9796000000000006E-2</v>
      </c>
      <c r="BO78" s="429">
        <f t="shared" ref="BO78:BO90" si="218">BC78</f>
        <v>8.5334999999999994E-2</v>
      </c>
      <c r="BP78" s="429">
        <f t="shared" ref="BP78:BP90" si="219">BD78</f>
        <v>8.1994999999999998E-2</v>
      </c>
      <c r="BQ78" s="429">
        <f t="shared" ref="BQ78:BQ90" si="220">BE78</f>
        <v>8.4098999999999993E-2</v>
      </c>
      <c r="BR78" s="429">
        <f t="shared" ref="BR78:BR90" si="221">BF78</f>
        <v>8.4198999999999996E-2</v>
      </c>
      <c r="BS78" s="429">
        <f t="shared" ref="BS78:BS90" si="222">BG78</f>
        <v>8.2512000000000002E-2</v>
      </c>
      <c r="BT78" s="429">
        <f t="shared" ref="BT78:BT90" si="223">BH78</f>
        <v>8.5277000000000006E-2</v>
      </c>
      <c r="BU78" s="429">
        <f t="shared" ref="BU78:BU90" si="224">BI78</f>
        <v>8.2588999999999996E-2</v>
      </c>
      <c r="BV78" s="429">
        <f t="shared" ref="BV78:BV90" si="225">BJ78</f>
        <v>8.5237999999999994E-2</v>
      </c>
      <c r="BW78" s="429">
        <f t="shared" ref="BW78:BW90" si="226">BK78</f>
        <v>8.5109000000000004E-2</v>
      </c>
      <c r="BX78" s="429">
        <f t="shared" ref="BX78:BX90" si="227">BL78</f>
        <v>7.7715000000000006E-2</v>
      </c>
      <c r="BY78" s="429">
        <f t="shared" ref="BY78:BY90" si="228">BM78</f>
        <v>8.6136000000000004E-2</v>
      </c>
      <c r="BZ78" s="429">
        <f t="shared" ref="BZ78:BZ90" si="229">BN78</f>
        <v>7.9796000000000006E-2</v>
      </c>
      <c r="CA78" s="429">
        <f t="shared" ref="CA78:CA90" si="230">BO78</f>
        <v>8.5334999999999994E-2</v>
      </c>
      <c r="CB78" s="429">
        <f t="shared" ref="CB78:CB90" si="231">BP78</f>
        <v>8.1994999999999998E-2</v>
      </c>
      <c r="CC78" s="429">
        <f t="shared" ref="CC78:CC90" si="232">BQ78</f>
        <v>8.4098999999999993E-2</v>
      </c>
      <c r="CD78" s="429">
        <f t="shared" ref="CD78:CD90" si="233">BR78</f>
        <v>8.4198999999999996E-2</v>
      </c>
      <c r="CE78" s="429">
        <f t="shared" ref="CE78:CE90" si="234">BS78</f>
        <v>8.2512000000000002E-2</v>
      </c>
      <c r="CF78" s="429">
        <f t="shared" ref="CF78:CF90" si="235">BT78</f>
        <v>8.5277000000000006E-2</v>
      </c>
      <c r="CG78" s="429">
        <f t="shared" ref="CG78:CG90" si="236">BU78</f>
        <v>8.2588999999999996E-2</v>
      </c>
      <c r="CH78" s="435">
        <f t="shared" ref="CH78:CH90" si="237">BV78</f>
        <v>8.5237999999999994E-2</v>
      </c>
      <c r="CJ78" s="427">
        <f>SUM(C78:N78)</f>
        <v>1.0000000000000002</v>
      </c>
    </row>
    <row r="79" spans="1:88" s="110" customFormat="1" ht="15.75" x14ac:dyDescent="0.25">
      <c r="A79" s="609"/>
      <c r="B79" s="14" t="str">
        <f t="shared" ref="B79:B90" si="238">B60</f>
        <v>Building Shell</v>
      </c>
      <c r="C79" s="429">
        <v>0.107824</v>
      </c>
      <c r="D79" s="429">
        <v>9.1051999999999994E-2</v>
      </c>
      <c r="E79" s="429">
        <v>7.1135000000000004E-2</v>
      </c>
      <c r="F79" s="429">
        <v>4.1179E-2</v>
      </c>
      <c r="G79" s="429">
        <v>4.4423999999999998E-2</v>
      </c>
      <c r="H79" s="429">
        <v>0.106128</v>
      </c>
      <c r="I79" s="429">
        <v>0.14288100000000001</v>
      </c>
      <c r="J79" s="429">
        <v>0.133494</v>
      </c>
      <c r="K79" s="429">
        <v>5.781E-2</v>
      </c>
      <c r="L79" s="429">
        <v>3.8018000000000003E-2</v>
      </c>
      <c r="M79" s="429">
        <v>6.2103999999999999E-2</v>
      </c>
      <c r="N79" s="429">
        <v>0.103951</v>
      </c>
      <c r="O79" s="429">
        <f t="shared" ref="O79:O90" si="239">C79</f>
        <v>0.107824</v>
      </c>
      <c r="P79" s="429">
        <f t="shared" si="167"/>
        <v>9.1051999999999994E-2</v>
      </c>
      <c r="Q79" s="429">
        <f t="shared" si="168"/>
        <v>7.1135000000000004E-2</v>
      </c>
      <c r="R79" s="429">
        <f t="shared" si="169"/>
        <v>4.1179E-2</v>
      </c>
      <c r="S79" s="429">
        <f t="shared" si="170"/>
        <v>4.4423999999999998E-2</v>
      </c>
      <c r="T79" s="429">
        <f t="shared" si="171"/>
        <v>0.106128</v>
      </c>
      <c r="U79" s="429">
        <f t="shared" si="172"/>
        <v>0.14288100000000001</v>
      </c>
      <c r="V79" s="429">
        <f t="shared" si="173"/>
        <v>0.133494</v>
      </c>
      <c r="W79" s="429">
        <f t="shared" si="174"/>
        <v>5.781E-2</v>
      </c>
      <c r="X79" s="429">
        <f t="shared" si="175"/>
        <v>3.8018000000000003E-2</v>
      </c>
      <c r="Y79" s="429">
        <f t="shared" si="176"/>
        <v>6.2103999999999999E-2</v>
      </c>
      <c r="Z79" s="429">
        <f t="shared" si="177"/>
        <v>0.103951</v>
      </c>
      <c r="AA79" s="429">
        <f t="shared" si="178"/>
        <v>0.107824</v>
      </c>
      <c r="AB79" s="429">
        <f t="shared" si="179"/>
        <v>9.1051999999999994E-2</v>
      </c>
      <c r="AC79" s="429">
        <f t="shared" si="180"/>
        <v>7.1135000000000004E-2</v>
      </c>
      <c r="AD79" s="429">
        <f t="shared" si="181"/>
        <v>4.1179E-2</v>
      </c>
      <c r="AE79" s="429">
        <f t="shared" si="182"/>
        <v>4.4423999999999998E-2</v>
      </c>
      <c r="AF79" s="429">
        <f t="shared" si="183"/>
        <v>0.106128</v>
      </c>
      <c r="AG79" s="429">
        <f t="shared" si="184"/>
        <v>0.14288100000000001</v>
      </c>
      <c r="AH79" s="429">
        <f t="shared" si="185"/>
        <v>0.133494</v>
      </c>
      <c r="AI79" s="429">
        <f t="shared" si="186"/>
        <v>5.781E-2</v>
      </c>
      <c r="AJ79" s="429">
        <f t="shared" si="187"/>
        <v>3.8018000000000003E-2</v>
      </c>
      <c r="AK79" s="429">
        <f t="shared" si="188"/>
        <v>6.2103999999999999E-2</v>
      </c>
      <c r="AL79" s="429">
        <f t="shared" si="189"/>
        <v>0.103951</v>
      </c>
      <c r="AM79" s="429">
        <f t="shared" si="190"/>
        <v>0.107824</v>
      </c>
      <c r="AN79" s="429">
        <f t="shared" si="191"/>
        <v>9.1051999999999994E-2</v>
      </c>
      <c r="AO79" s="429">
        <f t="shared" si="192"/>
        <v>7.1135000000000004E-2</v>
      </c>
      <c r="AP79" s="429">
        <f t="shared" si="193"/>
        <v>4.1179E-2</v>
      </c>
      <c r="AQ79" s="429">
        <f t="shared" si="194"/>
        <v>4.4423999999999998E-2</v>
      </c>
      <c r="AR79" s="429">
        <f t="shared" si="195"/>
        <v>0.106128</v>
      </c>
      <c r="AS79" s="429">
        <f t="shared" si="196"/>
        <v>0.14288100000000001</v>
      </c>
      <c r="AT79" s="429">
        <f t="shared" si="197"/>
        <v>0.133494</v>
      </c>
      <c r="AU79" s="429">
        <f t="shared" si="198"/>
        <v>5.781E-2</v>
      </c>
      <c r="AV79" s="429">
        <f t="shared" si="199"/>
        <v>3.8018000000000003E-2</v>
      </c>
      <c r="AW79" s="429">
        <f t="shared" si="200"/>
        <v>6.2103999999999999E-2</v>
      </c>
      <c r="AX79" s="429">
        <f t="shared" si="201"/>
        <v>0.103951</v>
      </c>
      <c r="AY79" s="429">
        <f t="shared" si="202"/>
        <v>0.107824</v>
      </c>
      <c r="AZ79" s="429">
        <f t="shared" si="203"/>
        <v>9.1051999999999994E-2</v>
      </c>
      <c r="BA79" s="429">
        <f t="shared" si="204"/>
        <v>7.1135000000000004E-2</v>
      </c>
      <c r="BB79" s="429">
        <f t="shared" si="205"/>
        <v>4.1179E-2</v>
      </c>
      <c r="BC79" s="429">
        <f t="shared" si="206"/>
        <v>4.4423999999999998E-2</v>
      </c>
      <c r="BD79" s="429">
        <f t="shared" si="207"/>
        <v>0.106128</v>
      </c>
      <c r="BE79" s="429">
        <f t="shared" si="208"/>
        <v>0.14288100000000001</v>
      </c>
      <c r="BF79" s="429">
        <f t="shared" si="209"/>
        <v>0.133494</v>
      </c>
      <c r="BG79" s="429">
        <f t="shared" si="210"/>
        <v>5.781E-2</v>
      </c>
      <c r="BH79" s="429">
        <f t="shared" si="211"/>
        <v>3.8018000000000003E-2</v>
      </c>
      <c r="BI79" s="429">
        <f t="shared" si="212"/>
        <v>6.2103999999999999E-2</v>
      </c>
      <c r="BJ79" s="429">
        <f t="shared" si="213"/>
        <v>0.103951</v>
      </c>
      <c r="BK79" s="429">
        <f t="shared" si="214"/>
        <v>0.107824</v>
      </c>
      <c r="BL79" s="429">
        <f t="shared" si="215"/>
        <v>9.1051999999999994E-2</v>
      </c>
      <c r="BM79" s="429">
        <f t="shared" si="216"/>
        <v>7.1135000000000004E-2</v>
      </c>
      <c r="BN79" s="429">
        <f t="shared" si="217"/>
        <v>4.1179E-2</v>
      </c>
      <c r="BO79" s="429">
        <f t="shared" si="218"/>
        <v>4.4423999999999998E-2</v>
      </c>
      <c r="BP79" s="429">
        <f t="shared" si="219"/>
        <v>0.106128</v>
      </c>
      <c r="BQ79" s="429">
        <f t="shared" si="220"/>
        <v>0.14288100000000001</v>
      </c>
      <c r="BR79" s="429">
        <f t="shared" si="221"/>
        <v>0.133494</v>
      </c>
      <c r="BS79" s="429">
        <f t="shared" si="222"/>
        <v>5.781E-2</v>
      </c>
      <c r="BT79" s="429">
        <f t="shared" si="223"/>
        <v>3.8018000000000003E-2</v>
      </c>
      <c r="BU79" s="429">
        <f t="shared" si="224"/>
        <v>6.2103999999999999E-2</v>
      </c>
      <c r="BV79" s="429">
        <f t="shared" si="225"/>
        <v>0.103951</v>
      </c>
      <c r="BW79" s="429">
        <f t="shared" si="226"/>
        <v>0.107824</v>
      </c>
      <c r="BX79" s="429">
        <f t="shared" si="227"/>
        <v>9.1051999999999994E-2</v>
      </c>
      <c r="BY79" s="429">
        <f t="shared" si="228"/>
        <v>7.1135000000000004E-2</v>
      </c>
      <c r="BZ79" s="429">
        <f t="shared" si="229"/>
        <v>4.1179E-2</v>
      </c>
      <c r="CA79" s="429">
        <f t="shared" si="230"/>
        <v>4.4423999999999998E-2</v>
      </c>
      <c r="CB79" s="429">
        <f t="shared" si="231"/>
        <v>0.106128</v>
      </c>
      <c r="CC79" s="429">
        <f t="shared" si="232"/>
        <v>0.14288100000000001</v>
      </c>
      <c r="CD79" s="429">
        <f t="shared" si="233"/>
        <v>0.133494</v>
      </c>
      <c r="CE79" s="429">
        <f t="shared" si="234"/>
        <v>5.781E-2</v>
      </c>
      <c r="CF79" s="429">
        <f t="shared" si="235"/>
        <v>3.8018000000000003E-2</v>
      </c>
      <c r="CG79" s="429">
        <f t="shared" si="236"/>
        <v>6.2103999999999999E-2</v>
      </c>
      <c r="CH79" s="435">
        <f t="shared" si="237"/>
        <v>0.103951</v>
      </c>
      <c r="CJ79" s="427">
        <f t="shared" ref="CJ79:CJ90" si="240">SUM(C79:N79)</f>
        <v>1</v>
      </c>
    </row>
    <row r="80" spans="1:88" s="110" customFormat="1" ht="15.75" x14ac:dyDescent="0.25">
      <c r="A80" s="609"/>
      <c r="B80" s="14" t="str">
        <f t="shared" si="238"/>
        <v>Cooking</v>
      </c>
      <c r="C80" s="429">
        <v>8.6096000000000006E-2</v>
      </c>
      <c r="D80" s="429">
        <v>7.8608999999999998E-2</v>
      </c>
      <c r="E80" s="429">
        <v>8.1547999999999995E-2</v>
      </c>
      <c r="F80" s="429">
        <v>7.2947999999999999E-2</v>
      </c>
      <c r="G80" s="429">
        <v>8.6277000000000006E-2</v>
      </c>
      <c r="H80" s="429">
        <v>8.3294000000000007E-2</v>
      </c>
      <c r="I80" s="429">
        <v>8.5859000000000005E-2</v>
      </c>
      <c r="J80" s="429">
        <v>8.5885000000000003E-2</v>
      </c>
      <c r="K80" s="429">
        <v>8.3474999999999994E-2</v>
      </c>
      <c r="L80" s="429">
        <v>8.6262000000000005E-2</v>
      </c>
      <c r="M80" s="429">
        <v>8.3496000000000001E-2</v>
      </c>
      <c r="N80" s="429">
        <v>8.6250999999999994E-2</v>
      </c>
      <c r="O80" s="429">
        <f t="shared" si="239"/>
        <v>8.6096000000000006E-2</v>
      </c>
      <c r="P80" s="429">
        <f t="shared" si="167"/>
        <v>7.8608999999999998E-2</v>
      </c>
      <c r="Q80" s="429">
        <f t="shared" si="168"/>
        <v>8.1547999999999995E-2</v>
      </c>
      <c r="R80" s="429">
        <f t="shared" si="169"/>
        <v>7.2947999999999999E-2</v>
      </c>
      <c r="S80" s="429">
        <f t="shared" si="170"/>
        <v>8.6277000000000006E-2</v>
      </c>
      <c r="T80" s="429">
        <f t="shared" si="171"/>
        <v>8.3294000000000007E-2</v>
      </c>
      <c r="U80" s="429">
        <f t="shared" si="172"/>
        <v>8.5859000000000005E-2</v>
      </c>
      <c r="V80" s="429">
        <f t="shared" si="173"/>
        <v>8.5885000000000003E-2</v>
      </c>
      <c r="W80" s="429">
        <f t="shared" si="174"/>
        <v>8.3474999999999994E-2</v>
      </c>
      <c r="X80" s="429">
        <f t="shared" si="175"/>
        <v>8.6262000000000005E-2</v>
      </c>
      <c r="Y80" s="429">
        <f t="shared" si="176"/>
        <v>8.3496000000000001E-2</v>
      </c>
      <c r="Z80" s="429">
        <f t="shared" si="177"/>
        <v>8.6250999999999994E-2</v>
      </c>
      <c r="AA80" s="429">
        <f t="shared" si="178"/>
        <v>8.6096000000000006E-2</v>
      </c>
      <c r="AB80" s="429">
        <f t="shared" si="179"/>
        <v>7.8608999999999998E-2</v>
      </c>
      <c r="AC80" s="429">
        <f t="shared" si="180"/>
        <v>8.1547999999999995E-2</v>
      </c>
      <c r="AD80" s="429">
        <f t="shared" si="181"/>
        <v>7.2947999999999999E-2</v>
      </c>
      <c r="AE80" s="429">
        <f t="shared" si="182"/>
        <v>8.6277000000000006E-2</v>
      </c>
      <c r="AF80" s="429">
        <f t="shared" si="183"/>
        <v>8.3294000000000007E-2</v>
      </c>
      <c r="AG80" s="429">
        <f t="shared" si="184"/>
        <v>8.5859000000000005E-2</v>
      </c>
      <c r="AH80" s="429">
        <f t="shared" si="185"/>
        <v>8.5885000000000003E-2</v>
      </c>
      <c r="AI80" s="429">
        <f t="shared" si="186"/>
        <v>8.3474999999999994E-2</v>
      </c>
      <c r="AJ80" s="429">
        <f t="shared" si="187"/>
        <v>8.6262000000000005E-2</v>
      </c>
      <c r="AK80" s="429">
        <f t="shared" si="188"/>
        <v>8.3496000000000001E-2</v>
      </c>
      <c r="AL80" s="429">
        <f t="shared" si="189"/>
        <v>8.6250999999999994E-2</v>
      </c>
      <c r="AM80" s="429">
        <f t="shared" si="190"/>
        <v>8.6096000000000006E-2</v>
      </c>
      <c r="AN80" s="429">
        <f t="shared" si="191"/>
        <v>7.8608999999999998E-2</v>
      </c>
      <c r="AO80" s="429">
        <f t="shared" si="192"/>
        <v>8.1547999999999995E-2</v>
      </c>
      <c r="AP80" s="429">
        <f t="shared" si="193"/>
        <v>7.2947999999999999E-2</v>
      </c>
      <c r="AQ80" s="429">
        <f t="shared" si="194"/>
        <v>8.6277000000000006E-2</v>
      </c>
      <c r="AR80" s="429">
        <f t="shared" si="195"/>
        <v>8.3294000000000007E-2</v>
      </c>
      <c r="AS80" s="429">
        <f t="shared" si="196"/>
        <v>8.5859000000000005E-2</v>
      </c>
      <c r="AT80" s="429">
        <f t="shared" si="197"/>
        <v>8.5885000000000003E-2</v>
      </c>
      <c r="AU80" s="429">
        <f t="shared" si="198"/>
        <v>8.3474999999999994E-2</v>
      </c>
      <c r="AV80" s="429">
        <f t="shared" si="199"/>
        <v>8.6262000000000005E-2</v>
      </c>
      <c r="AW80" s="429">
        <f t="shared" si="200"/>
        <v>8.3496000000000001E-2</v>
      </c>
      <c r="AX80" s="429">
        <f t="shared" si="201"/>
        <v>8.6250999999999994E-2</v>
      </c>
      <c r="AY80" s="429">
        <f t="shared" si="202"/>
        <v>8.6096000000000006E-2</v>
      </c>
      <c r="AZ80" s="429">
        <f t="shared" si="203"/>
        <v>7.8608999999999998E-2</v>
      </c>
      <c r="BA80" s="429">
        <f t="shared" si="204"/>
        <v>8.1547999999999995E-2</v>
      </c>
      <c r="BB80" s="429">
        <f t="shared" si="205"/>
        <v>7.2947999999999999E-2</v>
      </c>
      <c r="BC80" s="429">
        <f t="shared" si="206"/>
        <v>8.6277000000000006E-2</v>
      </c>
      <c r="BD80" s="429">
        <f t="shared" si="207"/>
        <v>8.3294000000000007E-2</v>
      </c>
      <c r="BE80" s="429">
        <f t="shared" si="208"/>
        <v>8.5859000000000005E-2</v>
      </c>
      <c r="BF80" s="429">
        <f t="shared" si="209"/>
        <v>8.5885000000000003E-2</v>
      </c>
      <c r="BG80" s="429">
        <f t="shared" si="210"/>
        <v>8.3474999999999994E-2</v>
      </c>
      <c r="BH80" s="429">
        <f t="shared" si="211"/>
        <v>8.6262000000000005E-2</v>
      </c>
      <c r="BI80" s="429">
        <f t="shared" si="212"/>
        <v>8.3496000000000001E-2</v>
      </c>
      <c r="BJ80" s="429">
        <f t="shared" si="213"/>
        <v>8.6250999999999994E-2</v>
      </c>
      <c r="BK80" s="429">
        <f t="shared" si="214"/>
        <v>8.6096000000000006E-2</v>
      </c>
      <c r="BL80" s="429">
        <f t="shared" si="215"/>
        <v>7.8608999999999998E-2</v>
      </c>
      <c r="BM80" s="429">
        <f t="shared" si="216"/>
        <v>8.1547999999999995E-2</v>
      </c>
      <c r="BN80" s="429">
        <f t="shared" si="217"/>
        <v>7.2947999999999999E-2</v>
      </c>
      <c r="BO80" s="429">
        <f t="shared" si="218"/>
        <v>8.6277000000000006E-2</v>
      </c>
      <c r="BP80" s="429">
        <f t="shared" si="219"/>
        <v>8.3294000000000007E-2</v>
      </c>
      <c r="BQ80" s="429">
        <f t="shared" si="220"/>
        <v>8.5859000000000005E-2</v>
      </c>
      <c r="BR80" s="429">
        <f t="shared" si="221"/>
        <v>8.5885000000000003E-2</v>
      </c>
      <c r="BS80" s="429">
        <f t="shared" si="222"/>
        <v>8.3474999999999994E-2</v>
      </c>
      <c r="BT80" s="429">
        <f t="shared" si="223"/>
        <v>8.6262000000000005E-2</v>
      </c>
      <c r="BU80" s="429">
        <f t="shared" si="224"/>
        <v>8.3496000000000001E-2</v>
      </c>
      <c r="BV80" s="429">
        <f t="shared" si="225"/>
        <v>8.6250999999999994E-2</v>
      </c>
      <c r="BW80" s="429">
        <f t="shared" si="226"/>
        <v>8.6096000000000006E-2</v>
      </c>
      <c r="BX80" s="429">
        <f t="shared" si="227"/>
        <v>7.8608999999999998E-2</v>
      </c>
      <c r="BY80" s="429">
        <f t="shared" si="228"/>
        <v>8.1547999999999995E-2</v>
      </c>
      <c r="BZ80" s="429">
        <f t="shared" si="229"/>
        <v>7.2947999999999999E-2</v>
      </c>
      <c r="CA80" s="429">
        <f t="shared" si="230"/>
        <v>8.6277000000000006E-2</v>
      </c>
      <c r="CB80" s="429">
        <f t="shared" si="231"/>
        <v>8.3294000000000007E-2</v>
      </c>
      <c r="CC80" s="429">
        <f t="shared" si="232"/>
        <v>8.5859000000000005E-2</v>
      </c>
      <c r="CD80" s="429">
        <f t="shared" si="233"/>
        <v>8.5885000000000003E-2</v>
      </c>
      <c r="CE80" s="429">
        <f t="shared" si="234"/>
        <v>8.3474999999999994E-2</v>
      </c>
      <c r="CF80" s="429">
        <f t="shared" si="235"/>
        <v>8.6262000000000005E-2</v>
      </c>
      <c r="CG80" s="429">
        <f t="shared" si="236"/>
        <v>8.3496000000000001E-2</v>
      </c>
      <c r="CH80" s="435">
        <f t="shared" si="237"/>
        <v>8.6250999999999994E-2</v>
      </c>
      <c r="CJ80" s="427">
        <f t="shared" si="240"/>
        <v>0.99999999999999989</v>
      </c>
    </row>
    <row r="81" spans="1:88" s="110" customFormat="1" ht="15.75" x14ac:dyDescent="0.25">
      <c r="A81" s="609"/>
      <c r="B81" s="14" t="str">
        <f t="shared" si="238"/>
        <v>Cooling</v>
      </c>
      <c r="C81" s="429">
        <v>6.0000000000000002E-6</v>
      </c>
      <c r="D81" s="429">
        <v>2.4699999999999999E-4</v>
      </c>
      <c r="E81" s="429">
        <v>7.2360000000000002E-3</v>
      </c>
      <c r="F81" s="429">
        <v>2.1690999999999998E-2</v>
      </c>
      <c r="G81" s="429">
        <v>6.2979999999999994E-2</v>
      </c>
      <c r="H81" s="429">
        <v>0.21317</v>
      </c>
      <c r="I81" s="429">
        <v>0.29002899999999998</v>
      </c>
      <c r="J81" s="429">
        <v>0.270206</v>
      </c>
      <c r="K81" s="429">
        <v>0.108695</v>
      </c>
      <c r="L81" s="429">
        <v>1.9643000000000001E-2</v>
      </c>
      <c r="M81" s="429">
        <v>6.0299999999999998E-3</v>
      </c>
      <c r="N81" s="429">
        <v>6.7000000000000002E-5</v>
      </c>
      <c r="O81" s="429">
        <f t="shared" si="239"/>
        <v>6.0000000000000002E-6</v>
      </c>
      <c r="P81" s="429">
        <f t="shared" si="167"/>
        <v>2.4699999999999999E-4</v>
      </c>
      <c r="Q81" s="429">
        <f t="shared" si="168"/>
        <v>7.2360000000000002E-3</v>
      </c>
      <c r="R81" s="429">
        <f t="shared" si="169"/>
        <v>2.1690999999999998E-2</v>
      </c>
      <c r="S81" s="429">
        <f t="shared" si="170"/>
        <v>6.2979999999999994E-2</v>
      </c>
      <c r="T81" s="429">
        <f t="shared" si="171"/>
        <v>0.21317</v>
      </c>
      <c r="U81" s="429">
        <f t="shared" si="172"/>
        <v>0.29002899999999998</v>
      </c>
      <c r="V81" s="429">
        <f t="shared" si="173"/>
        <v>0.270206</v>
      </c>
      <c r="W81" s="429">
        <f t="shared" si="174"/>
        <v>0.108695</v>
      </c>
      <c r="X81" s="429">
        <f t="shared" si="175"/>
        <v>1.9643000000000001E-2</v>
      </c>
      <c r="Y81" s="429">
        <f t="shared" si="176"/>
        <v>6.0299999999999998E-3</v>
      </c>
      <c r="Z81" s="429">
        <f t="shared" si="177"/>
        <v>6.7000000000000002E-5</v>
      </c>
      <c r="AA81" s="429">
        <f t="shared" si="178"/>
        <v>6.0000000000000002E-6</v>
      </c>
      <c r="AB81" s="429">
        <f t="shared" si="179"/>
        <v>2.4699999999999999E-4</v>
      </c>
      <c r="AC81" s="429">
        <f t="shared" si="180"/>
        <v>7.2360000000000002E-3</v>
      </c>
      <c r="AD81" s="429">
        <f t="shared" si="181"/>
        <v>2.1690999999999998E-2</v>
      </c>
      <c r="AE81" s="429">
        <f t="shared" si="182"/>
        <v>6.2979999999999994E-2</v>
      </c>
      <c r="AF81" s="429">
        <f t="shared" si="183"/>
        <v>0.21317</v>
      </c>
      <c r="AG81" s="429">
        <f t="shared" si="184"/>
        <v>0.29002899999999998</v>
      </c>
      <c r="AH81" s="429">
        <f t="shared" si="185"/>
        <v>0.270206</v>
      </c>
      <c r="AI81" s="429">
        <f t="shared" si="186"/>
        <v>0.108695</v>
      </c>
      <c r="AJ81" s="429">
        <f t="shared" si="187"/>
        <v>1.9643000000000001E-2</v>
      </c>
      <c r="AK81" s="429">
        <f t="shared" si="188"/>
        <v>6.0299999999999998E-3</v>
      </c>
      <c r="AL81" s="429">
        <f t="shared" si="189"/>
        <v>6.7000000000000002E-5</v>
      </c>
      <c r="AM81" s="429">
        <f t="shared" si="190"/>
        <v>6.0000000000000002E-6</v>
      </c>
      <c r="AN81" s="429">
        <f t="shared" si="191"/>
        <v>2.4699999999999999E-4</v>
      </c>
      <c r="AO81" s="429">
        <f t="shared" si="192"/>
        <v>7.2360000000000002E-3</v>
      </c>
      <c r="AP81" s="429">
        <f t="shared" si="193"/>
        <v>2.1690999999999998E-2</v>
      </c>
      <c r="AQ81" s="429">
        <f t="shared" si="194"/>
        <v>6.2979999999999994E-2</v>
      </c>
      <c r="AR81" s="429">
        <f t="shared" si="195"/>
        <v>0.21317</v>
      </c>
      <c r="AS81" s="429">
        <f t="shared" si="196"/>
        <v>0.29002899999999998</v>
      </c>
      <c r="AT81" s="429">
        <f t="shared" si="197"/>
        <v>0.270206</v>
      </c>
      <c r="AU81" s="429">
        <f t="shared" si="198"/>
        <v>0.108695</v>
      </c>
      <c r="AV81" s="429">
        <f t="shared" si="199"/>
        <v>1.9643000000000001E-2</v>
      </c>
      <c r="AW81" s="429">
        <f t="shared" si="200"/>
        <v>6.0299999999999998E-3</v>
      </c>
      <c r="AX81" s="429">
        <f t="shared" si="201"/>
        <v>6.7000000000000002E-5</v>
      </c>
      <c r="AY81" s="429">
        <f t="shared" si="202"/>
        <v>6.0000000000000002E-6</v>
      </c>
      <c r="AZ81" s="429">
        <f t="shared" si="203"/>
        <v>2.4699999999999999E-4</v>
      </c>
      <c r="BA81" s="429">
        <f t="shared" si="204"/>
        <v>7.2360000000000002E-3</v>
      </c>
      <c r="BB81" s="429">
        <f t="shared" si="205"/>
        <v>2.1690999999999998E-2</v>
      </c>
      <c r="BC81" s="429">
        <f t="shared" si="206"/>
        <v>6.2979999999999994E-2</v>
      </c>
      <c r="BD81" s="429">
        <f t="shared" si="207"/>
        <v>0.21317</v>
      </c>
      <c r="BE81" s="429">
        <f t="shared" si="208"/>
        <v>0.29002899999999998</v>
      </c>
      <c r="BF81" s="429">
        <f t="shared" si="209"/>
        <v>0.270206</v>
      </c>
      <c r="BG81" s="429">
        <f t="shared" si="210"/>
        <v>0.108695</v>
      </c>
      <c r="BH81" s="429">
        <f t="shared" si="211"/>
        <v>1.9643000000000001E-2</v>
      </c>
      <c r="BI81" s="429">
        <f t="shared" si="212"/>
        <v>6.0299999999999998E-3</v>
      </c>
      <c r="BJ81" s="429">
        <f t="shared" si="213"/>
        <v>6.7000000000000002E-5</v>
      </c>
      <c r="BK81" s="429">
        <f t="shared" si="214"/>
        <v>6.0000000000000002E-6</v>
      </c>
      <c r="BL81" s="429">
        <f t="shared" si="215"/>
        <v>2.4699999999999999E-4</v>
      </c>
      <c r="BM81" s="429">
        <f t="shared" si="216"/>
        <v>7.2360000000000002E-3</v>
      </c>
      <c r="BN81" s="429">
        <f t="shared" si="217"/>
        <v>2.1690999999999998E-2</v>
      </c>
      <c r="BO81" s="429">
        <f t="shared" si="218"/>
        <v>6.2979999999999994E-2</v>
      </c>
      <c r="BP81" s="429">
        <f t="shared" si="219"/>
        <v>0.21317</v>
      </c>
      <c r="BQ81" s="429">
        <f t="shared" si="220"/>
        <v>0.29002899999999998</v>
      </c>
      <c r="BR81" s="429">
        <f t="shared" si="221"/>
        <v>0.270206</v>
      </c>
      <c r="BS81" s="429">
        <f t="shared" si="222"/>
        <v>0.108695</v>
      </c>
      <c r="BT81" s="429">
        <f t="shared" si="223"/>
        <v>1.9643000000000001E-2</v>
      </c>
      <c r="BU81" s="429">
        <f t="shared" si="224"/>
        <v>6.0299999999999998E-3</v>
      </c>
      <c r="BV81" s="429">
        <f t="shared" si="225"/>
        <v>6.7000000000000002E-5</v>
      </c>
      <c r="BW81" s="429">
        <f t="shared" si="226"/>
        <v>6.0000000000000002E-6</v>
      </c>
      <c r="BX81" s="429">
        <f t="shared" si="227"/>
        <v>2.4699999999999999E-4</v>
      </c>
      <c r="BY81" s="429">
        <f t="shared" si="228"/>
        <v>7.2360000000000002E-3</v>
      </c>
      <c r="BZ81" s="429">
        <f t="shared" si="229"/>
        <v>2.1690999999999998E-2</v>
      </c>
      <c r="CA81" s="429">
        <f t="shared" si="230"/>
        <v>6.2979999999999994E-2</v>
      </c>
      <c r="CB81" s="429">
        <f t="shared" si="231"/>
        <v>0.21317</v>
      </c>
      <c r="CC81" s="429">
        <f t="shared" si="232"/>
        <v>0.29002899999999998</v>
      </c>
      <c r="CD81" s="429">
        <f t="shared" si="233"/>
        <v>0.270206</v>
      </c>
      <c r="CE81" s="429">
        <f t="shared" si="234"/>
        <v>0.108695</v>
      </c>
      <c r="CF81" s="429">
        <f t="shared" si="235"/>
        <v>1.9643000000000001E-2</v>
      </c>
      <c r="CG81" s="429">
        <f t="shared" si="236"/>
        <v>6.0299999999999998E-3</v>
      </c>
      <c r="CH81" s="435">
        <f t="shared" si="237"/>
        <v>6.7000000000000002E-5</v>
      </c>
      <c r="CJ81" s="427">
        <f t="shared" si="240"/>
        <v>0.99999999999999989</v>
      </c>
    </row>
    <row r="82" spans="1:88" s="110" customFormat="1" ht="15.75" x14ac:dyDescent="0.25">
      <c r="A82" s="609"/>
      <c r="B82" s="14" t="str">
        <f t="shared" si="238"/>
        <v>Ext Lighting</v>
      </c>
      <c r="C82" s="429">
        <v>0.106265</v>
      </c>
      <c r="D82" s="429">
        <v>8.2161999999999999E-2</v>
      </c>
      <c r="E82" s="429">
        <v>7.0887000000000006E-2</v>
      </c>
      <c r="F82" s="429">
        <v>6.8145999999999998E-2</v>
      </c>
      <c r="G82" s="429">
        <v>8.1852999999999995E-2</v>
      </c>
      <c r="H82" s="429">
        <v>6.7163E-2</v>
      </c>
      <c r="I82" s="429">
        <v>8.6751999999999996E-2</v>
      </c>
      <c r="J82" s="429">
        <v>6.9401000000000004E-2</v>
      </c>
      <c r="K82" s="429">
        <v>8.2907999999999996E-2</v>
      </c>
      <c r="L82" s="429">
        <v>0.100507</v>
      </c>
      <c r="M82" s="429">
        <v>8.7251999999999996E-2</v>
      </c>
      <c r="N82" s="429">
        <v>9.6703999999999998E-2</v>
      </c>
      <c r="O82" s="429">
        <f t="shared" si="239"/>
        <v>0.106265</v>
      </c>
      <c r="P82" s="429">
        <f t="shared" si="167"/>
        <v>8.2161999999999999E-2</v>
      </c>
      <c r="Q82" s="429">
        <f t="shared" si="168"/>
        <v>7.0887000000000006E-2</v>
      </c>
      <c r="R82" s="429">
        <f t="shared" si="169"/>
        <v>6.8145999999999998E-2</v>
      </c>
      <c r="S82" s="429">
        <f t="shared" si="170"/>
        <v>8.1852999999999995E-2</v>
      </c>
      <c r="T82" s="429">
        <f t="shared" si="171"/>
        <v>6.7163E-2</v>
      </c>
      <c r="U82" s="429">
        <f t="shared" si="172"/>
        <v>8.6751999999999996E-2</v>
      </c>
      <c r="V82" s="429">
        <f t="shared" si="173"/>
        <v>6.9401000000000004E-2</v>
      </c>
      <c r="W82" s="429">
        <f t="shared" si="174"/>
        <v>8.2907999999999996E-2</v>
      </c>
      <c r="X82" s="429">
        <f t="shared" si="175"/>
        <v>0.100507</v>
      </c>
      <c r="Y82" s="429">
        <f t="shared" si="176"/>
        <v>8.7251999999999996E-2</v>
      </c>
      <c r="Z82" s="429">
        <f t="shared" si="177"/>
        <v>9.6703999999999998E-2</v>
      </c>
      <c r="AA82" s="429">
        <f t="shared" si="178"/>
        <v>0.106265</v>
      </c>
      <c r="AB82" s="429">
        <f t="shared" si="179"/>
        <v>8.2161999999999999E-2</v>
      </c>
      <c r="AC82" s="429">
        <f t="shared" si="180"/>
        <v>7.0887000000000006E-2</v>
      </c>
      <c r="AD82" s="429">
        <f t="shared" si="181"/>
        <v>6.8145999999999998E-2</v>
      </c>
      <c r="AE82" s="429">
        <f t="shared" si="182"/>
        <v>8.1852999999999995E-2</v>
      </c>
      <c r="AF82" s="429">
        <f t="shared" si="183"/>
        <v>6.7163E-2</v>
      </c>
      <c r="AG82" s="429">
        <f t="shared" si="184"/>
        <v>8.6751999999999996E-2</v>
      </c>
      <c r="AH82" s="429">
        <f t="shared" si="185"/>
        <v>6.9401000000000004E-2</v>
      </c>
      <c r="AI82" s="429">
        <f t="shared" si="186"/>
        <v>8.2907999999999996E-2</v>
      </c>
      <c r="AJ82" s="429">
        <f t="shared" si="187"/>
        <v>0.100507</v>
      </c>
      <c r="AK82" s="429">
        <f t="shared" si="188"/>
        <v>8.7251999999999996E-2</v>
      </c>
      <c r="AL82" s="429">
        <f t="shared" si="189"/>
        <v>9.6703999999999998E-2</v>
      </c>
      <c r="AM82" s="429">
        <f t="shared" si="190"/>
        <v>0.106265</v>
      </c>
      <c r="AN82" s="429">
        <f t="shared" si="191"/>
        <v>8.2161999999999999E-2</v>
      </c>
      <c r="AO82" s="429">
        <f t="shared" si="192"/>
        <v>7.0887000000000006E-2</v>
      </c>
      <c r="AP82" s="429">
        <f t="shared" si="193"/>
        <v>6.8145999999999998E-2</v>
      </c>
      <c r="AQ82" s="429">
        <f t="shared" si="194"/>
        <v>8.1852999999999995E-2</v>
      </c>
      <c r="AR82" s="429">
        <f t="shared" si="195"/>
        <v>6.7163E-2</v>
      </c>
      <c r="AS82" s="429">
        <f t="shared" si="196"/>
        <v>8.6751999999999996E-2</v>
      </c>
      <c r="AT82" s="429">
        <f t="shared" si="197"/>
        <v>6.9401000000000004E-2</v>
      </c>
      <c r="AU82" s="429">
        <f t="shared" si="198"/>
        <v>8.2907999999999996E-2</v>
      </c>
      <c r="AV82" s="429">
        <f t="shared" si="199"/>
        <v>0.100507</v>
      </c>
      <c r="AW82" s="429">
        <f t="shared" si="200"/>
        <v>8.7251999999999996E-2</v>
      </c>
      <c r="AX82" s="429">
        <f t="shared" si="201"/>
        <v>9.6703999999999998E-2</v>
      </c>
      <c r="AY82" s="429">
        <f t="shared" si="202"/>
        <v>0.106265</v>
      </c>
      <c r="AZ82" s="429">
        <f t="shared" si="203"/>
        <v>8.2161999999999999E-2</v>
      </c>
      <c r="BA82" s="429">
        <f t="shared" si="204"/>
        <v>7.0887000000000006E-2</v>
      </c>
      <c r="BB82" s="429">
        <f t="shared" si="205"/>
        <v>6.8145999999999998E-2</v>
      </c>
      <c r="BC82" s="429">
        <f t="shared" si="206"/>
        <v>8.1852999999999995E-2</v>
      </c>
      <c r="BD82" s="429">
        <f t="shared" si="207"/>
        <v>6.7163E-2</v>
      </c>
      <c r="BE82" s="429">
        <f t="shared" si="208"/>
        <v>8.6751999999999996E-2</v>
      </c>
      <c r="BF82" s="429">
        <f t="shared" si="209"/>
        <v>6.9401000000000004E-2</v>
      </c>
      <c r="BG82" s="429">
        <f t="shared" si="210"/>
        <v>8.2907999999999996E-2</v>
      </c>
      <c r="BH82" s="429">
        <f t="shared" si="211"/>
        <v>0.100507</v>
      </c>
      <c r="BI82" s="429">
        <f t="shared" si="212"/>
        <v>8.7251999999999996E-2</v>
      </c>
      <c r="BJ82" s="429">
        <f t="shared" si="213"/>
        <v>9.6703999999999998E-2</v>
      </c>
      <c r="BK82" s="429">
        <f t="shared" si="214"/>
        <v>0.106265</v>
      </c>
      <c r="BL82" s="429">
        <f t="shared" si="215"/>
        <v>8.2161999999999999E-2</v>
      </c>
      <c r="BM82" s="429">
        <f t="shared" si="216"/>
        <v>7.0887000000000006E-2</v>
      </c>
      <c r="BN82" s="429">
        <f t="shared" si="217"/>
        <v>6.8145999999999998E-2</v>
      </c>
      <c r="BO82" s="429">
        <f t="shared" si="218"/>
        <v>8.1852999999999995E-2</v>
      </c>
      <c r="BP82" s="429">
        <f t="shared" si="219"/>
        <v>6.7163E-2</v>
      </c>
      <c r="BQ82" s="429">
        <f t="shared" si="220"/>
        <v>8.6751999999999996E-2</v>
      </c>
      <c r="BR82" s="429">
        <f t="shared" si="221"/>
        <v>6.9401000000000004E-2</v>
      </c>
      <c r="BS82" s="429">
        <f t="shared" si="222"/>
        <v>8.2907999999999996E-2</v>
      </c>
      <c r="BT82" s="429">
        <f t="shared" si="223"/>
        <v>0.100507</v>
      </c>
      <c r="BU82" s="429">
        <f t="shared" si="224"/>
        <v>8.7251999999999996E-2</v>
      </c>
      <c r="BV82" s="429">
        <f t="shared" si="225"/>
        <v>9.6703999999999998E-2</v>
      </c>
      <c r="BW82" s="429">
        <f t="shared" si="226"/>
        <v>0.106265</v>
      </c>
      <c r="BX82" s="429">
        <f t="shared" si="227"/>
        <v>8.2161999999999999E-2</v>
      </c>
      <c r="BY82" s="429">
        <f t="shared" si="228"/>
        <v>7.0887000000000006E-2</v>
      </c>
      <c r="BZ82" s="429">
        <f t="shared" si="229"/>
        <v>6.8145999999999998E-2</v>
      </c>
      <c r="CA82" s="429">
        <f t="shared" si="230"/>
        <v>8.1852999999999995E-2</v>
      </c>
      <c r="CB82" s="429">
        <f t="shared" si="231"/>
        <v>6.7163E-2</v>
      </c>
      <c r="CC82" s="429">
        <f t="shared" si="232"/>
        <v>8.6751999999999996E-2</v>
      </c>
      <c r="CD82" s="429">
        <f t="shared" si="233"/>
        <v>6.9401000000000004E-2</v>
      </c>
      <c r="CE82" s="429">
        <f t="shared" si="234"/>
        <v>8.2907999999999996E-2</v>
      </c>
      <c r="CF82" s="429">
        <f t="shared" si="235"/>
        <v>0.100507</v>
      </c>
      <c r="CG82" s="429">
        <f t="shared" si="236"/>
        <v>8.7251999999999996E-2</v>
      </c>
      <c r="CH82" s="435">
        <f t="shared" si="237"/>
        <v>9.6703999999999998E-2</v>
      </c>
      <c r="CJ82" s="427">
        <f t="shared" si="240"/>
        <v>1</v>
      </c>
    </row>
    <row r="83" spans="1:88" s="110" customFormat="1" ht="15.75" x14ac:dyDescent="0.25">
      <c r="A83" s="609"/>
      <c r="B83" s="14" t="str">
        <f t="shared" si="238"/>
        <v>Heating</v>
      </c>
      <c r="C83" s="429">
        <v>0.210397</v>
      </c>
      <c r="D83" s="429">
        <v>0.17743600000000001</v>
      </c>
      <c r="E83" s="429">
        <v>0.13192400000000001</v>
      </c>
      <c r="F83" s="429">
        <v>5.9718E-2</v>
      </c>
      <c r="G83" s="429">
        <v>2.6769000000000001E-2</v>
      </c>
      <c r="H83" s="429">
        <v>4.2950000000000002E-3</v>
      </c>
      <c r="I83" s="429">
        <v>2.895E-3</v>
      </c>
      <c r="J83" s="429">
        <v>3.4320000000000002E-3</v>
      </c>
      <c r="K83" s="429">
        <v>9.4020000000000006E-3</v>
      </c>
      <c r="L83" s="429">
        <v>5.5496999999999998E-2</v>
      </c>
      <c r="M83" s="429">
        <v>0.115452</v>
      </c>
      <c r="N83" s="429">
        <v>0.20278299999999999</v>
      </c>
      <c r="O83" s="429">
        <f t="shared" si="239"/>
        <v>0.210397</v>
      </c>
      <c r="P83" s="429">
        <f t="shared" si="167"/>
        <v>0.17743600000000001</v>
      </c>
      <c r="Q83" s="429">
        <f t="shared" si="168"/>
        <v>0.13192400000000001</v>
      </c>
      <c r="R83" s="429">
        <f t="shared" si="169"/>
        <v>5.9718E-2</v>
      </c>
      <c r="S83" s="429">
        <f t="shared" si="170"/>
        <v>2.6769000000000001E-2</v>
      </c>
      <c r="T83" s="429">
        <f t="shared" si="171"/>
        <v>4.2950000000000002E-3</v>
      </c>
      <c r="U83" s="429">
        <f t="shared" si="172"/>
        <v>2.895E-3</v>
      </c>
      <c r="V83" s="429">
        <f t="shared" si="173"/>
        <v>3.4320000000000002E-3</v>
      </c>
      <c r="W83" s="429">
        <f t="shared" si="174"/>
        <v>9.4020000000000006E-3</v>
      </c>
      <c r="X83" s="429">
        <f t="shared" si="175"/>
        <v>5.5496999999999998E-2</v>
      </c>
      <c r="Y83" s="429">
        <f t="shared" si="176"/>
        <v>0.115452</v>
      </c>
      <c r="Z83" s="429">
        <f t="shared" si="177"/>
        <v>0.20278299999999999</v>
      </c>
      <c r="AA83" s="429">
        <f t="shared" si="178"/>
        <v>0.210397</v>
      </c>
      <c r="AB83" s="429">
        <f t="shared" si="179"/>
        <v>0.17743600000000001</v>
      </c>
      <c r="AC83" s="429">
        <f t="shared" si="180"/>
        <v>0.13192400000000001</v>
      </c>
      <c r="AD83" s="429">
        <f t="shared" si="181"/>
        <v>5.9718E-2</v>
      </c>
      <c r="AE83" s="429">
        <f t="shared" si="182"/>
        <v>2.6769000000000001E-2</v>
      </c>
      <c r="AF83" s="429">
        <f t="shared" si="183"/>
        <v>4.2950000000000002E-3</v>
      </c>
      <c r="AG83" s="429">
        <f t="shared" si="184"/>
        <v>2.895E-3</v>
      </c>
      <c r="AH83" s="429">
        <f t="shared" si="185"/>
        <v>3.4320000000000002E-3</v>
      </c>
      <c r="AI83" s="429">
        <f t="shared" si="186"/>
        <v>9.4020000000000006E-3</v>
      </c>
      <c r="AJ83" s="429">
        <f t="shared" si="187"/>
        <v>5.5496999999999998E-2</v>
      </c>
      <c r="AK83" s="429">
        <f t="shared" si="188"/>
        <v>0.115452</v>
      </c>
      <c r="AL83" s="429">
        <f t="shared" si="189"/>
        <v>0.20278299999999999</v>
      </c>
      <c r="AM83" s="429">
        <f t="shared" si="190"/>
        <v>0.210397</v>
      </c>
      <c r="AN83" s="429">
        <f t="shared" si="191"/>
        <v>0.17743600000000001</v>
      </c>
      <c r="AO83" s="429">
        <f t="shared" si="192"/>
        <v>0.13192400000000001</v>
      </c>
      <c r="AP83" s="429">
        <f t="shared" si="193"/>
        <v>5.9718E-2</v>
      </c>
      <c r="AQ83" s="429">
        <f t="shared" si="194"/>
        <v>2.6769000000000001E-2</v>
      </c>
      <c r="AR83" s="429">
        <f t="shared" si="195"/>
        <v>4.2950000000000002E-3</v>
      </c>
      <c r="AS83" s="429">
        <f t="shared" si="196"/>
        <v>2.895E-3</v>
      </c>
      <c r="AT83" s="429">
        <f t="shared" si="197"/>
        <v>3.4320000000000002E-3</v>
      </c>
      <c r="AU83" s="429">
        <f t="shared" si="198"/>
        <v>9.4020000000000006E-3</v>
      </c>
      <c r="AV83" s="429">
        <f t="shared" si="199"/>
        <v>5.5496999999999998E-2</v>
      </c>
      <c r="AW83" s="429">
        <f t="shared" si="200"/>
        <v>0.115452</v>
      </c>
      <c r="AX83" s="429">
        <f t="shared" si="201"/>
        <v>0.20278299999999999</v>
      </c>
      <c r="AY83" s="429">
        <f t="shared" si="202"/>
        <v>0.210397</v>
      </c>
      <c r="AZ83" s="429">
        <f t="shared" si="203"/>
        <v>0.17743600000000001</v>
      </c>
      <c r="BA83" s="429">
        <f t="shared" si="204"/>
        <v>0.13192400000000001</v>
      </c>
      <c r="BB83" s="429">
        <f t="shared" si="205"/>
        <v>5.9718E-2</v>
      </c>
      <c r="BC83" s="429">
        <f t="shared" si="206"/>
        <v>2.6769000000000001E-2</v>
      </c>
      <c r="BD83" s="429">
        <f t="shared" si="207"/>
        <v>4.2950000000000002E-3</v>
      </c>
      <c r="BE83" s="429">
        <f t="shared" si="208"/>
        <v>2.895E-3</v>
      </c>
      <c r="BF83" s="429">
        <f t="shared" si="209"/>
        <v>3.4320000000000002E-3</v>
      </c>
      <c r="BG83" s="429">
        <f t="shared" si="210"/>
        <v>9.4020000000000006E-3</v>
      </c>
      <c r="BH83" s="429">
        <f t="shared" si="211"/>
        <v>5.5496999999999998E-2</v>
      </c>
      <c r="BI83" s="429">
        <f t="shared" si="212"/>
        <v>0.115452</v>
      </c>
      <c r="BJ83" s="429">
        <f t="shared" si="213"/>
        <v>0.20278299999999999</v>
      </c>
      <c r="BK83" s="429">
        <f t="shared" si="214"/>
        <v>0.210397</v>
      </c>
      <c r="BL83" s="429">
        <f t="shared" si="215"/>
        <v>0.17743600000000001</v>
      </c>
      <c r="BM83" s="429">
        <f t="shared" si="216"/>
        <v>0.13192400000000001</v>
      </c>
      <c r="BN83" s="429">
        <f t="shared" si="217"/>
        <v>5.9718E-2</v>
      </c>
      <c r="BO83" s="429">
        <f t="shared" si="218"/>
        <v>2.6769000000000001E-2</v>
      </c>
      <c r="BP83" s="429">
        <f t="shared" si="219"/>
        <v>4.2950000000000002E-3</v>
      </c>
      <c r="BQ83" s="429">
        <f t="shared" si="220"/>
        <v>2.895E-3</v>
      </c>
      <c r="BR83" s="429">
        <f t="shared" si="221"/>
        <v>3.4320000000000002E-3</v>
      </c>
      <c r="BS83" s="429">
        <f t="shared" si="222"/>
        <v>9.4020000000000006E-3</v>
      </c>
      <c r="BT83" s="429">
        <f t="shared" si="223"/>
        <v>5.5496999999999998E-2</v>
      </c>
      <c r="BU83" s="429">
        <f t="shared" si="224"/>
        <v>0.115452</v>
      </c>
      <c r="BV83" s="429">
        <f t="shared" si="225"/>
        <v>0.20278299999999999</v>
      </c>
      <c r="BW83" s="429">
        <f t="shared" si="226"/>
        <v>0.210397</v>
      </c>
      <c r="BX83" s="429">
        <f t="shared" si="227"/>
        <v>0.17743600000000001</v>
      </c>
      <c r="BY83" s="429">
        <f t="shared" si="228"/>
        <v>0.13192400000000001</v>
      </c>
      <c r="BZ83" s="429">
        <f t="shared" si="229"/>
        <v>5.9718E-2</v>
      </c>
      <c r="CA83" s="429">
        <f t="shared" si="230"/>
        <v>2.6769000000000001E-2</v>
      </c>
      <c r="CB83" s="429">
        <f t="shared" si="231"/>
        <v>4.2950000000000002E-3</v>
      </c>
      <c r="CC83" s="429">
        <f t="shared" si="232"/>
        <v>2.895E-3</v>
      </c>
      <c r="CD83" s="429">
        <f t="shared" si="233"/>
        <v>3.4320000000000002E-3</v>
      </c>
      <c r="CE83" s="429">
        <f t="shared" si="234"/>
        <v>9.4020000000000006E-3</v>
      </c>
      <c r="CF83" s="429">
        <f t="shared" si="235"/>
        <v>5.5496999999999998E-2</v>
      </c>
      <c r="CG83" s="429">
        <f t="shared" si="236"/>
        <v>0.115452</v>
      </c>
      <c r="CH83" s="435">
        <f t="shared" si="237"/>
        <v>0.20278299999999999</v>
      </c>
      <c r="CJ83" s="427">
        <f t="shared" si="240"/>
        <v>1.0000000000000002</v>
      </c>
    </row>
    <row r="84" spans="1:88" s="110" customFormat="1" ht="15.75" x14ac:dyDescent="0.25">
      <c r="A84" s="609"/>
      <c r="B84" s="14" t="str">
        <f t="shared" si="238"/>
        <v>HVAC</v>
      </c>
      <c r="C84" s="429">
        <v>0.107824</v>
      </c>
      <c r="D84" s="429">
        <v>9.1051999999999994E-2</v>
      </c>
      <c r="E84" s="429">
        <v>7.1135000000000004E-2</v>
      </c>
      <c r="F84" s="429">
        <v>4.1179E-2</v>
      </c>
      <c r="G84" s="429">
        <v>4.4423999999999998E-2</v>
      </c>
      <c r="H84" s="429">
        <v>0.106128</v>
      </c>
      <c r="I84" s="429">
        <v>0.14288100000000001</v>
      </c>
      <c r="J84" s="429">
        <v>0.133494</v>
      </c>
      <c r="K84" s="429">
        <v>5.781E-2</v>
      </c>
      <c r="L84" s="429">
        <v>3.8018000000000003E-2</v>
      </c>
      <c r="M84" s="429">
        <v>6.2103999999999999E-2</v>
      </c>
      <c r="N84" s="429">
        <v>0.103951</v>
      </c>
      <c r="O84" s="429">
        <f t="shared" si="239"/>
        <v>0.107824</v>
      </c>
      <c r="P84" s="429">
        <f t="shared" si="167"/>
        <v>9.1051999999999994E-2</v>
      </c>
      <c r="Q84" s="429">
        <f t="shared" si="168"/>
        <v>7.1135000000000004E-2</v>
      </c>
      <c r="R84" s="429">
        <f t="shared" si="169"/>
        <v>4.1179E-2</v>
      </c>
      <c r="S84" s="429">
        <f t="shared" si="170"/>
        <v>4.4423999999999998E-2</v>
      </c>
      <c r="T84" s="429">
        <f t="shared" si="171"/>
        <v>0.106128</v>
      </c>
      <c r="U84" s="429">
        <f t="shared" si="172"/>
        <v>0.14288100000000001</v>
      </c>
      <c r="V84" s="429">
        <f t="shared" si="173"/>
        <v>0.133494</v>
      </c>
      <c r="W84" s="429">
        <f t="shared" si="174"/>
        <v>5.781E-2</v>
      </c>
      <c r="X84" s="429">
        <f t="shared" si="175"/>
        <v>3.8018000000000003E-2</v>
      </c>
      <c r="Y84" s="429">
        <f t="shared" si="176"/>
        <v>6.2103999999999999E-2</v>
      </c>
      <c r="Z84" s="429">
        <f t="shared" si="177"/>
        <v>0.103951</v>
      </c>
      <c r="AA84" s="429">
        <f t="shared" si="178"/>
        <v>0.107824</v>
      </c>
      <c r="AB84" s="429">
        <f t="shared" si="179"/>
        <v>9.1051999999999994E-2</v>
      </c>
      <c r="AC84" s="429">
        <f t="shared" si="180"/>
        <v>7.1135000000000004E-2</v>
      </c>
      <c r="AD84" s="429">
        <f t="shared" si="181"/>
        <v>4.1179E-2</v>
      </c>
      <c r="AE84" s="429">
        <f t="shared" si="182"/>
        <v>4.4423999999999998E-2</v>
      </c>
      <c r="AF84" s="429">
        <f t="shared" si="183"/>
        <v>0.106128</v>
      </c>
      <c r="AG84" s="429">
        <f t="shared" si="184"/>
        <v>0.14288100000000001</v>
      </c>
      <c r="AH84" s="429">
        <f t="shared" si="185"/>
        <v>0.133494</v>
      </c>
      <c r="AI84" s="429">
        <f t="shared" si="186"/>
        <v>5.781E-2</v>
      </c>
      <c r="AJ84" s="429">
        <f t="shared" si="187"/>
        <v>3.8018000000000003E-2</v>
      </c>
      <c r="AK84" s="429">
        <f t="shared" si="188"/>
        <v>6.2103999999999999E-2</v>
      </c>
      <c r="AL84" s="429">
        <f t="shared" si="189"/>
        <v>0.103951</v>
      </c>
      <c r="AM84" s="429">
        <f t="shared" si="190"/>
        <v>0.107824</v>
      </c>
      <c r="AN84" s="429">
        <f t="shared" si="191"/>
        <v>9.1051999999999994E-2</v>
      </c>
      <c r="AO84" s="429">
        <f t="shared" si="192"/>
        <v>7.1135000000000004E-2</v>
      </c>
      <c r="AP84" s="429">
        <f t="shared" si="193"/>
        <v>4.1179E-2</v>
      </c>
      <c r="AQ84" s="429">
        <f t="shared" si="194"/>
        <v>4.4423999999999998E-2</v>
      </c>
      <c r="AR84" s="429">
        <f t="shared" si="195"/>
        <v>0.106128</v>
      </c>
      <c r="AS84" s="429">
        <f t="shared" si="196"/>
        <v>0.14288100000000001</v>
      </c>
      <c r="AT84" s="429">
        <f t="shared" si="197"/>
        <v>0.133494</v>
      </c>
      <c r="AU84" s="429">
        <f t="shared" si="198"/>
        <v>5.781E-2</v>
      </c>
      <c r="AV84" s="429">
        <f t="shared" si="199"/>
        <v>3.8018000000000003E-2</v>
      </c>
      <c r="AW84" s="429">
        <f t="shared" si="200"/>
        <v>6.2103999999999999E-2</v>
      </c>
      <c r="AX84" s="429">
        <f t="shared" si="201"/>
        <v>0.103951</v>
      </c>
      <c r="AY84" s="429">
        <f t="shared" si="202"/>
        <v>0.107824</v>
      </c>
      <c r="AZ84" s="429">
        <f t="shared" si="203"/>
        <v>9.1051999999999994E-2</v>
      </c>
      <c r="BA84" s="429">
        <f t="shared" si="204"/>
        <v>7.1135000000000004E-2</v>
      </c>
      <c r="BB84" s="429">
        <f t="shared" si="205"/>
        <v>4.1179E-2</v>
      </c>
      <c r="BC84" s="429">
        <f t="shared" si="206"/>
        <v>4.4423999999999998E-2</v>
      </c>
      <c r="BD84" s="429">
        <f t="shared" si="207"/>
        <v>0.106128</v>
      </c>
      <c r="BE84" s="429">
        <f t="shared" si="208"/>
        <v>0.14288100000000001</v>
      </c>
      <c r="BF84" s="429">
        <f t="shared" si="209"/>
        <v>0.133494</v>
      </c>
      <c r="BG84" s="429">
        <f t="shared" si="210"/>
        <v>5.781E-2</v>
      </c>
      <c r="BH84" s="429">
        <f t="shared" si="211"/>
        <v>3.8018000000000003E-2</v>
      </c>
      <c r="BI84" s="429">
        <f t="shared" si="212"/>
        <v>6.2103999999999999E-2</v>
      </c>
      <c r="BJ84" s="429">
        <f t="shared" si="213"/>
        <v>0.103951</v>
      </c>
      <c r="BK84" s="429">
        <f t="shared" si="214"/>
        <v>0.107824</v>
      </c>
      <c r="BL84" s="429">
        <f t="shared" si="215"/>
        <v>9.1051999999999994E-2</v>
      </c>
      <c r="BM84" s="429">
        <f t="shared" si="216"/>
        <v>7.1135000000000004E-2</v>
      </c>
      <c r="BN84" s="429">
        <f t="shared" si="217"/>
        <v>4.1179E-2</v>
      </c>
      <c r="BO84" s="429">
        <f t="shared" si="218"/>
        <v>4.4423999999999998E-2</v>
      </c>
      <c r="BP84" s="429">
        <f t="shared" si="219"/>
        <v>0.106128</v>
      </c>
      <c r="BQ84" s="429">
        <f t="shared" si="220"/>
        <v>0.14288100000000001</v>
      </c>
      <c r="BR84" s="429">
        <f t="shared" si="221"/>
        <v>0.133494</v>
      </c>
      <c r="BS84" s="429">
        <f t="shared" si="222"/>
        <v>5.781E-2</v>
      </c>
      <c r="BT84" s="429">
        <f t="shared" si="223"/>
        <v>3.8018000000000003E-2</v>
      </c>
      <c r="BU84" s="429">
        <f t="shared" si="224"/>
        <v>6.2103999999999999E-2</v>
      </c>
      <c r="BV84" s="429">
        <f t="shared" si="225"/>
        <v>0.103951</v>
      </c>
      <c r="BW84" s="429">
        <f t="shared" si="226"/>
        <v>0.107824</v>
      </c>
      <c r="BX84" s="429">
        <f t="shared" si="227"/>
        <v>9.1051999999999994E-2</v>
      </c>
      <c r="BY84" s="429">
        <f t="shared" si="228"/>
        <v>7.1135000000000004E-2</v>
      </c>
      <c r="BZ84" s="429">
        <f t="shared" si="229"/>
        <v>4.1179E-2</v>
      </c>
      <c r="CA84" s="429">
        <f t="shared" si="230"/>
        <v>4.4423999999999998E-2</v>
      </c>
      <c r="CB84" s="429">
        <f t="shared" si="231"/>
        <v>0.106128</v>
      </c>
      <c r="CC84" s="429">
        <f t="shared" si="232"/>
        <v>0.14288100000000001</v>
      </c>
      <c r="CD84" s="429">
        <f t="shared" si="233"/>
        <v>0.133494</v>
      </c>
      <c r="CE84" s="429">
        <f t="shared" si="234"/>
        <v>5.781E-2</v>
      </c>
      <c r="CF84" s="429">
        <f t="shared" si="235"/>
        <v>3.8018000000000003E-2</v>
      </c>
      <c r="CG84" s="429">
        <f t="shared" si="236"/>
        <v>6.2103999999999999E-2</v>
      </c>
      <c r="CH84" s="435">
        <f t="shared" si="237"/>
        <v>0.103951</v>
      </c>
      <c r="CJ84" s="427">
        <f t="shared" si="240"/>
        <v>1</v>
      </c>
    </row>
    <row r="85" spans="1:88" s="110" customFormat="1" ht="15.75" x14ac:dyDescent="0.25">
      <c r="A85" s="609"/>
      <c r="B85" s="14" t="str">
        <f t="shared" si="238"/>
        <v>Lighting</v>
      </c>
      <c r="C85" s="429">
        <v>9.3563999999999994E-2</v>
      </c>
      <c r="D85" s="429">
        <v>7.2162000000000004E-2</v>
      </c>
      <c r="E85" s="429">
        <v>7.8372999999999998E-2</v>
      </c>
      <c r="F85" s="429">
        <v>7.6534000000000005E-2</v>
      </c>
      <c r="G85" s="429">
        <v>9.4246999999999997E-2</v>
      </c>
      <c r="H85" s="429">
        <v>7.5599E-2</v>
      </c>
      <c r="I85" s="429">
        <v>9.6199999999999994E-2</v>
      </c>
      <c r="J85" s="429">
        <v>7.7077999999999994E-2</v>
      </c>
      <c r="K85" s="429">
        <v>8.1374000000000002E-2</v>
      </c>
      <c r="L85" s="429">
        <v>9.4072000000000003E-2</v>
      </c>
      <c r="M85" s="429">
        <v>7.6706999999999997E-2</v>
      </c>
      <c r="N85" s="429">
        <v>8.4089999999999998E-2</v>
      </c>
      <c r="O85" s="429">
        <f t="shared" si="239"/>
        <v>9.3563999999999994E-2</v>
      </c>
      <c r="P85" s="429">
        <f t="shared" si="167"/>
        <v>7.2162000000000004E-2</v>
      </c>
      <c r="Q85" s="429">
        <f t="shared" si="168"/>
        <v>7.8372999999999998E-2</v>
      </c>
      <c r="R85" s="429">
        <f t="shared" si="169"/>
        <v>7.6534000000000005E-2</v>
      </c>
      <c r="S85" s="429">
        <f t="shared" si="170"/>
        <v>9.4246999999999997E-2</v>
      </c>
      <c r="T85" s="429">
        <f t="shared" si="171"/>
        <v>7.5599E-2</v>
      </c>
      <c r="U85" s="429">
        <f t="shared" si="172"/>
        <v>9.6199999999999994E-2</v>
      </c>
      <c r="V85" s="429">
        <f t="shared" si="173"/>
        <v>7.7077999999999994E-2</v>
      </c>
      <c r="W85" s="429">
        <f t="shared" si="174"/>
        <v>8.1374000000000002E-2</v>
      </c>
      <c r="X85" s="429">
        <f t="shared" si="175"/>
        <v>9.4072000000000003E-2</v>
      </c>
      <c r="Y85" s="429">
        <f t="shared" si="176"/>
        <v>7.6706999999999997E-2</v>
      </c>
      <c r="Z85" s="429">
        <f t="shared" si="177"/>
        <v>8.4089999999999998E-2</v>
      </c>
      <c r="AA85" s="429">
        <f t="shared" si="178"/>
        <v>9.3563999999999994E-2</v>
      </c>
      <c r="AB85" s="429">
        <f t="shared" si="179"/>
        <v>7.2162000000000004E-2</v>
      </c>
      <c r="AC85" s="429">
        <f t="shared" si="180"/>
        <v>7.8372999999999998E-2</v>
      </c>
      <c r="AD85" s="429">
        <f t="shared" si="181"/>
        <v>7.6534000000000005E-2</v>
      </c>
      <c r="AE85" s="429">
        <f t="shared" si="182"/>
        <v>9.4246999999999997E-2</v>
      </c>
      <c r="AF85" s="429">
        <f t="shared" si="183"/>
        <v>7.5599E-2</v>
      </c>
      <c r="AG85" s="429">
        <f t="shared" si="184"/>
        <v>9.6199999999999994E-2</v>
      </c>
      <c r="AH85" s="429">
        <f t="shared" si="185"/>
        <v>7.7077999999999994E-2</v>
      </c>
      <c r="AI85" s="429">
        <f t="shared" si="186"/>
        <v>8.1374000000000002E-2</v>
      </c>
      <c r="AJ85" s="429">
        <f t="shared" si="187"/>
        <v>9.4072000000000003E-2</v>
      </c>
      <c r="AK85" s="429">
        <f t="shared" si="188"/>
        <v>7.6706999999999997E-2</v>
      </c>
      <c r="AL85" s="429">
        <f t="shared" si="189"/>
        <v>8.4089999999999998E-2</v>
      </c>
      <c r="AM85" s="429">
        <f t="shared" si="190"/>
        <v>9.3563999999999994E-2</v>
      </c>
      <c r="AN85" s="429">
        <f t="shared" si="191"/>
        <v>7.2162000000000004E-2</v>
      </c>
      <c r="AO85" s="429">
        <f t="shared" si="192"/>
        <v>7.8372999999999998E-2</v>
      </c>
      <c r="AP85" s="429">
        <f t="shared" si="193"/>
        <v>7.6534000000000005E-2</v>
      </c>
      <c r="AQ85" s="429">
        <f t="shared" si="194"/>
        <v>9.4246999999999997E-2</v>
      </c>
      <c r="AR85" s="429">
        <f t="shared" si="195"/>
        <v>7.5599E-2</v>
      </c>
      <c r="AS85" s="429">
        <f t="shared" si="196"/>
        <v>9.6199999999999994E-2</v>
      </c>
      <c r="AT85" s="429">
        <f t="shared" si="197"/>
        <v>7.7077999999999994E-2</v>
      </c>
      <c r="AU85" s="429">
        <f t="shared" si="198"/>
        <v>8.1374000000000002E-2</v>
      </c>
      <c r="AV85" s="429">
        <f t="shared" si="199"/>
        <v>9.4072000000000003E-2</v>
      </c>
      <c r="AW85" s="429">
        <f t="shared" si="200"/>
        <v>7.6706999999999997E-2</v>
      </c>
      <c r="AX85" s="429">
        <f t="shared" si="201"/>
        <v>8.4089999999999998E-2</v>
      </c>
      <c r="AY85" s="429">
        <f t="shared" si="202"/>
        <v>9.3563999999999994E-2</v>
      </c>
      <c r="AZ85" s="429">
        <f t="shared" si="203"/>
        <v>7.2162000000000004E-2</v>
      </c>
      <c r="BA85" s="429">
        <f t="shared" si="204"/>
        <v>7.8372999999999998E-2</v>
      </c>
      <c r="BB85" s="429">
        <f t="shared" si="205"/>
        <v>7.6534000000000005E-2</v>
      </c>
      <c r="BC85" s="429">
        <f t="shared" si="206"/>
        <v>9.4246999999999997E-2</v>
      </c>
      <c r="BD85" s="429">
        <f t="shared" si="207"/>
        <v>7.5599E-2</v>
      </c>
      <c r="BE85" s="429">
        <f t="shared" si="208"/>
        <v>9.6199999999999994E-2</v>
      </c>
      <c r="BF85" s="429">
        <f t="shared" si="209"/>
        <v>7.7077999999999994E-2</v>
      </c>
      <c r="BG85" s="429">
        <f t="shared" si="210"/>
        <v>8.1374000000000002E-2</v>
      </c>
      <c r="BH85" s="429">
        <f t="shared" si="211"/>
        <v>9.4072000000000003E-2</v>
      </c>
      <c r="BI85" s="429">
        <f t="shared" si="212"/>
        <v>7.6706999999999997E-2</v>
      </c>
      <c r="BJ85" s="429">
        <f t="shared" si="213"/>
        <v>8.4089999999999998E-2</v>
      </c>
      <c r="BK85" s="429">
        <f t="shared" si="214"/>
        <v>9.3563999999999994E-2</v>
      </c>
      <c r="BL85" s="429">
        <f t="shared" si="215"/>
        <v>7.2162000000000004E-2</v>
      </c>
      <c r="BM85" s="429">
        <f t="shared" si="216"/>
        <v>7.8372999999999998E-2</v>
      </c>
      <c r="BN85" s="429">
        <f t="shared" si="217"/>
        <v>7.6534000000000005E-2</v>
      </c>
      <c r="BO85" s="429">
        <f t="shared" si="218"/>
        <v>9.4246999999999997E-2</v>
      </c>
      <c r="BP85" s="429">
        <f t="shared" si="219"/>
        <v>7.5599E-2</v>
      </c>
      <c r="BQ85" s="429">
        <f t="shared" si="220"/>
        <v>9.6199999999999994E-2</v>
      </c>
      <c r="BR85" s="429">
        <f t="shared" si="221"/>
        <v>7.7077999999999994E-2</v>
      </c>
      <c r="BS85" s="429">
        <f t="shared" si="222"/>
        <v>8.1374000000000002E-2</v>
      </c>
      <c r="BT85" s="429">
        <f t="shared" si="223"/>
        <v>9.4072000000000003E-2</v>
      </c>
      <c r="BU85" s="429">
        <f t="shared" si="224"/>
        <v>7.6706999999999997E-2</v>
      </c>
      <c r="BV85" s="429">
        <f t="shared" si="225"/>
        <v>8.4089999999999998E-2</v>
      </c>
      <c r="BW85" s="429">
        <f t="shared" si="226"/>
        <v>9.3563999999999994E-2</v>
      </c>
      <c r="BX85" s="429">
        <f t="shared" si="227"/>
        <v>7.2162000000000004E-2</v>
      </c>
      <c r="BY85" s="429">
        <f t="shared" si="228"/>
        <v>7.8372999999999998E-2</v>
      </c>
      <c r="BZ85" s="429">
        <f t="shared" si="229"/>
        <v>7.6534000000000005E-2</v>
      </c>
      <c r="CA85" s="429">
        <f t="shared" si="230"/>
        <v>9.4246999999999997E-2</v>
      </c>
      <c r="CB85" s="429">
        <f t="shared" si="231"/>
        <v>7.5599E-2</v>
      </c>
      <c r="CC85" s="429">
        <f t="shared" si="232"/>
        <v>9.6199999999999994E-2</v>
      </c>
      <c r="CD85" s="429">
        <f t="shared" si="233"/>
        <v>7.7077999999999994E-2</v>
      </c>
      <c r="CE85" s="429">
        <f t="shared" si="234"/>
        <v>8.1374000000000002E-2</v>
      </c>
      <c r="CF85" s="429">
        <f t="shared" si="235"/>
        <v>9.4072000000000003E-2</v>
      </c>
      <c r="CG85" s="429">
        <f t="shared" si="236"/>
        <v>7.6706999999999997E-2</v>
      </c>
      <c r="CH85" s="435">
        <f t="shared" si="237"/>
        <v>8.4089999999999998E-2</v>
      </c>
      <c r="CJ85" s="427">
        <f t="shared" si="240"/>
        <v>1</v>
      </c>
    </row>
    <row r="86" spans="1:88" s="110" customFormat="1" ht="15.75" x14ac:dyDescent="0.25">
      <c r="A86" s="609"/>
      <c r="B86" s="14" t="str">
        <f t="shared" si="238"/>
        <v>Miscellaneous</v>
      </c>
      <c r="C86" s="429">
        <v>8.5109000000000004E-2</v>
      </c>
      <c r="D86" s="429">
        <v>7.7715000000000006E-2</v>
      </c>
      <c r="E86" s="429">
        <v>8.6136000000000004E-2</v>
      </c>
      <c r="F86" s="429">
        <v>7.9796000000000006E-2</v>
      </c>
      <c r="G86" s="429">
        <v>8.5334999999999994E-2</v>
      </c>
      <c r="H86" s="429">
        <v>8.1994999999999998E-2</v>
      </c>
      <c r="I86" s="429">
        <v>8.4098999999999993E-2</v>
      </c>
      <c r="J86" s="429">
        <v>8.4198999999999996E-2</v>
      </c>
      <c r="K86" s="429">
        <v>8.2512000000000002E-2</v>
      </c>
      <c r="L86" s="429">
        <v>8.5277000000000006E-2</v>
      </c>
      <c r="M86" s="429">
        <v>8.2588999999999996E-2</v>
      </c>
      <c r="N86" s="429">
        <v>8.5237999999999994E-2</v>
      </c>
      <c r="O86" s="429">
        <f t="shared" si="239"/>
        <v>8.5109000000000004E-2</v>
      </c>
      <c r="P86" s="429">
        <f t="shared" si="167"/>
        <v>7.7715000000000006E-2</v>
      </c>
      <c r="Q86" s="429">
        <f t="shared" si="168"/>
        <v>8.6136000000000004E-2</v>
      </c>
      <c r="R86" s="429">
        <f t="shared" si="169"/>
        <v>7.9796000000000006E-2</v>
      </c>
      <c r="S86" s="429">
        <f t="shared" si="170"/>
        <v>8.5334999999999994E-2</v>
      </c>
      <c r="T86" s="429">
        <f t="shared" si="171"/>
        <v>8.1994999999999998E-2</v>
      </c>
      <c r="U86" s="429">
        <f t="shared" si="172"/>
        <v>8.4098999999999993E-2</v>
      </c>
      <c r="V86" s="429">
        <f t="shared" si="173"/>
        <v>8.4198999999999996E-2</v>
      </c>
      <c r="W86" s="429">
        <f t="shared" si="174"/>
        <v>8.2512000000000002E-2</v>
      </c>
      <c r="X86" s="429">
        <f t="shared" si="175"/>
        <v>8.5277000000000006E-2</v>
      </c>
      <c r="Y86" s="429">
        <f t="shared" si="176"/>
        <v>8.2588999999999996E-2</v>
      </c>
      <c r="Z86" s="429">
        <f t="shared" si="177"/>
        <v>8.5237999999999994E-2</v>
      </c>
      <c r="AA86" s="429">
        <f t="shared" si="178"/>
        <v>8.5109000000000004E-2</v>
      </c>
      <c r="AB86" s="429">
        <f t="shared" si="179"/>
        <v>7.7715000000000006E-2</v>
      </c>
      <c r="AC86" s="429">
        <f t="shared" si="180"/>
        <v>8.6136000000000004E-2</v>
      </c>
      <c r="AD86" s="429">
        <f t="shared" si="181"/>
        <v>7.9796000000000006E-2</v>
      </c>
      <c r="AE86" s="429">
        <f t="shared" si="182"/>
        <v>8.5334999999999994E-2</v>
      </c>
      <c r="AF86" s="429">
        <f t="shared" si="183"/>
        <v>8.1994999999999998E-2</v>
      </c>
      <c r="AG86" s="429">
        <f t="shared" si="184"/>
        <v>8.4098999999999993E-2</v>
      </c>
      <c r="AH86" s="429">
        <f t="shared" si="185"/>
        <v>8.4198999999999996E-2</v>
      </c>
      <c r="AI86" s="429">
        <f t="shared" si="186"/>
        <v>8.2512000000000002E-2</v>
      </c>
      <c r="AJ86" s="429">
        <f t="shared" si="187"/>
        <v>8.5277000000000006E-2</v>
      </c>
      <c r="AK86" s="429">
        <f t="shared" si="188"/>
        <v>8.2588999999999996E-2</v>
      </c>
      <c r="AL86" s="429">
        <f t="shared" si="189"/>
        <v>8.5237999999999994E-2</v>
      </c>
      <c r="AM86" s="429">
        <f t="shared" si="190"/>
        <v>8.5109000000000004E-2</v>
      </c>
      <c r="AN86" s="429">
        <f t="shared" si="191"/>
        <v>7.7715000000000006E-2</v>
      </c>
      <c r="AO86" s="429">
        <f t="shared" si="192"/>
        <v>8.6136000000000004E-2</v>
      </c>
      <c r="AP86" s="429">
        <f t="shared" si="193"/>
        <v>7.9796000000000006E-2</v>
      </c>
      <c r="AQ86" s="429">
        <f t="shared" si="194"/>
        <v>8.5334999999999994E-2</v>
      </c>
      <c r="AR86" s="429">
        <f t="shared" si="195"/>
        <v>8.1994999999999998E-2</v>
      </c>
      <c r="AS86" s="429">
        <f t="shared" si="196"/>
        <v>8.4098999999999993E-2</v>
      </c>
      <c r="AT86" s="429">
        <f t="shared" si="197"/>
        <v>8.4198999999999996E-2</v>
      </c>
      <c r="AU86" s="429">
        <f t="shared" si="198"/>
        <v>8.2512000000000002E-2</v>
      </c>
      <c r="AV86" s="429">
        <f t="shared" si="199"/>
        <v>8.5277000000000006E-2</v>
      </c>
      <c r="AW86" s="429">
        <f t="shared" si="200"/>
        <v>8.2588999999999996E-2</v>
      </c>
      <c r="AX86" s="429">
        <f t="shared" si="201"/>
        <v>8.5237999999999994E-2</v>
      </c>
      <c r="AY86" s="429">
        <f t="shared" si="202"/>
        <v>8.5109000000000004E-2</v>
      </c>
      <c r="AZ86" s="429">
        <f t="shared" si="203"/>
        <v>7.7715000000000006E-2</v>
      </c>
      <c r="BA86" s="429">
        <f t="shared" si="204"/>
        <v>8.6136000000000004E-2</v>
      </c>
      <c r="BB86" s="429">
        <f t="shared" si="205"/>
        <v>7.9796000000000006E-2</v>
      </c>
      <c r="BC86" s="429">
        <f t="shared" si="206"/>
        <v>8.5334999999999994E-2</v>
      </c>
      <c r="BD86" s="429">
        <f t="shared" si="207"/>
        <v>8.1994999999999998E-2</v>
      </c>
      <c r="BE86" s="429">
        <f t="shared" si="208"/>
        <v>8.4098999999999993E-2</v>
      </c>
      <c r="BF86" s="429">
        <f t="shared" si="209"/>
        <v>8.4198999999999996E-2</v>
      </c>
      <c r="BG86" s="429">
        <f t="shared" si="210"/>
        <v>8.2512000000000002E-2</v>
      </c>
      <c r="BH86" s="429">
        <f t="shared" si="211"/>
        <v>8.5277000000000006E-2</v>
      </c>
      <c r="BI86" s="429">
        <f t="shared" si="212"/>
        <v>8.2588999999999996E-2</v>
      </c>
      <c r="BJ86" s="429">
        <f t="shared" si="213"/>
        <v>8.5237999999999994E-2</v>
      </c>
      <c r="BK86" s="429">
        <f t="shared" si="214"/>
        <v>8.5109000000000004E-2</v>
      </c>
      <c r="BL86" s="429">
        <f t="shared" si="215"/>
        <v>7.7715000000000006E-2</v>
      </c>
      <c r="BM86" s="429">
        <f t="shared" si="216"/>
        <v>8.6136000000000004E-2</v>
      </c>
      <c r="BN86" s="429">
        <f t="shared" si="217"/>
        <v>7.9796000000000006E-2</v>
      </c>
      <c r="BO86" s="429">
        <f t="shared" si="218"/>
        <v>8.5334999999999994E-2</v>
      </c>
      <c r="BP86" s="429">
        <f t="shared" si="219"/>
        <v>8.1994999999999998E-2</v>
      </c>
      <c r="BQ86" s="429">
        <f t="shared" si="220"/>
        <v>8.4098999999999993E-2</v>
      </c>
      <c r="BR86" s="429">
        <f t="shared" si="221"/>
        <v>8.4198999999999996E-2</v>
      </c>
      <c r="BS86" s="429">
        <f t="shared" si="222"/>
        <v>8.2512000000000002E-2</v>
      </c>
      <c r="BT86" s="429">
        <f t="shared" si="223"/>
        <v>8.5277000000000006E-2</v>
      </c>
      <c r="BU86" s="429">
        <f t="shared" si="224"/>
        <v>8.2588999999999996E-2</v>
      </c>
      <c r="BV86" s="429">
        <f t="shared" si="225"/>
        <v>8.5237999999999994E-2</v>
      </c>
      <c r="BW86" s="429">
        <f t="shared" si="226"/>
        <v>8.5109000000000004E-2</v>
      </c>
      <c r="BX86" s="429">
        <f t="shared" si="227"/>
        <v>7.7715000000000006E-2</v>
      </c>
      <c r="BY86" s="429">
        <f t="shared" si="228"/>
        <v>8.6136000000000004E-2</v>
      </c>
      <c r="BZ86" s="429">
        <f t="shared" si="229"/>
        <v>7.9796000000000006E-2</v>
      </c>
      <c r="CA86" s="429">
        <f t="shared" si="230"/>
        <v>8.5334999999999994E-2</v>
      </c>
      <c r="CB86" s="429">
        <f t="shared" si="231"/>
        <v>8.1994999999999998E-2</v>
      </c>
      <c r="CC86" s="429">
        <f t="shared" si="232"/>
        <v>8.4098999999999993E-2</v>
      </c>
      <c r="CD86" s="429">
        <f t="shared" si="233"/>
        <v>8.4198999999999996E-2</v>
      </c>
      <c r="CE86" s="429">
        <f t="shared" si="234"/>
        <v>8.2512000000000002E-2</v>
      </c>
      <c r="CF86" s="429">
        <f t="shared" si="235"/>
        <v>8.5277000000000006E-2</v>
      </c>
      <c r="CG86" s="429">
        <f t="shared" si="236"/>
        <v>8.2588999999999996E-2</v>
      </c>
      <c r="CH86" s="435">
        <f t="shared" si="237"/>
        <v>8.5237999999999994E-2</v>
      </c>
      <c r="CJ86" s="427">
        <f t="shared" si="240"/>
        <v>1.0000000000000002</v>
      </c>
    </row>
    <row r="87" spans="1:88" s="110" customFormat="1" ht="15.75" x14ac:dyDescent="0.25">
      <c r="A87" s="609"/>
      <c r="B87" s="14" t="str">
        <f t="shared" si="238"/>
        <v>Motors</v>
      </c>
      <c r="C87" s="429">
        <v>8.5109000000000004E-2</v>
      </c>
      <c r="D87" s="429">
        <v>7.7715000000000006E-2</v>
      </c>
      <c r="E87" s="429">
        <v>8.6136000000000004E-2</v>
      </c>
      <c r="F87" s="429">
        <v>7.9796000000000006E-2</v>
      </c>
      <c r="G87" s="429">
        <v>8.5334999999999994E-2</v>
      </c>
      <c r="H87" s="429">
        <v>8.1994999999999998E-2</v>
      </c>
      <c r="I87" s="429">
        <v>8.4098999999999993E-2</v>
      </c>
      <c r="J87" s="429">
        <v>8.4198999999999996E-2</v>
      </c>
      <c r="K87" s="429">
        <v>8.2512000000000002E-2</v>
      </c>
      <c r="L87" s="429">
        <v>8.5277000000000006E-2</v>
      </c>
      <c r="M87" s="429">
        <v>8.2588999999999996E-2</v>
      </c>
      <c r="N87" s="429">
        <v>8.5237999999999994E-2</v>
      </c>
      <c r="O87" s="429">
        <f t="shared" si="239"/>
        <v>8.5109000000000004E-2</v>
      </c>
      <c r="P87" s="429">
        <f t="shared" si="167"/>
        <v>7.7715000000000006E-2</v>
      </c>
      <c r="Q87" s="429">
        <f t="shared" si="168"/>
        <v>8.6136000000000004E-2</v>
      </c>
      <c r="R87" s="429">
        <f t="shared" si="169"/>
        <v>7.9796000000000006E-2</v>
      </c>
      <c r="S87" s="429">
        <f t="shared" si="170"/>
        <v>8.5334999999999994E-2</v>
      </c>
      <c r="T87" s="429">
        <f t="shared" si="171"/>
        <v>8.1994999999999998E-2</v>
      </c>
      <c r="U87" s="429">
        <f t="shared" si="172"/>
        <v>8.4098999999999993E-2</v>
      </c>
      <c r="V87" s="429">
        <f t="shared" si="173"/>
        <v>8.4198999999999996E-2</v>
      </c>
      <c r="W87" s="429">
        <f t="shared" si="174"/>
        <v>8.2512000000000002E-2</v>
      </c>
      <c r="X87" s="429">
        <f t="shared" si="175"/>
        <v>8.5277000000000006E-2</v>
      </c>
      <c r="Y87" s="429">
        <f t="shared" si="176"/>
        <v>8.2588999999999996E-2</v>
      </c>
      <c r="Z87" s="429">
        <f t="shared" si="177"/>
        <v>8.5237999999999994E-2</v>
      </c>
      <c r="AA87" s="429">
        <f t="shared" si="178"/>
        <v>8.5109000000000004E-2</v>
      </c>
      <c r="AB87" s="429">
        <f t="shared" si="179"/>
        <v>7.7715000000000006E-2</v>
      </c>
      <c r="AC87" s="429">
        <f t="shared" si="180"/>
        <v>8.6136000000000004E-2</v>
      </c>
      <c r="AD87" s="429">
        <f t="shared" si="181"/>
        <v>7.9796000000000006E-2</v>
      </c>
      <c r="AE87" s="429">
        <f t="shared" si="182"/>
        <v>8.5334999999999994E-2</v>
      </c>
      <c r="AF87" s="429">
        <f t="shared" si="183"/>
        <v>8.1994999999999998E-2</v>
      </c>
      <c r="AG87" s="429">
        <f t="shared" si="184"/>
        <v>8.4098999999999993E-2</v>
      </c>
      <c r="AH87" s="429">
        <f t="shared" si="185"/>
        <v>8.4198999999999996E-2</v>
      </c>
      <c r="AI87" s="429">
        <f t="shared" si="186"/>
        <v>8.2512000000000002E-2</v>
      </c>
      <c r="AJ87" s="429">
        <f t="shared" si="187"/>
        <v>8.5277000000000006E-2</v>
      </c>
      <c r="AK87" s="429">
        <f t="shared" si="188"/>
        <v>8.2588999999999996E-2</v>
      </c>
      <c r="AL87" s="429">
        <f t="shared" si="189"/>
        <v>8.5237999999999994E-2</v>
      </c>
      <c r="AM87" s="429">
        <f t="shared" si="190"/>
        <v>8.5109000000000004E-2</v>
      </c>
      <c r="AN87" s="429">
        <f t="shared" si="191"/>
        <v>7.7715000000000006E-2</v>
      </c>
      <c r="AO87" s="429">
        <f t="shared" si="192"/>
        <v>8.6136000000000004E-2</v>
      </c>
      <c r="AP87" s="429">
        <f t="shared" si="193"/>
        <v>7.9796000000000006E-2</v>
      </c>
      <c r="AQ87" s="429">
        <f t="shared" si="194"/>
        <v>8.5334999999999994E-2</v>
      </c>
      <c r="AR87" s="429">
        <f t="shared" si="195"/>
        <v>8.1994999999999998E-2</v>
      </c>
      <c r="AS87" s="429">
        <f t="shared" si="196"/>
        <v>8.4098999999999993E-2</v>
      </c>
      <c r="AT87" s="429">
        <f t="shared" si="197"/>
        <v>8.4198999999999996E-2</v>
      </c>
      <c r="AU87" s="429">
        <f t="shared" si="198"/>
        <v>8.2512000000000002E-2</v>
      </c>
      <c r="AV87" s="429">
        <f t="shared" si="199"/>
        <v>8.5277000000000006E-2</v>
      </c>
      <c r="AW87" s="429">
        <f t="shared" si="200"/>
        <v>8.2588999999999996E-2</v>
      </c>
      <c r="AX87" s="429">
        <f t="shared" si="201"/>
        <v>8.5237999999999994E-2</v>
      </c>
      <c r="AY87" s="429">
        <f t="shared" si="202"/>
        <v>8.5109000000000004E-2</v>
      </c>
      <c r="AZ87" s="429">
        <f t="shared" si="203"/>
        <v>7.7715000000000006E-2</v>
      </c>
      <c r="BA87" s="429">
        <f t="shared" si="204"/>
        <v>8.6136000000000004E-2</v>
      </c>
      <c r="BB87" s="429">
        <f t="shared" si="205"/>
        <v>7.9796000000000006E-2</v>
      </c>
      <c r="BC87" s="429">
        <f t="shared" si="206"/>
        <v>8.5334999999999994E-2</v>
      </c>
      <c r="BD87" s="429">
        <f t="shared" si="207"/>
        <v>8.1994999999999998E-2</v>
      </c>
      <c r="BE87" s="429">
        <f t="shared" si="208"/>
        <v>8.4098999999999993E-2</v>
      </c>
      <c r="BF87" s="429">
        <f t="shared" si="209"/>
        <v>8.4198999999999996E-2</v>
      </c>
      <c r="BG87" s="429">
        <f t="shared" si="210"/>
        <v>8.2512000000000002E-2</v>
      </c>
      <c r="BH87" s="429">
        <f t="shared" si="211"/>
        <v>8.5277000000000006E-2</v>
      </c>
      <c r="BI87" s="429">
        <f t="shared" si="212"/>
        <v>8.2588999999999996E-2</v>
      </c>
      <c r="BJ87" s="429">
        <f t="shared" si="213"/>
        <v>8.5237999999999994E-2</v>
      </c>
      <c r="BK87" s="429">
        <f t="shared" si="214"/>
        <v>8.5109000000000004E-2</v>
      </c>
      <c r="BL87" s="429">
        <f t="shared" si="215"/>
        <v>7.7715000000000006E-2</v>
      </c>
      <c r="BM87" s="429">
        <f t="shared" si="216"/>
        <v>8.6136000000000004E-2</v>
      </c>
      <c r="BN87" s="429">
        <f t="shared" si="217"/>
        <v>7.9796000000000006E-2</v>
      </c>
      <c r="BO87" s="429">
        <f t="shared" si="218"/>
        <v>8.5334999999999994E-2</v>
      </c>
      <c r="BP87" s="429">
        <f t="shared" si="219"/>
        <v>8.1994999999999998E-2</v>
      </c>
      <c r="BQ87" s="429">
        <f t="shared" si="220"/>
        <v>8.4098999999999993E-2</v>
      </c>
      <c r="BR87" s="429">
        <f t="shared" si="221"/>
        <v>8.4198999999999996E-2</v>
      </c>
      <c r="BS87" s="429">
        <f t="shared" si="222"/>
        <v>8.2512000000000002E-2</v>
      </c>
      <c r="BT87" s="429">
        <f t="shared" si="223"/>
        <v>8.5277000000000006E-2</v>
      </c>
      <c r="BU87" s="429">
        <f t="shared" si="224"/>
        <v>8.2588999999999996E-2</v>
      </c>
      <c r="BV87" s="429">
        <f t="shared" si="225"/>
        <v>8.5237999999999994E-2</v>
      </c>
      <c r="BW87" s="429">
        <f t="shared" si="226"/>
        <v>8.5109000000000004E-2</v>
      </c>
      <c r="BX87" s="429">
        <f t="shared" si="227"/>
        <v>7.7715000000000006E-2</v>
      </c>
      <c r="BY87" s="429">
        <f t="shared" si="228"/>
        <v>8.6136000000000004E-2</v>
      </c>
      <c r="BZ87" s="429">
        <f t="shared" si="229"/>
        <v>7.9796000000000006E-2</v>
      </c>
      <c r="CA87" s="429">
        <f t="shared" si="230"/>
        <v>8.5334999999999994E-2</v>
      </c>
      <c r="CB87" s="429">
        <f t="shared" si="231"/>
        <v>8.1994999999999998E-2</v>
      </c>
      <c r="CC87" s="429">
        <f t="shared" si="232"/>
        <v>8.4098999999999993E-2</v>
      </c>
      <c r="CD87" s="429">
        <f t="shared" si="233"/>
        <v>8.4198999999999996E-2</v>
      </c>
      <c r="CE87" s="429">
        <f t="shared" si="234"/>
        <v>8.2512000000000002E-2</v>
      </c>
      <c r="CF87" s="429">
        <f t="shared" si="235"/>
        <v>8.5277000000000006E-2</v>
      </c>
      <c r="CG87" s="429">
        <f t="shared" si="236"/>
        <v>8.2588999999999996E-2</v>
      </c>
      <c r="CH87" s="435">
        <f t="shared" si="237"/>
        <v>8.5237999999999994E-2</v>
      </c>
      <c r="CJ87" s="427">
        <f t="shared" si="240"/>
        <v>1.0000000000000002</v>
      </c>
    </row>
    <row r="88" spans="1:88" s="110" customFormat="1" ht="15.75" x14ac:dyDescent="0.25">
      <c r="A88" s="609"/>
      <c r="B88" s="14" t="str">
        <f t="shared" si="238"/>
        <v>Process</v>
      </c>
      <c r="C88" s="429">
        <v>8.5109000000000004E-2</v>
      </c>
      <c r="D88" s="429">
        <v>7.7715000000000006E-2</v>
      </c>
      <c r="E88" s="429">
        <v>8.6136000000000004E-2</v>
      </c>
      <c r="F88" s="429">
        <v>7.9796000000000006E-2</v>
      </c>
      <c r="G88" s="429">
        <v>8.5334999999999994E-2</v>
      </c>
      <c r="H88" s="429">
        <v>8.1994999999999998E-2</v>
      </c>
      <c r="I88" s="429">
        <v>8.4098999999999993E-2</v>
      </c>
      <c r="J88" s="429">
        <v>8.4198999999999996E-2</v>
      </c>
      <c r="K88" s="429">
        <v>8.2512000000000002E-2</v>
      </c>
      <c r="L88" s="429">
        <v>8.5277000000000006E-2</v>
      </c>
      <c r="M88" s="429">
        <v>8.2588999999999996E-2</v>
      </c>
      <c r="N88" s="429">
        <v>8.5237999999999994E-2</v>
      </c>
      <c r="O88" s="429">
        <f t="shared" si="239"/>
        <v>8.5109000000000004E-2</v>
      </c>
      <c r="P88" s="429">
        <f t="shared" si="167"/>
        <v>7.7715000000000006E-2</v>
      </c>
      <c r="Q88" s="429">
        <f t="shared" si="168"/>
        <v>8.6136000000000004E-2</v>
      </c>
      <c r="R88" s="429">
        <f t="shared" si="169"/>
        <v>7.9796000000000006E-2</v>
      </c>
      <c r="S88" s="429">
        <f t="shared" si="170"/>
        <v>8.5334999999999994E-2</v>
      </c>
      <c r="T88" s="429">
        <f t="shared" si="171"/>
        <v>8.1994999999999998E-2</v>
      </c>
      <c r="U88" s="429">
        <f t="shared" si="172"/>
        <v>8.4098999999999993E-2</v>
      </c>
      <c r="V88" s="429">
        <f t="shared" si="173"/>
        <v>8.4198999999999996E-2</v>
      </c>
      <c r="W88" s="429">
        <f t="shared" si="174"/>
        <v>8.2512000000000002E-2</v>
      </c>
      <c r="X88" s="429">
        <f t="shared" si="175"/>
        <v>8.5277000000000006E-2</v>
      </c>
      <c r="Y88" s="429">
        <f t="shared" si="176"/>
        <v>8.2588999999999996E-2</v>
      </c>
      <c r="Z88" s="429">
        <f t="shared" si="177"/>
        <v>8.5237999999999994E-2</v>
      </c>
      <c r="AA88" s="429">
        <f t="shared" si="178"/>
        <v>8.5109000000000004E-2</v>
      </c>
      <c r="AB88" s="429">
        <f t="shared" si="179"/>
        <v>7.7715000000000006E-2</v>
      </c>
      <c r="AC88" s="429">
        <f t="shared" si="180"/>
        <v>8.6136000000000004E-2</v>
      </c>
      <c r="AD88" s="429">
        <f t="shared" si="181"/>
        <v>7.9796000000000006E-2</v>
      </c>
      <c r="AE88" s="429">
        <f t="shared" si="182"/>
        <v>8.5334999999999994E-2</v>
      </c>
      <c r="AF88" s="429">
        <f t="shared" si="183"/>
        <v>8.1994999999999998E-2</v>
      </c>
      <c r="AG88" s="429">
        <f t="shared" si="184"/>
        <v>8.4098999999999993E-2</v>
      </c>
      <c r="AH88" s="429">
        <f t="shared" si="185"/>
        <v>8.4198999999999996E-2</v>
      </c>
      <c r="AI88" s="429">
        <f t="shared" si="186"/>
        <v>8.2512000000000002E-2</v>
      </c>
      <c r="AJ88" s="429">
        <f t="shared" si="187"/>
        <v>8.5277000000000006E-2</v>
      </c>
      <c r="AK88" s="429">
        <f t="shared" si="188"/>
        <v>8.2588999999999996E-2</v>
      </c>
      <c r="AL88" s="429">
        <f t="shared" si="189"/>
        <v>8.5237999999999994E-2</v>
      </c>
      <c r="AM88" s="429">
        <f t="shared" si="190"/>
        <v>8.5109000000000004E-2</v>
      </c>
      <c r="AN88" s="429">
        <f t="shared" si="191"/>
        <v>7.7715000000000006E-2</v>
      </c>
      <c r="AO88" s="429">
        <f t="shared" si="192"/>
        <v>8.6136000000000004E-2</v>
      </c>
      <c r="AP88" s="429">
        <f t="shared" si="193"/>
        <v>7.9796000000000006E-2</v>
      </c>
      <c r="AQ88" s="429">
        <f t="shared" si="194"/>
        <v>8.5334999999999994E-2</v>
      </c>
      <c r="AR88" s="429">
        <f t="shared" si="195"/>
        <v>8.1994999999999998E-2</v>
      </c>
      <c r="AS88" s="429">
        <f t="shared" si="196"/>
        <v>8.4098999999999993E-2</v>
      </c>
      <c r="AT88" s="429">
        <f t="shared" si="197"/>
        <v>8.4198999999999996E-2</v>
      </c>
      <c r="AU88" s="429">
        <f t="shared" si="198"/>
        <v>8.2512000000000002E-2</v>
      </c>
      <c r="AV88" s="429">
        <f t="shared" si="199"/>
        <v>8.5277000000000006E-2</v>
      </c>
      <c r="AW88" s="429">
        <f t="shared" si="200"/>
        <v>8.2588999999999996E-2</v>
      </c>
      <c r="AX88" s="429">
        <f t="shared" si="201"/>
        <v>8.5237999999999994E-2</v>
      </c>
      <c r="AY88" s="429">
        <f t="shared" si="202"/>
        <v>8.5109000000000004E-2</v>
      </c>
      <c r="AZ88" s="429">
        <f t="shared" si="203"/>
        <v>7.7715000000000006E-2</v>
      </c>
      <c r="BA88" s="429">
        <f t="shared" si="204"/>
        <v>8.6136000000000004E-2</v>
      </c>
      <c r="BB88" s="429">
        <f t="shared" si="205"/>
        <v>7.9796000000000006E-2</v>
      </c>
      <c r="BC88" s="429">
        <f t="shared" si="206"/>
        <v>8.5334999999999994E-2</v>
      </c>
      <c r="BD88" s="429">
        <f t="shared" si="207"/>
        <v>8.1994999999999998E-2</v>
      </c>
      <c r="BE88" s="429">
        <f t="shared" si="208"/>
        <v>8.4098999999999993E-2</v>
      </c>
      <c r="BF88" s="429">
        <f t="shared" si="209"/>
        <v>8.4198999999999996E-2</v>
      </c>
      <c r="BG88" s="429">
        <f t="shared" si="210"/>
        <v>8.2512000000000002E-2</v>
      </c>
      <c r="BH88" s="429">
        <f t="shared" si="211"/>
        <v>8.5277000000000006E-2</v>
      </c>
      <c r="BI88" s="429">
        <f t="shared" si="212"/>
        <v>8.2588999999999996E-2</v>
      </c>
      <c r="BJ88" s="429">
        <f t="shared" si="213"/>
        <v>8.5237999999999994E-2</v>
      </c>
      <c r="BK88" s="429">
        <f t="shared" si="214"/>
        <v>8.5109000000000004E-2</v>
      </c>
      <c r="BL88" s="429">
        <f t="shared" si="215"/>
        <v>7.7715000000000006E-2</v>
      </c>
      <c r="BM88" s="429">
        <f t="shared" si="216"/>
        <v>8.6136000000000004E-2</v>
      </c>
      <c r="BN88" s="429">
        <f t="shared" si="217"/>
        <v>7.9796000000000006E-2</v>
      </c>
      <c r="BO88" s="429">
        <f t="shared" si="218"/>
        <v>8.5334999999999994E-2</v>
      </c>
      <c r="BP88" s="429">
        <f t="shared" si="219"/>
        <v>8.1994999999999998E-2</v>
      </c>
      <c r="BQ88" s="429">
        <f t="shared" si="220"/>
        <v>8.4098999999999993E-2</v>
      </c>
      <c r="BR88" s="429">
        <f t="shared" si="221"/>
        <v>8.4198999999999996E-2</v>
      </c>
      <c r="BS88" s="429">
        <f t="shared" si="222"/>
        <v>8.2512000000000002E-2</v>
      </c>
      <c r="BT88" s="429">
        <f t="shared" si="223"/>
        <v>8.5277000000000006E-2</v>
      </c>
      <c r="BU88" s="429">
        <f t="shared" si="224"/>
        <v>8.2588999999999996E-2</v>
      </c>
      <c r="BV88" s="429">
        <f t="shared" si="225"/>
        <v>8.5237999999999994E-2</v>
      </c>
      <c r="BW88" s="429">
        <f t="shared" si="226"/>
        <v>8.5109000000000004E-2</v>
      </c>
      <c r="BX88" s="429">
        <f t="shared" si="227"/>
        <v>7.7715000000000006E-2</v>
      </c>
      <c r="BY88" s="429">
        <f t="shared" si="228"/>
        <v>8.6136000000000004E-2</v>
      </c>
      <c r="BZ88" s="429">
        <f t="shared" si="229"/>
        <v>7.9796000000000006E-2</v>
      </c>
      <c r="CA88" s="429">
        <f t="shared" si="230"/>
        <v>8.5334999999999994E-2</v>
      </c>
      <c r="CB88" s="429">
        <f t="shared" si="231"/>
        <v>8.1994999999999998E-2</v>
      </c>
      <c r="CC88" s="429">
        <f t="shared" si="232"/>
        <v>8.4098999999999993E-2</v>
      </c>
      <c r="CD88" s="429">
        <f t="shared" si="233"/>
        <v>8.4198999999999996E-2</v>
      </c>
      <c r="CE88" s="429">
        <f t="shared" si="234"/>
        <v>8.2512000000000002E-2</v>
      </c>
      <c r="CF88" s="429">
        <f t="shared" si="235"/>
        <v>8.5277000000000006E-2</v>
      </c>
      <c r="CG88" s="429">
        <f t="shared" si="236"/>
        <v>8.2588999999999996E-2</v>
      </c>
      <c r="CH88" s="435">
        <f t="shared" si="237"/>
        <v>8.5237999999999994E-2</v>
      </c>
      <c r="CJ88" s="427">
        <f t="shared" si="240"/>
        <v>1.0000000000000002</v>
      </c>
    </row>
    <row r="89" spans="1:88" s="110" customFormat="1" ht="15.75" x14ac:dyDescent="0.25">
      <c r="A89" s="609"/>
      <c r="B89" s="14" t="str">
        <f t="shared" si="238"/>
        <v>Refrigeration</v>
      </c>
      <c r="C89" s="429">
        <v>8.3486000000000005E-2</v>
      </c>
      <c r="D89" s="429">
        <v>7.6158000000000003E-2</v>
      </c>
      <c r="E89" s="429">
        <v>8.3346000000000003E-2</v>
      </c>
      <c r="F89" s="429">
        <v>8.0782999999999994E-2</v>
      </c>
      <c r="G89" s="429">
        <v>8.5133E-2</v>
      </c>
      <c r="H89" s="429">
        <v>8.4294999999999995E-2</v>
      </c>
      <c r="I89" s="429">
        <v>8.7456999999999993E-2</v>
      </c>
      <c r="J89" s="429">
        <v>8.7230000000000002E-2</v>
      </c>
      <c r="K89" s="429">
        <v>8.3319000000000004E-2</v>
      </c>
      <c r="L89" s="429">
        <v>8.4562999999999999E-2</v>
      </c>
      <c r="M89" s="429">
        <v>8.1112000000000004E-2</v>
      </c>
      <c r="N89" s="429">
        <v>8.3117999999999997E-2</v>
      </c>
      <c r="O89" s="429">
        <f t="shared" si="239"/>
        <v>8.3486000000000005E-2</v>
      </c>
      <c r="P89" s="429">
        <f t="shared" si="167"/>
        <v>7.6158000000000003E-2</v>
      </c>
      <c r="Q89" s="429">
        <f t="shared" si="168"/>
        <v>8.3346000000000003E-2</v>
      </c>
      <c r="R89" s="429">
        <f t="shared" si="169"/>
        <v>8.0782999999999994E-2</v>
      </c>
      <c r="S89" s="429">
        <f t="shared" si="170"/>
        <v>8.5133E-2</v>
      </c>
      <c r="T89" s="429">
        <f t="shared" si="171"/>
        <v>8.4294999999999995E-2</v>
      </c>
      <c r="U89" s="429">
        <f t="shared" si="172"/>
        <v>8.7456999999999993E-2</v>
      </c>
      <c r="V89" s="429">
        <f t="shared" si="173"/>
        <v>8.7230000000000002E-2</v>
      </c>
      <c r="W89" s="429">
        <f t="shared" si="174"/>
        <v>8.3319000000000004E-2</v>
      </c>
      <c r="X89" s="429">
        <f t="shared" si="175"/>
        <v>8.4562999999999999E-2</v>
      </c>
      <c r="Y89" s="429">
        <f t="shared" si="176"/>
        <v>8.1112000000000004E-2</v>
      </c>
      <c r="Z89" s="429">
        <f t="shared" si="177"/>
        <v>8.3117999999999997E-2</v>
      </c>
      <c r="AA89" s="429">
        <f t="shared" si="178"/>
        <v>8.3486000000000005E-2</v>
      </c>
      <c r="AB89" s="429">
        <f t="shared" si="179"/>
        <v>7.6158000000000003E-2</v>
      </c>
      <c r="AC89" s="429">
        <f t="shared" si="180"/>
        <v>8.3346000000000003E-2</v>
      </c>
      <c r="AD89" s="429">
        <f t="shared" si="181"/>
        <v>8.0782999999999994E-2</v>
      </c>
      <c r="AE89" s="429">
        <f t="shared" si="182"/>
        <v>8.5133E-2</v>
      </c>
      <c r="AF89" s="429">
        <f t="shared" si="183"/>
        <v>8.4294999999999995E-2</v>
      </c>
      <c r="AG89" s="429">
        <f t="shared" si="184"/>
        <v>8.7456999999999993E-2</v>
      </c>
      <c r="AH89" s="429">
        <f t="shared" si="185"/>
        <v>8.7230000000000002E-2</v>
      </c>
      <c r="AI89" s="429">
        <f t="shared" si="186"/>
        <v>8.3319000000000004E-2</v>
      </c>
      <c r="AJ89" s="429">
        <f t="shared" si="187"/>
        <v>8.4562999999999999E-2</v>
      </c>
      <c r="AK89" s="429">
        <f t="shared" si="188"/>
        <v>8.1112000000000004E-2</v>
      </c>
      <c r="AL89" s="429">
        <f t="shared" si="189"/>
        <v>8.3117999999999997E-2</v>
      </c>
      <c r="AM89" s="429">
        <f t="shared" si="190"/>
        <v>8.3486000000000005E-2</v>
      </c>
      <c r="AN89" s="429">
        <f t="shared" si="191"/>
        <v>7.6158000000000003E-2</v>
      </c>
      <c r="AO89" s="429">
        <f t="shared" si="192"/>
        <v>8.3346000000000003E-2</v>
      </c>
      <c r="AP89" s="429">
        <f t="shared" si="193"/>
        <v>8.0782999999999994E-2</v>
      </c>
      <c r="AQ89" s="429">
        <f t="shared" si="194"/>
        <v>8.5133E-2</v>
      </c>
      <c r="AR89" s="429">
        <f t="shared" si="195"/>
        <v>8.4294999999999995E-2</v>
      </c>
      <c r="AS89" s="429">
        <f t="shared" si="196"/>
        <v>8.7456999999999993E-2</v>
      </c>
      <c r="AT89" s="429">
        <f t="shared" si="197"/>
        <v>8.7230000000000002E-2</v>
      </c>
      <c r="AU89" s="429">
        <f t="shared" si="198"/>
        <v>8.3319000000000004E-2</v>
      </c>
      <c r="AV89" s="429">
        <f t="shared" si="199"/>
        <v>8.4562999999999999E-2</v>
      </c>
      <c r="AW89" s="429">
        <f t="shared" si="200"/>
        <v>8.1112000000000004E-2</v>
      </c>
      <c r="AX89" s="429">
        <f t="shared" si="201"/>
        <v>8.3117999999999997E-2</v>
      </c>
      <c r="AY89" s="429">
        <f t="shared" si="202"/>
        <v>8.3486000000000005E-2</v>
      </c>
      <c r="AZ89" s="429">
        <f t="shared" si="203"/>
        <v>7.6158000000000003E-2</v>
      </c>
      <c r="BA89" s="429">
        <f t="shared" si="204"/>
        <v>8.3346000000000003E-2</v>
      </c>
      <c r="BB89" s="429">
        <f t="shared" si="205"/>
        <v>8.0782999999999994E-2</v>
      </c>
      <c r="BC89" s="429">
        <f t="shared" si="206"/>
        <v>8.5133E-2</v>
      </c>
      <c r="BD89" s="429">
        <f t="shared" si="207"/>
        <v>8.4294999999999995E-2</v>
      </c>
      <c r="BE89" s="429">
        <f t="shared" si="208"/>
        <v>8.7456999999999993E-2</v>
      </c>
      <c r="BF89" s="429">
        <f t="shared" si="209"/>
        <v>8.7230000000000002E-2</v>
      </c>
      <c r="BG89" s="429">
        <f t="shared" si="210"/>
        <v>8.3319000000000004E-2</v>
      </c>
      <c r="BH89" s="429">
        <f t="shared" si="211"/>
        <v>8.4562999999999999E-2</v>
      </c>
      <c r="BI89" s="429">
        <f t="shared" si="212"/>
        <v>8.1112000000000004E-2</v>
      </c>
      <c r="BJ89" s="429">
        <f t="shared" si="213"/>
        <v>8.3117999999999997E-2</v>
      </c>
      <c r="BK89" s="429">
        <f t="shared" si="214"/>
        <v>8.3486000000000005E-2</v>
      </c>
      <c r="BL89" s="429">
        <f t="shared" si="215"/>
        <v>7.6158000000000003E-2</v>
      </c>
      <c r="BM89" s="429">
        <f t="shared" si="216"/>
        <v>8.3346000000000003E-2</v>
      </c>
      <c r="BN89" s="429">
        <f t="shared" si="217"/>
        <v>8.0782999999999994E-2</v>
      </c>
      <c r="BO89" s="429">
        <f t="shared" si="218"/>
        <v>8.5133E-2</v>
      </c>
      <c r="BP89" s="429">
        <f t="shared" si="219"/>
        <v>8.4294999999999995E-2</v>
      </c>
      <c r="BQ89" s="429">
        <f t="shared" si="220"/>
        <v>8.7456999999999993E-2</v>
      </c>
      <c r="BR89" s="429">
        <f t="shared" si="221"/>
        <v>8.7230000000000002E-2</v>
      </c>
      <c r="BS89" s="429">
        <f t="shared" si="222"/>
        <v>8.3319000000000004E-2</v>
      </c>
      <c r="BT89" s="429">
        <f t="shared" si="223"/>
        <v>8.4562999999999999E-2</v>
      </c>
      <c r="BU89" s="429">
        <f t="shared" si="224"/>
        <v>8.1112000000000004E-2</v>
      </c>
      <c r="BV89" s="429">
        <f t="shared" si="225"/>
        <v>8.3117999999999997E-2</v>
      </c>
      <c r="BW89" s="429">
        <f t="shared" si="226"/>
        <v>8.3486000000000005E-2</v>
      </c>
      <c r="BX89" s="429">
        <f t="shared" si="227"/>
        <v>7.6158000000000003E-2</v>
      </c>
      <c r="BY89" s="429">
        <f t="shared" si="228"/>
        <v>8.3346000000000003E-2</v>
      </c>
      <c r="BZ89" s="429">
        <f t="shared" si="229"/>
        <v>8.0782999999999994E-2</v>
      </c>
      <c r="CA89" s="429">
        <f t="shared" si="230"/>
        <v>8.5133E-2</v>
      </c>
      <c r="CB89" s="429">
        <f t="shared" si="231"/>
        <v>8.4294999999999995E-2</v>
      </c>
      <c r="CC89" s="429">
        <f t="shared" si="232"/>
        <v>8.7456999999999993E-2</v>
      </c>
      <c r="CD89" s="429">
        <f t="shared" si="233"/>
        <v>8.7230000000000002E-2</v>
      </c>
      <c r="CE89" s="429">
        <f t="shared" si="234"/>
        <v>8.3319000000000004E-2</v>
      </c>
      <c r="CF89" s="429">
        <f t="shared" si="235"/>
        <v>8.4562999999999999E-2</v>
      </c>
      <c r="CG89" s="429">
        <f t="shared" si="236"/>
        <v>8.1112000000000004E-2</v>
      </c>
      <c r="CH89" s="435">
        <f t="shared" si="237"/>
        <v>8.3117999999999997E-2</v>
      </c>
      <c r="CJ89" s="427">
        <f t="shared" si="240"/>
        <v>1</v>
      </c>
    </row>
    <row r="90" spans="1:88" s="110" customFormat="1" ht="16.5" thickBot="1" x14ac:dyDescent="0.3">
      <c r="A90" s="610"/>
      <c r="B90" s="15" t="str">
        <f t="shared" si="238"/>
        <v>Water Heating</v>
      </c>
      <c r="C90" s="436">
        <v>0.108255</v>
      </c>
      <c r="D90" s="436">
        <v>9.1078000000000006E-2</v>
      </c>
      <c r="E90" s="436">
        <v>8.5239999999999996E-2</v>
      </c>
      <c r="F90" s="436">
        <v>7.2980000000000003E-2</v>
      </c>
      <c r="G90" s="436">
        <v>7.9849000000000003E-2</v>
      </c>
      <c r="H90" s="436">
        <v>7.2720999999999994E-2</v>
      </c>
      <c r="I90" s="436">
        <v>7.4929999999999997E-2</v>
      </c>
      <c r="J90" s="436">
        <v>7.5861999999999999E-2</v>
      </c>
      <c r="K90" s="436">
        <v>7.5733999999999996E-2</v>
      </c>
      <c r="L90" s="436">
        <v>8.2808000000000007E-2</v>
      </c>
      <c r="M90" s="436">
        <v>8.6345000000000005E-2</v>
      </c>
      <c r="N90" s="436">
        <v>9.4198000000000004E-2</v>
      </c>
      <c r="O90" s="436">
        <f t="shared" si="239"/>
        <v>0.108255</v>
      </c>
      <c r="P90" s="436">
        <f t="shared" si="167"/>
        <v>9.1078000000000006E-2</v>
      </c>
      <c r="Q90" s="436">
        <f t="shared" si="168"/>
        <v>8.5239999999999996E-2</v>
      </c>
      <c r="R90" s="436">
        <f t="shared" si="169"/>
        <v>7.2980000000000003E-2</v>
      </c>
      <c r="S90" s="436">
        <f t="shared" si="170"/>
        <v>7.9849000000000003E-2</v>
      </c>
      <c r="T90" s="436">
        <f t="shared" si="171"/>
        <v>7.2720999999999994E-2</v>
      </c>
      <c r="U90" s="436">
        <f t="shared" si="172"/>
        <v>7.4929999999999997E-2</v>
      </c>
      <c r="V90" s="436">
        <f t="shared" si="173"/>
        <v>7.5861999999999999E-2</v>
      </c>
      <c r="W90" s="436">
        <f t="shared" si="174"/>
        <v>7.5733999999999996E-2</v>
      </c>
      <c r="X90" s="436">
        <f t="shared" si="175"/>
        <v>8.2808000000000007E-2</v>
      </c>
      <c r="Y90" s="436">
        <f t="shared" si="176"/>
        <v>8.6345000000000005E-2</v>
      </c>
      <c r="Z90" s="436">
        <f t="shared" si="177"/>
        <v>9.4198000000000004E-2</v>
      </c>
      <c r="AA90" s="436">
        <f t="shared" si="178"/>
        <v>0.108255</v>
      </c>
      <c r="AB90" s="436">
        <f t="shared" si="179"/>
        <v>9.1078000000000006E-2</v>
      </c>
      <c r="AC90" s="436">
        <f t="shared" si="180"/>
        <v>8.5239999999999996E-2</v>
      </c>
      <c r="AD90" s="436">
        <f t="shared" si="181"/>
        <v>7.2980000000000003E-2</v>
      </c>
      <c r="AE90" s="436">
        <f t="shared" si="182"/>
        <v>7.9849000000000003E-2</v>
      </c>
      <c r="AF90" s="436">
        <f t="shared" si="183"/>
        <v>7.2720999999999994E-2</v>
      </c>
      <c r="AG90" s="436">
        <f t="shared" si="184"/>
        <v>7.4929999999999997E-2</v>
      </c>
      <c r="AH90" s="436">
        <f t="shared" si="185"/>
        <v>7.5861999999999999E-2</v>
      </c>
      <c r="AI90" s="436">
        <f t="shared" si="186"/>
        <v>7.5733999999999996E-2</v>
      </c>
      <c r="AJ90" s="436">
        <f t="shared" si="187"/>
        <v>8.2808000000000007E-2</v>
      </c>
      <c r="AK90" s="436">
        <f t="shared" si="188"/>
        <v>8.6345000000000005E-2</v>
      </c>
      <c r="AL90" s="436">
        <f t="shared" si="189"/>
        <v>9.4198000000000004E-2</v>
      </c>
      <c r="AM90" s="436">
        <f t="shared" si="190"/>
        <v>0.108255</v>
      </c>
      <c r="AN90" s="436">
        <f t="shared" si="191"/>
        <v>9.1078000000000006E-2</v>
      </c>
      <c r="AO90" s="436">
        <f t="shared" si="192"/>
        <v>8.5239999999999996E-2</v>
      </c>
      <c r="AP90" s="436">
        <f t="shared" si="193"/>
        <v>7.2980000000000003E-2</v>
      </c>
      <c r="AQ90" s="436">
        <f t="shared" si="194"/>
        <v>7.9849000000000003E-2</v>
      </c>
      <c r="AR90" s="436">
        <f t="shared" si="195"/>
        <v>7.2720999999999994E-2</v>
      </c>
      <c r="AS90" s="436">
        <f t="shared" si="196"/>
        <v>7.4929999999999997E-2</v>
      </c>
      <c r="AT90" s="436">
        <f t="shared" si="197"/>
        <v>7.5861999999999999E-2</v>
      </c>
      <c r="AU90" s="436">
        <f t="shared" si="198"/>
        <v>7.5733999999999996E-2</v>
      </c>
      <c r="AV90" s="436">
        <f t="shared" si="199"/>
        <v>8.2808000000000007E-2</v>
      </c>
      <c r="AW90" s="436">
        <f t="shared" si="200"/>
        <v>8.6345000000000005E-2</v>
      </c>
      <c r="AX90" s="436">
        <f t="shared" si="201"/>
        <v>9.4198000000000004E-2</v>
      </c>
      <c r="AY90" s="436">
        <f t="shared" si="202"/>
        <v>0.108255</v>
      </c>
      <c r="AZ90" s="436">
        <f t="shared" si="203"/>
        <v>9.1078000000000006E-2</v>
      </c>
      <c r="BA90" s="436">
        <f t="shared" si="204"/>
        <v>8.5239999999999996E-2</v>
      </c>
      <c r="BB90" s="436">
        <f t="shared" si="205"/>
        <v>7.2980000000000003E-2</v>
      </c>
      <c r="BC90" s="436">
        <f t="shared" si="206"/>
        <v>7.9849000000000003E-2</v>
      </c>
      <c r="BD90" s="436">
        <f t="shared" si="207"/>
        <v>7.2720999999999994E-2</v>
      </c>
      <c r="BE90" s="436">
        <f t="shared" si="208"/>
        <v>7.4929999999999997E-2</v>
      </c>
      <c r="BF90" s="436">
        <f t="shared" si="209"/>
        <v>7.5861999999999999E-2</v>
      </c>
      <c r="BG90" s="436">
        <f t="shared" si="210"/>
        <v>7.5733999999999996E-2</v>
      </c>
      <c r="BH90" s="436">
        <f t="shared" si="211"/>
        <v>8.2808000000000007E-2</v>
      </c>
      <c r="BI90" s="436">
        <f t="shared" si="212"/>
        <v>8.6345000000000005E-2</v>
      </c>
      <c r="BJ90" s="436">
        <f t="shared" si="213"/>
        <v>9.4198000000000004E-2</v>
      </c>
      <c r="BK90" s="436">
        <f t="shared" si="214"/>
        <v>0.108255</v>
      </c>
      <c r="BL90" s="436">
        <f t="shared" si="215"/>
        <v>9.1078000000000006E-2</v>
      </c>
      <c r="BM90" s="436">
        <f t="shared" si="216"/>
        <v>8.5239999999999996E-2</v>
      </c>
      <c r="BN90" s="436">
        <f t="shared" si="217"/>
        <v>7.2980000000000003E-2</v>
      </c>
      <c r="BO90" s="436">
        <f t="shared" si="218"/>
        <v>7.9849000000000003E-2</v>
      </c>
      <c r="BP90" s="436">
        <f t="shared" si="219"/>
        <v>7.2720999999999994E-2</v>
      </c>
      <c r="BQ90" s="436">
        <f t="shared" si="220"/>
        <v>7.4929999999999997E-2</v>
      </c>
      <c r="BR90" s="436">
        <f t="shared" si="221"/>
        <v>7.5861999999999999E-2</v>
      </c>
      <c r="BS90" s="436">
        <f t="shared" si="222"/>
        <v>7.5733999999999996E-2</v>
      </c>
      <c r="BT90" s="436">
        <f t="shared" si="223"/>
        <v>8.2808000000000007E-2</v>
      </c>
      <c r="BU90" s="436">
        <f t="shared" si="224"/>
        <v>8.6345000000000005E-2</v>
      </c>
      <c r="BV90" s="436">
        <f t="shared" si="225"/>
        <v>9.4198000000000004E-2</v>
      </c>
      <c r="BW90" s="436">
        <f t="shared" si="226"/>
        <v>0.108255</v>
      </c>
      <c r="BX90" s="436">
        <f t="shared" si="227"/>
        <v>9.1078000000000006E-2</v>
      </c>
      <c r="BY90" s="436">
        <f t="shared" si="228"/>
        <v>8.5239999999999996E-2</v>
      </c>
      <c r="BZ90" s="436">
        <f t="shared" si="229"/>
        <v>7.2980000000000003E-2</v>
      </c>
      <c r="CA90" s="436">
        <f t="shared" si="230"/>
        <v>7.9849000000000003E-2</v>
      </c>
      <c r="CB90" s="436">
        <f t="shared" si="231"/>
        <v>7.2720999999999994E-2</v>
      </c>
      <c r="CC90" s="436">
        <f t="shared" si="232"/>
        <v>7.4929999999999997E-2</v>
      </c>
      <c r="CD90" s="436">
        <f t="shared" si="233"/>
        <v>7.5861999999999999E-2</v>
      </c>
      <c r="CE90" s="436">
        <f t="shared" si="234"/>
        <v>7.5733999999999996E-2</v>
      </c>
      <c r="CF90" s="436">
        <f t="shared" si="235"/>
        <v>8.2808000000000007E-2</v>
      </c>
      <c r="CG90" s="436">
        <f t="shared" si="236"/>
        <v>8.6345000000000005E-2</v>
      </c>
      <c r="CH90" s="437">
        <f t="shared" si="237"/>
        <v>9.4198000000000004E-2</v>
      </c>
      <c r="CJ90" s="427">
        <f t="shared" si="240"/>
        <v>1</v>
      </c>
    </row>
    <row r="91" spans="1:88" s="110" customFormat="1" ht="15.75" thickBot="1" x14ac:dyDescent="0.3">
      <c r="CJ91" s="110" t="s">
        <v>235</v>
      </c>
    </row>
    <row r="92" spans="1:88" s="110" customFormat="1" ht="15.75" thickBot="1" x14ac:dyDescent="0.3">
      <c r="A92" s="431"/>
      <c r="B92" s="594" t="s">
        <v>167</v>
      </c>
      <c r="C92" s="162">
        <f>C$4</f>
        <v>45292</v>
      </c>
      <c r="D92" s="162">
        <f t="shared" ref="D92:BO92" si="241">D$4</f>
        <v>45323</v>
      </c>
      <c r="E92" s="162">
        <f t="shared" si="241"/>
        <v>45352</v>
      </c>
      <c r="F92" s="162">
        <f t="shared" si="241"/>
        <v>45383</v>
      </c>
      <c r="G92" s="162">
        <f t="shared" si="241"/>
        <v>45413</v>
      </c>
      <c r="H92" s="162">
        <f t="shared" si="241"/>
        <v>45444</v>
      </c>
      <c r="I92" s="162">
        <f t="shared" si="241"/>
        <v>45474</v>
      </c>
      <c r="J92" s="162">
        <f t="shared" si="241"/>
        <v>45505</v>
      </c>
      <c r="K92" s="162">
        <f t="shared" si="241"/>
        <v>45536</v>
      </c>
      <c r="L92" s="162">
        <f t="shared" si="241"/>
        <v>45566</v>
      </c>
      <c r="M92" s="162">
        <f t="shared" si="241"/>
        <v>45597</v>
      </c>
      <c r="N92" s="162">
        <f t="shared" si="241"/>
        <v>45627</v>
      </c>
      <c r="O92" s="162">
        <f t="shared" si="241"/>
        <v>45658</v>
      </c>
      <c r="P92" s="162">
        <f t="shared" si="241"/>
        <v>45689</v>
      </c>
      <c r="Q92" s="162">
        <f t="shared" si="241"/>
        <v>45717</v>
      </c>
      <c r="R92" s="162">
        <f t="shared" si="241"/>
        <v>45748</v>
      </c>
      <c r="S92" s="162">
        <f t="shared" si="241"/>
        <v>45778</v>
      </c>
      <c r="T92" s="162">
        <f t="shared" si="241"/>
        <v>45809</v>
      </c>
      <c r="U92" s="162">
        <f t="shared" si="241"/>
        <v>45839</v>
      </c>
      <c r="V92" s="162">
        <f t="shared" si="241"/>
        <v>45870</v>
      </c>
      <c r="W92" s="162">
        <f t="shared" si="241"/>
        <v>45901</v>
      </c>
      <c r="X92" s="162">
        <f t="shared" si="241"/>
        <v>45931</v>
      </c>
      <c r="Y92" s="162">
        <f t="shared" si="241"/>
        <v>45962</v>
      </c>
      <c r="Z92" s="162">
        <f t="shared" si="241"/>
        <v>45992</v>
      </c>
      <c r="AA92" s="162">
        <f t="shared" si="241"/>
        <v>46023</v>
      </c>
      <c r="AB92" s="162">
        <f t="shared" si="241"/>
        <v>46054</v>
      </c>
      <c r="AC92" s="162">
        <f t="shared" si="241"/>
        <v>46082</v>
      </c>
      <c r="AD92" s="162">
        <f t="shared" si="241"/>
        <v>46113</v>
      </c>
      <c r="AE92" s="162">
        <f t="shared" si="241"/>
        <v>46143</v>
      </c>
      <c r="AF92" s="162">
        <f t="shared" si="241"/>
        <v>46174</v>
      </c>
      <c r="AG92" s="162">
        <f t="shared" si="241"/>
        <v>46204</v>
      </c>
      <c r="AH92" s="162">
        <f t="shared" si="241"/>
        <v>46235</v>
      </c>
      <c r="AI92" s="162">
        <f t="shared" si="241"/>
        <v>46266</v>
      </c>
      <c r="AJ92" s="162">
        <f t="shared" si="241"/>
        <v>46296</v>
      </c>
      <c r="AK92" s="162">
        <f t="shared" si="241"/>
        <v>46327</v>
      </c>
      <c r="AL92" s="162">
        <f t="shared" si="241"/>
        <v>46357</v>
      </c>
      <c r="AM92" s="162">
        <f t="shared" si="241"/>
        <v>46388</v>
      </c>
      <c r="AN92" s="162">
        <f t="shared" si="241"/>
        <v>46419</v>
      </c>
      <c r="AO92" s="162">
        <f t="shared" si="241"/>
        <v>46447</v>
      </c>
      <c r="AP92" s="162">
        <f t="shared" si="241"/>
        <v>46478</v>
      </c>
      <c r="AQ92" s="162">
        <f t="shared" si="241"/>
        <v>46508</v>
      </c>
      <c r="AR92" s="162">
        <f t="shared" si="241"/>
        <v>46539</v>
      </c>
      <c r="AS92" s="162">
        <f t="shared" si="241"/>
        <v>46569</v>
      </c>
      <c r="AT92" s="162">
        <f t="shared" si="241"/>
        <v>46600</v>
      </c>
      <c r="AU92" s="162">
        <f t="shared" si="241"/>
        <v>46631</v>
      </c>
      <c r="AV92" s="162">
        <f t="shared" si="241"/>
        <v>46661</v>
      </c>
      <c r="AW92" s="162">
        <f t="shared" si="241"/>
        <v>46692</v>
      </c>
      <c r="AX92" s="162">
        <f t="shared" si="241"/>
        <v>46722</v>
      </c>
      <c r="AY92" s="162">
        <f t="shared" si="241"/>
        <v>46753</v>
      </c>
      <c r="AZ92" s="162">
        <f t="shared" si="241"/>
        <v>46784</v>
      </c>
      <c r="BA92" s="162">
        <f t="shared" si="241"/>
        <v>46813</v>
      </c>
      <c r="BB92" s="162">
        <f t="shared" si="241"/>
        <v>46844</v>
      </c>
      <c r="BC92" s="162">
        <f t="shared" si="241"/>
        <v>46874</v>
      </c>
      <c r="BD92" s="162">
        <f t="shared" si="241"/>
        <v>46905</v>
      </c>
      <c r="BE92" s="162">
        <f t="shared" si="241"/>
        <v>46935</v>
      </c>
      <c r="BF92" s="162">
        <f t="shared" si="241"/>
        <v>46966</v>
      </c>
      <c r="BG92" s="162">
        <f t="shared" si="241"/>
        <v>46997</v>
      </c>
      <c r="BH92" s="162">
        <f t="shared" si="241"/>
        <v>47027</v>
      </c>
      <c r="BI92" s="162">
        <f t="shared" si="241"/>
        <v>47058</v>
      </c>
      <c r="BJ92" s="162">
        <f t="shared" si="241"/>
        <v>47088</v>
      </c>
      <c r="BK92" s="162">
        <f t="shared" si="241"/>
        <v>47119</v>
      </c>
      <c r="BL92" s="162">
        <f t="shared" si="241"/>
        <v>47150</v>
      </c>
      <c r="BM92" s="162">
        <f t="shared" si="241"/>
        <v>47178</v>
      </c>
      <c r="BN92" s="162">
        <f t="shared" si="241"/>
        <v>47209</v>
      </c>
      <c r="BO92" s="162">
        <f t="shared" si="241"/>
        <v>47239</v>
      </c>
      <c r="BP92" s="162">
        <f t="shared" ref="BP92:CH92" si="242">BP$4</f>
        <v>47270</v>
      </c>
      <c r="BQ92" s="162">
        <f t="shared" si="242"/>
        <v>47300</v>
      </c>
      <c r="BR92" s="162">
        <f t="shared" si="242"/>
        <v>47331</v>
      </c>
      <c r="BS92" s="162">
        <f t="shared" si="242"/>
        <v>47362</v>
      </c>
      <c r="BT92" s="162">
        <f t="shared" si="242"/>
        <v>47392</v>
      </c>
      <c r="BU92" s="162">
        <f t="shared" si="242"/>
        <v>47423</v>
      </c>
      <c r="BV92" s="162">
        <f t="shared" si="242"/>
        <v>47453</v>
      </c>
      <c r="BW92" s="162">
        <f t="shared" si="242"/>
        <v>47484</v>
      </c>
      <c r="BX92" s="162">
        <f t="shared" si="242"/>
        <v>47515</v>
      </c>
      <c r="BY92" s="162">
        <f t="shared" si="242"/>
        <v>47543</v>
      </c>
      <c r="BZ92" s="162">
        <f t="shared" si="242"/>
        <v>47574</v>
      </c>
      <c r="CA92" s="162">
        <f t="shared" si="242"/>
        <v>47604</v>
      </c>
      <c r="CB92" s="162">
        <f t="shared" si="242"/>
        <v>47635</v>
      </c>
      <c r="CC92" s="162">
        <f t="shared" si="242"/>
        <v>47665</v>
      </c>
      <c r="CD92" s="162">
        <f t="shared" si="242"/>
        <v>47696</v>
      </c>
      <c r="CE92" s="162">
        <f t="shared" si="242"/>
        <v>47727</v>
      </c>
      <c r="CF92" s="162">
        <f t="shared" si="242"/>
        <v>47757</v>
      </c>
      <c r="CG92" s="162">
        <f t="shared" si="242"/>
        <v>47788</v>
      </c>
      <c r="CH92" s="163">
        <f t="shared" si="242"/>
        <v>47818</v>
      </c>
    </row>
    <row r="93" spans="1:88" s="110" customFormat="1" ht="15.75" thickBot="1" x14ac:dyDescent="0.3">
      <c r="A93" s="431"/>
      <c r="B93" s="595"/>
      <c r="C93" s="438">
        <v>6.0077999999999999E-2</v>
      </c>
      <c r="D93" s="438">
        <v>5.8437000000000003E-2</v>
      </c>
      <c r="E93" s="438">
        <v>6.1108999999999997E-2</v>
      </c>
      <c r="F93" s="438">
        <v>6.9194000000000006E-2</v>
      </c>
      <c r="G93" s="438">
        <v>7.2404999999999997E-2</v>
      </c>
      <c r="H93" s="438">
        <v>0.104534</v>
      </c>
      <c r="I93" s="438">
        <v>0.104534</v>
      </c>
      <c r="J93" s="438">
        <v>0.104534</v>
      </c>
      <c r="K93" s="438">
        <v>0.104534</v>
      </c>
      <c r="L93" s="438">
        <v>6.5838999999999995E-2</v>
      </c>
      <c r="M93" s="438">
        <v>6.8312999999999999E-2</v>
      </c>
      <c r="N93" s="438">
        <v>6.4322000000000004E-2</v>
      </c>
      <c r="O93" s="438">
        <f>C93</f>
        <v>6.0077999999999999E-2</v>
      </c>
      <c r="P93" s="438">
        <f t="shared" ref="P93:S93" si="243">D93</f>
        <v>5.8437000000000003E-2</v>
      </c>
      <c r="Q93" s="438">
        <f t="shared" si="243"/>
        <v>6.1108999999999997E-2</v>
      </c>
      <c r="R93" s="438">
        <f t="shared" si="243"/>
        <v>6.9194000000000006E-2</v>
      </c>
      <c r="S93" s="438">
        <f t="shared" si="243"/>
        <v>7.2404999999999997E-2</v>
      </c>
      <c r="T93" s="492">
        <v>0.11962399999999999</v>
      </c>
      <c r="U93" s="492">
        <v>0.11962399999999999</v>
      </c>
      <c r="V93" s="492">
        <v>0.11962399999999999</v>
      </c>
      <c r="W93" s="492">
        <v>0.11962399999999999</v>
      </c>
      <c r="X93" s="492">
        <v>7.6688000000000006E-2</v>
      </c>
      <c r="Y93" s="492">
        <v>7.8514E-2</v>
      </c>
      <c r="Z93" s="492">
        <v>7.3032E-2</v>
      </c>
      <c r="AA93" s="492">
        <v>6.7943000000000003E-2</v>
      </c>
      <c r="AB93" s="492">
        <v>6.7743999999999999E-2</v>
      </c>
      <c r="AC93" s="492">
        <v>7.3926000000000006E-2</v>
      </c>
      <c r="AD93" s="492">
        <v>7.6427999999999996E-2</v>
      </c>
      <c r="AE93" s="492">
        <v>8.2613000000000006E-2</v>
      </c>
      <c r="AF93" s="492">
        <v>0.11962399999999999</v>
      </c>
      <c r="AG93" s="492">
        <v>0.11962399999999999</v>
      </c>
      <c r="AH93" s="492">
        <v>0.11962399999999999</v>
      </c>
      <c r="AI93" s="492">
        <v>0.11962399999999999</v>
      </c>
      <c r="AJ93" s="492">
        <v>7.6688000000000006E-2</v>
      </c>
      <c r="AK93" s="492">
        <v>7.8514E-2</v>
      </c>
      <c r="AL93" s="492">
        <v>7.3032E-2</v>
      </c>
      <c r="AM93" s="492">
        <f t="shared" ref="AM93:CH93" si="244">AA93</f>
        <v>6.7943000000000003E-2</v>
      </c>
      <c r="AN93" s="492">
        <f t="shared" si="244"/>
        <v>6.7743999999999999E-2</v>
      </c>
      <c r="AO93" s="492">
        <f t="shared" si="244"/>
        <v>7.3926000000000006E-2</v>
      </c>
      <c r="AP93" s="492">
        <f t="shared" si="244"/>
        <v>7.6427999999999996E-2</v>
      </c>
      <c r="AQ93" s="492">
        <f t="shared" si="244"/>
        <v>8.2613000000000006E-2</v>
      </c>
      <c r="AR93" s="492">
        <f t="shared" si="244"/>
        <v>0.11962399999999999</v>
      </c>
      <c r="AS93" s="492">
        <f t="shared" si="244"/>
        <v>0.11962399999999999</v>
      </c>
      <c r="AT93" s="492">
        <f t="shared" si="244"/>
        <v>0.11962399999999999</v>
      </c>
      <c r="AU93" s="492">
        <f t="shared" si="244"/>
        <v>0.11962399999999999</v>
      </c>
      <c r="AV93" s="492">
        <f t="shared" si="244"/>
        <v>7.6688000000000006E-2</v>
      </c>
      <c r="AW93" s="492">
        <f t="shared" si="244"/>
        <v>7.8514E-2</v>
      </c>
      <c r="AX93" s="492">
        <f t="shared" si="244"/>
        <v>7.3032E-2</v>
      </c>
      <c r="AY93" s="492">
        <f t="shared" si="244"/>
        <v>6.7943000000000003E-2</v>
      </c>
      <c r="AZ93" s="492">
        <f t="shared" si="244"/>
        <v>6.7743999999999999E-2</v>
      </c>
      <c r="BA93" s="492">
        <f t="shared" si="244"/>
        <v>7.3926000000000006E-2</v>
      </c>
      <c r="BB93" s="492">
        <f t="shared" si="244"/>
        <v>7.6427999999999996E-2</v>
      </c>
      <c r="BC93" s="492">
        <f t="shared" si="244"/>
        <v>8.2613000000000006E-2</v>
      </c>
      <c r="BD93" s="492">
        <f t="shared" si="244"/>
        <v>0.11962399999999999</v>
      </c>
      <c r="BE93" s="492">
        <f t="shared" si="244"/>
        <v>0.11962399999999999</v>
      </c>
      <c r="BF93" s="492">
        <f t="shared" si="244"/>
        <v>0.11962399999999999</v>
      </c>
      <c r="BG93" s="492">
        <f t="shared" si="244"/>
        <v>0.11962399999999999</v>
      </c>
      <c r="BH93" s="492">
        <f t="shared" si="244"/>
        <v>7.6688000000000006E-2</v>
      </c>
      <c r="BI93" s="492">
        <f t="shared" si="244"/>
        <v>7.8514E-2</v>
      </c>
      <c r="BJ93" s="492">
        <f t="shared" si="244"/>
        <v>7.3032E-2</v>
      </c>
      <c r="BK93" s="492">
        <f t="shared" si="244"/>
        <v>6.7943000000000003E-2</v>
      </c>
      <c r="BL93" s="492">
        <f t="shared" si="244"/>
        <v>6.7743999999999999E-2</v>
      </c>
      <c r="BM93" s="492">
        <f t="shared" si="244"/>
        <v>7.3926000000000006E-2</v>
      </c>
      <c r="BN93" s="492">
        <f t="shared" si="244"/>
        <v>7.6427999999999996E-2</v>
      </c>
      <c r="BO93" s="492">
        <f t="shared" si="244"/>
        <v>8.2613000000000006E-2</v>
      </c>
      <c r="BP93" s="492">
        <f t="shared" si="244"/>
        <v>0.11962399999999999</v>
      </c>
      <c r="BQ93" s="492">
        <f t="shared" si="244"/>
        <v>0.11962399999999999</v>
      </c>
      <c r="BR93" s="492">
        <f t="shared" si="244"/>
        <v>0.11962399999999999</v>
      </c>
      <c r="BS93" s="492">
        <f t="shared" si="244"/>
        <v>0.11962399999999999</v>
      </c>
      <c r="BT93" s="492">
        <f t="shared" si="244"/>
        <v>7.6688000000000006E-2</v>
      </c>
      <c r="BU93" s="492">
        <f t="shared" si="244"/>
        <v>7.8514E-2</v>
      </c>
      <c r="BV93" s="492">
        <f t="shared" si="244"/>
        <v>7.3032E-2</v>
      </c>
      <c r="BW93" s="492">
        <f t="shared" si="244"/>
        <v>6.7943000000000003E-2</v>
      </c>
      <c r="BX93" s="492">
        <f t="shared" si="244"/>
        <v>6.7743999999999999E-2</v>
      </c>
      <c r="BY93" s="492">
        <f t="shared" si="244"/>
        <v>7.3926000000000006E-2</v>
      </c>
      <c r="BZ93" s="492">
        <f t="shared" si="244"/>
        <v>7.6427999999999996E-2</v>
      </c>
      <c r="CA93" s="492">
        <f t="shared" si="244"/>
        <v>8.2613000000000006E-2</v>
      </c>
      <c r="CB93" s="492">
        <f t="shared" si="244"/>
        <v>0.11962399999999999</v>
      </c>
      <c r="CC93" s="492">
        <f t="shared" si="244"/>
        <v>0.11962399999999999</v>
      </c>
      <c r="CD93" s="492">
        <f t="shared" si="244"/>
        <v>0.11962399999999999</v>
      </c>
      <c r="CE93" s="492">
        <f t="shared" si="244"/>
        <v>0.11962399999999999</v>
      </c>
      <c r="CF93" s="492">
        <f t="shared" si="244"/>
        <v>7.6688000000000006E-2</v>
      </c>
      <c r="CG93" s="492">
        <f t="shared" si="244"/>
        <v>7.8514E-2</v>
      </c>
      <c r="CH93" s="492">
        <f t="shared" si="244"/>
        <v>7.3032E-2</v>
      </c>
      <c r="CJ93" s="110" t="s">
        <v>258</v>
      </c>
    </row>
    <row r="94" spans="1:88" s="110" customFormat="1" x14ac:dyDescent="0.25">
      <c r="C94" s="433" t="s">
        <v>230</v>
      </c>
      <c r="T94" s="491" t="s">
        <v>259</v>
      </c>
      <c r="CJ94" s="110" t="s">
        <v>260</v>
      </c>
    </row>
    <row r="95" spans="1:88" s="110" customFormat="1" x14ac:dyDescent="0.25"/>
    <row r="98" spans="3:86" x14ac:dyDescent="0.25">
      <c r="C98" s="398"/>
      <c r="D98" s="398"/>
      <c r="E98" s="398"/>
      <c r="F98" s="398"/>
      <c r="G98" s="398"/>
      <c r="H98" s="398"/>
      <c r="I98" s="398"/>
      <c r="J98" s="398"/>
      <c r="K98" s="398"/>
      <c r="L98" s="398"/>
      <c r="M98" s="398"/>
      <c r="N98" s="398"/>
      <c r="O98" s="398"/>
      <c r="P98" s="398"/>
      <c r="Q98" s="398"/>
      <c r="R98" s="398"/>
      <c r="S98" s="398"/>
      <c r="T98" s="398"/>
      <c r="U98" s="398"/>
      <c r="V98" s="398"/>
      <c r="W98" s="398"/>
      <c r="X98" s="398"/>
      <c r="Y98" s="398"/>
      <c r="Z98" s="398"/>
      <c r="AA98" s="398"/>
      <c r="AB98" s="398"/>
      <c r="AC98" s="398"/>
      <c r="AD98" s="398"/>
      <c r="AE98" s="398"/>
      <c r="AF98" s="398"/>
      <c r="AG98" s="398"/>
      <c r="AH98" s="398"/>
      <c r="AI98" s="398"/>
      <c r="AJ98" s="398"/>
      <c r="AK98" s="398"/>
      <c r="AL98" s="398"/>
      <c r="AM98" s="398"/>
      <c r="AN98" s="398"/>
      <c r="AO98" s="398"/>
      <c r="AP98" s="398"/>
      <c r="AQ98" s="398"/>
      <c r="AR98" s="398"/>
      <c r="AS98" s="398"/>
      <c r="AT98" s="398"/>
      <c r="AU98" s="398"/>
      <c r="AV98" s="398"/>
      <c r="AW98" s="398"/>
      <c r="AX98" s="398"/>
      <c r="AY98" s="398"/>
      <c r="AZ98" s="398"/>
      <c r="BA98" s="398"/>
      <c r="BB98" s="398"/>
      <c r="BC98" s="398"/>
      <c r="BD98" s="398"/>
      <c r="BE98" s="398"/>
      <c r="BF98" s="398"/>
      <c r="BG98" s="398"/>
      <c r="BH98" s="398"/>
      <c r="BI98" s="398"/>
      <c r="BJ98" s="398"/>
      <c r="BK98" s="398"/>
      <c r="BL98" s="398"/>
      <c r="BM98" s="398"/>
      <c r="BN98" s="398"/>
      <c r="BO98" s="398"/>
      <c r="BP98" s="398"/>
      <c r="BQ98" s="398"/>
      <c r="BR98" s="398"/>
      <c r="BS98" s="398"/>
      <c r="BT98" s="398"/>
      <c r="BU98" s="398"/>
      <c r="BV98" s="398"/>
      <c r="BW98" s="398"/>
      <c r="BX98" s="398"/>
      <c r="BY98" s="398"/>
      <c r="BZ98" s="398"/>
      <c r="CA98" s="398"/>
      <c r="CB98" s="398"/>
      <c r="CC98" s="398"/>
      <c r="CD98" s="398"/>
      <c r="CE98" s="398"/>
      <c r="CF98" s="398"/>
      <c r="CG98" s="398"/>
      <c r="CH98" s="398"/>
    </row>
    <row r="99" spans="3:86" x14ac:dyDescent="0.25"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/>
      <c r="N99" s="398"/>
      <c r="O99" s="398"/>
      <c r="P99" s="398"/>
      <c r="Q99" s="398"/>
      <c r="R99" s="398"/>
      <c r="S99" s="398"/>
      <c r="T99" s="398"/>
      <c r="U99" s="398"/>
      <c r="V99" s="398"/>
      <c r="W99" s="398"/>
      <c r="X99" s="398"/>
      <c r="Y99" s="398"/>
      <c r="Z99" s="398"/>
      <c r="AA99" s="398"/>
      <c r="AB99" s="398"/>
      <c r="AC99" s="398"/>
      <c r="AD99" s="398"/>
      <c r="AE99" s="398"/>
      <c r="AF99" s="398"/>
      <c r="AG99" s="398"/>
      <c r="AH99" s="398"/>
      <c r="AI99" s="398"/>
      <c r="AJ99" s="398"/>
      <c r="AK99" s="398"/>
      <c r="AL99" s="398"/>
      <c r="AM99" s="398"/>
      <c r="AN99" s="398"/>
      <c r="AO99" s="398"/>
      <c r="AP99" s="398"/>
      <c r="AQ99" s="398"/>
      <c r="AR99" s="398"/>
      <c r="AS99" s="398"/>
      <c r="AT99" s="398"/>
      <c r="AU99" s="398"/>
      <c r="AV99" s="398"/>
      <c r="AW99" s="398"/>
      <c r="AX99" s="398"/>
      <c r="AY99" s="398"/>
      <c r="AZ99" s="398"/>
      <c r="BA99" s="398"/>
      <c r="BB99" s="398"/>
      <c r="BC99" s="398"/>
      <c r="BD99" s="398"/>
      <c r="BE99" s="398"/>
      <c r="BF99" s="398"/>
      <c r="BG99" s="398"/>
      <c r="BH99" s="398"/>
      <c r="BI99" s="398"/>
      <c r="BJ99" s="398"/>
      <c r="BK99" s="398"/>
      <c r="BL99" s="398"/>
      <c r="BM99" s="398"/>
      <c r="BN99" s="398"/>
      <c r="BO99" s="398"/>
      <c r="BP99" s="398"/>
      <c r="BQ99" s="398"/>
      <c r="BR99" s="398"/>
      <c r="BS99" s="398"/>
      <c r="BT99" s="398"/>
      <c r="BU99" s="398"/>
      <c r="BV99" s="398"/>
      <c r="BW99" s="398"/>
      <c r="BX99" s="398"/>
      <c r="BY99" s="398"/>
      <c r="BZ99" s="398"/>
      <c r="CA99" s="398"/>
      <c r="CB99" s="398"/>
      <c r="CC99" s="398"/>
      <c r="CD99" s="398"/>
      <c r="CE99" s="398"/>
      <c r="CF99" s="398"/>
      <c r="CG99" s="398"/>
      <c r="CH99" s="398"/>
    </row>
    <row r="100" spans="3:86" x14ac:dyDescent="0.25"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  <c r="AA100" s="398"/>
      <c r="AB100" s="398"/>
      <c r="AC100" s="398"/>
      <c r="AD100" s="398"/>
      <c r="AE100" s="398"/>
      <c r="AF100" s="398"/>
      <c r="AG100" s="398"/>
      <c r="AH100" s="398"/>
      <c r="AI100" s="398"/>
      <c r="AJ100" s="398"/>
      <c r="AK100" s="398"/>
      <c r="AL100" s="398"/>
      <c r="AM100" s="398"/>
      <c r="AN100" s="398"/>
      <c r="AO100" s="398"/>
      <c r="AP100" s="398"/>
      <c r="AQ100" s="398"/>
      <c r="AR100" s="398"/>
      <c r="AS100" s="398"/>
      <c r="AT100" s="398"/>
      <c r="AU100" s="398"/>
      <c r="AV100" s="398"/>
      <c r="AW100" s="398"/>
      <c r="AX100" s="398"/>
      <c r="AY100" s="398"/>
      <c r="AZ100" s="398"/>
      <c r="BA100" s="398"/>
      <c r="BB100" s="398"/>
      <c r="BC100" s="398"/>
      <c r="BD100" s="398"/>
      <c r="BE100" s="398"/>
      <c r="BF100" s="398"/>
      <c r="BG100" s="398"/>
      <c r="BH100" s="398"/>
      <c r="BI100" s="398"/>
      <c r="BJ100" s="398"/>
      <c r="BK100" s="398"/>
      <c r="BL100" s="398"/>
      <c r="BM100" s="398"/>
      <c r="BN100" s="398"/>
      <c r="BO100" s="398"/>
      <c r="BP100" s="398"/>
      <c r="BQ100" s="398"/>
      <c r="BR100" s="398"/>
      <c r="BS100" s="398"/>
      <c r="BT100" s="398"/>
      <c r="BU100" s="398"/>
      <c r="BV100" s="398"/>
      <c r="BW100" s="398"/>
      <c r="BX100" s="398"/>
      <c r="BY100" s="398"/>
      <c r="BZ100" s="398"/>
      <c r="CA100" s="398"/>
      <c r="CB100" s="398"/>
      <c r="CC100" s="398"/>
      <c r="CD100" s="398"/>
      <c r="CE100" s="398"/>
      <c r="CF100" s="398"/>
      <c r="CG100" s="398"/>
      <c r="CH100" s="398"/>
    </row>
    <row r="101" spans="3:86" x14ac:dyDescent="0.25"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  <c r="Y101" s="398"/>
      <c r="Z101" s="398"/>
      <c r="AA101" s="398"/>
      <c r="AB101" s="398"/>
      <c r="AC101" s="398"/>
      <c r="AD101" s="398"/>
      <c r="AE101" s="398"/>
      <c r="AF101" s="398"/>
      <c r="AG101" s="398"/>
      <c r="AH101" s="398"/>
      <c r="AI101" s="398"/>
      <c r="AJ101" s="398"/>
      <c r="AK101" s="398"/>
      <c r="AL101" s="398"/>
      <c r="AM101" s="398"/>
      <c r="AN101" s="398"/>
      <c r="AO101" s="398"/>
      <c r="AP101" s="398"/>
      <c r="AQ101" s="398"/>
      <c r="AR101" s="398"/>
      <c r="AS101" s="398"/>
      <c r="AT101" s="398"/>
      <c r="AU101" s="398"/>
      <c r="AV101" s="398"/>
      <c r="AW101" s="398"/>
      <c r="AX101" s="398"/>
      <c r="AY101" s="398"/>
      <c r="AZ101" s="398"/>
      <c r="BA101" s="398"/>
      <c r="BB101" s="398"/>
      <c r="BC101" s="398"/>
      <c r="BD101" s="398"/>
      <c r="BE101" s="398"/>
      <c r="BF101" s="398"/>
      <c r="BG101" s="398"/>
      <c r="BH101" s="398"/>
      <c r="BI101" s="398"/>
      <c r="BJ101" s="398"/>
      <c r="BK101" s="398"/>
      <c r="BL101" s="398"/>
      <c r="BM101" s="398"/>
      <c r="BN101" s="398"/>
      <c r="BO101" s="398"/>
      <c r="BP101" s="398"/>
      <c r="BQ101" s="398"/>
      <c r="BR101" s="398"/>
      <c r="BS101" s="398"/>
      <c r="BT101" s="398"/>
      <c r="BU101" s="398"/>
      <c r="BV101" s="398"/>
      <c r="BW101" s="398"/>
      <c r="BX101" s="398"/>
      <c r="BY101" s="398"/>
      <c r="BZ101" s="398"/>
      <c r="CA101" s="398"/>
      <c r="CB101" s="398"/>
      <c r="CC101" s="398"/>
      <c r="CD101" s="398"/>
      <c r="CE101" s="398"/>
      <c r="CF101" s="398"/>
      <c r="CG101" s="398"/>
      <c r="CH101" s="398"/>
    </row>
    <row r="102" spans="3:86" x14ac:dyDescent="0.25"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/>
      <c r="N102" s="398"/>
      <c r="O102" s="398"/>
      <c r="P102" s="398"/>
      <c r="Q102" s="398"/>
      <c r="R102" s="398"/>
      <c r="S102" s="398"/>
      <c r="T102" s="398"/>
      <c r="U102" s="398"/>
      <c r="V102" s="398"/>
      <c r="W102" s="398"/>
      <c r="X102" s="398"/>
      <c r="Y102" s="398"/>
      <c r="Z102" s="398"/>
      <c r="AA102" s="398"/>
      <c r="AB102" s="398"/>
      <c r="AC102" s="398"/>
      <c r="AD102" s="398"/>
      <c r="AE102" s="398"/>
      <c r="AF102" s="398"/>
      <c r="AG102" s="398"/>
      <c r="AH102" s="398"/>
      <c r="AI102" s="398"/>
      <c r="AJ102" s="398"/>
      <c r="AK102" s="398"/>
      <c r="AL102" s="398"/>
      <c r="AM102" s="398"/>
      <c r="AN102" s="398"/>
      <c r="AO102" s="398"/>
      <c r="AP102" s="398"/>
      <c r="AQ102" s="398"/>
      <c r="AR102" s="398"/>
      <c r="AS102" s="398"/>
      <c r="AT102" s="398"/>
      <c r="AU102" s="398"/>
      <c r="AV102" s="398"/>
      <c r="AW102" s="398"/>
      <c r="AX102" s="398"/>
      <c r="AY102" s="398"/>
      <c r="AZ102" s="398"/>
      <c r="BA102" s="398"/>
      <c r="BB102" s="398"/>
      <c r="BC102" s="398"/>
      <c r="BD102" s="398"/>
      <c r="BE102" s="398"/>
      <c r="BF102" s="398"/>
      <c r="BG102" s="398"/>
      <c r="BH102" s="398"/>
      <c r="BI102" s="398"/>
      <c r="BJ102" s="398"/>
      <c r="BK102" s="398"/>
      <c r="BL102" s="398"/>
      <c r="BM102" s="398"/>
      <c r="BN102" s="398"/>
      <c r="BO102" s="398"/>
      <c r="BP102" s="398"/>
      <c r="BQ102" s="398"/>
      <c r="BR102" s="398"/>
      <c r="BS102" s="398"/>
      <c r="BT102" s="398"/>
      <c r="BU102" s="398"/>
      <c r="BV102" s="398"/>
      <c r="BW102" s="398"/>
      <c r="BX102" s="398"/>
      <c r="BY102" s="398"/>
      <c r="BZ102" s="398"/>
      <c r="CA102" s="398"/>
      <c r="CB102" s="398"/>
      <c r="CC102" s="398"/>
      <c r="CD102" s="398"/>
      <c r="CE102" s="398"/>
      <c r="CF102" s="398"/>
      <c r="CG102" s="398"/>
      <c r="CH102" s="398"/>
    </row>
    <row r="103" spans="3:86" x14ac:dyDescent="0.25"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8"/>
      <c r="Z103" s="398"/>
      <c r="AA103" s="398"/>
      <c r="AB103" s="398"/>
      <c r="AC103" s="398"/>
      <c r="AD103" s="398"/>
      <c r="AE103" s="398"/>
      <c r="AF103" s="398"/>
      <c r="AG103" s="398"/>
      <c r="AH103" s="398"/>
      <c r="AI103" s="398"/>
      <c r="AJ103" s="398"/>
      <c r="AK103" s="398"/>
      <c r="AL103" s="398"/>
      <c r="AM103" s="398"/>
      <c r="AN103" s="398"/>
      <c r="AO103" s="398"/>
      <c r="AP103" s="398"/>
      <c r="AQ103" s="398"/>
      <c r="AR103" s="398"/>
      <c r="AS103" s="398"/>
      <c r="AT103" s="398"/>
      <c r="AU103" s="398"/>
      <c r="AV103" s="398"/>
      <c r="AW103" s="398"/>
      <c r="AX103" s="398"/>
      <c r="AY103" s="398"/>
      <c r="AZ103" s="398"/>
      <c r="BA103" s="398"/>
      <c r="BB103" s="398"/>
      <c r="BC103" s="398"/>
      <c r="BD103" s="398"/>
      <c r="BE103" s="398"/>
      <c r="BF103" s="398"/>
      <c r="BG103" s="398"/>
      <c r="BH103" s="398"/>
      <c r="BI103" s="398"/>
      <c r="BJ103" s="398"/>
      <c r="BK103" s="398"/>
      <c r="BL103" s="398"/>
      <c r="BM103" s="398"/>
      <c r="BN103" s="398"/>
      <c r="BO103" s="398"/>
      <c r="BP103" s="398"/>
      <c r="BQ103" s="398"/>
      <c r="BR103" s="398"/>
      <c r="BS103" s="398"/>
      <c r="BT103" s="398"/>
      <c r="BU103" s="398"/>
      <c r="BV103" s="398"/>
      <c r="BW103" s="398"/>
      <c r="BX103" s="398"/>
      <c r="BY103" s="398"/>
      <c r="BZ103" s="398"/>
      <c r="CA103" s="398"/>
      <c r="CB103" s="398"/>
      <c r="CC103" s="398"/>
      <c r="CD103" s="398"/>
      <c r="CE103" s="398"/>
      <c r="CF103" s="398"/>
      <c r="CG103" s="398"/>
      <c r="CH103" s="398"/>
    </row>
    <row r="104" spans="3:86" x14ac:dyDescent="0.25"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  <c r="P104" s="398"/>
      <c r="Q104" s="398"/>
      <c r="R104" s="398"/>
      <c r="S104" s="398"/>
      <c r="T104" s="398"/>
      <c r="U104" s="398"/>
      <c r="V104" s="398"/>
      <c r="W104" s="398"/>
      <c r="X104" s="398"/>
      <c r="Y104" s="398"/>
      <c r="Z104" s="398"/>
      <c r="AA104" s="398"/>
      <c r="AB104" s="398"/>
      <c r="AC104" s="398"/>
      <c r="AD104" s="398"/>
      <c r="AE104" s="398"/>
      <c r="AF104" s="398"/>
      <c r="AG104" s="398"/>
      <c r="AH104" s="398"/>
      <c r="AI104" s="398"/>
      <c r="AJ104" s="398"/>
      <c r="AK104" s="398"/>
      <c r="AL104" s="398"/>
      <c r="AM104" s="398"/>
      <c r="AN104" s="398"/>
      <c r="AO104" s="398"/>
      <c r="AP104" s="398"/>
      <c r="AQ104" s="398"/>
      <c r="AR104" s="398"/>
      <c r="AS104" s="398"/>
      <c r="AT104" s="398"/>
      <c r="AU104" s="398"/>
      <c r="AV104" s="398"/>
      <c r="AW104" s="398"/>
      <c r="AX104" s="398"/>
      <c r="AY104" s="398"/>
      <c r="AZ104" s="398"/>
      <c r="BA104" s="398"/>
      <c r="BB104" s="398"/>
      <c r="BC104" s="398"/>
      <c r="BD104" s="398"/>
      <c r="BE104" s="398"/>
      <c r="BF104" s="398"/>
      <c r="BG104" s="398"/>
      <c r="BH104" s="398"/>
      <c r="BI104" s="398"/>
      <c r="BJ104" s="398"/>
      <c r="BK104" s="398"/>
      <c r="BL104" s="398"/>
      <c r="BM104" s="398"/>
      <c r="BN104" s="398"/>
      <c r="BO104" s="398"/>
      <c r="BP104" s="398"/>
      <c r="BQ104" s="398"/>
      <c r="BR104" s="398"/>
      <c r="BS104" s="398"/>
      <c r="BT104" s="398"/>
      <c r="BU104" s="398"/>
      <c r="BV104" s="398"/>
      <c r="BW104" s="398"/>
      <c r="BX104" s="398"/>
      <c r="BY104" s="398"/>
      <c r="BZ104" s="398"/>
      <c r="CA104" s="398"/>
      <c r="CB104" s="398"/>
      <c r="CC104" s="398"/>
      <c r="CD104" s="398"/>
      <c r="CE104" s="398"/>
      <c r="CF104" s="398"/>
      <c r="CG104" s="398"/>
      <c r="CH104" s="398"/>
    </row>
    <row r="105" spans="3:86" x14ac:dyDescent="0.25"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  <c r="Y105" s="398"/>
      <c r="Z105" s="398"/>
      <c r="AA105" s="398"/>
      <c r="AB105" s="398"/>
      <c r="AC105" s="398"/>
      <c r="AD105" s="398"/>
      <c r="AE105" s="398"/>
      <c r="AF105" s="398"/>
      <c r="AG105" s="398"/>
      <c r="AH105" s="398"/>
      <c r="AI105" s="398"/>
      <c r="AJ105" s="398"/>
      <c r="AK105" s="398"/>
      <c r="AL105" s="398"/>
      <c r="AM105" s="398"/>
      <c r="AN105" s="398"/>
      <c r="AO105" s="398"/>
      <c r="AP105" s="398"/>
      <c r="AQ105" s="398"/>
      <c r="AR105" s="398"/>
      <c r="AS105" s="398"/>
      <c r="AT105" s="398"/>
      <c r="AU105" s="398"/>
      <c r="AV105" s="398"/>
      <c r="AW105" s="398"/>
      <c r="AX105" s="398"/>
      <c r="AY105" s="398"/>
      <c r="AZ105" s="398"/>
      <c r="BA105" s="398"/>
      <c r="BB105" s="398"/>
      <c r="BC105" s="398"/>
      <c r="BD105" s="398"/>
      <c r="BE105" s="398"/>
      <c r="BF105" s="398"/>
      <c r="BG105" s="398"/>
      <c r="BH105" s="398"/>
      <c r="BI105" s="398"/>
      <c r="BJ105" s="398"/>
      <c r="BK105" s="398"/>
      <c r="BL105" s="398"/>
      <c r="BM105" s="398"/>
      <c r="BN105" s="398"/>
      <c r="BO105" s="398"/>
      <c r="BP105" s="398"/>
      <c r="BQ105" s="398"/>
      <c r="BR105" s="398"/>
      <c r="BS105" s="398"/>
      <c r="BT105" s="398"/>
      <c r="BU105" s="398"/>
      <c r="BV105" s="398"/>
      <c r="BW105" s="398"/>
      <c r="BX105" s="398"/>
      <c r="BY105" s="398"/>
      <c r="BZ105" s="398"/>
      <c r="CA105" s="398"/>
      <c r="CB105" s="398"/>
      <c r="CC105" s="398"/>
      <c r="CD105" s="398"/>
      <c r="CE105" s="398"/>
      <c r="CF105" s="398"/>
      <c r="CG105" s="398"/>
      <c r="CH105" s="398"/>
    </row>
    <row r="106" spans="3:86" x14ac:dyDescent="0.25"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  <c r="AA106" s="398"/>
      <c r="AB106" s="398"/>
      <c r="AC106" s="398"/>
      <c r="AD106" s="398"/>
      <c r="AE106" s="398"/>
      <c r="AF106" s="398"/>
      <c r="AG106" s="398"/>
      <c r="AH106" s="398"/>
      <c r="AI106" s="398"/>
      <c r="AJ106" s="398"/>
      <c r="AK106" s="398"/>
      <c r="AL106" s="398"/>
      <c r="AM106" s="398"/>
      <c r="AN106" s="398"/>
      <c r="AO106" s="398"/>
      <c r="AP106" s="398"/>
      <c r="AQ106" s="398"/>
      <c r="AR106" s="398"/>
      <c r="AS106" s="398"/>
      <c r="AT106" s="398"/>
      <c r="AU106" s="398"/>
      <c r="AV106" s="398"/>
      <c r="AW106" s="398"/>
      <c r="AX106" s="398"/>
      <c r="AY106" s="398"/>
      <c r="AZ106" s="398"/>
      <c r="BA106" s="398"/>
      <c r="BB106" s="398"/>
      <c r="BC106" s="398"/>
      <c r="BD106" s="398"/>
      <c r="BE106" s="398"/>
      <c r="BF106" s="398"/>
      <c r="BG106" s="398"/>
      <c r="BH106" s="398"/>
      <c r="BI106" s="398"/>
      <c r="BJ106" s="398"/>
      <c r="BK106" s="398"/>
      <c r="BL106" s="398"/>
      <c r="BM106" s="398"/>
      <c r="BN106" s="398"/>
      <c r="BO106" s="398"/>
      <c r="BP106" s="398"/>
      <c r="BQ106" s="398"/>
      <c r="BR106" s="398"/>
      <c r="BS106" s="398"/>
      <c r="BT106" s="398"/>
      <c r="BU106" s="398"/>
      <c r="BV106" s="398"/>
      <c r="BW106" s="398"/>
      <c r="BX106" s="398"/>
      <c r="BY106" s="398"/>
      <c r="BZ106" s="398"/>
      <c r="CA106" s="398"/>
      <c r="CB106" s="398"/>
      <c r="CC106" s="398"/>
      <c r="CD106" s="398"/>
      <c r="CE106" s="398"/>
      <c r="CF106" s="398"/>
      <c r="CG106" s="398"/>
      <c r="CH106" s="398"/>
    </row>
    <row r="107" spans="3:86" x14ac:dyDescent="0.25"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  <c r="P107" s="398"/>
      <c r="Q107" s="398"/>
      <c r="R107" s="398"/>
      <c r="S107" s="398"/>
      <c r="T107" s="398"/>
      <c r="U107" s="398"/>
      <c r="V107" s="398"/>
      <c r="W107" s="398"/>
      <c r="X107" s="398"/>
      <c r="Y107" s="398"/>
      <c r="Z107" s="398"/>
      <c r="AA107" s="398"/>
      <c r="AB107" s="398"/>
      <c r="AC107" s="398"/>
      <c r="AD107" s="398"/>
      <c r="AE107" s="398"/>
      <c r="AF107" s="398"/>
      <c r="AG107" s="398"/>
      <c r="AH107" s="398"/>
      <c r="AI107" s="398"/>
      <c r="AJ107" s="398"/>
      <c r="AK107" s="398"/>
      <c r="AL107" s="398"/>
      <c r="AM107" s="398"/>
      <c r="AN107" s="398"/>
      <c r="AO107" s="398"/>
      <c r="AP107" s="398"/>
      <c r="AQ107" s="398"/>
      <c r="AR107" s="398"/>
      <c r="AS107" s="398"/>
      <c r="AT107" s="398"/>
      <c r="AU107" s="398"/>
      <c r="AV107" s="398"/>
      <c r="AW107" s="398"/>
      <c r="AX107" s="398"/>
      <c r="AY107" s="398"/>
      <c r="AZ107" s="398"/>
      <c r="BA107" s="398"/>
      <c r="BB107" s="398"/>
      <c r="BC107" s="398"/>
      <c r="BD107" s="398"/>
      <c r="BE107" s="398"/>
      <c r="BF107" s="398"/>
      <c r="BG107" s="398"/>
      <c r="BH107" s="398"/>
      <c r="BI107" s="398"/>
      <c r="BJ107" s="398"/>
      <c r="BK107" s="398"/>
      <c r="BL107" s="398"/>
      <c r="BM107" s="398"/>
      <c r="BN107" s="398"/>
      <c r="BO107" s="398"/>
      <c r="BP107" s="398"/>
      <c r="BQ107" s="398"/>
      <c r="BR107" s="398"/>
      <c r="BS107" s="398"/>
      <c r="BT107" s="398"/>
      <c r="BU107" s="398"/>
      <c r="BV107" s="398"/>
      <c r="BW107" s="398"/>
      <c r="BX107" s="398"/>
      <c r="BY107" s="398"/>
      <c r="BZ107" s="398"/>
      <c r="CA107" s="398"/>
      <c r="CB107" s="398"/>
      <c r="CC107" s="398"/>
      <c r="CD107" s="398"/>
      <c r="CE107" s="398"/>
      <c r="CF107" s="398"/>
      <c r="CG107" s="398"/>
      <c r="CH107" s="398"/>
    </row>
    <row r="108" spans="3:86" x14ac:dyDescent="0.25"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  <c r="Y108" s="398"/>
      <c r="Z108" s="398"/>
      <c r="AA108" s="398"/>
      <c r="AB108" s="398"/>
      <c r="AC108" s="398"/>
      <c r="AD108" s="398"/>
      <c r="AE108" s="398"/>
      <c r="AF108" s="398"/>
      <c r="AG108" s="398"/>
      <c r="AH108" s="398"/>
      <c r="AI108" s="398"/>
      <c r="AJ108" s="398"/>
      <c r="AK108" s="398"/>
      <c r="AL108" s="398"/>
      <c r="AM108" s="398"/>
      <c r="AN108" s="398"/>
      <c r="AO108" s="398"/>
      <c r="AP108" s="398"/>
      <c r="AQ108" s="398"/>
      <c r="AR108" s="398"/>
      <c r="AS108" s="398"/>
      <c r="AT108" s="398"/>
      <c r="AU108" s="398"/>
      <c r="AV108" s="398"/>
      <c r="AW108" s="398"/>
      <c r="AX108" s="398"/>
      <c r="AY108" s="398"/>
      <c r="AZ108" s="398"/>
      <c r="BA108" s="398"/>
      <c r="BB108" s="398"/>
      <c r="BC108" s="398"/>
      <c r="BD108" s="398"/>
      <c r="BE108" s="398"/>
      <c r="BF108" s="398"/>
      <c r="BG108" s="398"/>
      <c r="BH108" s="398"/>
      <c r="BI108" s="398"/>
      <c r="BJ108" s="398"/>
      <c r="BK108" s="398"/>
      <c r="BL108" s="398"/>
      <c r="BM108" s="398"/>
      <c r="BN108" s="398"/>
      <c r="BO108" s="398"/>
      <c r="BP108" s="398"/>
      <c r="BQ108" s="398"/>
      <c r="BR108" s="398"/>
      <c r="BS108" s="398"/>
      <c r="BT108" s="398"/>
      <c r="BU108" s="398"/>
      <c r="BV108" s="398"/>
      <c r="BW108" s="398"/>
      <c r="BX108" s="398"/>
      <c r="BY108" s="398"/>
      <c r="BZ108" s="398"/>
      <c r="CA108" s="398"/>
      <c r="CB108" s="398"/>
      <c r="CC108" s="398"/>
      <c r="CD108" s="398"/>
      <c r="CE108" s="398"/>
      <c r="CF108" s="398"/>
      <c r="CG108" s="398"/>
      <c r="CH108" s="398"/>
    </row>
    <row r="109" spans="3:86" x14ac:dyDescent="0.25"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  <c r="P109" s="398"/>
      <c r="Q109" s="398"/>
      <c r="R109" s="398"/>
      <c r="S109" s="398"/>
      <c r="T109" s="398"/>
      <c r="U109" s="398"/>
      <c r="V109" s="398"/>
      <c r="W109" s="398"/>
      <c r="X109" s="398"/>
      <c r="Y109" s="398"/>
      <c r="Z109" s="398"/>
      <c r="AA109" s="398"/>
      <c r="AB109" s="398"/>
      <c r="AC109" s="398"/>
      <c r="AD109" s="398"/>
      <c r="AE109" s="398"/>
      <c r="AF109" s="398"/>
      <c r="AG109" s="398"/>
      <c r="AH109" s="398"/>
      <c r="AI109" s="398"/>
      <c r="AJ109" s="398"/>
      <c r="AK109" s="398"/>
      <c r="AL109" s="398"/>
      <c r="AM109" s="398"/>
      <c r="AN109" s="398"/>
      <c r="AO109" s="398"/>
      <c r="AP109" s="398"/>
      <c r="AQ109" s="398"/>
      <c r="AR109" s="398"/>
      <c r="AS109" s="398"/>
      <c r="AT109" s="398"/>
      <c r="AU109" s="398"/>
      <c r="AV109" s="398"/>
      <c r="AW109" s="398"/>
      <c r="AX109" s="398"/>
      <c r="AY109" s="398"/>
      <c r="AZ109" s="398"/>
      <c r="BA109" s="398"/>
      <c r="BB109" s="398"/>
      <c r="BC109" s="398"/>
      <c r="BD109" s="398"/>
      <c r="BE109" s="398"/>
      <c r="BF109" s="398"/>
      <c r="BG109" s="398"/>
      <c r="BH109" s="398"/>
      <c r="BI109" s="398"/>
      <c r="BJ109" s="398"/>
      <c r="BK109" s="398"/>
      <c r="BL109" s="398"/>
      <c r="BM109" s="398"/>
      <c r="BN109" s="398"/>
      <c r="BO109" s="398"/>
      <c r="BP109" s="398"/>
      <c r="BQ109" s="398"/>
      <c r="BR109" s="398"/>
      <c r="BS109" s="398"/>
      <c r="BT109" s="398"/>
      <c r="BU109" s="398"/>
      <c r="BV109" s="398"/>
      <c r="BW109" s="398"/>
      <c r="BX109" s="398"/>
      <c r="BY109" s="398"/>
      <c r="BZ109" s="398"/>
      <c r="CA109" s="398"/>
      <c r="CB109" s="398"/>
      <c r="CC109" s="398"/>
      <c r="CD109" s="398"/>
      <c r="CE109" s="398"/>
      <c r="CF109" s="398"/>
      <c r="CG109" s="398"/>
      <c r="CH109" s="398"/>
    </row>
    <row r="110" spans="3:86" x14ac:dyDescent="0.25"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  <c r="P110" s="398"/>
      <c r="Q110" s="398"/>
      <c r="R110" s="398"/>
      <c r="S110" s="398"/>
      <c r="T110" s="398"/>
      <c r="U110" s="398"/>
      <c r="V110" s="398"/>
      <c r="W110" s="398"/>
      <c r="X110" s="398"/>
      <c r="Y110" s="398"/>
      <c r="Z110" s="398"/>
      <c r="AA110" s="398"/>
      <c r="AB110" s="398"/>
      <c r="AC110" s="398"/>
      <c r="AD110" s="398"/>
      <c r="AE110" s="398"/>
      <c r="AF110" s="398"/>
      <c r="AG110" s="398"/>
      <c r="AH110" s="398"/>
      <c r="AI110" s="398"/>
      <c r="AJ110" s="398"/>
      <c r="AK110" s="398"/>
      <c r="AL110" s="398"/>
      <c r="AM110" s="398"/>
      <c r="AN110" s="398"/>
      <c r="AO110" s="398"/>
      <c r="AP110" s="398"/>
      <c r="AQ110" s="398"/>
      <c r="AR110" s="398"/>
      <c r="AS110" s="398"/>
      <c r="AT110" s="398"/>
      <c r="AU110" s="398"/>
      <c r="AV110" s="398"/>
      <c r="AW110" s="398"/>
      <c r="AX110" s="398"/>
      <c r="AY110" s="398"/>
      <c r="AZ110" s="398"/>
      <c r="BA110" s="398"/>
      <c r="BB110" s="398"/>
      <c r="BC110" s="398"/>
      <c r="BD110" s="398"/>
      <c r="BE110" s="398"/>
      <c r="BF110" s="398"/>
      <c r="BG110" s="398"/>
      <c r="BH110" s="398"/>
      <c r="BI110" s="398"/>
      <c r="BJ110" s="398"/>
      <c r="BK110" s="398"/>
      <c r="BL110" s="398"/>
      <c r="BM110" s="398"/>
      <c r="BN110" s="398"/>
      <c r="BO110" s="398"/>
      <c r="BP110" s="398"/>
      <c r="BQ110" s="398"/>
      <c r="BR110" s="398"/>
      <c r="BS110" s="398"/>
      <c r="BT110" s="398"/>
      <c r="BU110" s="398"/>
      <c r="BV110" s="398"/>
      <c r="BW110" s="398"/>
      <c r="BX110" s="398"/>
      <c r="BY110" s="398"/>
      <c r="BZ110" s="398"/>
      <c r="CA110" s="398"/>
      <c r="CB110" s="398"/>
      <c r="CC110" s="398"/>
      <c r="CD110" s="398"/>
      <c r="CE110" s="398"/>
      <c r="CF110" s="398"/>
      <c r="CG110" s="398"/>
      <c r="CH110" s="398"/>
    </row>
    <row r="111" spans="3:86" x14ac:dyDescent="0.25">
      <c r="J111" s="5"/>
    </row>
    <row r="112" spans="3:86" x14ac:dyDescent="0.2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C46E5-D61C-4824-9743-9D63AA2C6236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98E95E97-7B01-4D23-8168-3AAC303C37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2B90D-6ABA-4B25-B88F-F59DF8D2A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YTD PROGRAM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Res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2025-11-12T16:03:24Z</dcterms:created>
  <dcterms:modified xsi:type="dcterms:W3CDTF">2025-12-01T17:33:47Z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